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antrell\source\repos\westward-ho-nes\docs\weather_data\"/>
    </mc:Choice>
  </mc:AlternateContent>
  <xr:revisionPtr revIDLastSave="0" documentId="13_ncr:1_{934ECA71-BACD-4545-9C9E-906BE3046974}" xr6:coauthVersionLast="45" xr6:coauthVersionMax="45" xr10:uidLastSave="{00000000-0000-0000-0000-000000000000}"/>
  <bookViews>
    <workbookView xWindow="-120" yWindow="-120" windowWidth="20730" windowHeight="11310" xr2:uid="{35C54061-A88F-4AD7-8615-066CFCC95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2" i="1" l="1"/>
  <c r="H61" i="1"/>
  <c r="H60" i="1"/>
  <c r="H59" i="1"/>
  <c r="H58" i="1"/>
  <c r="H57" i="1"/>
  <c r="H56" i="1"/>
  <c r="H55" i="1"/>
  <c r="H54" i="1"/>
  <c r="H53" i="1"/>
  <c r="H52" i="1"/>
  <c r="H51" i="1"/>
  <c r="H47" i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E48" i="1"/>
  <c r="H48" i="1" s="1"/>
  <c r="E49" i="1"/>
  <c r="H49" i="1" s="1"/>
  <c r="E50" i="1"/>
  <c r="H50" i="1" s="1"/>
  <c r="E39" i="1"/>
  <c r="H39" i="1" s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H5" i="1"/>
  <c r="G5" i="1"/>
  <c r="H4" i="1"/>
  <c r="G4" i="1"/>
  <c r="G3" i="1"/>
  <c r="H3" i="1"/>
</calcChain>
</file>

<file path=xl/sharedStrings.xml><?xml version="1.0" encoding="utf-8"?>
<sst xmlns="http://schemas.openxmlformats.org/spreadsheetml/2006/main" count="159" uniqueCount="33">
  <si>
    <t>Location</t>
  </si>
  <si>
    <t>Kansas City, MO</t>
  </si>
  <si>
    <t>Month</t>
  </si>
  <si>
    <t>January</t>
  </si>
  <si>
    <t>Min. Temp.</t>
  </si>
  <si>
    <t>Max. Temp.</t>
  </si>
  <si>
    <t>Mean Temp.</t>
  </si>
  <si>
    <t>Est. Std. dev. Temp.</t>
  </si>
  <si>
    <t>February</t>
  </si>
  <si>
    <t>Mile #</t>
  </si>
  <si>
    <t>% Gusty winds</t>
  </si>
  <si>
    <t>% Clear</t>
  </si>
  <si>
    <t>% Partly cloudy</t>
  </si>
  <si>
    <t>% Cloudy</t>
  </si>
  <si>
    <t>% Precipitation</t>
  </si>
  <si>
    <t>% Snow</t>
  </si>
  <si>
    <t>% Thunderstorms</t>
  </si>
  <si>
    <t>% Fog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</si>
  <si>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</si>
  <si>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</si>
  <si>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</si>
  <si>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</si>
  <si>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</si>
  <si>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</si>
  <si>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</si>
  <si>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</si>
  <si>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</si>
  <si>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</si>
  <si>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Topeka, KS</t>
  </si>
  <si>
    <t>North Platte, NE</t>
  </si>
  <si>
    <t>Cheyenne, WY</t>
  </si>
  <si>
    <t>Lander, WY</t>
  </si>
  <si>
    <t>Green River,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</si>
</sst>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164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C9A-6FA8-42D0-8A6B-1D430EF0FCDA}">
  <dimension ref="A2:P74"/>
  <sheetViews>
    <sheetView tabSelected="1" workbookViewId="0">
      <pane ySplit="2" topLeftCell="A49" activePane="bottomLeft" state="frozen"/>
      <selection activeCell="G1" sqref="G1"/>
      <selection pane="bottomLeft" activeCell="H58" sqref="H58"/>
    </sheetView>
  </sheetViews>
  <sheetFormatPr defaultRowHeight="15" x14ac:dyDescent="0.25"/>
  <cols>
    <col min="1" max="1" width="15.140625" bestFit="1" customWidth="1"/>
    <col min="2" max="2" width="15.140625" customWidth="1"/>
    <col min="5" max="5" width="12" bestFit="1" customWidth="1"/>
    <col min="6" max="6" width="11.28515625" bestFit="1" customWidth="1"/>
    <col min="7" max="7" width="12" bestFit="1" customWidth="1"/>
    <col min="8" max="8" width="12.28515625" customWidth="1"/>
    <col min="9" max="9" width="13.85546875" bestFit="1" customWidth="1"/>
    <col min="11" max="11" width="12" customWidth="1"/>
    <col min="15" max="15" width="9.28515625" customWidth="1"/>
    <col min="16" max="16" width="6.140625" bestFit="1" customWidth="1"/>
  </cols>
  <sheetData>
    <row r="2" spans="1:16" x14ac:dyDescent="0.25">
      <c r="A2" t="s">
        <v>0</v>
      </c>
      <c r="B2" t="s">
        <v>9</v>
      </c>
      <c r="C2" t="s">
        <v>2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5">
      <c r="A3" t="s">
        <v>1</v>
      </c>
      <c r="B3">
        <v>8</v>
      </c>
      <c r="C3" t="s">
        <v>3</v>
      </c>
      <c r="E3" s="2">
        <v>21.7</v>
      </c>
      <c r="F3" s="2">
        <v>38.200000000000003</v>
      </c>
      <c r="G3" s="2">
        <f>AVERAGE(E3,F3)</f>
        <v>29.950000000000003</v>
      </c>
      <c r="H3" s="2">
        <f>(F3-E3)/4</f>
        <v>4.1250000000000009</v>
      </c>
      <c r="I3" s="1">
        <v>3.2258064516129031E-2</v>
      </c>
      <c r="J3" s="1">
        <v>0.38709677419354838</v>
      </c>
      <c r="K3" s="1">
        <v>0.29032258064516131</v>
      </c>
      <c r="L3" s="1">
        <v>0.32258064516129031</v>
      </c>
      <c r="M3" s="1">
        <v>9.6774193548387094E-2</v>
      </c>
      <c r="N3" s="1">
        <v>0</v>
      </c>
      <c r="O3" s="1">
        <v>3.2258064516129031E-2</v>
      </c>
      <c r="P3" s="1">
        <v>0</v>
      </c>
    </row>
    <row r="4" spans="1:16" x14ac:dyDescent="0.25">
      <c r="A4" t="s">
        <v>1</v>
      </c>
      <c r="B4">
        <v>8</v>
      </c>
      <c r="C4" t="s">
        <v>8</v>
      </c>
      <c r="E4" s="2">
        <v>22.1</v>
      </c>
      <c r="F4" s="2">
        <v>39.4</v>
      </c>
      <c r="G4" s="2">
        <f>AVERAGE(E4,F4)</f>
        <v>30.75</v>
      </c>
      <c r="H4" s="2">
        <f>(F4-E4)/4</f>
        <v>4.3249999999999993</v>
      </c>
      <c r="I4" s="1">
        <v>7.1428571428571425E-2</v>
      </c>
      <c r="J4" s="1">
        <v>0.5</v>
      </c>
      <c r="K4" s="1">
        <v>0.35714285714285715</v>
      </c>
      <c r="L4" s="1">
        <v>0.25</v>
      </c>
      <c r="M4" s="1">
        <v>0.14285714285714285</v>
      </c>
      <c r="N4" s="1">
        <v>3.5714285714285712E-2</v>
      </c>
      <c r="O4" s="1">
        <v>0</v>
      </c>
      <c r="P4" s="1">
        <v>0</v>
      </c>
    </row>
    <row r="5" spans="1:16" x14ac:dyDescent="0.25">
      <c r="A5" t="s">
        <v>1</v>
      </c>
      <c r="B5">
        <v>8</v>
      </c>
      <c r="C5" t="s">
        <v>18</v>
      </c>
      <c r="E5" s="2">
        <v>38.6</v>
      </c>
      <c r="F5" s="2">
        <v>52.6</v>
      </c>
      <c r="G5" s="2">
        <f>AVERAGE(E5,F5)</f>
        <v>45.6</v>
      </c>
      <c r="H5" s="2">
        <f>(F5-E5)/4</f>
        <v>3.5</v>
      </c>
      <c r="I5" s="1">
        <v>9.6774193548387094E-2</v>
      </c>
      <c r="J5" s="1">
        <v>0.41935483870967744</v>
      </c>
      <c r="K5" s="1">
        <v>0.22580645161290322</v>
      </c>
      <c r="L5" s="1">
        <v>0.35483870967741937</v>
      </c>
      <c r="M5" s="1">
        <v>0.35483870967741937</v>
      </c>
      <c r="N5" s="1">
        <v>0.22580645161290322</v>
      </c>
      <c r="O5" s="1">
        <v>0.12903225806451613</v>
      </c>
      <c r="P5" s="1">
        <v>0</v>
      </c>
    </row>
    <row r="6" spans="1:16" x14ac:dyDescent="0.25">
      <c r="A6" t="s">
        <v>1</v>
      </c>
      <c r="B6">
        <v>8</v>
      </c>
      <c r="C6" t="s">
        <v>19</v>
      </c>
      <c r="E6" s="3">
        <v>45.5</v>
      </c>
      <c r="F6" s="2">
        <v>64.099999999999994</v>
      </c>
      <c r="G6" s="2">
        <f t="shared" ref="G6:G14" si="0">AVERAGE(E6,F6)</f>
        <v>54.8</v>
      </c>
      <c r="H6" s="2">
        <f t="shared" ref="H6:H14" si="1">(F6-E6)/4</f>
        <v>4.6499999999999986</v>
      </c>
      <c r="I6" s="1">
        <v>0</v>
      </c>
      <c r="J6" s="1">
        <v>0.43333333333333335</v>
      </c>
      <c r="K6" s="1">
        <v>0.3</v>
      </c>
      <c r="L6" s="1">
        <v>0.26666666666666666</v>
      </c>
      <c r="M6" s="1">
        <v>0.43333333333333335</v>
      </c>
      <c r="N6" s="1">
        <v>0</v>
      </c>
      <c r="O6" s="1">
        <v>0.13333333333333333</v>
      </c>
      <c r="P6" s="1">
        <v>0</v>
      </c>
    </row>
    <row r="7" spans="1:16" x14ac:dyDescent="0.25">
      <c r="A7" t="s">
        <v>1</v>
      </c>
      <c r="B7">
        <v>8</v>
      </c>
      <c r="C7" t="s">
        <v>20</v>
      </c>
      <c r="E7" s="2">
        <v>55.6</v>
      </c>
      <c r="F7" s="2">
        <v>73.599999999999994</v>
      </c>
      <c r="G7" s="2">
        <f t="shared" si="0"/>
        <v>64.599999999999994</v>
      </c>
      <c r="H7" s="2">
        <f t="shared" si="1"/>
        <v>4.4999999999999982</v>
      </c>
      <c r="I7" s="1">
        <v>6.4516129032258063E-2</v>
      </c>
      <c r="J7" s="1">
        <v>0.35483870967741937</v>
      </c>
      <c r="K7" s="1">
        <v>0.38709677419354838</v>
      </c>
      <c r="L7" s="1">
        <v>0.25806451612903225</v>
      </c>
      <c r="M7" s="1">
        <v>0.41935483870967744</v>
      </c>
      <c r="N7" s="1">
        <v>0</v>
      </c>
      <c r="O7" s="1">
        <v>0.22580645161290322</v>
      </c>
      <c r="P7" s="1">
        <v>3.2258064516129031E-2</v>
      </c>
    </row>
    <row r="8" spans="1:16" x14ac:dyDescent="0.25">
      <c r="A8" t="s">
        <v>1</v>
      </c>
      <c r="B8">
        <v>8</v>
      </c>
      <c r="C8" t="s">
        <v>21</v>
      </c>
      <c r="E8" s="2">
        <v>64.900000000000006</v>
      </c>
      <c r="F8" s="2">
        <v>83</v>
      </c>
      <c r="G8" s="2">
        <f t="shared" si="0"/>
        <v>73.95</v>
      </c>
      <c r="H8" s="2">
        <f t="shared" si="1"/>
        <v>4.5249999999999986</v>
      </c>
      <c r="I8" s="1">
        <v>6.6666666666666666E-2</v>
      </c>
      <c r="J8" s="1">
        <v>0.33333333333333331</v>
      </c>
      <c r="K8" s="1">
        <v>0.53333333333333333</v>
      </c>
      <c r="L8" s="1">
        <v>0.13333333333333333</v>
      </c>
      <c r="M8" s="1">
        <v>0.4</v>
      </c>
      <c r="N8" s="1">
        <v>0</v>
      </c>
      <c r="O8" s="1">
        <v>0.33333333333333331</v>
      </c>
      <c r="P8" s="1">
        <v>0</v>
      </c>
    </row>
    <row r="9" spans="1:16" x14ac:dyDescent="0.25">
      <c r="A9" t="s">
        <v>1</v>
      </c>
      <c r="B9">
        <v>8</v>
      </c>
      <c r="C9" t="s">
        <v>22</v>
      </c>
      <c r="E9" s="2">
        <v>69.2</v>
      </c>
      <c r="F9" s="2">
        <v>87.2</v>
      </c>
      <c r="G9" s="2">
        <f t="shared" si="0"/>
        <v>78.2</v>
      </c>
      <c r="H9" s="2">
        <f t="shared" si="1"/>
        <v>4.5</v>
      </c>
      <c r="I9" s="1">
        <v>0</v>
      </c>
      <c r="J9" s="1">
        <v>0.4838709677419355</v>
      </c>
      <c r="K9" s="1">
        <v>0.41935483870967744</v>
      </c>
      <c r="L9" s="1">
        <v>9.6774193548387094E-2</v>
      </c>
      <c r="M9" s="1">
        <v>0.32258064516129031</v>
      </c>
      <c r="N9" s="1">
        <v>0</v>
      </c>
      <c r="O9" s="1">
        <v>0.32258064516129031</v>
      </c>
      <c r="P9" s="1">
        <v>0</v>
      </c>
    </row>
    <row r="10" spans="1:16" x14ac:dyDescent="0.25">
      <c r="A10" t="s">
        <v>1</v>
      </c>
      <c r="B10">
        <v>8</v>
      </c>
      <c r="C10" t="s">
        <v>23</v>
      </c>
      <c r="E10" s="2">
        <v>67.599999999999994</v>
      </c>
      <c r="F10" s="2">
        <v>86.4</v>
      </c>
      <c r="G10" s="2">
        <f t="shared" si="0"/>
        <v>77</v>
      </c>
      <c r="H10" s="2">
        <f t="shared" si="1"/>
        <v>4.7000000000000028</v>
      </c>
      <c r="I10" s="1">
        <v>0</v>
      </c>
      <c r="J10" s="1">
        <v>0.45161290322580644</v>
      </c>
      <c r="K10" s="1">
        <v>0.32258064516129031</v>
      </c>
      <c r="L10" s="1">
        <v>0.22580645161290322</v>
      </c>
      <c r="M10" s="1">
        <v>0.41935483870967744</v>
      </c>
      <c r="N10" s="1">
        <v>0</v>
      </c>
      <c r="O10" s="1">
        <v>0.41935483870967744</v>
      </c>
      <c r="P10" s="1">
        <v>0</v>
      </c>
    </row>
    <row r="11" spans="1:16" x14ac:dyDescent="0.25">
      <c r="A11" t="s">
        <v>1</v>
      </c>
      <c r="B11">
        <v>8</v>
      </c>
      <c r="C11" t="s">
        <v>24</v>
      </c>
      <c r="E11" s="2">
        <v>60.3</v>
      </c>
      <c r="F11" s="2">
        <v>78.900000000000006</v>
      </c>
      <c r="G11" s="2">
        <f t="shared" si="0"/>
        <v>69.599999999999994</v>
      </c>
      <c r="H11" s="2">
        <f t="shared" si="1"/>
        <v>4.6500000000000021</v>
      </c>
      <c r="I11" s="1">
        <v>6.6666666666666666E-2</v>
      </c>
      <c r="J11" s="1">
        <v>0.36666666666666664</v>
      </c>
      <c r="K11" s="1">
        <v>0.43333333333333335</v>
      </c>
      <c r="L11" s="1">
        <v>0.2</v>
      </c>
      <c r="M11" s="1">
        <v>0.4</v>
      </c>
      <c r="N11" s="1">
        <v>0</v>
      </c>
      <c r="O11" s="1">
        <v>0.33333333333333331</v>
      </c>
      <c r="P11" s="1">
        <v>0</v>
      </c>
    </row>
    <row r="12" spans="1:16" x14ac:dyDescent="0.25">
      <c r="A12" t="s">
        <v>1</v>
      </c>
      <c r="B12">
        <v>8</v>
      </c>
      <c r="C12" t="s">
        <v>25</v>
      </c>
      <c r="E12" s="2">
        <v>48.6</v>
      </c>
      <c r="F12" s="2">
        <v>67.7</v>
      </c>
      <c r="G12" s="2">
        <f t="shared" si="0"/>
        <v>58.150000000000006</v>
      </c>
      <c r="H12" s="2">
        <f t="shared" si="1"/>
        <v>4.7750000000000004</v>
      </c>
      <c r="I12" s="1">
        <v>0</v>
      </c>
      <c r="J12" s="1">
        <v>0.38709677419354838</v>
      </c>
      <c r="K12" s="1">
        <v>0.29032258064516131</v>
      </c>
      <c r="L12" s="1">
        <v>0.32258064516129031</v>
      </c>
      <c r="M12" s="1">
        <v>0.32258064516129031</v>
      </c>
      <c r="N12" s="1">
        <v>0</v>
      </c>
      <c r="O12" s="1">
        <v>9.6774193548387094E-2</v>
      </c>
      <c r="P12" s="1">
        <v>9.6774193548387094E-2</v>
      </c>
    </row>
    <row r="13" spans="1:16" x14ac:dyDescent="0.25">
      <c r="A13" t="s">
        <v>1</v>
      </c>
      <c r="B13">
        <v>8</v>
      </c>
      <c r="C13" t="s">
        <v>26</v>
      </c>
      <c r="E13" s="2">
        <v>36.200000000000003</v>
      </c>
      <c r="F13" s="2">
        <v>58.3</v>
      </c>
      <c r="G13" s="2">
        <f t="shared" si="0"/>
        <v>47.25</v>
      </c>
      <c r="H13" s="2">
        <f t="shared" si="1"/>
        <v>5.5249999999999986</v>
      </c>
      <c r="I13" s="1">
        <v>0</v>
      </c>
      <c r="J13" s="1">
        <v>0.46666666666666667</v>
      </c>
      <c r="K13" s="1">
        <v>0.23333333333333334</v>
      </c>
      <c r="L13" s="1">
        <v>0.3</v>
      </c>
      <c r="M13" s="1">
        <v>0.13333333333333333</v>
      </c>
      <c r="N13" s="1">
        <v>3.3333333333333333E-2</v>
      </c>
      <c r="O13" s="1">
        <v>0</v>
      </c>
      <c r="P13" s="1">
        <v>6.6666666666666666E-2</v>
      </c>
    </row>
    <row r="14" spans="1:16" x14ac:dyDescent="0.25">
      <c r="A14" t="s">
        <v>1</v>
      </c>
      <c r="B14">
        <v>8</v>
      </c>
      <c r="C14" t="s">
        <v>27</v>
      </c>
      <c r="E14" s="2">
        <v>25.8</v>
      </c>
      <c r="F14" s="2">
        <v>41.1</v>
      </c>
      <c r="G14" s="2">
        <f t="shared" si="0"/>
        <v>33.450000000000003</v>
      </c>
      <c r="H14" s="2">
        <f t="shared" si="1"/>
        <v>3.8250000000000002</v>
      </c>
      <c r="I14" s="1">
        <v>0</v>
      </c>
      <c r="J14" s="1">
        <v>0.35483870967741937</v>
      </c>
      <c r="K14" s="1">
        <v>0.19354838709677419</v>
      </c>
      <c r="L14" s="1">
        <v>0.45161290322580644</v>
      </c>
      <c r="M14" s="1">
        <v>0.25806451612903225</v>
      </c>
      <c r="N14" s="1">
        <v>6.4516129032258063E-2</v>
      </c>
      <c r="O14" s="1">
        <v>0</v>
      </c>
      <c r="P14" s="1">
        <v>6.4516129032258063E-2</v>
      </c>
    </row>
    <row r="15" spans="1:16" x14ac:dyDescent="0.25">
      <c r="A15" t="s">
        <v>28</v>
      </c>
      <c r="B15">
        <v>76</v>
      </c>
      <c r="C15" t="s">
        <v>3</v>
      </c>
      <c r="G15" s="2">
        <v>28.5</v>
      </c>
      <c r="H15" s="2">
        <f>(38.4-19.3)/4</f>
        <v>4.7749999999999995</v>
      </c>
      <c r="J15" s="1">
        <v>0.35483870967741937</v>
      </c>
      <c r="K15" s="1">
        <v>0.16129032258064516</v>
      </c>
      <c r="L15" s="1">
        <v>0.4838709677419355</v>
      </c>
      <c r="M15" s="1">
        <v>0.19354838709677419</v>
      </c>
      <c r="N15" s="1">
        <v>0.22580645161290325</v>
      </c>
      <c r="O15" s="1">
        <v>3.2258064516129031E-2</v>
      </c>
      <c r="P15" s="1">
        <v>3.2258064516129031E-2</v>
      </c>
    </row>
    <row r="16" spans="1:16" x14ac:dyDescent="0.25">
      <c r="A16" t="s">
        <v>28</v>
      </c>
      <c r="B16">
        <v>76</v>
      </c>
      <c r="C16" t="s">
        <v>8</v>
      </c>
      <c r="G16" s="2">
        <v>30.7</v>
      </c>
      <c r="H16" s="2">
        <f>(44.1-21.6)/4</f>
        <v>5.625</v>
      </c>
      <c r="J16" s="1">
        <v>0.5</v>
      </c>
      <c r="K16" s="1">
        <v>0.21428571428571427</v>
      </c>
      <c r="L16" s="1">
        <v>0.2857142857142857</v>
      </c>
      <c r="M16" s="1">
        <v>0.17857142857142858</v>
      </c>
      <c r="N16" s="1">
        <v>0.17857142857142858</v>
      </c>
      <c r="O16" s="1">
        <v>3.5714285714285712E-2</v>
      </c>
      <c r="P16" s="1">
        <v>7.1428571428571425E-2</v>
      </c>
    </row>
    <row r="17" spans="1:16" x14ac:dyDescent="0.25">
      <c r="A17" t="s">
        <v>28</v>
      </c>
      <c r="B17">
        <v>76</v>
      </c>
      <c r="C17" t="s">
        <v>18</v>
      </c>
      <c r="G17" s="2">
        <v>42.9</v>
      </c>
      <c r="H17" s="2">
        <f>(53.5-34.8)/4</f>
        <v>4.6750000000000007</v>
      </c>
      <c r="J17" s="1">
        <v>0.32258064516129031</v>
      </c>
      <c r="K17" s="1">
        <v>0.22580645161290322</v>
      </c>
      <c r="L17" s="1">
        <v>0.45161290322580644</v>
      </c>
      <c r="M17" s="1">
        <v>0.35483870967741937</v>
      </c>
      <c r="N17" s="1">
        <v>0.12903225806451613</v>
      </c>
      <c r="O17" s="1">
        <v>0.12903225806451613</v>
      </c>
      <c r="P17" s="1">
        <v>0</v>
      </c>
    </row>
    <row r="18" spans="1:16" x14ac:dyDescent="0.25">
      <c r="A18" t="s">
        <v>28</v>
      </c>
      <c r="B18">
        <v>76</v>
      </c>
      <c r="C18" t="s">
        <v>19</v>
      </c>
      <c r="G18" s="2">
        <v>54.8</v>
      </c>
      <c r="H18" s="2">
        <f>(65.6-45.9)/4</f>
        <v>4.9249999999999989</v>
      </c>
      <c r="J18" s="1">
        <v>0.3</v>
      </c>
      <c r="K18" s="1">
        <v>0.3</v>
      </c>
      <c r="L18" s="1">
        <v>0.4</v>
      </c>
      <c r="M18" s="1">
        <v>0.46666666666666667</v>
      </c>
      <c r="N18" s="1">
        <v>0</v>
      </c>
      <c r="O18" s="1">
        <v>0.2</v>
      </c>
      <c r="P18" s="1">
        <v>0</v>
      </c>
    </row>
    <row r="19" spans="1:16" x14ac:dyDescent="0.25">
      <c r="A19" t="s">
        <v>28</v>
      </c>
      <c r="B19">
        <v>76</v>
      </c>
      <c r="C19" t="s">
        <v>20</v>
      </c>
      <c r="G19" s="2">
        <v>64.099999999999994</v>
      </c>
      <c r="H19" s="2">
        <f>(75.5-56.5)/4</f>
        <v>4.75</v>
      </c>
      <c r="J19" s="1">
        <v>0.22580645161290322</v>
      </c>
      <c r="K19" s="1">
        <v>0.45161290322580644</v>
      </c>
      <c r="L19" s="1">
        <v>0.32258064516129031</v>
      </c>
      <c r="M19" s="1">
        <v>0.41935483870967744</v>
      </c>
      <c r="N19" s="1">
        <v>0</v>
      </c>
      <c r="O19" s="1">
        <v>0.25806451612903225</v>
      </c>
      <c r="P19" s="1">
        <v>0</v>
      </c>
    </row>
    <row r="20" spans="1:16" x14ac:dyDescent="0.25">
      <c r="A20" t="s">
        <v>28</v>
      </c>
      <c r="B20">
        <v>76</v>
      </c>
      <c r="C20" t="s">
        <v>21</v>
      </c>
      <c r="G20" s="2">
        <v>73.599999999999994</v>
      </c>
      <c r="H20" s="2">
        <f>(87.3-65.6)/4</f>
        <v>5.4250000000000007</v>
      </c>
      <c r="J20" s="1">
        <v>0.46666666666666667</v>
      </c>
      <c r="K20" s="1">
        <v>0.46666666666666667</v>
      </c>
      <c r="L20" s="1">
        <v>6.6666666666666666E-2</v>
      </c>
      <c r="M20" s="1">
        <v>0.2</v>
      </c>
      <c r="N20" s="1">
        <v>0</v>
      </c>
      <c r="O20" s="1">
        <v>0.2</v>
      </c>
      <c r="P20" s="1">
        <v>0</v>
      </c>
    </row>
    <row r="21" spans="1:16" x14ac:dyDescent="0.25">
      <c r="A21" t="s">
        <v>28</v>
      </c>
      <c r="B21">
        <v>76</v>
      </c>
      <c r="C21" t="s">
        <v>22</v>
      </c>
      <c r="G21" s="2">
        <v>78.900000000000006</v>
      </c>
      <c r="H21" s="2">
        <f>(86.1-66.6)/4</f>
        <v>4.875</v>
      </c>
      <c r="J21" s="1">
        <v>0.41935483870967744</v>
      </c>
      <c r="K21" s="1">
        <v>0.35483870967741937</v>
      </c>
      <c r="L21" s="1">
        <v>0.22580645161290322</v>
      </c>
      <c r="M21" s="1">
        <v>0.35483870967741937</v>
      </c>
      <c r="N21" s="1">
        <v>0</v>
      </c>
      <c r="O21" s="1">
        <v>0.29032258064516131</v>
      </c>
      <c r="P21" s="1">
        <v>3.2258064516129031E-2</v>
      </c>
    </row>
    <row r="22" spans="1:16" x14ac:dyDescent="0.25">
      <c r="A22" t="s">
        <v>28</v>
      </c>
      <c r="B22">
        <v>76</v>
      </c>
      <c r="C22" t="s">
        <v>23</v>
      </c>
      <c r="G22" s="2">
        <v>76.599999999999994</v>
      </c>
      <c r="H22" s="2">
        <f>(90.3-68.1)/4</f>
        <v>5.5500000000000007</v>
      </c>
      <c r="J22" s="1">
        <v>0.61290322580645162</v>
      </c>
      <c r="K22" s="1">
        <v>0.29032258064516131</v>
      </c>
      <c r="L22" s="1">
        <v>9.6774193548387094E-2</v>
      </c>
      <c r="M22" s="1">
        <v>0.22580645161290322</v>
      </c>
      <c r="N22" s="1">
        <v>0</v>
      </c>
      <c r="O22" s="1">
        <v>0.19354838709677419</v>
      </c>
      <c r="P22" s="1">
        <v>0</v>
      </c>
    </row>
    <row r="23" spans="1:16" x14ac:dyDescent="0.25">
      <c r="A23" t="s">
        <v>28</v>
      </c>
      <c r="B23">
        <v>76</v>
      </c>
      <c r="C23" t="s">
        <v>24</v>
      </c>
      <c r="G23" s="2">
        <v>69.3</v>
      </c>
      <c r="H23" s="2">
        <f>(83.4-60.6)/4</f>
        <v>5.7000000000000011</v>
      </c>
      <c r="J23" s="1">
        <v>0.66666666666666663</v>
      </c>
      <c r="K23" s="1">
        <v>0.16666666666666666</v>
      </c>
      <c r="L23" s="1">
        <v>0.16666666666666666</v>
      </c>
      <c r="M23" s="1">
        <v>0.26666666666666666</v>
      </c>
      <c r="N23" s="1">
        <v>0</v>
      </c>
      <c r="O23" s="1">
        <v>0.23333333333333336</v>
      </c>
      <c r="P23" s="1">
        <v>6.6666666666666666E-2</v>
      </c>
    </row>
    <row r="24" spans="1:16" x14ac:dyDescent="0.25">
      <c r="A24" t="s">
        <v>28</v>
      </c>
      <c r="B24">
        <v>76</v>
      </c>
      <c r="C24" t="s">
        <v>25</v>
      </c>
      <c r="G24" s="2">
        <v>57.4</v>
      </c>
      <c r="H24" s="2">
        <f>(72.1-47.1)/4</f>
        <v>6.2499999999999982</v>
      </c>
      <c r="J24" s="1">
        <v>0.70967741935483875</v>
      </c>
      <c r="K24" s="1">
        <v>3.2258064516129031E-2</v>
      </c>
      <c r="L24" s="1">
        <v>0.25806451612903225</v>
      </c>
      <c r="M24" s="1">
        <v>0.19354838709677419</v>
      </c>
      <c r="N24" s="1">
        <v>0</v>
      </c>
      <c r="O24" s="1">
        <v>0.12903225806451613</v>
      </c>
      <c r="P24" s="1">
        <v>3.2258064516129031E-2</v>
      </c>
    </row>
    <row r="25" spans="1:16" x14ac:dyDescent="0.25">
      <c r="A25" t="s">
        <v>28</v>
      </c>
      <c r="B25">
        <v>76</v>
      </c>
      <c r="C25" t="s">
        <v>26</v>
      </c>
      <c r="G25" s="2">
        <v>13.8</v>
      </c>
      <c r="H25" s="2">
        <f>(56.8-37.3)/4</f>
        <v>4.875</v>
      </c>
      <c r="J25" s="1">
        <v>0.56666666666666665</v>
      </c>
      <c r="K25" s="1">
        <v>0.2</v>
      </c>
      <c r="L25" s="1">
        <v>0.23333333333333334</v>
      </c>
      <c r="M25" s="1">
        <v>0.26666666666666666</v>
      </c>
      <c r="N25" s="1">
        <v>0</v>
      </c>
      <c r="O25" s="1">
        <v>6.6666666666666666E-2</v>
      </c>
      <c r="P25" s="1">
        <v>0</v>
      </c>
    </row>
    <row r="26" spans="1:16" x14ac:dyDescent="0.25">
      <c r="A26" t="s">
        <v>28</v>
      </c>
      <c r="B26">
        <v>76</v>
      </c>
      <c r="C26" t="s">
        <v>27</v>
      </c>
      <c r="G26" s="2">
        <v>32.6</v>
      </c>
      <c r="H26" s="2">
        <f>(43.5-22.2)/4</f>
        <v>5.3250000000000002</v>
      </c>
      <c r="J26" s="1">
        <v>0.54838709677419351</v>
      </c>
      <c r="K26" s="1">
        <v>0.22580645161290322</v>
      </c>
      <c r="L26" s="1">
        <v>0.22580645161290322</v>
      </c>
      <c r="M26" s="1">
        <v>6.4516129032258063E-2</v>
      </c>
      <c r="N26" s="1">
        <v>3.2258064516129031E-2</v>
      </c>
      <c r="O26" s="1">
        <v>0</v>
      </c>
      <c r="P26" s="1">
        <v>3.2258064516129031E-2</v>
      </c>
    </row>
    <row r="27" spans="1:16" x14ac:dyDescent="0.25">
      <c r="A27" t="s">
        <v>29</v>
      </c>
      <c r="B27">
        <v>467</v>
      </c>
      <c r="C27" t="s">
        <v>3</v>
      </c>
      <c r="G27" s="2">
        <v>35.299999999999997</v>
      </c>
      <c r="H27" s="2">
        <f>(46.3-19.5)/4</f>
        <v>6.6999999999999993</v>
      </c>
      <c r="I27" s="1">
        <v>0</v>
      </c>
      <c r="J27" s="1">
        <v>0.5161290322580645</v>
      </c>
      <c r="K27" s="1">
        <v>0.22580645161290325</v>
      </c>
      <c r="L27" s="1">
        <v>0.25806451612903225</v>
      </c>
      <c r="M27" s="1">
        <v>9.6774193548387094E-2</v>
      </c>
      <c r="N27" s="1">
        <v>9.6774193548387094E-2</v>
      </c>
      <c r="O27" s="1">
        <v>0</v>
      </c>
      <c r="P27" s="1">
        <v>0</v>
      </c>
    </row>
    <row r="28" spans="1:16" x14ac:dyDescent="0.25">
      <c r="A28" t="s">
        <v>29</v>
      </c>
      <c r="B28">
        <v>467</v>
      </c>
      <c r="C28" t="s">
        <v>8</v>
      </c>
      <c r="G28" s="2">
        <v>38.700000000000003</v>
      </c>
      <c r="H28" s="2">
        <f>(41.2-11.2)/4</f>
        <v>7.5000000000000009</v>
      </c>
      <c r="I28" s="1">
        <v>0</v>
      </c>
      <c r="J28" s="1">
        <v>0.42857142857142855</v>
      </c>
      <c r="K28" s="1">
        <v>0.25000000000000006</v>
      </c>
      <c r="L28" s="1">
        <v>0.32142857142857145</v>
      </c>
      <c r="M28" s="1">
        <v>0.10714285714285714</v>
      </c>
      <c r="N28" s="1">
        <v>0.32142857142857145</v>
      </c>
      <c r="O28" s="1">
        <v>0</v>
      </c>
      <c r="P28" s="1">
        <v>0</v>
      </c>
    </row>
    <row r="29" spans="1:16" x14ac:dyDescent="0.25">
      <c r="A29" t="s">
        <v>29</v>
      </c>
      <c r="B29">
        <v>467</v>
      </c>
      <c r="C29" t="s">
        <v>18</v>
      </c>
      <c r="G29" s="2">
        <v>49.5</v>
      </c>
      <c r="H29" s="2">
        <f>(48.5-19.8)/4</f>
        <v>7.1749999999999998</v>
      </c>
      <c r="I29" s="1">
        <v>3.2258064516129031E-2</v>
      </c>
      <c r="J29" s="1">
        <v>0.45161290322580649</v>
      </c>
      <c r="K29" s="1">
        <v>0.32258064516129031</v>
      </c>
      <c r="L29" s="1">
        <v>0.22580645161290325</v>
      </c>
      <c r="M29" s="1">
        <v>0.19354838709677419</v>
      </c>
      <c r="N29" s="1">
        <v>0.22580645161290325</v>
      </c>
      <c r="O29" s="1">
        <v>0</v>
      </c>
      <c r="P29" s="1">
        <v>0</v>
      </c>
    </row>
    <row r="30" spans="1:16" x14ac:dyDescent="0.25">
      <c r="A30" t="s">
        <v>29</v>
      </c>
      <c r="B30">
        <v>467</v>
      </c>
      <c r="C30" t="s">
        <v>19</v>
      </c>
      <c r="G30" s="2">
        <v>61.3</v>
      </c>
      <c r="H30" s="2">
        <f>(61.2-35)/4</f>
        <v>6.5500000000000007</v>
      </c>
      <c r="I30" s="1">
        <v>0</v>
      </c>
      <c r="J30" s="1">
        <v>0.43333333333333335</v>
      </c>
      <c r="K30" s="1">
        <v>0.2</v>
      </c>
      <c r="L30" s="1">
        <v>0.36666666666666664</v>
      </c>
      <c r="M30" s="1">
        <v>0.33333333333333331</v>
      </c>
      <c r="N30" s="1">
        <v>6.6666666666666666E-2</v>
      </c>
      <c r="O30" s="1">
        <v>0.1</v>
      </c>
      <c r="P30" s="1">
        <v>0</v>
      </c>
    </row>
    <row r="31" spans="1:16" x14ac:dyDescent="0.25">
      <c r="A31" t="s">
        <v>29</v>
      </c>
      <c r="B31">
        <v>467</v>
      </c>
      <c r="C31" t="s">
        <v>20</v>
      </c>
      <c r="G31" s="2">
        <v>70.400000000000006</v>
      </c>
      <c r="H31" s="2">
        <f>(68.5-45.8)/4</f>
        <v>5.6750000000000007</v>
      </c>
      <c r="I31" s="1">
        <v>0</v>
      </c>
      <c r="J31" s="1">
        <v>0.35483870967741937</v>
      </c>
      <c r="K31" s="1">
        <v>0.16129032258064516</v>
      </c>
      <c r="L31" s="1">
        <v>0.4838709677419355</v>
      </c>
      <c r="M31" s="1">
        <v>0.32258064516129031</v>
      </c>
      <c r="N31" s="1">
        <v>3.2258064516129031E-2</v>
      </c>
      <c r="O31" s="1">
        <v>0.22580645161290325</v>
      </c>
      <c r="P31" s="1">
        <v>0</v>
      </c>
    </row>
    <row r="32" spans="1:16" x14ac:dyDescent="0.25">
      <c r="A32" t="s">
        <v>29</v>
      </c>
      <c r="B32">
        <v>467</v>
      </c>
      <c r="C32" t="s">
        <v>21</v>
      </c>
      <c r="G32" s="2">
        <v>80.5</v>
      </c>
      <c r="H32" s="2">
        <f>(79.5-58.9)/4</f>
        <v>5.15</v>
      </c>
      <c r="I32" s="1">
        <v>0</v>
      </c>
      <c r="J32" s="1">
        <v>0.46666666666666673</v>
      </c>
      <c r="K32" s="1">
        <v>0.3</v>
      </c>
      <c r="L32" s="1">
        <v>0.23333333333333336</v>
      </c>
      <c r="M32" s="1">
        <v>0.33333333333333331</v>
      </c>
      <c r="N32" s="1">
        <v>0</v>
      </c>
      <c r="O32" s="1">
        <v>0.23333333333333336</v>
      </c>
      <c r="P32" s="1">
        <v>3.3333333333333333E-2</v>
      </c>
    </row>
    <row r="33" spans="1:16" x14ac:dyDescent="0.25">
      <c r="A33" t="s">
        <v>29</v>
      </c>
      <c r="B33">
        <v>467</v>
      </c>
      <c r="C33" t="s">
        <v>22</v>
      </c>
      <c r="G33" s="2">
        <v>86.4</v>
      </c>
      <c r="H33" s="2">
        <f>(86.8-65)/4</f>
        <v>5.4499999999999993</v>
      </c>
      <c r="I33" s="1">
        <v>0</v>
      </c>
      <c r="J33" s="1">
        <v>0.45161290322580649</v>
      </c>
      <c r="K33" s="1">
        <v>0.38709677419354838</v>
      </c>
      <c r="L33" s="1">
        <v>0.16129032258064516</v>
      </c>
      <c r="M33" s="1">
        <v>0.22580645161290325</v>
      </c>
      <c r="N33" s="1">
        <v>0</v>
      </c>
      <c r="O33" s="1">
        <v>0.22580645161290325</v>
      </c>
      <c r="P33" s="1">
        <v>6.4516129032258063E-2</v>
      </c>
    </row>
    <row r="34" spans="1:16" x14ac:dyDescent="0.25">
      <c r="A34" t="s">
        <v>29</v>
      </c>
      <c r="B34">
        <v>467</v>
      </c>
      <c r="C34" t="s">
        <v>23</v>
      </c>
      <c r="G34" s="2">
        <v>85.2</v>
      </c>
      <c r="H34" s="2">
        <f>(81.7-58.7)/4</f>
        <v>5.75</v>
      </c>
      <c r="I34" s="1">
        <v>0</v>
      </c>
      <c r="J34" s="1">
        <v>0.54838709677419351</v>
      </c>
      <c r="K34" s="1">
        <v>0.19354838709677419</v>
      </c>
      <c r="L34" s="1">
        <v>0.25806451612903225</v>
      </c>
      <c r="M34" s="1">
        <v>0.38709677419354838</v>
      </c>
      <c r="N34" s="1">
        <v>0</v>
      </c>
      <c r="O34" s="1">
        <v>0.38709677419354838</v>
      </c>
      <c r="P34" s="1">
        <v>3.2258064516129031E-2</v>
      </c>
    </row>
    <row r="35" spans="1:16" x14ac:dyDescent="0.25">
      <c r="A35" t="s">
        <v>29</v>
      </c>
      <c r="B35">
        <v>467</v>
      </c>
      <c r="C35" t="s">
        <v>24</v>
      </c>
      <c r="G35" s="2">
        <v>77.5</v>
      </c>
      <c r="H35" s="2">
        <f>(77.1-50.6)/4</f>
        <v>6.6249999999999982</v>
      </c>
      <c r="I35" s="1">
        <v>0</v>
      </c>
      <c r="J35" s="1">
        <v>0.53333333333333333</v>
      </c>
      <c r="K35" s="1">
        <v>0.26666666666666666</v>
      </c>
      <c r="L35" s="1">
        <v>0.2</v>
      </c>
      <c r="M35" s="1">
        <v>0.2</v>
      </c>
      <c r="N35" s="1">
        <v>0</v>
      </c>
      <c r="O35" s="1">
        <v>0.1</v>
      </c>
      <c r="P35" s="1">
        <v>0</v>
      </c>
    </row>
    <row r="36" spans="1:16" x14ac:dyDescent="0.25">
      <c r="A36" t="s">
        <v>29</v>
      </c>
      <c r="B36">
        <v>467</v>
      </c>
      <c r="C36" t="s">
        <v>25</v>
      </c>
      <c r="G36" s="2">
        <v>65.400000000000006</v>
      </c>
      <c r="H36" s="2">
        <f>(56.9-37.3)/4</f>
        <v>4.9000000000000004</v>
      </c>
      <c r="I36" s="1">
        <v>0</v>
      </c>
      <c r="J36" s="1">
        <v>0.32258064516129031</v>
      </c>
      <c r="K36" s="1">
        <v>0.22580645161290325</v>
      </c>
      <c r="L36" s="1">
        <v>0.45161290322580649</v>
      </c>
      <c r="M36" s="1">
        <v>0.41935483870967744</v>
      </c>
      <c r="N36" s="1">
        <v>0.12903225806451613</v>
      </c>
      <c r="O36" s="1">
        <v>3.2258064516129031E-2</v>
      </c>
      <c r="P36" s="1">
        <v>3.2258064516129031E-2</v>
      </c>
    </row>
    <row r="37" spans="1:16" x14ac:dyDescent="0.25">
      <c r="A37" t="s">
        <v>29</v>
      </c>
      <c r="B37">
        <v>467</v>
      </c>
      <c r="C37" t="s">
        <v>26</v>
      </c>
      <c r="G37" s="2">
        <v>50.5</v>
      </c>
      <c r="H37" s="2">
        <f>(56.3-28.7)/4</f>
        <v>6.8999999999999995</v>
      </c>
      <c r="I37" s="1">
        <v>0</v>
      </c>
      <c r="J37" s="1">
        <v>0.6</v>
      </c>
      <c r="K37" s="1">
        <v>0.26666666666666666</v>
      </c>
      <c r="L37" s="1">
        <v>0.13333333333333333</v>
      </c>
      <c r="M37" s="1">
        <v>3.3333333333333333E-2</v>
      </c>
      <c r="N37" s="1">
        <v>6.6666666666666666E-2</v>
      </c>
      <c r="O37" s="1">
        <v>0</v>
      </c>
      <c r="P37" s="1">
        <v>3.3333333333333333E-2</v>
      </c>
    </row>
    <row r="38" spans="1:16" x14ac:dyDescent="0.25">
      <c r="A38" t="s">
        <v>29</v>
      </c>
      <c r="B38">
        <v>467</v>
      </c>
      <c r="C38" t="s">
        <v>27</v>
      </c>
      <c r="E38" s="2"/>
      <c r="F38" s="2"/>
      <c r="G38" s="2">
        <v>39.6</v>
      </c>
      <c r="H38" s="2">
        <f>(42.5-18.3)/4</f>
        <v>6.05</v>
      </c>
      <c r="I38" s="1">
        <v>0</v>
      </c>
      <c r="J38" s="1">
        <v>0.38709677419354838</v>
      </c>
      <c r="K38" s="1">
        <v>0.19354838709677419</v>
      </c>
      <c r="L38" s="1">
        <v>0.41935483870967744</v>
      </c>
      <c r="M38" s="1">
        <v>0.12903225806451613</v>
      </c>
      <c r="N38" s="1">
        <v>0.12903225806451613</v>
      </c>
      <c r="O38" s="1">
        <v>0</v>
      </c>
      <c r="P38" s="1">
        <v>0</v>
      </c>
    </row>
    <row r="39" spans="1:16" x14ac:dyDescent="0.25">
      <c r="A39" t="s">
        <v>30</v>
      </c>
      <c r="B39">
        <v>688</v>
      </c>
      <c r="C39" t="s">
        <v>3</v>
      </c>
      <c r="E39" s="2">
        <f>(G39*2)-F39</f>
        <v>15</v>
      </c>
      <c r="F39" s="2">
        <v>37</v>
      </c>
      <c r="G39" s="2">
        <v>26</v>
      </c>
      <c r="H39" s="2">
        <f>(F39-E39)/4</f>
        <v>5.5</v>
      </c>
      <c r="I39" s="1">
        <v>0.58064516129032262</v>
      </c>
      <c r="J39" s="1">
        <v>0.5161290322580645</v>
      </c>
      <c r="K39" s="1">
        <v>0.35483870967741937</v>
      </c>
      <c r="L39" s="1">
        <v>0.12903225806451613</v>
      </c>
      <c r="M39" s="1">
        <v>6.4516129032258063E-2</v>
      </c>
      <c r="N39" s="1">
        <v>0.12903225806451613</v>
      </c>
      <c r="O39" s="1">
        <v>0</v>
      </c>
      <c r="P39" s="1">
        <v>3.2258064516129032E-4</v>
      </c>
    </row>
    <row r="40" spans="1:16" x14ac:dyDescent="0.25">
      <c r="A40" t="s">
        <v>30</v>
      </c>
      <c r="B40">
        <v>688</v>
      </c>
      <c r="C40" t="s">
        <v>8</v>
      </c>
      <c r="E40" s="2">
        <f t="shared" ref="E40:E50" si="2">(G40*2)-F40</f>
        <v>15.699999999999996</v>
      </c>
      <c r="F40" s="2">
        <v>37.700000000000003</v>
      </c>
      <c r="G40" s="2">
        <v>26.7</v>
      </c>
      <c r="H40" s="2">
        <f t="shared" ref="H40:H50" si="3">(F40-E40)/4</f>
        <v>5.5000000000000018</v>
      </c>
      <c r="I40" s="1">
        <v>0.17857142857142858</v>
      </c>
      <c r="J40" s="1">
        <v>0.32142857142857145</v>
      </c>
      <c r="K40" s="1">
        <v>0.32142857142857145</v>
      </c>
      <c r="L40" s="1">
        <v>0.35714285714285715</v>
      </c>
      <c r="M40" s="1">
        <v>0.2857142857142857</v>
      </c>
      <c r="N40" s="1">
        <v>0.4642857142857143</v>
      </c>
      <c r="O40" s="1">
        <v>0</v>
      </c>
      <c r="P40" s="1">
        <v>0</v>
      </c>
    </row>
    <row r="41" spans="1:16" x14ac:dyDescent="0.25">
      <c r="A41" t="s">
        <v>30</v>
      </c>
      <c r="B41">
        <v>688</v>
      </c>
      <c r="C41" t="s">
        <v>18</v>
      </c>
      <c r="E41" s="2">
        <f t="shared" si="2"/>
        <v>21.599999999999994</v>
      </c>
      <c r="F41" s="2">
        <v>44.2</v>
      </c>
      <c r="G41" s="2">
        <v>32.9</v>
      </c>
      <c r="H41" s="2">
        <f t="shared" si="3"/>
        <v>5.6500000000000021</v>
      </c>
      <c r="I41" s="1">
        <v>0.38709677419354838</v>
      </c>
      <c r="J41" s="1">
        <v>0.45161290322580649</v>
      </c>
      <c r="K41" s="1">
        <v>0.25806451612903225</v>
      </c>
      <c r="L41" s="1">
        <v>0.29032258064516131</v>
      </c>
      <c r="M41" s="1">
        <v>0.29032258064516131</v>
      </c>
      <c r="N41" s="1">
        <v>0.32258064516129031</v>
      </c>
      <c r="O41" s="1">
        <v>0</v>
      </c>
      <c r="P41" s="1">
        <v>0</v>
      </c>
    </row>
    <row r="42" spans="1:16" x14ac:dyDescent="0.25">
      <c r="A42" t="s">
        <v>30</v>
      </c>
      <c r="B42">
        <v>688</v>
      </c>
      <c r="C42" t="s">
        <v>19</v>
      </c>
      <c r="E42" s="2">
        <f t="shared" si="2"/>
        <v>41.199999999999996</v>
      </c>
      <c r="F42" s="2">
        <v>52.6</v>
      </c>
      <c r="G42" s="2">
        <v>46.9</v>
      </c>
      <c r="H42" s="2">
        <f t="shared" si="3"/>
        <v>2.8500000000000014</v>
      </c>
      <c r="I42" s="1">
        <v>0.2</v>
      </c>
      <c r="J42" s="1">
        <v>0.23333333333333336</v>
      </c>
      <c r="K42" s="1">
        <v>0.36666666666666664</v>
      </c>
      <c r="L42" s="1">
        <v>0.4</v>
      </c>
      <c r="M42" s="1">
        <v>0.3</v>
      </c>
      <c r="N42" s="1">
        <v>0.3</v>
      </c>
      <c r="O42" s="1">
        <v>1E-3</v>
      </c>
      <c r="P42" s="1">
        <v>6.6666666666666664E-4</v>
      </c>
    </row>
    <row r="43" spans="1:16" x14ac:dyDescent="0.25">
      <c r="A43" t="s">
        <v>30</v>
      </c>
      <c r="B43">
        <v>688</v>
      </c>
      <c r="C43" t="s">
        <v>20</v>
      </c>
      <c r="E43" s="2">
        <f t="shared" si="2"/>
        <v>50.300000000000004</v>
      </c>
      <c r="F43" s="2">
        <v>62.9</v>
      </c>
      <c r="G43" s="2">
        <v>56.6</v>
      </c>
      <c r="H43" s="2">
        <f t="shared" si="3"/>
        <v>3.1499999999999986</v>
      </c>
      <c r="I43" s="1">
        <v>9.6774193548387094E-2</v>
      </c>
      <c r="J43" s="1">
        <v>0.22580645161290325</v>
      </c>
      <c r="K43" s="1">
        <v>0.41935483870967744</v>
      </c>
      <c r="L43" s="1">
        <v>0.35483870967741937</v>
      </c>
      <c r="M43" s="1">
        <v>0.41935483870967744</v>
      </c>
      <c r="N43" s="1">
        <v>0.12903225806451613</v>
      </c>
      <c r="O43" s="1">
        <v>3.5483870967741938E-3</v>
      </c>
      <c r="P43" s="1">
        <v>0</v>
      </c>
    </row>
    <row r="44" spans="1:16" x14ac:dyDescent="0.25">
      <c r="A44" t="s">
        <v>30</v>
      </c>
      <c r="B44">
        <v>688</v>
      </c>
      <c r="C44" t="s">
        <v>21</v>
      </c>
      <c r="E44" s="2">
        <f t="shared" si="2"/>
        <v>47.3</v>
      </c>
      <c r="F44" s="2">
        <v>74.5</v>
      </c>
      <c r="G44" s="2">
        <v>60.9</v>
      </c>
      <c r="H44" s="2">
        <f t="shared" si="3"/>
        <v>6.8000000000000007</v>
      </c>
      <c r="I44" s="1">
        <v>0.16666666666666666</v>
      </c>
      <c r="J44" s="1">
        <v>0.4</v>
      </c>
      <c r="K44" s="1">
        <v>0.3</v>
      </c>
      <c r="L44" s="1">
        <v>0.3</v>
      </c>
      <c r="M44" s="1">
        <v>0.43333333333333335</v>
      </c>
      <c r="N44" s="1">
        <v>0</v>
      </c>
      <c r="O44" s="1">
        <v>4.3333333333333331E-3</v>
      </c>
      <c r="P44" s="1">
        <v>3.3333333333333332E-4</v>
      </c>
    </row>
    <row r="45" spans="1:16" x14ac:dyDescent="0.25">
      <c r="A45" t="s">
        <v>30</v>
      </c>
      <c r="B45">
        <v>688</v>
      </c>
      <c r="C45" t="s">
        <v>22</v>
      </c>
      <c r="E45" s="2">
        <f t="shared" si="2"/>
        <v>52.8</v>
      </c>
      <c r="F45" s="2">
        <v>80.8</v>
      </c>
      <c r="G45" s="2">
        <v>66.8</v>
      </c>
      <c r="H45" s="2">
        <f t="shared" si="3"/>
        <v>7</v>
      </c>
      <c r="I45" s="1">
        <v>6.4516129032258063E-2</v>
      </c>
      <c r="J45" s="1">
        <v>0.29032258064516131</v>
      </c>
      <c r="K45" s="1">
        <v>0.64516129032258063</v>
      </c>
      <c r="L45" s="1">
        <v>6.4516129032258063E-2</v>
      </c>
      <c r="M45" s="1">
        <v>0.4838709677419355</v>
      </c>
      <c r="N45" s="1">
        <v>0</v>
      </c>
      <c r="O45" s="1">
        <v>5.1612903225806452E-3</v>
      </c>
      <c r="P45" s="1">
        <v>6.4516129032258064E-4</v>
      </c>
    </row>
    <row r="46" spans="1:16" x14ac:dyDescent="0.25">
      <c r="A46" t="s">
        <v>30</v>
      </c>
      <c r="B46">
        <v>688</v>
      </c>
      <c r="C46" t="s">
        <v>23</v>
      </c>
      <c r="E46" s="2">
        <f t="shared" si="2"/>
        <v>51.800000000000011</v>
      </c>
      <c r="F46" s="2">
        <v>79.599999999999994</v>
      </c>
      <c r="G46" s="2">
        <v>65.7</v>
      </c>
      <c r="H46" s="2">
        <f t="shared" si="3"/>
        <v>6.9499999999999957</v>
      </c>
      <c r="I46" s="1">
        <v>0</v>
      </c>
      <c r="J46" s="1">
        <v>0.22580645161290325</v>
      </c>
      <c r="K46" s="1">
        <v>0.54838709677419351</v>
      </c>
      <c r="L46" s="1">
        <v>0.22580645161290325</v>
      </c>
      <c r="M46" s="1">
        <v>0.5161290322580645</v>
      </c>
      <c r="N46" s="1">
        <v>0</v>
      </c>
      <c r="O46" s="1">
        <v>5.8064516129032254E-3</v>
      </c>
      <c r="P46" s="1">
        <v>0</v>
      </c>
    </row>
    <row r="47" spans="1:16" x14ac:dyDescent="0.25">
      <c r="A47" t="s">
        <v>30</v>
      </c>
      <c r="B47">
        <v>688</v>
      </c>
      <c r="C47" t="s">
        <v>24</v>
      </c>
      <c r="E47" s="2">
        <f t="shared" si="2"/>
        <v>43.100000000000009</v>
      </c>
      <c r="F47" s="2">
        <v>71.099999999999994</v>
      </c>
      <c r="G47" s="2">
        <v>57.1</v>
      </c>
      <c r="H47" s="2">
        <f t="shared" si="3"/>
        <v>6.9999999999999964</v>
      </c>
      <c r="I47" s="1">
        <v>0.16666666666666666</v>
      </c>
      <c r="J47" s="1">
        <v>0.43333333333333335</v>
      </c>
      <c r="K47" s="1">
        <v>0.36666666666666664</v>
      </c>
      <c r="L47" s="1">
        <v>0.2</v>
      </c>
      <c r="M47" s="1">
        <v>0.33333333333333331</v>
      </c>
      <c r="N47" s="1">
        <v>0</v>
      </c>
      <c r="O47" s="1">
        <v>2E-3</v>
      </c>
      <c r="P47" s="1">
        <v>3.3333333333333332E-4</v>
      </c>
    </row>
    <row r="48" spans="1:16" x14ac:dyDescent="0.25">
      <c r="A48" t="s">
        <v>30</v>
      </c>
      <c r="B48">
        <v>688</v>
      </c>
      <c r="C48" t="s">
        <v>25</v>
      </c>
      <c r="E48" s="2">
        <f t="shared" si="2"/>
        <v>32.799999999999997</v>
      </c>
      <c r="F48" s="2">
        <v>58.2</v>
      </c>
      <c r="G48" s="2">
        <v>45.5</v>
      </c>
      <c r="H48" s="2">
        <f t="shared" si="3"/>
        <v>6.3500000000000014</v>
      </c>
      <c r="I48" s="1">
        <v>3.2258064516129031E-2</v>
      </c>
      <c r="J48" s="1">
        <v>0.38709677419354838</v>
      </c>
      <c r="K48" s="1">
        <v>0.22580645161290325</v>
      </c>
      <c r="L48" s="1">
        <v>0.38709677419354838</v>
      </c>
      <c r="M48" s="1">
        <v>0.41935483870967744</v>
      </c>
      <c r="N48" s="1">
        <v>0.25806451612903225</v>
      </c>
      <c r="O48" s="1">
        <v>9.6774193548387097E-4</v>
      </c>
      <c r="P48" s="1">
        <v>1.2903225806451613E-3</v>
      </c>
    </row>
    <row r="49" spans="1:16" x14ac:dyDescent="0.25">
      <c r="A49" t="s">
        <v>30</v>
      </c>
      <c r="B49">
        <v>688</v>
      </c>
      <c r="C49" t="s">
        <v>26</v>
      </c>
      <c r="E49" s="2">
        <f t="shared" si="2"/>
        <v>23.199999999999996</v>
      </c>
      <c r="F49" s="2">
        <v>46.6</v>
      </c>
      <c r="G49" s="2">
        <v>34.9</v>
      </c>
      <c r="H49" s="2">
        <f t="shared" si="3"/>
        <v>5.8500000000000014</v>
      </c>
      <c r="I49" s="1">
        <v>0.16666666666666666</v>
      </c>
      <c r="J49" s="1">
        <v>0.56666666666666665</v>
      </c>
      <c r="K49" s="1">
        <v>0.26666666666666666</v>
      </c>
      <c r="L49" s="1">
        <v>0.16666666666666666</v>
      </c>
      <c r="M49" s="1">
        <v>0.13333333333333333</v>
      </c>
      <c r="N49" s="1">
        <v>0.13333333333333333</v>
      </c>
      <c r="O49" s="1">
        <v>0</v>
      </c>
      <c r="P49" s="1">
        <v>0</v>
      </c>
    </row>
    <row r="50" spans="1:16" x14ac:dyDescent="0.25">
      <c r="A50" t="s">
        <v>30</v>
      </c>
      <c r="B50">
        <v>688</v>
      </c>
      <c r="C50" t="s">
        <v>27</v>
      </c>
      <c r="E50" s="2">
        <f t="shared" si="2"/>
        <v>17.400000000000006</v>
      </c>
      <c r="F50" s="2">
        <v>38.799999999999997</v>
      </c>
      <c r="G50" s="2">
        <v>28.1</v>
      </c>
      <c r="H50" s="2">
        <f t="shared" si="3"/>
        <v>5.3499999999999979</v>
      </c>
      <c r="I50" s="1">
        <v>0.32258064516129031</v>
      </c>
      <c r="J50" s="1">
        <v>0.38709677419354838</v>
      </c>
      <c r="K50" s="1">
        <v>0.41935483870967744</v>
      </c>
      <c r="L50" s="1">
        <v>0.19354838709677419</v>
      </c>
      <c r="M50" s="1">
        <v>0.22580645161290325</v>
      </c>
      <c r="N50" s="1">
        <v>0.29032258064516131</v>
      </c>
      <c r="O50" s="1">
        <v>0</v>
      </c>
      <c r="P50" s="1">
        <v>0</v>
      </c>
    </row>
    <row r="51" spans="1:16" x14ac:dyDescent="0.25">
      <c r="A51" t="s">
        <v>31</v>
      </c>
      <c r="B51">
        <v>959</v>
      </c>
      <c r="C51" t="s">
        <v>3</v>
      </c>
      <c r="D51">
        <v>31</v>
      </c>
      <c r="G51" s="2">
        <v>18.3</v>
      </c>
      <c r="H51" s="2">
        <f>(32-5)/4</f>
        <v>6.75</v>
      </c>
      <c r="J51" s="1">
        <v>0.38709677419354838</v>
      </c>
      <c r="K51" s="1">
        <v>0.45161290322580649</v>
      </c>
      <c r="L51" s="1">
        <v>0.16129032258064516</v>
      </c>
      <c r="M51" s="1">
        <v>0.12903225806451613</v>
      </c>
      <c r="N51" s="1">
        <v>0.19354838709677419</v>
      </c>
      <c r="O51" s="1">
        <v>0</v>
      </c>
      <c r="P51" s="1">
        <v>0</v>
      </c>
    </row>
    <row r="52" spans="1:16" x14ac:dyDescent="0.25">
      <c r="A52" t="s">
        <v>31</v>
      </c>
      <c r="B52">
        <v>959</v>
      </c>
      <c r="C52" t="s">
        <v>8</v>
      </c>
      <c r="D52">
        <v>28</v>
      </c>
      <c r="G52" s="2">
        <v>22.5</v>
      </c>
      <c r="H52" s="2">
        <f>(36-9)/4</f>
        <v>6.75</v>
      </c>
      <c r="J52" s="1">
        <v>0.35714285714285715</v>
      </c>
      <c r="K52" s="1">
        <v>0.4642857142857143</v>
      </c>
      <c r="L52" s="1">
        <v>0.17857142857142858</v>
      </c>
      <c r="M52" s="1">
        <v>0.17857142857142858</v>
      </c>
      <c r="N52" s="1">
        <v>0.25000000000000006</v>
      </c>
      <c r="O52" s="1">
        <v>0</v>
      </c>
      <c r="P52" s="1">
        <v>0</v>
      </c>
    </row>
    <row r="53" spans="1:16" x14ac:dyDescent="0.25">
      <c r="A53" t="s">
        <v>31</v>
      </c>
      <c r="B53">
        <v>959</v>
      </c>
      <c r="C53" t="s">
        <v>18</v>
      </c>
      <c r="D53">
        <v>31</v>
      </c>
      <c r="G53" s="2">
        <v>32.4</v>
      </c>
      <c r="H53" s="2">
        <f>(45-19)/4</f>
        <v>6.5</v>
      </c>
      <c r="J53" s="1">
        <v>0.32258064516129031</v>
      </c>
      <c r="K53" s="1">
        <v>0.45161290322580649</v>
      </c>
      <c r="L53" s="1">
        <v>0.22580645161290325</v>
      </c>
      <c r="M53" s="1">
        <v>0.22580645161290325</v>
      </c>
      <c r="N53" s="1">
        <v>0.29032258064516131</v>
      </c>
      <c r="O53" s="1">
        <v>0</v>
      </c>
      <c r="P53" s="1">
        <v>0</v>
      </c>
    </row>
    <row r="54" spans="1:16" x14ac:dyDescent="0.25">
      <c r="A54" t="s">
        <v>31</v>
      </c>
      <c r="B54">
        <v>959</v>
      </c>
      <c r="C54" t="s">
        <v>19</v>
      </c>
      <c r="D54">
        <v>30</v>
      </c>
      <c r="G54" s="2">
        <v>42.4</v>
      </c>
      <c r="H54" s="2">
        <f>(55-29)/4</f>
        <v>6.5</v>
      </c>
      <c r="J54" s="1">
        <v>0.3</v>
      </c>
      <c r="K54" s="1">
        <v>0.43333333333333335</v>
      </c>
      <c r="L54" s="1">
        <v>0.26666666666666666</v>
      </c>
      <c r="M54" s="1">
        <v>0.26666666666666666</v>
      </c>
      <c r="N54" s="1">
        <v>0.23333333333333336</v>
      </c>
      <c r="O54" s="1">
        <v>3.3333333333333333E-2</v>
      </c>
      <c r="P54" s="1">
        <v>0</v>
      </c>
    </row>
    <row r="55" spans="1:16" x14ac:dyDescent="0.25">
      <c r="A55" t="s">
        <v>31</v>
      </c>
      <c r="B55">
        <v>959</v>
      </c>
      <c r="C55" t="s">
        <v>20</v>
      </c>
      <c r="D55">
        <v>31</v>
      </c>
      <c r="G55" s="2">
        <v>51.2</v>
      </c>
      <c r="H55" s="2">
        <f>(64-38)/4</f>
        <v>6.5</v>
      </c>
      <c r="J55" s="1">
        <v>0.29032258064516131</v>
      </c>
      <c r="K55" s="1">
        <v>0.4838709677419355</v>
      </c>
      <c r="L55" s="1">
        <v>0.22580645161290325</v>
      </c>
      <c r="M55" s="1">
        <v>0.29032258064516131</v>
      </c>
      <c r="N55" s="1">
        <v>9.6774193548387094E-2</v>
      </c>
      <c r="O55" s="1">
        <v>6.4516129032258063E-2</v>
      </c>
      <c r="P55" s="1">
        <v>0</v>
      </c>
    </row>
    <row r="56" spans="1:16" x14ac:dyDescent="0.25">
      <c r="A56" t="s">
        <v>31</v>
      </c>
      <c r="B56">
        <v>959</v>
      </c>
      <c r="C56" t="s">
        <v>21</v>
      </c>
      <c r="D56">
        <v>30</v>
      </c>
      <c r="G56" s="2">
        <v>60.5</v>
      </c>
      <c r="H56" s="2">
        <f>(76-45)/4</f>
        <v>7.75</v>
      </c>
      <c r="J56" s="1">
        <v>0.4</v>
      </c>
      <c r="K56" s="1">
        <v>0.46666666666666673</v>
      </c>
      <c r="L56" s="1">
        <v>0.13333333333333333</v>
      </c>
      <c r="M56" s="1">
        <v>0.2</v>
      </c>
      <c r="N56" s="1">
        <v>0</v>
      </c>
      <c r="O56" s="1">
        <v>0.13333333333333333</v>
      </c>
      <c r="P56" s="1">
        <v>0</v>
      </c>
    </row>
    <row r="57" spans="1:16" x14ac:dyDescent="0.25">
      <c r="A57" t="s">
        <v>31</v>
      </c>
      <c r="B57">
        <v>959</v>
      </c>
      <c r="C57" t="s">
        <v>22</v>
      </c>
      <c r="D57">
        <v>31</v>
      </c>
      <c r="G57" s="2">
        <v>67.400000000000006</v>
      </c>
      <c r="H57" s="2">
        <f>(84-51)/4</f>
        <v>8.25</v>
      </c>
      <c r="J57" s="1">
        <v>0.38709677419354838</v>
      </c>
      <c r="K57" s="1">
        <v>0.5161290322580645</v>
      </c>
      <c r="L57" s="1">
        <v>9.6774193548387094E-2</v>
      </c>
      <c r="M57" s="1">
        <v>0.19354838709677419</v>
      </c>
      <c r="N57" s="1">
        <v>0</v>
      </c>
      <c r="O57" s="1">
        <v>0.16129032258064516</v>
      </c>
      <c r="P57" s="1">
        <v>0</v>
      </c>
    </row>
    <row r="58" spans="1:16" x14ac:dyDescent="0.25">
      <c r="A58" t="s">
        <v>31</v>
      </c>
      <c r="B58">
        <v>959</v>
      </c>
      <c r="C58" t="s">
        <v>23</v>
      </c>
      <c r="D58">
        <v>31</v>
      </c>
      <c r="G58" s="2">
        <v>65.5</v>
      </c>
      <c r="H58" s="2">
        <f>(82-49)/4</f>
        <v>8.25</v>
      </c>
      <c r="J58" s="1">
        <v>0.41935483870967744</v>
      </c>
      <c r="K58" s="1">
        <v>0.4838709677419355</v>
      </c>
      <c r="L58" s="1">
        <v>9.6774193548387094E-2</v>
      </c>
      <c r="M58" s="1">
        <v>0.16129032258064516</v>
      </c>
      <c r="N58" s="1">
        <v>0</v>
      </c>
      <c r="O58" s="1">
        <v>0.16129032258064516</v>
      </c>
      <c r="P58" s="1">
        <v>0</v>
      </c>
    </row>
    <row r="59" spans="1:16" x14ac:dyDescent="0.25">
      <c r="A59" t="s">
        <v>31</v>
      </c>
      <c r="B59">
        <v>959</v>
      </c>
      <c r="C59" t="s">
        <v>24</v>
      </c>
      <c r="D59">
        <v>30</v>
      </c>
      <c r="G59" s="2">
        <v>55.7</v>
      </c>
      <c r="H59" s="2">
        <f>(72-40)/4</f>
        <v>8</v>
      </c>
      <c r="J59" s="1">
        <v>0.46666666666666673</v>
      </c>
      <c r="K59" s="1">
        <v>0.36666666666666664</v>
      </c>
      <c r="L59" s="1">
        <v>0.16666666666666666</v>
      </c>
      <c r="M59" s="1">
        <v>0.16666666666666666</v>
      </c>
      <c r="N59" s="1">
        <v>3.3333333333333333E-2</v>
      </c>
      <c r="O59" s="1">
        <v>6.6666666666666666E-2</v>
      </c>
      <c r="P59" s="1">
        <v>0</v>
      </c>
    </row>
    <row r="60" spans="1:16" x14ac:dyDescent="0.25">
      <c r="A60" t="s">
        <v>31</v>
      </c>
      <c r="B60">
        <v>959</v>
      </c>
      <c r="C60" t="s">
        <v>25</v>
      </c>
      <c r="D60">
        <v>31</v>
      </c>
      <c r="G60" s="2">
        <v>43.5</v>
      </c>
      <c r="H60" s="2">
        <f>(58-30)/4</f>
        <v>7</v>
      </c>
      <c r="J60" s="1">
        <v>0.41935483870967744</v>
      </c>
      <c r="K60" s="1">
        <v>0.38709677419354838</v>
      </c>
      <c r="L60" s="1">
        <v>0.19354838709677419</v>
      </c>
      <c r="M60" s="1">
        <v>0.19354838709677419</v>
      </c>
      <c r="N60" s="1">
        <v>0.12903225806451613</v>
      </c>
      <c r="O60" s="1">
        <v>0</v>
      </c>
      <c r="P60" s="1">
        <v>0</v>
      </c>
    </row>
    <row r="61" spans="1:16" x14ac:dyDescent="0.25">
      <c r="A61" t="s">
        <v>31</v>
      </c>
      <c r="B61">
        <v>959</v>
      </c>
      <c r="C61" t="s">
        <v>26</v>
      </c>
      <c r="D61">
        <v>30</v>
      </c>
      <c r="G61" s="2">
        <v>30.3</v>
      </c>
      <c r="H61" s="2">
        <f>(44-18)/4</f>
        <v>6.5</v>
      </c>
      <c r="J61" s="1">
        <v>0.36666666666666664</v>
      </c>
      <c r="K61" s="1">
        <v>0.3</v>
      </c>
      <c r="L61" s="1">
        <v>0.33333333333333331</v>
      </c>
      <c r="M61" s="1">
        <v>0.2</v>
      </c>
      <c r="N61" s="1">
        <v>0.16666666666666666</v>
      </c>
      <c r="O61" s="1">
        <v>0</v>
      </c>
      <c r="P61" s="1">
        <v>3.3333333333333333E-2</v>
      </c>
    </row>
    <row r="62" spans="1:16" x14ac:dyDescent="0.25">
      <c r="A62" t="s">
        <v>31</v>
      </c>
      <c r="B62">
        <v>959</v>
      </c>
      <c r="C62" t="s">
        <v>27</v>
      </c>
      <c r="D62">
        <v>31</v>
      </c>
      <c r="G62" s="2">
        <v>20.399999999999999</v>
      </c>
      <c r="H62" s="2">
        <f>(32-7)/4</f>
        <v>6.25</v>
      </c>
      <c r="J62" s="1">
        <v>0.41935483870967744</v>
      </c>
      <c r="K62" s="1">
        <v>0.41935483870967744</v>
      </c>
      <c r="L62" s="1">
        <v>0.16129032258064516</v>
      </c>
      <c r="M62" s="1">
        <v>0.12903225806451613</v>
      </c>
      <c r="N62" s="1">
        <v>0.19354838709677419</v>
      </c>
      <c r="O62" s="1">
        <v>0</v>
      </c>
      <c r="P62" s="1">
        <v>3.2258064516129031E-2</v>
      </c>
    </row>
    <row r="63" spans="1:16" x14ac:dyDescent="0.25">
      <c r="A63" t="s">
        <v>32</v>
      </c>
      <c r="C63" t="s">
        <v>3</v>
      </c>
      <c r="M63" s="1">
        <v>0</v>
      </c>
    </row>
    <row r="64" spans="1:16" x14ac:dyDescent="0.25">
      <c r="A64" t="s">
        <v>32</v>
      </c>
      <c r="C64" t="s">
        <v>8</v>
      </c>
      <c r="M64" s="1">
        <v>0</v>
      </c>
    </row>
    <row r="65" spans="1:13" x14ac:dyDescent="0.25">
      <c r="A65" t="s">
        <v>32</v>
      </c>
      <c r="C65" t="s">
        <v>18</v>
      </c>
      <c r="M65" s="1">
        <v>0</v>
      </c>
    </row>
    <row r="66" spans="1:13" x14ac:dyDescent="0.25">
      <c r="A66" t="s">
        <v>32</v>
      </c>
      <c r="C66" t="s">
        <v>19</v>
      </c>
      <c r="G66">
        <v>43.8</v>
      </c>
      <c r="M66" s="1">
        <v>0.05</v>
      </c>
    </row>
    <row r="67" spans="1:13" x14ac:dyDescent="0.25">
      <c r="A67" t="s">
        <v>32</v>
      </c>
      <c r="C67" t="s">
        <v>20</v>
      </c>
      <c r="G67">
        <v>58.1</v>
      </c>
      <c r="M67" s="1">
        <v>0.05</v>
      </c>
    </row>
    <row r="68" spans="1:13" x14ac:dyDescent="0.25">
      <c r="A68" t="s">
        <v>32</v>
      </c>
      <c r="C68" t="s">
        <v>21</v>
      </c>
      <c r="M68" s="1">
        <v>0</v>
      </c>
    </row>
    <row r="69" spans="1:13" x14ac:dyDescent="0.25">
      <c r="A69" t="s">
        <v>32</v>
      </c>
      <c r="C69" t="s">
        <v>22</v>
      </c>
      <c r="M69" s="1">
        <v>0</v>
      </c>
    </row>
    <row r="70" spans="1:13" x14ac:dyDescent="0.25">
      <c r="A70" t="s">
        <v>32</v>
      </c>
      <c r="C70" t="s">
        <v>23</v>
      </c>
      <c r="M70" s="1">
        <v>0</v>
      </c>
    </row>
    <row r="71" spans="1:13" x14ac:dyDescent="0.25">
      <c r="A71" t="s">
        <v>32</v>
      </c>
      <c r="C71" t="s">
        <v>24</v>
      </c>
      <c r="M71" s="1">
        <v>0.05</v>
      </c>
    </row>
    <row r="72" spans="1:13" x14ac:dyDescent="0.25">
      <c r="A72" t="s">
        <v>32</v>
      </c>
      <c r="C72" t="s">
        <v>25</v>
      </c>
      <c r="G72">
        <v>41.4</v>
      </c>
      <c r="M72" s="1">
        <v>0.05</v>
      </c>
    </row>
    <row r="73" spans="1:13" x14ac:dyDescent="0.25">
      <c r="A73" t="s">
        <v>32</v>
      </c>
      <c r="C73" t="s">
        <v>26</v>
      </c>
      <c r="G73">
        <v>18.3</v>
      </c>
      <c r="M73" s="1">
        <v>0</v>
      </c>
    </row>
    <row r="74" spans="1:13" x14ac:dyDescent="0.25">
      <c r="A74" t="s">
        <v>32</v>
      </c>
      <c r="C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Cantrell</dc:creator>
  <cp:lastModifiedBy>Sam Cantrell</cp:lastModifiedBy>
  <dcterms:created xsi:type="dcterms:W3CDTF">2020-06-15T02:34:28Z</dcterms:created>
  <dcterms:modified xsi:type="dcterms:W3CDTF">2020-06-15T03:58:20Z</dcterms:modified>
</cp:coreProperties>
</file>