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s7a2365\Documents\github\investments\re_home\loans\cypress\"/>
    </mc:Choice>
  </mc:AlternateContent>
  <xr:revisionPtr revIDLastSave="0" documentId="13_ncr:1_{3326D90D-50F6-4EE9-BC02-B9BA542ED1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0.5d" sheetId="1" r:id="rId1"/>
    <sheet name="20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C4" i="2"/>
  <c r="I5" i="2"/>
  <c r="C2" i="2"/>
  <c r="E9" i="2"/>
  <c r="E10" i="2" s="1"/>
  <c r="G13" i="2"/>
  <c r="H13" i="2" s="1"/>
  <c r="E8" i="2"/>
  <c r="E8" i="1"/>
  <c r="E7" i="1"/>
  <c r="I13" i="1"/>
  <c r="I12" i="1"/>
  <c r="H12" i="1"/>
  <c r="G12" i="1"/>
  <c r="I4" i="1"/>
  <c r="I3" i="1"/>
  <c r="C3" i="1"/>
  <c r="I13" i="2" l="1"/>
  <c r="I14" i="2"/>
</calcChain>
</file>

<file path=xl/sharedStrings.xml><?xml version="1.0" encoding="utf-8"?>
<sst xmlns="http://schemas.openxmlformats.org/spreadsheetml/2006/main" count="97" uniqueCount="32">
  <si>
    <t>Incentives</t>
  </si>
  <si>
    <t>%</t>
  </si>
  <si>
    <t>Real estate agent</t>
  </si>
  <si>
    <t>Real estate agent commision</t>
  </si>
  <si>
    <t>Home Sale Price</t>
  </si>
  <si>
    <t>$</t>
  </si>
  <si>
    <t>Loan</t>
  </si>
  <si>
    <t>Loan - Grace Holding</t>
  </si>
  <si>
    <t>Rate</t>
  </si>
  <si>
    <t>Closing Costs</t>
  </si>
  <si>
    <t>Downpayment</t>
  </si>
  <si>
    <t>Cash</t>
  </si>
  <si>
    <t>Buyer</t>
  </si>
  <si>
    <t>401k</t>
  </si>
  <si>
    <t>basis points</t>
  </si>
  <si>
    <t>Home insurance shopping</t>
  </si>
  <si>
    <t>Geico</t>
  </si>
  <si>
    <t>AllState</t>
  </si>
  <si>
    <t>State Farm</t>
  </si>
  <si>
    <t>House + car bundle?</t>
  </si>
  <si>
    <t>Lowest</t>
  </si>
  <si>
    <t>existing car insurance match</t>
  </si>
  <si>
    <t>Home insurance document</t>
  </si>
  <si>
    <t>match</t>
  </si>
  <si>
    <t>Flood insurance</t>
  </si>
  <si>
    <t>Insurance Shopping</t>
  </si>
  <si>
    <t>Home Builder - Seller</t>
  </si>
  <si>
    <t>Loan - Incentive</t>
  </si>
  <si>
    <t>Loan - Incentive, Commision</t>
  </si>
  <si>
    <t>Deposit Paid</t>
  </si>
  <si>
    <t>Home Sale Price - Seller Payment</t>
  </si>
  <si>
    <t>Escrow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</si>
</sst>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zoomScale="145" zoomScaleNormal="145" workbookViewId="0">
      <selection activeCell="E2" sqref="E2"/>
    </sheetView>
  </sheetViews>
  <sheetFormatPr defaultRowHeight="15" x14ac:dyDescent="0.25"/>
  <cols>
    <col min="1" max="1" width="30" customWidth="1"/>
    <col min="3" max="3" width="9.140625" style="2"/>
    <col min="11" max="11" width="13" customWidth="1"/>
  </cols>
  <sheetData>
    <row r="1" spans="1:9" x14ac:dyDescent="0.25">
      <c r="A1" t="s">
        <v>4</v>
      </c>
      <c r="B1" t="s">
        <v>5</v>
      </c>
      <c r="C1" s="2">
        <v>545000</v>
      </c>
    </row>
    <row r="2" spans="1:9" x14ac:dyDescent="0.25">
      <c r="A2" t="s">
        <v>10</v>
      </c>
      <c r="B2" t="s">
        <v>1</v>
      </c>
      <c r="C2" s="2">
        <v>10.5</v>
      </c>
      <c r="E2" s="2"/>
    </row>
    <row r="3" spans="1:9" x14ac:dyDescent="0.25">
      <c r="A3" t="s">
        <v>6</v>
      </c>
      <c r="B3" t="s">
        <v>5</v>
      </c>
      <c r="C3" s="2">
        <f>C1*(100-C2)/100</f>
        <v>487775</v>
      </c>
      <c r="H3" t="s">
        <v>5</v>
      </c>
      <c r="I3">
        <f>C1-C3</f>
        <v>57225</v>
      </c>
    </row>
    <row r="4" spans="1:9" x14ac:dyDescent="0.25">
      <c r="H4" t="s">
        <v>5</v>
      </c>
      <c r="I4" s="1">
        <f>I3-18000</f>
        <v>39225</v>
      </c>
    </row>
    <row r="6" spans="1:9" x14ac:dyDescent="0.25">
      <c r="A6" s="1" t="s">
        <v>0</v>
      </c>
    </row>
    <row r="7" spans="1:9" x14ac:dyDescent="0.25">
      <c r="A7" t="s">
        <v>26</v>
      </c>
      <c r="B7" t="s">
        <v>1</v>
      </c>
      <c r="C7" s="2">
        <v>2</v>
      </c>
      <c r="E7">
        <f>C7*C1/100</f>
        <v>10900</v>
      </c>
    </row>
    <row r="8" spans="1:9" x14ac:dyDescent="0.25">
      <c r="A8" t="s">
        <v>2</v>
      </c>
      <c r="B8" t="s">
        <v>1</v>
      </c>
      <c r="C8" s="2">
        <v>3</v>
      </c>
      <c r="E8">
        <f>C8*C1/100</f>
        <v>16350</v>
      </c>
    </row>
    <row r="9" spans="1:9" x14ac:dyDescent="0.25">
      <c r="A9" t="s">
        <v>3</v>
      </c>
      <c r="B9" t="s">
        <v>5</v>
      </c>
      <c r="C9" s="2">
        <v>-1000</v>
      </c>
    </row>
    <row r="11" spans="1:9" x14ac:dyDescent="0.25">
      <c r="A11" t="s">
        <v>7</v>
      </c>
      <c r="E11" t="s">
        <v>14</v>
      </c>
      <c r="F11" t="s">
        <v>1</v>
      </c>
      <c r="G11">
        <v>0.125</v>
      </c>
    </row>
    <row r="12" spans="1:9" x14ac:dyDescent="0.25">
      <c r="A12" t="s">
        <v>8</v>
      </c>
      <c r="B12" t="s">
        <v>1</v>
      </c>
      <c r="C12" s="2">
        <v>7.25</v>
      </c>
      <c r="E12">
        <v>6.875</v>
      </c>
      <c r="G12">
        <f>C12-E12</f>
        <v>0.375</v>
      </c>
      <c r="H12">
        <f>G12/G11</f>
        <v>3</v>
      </c>
      <c r="I12" s="1">
        <f>$C$3*H12/100</f>
        <v>14633.25</v>
      </c>
    </row>
    <row r="13" spans="1:9" x14ac:dyDescent="0.25">
      <c r="A13" t="s">
        <v>27</v>
      </c>
      <c r="B13" t="s">
        <v>1</v>
      </c>
      <c r="C13" s="2">
        <v>2</v>
      </c>
      <c r="H13">
        <v>1</v>
      </c>
      <c r="I13" s="1">
        <f>$C$3*H13/100</f>
        <v>4877.75</v>
      </c>
    </row>
    <row r="14" spans="1:9" x14ac:dyDescent="0.25">
      <c r="A14" t="s">
        <v>28</v>
      </c>
      <c r="B14" t="s">
        <v>5</v>
      </c>
      <c r="C14" s="2">
        <v>3500</v>
      </c>
    </row>
    <row r="16" spans="1:9" x14ac:dyDescent="0.25">
      <c r="A16" t="s">
        <v>9</v>
      </c>
      <c r="B16" t="s">
        <v>5</v>
      </c>
    </row>
    <row r="17" spans="8:17" x14ac:dyDescent="0.25">
      <c r="H17" t="s">
        <v>11</v>
      </c>
      <c r="I17" s="2">
        <v>90000</v>
      </c>
      <c r="J17" t="s">
        <v>5</v>
      </c>
    </row>
    <row r="18" spans="8:17" x14ac:dyDescent="0.25">
      <c r="H18" t="s">
        <v>12</v>
      </c>
      <c r="I18" s="2">
        <v>18000</v>
      </c>
      <c r="J18" t="s">
        <v>5</v>
      </c>
    </row>
    <row r="19" spans="8:17" x14ac:dyDescent="0.25">
      <c r="H19" t="s">
        <v>13</v>
      </c>
      <c r="I19" s="2">
        <v>80000</v>
      </c>
      <c r="J19" t="s">
        <v>5</v>
      </c>
      <c r="M19" s="1" t="s">
        <v>25</v>
      </c>
      <c r="O19" t="s">
        <v>20</v>
      </c>
    </row>
    <row r="20" spans="8:17" x14ac:dyDescent="0.25">
      <c r="H20" t="s">
        <v>15</v>
      </c>
      <c r="K20" t="s">
        <v>16</v>
      </c>
      <c r="M20" t="s">
        <v>19</v>
      </c>
      <c r="O20" t="s">
        <v>21</v>
      </c>
    </row>
    <row r="21" spans="8:17" x14ac:dyDescent="0.25">
      <c r="K21" t="s">
        <v>17</v>
      </c>
      <c r="M21" t="s">
        <v>19</v>
      </c>
      <c r="O21" t="s">
        <v>23</v>
      </c>
      <c r="Q21" t="s">
        <v>24</v>
      </c>
    </row>
    <row r="22" spans="8:17" x14ac:dyDescent="0.25">
      <c r="K22" t="s">
        <v>18</v>
      </c>
      <c r="M22" t="s">
        <v>19</v>
      </c>
      <c r="O22" t="s">
        <v>23</v>
      </c>
      <c r="Q22" t="s">
        <v>24</v>
      </c>
    </row>
    <row r="24" spans="8:17" x14ac:dyDescent="0.25">
      <c r="M24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BFEC-8F64-4E98-8BF5-1D3F494ECEB0}">
  <dimension ref="A1:Q25"/>
  <sheetViews>
    <sheetView tabSelected="1" zoomScale="145" zoomScaleNormal="145" workbookViewId="0">
      <selection activeCell="A21" sqref="A21"/>
    </sheetView>
  </sheetViews>
  <sheetFormatPr defaultRowHeight="15" x14ac:dyDescent="0.25"/>
  <cols>
    <col min="1" max="1" width="30" customWidth="1"/>
    <col min="3" max="3" width="9.140625" style="2"/>
    <col min="11" max="11" width="13" customWidth="1"/>
  </cols>
  <sheetData>
    <row r="1" spans="1:9" x14ac:dyDescent="0.25">
      <c r="A1" t="s">
        <v>4</v>
      </c>
      <c r="B1" t="s">
        <v>5</v>
      </c>
      <c r="C1" s="2">
        <v>545000</v>
      </c>
    </row>
    <row r="2" spans="1:9" x14ac:dyDescent="0.25">
      <c r="A2" t="s">
        <v>30</v>
      </c>
      <c r="C2" s="3">
        <f>C1-E8</f>
        <v>534100</v>
      </c>
    </row>
    <row r="3" spans="1:9" x14ac:dyDescent="0.25">
      <c r="A3" t="s">
        <v>10</v>
      </c>
      <c r="B3" t="s">
        <v>1</v>
      </c>
      <c r="C3" s="2">
        <v>20</v>
      </c>
      <c r="E3" s="2"/>
    </row>
    <row r="4" spans="1:9" x14ac:dyDescent="0.25">
      <c r="A4" t="s">
        <v>6</v>
      </c>
      <c r="B4" t="s">
        <v>5</v>
      </c>
      <c r="C4" s="2">
        <f>C2*(100-C3)/100</f>
        <v>427280</v>
      </c>
      <c r="H4" t="s">
        <v>5</v>
      </c>
      <c r="I4">
        <f>C2-C4</f>
        <v>106820</v>
      </c>
    </row>
    <row r="5" spans="1:9" x14ac:dyDescent="0.25">
      <c r="H5" t="s">
        <v>5</v>
      </c>
      <c r="I5" s="1">
        <f>I4-I19</f>
        <v>88820</v>
      </c>
    </row>
    <row r="7" spans="1:9" x14ac:dyDescent="0.25">
      <c r="A7" s="1" t="s">
        <v>0</v>
      </c>
    </row>
    <row r="8" spans="1:9" x14ac:dyDescent="0.25">
      <c r="A8" t="s">
        <v>26</v>
      </c>
      <c r="B8" t="s">
        <v>1</v>
      </c>
      <c r="C8" s="2">
        <v>2</v>
      </c>
      <c r="E8">
        <f>C8*C1/100</f>
        <v>10900</v>
      </c>
    </row>
    <row r="9" spans="1:9" x14ac:dyDescent="0.25">
      <c r="A9" t="s">
        <v>2</v>
      </c>
      <c r="B9" t="s">
        <v>1</v>
      </c>
      <c r="C9" s="2">
        <v>3</v>
      </c>
      <c r="E9">
        <f>C9*C1/100</f>
        <v>16350</v>
      </c>
    </row>
    <row r="10" spans="1:9" x14ac:dyDescent="0.25">
      <c r="A10" t="s">
        <v>3</v>
      </c>
      <c r="B10" t="s">
        <v>5</v>
      </c>
      <c r="C10" s="2">
        <v>-1000</v>
      </c>
      <c r="E10">
        <f>E9+C10</f>
        <v>15350</v>
      </c>
    </row>
    <row r="12" spans="1:9" x14ac:dyDescent="0.25">
      <c r="A12" t="s">
        <v>7</v>
      </c>
      <c r="E12" t="s">
        <v>14</v>
      </c>
      <c r="F12" t="s">
        <v>1</v>
      </c>
      <c r="G12">
        <v>0.125</v>
      </c>
    </row>
    <row r="13" spans="1:9" x14ac:dyDescent="0.25">
      <c r="A13" t="s">
        <v>8</v>
      </c>
      <c r="B13" t="s">
        <v>1</v>
      </c>
      <c r="C13" s="2">
        <v>7.25</v>
      </c>
      <c r="E13">
        <v>6.875</v>
      </c>
      <c r="G13">
        <f>C13-E13</f>
        <v>0.375</v>
      </c>
      <c r="H13">
        <f>G13/G12</f>
        <v>3</v>
      </c>
      <c r="I13" s="1">
        <f>$C$4*H13/100</f>
        <v>12818.4</v>
      </c>
    </row>
    <row r="14" spans="1:9" x14ac:dyDescent="0.25">
      <c r="A14" t="s">
        <v>27</v>
      </c>
      <c r="B14" t="s">
        <v>1</v>
      </c>
      <c r="C14" s="2">
        <v>2</v>
      </c>
      <c r="H14">
        <v>1</v>
      </c>
      <c r="I14" s="1">
        <f>$C$4*H14/100</f>
        <v>4272.8</v>
      </c>
    </row>
    <row r="15" spans="1:9" x14ac:dyDescent="0.25">
      <c r="A15" t="s">
        <v>28</v>
      </c>
      <c r="B15" t="s">
        <v>5</v>
      </c>
      <c r="C15" s="2">
        <v>3500</v>
      </c>
    </row>
    <row r="17" spans="1:17" x14ac:dyDescent="0.25">
      <c r="A17" t="s">
        <v>9</v>
      </c>
      <c r="B17" t="s">
        <v>5</v>
      </c>
      <c r="C17" s="2">
        <v>8941</v>
      </c>
    </row>
    <row r="18" spans="1:17" x14ac:dyDescent="0.25">
      <c r="A18" t="s">
        <v>31</v>
      </c>
      <c r="B18" t="s">
        <v>5</v>
      </c>
      <c r="C18" s="2">
        <v>6552</v>
      </c>
      <c r="H18" t="s">
        <v>11</v>
      </c>
      <c r="I18" s="2">
        <v>80000</v>
      </c>
      <c r="J18" t="s">
        <v>5</v>
      </c>
    </row>
    <row r="19" spans="1:17" x14ac:dyDescent="0.25">
      <c r="H19" t="s">
        <v>29</v>
      </c>
      <c r="I19" s="2">
        <v>18000</v>
      </c>
      <c r="J19" t="s">
        <v>5</v>
      </c>
    </row>
    <row r="20" spans="1:17" x14ac:dyDescent="0.25">
      <c r="H20" t="s">
        <v>13</v>
      </c>
      <c r="I20" s="2">
        <v>80000</v>
      </c>
      <c r="J20" t="s">
        <v>5</v>
      </c>
      <c r="M20" s="1" t="s">
        <v>25</v>
      </c>
      <c r="O20" t="s">
        <v>20</v>
      </c>
    </row>
    <row r="21" spans="1:17" x14ac:dyDescent="0.25">
      <c r="H21" t="s">
        <v>15</v>
      </c>
      <c r="K21" t="s">
        <v>16</v>
      </c>
      <c r="M21" t="s">
        <v>19</v>
      </c>
      <c r="O21" t="s">
        <v>21</v>
      </c>
    </row>
    <row r="22" spans="1:17" x14ac:dyDescent="0.25">
      <c r="K22" t="s">
        <v>17</v>
      </c>
      <c r="M22" t="s">
        <v>19</v>
      </c>
      <c r="O22" t="s">
        <v>23</v>
      </c>
      <c r="Q22" t="s">
        <v>24</v>
      </c>
    </row>
    <row r="23" spans="1:17" x14ac:dyDescent="0.25">
      <c r="K23" t="s">
        <v>18</v>
      </c>
      <c r="M23" t="s">
        <v>19</v>
      </c>
      <c r="O23" t="s">
        <v>23</v>
      </c>
      <c r="Q23" t="s">
        <v>24</v>
      </c>
    </row>
    <row r="25" spans="1:17" x14ac:dyDescent="0.25">
      <c r="M2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10.5d</vt:lpstr>
      <vt:lpstr>20d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2023-07-02T20:35:42Z</dcterms:modified>
</cp:coreProperties>
</file>