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nathan/Dropbox/Queiroz/Estoque/"/>
    </mc:Choice>
  </mc:AlternateContent>
  <xr:revisionPtr revIDLastSave="0" documentId="13_ncr:1_{35228F9A-A812-F747-8A00-5A302291DF7F}" xr6:coauthVersionLast="45" xr6:coauthVersionMax="45" xr10:uidLastSave="{00000000-0000-0000-0000-000000000000}"/>
  <bookViews>
    <workbookView xWindow="0" yWindow="460" windowWidth="38400" windowHeight="20080" activeTab="11" xr2:uid="{00000000-000D-0000-FFFF-FFFF00000000}"/>
  </bookViews>
  <sheets>
    <sheet name="JAN-2019" sheetId="2" r:id="rId1"/>
    <sheet name="FEV-2019" sheetId="3" r:id="rId2"/>
    <sheet name="MAR-2019" sheetId="4" r:id="rId3"/>
    <sheet name="ABR-2019" sheetId="5" r:id="rId4"/>
    <sheet name="MAI-2019" sheetId="6" r:id="rId5"/>
    <sheet name="JUN-2019" sheetId="7" r:id="rId6"/>
    <sheet name="JUL-2019" sheetId="8" r:id="rId7"/>
    <sheet name="AGO-2019" sheetId="10" r:id="rId8"/>
    <sheet name="SET-2019" sheetId="11" r:id="rId9"/>
    <sheet name="OUT-2019" sheetId="12" r:id="rId10"/>
    <sheet name="NOV-2019" sheetId="13" r:id="rId11"/>
    <sheet name="DEZ-2019" sheetId="9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6" i="12" l="1"/>
  <c r="H21" i="12"/>
  <c r="H6" i="11"/>
  <c r="H21" i="11"/>
  <c r="H6" i="10"/>
  <c r="G6" i="10"/>
  <c r="D30" i="8"/>
  <c r="E25" i="13" l="1"/>
  <c r="D25" i="13"/>
  <c r="D26" i="13" s="1"/>
  <c r="C25" i="13"/>
  <c r="E24" i="13"/>
  <c r="E26" i="13" s="1"/>
  <c r="D24" i="13"/>
  <c r="C24" i="13"/>
  <c r="O20" i="13"/>
  <c r="L20" i="13"/>
  <c r="I20" i="13"/>
  <c r="O19" i="13"/>
  <c r="L19" i="13"/>
  <c r="I19" i="13"/>
  <c r="O18" i="13"/>
  <c r="L18" i="13"/>
  <c r="I18" i="13"/>
  <c r="O17" i="13"/>
  <c r="L17" i="13"/>
  <c r="I17" i="13"/>
  <c r="O16" i="13"/>
  <c r="L16" i="13"/>
  <c r="I16" i="13"/>
  <c r="O15" i="13"/>
  <c r="L15" i="13"/>
  <c r="I15" i="13"/>
  <c r="O14" i="13"/>
  <c r="L14" i="13"/>
  <c r="I14" i="13"/>
  <c r="O13" i="13"/>
  <c r="L13" i="13"/>
  <c r="I13" i="13"/>
  <c r="O12" i="13"/>
  <c r="L12" i="13"/>
  <c r="I12" i="13"/>
  <c r="O11" i="13"/>
  <c r="L11" i="13"/>
  <c r="I11" i="13"/>
  <c r="O10" i="13"/>
  <c r="L10" i="13"/>
  <c r="I10" i="13"/>
  <c r="O9" i="13"/>
  <c r="L9" i="13"/>
  <c r="I9" i="13"/>
  <c r="O8" i="13"/>
  <c r="L8" i="13"/>
  <c r="I8" i="13"/>
  <c r="O7" i="13"/>
  <c r="L7" i="13"/>
  <c r="I7" i="13"/>
  <c r="H6" i="13"/>
  <c r="H5" i="13" s="1"/>
  <c r="E25" i="12"/>
  <c r="D25" i="12"/>
  <c r="C25" i="12"/>
  <c r="C26" i="12" s="1"/>
  <c r="E24" i="12"/>
  <c r="D24" i="12"/>
  <c r="C24" i="12"/>
  <c r="O20" i="12"/>
  <c r="L20" i="12"/>
  <c r="I20" i="12"/>
  <c r="O19" i="12"/>
  <c r="L19" i="12"/>
  <c r="I19" i="12"/>
  <c r="O18" i="12"/>
  <c r="L18" i="12"/>
  <c r="I18" i="12"/>
  <c r="O17" i="12"/>
  <c r="L17" i="12"/>
  <c r="I17" i="12"/>
  <c r="O16" i="12"/>
  <c r="L16" i="12"/>
  <c r="I16" i="12"/>
  <c r="O15" i="12"/>
  <c r="L15" i="12"/>
  <c r="I15" i="12"/>
  <c r="O14" i="12"/>
  <c r="L14" i="12"/>
  <c r="I14" i="12"/>
  <c r="O13" i="12"/>
  <c r="L13" i="12"/>
  <c r="I13" i="12"/>
  <c r="O12" i="12"/>
  <c r="L12" i="12"/>
  <c r="I12" i="12"/>
  <c r="O11" i="12"/>
  <c r="L11" i="12"/>
  <c r="I11" i="12"/>
  <c r="O10" i="12"/>
  <c r="L10" i="12"/>
  <c r="I10" i="12"/>
  <c r="O9" i="12"/>
  <c r="L9" i="12"/>
  <c r="I9" i="12"/>
  <c r="O8" i="12"/>
  <c r="L8" i="12"/>
  <c r="I8" i="12"/>
  <c r="O7" i="12"/>
  <c r="L7" i="12"/>
  <c r="I7" i="12"/>
  <c r="I6" i="12"/>
  <c r="E25" i="11"/>
  <c r="D25" i="11"/>
  <c r="C25" i="11"/>
  <c r="E24" i="11"/>
  <c r="D24" i="11"/>
  <c r="C24" i="11"/>
  <c r="O20" i="11"/>
  <c r="L20" i="11"/>
  <c r="I20" i="11"/>
  <c r="O19" i="11"/>
  <c r="L19" i="11"/>
  <c r="I19" i="11"/>
  <c r="O18" i="11"/>
  <c r="L18" i="11"/>
  <c r="I18" i="11"/>
  <c r="O17" i="11"/>
  <c r="L17" i="11"/>
  <c r="I17" i="11"/>
  <c r="O16" i="11"/>
  <c r="L16" i="11"/>
  <c r="I16" i="11"/>
  <c r="O15" i="11"/>
  <c r="L15" i="11"/>
  <c r="I15" i="11"/>
  <c r="O14" i="11"/>
  <c r="L14" i="11"/>
  <c r="I14" i="11"/>
  <c r="O13" i="11"/>
  <c r="L13" i="11"/>
  <c r="I13" i="11"/>
  <c r="O12" i="11"/>
  <c r="L12" i="11"/>
  <c r="I12" i="11"/>
  <c r="O11" i="11"/>
  <c r="L11" i="11"/>
  <c r="I11" i="11"/>
  <c r="O10" i="11"/>
  <c r="L10" i="11"/>
  <c r="I10" i="11"/>
  <c r="O9" i="11"/>
  <c r="L9" i="11"/>
  <c r="I9" i="11"/>
  <c r="O8" i="11"/>
  <c r="L8" i="11"/>
  <c r="I8" i="11"/>
  <c r="O7" i="11"/>
  <c r="L7" i="11"/>
  <c r="I7" i="11"/>
  <c r="H5" i="11"/>
  <c r="E25" i="10"/>
  <c r="D25" i="10"/>
  <c r="C25" i="10"/>
  <c r="E24" i="10"/>
  <c r="D24" i="10"/>
  <c r="C24" i="10"/>
  <c r="G24" i="10" s="1"/>
  <c r="O20" i="10"/>
  <c r="L20" i="10"/>
  <c r="I20" i="10"/>
  <c r="O19" i="10"/>
  <c r="L19" i="10"/>
  <c r="I19" i="10"/>
  <c r="O18" i="10"/>
  <c r="L18" i="10"/>
  <c r="I18" i="10"/>
  <c r="O17" i="10"/>
  <c r="L17" i="10"/>
  <c r="I17" i="10"/>
  <c r="O16" i="10"/>
  <c r="L16" i="10"/>
  <c r="I16" i="10"/>
  <c r="O15" i="10"/>
  <c r="L15" i="10"/>
  <c r="I15" i="10"/>
  <c r="O14" i="10"/>
  <c r="L14" i="10"/>
  <c r="I14" i="10"/>
  <c r="O13" i="10"/>
  <c r="L13" i="10"/>
  <c r="I13" i="10"/>
  <c r="O12" i="10"/>
  <c r="L12" i="10"/>
  <c r="I12" i="10"/>
  <c r="O11" i="10"/>
  <c r="L11" i="10"/>
  <c r="I11" i="10"/>
  <c r="O10" i="10"/>
  <c r="L10" i="10"/>
  <c r="I10" i="10"/>
  <c r="O9" i="10"/>
  <c r="L9" i="10"/>
  <c r="I9" i="10"/>
  <c r="O8" i="10"/>
  <c r="L8" i="10"/>
  <c r="I8" i="10"/>
  <c r="O7" i="10"/>
  <c r="L7" i="10"/>
  <c r="I7" i="10"/>
  <c r="H5" i="10"/>
  <c r="O7" i="9"/>
  <c r="O8" i="9"/>
  <c r="O9" i="9"/>
  <c r="O10" i="9"/>
  <c r="O11" i="9"/>
  <c r="O12" i="9"/>
  <c r="O13" i="9"/>
  <c r="O14" i="9"/>
  <c r="O15" i="9"/>
  <c r="O16" i="9"/>
  <c r="O17" i="9"/>
  <c r="O18" i="9"/>
  <c r="O19" i="9"/>
  <c r="O20" i="9"/>
  <c r="E24" i="9"/>
  <c r="D24" i="9"/>
  <c r="C24" i="9"/>
  <c r="E23" i="9"/>
  <c r="D23" i="9"/>
  <c r="C23" i="9"/>
  <c r="L20" i="9"/>
  <c r="I20" i="9"/>
  <c r="L19" i="9"/>
  <c r="I19" i="9"/>
  <c r="L18" i="9"/>
  <c r="I18" i="9"/>
  <c r="L17" i="9"/>
  <c r="I17" i="9"/>
  <c r="L16" i="9"/>
  <c r="I16" i="9"/>
  <c r="L15" i="9"/>
  <c r="I15" i="9"/>
  <c r="L14" i="9"/>
  <c r="I14" i="9"/>
  <c r="L13" i="9"/>
  <c r="I13" i="9"/>
  <c r="L12" i="9"/>
  <c r="I12" i="9"/>
  <c r="L11" i="9"/>
  <c r="I11" i="9"/>
  <c r="L10" i="9"/>
  <c r="I10" i="9"/>
  <c r="L9" i="9"/>
  <c r="I9" i="9"/>
  <c r="L8" i="9"/>
  <c r="I8" i="9"/>
  <c r="L7" i="9"/>
  <c r="I7" i="9"/>
  <c r="H6" i="9"/>
  <c r="H5" i="9" s="1"/>
  <c r="G24" i="13" l="1"/>
  <c r="D25" i="9"/>
  <c r="C25" i="9"/>
  <c r="E26" i="12"/>
  <c r="G24" i="12"/>
  <c r="E26" i="11"/>
  <c r="D26" i="11"/>
  <c r="G24" i="11"/>
  <c r="E26" i="10"/>
  <c r="D26" i="10"/>
  <c r="I5" i="13"/>
  <c r="H4" i="13"/>
  <c r="I6" i="13"/>
  <c r="C26" i="13"/>
  <c r="H5" i="12"/>
  <c r="D26" i="12"/>
  <c r="I5" i="11"/>
  <c r="H4" i="11"/>
  <c r="I6" i="11"/>
  <c r="C26" i="11"/>
  <c r="I5" i="10"/>
  <c r="H4" i="10"/>
  <c r="C26" i="10"/>
  <c r="I6" i="10"/>
  <c r="E25" i="9"/>
  <c r="I5" i="9"/>
  <c r="H4" i="9"/>
  <c r="H3" i="9" s="1"/>
  <c r="I3" i="9" s="1"/>
  <c r="I6" i="9"/>
  <c r="I4" i="9"/>
  <c r="E25" i="8"/>
  <c r="D25" i="8"/>
  <c r="C25" i="8"/>
  <c r="E24" i="8"/>
  <c r="E26" i="8" s="1"/>
  <c r="D24" i="8"/>
  <c r="C24" i="8"/>
  <c r="O20" i="8"/>
  <c r="L20" i="8"/>
  <c r="I20" i="8"/>
  <c r="O19" i="8"/>
  <c r="L19" i="8"/>
  <c r="I19" i="8"/>
  <c r="O18" i="8"/>
  <c r="L18" i="8"/>
  <c r="I18" i="8"/>
  <c r="O17" i="8"/>
  <c r="L17" i="8"/>
  <c r="I17" i="8"/>
  <c r="O16" i="8"/>
  <c r="L16" i="8"/>
  <c r="I16" i="8"/>
  <c r="O15" i="8"/>
  <c r="L15" i="8"/>
  <c r="I15" i="8"/>
  <c r="O14" i="8"/>
  <c r="L14" i="8"/>
  <c r="I14" i="8"/>
  <c r="O13" i="8"/>
  <c r="L13" i="8"/>
  <c r="I13" i="8"/>
  <c r="O12" i="8"/>
  <c r="L12" i="8"/>
  <c r="I12" i="8"/>
  <c r="O11" i="8"/>
  <c r="L11" i="8"/>
  <c r="I11" i="8"/>
  <c r="O10" i="8"/>
  <c r="L10" i="8"/>
  <c r="I10" i="8"/>
  <c r="O9" i="8"/>
  <c r="L9" i="8"/>
  <c r="I9" i="8"/>
  <c r="O8" i="8"/>
  <c r="L8" i="8"/>
  <c r="I8" i="8"/>
  <c r="O7" i="8"/>
  <c r="L7" i="8"/>
  <c r="I7" i="8"/>
  <c r="H6" i="8"/>
  <c r="H5" i="8" s="1"/>
  <c r="H6" i="7"/>
  <c r="H5" i="7" s="1"/>
  <c r="H4" i="7" s="1"/>
  <c r="H3" i="7" s="1"/>
  <c r="H2" i="7" s="1"/>
  <c r="D26" i="8" l="1"/>
  <c r="G24" i="8"/>
  <c r="I4" i="13"/>
  <c r="H3" i="13"/>
  <c r="I5" i="12"/>
  <c r="H4" i="12"/>
  <c r="I4" i="11"/>
  <c r="H3" i="11"/>
  <c r="I4" i="10"/>
  <c r="H3" i="10"/>
  <c r="H2" i="9"/>
  <c r="I2" i="9" s="1"/>
  <c r="I5" i="8"/>
  <c r="H4" i="8"/>
  <c r="C26" i="8"/>
  <c r="I6" i="8"/>
  <c r="E25" i="7"/>
  <c r="E24" i="7"/>
  <c r="D25" i="7"/>
  <c r="D24" i="7"/>
  <c r="D26" i="7" s="1"/>
  <c r="C24" i="7"/>
  <c r="C25" i="7"/>
  <c r="O20" i="7"/>
  <c r="L20" i="7"/>
  <c r="I20" i="7"/>
  <c r="O19" i="7"/>
  <c r="L19" i="7"/>
  <c r="I19" i="7"/>
  <c r="O18" i="7"/>
  <c r="L18" i="7"/>
  <c r="I18" i="7"/>
  <c r="O17" i="7"/>
  <c r="L17" i="7"/>
  <c r="I17" i="7"/>
  <c r="O16" i="7"/>
  <c r="L16" i="7"/>
  <c r="I16" i="7"/>
  <c r="O15" i="7"/>
  <c r="L15" i="7"/>
  <c r="I15" i="7"/>
  <c r="O14" i="7"/>
  <c r="L14" i="7"/>
  <c r="I14" i="7"/>
  <c r="O13" i="7"/>
  <c r="L13" i="7"/>
  <c r="I13" i="7"/>
  <c r="O12" i="7"/>
  <c r="L12" i="7"/>
  <c r="I12" i="7"/>
  <c r="O11" i="7"/>
  <c r="L11" i="7"/>
  <c r="I11" i="7"/>
  <c r="O10" i="7"/>
  <c r="L10" i="7"/>
  <c r="I10" i="7"/>
  <c r="O9" i="7"/>
  <c r="L9" i="7"/>
  <c r="I9" i="7"/>
  <c r="O8" i="7"/>
  <c r="L8" i="7"/>
  <c r="I8" i="7"/>
  <c r="O7" i="7"/>
  <c r="L7" i="7"/>
  <c r="I7" i="7"/>
  <c r="I6" i="7"/>
  <c r="H2" i="13" l="1"/>
  <c r="I3" i="13"/>
  <c r="I4" i="12"/>
  <c r="H3" i="12"/>
  <c r="H2" i="11"/>
  <c r="I3" i="11"/>
  <c r="I3" i="10"/>
  <c r="H2" i="10"/>
  <c r="I4" i="8"/>
  <c r="H3" i="8"/>
  <c r="C26" i="7"/>
  <c r="E26" i="7"/>
  <c r="I4" i="7"/>
  <c r="G24" i="7"/>
  <c r="H6" i="6"/>
  <c r="H5" i="6" s="1"/>
  <c r="H4" i="6" s="1"/>
  <c r="H3" i="6" s="1"/>
  <c r="H2" i="6" s="1"/>
  <c r="C24" i="6"/>
  <c r="E24" i="6"/>
  <c r="D24" i="6"/>
  <c r="E23" i="6"/>
  <c r="E25" i="6" s="1"/>
  <c r="D23" i="6"/>
  <c r="C23" i="6"/>
  <c r="I20" i="6"/>
  <c r="O19" i="6"/>
  <c r="L19" i="6"/>
  <c r="I19" i="6"/>
  <c r="O18" i="6"/>
  <c r="L18" i="6"/>
  <c r="I18" i="6"/>
  <c r="O17" i="6"/>
  <c r="L17" i="6"/>
  <c r="I17" i="6"/>
  <c r="O16" i="6"/>
  <c r="L16" i="6"/>
  <c r="I16" i="6"/>
  <c r="O15" i="6"/>
  <c r="L15" i="6"/>
  <c r="I15" i="6"/>
  <c r="O14" i="6"/>
  <c r="L14" i="6"/>
  <c r="I14" i="6"/>
  <c r="O13" i="6"/>
  <c r="L13" i="6"/>
  <c r="I13" i="6"/>
  <c r="O12" i="6"/>
  <c r="L12" i="6"/>
  <c r="I12" i="6"/>
  <c r="O11" i="6"/>
  <c r="L11" i="6"/>
  <c r="I11" i="6"/>
  <c r="O10" i="6"/>
  <c r="L10" i="6"/>
  <c r="I10" i="6"/>
  <c r="O9" i="6"/>
  <c r="L9" i="6"/>
  <c r="I9" i="6"/>
  <c r="O8" i="6"/>
  <c r="L8" i="6"/>
  <c r="I8" i="6"/>
  <c r="O7" i="6"/>
  <c r="L7" i="6"/>
  <c r="I7" i="6"/>
  <c r="I2" i="13" l="1"/>
  <c r="H24" i="13"/>
  <c r="H25" i="13" s="1"/>
  <c r="I3" i="12"/>
  <c r="H2" i="12"/>
  <c r="I2" i="11"/>
  <c r="H24" i="11"/>
  <c r="H25" i="11" s="1"/>
  <c r="I2" i="10"/>
  <c r="H24" i="10"/>
  <c r="H25" i="10" s="1"/>
  <c r="I3" i="8"/>
  <c r="H2" i="8"/>
  <c r="I5" i="7"/>
  <c r="D25" i="6"/>
  <c r="I6" i="6"/>
  <c r="C25" i="6"/>
  <c r="G23" i="6"/>
  <c r="I4" i="6"/>
  <c r="I5" i="6"/>
  <c r="C24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E24" i="5"/>
  <c r="D24" i="5"/>
  <c r="E23" i="5"/>
  <c r="D23" i="5"/>
  <c r="C23" i="5"/>
  <c r="O19" i="5"/>
  <c r="O18" i="5"/>
  <c r="O17" i="5"/>
  <c r="O16" i="5"/>
  <c r="O15" i="5"/>
  <c r="O14" i="5"/>
  <c r="O13" i="5"/>
  <c r="O12" i="5"/>
  <c r="O11" i="5"/>
  <c r="O10" i="5"/>
  <c r="O9" i="5"/>
  <c r="O8" i="5"/>
  <c r="O7" i="5"/>
  <c r="H6" i="5"/>
  <c r="H5" i="5" s="1"/>
  <c r="I2" i="12" l="1"/>
  <c r="H24" i="12"/>
  <c r="I2" i="8"/>
  <c r="H24" i="8"/>
  <c r="I3" i="7"/>
  <c r="I2" i="7"/>
  <c r="H24" i="7"/>
  <c r="H25" i="7" s="1"/>
  <c r="I3" i="6"/>
  <c r="E25" i="5"/>
  <c r="D25" i="5"/>
  <c r="I6" i="5"/>
  <c r="I5" i="5"/>
  <c r="H4" i="5"/>
  <c r="G23" i="5"/>
  <c r="C25" i="5"/>
  <c r="H25" i="12" l="1"/>
  <c r="H25" i="8"/>
  <c r="I2" i="6"/>
  <c r="H23" i="6"/>
  <c r="I4" i="5"/>
  <c r="H3" i="5"/>
  <c r="H24" i="6" l="1"/>
  <c r="I3" i="5"/>
  <c r="H2" i="5"/>
  <c r="I2" i="5" l="1"/>
  <c r="H23" i="5"/>
  <c r="H24" i="5" l="1"/>
  <c r="E24" i="4" l="1"/>
  <c r="D24" i="4"/>
  <c r="E23" i="4"/>
  <c r="D23" i="4"/>
  <c r="C23" i="4"/>
  <c r="I20" i="4"/>
  <c r="O19" i="4"/>
  <c r="L19" i="4"/>
  <c r="I19" i="4"/>
  <c r="O18" i="4"/>
  <c r="L18" i="4"/>
  <c r="I18" i="4"/>
  <c r="O17" i="4"/>
  <c r="L17" i="4"/>
  <c r="I17" i="4"/>
  <c r="O16" i="4"/>
  <c r="L16" i="4"/>
  <c r="I16" i="4"/>
  <c r="O15" i="4"/>
  <c r="L15" i="4"/>
  <c r="I15" i="4"/>
  <c r="O14" i="4"/>
  <c r="L14" i="4"/>
  <c r="I14" i="4"/>
  <c r="O13" i="4"/>
  <c r="L13" i="4"/>
  <c r="I13" i="4"/>
  <c r="O12" i="4"/>
  <c r="L12" i="4"/>
  <c r="I12" i="4"/>
  <c r="O11" i="4"/>
  <c r="L11" i="4"/>
  <c r="I11" i="4"/>
  <c r="O10" i="4"/>
  <c r="L10" i="4"/>
  <c r="I10" i="4"/>
  <c r="O9" i="4"/>
  <c r="L9" i="4"/>
  <c r="I9" i="4"/>
  <c r="O8" i="4"/>
  <c r="L8" i="4"/>
  <c r="I8" i="4"/>
  <c r="O7" i="4"/>
  <c r="L7" i="4"/>
  <c r="I7" i="4"/>
  <c r="H6" i="4"/>
  <c r="I6" i="4" s="1"/>
  <c r="C25" i="4" l="1"/>
  <c r="G23" i="4"/>
  <c r="H23" i="4" s="1"/>
  <c r="E25" i="4"/>
  <c r="D25" i="4"/>
  <c r="H5" i="4"/>
  <c r="E23" i="3"/>
  <c r="O8" i="3"/>
  <c r="O9" i="3"/>
  <c r="O10" i="3"/>
  <c r="O11" i="3"/>
  <c r="O12" i="3"/>
  <c r="O13" i="3"/>
  <c r="O14" i="3"/>
  <c r="O15" i="3"/>
  <c r="O16" i="3"/>
  <c r="O17" i="3"/>
  <c r="O18" i="3"/>
  <c r="O19" i="3"/>
  <c r="O7" i="3"/>
  <c r="D23" i="3"/>
  <c r="L7" i="3"/>
  <c r="D22" i="3"/>
  <c r="D24" i="3" s="1"/>
  <c r="L8" i="3"/>
  <c r="L9" i="3"/>
  <c r="L10" i="3"/>
  <c r="L11" i="3"/>
  <c r="L12" i="3"/>
  <c r="L13" i="3"/>
  <c r="L14" i="3"/>
  <c r="L15" i="3"/>
  <c r="L16" i="3"/>
  <c r="L17" i="3"/>
  <c r="L18" i="3"/>
  <c r="L19" i="3"/>
  <c r="C22" i="3"/>
  <c r="C24" i="3" s="1"/>
  <c r="E22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H6" i="3"/>
  <c r="I6" i="3" s="1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" i="2"/>
  <c r="H2" i="2"/>
  <c r="H3" i="2"/>
  <c r="H4" i="2"/>
  <c r="H5" i="2"/>
  <c r="H6" i="2"/>
  <c r="I5" i="4" l="1"/>
  <c r="H4" i="4"/>
  <c r="E24" i="3"/>
  <c r="H5" i="3"/>
  <c r="H3" i="4" l="1"/>
  <c r="I4" i="4"/>
  <c r="H4" i="3"/>
  <c r="I5" i="3"/>
  <c r="H2" i="4" l="1"/>
  <c r="I2" i="4" s="1"/>
  <c r="I3" i="4"/>
  <c r="I4" i="3"/>
  <c r="H3" i="3"/>
  <c r="G30" i="4" l="1"/>
  <c r="H24" i="4"/>
  <c r="H2" i="3"/>
  <c r="I2" i="3" s="1"/>
  <c r="I3" i="3"/>
</calcChain>
</file>

<file path=xl/sharedStrings.xml><?xml version="1.0" encoding="utf-8"?>
<sst xmlns="http://schemas.openxmlformats.org/spreadsheetml/2006/main" count="731" uniqueCount="116">
  <si>
    <t>1</t>
  </si>
  <si>
    <t>Conta</t>
  </si>
  <si>
    <t>Descricao</t>
  </si>
  <si>
    <t>Saldo anterior</t>
  </si>
  <si>
    <t>Debito</t>
  </si>
  <si>
    <t>Credito</t>
  </si>
  <si>
    <t>Mov  periodo</t>
  </si>
  <si>
    <t>Saldo atual</t>
  </si>
  <si>
    <t>A T I V O</t>
  </si>
  <si>
    <t xml:space="preserve">       17.658.097,11</t>
  </si>
  <si>
    <t xml:space="preserve">       19.597.949,80</t>
  </si>
  <si>
    <t>1.1</t>
  </si>
  <si>
    <t>CIRCULANTE</t>
  </si>
  <si>
    <t>1.1.5</t>
  </si>
  <si>
    <t>E S T O Q U E S</t>
  </si>
  <si>
    <t>1.1.5.01</t>
  </si>
  <si>
    <t>1.1.5.01.01</t>
  </si>
  <si>
    <t>MERCADORIAS PARA REVENDA</t>
  </si>
  <si>
    <t>1.1.5.01.01.0000</t>
  </si>
  <si>
    <t xml:space="preserve">        7.514.836,94</t>
  </si>
  <si>
    <t xml:space="preserve">        8.054.188,24</t>
  </si>
  <si>
    <t>1.1.5.01.01.0001</t>
  </si>
  <si>
    <t>ESTOQUE QUEIROZ LOJA I</t>
  </si>
  <si>
    <t xml:space="preserve">          449.998,51</t>
  </si>
  <si>
    <t xml:space="preserve">          613.653,79</t>
  </si>
  <si>
    <t>1.1.5.01.01.0002</t>
  </si>
  <si>
    <t>ESTOQUE QUEIROZ LOJA II</t>
  </si>
  <si>
    <t xml:space="preserve">          307.595,97</t>
  </si>
  <si>
    <t xml:space="preserve">          382.794,69</t>
  </si>
  <si>
    <t>1.1.5.01.01.0003</t>
  </si>
  <si>
    <t>ESTOQUE QUEIROZ LOJA III</t>
  </si>
  <si>
    <t xml:space="preserve">          359.475,97</t>
  </si>
  <si>
    <t xml:space="preserve">          400.399,76</t>
  </si>
  <si>
    <t>1.1.5.01.01.0004</t>
  </si>
  <si>
    <t>ESTOQUE QUEIROZ LOJA IV</t>
  </si>
  <si>
    <t xml:space="preserve">          180.788,30</t>
  </si>
  <si>
    <t xml:space="preserve">          202.474,26</t>
  </si>
  <si>
    <t>1.1.5.01.01.0005</t>
  </si>
  <si>
    <t xml:space="preserve">          685.857,47</t>
  </si>
  <si>
    <t xml:space="preserve">        1.034.355,73</t>
  </si>
  <si>
    <t>1.1.5.01.01.0006</t>
  </si>
  <si>
    <t>ESTOQUE QUEIROZ LOJA VI</t>
  </si>
  <si>
    <t xml:space="preserve">          235.341,87</t>
  </si>
  <si>
    <t xml:space="preserve">          237.722,21</t>
  </si>
  <si>
    <t>1.1.5.01.01.0007</t>
  </si>
  <si>
    <t>ESTOQUE QUEIROZ LOJA VII</t>
  </si>
  <si>
    <t xml:space="preserve">          261.938,58</t>
  </si>
  <si>
    <t xml:space="preserve">          260.798,33</t>
  </si>
  <si>
    <t>1.1.5.01.01.0008</t>
  </si>
  <si>
    <t>ESTOQUE QUEIROZ LOJA VIII</t>
  </si>
  <si>
    <t xml:space="preserve">          128.101,16</t>
  </si>
  <si>
    <t xml:space="preserve">          137.013,29</t>
  </si>
  <si>
    <t>1.1.5.01.01.0009</t>
  </si>
  <si>
    <t>ESTOQUE QUEIROZ LOJA IX</t>
  </si>
  <si>
    <t xml:space="preserve">          237.045,43</t>
  </si>
  <si>
    <t xml:space="preserve">          231.621,45</t>
  </si>
  <si>
    <t>1.1.5.01.01.0010</t>
  </si>
  <si>
    <t xml:space="preserve">        1.076.007,23</t>
  </si>
  <si>
    <t xml:space="preserve">        1.663.855,66</t>
  </si>
  <si>
    <t>1.1.5.01.01.0011</t>
  </si>
  <si>
    <t xml:space="preserve">          600.644,58</t>
  </si>
  <si>
    <t xml:space="preserve">          821.271,56</t>
  </si>
  <si>
    <t>1.1.5.01.01.0050</t>
  </si>
  <si>
    <t>ESTOQUE QUEIROZ FOOD</t>
  </si>
  <si>
    <t xml:space="preserve">                0,00</t>
  </si>
  <si>
    <t xml:space="preserve">           62.664,56</t>
  </si>
  <si>
    <t>1.1.5.01.01.9997</t>
  </si>
  <si>
    <t xml:space="preserve">          178.319,62</t>
  </si>
  <si>
    <t>1.1.5.01.01.9999</t>
  </si>
  <si>
    <t>ESTOQUE TRANSITORIA</t>
  </si>
  <si>
    <t xml:space="preserve">        5.379.480,92</t>
  </si>
  <si>
    <t xml:space="preserve">        5.379.481,21</t>
  </si>
  <si>
    <t>Estoque SB9</t>
  </si>
  <si>
    <t>DIF</t>
  </si>
  <si>
    <t>SD1</t>
  </si>
  <si>
    <t>ESTOQUE QUEIROZ LOJA X - MEGAMIXJALMA</t>
  </si>
  <si>
    <t>ESTOQUE EM PODERE TERCEIROS P/INDUSTRI</t>
  </si>
  <si>
    <t>ESTOQUED - QUEIROZ MATRIZ</t>
  </si>
  <si>
    <t>ESTOQUE QUEIROZ LOJA V - MEGAMIX NOVA</t>
  </si>
  <si>
    <t>ESTOQUE QUEIROZ LOJA XI - MEGAMIX. NER</t>
  </si>
  <si>
    <t>Total Contabil</t>
  </si>
  <si>
    <t>Total Fiscal</t>
  </si>
  <si>
    <t>Dif</t>
  </si>
  <si>
    <t>SD2</t>
  </si>
  <si>
    <t>ESTOQUE CD - QUEIROZ MATRIZ</t>
  </si>
  <si>
    <t>ESTOQUE QUEIROZ LOJA V - MEGAMIX C NOVA</t>
  </si>
  <si>
    <t>ESTOQUE QUEIROZ LOJA X - MEGAMIX DJALMA</t>
  </si>
  <si>
    <t>ESTOQUE QUEIROZ LOJA XI - MEGAMIX C. NER</t>
  </si>
  <si>
    <t>1.1.5.01.01.0012</t>
  </si>
  <si>
    <t>ESTOQUE QUEIROZ LOJA XII - STA ETELVINA</t>
  </si>
  <si>
    <t>ESTOQUE EM PODER DE TERCEIROS P/INDUSTRI</t>
  </si>
  <si>
    <t>**Mov manual Contab Pis/Cofins</t>
  </si>
  <si>
    <t xml:space="preserve">            9305.73 C</t>
  </si>
  <si>
    <t xml:space="preserve">           42791.60 C</t>
  </si>
  <si>
    <t xml:space="preserve">           72152.23 C</t>
  </si>
  <si>
    <t xml:space="preserve">           29644.71 C</t>
  </si>
  <si>
    <t xml:space="preserve">            6239.94 C</t>
  </si>
  <si>
    <t>ESTOQUE IMPRESSOS PERSONALIZADO</t>
  </si>
  <si>
    <t xml:space="preserve">           28330.07 C</t>
  </si>
  <si>
    <t xml:space="preserve">                0.01 C</t>
  </si>
  <si>
    <t>** VALOR DE ENTRADA ICMS ST NA CONTABILIDADE</t>
  </si>
  <si>
    <t>** VALOR DE ENTRADA ICMS ST NO ESTOQUE</t>
  </si>
  <si>
    <t>* DIFERENÇA</t>
  </si>
  <si>
    <t>** LANCAMENTO MANUAL DA CONTABILIDADE HIS: AJUSTE SALDO FORNECEDOR</t>
  </si>
  <si>
    <t xml:space="preserve">          442185.02 C</t>
  </si>
  <si>
    <t xml:space="preserve">          703856.27 C</t>
  </si>
  <si>
    <t xml:space="preserve">              486.79 C</t>
  </si>
  <si>
    <t xml:space="preserve">           42502.88 C</t>
  </si>
  <si>
    <t xml:space="preserve">           31746.18 C</t>
  </si>
  <si>
    <t xml:space="preserve">            5779.02 C</t>
  </si>
  <si>
    <t xml:space="preserve">           17751.69 C</t>
  </si>
  <si>
    <t xml:space="preserve">           13723.15 C</t>
  </si>
  <si>
    <t xml:space="preserve">           94973.94 C</t>
  </si>
  <si>
    <t xml:space="preserve">            8238.81 C</t>
  </si>
  <si>
    <t xml:space="preserve">              317.35 C</t>
  </si>
  <si>
    <t xml:space="preserve">              100.93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</si>
</sst>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0" x14ac:knownFonts="1">
    <font>
      <sz val="8"/>
      <name val="Courier New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0"/>
      <name val="Courier New"/>
      <family val="1"/>
    </font>
    <font>
      <b/>
      <sz val="10"/>
      <color rgb="FFFF0000"/>
      <name val="Courier New"/>
      <family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</borders>
  <cellStyleXfs count="43">
    <xf numFmtId="0" fontId="0" fillId="0" borderId="0" applyNumberForma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0" fontId="18" fillId="0" borderId="10" xfId="0" applyFont="1" applyBorder="1"/>
    <xf numFmtId="0" fontId="18" fillId="0" borderId="0" xfId="0" applyFont="1"/>
    <xf numFmtId="0" fontId="18" fillId="0" borderId="0" xfId="0" applyFont="1" applyAlignment="1">
      <alignment horizontal="left"/>
    </xf>
    <xf numFmtId="43" fontId="18" fillId="0" borderId="0" xfId="1" applyFont="1"/>
    <xf numFmtId="43" fontId="18" fillId="0" borderId="0" xfId="0" applyNumberFormat="1" applyFont="1"/>
    <xf numFmtId="4" fontId="18" fillId="0" borderId="0" xfId="0" applyNumberFormat="1" applyFont="1" applyAlignment="1">
      <alignment horizontal="left"/>
    </xf>
    <xf numFmtId="43" fontId="18" fillId="0" borderId="0" xfId="1" applyFont="1" applyAlignment="1">
      <alignment horizontal="left"/>
    </xf>
    <xf numFmtId="43" fontId="0" fillId="0" borderId="0" xfId="1" applyFont="1" applyAlignment="1">
      <alignment vertical="center"/>
    </xf>
    <xf numFmtId="0" fontId="18" fillId="0" borderId="11" xfId="0" applyFont="1" applyBorder="1"/>
    <xf numFmtId="0" fontId="18" fillId="0" borderId="12" xfId="0" applyFont="1" applyBorder="1"/>
    <xf numFmtId="0" fontId="18" fillId="0" borderId="13" xfId="0" applyFont="1" applyBorder="1"/>
    <xf numFmtId="43" fontId="18" fillId="33" borderId="0" xfId="1" applyFont="1" applyFill="1" applyAlignment="1">
      <alignment horizontal="left"/>
    </xf>
    <xf numFmtId="43" fontId="19" fillId="0" borderId="0" xfId="0" applyNumberFormat="1" applyFont="1"/>
    <xf numFmtId="0" fontId="19" fillId="0" borderId="0" xfId="0" applyFont="1"/>
    <xf numFmtId="43" fontId="18" fillId="33" borderId="0" xfId="1" applyFont="1" applyFill="1"/>
  </cellXfs>
  <cellStyles count="43">
    <cellStyle name="20% - Ênfase1" xfId="20" builtinId="30" customBuiltin="1"/>
    <cellStyle name="20% - Ênfase2" xfId="24" builtinId="34" customBuiltin="1"/>
    <cellStyle name="20% - Ênfase3" xfId="28" builtinId="38" customBuiltin="1"/>
    <cellStyle name="20% - Ênfase4" xfId="32" builtinId="42" customBuiltin="1"/>
    <cellStyle name="20% - Ênfase5" xfId="36" builtinId="46" customBuiltin="1"/>
    <cellStyle name="20% - Ênfase6" xfId="40" builtinId="50" customBuiltin="1"/>
    <cellStyle name="40% - Ênfase1" xfId="21" builtinId="31" customBuiltin="1"/>
    <cellStyle name="40% - Ênfase2" xfId="25" builtinId="35" customBuiltin="1"/>
    <cellStyle name="40% - Ênfase3" xfId="29" builtinId="39" customBuiltin="1"/>
    <cellStyle name="40% - Ênfase4" xfId="33" builtinId="43" customBuiltin="1"/>
    <cellStyle name="40% - Ênfase5" xfId="37" builtinId="47" customBuiltin="1"/>
    <cellStyle name="40% - Ênfase6" xfId="41" builtinId="51" customBuiltin="1"/>
    <cellStyle name="60% - Ênfase1" xfId="22" builtinId="32" customBuiltin="1"/>
    <cellStyle name="60% - Ênfase2" xfId="26" builtinId="36" customBuiltin="1"/>
    <cellStyle name="60% - Ênfase3" xfId="30" builtinId="40" customBuiltin="1"/>
    <cellStyle name="60% - Ênfase4" xfId="34" builtinId="44" customBuiltin="1"/>
    <cellStyle name="60% - Ênfase5" xfId="38" builtinId="48" customBuiltin="1"/>
    <cellStyle name="60% - Ênfase6" xfId="42" builtinId="52" customBuiltin="1"/>
    <cellStyle name="Bom" xfId="7" builtinId="26" customBuiltin="1"/>
    <cellStyle name="Cálculo" xfId="12" builtinId="22" customBuiltin="1"/>
    <cellStyle name="Célula de Verificação" xfId="14" builtinId="23" customBuiltin="1"/>
    <cellStyle name="Célula Vinculada" xfId="13" builtinId="24" customBuiltin="1"/>
    <cellStyle name="Ênfase1" xfId="19" builtinId="29" customBuiltin="1"/>
    <cellStyle name="Ênfase2" xfId="23" builtinId="33" customBuiltin="1"/>
    <cellStyle name="Ênfase3" xfId="27" builtinId="37" customBuiltin="1"/>
    <cellStyle name="Ênfase4" xfId="31" builtinId="41" customBuiltin="1"/>
    <cellStyle name="Ênfase5" xfId="35" builtinId="45" customBuiltin="1"/>
    <cellStyle name="Ênfase6" xfId="39" builtinId="49" customBuiltin="1"/>
    <cellStyle name="Entrada" xfId="10" builtinId="20" customBuiltin="1"/>
    <cellStyle name="Neutro" xfId="9" builtinId="28" customBuiltin="1"/>
    <cellStyle name="Normal" xfId="0" builtinId="0" customBuiltin="1"/>
    <cellStyle name="Nota" xfId="16" builtinId="10" customBuiltin="1"/>
    <cellStyle name="Ruim" xfId="8" builtinId="27" customBuiltin="1"/>
    <cellStyle name="Saída" xfId="11" builtinId="21" customBuiltin="1"/>
    <cellStyle name="Texto de Aviso" xfId="15" builtinId="11" customBuiltin="1"/>
    <cellStyle name="Texto Explicativo" xfId="17" builtinId="53" customBuiltin="1"/>
    <cellStyle name="Título" xfId="2" builtinId="15" customBuiltin="1"/>
    <cellStyle name="Título 1" xfId="3" builtinId="16" customBuiltin="1"/>
    <cellStyle name="Título 2" xfId="4" builtinId="17" customBuiltin="1"/>
    <cellStyle name="Título 3" xfId="5" builtinId="18" customBuiltin="1"/>
    <cellStyle name="Título 4" xfId="6" builtinId="19" customBuiltin="1"/>
    <cellStyle name="Total" xfId="18" builtinId="25" customBuiltin="1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5"/>
  <sheetViews>
    <sheetView zoomScale="110" zoomScaleNormal="110" workbookViewId="0">
      <selection activeCell="H4" sqref="H4"/>
    </sheetView>
  </sheetViews>
  <sheetFormatPr baseColWidth="10" defaultRowHeight="14" x14ac:dyDescent="0.2"/>
  <cols>
    <col min="1" max="1" width="22" style="2" bestFit="1" customWidth="1"/>
    <col min="2" max="2" width="53.796875" style="2" bestFit="1" customWidth="1"/>
    <col min="3" max="3" width="30" style="2" bestFit="1" customWidth="1"/>
    <col min="4" max="5" width="27.19921875" style="2" bestFit="1" customWidth="1"/>
    <col min="6" max="7" width="30" style="2" bestFit="1" customWidth="1"/>
    <col min="8" max="8" width="20.796875" style="2" bestFit="1" customWidth="1"/>
    <col min="9" max="9" width="16.796875" style="2" bestFit="1" customWidth="1"/>
    <col min="10" max="16384" width="11" style="2"/>
  </cols>
  <sheetData>
    <row r="1" spans="1:9" ht="15" thickBot="1" x14ac:dyDescent="0.2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2" t="s">
        <v>72</v>
      </c>
      <c r="I1" s="2" t="s">
        <v>73</v>
      </c>
    </row>
    <row r="2" spans="1:9" ht="15" thickTop="1" x14ac:dyDescent="0.2">
      <c r="A2" s="3" t="s">
        <v>0</v>
      </c>
      <c r="B2" s="3" t="s">
        <v>8</v>
      </c>
      <c r="C2" s="6">
        <v>20731725.57</v>
      </c>
      <c r="D2" s="3" t="s">
        <v>9</v>
      </c>
      <c r="E2" s="3" t="s">
        <v>10</v>
      </c>
      <c r="F2" s="6">
        <v>1939852.69</v>
      </c>
      <c r="G2" s="7">
        <v>18791872.879999999</v>
      </c>
      <c r="H2" s="5">
        <f>H3</f>
        <v>18691872.896339297</v>
      </c>
      <c r="I2" s="5">
        <f>H2-G2</f>
        <v>-99999.983660701662</v>
      </c>
    </row>
    <row r="3" spans="1:9" x14ac:dyDescent="0.2">
      <c r="A3" s="3" t="s">
        <v>11</v>
      </c>
      <c r="B3" s="3" t="s">
        <v>12</v>
      </c>
      <c r="C3" s="6">
        <v>20731725.57</v>
      </c>
      <c r="D3" s="3" t="s">
        <v>9</v>
      </c>
      <c r="E3" s="3" t="s">
        <v>10</v>
      </c>
      <c r="F3" s="6">
        <v>1939852.69</v>
      </c>
      <c r="G3" s="7">
        <v>18791872.879999999</v>
      </c>
      <c r="H3" s="5">
        <f>H4</f>
        <v>18691872.896339297</v>
      </c>
      <c r="I3" s="5">
        <f t="shared" ref="I3:I21" si="0">H3-G3</f>
        <v>-99999.983660701662</v>
      </c>
    </row>
    <row r="4" spans="1:9" x14ac:dyDescent="0.2">
      <c r="A4" s="3" t="s">
        <v>13</v>
      </c>
      <c r="B4" s="3" t="s">
        <v>14</v>
      </c>
      <c r="C4" s="6">
        <v>20731725.57</v>
      </c>
      <c r="D4" s="3" t="s">
        <v>9</v>
      </c>
      <c r="E4" s="3" t="s">
        <v>10</v>
      </c>
      <c r="F4" s="6">
        <v>1939852.69</v>
      </c>
      <c r="G4" s="7">
        <v>18791872.879999999</v>
      </c>
      <c r="H4" s="5">
        <f>H5</f>
        <v>18691872.896339297</v>
      </c>
      <c r="I4" s="5">
        <f t="shared" si="0"/>
        <v>-99999.983660701662</v>
      </c>
    </row>
    <row r="5" spans="1:9" x14ac:dyDescent="0.2">
      <c r="A5" s="3" t="s">
        <v>15</v>
      </c>
      <c r="B5" s="3" t="s">
        <v>14</v>
      </c>
      <c r="C5" s="6">
        <v>20731725.57</v>
      </c>
      <c r="D5" s="3" t="s">
        <v>9</v>
      </c>
      <c r="E5" s="3" t="s">
        <v>10</v>
      </c>
      <c r="F5" s="6">
        <v>1939852.69</v>
      </c>
      <c r="G5" s="7">
        <v>18791872.879999999</v>
      </c>
      <c r="H5" s="5">
        <f>H6</f>
        <v>18691872.896339297</v>
      </c>
      <c r="I5" s="5">
        <f t="shared" si="0"/>
        <v>-99999.983660701662</v>
      </c>
    </row>
    <row r="6" spans="1:9" x14ac:dyDescent="0.2">
      <c r="A6" s="3" t="s">
        <v>16</v>
      </c>
      <c r="B6" s="3" t="s">
        <v>17</v>
      </c>
      <c r="C6" s="6">
        <v>20731725.57</v>
      </c>
      <c r="D6" s="3" t="s">
        <v>9</v>
      </c>
      <c r="E6" s="3" t="s">
        <v>10</v>
      </c>
      <c r="F6" s="6">
        <v>1939852.69</v>
      </c>
      <c r="G6" s="7">
        <v>18791872.879999999</v>
      </c>
      <c r="H6" s="5">
        <f>SUM(H7:H19)</f>
        <v>18691872.896339297</v>
      </c>
      <c r="I6" s="5">
        <f t="shared" si="0"/>
        <v>-99999.983660701662</v>
      </c>
    </row>
    <row r="7" spans="1:9" x14ac:dyDescent="0.2">
      <c r="A7" s="3" t="s">
        <v>18</v>
      </c>
      <c r="B7" s="3" t="s">
        <v>77</v>
      </c>
      <c r="C7" s="6">
        <v>12900356.210000001</v>
      </c>
      <c r="D7" s="3" t="s">
        <v>19</v>
      </c>
      <c r="E7" s="3" t="s">
        <v>20</v>
      </c>
      <c r="F7" s="6">
        <v>539351.30000000005</v>
      </c>
      <c r="G7" s="7">
        <v>12361004.91</v>
      </c>
      <c r="H7" s="4">
        <v>12123974.045197301</v>
      </c>
      <c r="I7" s="5">
        <f t="shared" si="0"/>
        <v>-237030.86480269954</v>
      </c>
    </row>
    <row r="8" spans="1:9" x14ac:dyDescent="0.2">
      <c r="A8" s="3" t="s">
        <v>21</v>
      </c>
      <c r="B8" s="3" t="s">
        <v>22</v>
      </c>
      <c r="C8" s="6">
        <v>429932.98</v>
      </c>
      <c r="D8" s="3" t="s">
        <v>23</v>
      </c>
      <c r="E8" s="3" t="s">
        <v>24</v>
      </c>
      <c r="F8" s="6">
        <v>163655.28</v>
      </c>
      <c r="G8" s="7">
        <v>266277.7</v>
      </c>
      <c r="H8" s="4">
        <v>278954.83008053701</v>
      </c>
      <c r="I8" s="5">
        <f t="shared" si="0"/>
        <v>12677.130080536997</v>
      </c>
    </row>
    <row r="9" spans="1:9" x14ac:dyDescent="0.2">
      <c r="A9" s="3" t="s">
        <v>25</v>
      </c>
      <c r="B9" s="3" t="s">
        <v>26</v>
      </c>
      <c r="C9" s="6">
        <v>433476.84</v>
      </c>
      <c r="D9" s="3" t="s">
        <v>27</v>
      </c>
      <c r="E9" s="3" t="s">
        <v>28</v>
      </c>
      <c r="F9" s="6">
        <v>75198.720000000001</v>
      </c>
      <c r="G9" s="7">
        <v>358278.12</v>
      </c>
      <c r="H9" s="4">
        <v>366146.53967591701</v>
      </c>
      <c r="I9" s="5">
        <f t="shared" si="0"/>
        <v>7868.4196759170154</v>
      </c>
    </row>
    <row r="10" spans="1:9" x14ac:dyDescent="0.2">
      <c r="A10" s="3" t="s">
        <v>29</v>
      </c>
      <c r="B10" s="3" t="s">
        <v>30</v>
      </c>
      <c r="C10" s="6">
        <v>377776.33</v>
      </c>
      <c r="D10" s="3" t="s">
        <v>31</v>
      </c>
      <c r="E10" s="3" t="s">
        <v>32</v>
      </c>
      <c r="F10" s="6">
        <v>40923.79</v>
      </c>
      <c r="G10" s="7">
        <v>336852.54</v>
      </c>
      <c r="H10" s="4">
        <v>352730.82945860899</v>
      </c>
      <c r="I10" s="5">
        <f t="shared" si="0"/>
        <v>15878.289458609011</v>
      </c>
    </row>
    <row r="11" spans="1:9" x14ac:dyDescent="0.2">
      <c r="A11" s="3" t="s">
        <v>33</v>
      </c>
      <c r="B11" s="3" t="s">
        <v>34</v>
      </c>
      <c r="C11" s="6">
        <v>237452.84</v>
      </c>
      <c r="D11" s="3" t="s">
        <v>35</v>
      </c>
      <c r="E11" s="3" t="s">
        <v>36</v>
      </c>
      <c r="F11" s="6">
        <v>21685.96</v>
      </c>
      <c r="G11" s="7">
        <v>215766.88</v>
      </c>
      <c r="H11" s="4">
        <v>220290.86366704799</v>
      </c>
      <c r="I11" s="5">
        <f t="shared" si="0"/>
        <v>4523.9836670479854</v>
      </c>
    </row>
    <row r="12" spans="1:9" x14ac:dyDescent="0.2">
      <c r="A12" s="3" t="s">
        <v>37</v>
      </c>
      <c r="B12" s="3" t="s">
        <v>78</v>
      </c>
      <c r="C12" s="6">
        <v>1498402.51</v>
      </c>
      <c r="D12" s="3" t="s">
        <v>38</v>
      </c>
      <c r="E12" s="3" t="s">
        <v>39</v>
      </c>
      <c r="F12" s="6">
        <v>348498.26</v>
      </c>
      <c r="G12" s="7">
        <v>1149904.25</v>
      </c>
      <c r="H12" s="4">
        <v>1170129.8439942501</v>
      </c>
      <c r="I12" s="5">
        <f t="shared" si="0"/>
        <v>20225.593994250055</v>
      </c>
    </row>
    <row r="13" spans="1:9" x14ac:dyDescent="0.2">
      <c r="A13" s="3" t="s">
        <v>40</v>
      </c>
      <c r="B13" s="3" t="s">
        <v>41</v>
      </c>
      <c r="C13" s="6">
        <v>194838.57</v>
      </c>
      <c r="D13" s="3" t="s">
        <v>42</v>
      </c>
      <c r="E13" s="3" t="s">
        <v>43</v>
      </c>
      <c r="F13" s="6">
        <v>2380.34</v>
      </c>
      <c r="G13" s="7">
        <v>192458.23</v>
      </c>
      <c r="H13" s="4">
        <v>205257.50092551901</v>
      </c>
      <c r="I13" s="5">
        <f t="shared" si="0"/>
        <v>12799.270925518998</v>
      </c>
    </row>
    <row r="14" spans="1:9" x14ac:dyDescent="0.2">
      <c r="A14" s="3" t="s">
        <v>44</v>
      </c>
      <c r="B14" s="3" t="s">
        <v>45</v>
      </c>
      <c r="C14" s="6">
        <v>225664.75</v>
      </c>
      <c r="D14" s="3" t="s">
        <v>46</v>
      </c>
      <c r="E14" s="3" t="s">
        <v>47</v>
      </c>
      <c r="F14" s="6">
        <v>1140.25</v>
      </c>
      <c r="G14" s="7">
        <v>226805</v>
      </c>
      <c r="H14" s="4">
        <v>233779.31032592501</v>
      </c>
      <c r="I14" s="5">
        <f t="shared" si="0"/>
        <v>6974.3103259250056</v>
      </c>
    </row>
    <row r="15" spans="1:9" x14ac:dyDescent="0.2">
      <c r="A15" s="3" t="s">
        <v>48</v>
      </c>
      <c r="B15" s="3" t="s">
        <v>49</v>
      </c>
      <c r="C15" s="6">
        <v>254453.76000000001</v>
      </c>
      <c r="D15" s="3" t="s">
        <v>50</v>
      </c>
      <c r="E15" s="3" t="s">
        <v>51</v>
      </c>
      <c r="F15" s="6">
        <v>8912.1299999999992</v>
      </c>
      <c r="G15" s="7">
        <v>245541.63</v>
      </c>
      <c r="H15" s="4">
        <v>247867.15834924899</v>
      </c>
      <c r="I15" s="5">
        <f t="shared" si="0"/>
        <v>2325.5283492489834</v>
      </c>
    </row>
    <row r="16" spans="1:9" x14ac:dyDescent="0.2">
      <c r="A16" s="3" t="s">
        <v>52</v>
      </c>
      <c r="B16" s="3" t="s">
        <v>53</v>
      </c>
      <c r="C16" s="6">
        <v>239709.68</v>
      </c>
      <c r="D16" s="3" t="s">
        <v>54</v>
      </c>
      <c r="E16" s="3" t="s">
        <v>55</v>
      </c>
      <c r="F16" s="6">
        <v>5423.98</v>
      </c>
      <c r="G16" s="7">
        <v>245133.66</v>
      </c>
      <c r="H16" s="4">
        <v>252222.476671182</v>
      </c>
      <c r="I16" s="5">
        <f t="shared" si="0"/>
        <v>7088.816671181994</v>
      </c>
    </row>
    <row r="17" spans="1:9" x14ac:dyDescent="0.2">
      <c r="A17" s="3" t="s">
        <v>56</v>
      </c>
      <c r="B17" s="3" t="s">
        <v>75</v>
      </c>
      <c r="C17" s="6">
        <v>2332427.1</v>
      </c>
      <c r="D17" s="3" t="s">
        <v>57</v>
      </c>
      <c r="E17" s="3" t="s">
        <v>58</v>
      </c>
      <c r="F17" s="6">
        <v>587848.43000000005</v>
      </c>
      <c r="G17" s="7">
        <v>1744578.67</v>
      </c>
      <c r="H17" s="4">
        <v>1774773.40132405</v>
      </c>
      <c r="I17" s="5">
        <f t="shared" si="0"/>
        <v>30194.73132405011</v>
      </c>
    </row>
    <row r="18" spans="1:9" x14ac:dyDescent="0.2">
      <c r="A18" s="3" t="s">
        <v>59</v>
      </c>
      <c r="B18" s="3" t="s">
        <v>79</v>
      </c>
      <c r="C18" s="6">
        <v>1607233.71</v>
      </c>
      <c r="D18" s="3" t="s">
        <v>60</v>
      </c>
      <c r="E18" s="3" t="s">
        <v>61</v>
      </c>
      <c r="F18" s="6">
        <v>220626.98</v>
      </c>
      <c r="G18" s="7">
        <v>1386606.73</v>
      </c>
      <c r="H18" s="4">
        <v>1402864.0526663</v>
      </c>
      <c r="I18" s="5">
        <f t="shared" si="0"/>
        <v>16257.322666299995</v>
      </c>
    </row>
    <row r="19" spans="1:9" x14ac:dyDescent="0.2">
      <c r="A19" s="3" t="s">
        <v>62</v>
      </c>
      <c r="B19" s="3" t="s">
        <v>63</v>
      </c>
      <c r="C19" s="3" t="s">
        <v>64</v>
      </c>
      <c r="D19" s="3" t="s">
        <v>65</v>
      </c>
      <c r="E19" s="3" t="s">
        <v>64</v>
      </c>
      <c r="F19" s="6">
        <v>62664.56</v>
      </c>
      <c r="G19" s="7">
        <v>62664.56</v>
      </c>
      <c r="H19" s="4">
        <v>62882.044003412098</v>
      </c>
      <c r="I19" s="5">
        <f t="shared" si="0"/>
        <v>217.48400341210072</v>
      </c>
    </row>
    <row r="20" spans="1:9" x14ac:dyDescent="0.2">
      <c r="A20" s="3" t="s">
        <v>66</v>
      </c>
      <c r="B20" s="3" t="s">
        <v>76</v>
      </c>
      <c r="C20" s="3" t="s">
        <v>64</v>
      </c>
      <c r="D20" s="3" t="s">
        <v>67</v>
      </c>
      <c r="E20" s="3" t="s">
        <v>67</v>
      </c>
      <c r="F20" s="3" t="s">
        <v>64</v>
      </c>
      <c r="G20" s="7">
        <v>0</v>
      </c>
      <c r="H20" s="4">
        <v>0</v>
      </c>
      <c r="I20" s="5">
        <f t="shared" si="0"/>
        <v>0</v>
      </c>
    </row>
    <row r="21" spans="1:9" x14ac:dyDescent="0.2">
      <c r="A21" s="3" t="s">
        <v>68</v>
      </c>
      <c r="B21" s="3" t="s">
        <v>69</v>
      </c>
      <c r="C21" s="3">
        <v>0.28999999999999998</v>
      </c>
      <c r="D21" s="3" t="s">
        <v>70</v>
      </c>
      <c r="E21" s="3" t="s">
        <v>71</v>
      </c>
      <c r="F21" s="3">
        <v>0.28999999999999998</v>
      </c>
      <c r="G21" s="7">
        <v>0</v>
      </c>
      <c r="H21" s="4">
        <v>0</v>
      </c>
      <c r="I21" s="5">
        <f t="shared" si="0"/>
        <v>0</v>
      </c>
    </row>
    <row r="23" spans="1:9" x14ac:dyDescent="0.2">
      <c r="C23" s="7"/>
    </row>
    <row r="24" spans="1:9" x14ac:dyDescent="0.2">
      <c r="C24" s="8"/>
    </row>
    <row r="25" spans="1:9" x14ac:dyDescent="0.2">
      <c r="C25" s="5"/>
    </row>
  </sheetData>
  <pageMargins left="0.78740157499999996" right="0.78740157499999996" top="0.984251969" bottom="0.984251969" header="0.4921259845" footer="0.492125984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20AAE-B10E-5F42-B1C4-A29E77EED28B}">
  <dimension ref="A1:O36"/>
  <sheetViews>
    <sheetView workbookViewId="0">
      <selection activeCell="H7" sqref="H7"/>
    </sheetView>
  </sheetViews>
  <sheetFormatPr baseColWidth="10" defaultRowHeight="14" x14ac:dyDescent="0.2"/>
  <cols>
    <col min="1" max="1" width="21.59765625" style="2" customWidth="1"/>
    <col min="2" max="2" width="50.796875" style="2" bestFit="1" customWidth="1"/>
    <col min="3" max="3" width="28.3984375" style="2" bestFit="1" customWidth="1"/>
    <col min="4" max="5" width="25.796875" style="2" bestFit="1" customWidth="1"/>
    <col min="6" max="7" width="28.3984375" style="2" bestFit="1" customWidth="1"/>
    <col min="8" max="8" width="20.796875" style="4" bestFit="1" customWidth="1"/>
    <col min="9" max="9" width="20.796875" style="2" bestFit="1" customWidth="1"/>
    <col min="10" max="10" width="4.59765625" style="2" customWidth="1"/>
    <col min="11" max="11" width="18.3984375" style="2" bestFit="1" customWidth="1"/>
    <col min="12" max="12" width="18" style="2" customWidth="1"/>
    <col min="13" max="13" width="2" style="2" customWidth="1"/>
    <col min="14" max="14" width="18.3984375" style="2" bestFit="1" customWidth="1"/>
    <col min="15" max="15" width="15.796875" style="2" bestFit="1" customWidth="1"/>
    <col min="16" max="16384" width="11" style="2"/>
  </cols>
  <sheetData>
    <row r="1" spans="1:15" ht="15" thickBot="1" x14ac:dyDescent="0.25">
      <c r="A1" s="11" t="s">
        <v>1</v>
      </c>
      <c r="B1" s="11" t="s">
        <v>2</v>
      </c>
      <c r="C1" s="11" t="s">
        <v>3</v>
      </c>
      <c r="D1" s="11" t="s">
        <v>4</v>
      </c>
      <c r="E1" s="11" t="s">
        <v>5</v>
      </c>
      <c r="F1" s="11" t="s">
        <v>6</v>
      </c>
      <c r="G1" s="11" t="s">
        <v>7</v>
      </c>
      <c r="H1" s="4" t="s">
        <v>72</v>
      </c>
      <c r="I1" s="2" t="s">
        <v>73</v>
      </c>
      <c r="K1" s="2" t="s">
        <v>74</v>
      </c>
      <c r="N1" s="2" t="s">
        <v>83</v>
      </c>
    </row>
    <row r="2" spans="1:15" ht="15" thickTop="1" x14ac:dyDescent="0.2">
      <c r="A2" s="3" t="s">
        <v>0</v>
      </c>
      <c r="B2" s="3" t="s">
        <v>8</v>
      </c>
      <c r="C2" s="7">
        <v>16360900.060000001</v>
      </c>
      <c r="D2" s="7">
        <v>18482662.329999998</v>
      </c>
      <c r="E2" s="7">
        <v>17167639.57</v>
      </c>
      <c r="F2" s="7">
        <v>1315022.76</v>
      </c>
      <c r="G2" s="7">
        <v>17675922.82</v>
      </c>
      <c r="H2" s="4">
        <f>H3</f>
        <v>17749202.529999997</v>
      </c>
      <c r="I2" s="5">
        <f>H2-G2</f>
        <v>73279.709999997169</v>
      </c>
    </row>
    <row r="3" spans="1:15" x14ac:dyDescent="0.2">
      <c r="A3" s="3" t="s">
        <v>11</v>
      </c>
      <c r="B3" s="3" t="s">
        <v>12</v>
      </c>
      <c r="C3" s="7">
        <v>16360900.060000001</v>
      </c>
      <c r="D3" s="7">
        <v>18482662.329999998</v>
      </c>
      <c r="E3" s="7">
        <v>17167639.57</v>
      </c>
      <c r="F3" s="7">
        <v>1315022.76</v>
      </c>
      <c r="G3" s="7">
        <v>17675922.82</v>
      </c>
      <c r="H3" s="4">
        <f>H4</f>
        <v>17749202.529999997</v>
      </c>
      <c r="I3" s="5">
        <f t="shared" ref="I3:I20" si="0">H3-G3</f>
        <v>73279.709999997169</v>
      </c>
    </row>
    <row r="4" spans="1:15" x14ac:dyDescent="0.2">
      <c r="A4" s="3" t="s">
        <v>13</v>
      </c>
      <c r="B4" s="3" t="s">
        <v>14</v>
      </c>
      <c r="C4" s="7">
        <v>16360900.060000001</v>
      </c>
      <c r="D4" s="7">
        <v>18482662.329999998</v>
      </c>
      <c r="E4" s="7">
        <v>17167639.57</v>
      </c>
      <c r="F4" s="7">
        <v>1315022.76</v>
      </c>
      <c r="G4" s="7">
        <v>17675922.82</v>
      </c>
      <c r="H4" s="4">
        <f>H5</f>
        <v>17749202.529999997</v>
      </c>
      <c r="I4" s="5">
        <f t="shared" si="0"/>
        <v>73279.709999997169</v>
      </c>
    </row>
    <row r="5" spans="1:15" x14ac:dyDescent="0.2">
      <c r="A5" s="3" t="s">
        <v>15</v>
      </c>
      <c r="B5" s="3" t="s">
        <v>14</v>
      </c>
      <c r="C5" s="7">
        <v>16360900.060000001</v>
      </c>
      <c r="D5" s="7">
        <v>18482662.329999998</v>
      </c>
      <c r="E5" s="7">
        <v>17167639.57</v>
      </c>
      <c r="F5" s="7">
        <v>1315022.76</v>
      </c>
      <c r="G5" s="7">
        <v>17675922.82</v>
      </c>
      <c r="H5" s="4">
        <f>H6</f>
        <v>17749202.529999997</v>
      </c>
      <c r="I5" s="5">
        <f t="shared" si="0"/>
        <v>73279.709999997169</v>
      </c>
    </row>
    <row r="6" spans="1:15" x14ac:dyDescent="0.2">
      <c r="A6" s="3" t="s">
        <v>16</v>
      </c>
      <c r="B6" s="3" t="s">
        <v>17</v>
      </c>
      <c r="C6" s="7">
        <v>16360900.060000001</v>
      </c>
      <c r="D6" s="7">
        <v>18482662.329999998</v>
      </c>
      <c r="E6" s="7">
        <v>17167639.57</v>
      </c>
      <c r="F6" s="7">
        <v>1315022.76</v>
      </c>
      <c r="G6" s="7">
        <v>17675922.82</v>
      </c>
      <c r="H6" s="4">
        <f>SUM(H7:H21)</f>
        <v>17749202.529999997</v>
      </c>
      <c r="I6" s="5">
        <f t="shared" si="0"/>
        <v>73279.709999997169</v>
      </c>
    </row>
    <row r="7" spans="1:15" x14ac:dyDescent="0.2">
      <c r="A7" s="3" t="s">
        <v>18</v>
      </c>
      <c r="B7" s="3" t="s">
        <v>84</v>
      </c>
      <c r="C7" s="7">
        <v>11902316.57</v>
      </c>
      <c r="D7" s="7">
        <v>8027119.7599999998</v>
      </c>
      <c r="E7" s="7">
        <v>7075933.7400000002</v>
      </c>
      <c r="F7" s="7">
        <v>951186.02</v>
      </c>
      <c r="G7" s="7">
        <v>12853502.59</v>
      </c>
      <c r="H7" s="7">
        <v>12275439.890000001</v>
      </c>
      <c r="I7" s="5">
        <f t="shared" si="0"/>
        <v>-578062.69999999925</v>
      </c>
      <c r="K7" s="5">
        <v>8027119.2434730697</v>
      </c>
      <c r="L7" s="5">
        <f t="shared" ref="L7:L20" si="1">K7-D7</f>
        <v>-0.51652693003416061</v>
      </c>
      <c r="N7" s="5">
        <v>7076624.18573929</v>
      </c>
      <c r="O7" s="5">
        <f>N7-E7</f>
        <v>690.44573928974569</v>
      </c>
    </row>
    <row r="8" spans="1:15" x14ac:dyDescent="0.2">
      <c r="A8" s="3" t="s">
        <v>21</v>
      </c>
      <c r="B8" s="3" t="s">
        <v>22</v>
      </c>
      <c r="C8" s="7">
        <v>232717.63</v>
      </c>
      <c r="D8" s="7">
        <v>676225.44</v>
      </c>
      <c r="E8" s="7">
        <v>644291.56999999995</v>
      </c>
      <c r="F8" s="7">
        <v>31933.87</v>
      </c>
      <c r="G8" s="7">
        <v>264651.5</v>
      </c>
      <c r="H8" s="7">
        <v>321045.84999999998</v>
      </c>
      <c r="I8" s="5">
        <f t="shared" si="0"/>
        <v>56394.349999999977</v>
      </c>
      <c r="K8" s="5">
        <v>676225.45976129302</v>
      </c>
      <c r="L8" s="5">
        <f t="shared" si="1"/>
        <v>1.9761293078772724E-2</v>
      </c>
      <c r="N8" s="5">
        <v>644291.048074299</v>
      </c>
      <c r="O8" s="5">
        <f t="shared" ref="O8:O20" si="2">N8-E8</f>
        <v>-0.52192570094484836</v>
      </c>
    </row>
    <row r="9" spans="1:15" x14ac:dyDescent="0.2">
      <c r="A9" s="3" t="s">
        <v>25</v>
      </c>
      <c r="B9" s="3" t="s">
        <v>26</v>
      </c>
      <c r="C9" s="7">
        <v>315687.39</v>
      </c>
      <c r="D9" s="7">
        <v>356040.15</v>
      </c>
      <c r="E9" s="7">
        <v>374404.9</v>
      </c>
      <c r="F9" s="7">
        <v>18364.75</v>
      </c>
      <c r="G9" s="7">
        <v>297322.64</v>
      </c>
      <c r="H9" s="7">
        <v>375951.43</v>
      </c>
      <c r="I9" s="5">
        <f t="shared" si="0"/>
        <v>78628.789999999979</v>
      </c>
      <c r="K9" s="5">
        <v>356040.166057567</v>
      </c>
      <c r="L9" s="5">
        <f t="shared" si="1"/>
        <v>1.6057566972449422E-2</v>
      </c>
      <c r="N9" s="5">
        <v>374404.67420707899</v>
      </c>
      <c r="O9" s="5">
        <f t="shared" si="2"/>
        <v>-0.22579292103182524</v>
      </c>
    </row>
    <row r="10" spans="1:15" x14ac:dyDescent="0.2">
      <c r="A10" s="3" t="s">
        <v>29</v>
      </c>
      <c r="B10" s="3" t="s">
        <v>30</v>
      </c>
      <c r="C10" s="7">
        <v>233546.26</v>
      </c>
      <c r="D10" s="7">
        <v>453463.52</v>
      </c>
      <c r="E10" s="7">
        <v>410901.98</v>
      </c>
      <c r="F10" s="7">
        <v>42561.54</v>
      </c>
      <c r="G10" s="7">
        <v>276107.8</v>
      </c>
      <c r="H10" s="7">
        <v>315798.53000000003</v>
      </c>
      <c r="I10" s="5">
        <f t="shared" si="0"/>
        <v>39690.73000000004</v>
      </c>
      <c r="K10" s="5">
        <v>453463.53890069702</v>
      </c>
      <c r="L10" s="5">
        <f t="shared" si="1"/>
        <v>1.8900697003118694E-2</v>
      </c>
      <c r="N10" s="5">
        <v>410902.20281864901</v>
      </c>
      <c r="O10" s="5">
        <f t="shared" si="2"/>
        <v>0.22281864902470261</v>
      </c>
    </row>
    <row r="11" spans="1:15" x14ac:dyDescent="0.2">
      <c r="A11" s="3" t="s">
        <v>33</v>
      </c>
      <c r="B11" s="3" t="s">
        <v>34</v>
      </c>
      <c r="C11" s="7">
        <v>189311.23</v>
      </c>
      <c r="D11" s="7">
        <v>212449.55</v>
      </c>
      <c r="E11" s="7">
        <v>200238.52</v>
      </c>
      <c r="F11" s="7">
        <v>12211.03</v>
      </c>
      <c r="G11" s="7">
        <v>201522.26</v>
      </c>
      <c r="H11" s="7">
        <v>228620.66</v>
      </c>
      <c r="I11" s="5">
        <f t="shared" si="0"/>
        <v>27098.399999999994</v>
      </c>
      <c r="K11" s="5">
        <v>212449.55948259201</v>
      </c>
      <c r="L11" s="5">
        <f t="shared" si="1"/>
        <v>9.4825920241419226E-3</v>
      </c>
      <c r="N11" s="5">
        <v>200238.590853698</v>
      </c>
      <c r="O11" s="5">
        <f t="shared" si="2"/>
        <v>7.0853698009159416E-2</v>
      </c>
    </row>
    <row r="12" spans="1:15" x14ac:dyDescent="0.2">
      <c r="A12" s="3" t="s">
        <v>37</v>
      </c>
      <c r="B12" s="3" t="s">
        <v>85</v>
      </c>
      <c r="C12" s="7">
        <v>693803.78</v>
      </c>
      <c r="D12" s="7">
        <v>763881.02</v>
      </c>
      <c r="E12" s="7">
        <v>596848.68999999994</v>
      </c>
      <c r="F12" s="7">
        <v>167032.32999999999</v>
      </c>
      <c r="G12" s="7">
        <v>860836.11</v>
      </c>
      <c r="H12" s="7">
        <v>942704</v>
      </c>
      <c r="I12" s="5">
        <f t="shared" si="0"/>
        <v>81867.890000000014</v>
      </c>
      <c r="K12" s="5">
        <v>763881.03719416098</v>
      </c>
      <c r="L12" s="5">
        <f t="shared" si="1"/>
        <v>1.7194160958752036E-2</v>
      </c>
      <c r="N12" s="5">
        <v>596848.74865044502</v>
      </c>
      <c r="O12" s="5">
        <f t="shared" si="2"/>
        <v>5.865044507663697E-2</v>
      </c>
    </row>
    <row r="13" spans="1:15" x14ac:dyDescent="0.2">
      <c r="A13" s="3" t="s">
        <v>40</v>
      </c>
      <c r="B13" s="3" t="s">
        <v>41</v>
      </c>
      <c r="C13" s="7">
        <v>152530.01999999999</v>
      </c>
      <c r="D13" s="7">
        <v>347317.04</v>
      </c>
      <c r="E13" s="7">
        <v>318696.88</v>
      </c>
      <c r="F13" s="7">
        <v>28620.16</v>
      </c>
      <c r="G13" s="7">
        <v>181150.18</v>
      </c>
      <c r="H13" s="7">
        <v>214297.19</v>
      </c>
      <c r="I13" s="5">
        <f t="shared" si="0"/>
        <v>33147.010000000009</v>
      </c>
      <c r="K13" s="5">
        <v>347317.06014293601</v>
      </c>
      <c r="L13" s="5">
        <f t="shared" si="1"/>
        <v>2.0142936031334102E-2</v>
      </c>
      <c r="N13" s="5">
        <v>318697.08725256898</v>
      </c>
      <c r="O13" s="5">
        <f t="shared" si="2"/>
        <v>0.20725256897276267</v>
      </c>
    </row>
    <row r="14" spans="1:15" x14ac:dyDescent="0.2">
      <c r="A14" s="3" t="s">
        <v>44</v>
      </c>
      <c r="B14" s="3" t="s">
        <v>45</v>
      </c>
      <c r="C14" s="7">
        <v>172566.69</v>
      </c>
      <c r="D14" s="7">
        <v>409123.72</v>
      </c>
      <c r="E14" s="7">
        <v>369351.83</v>
      </c>
      <c r="F14" s="7">
        <v>39771.89</v>
      </c>
      <c r="G14" s="7">
        <v>212338.58</v>
      </c>
      <c r="H14" s="7">
        <v>242222.8</v>
      </c>
      <c r="I14" s="5">
        <f t="shared" si="0"/>
        <v>29884.22</v>
      </c>
      <c r="K14" s="5">
        <v>409123.70304644702</v>
      </c>
      <c r="L14" s="5">
        <f t="shared" si="1"/>
        <v>-1.6953552956692874E-2</v>
      </c>
      <c r="N14" s="5">
        <v>369351.46537461597</v>
      </c>
      <c r="O14" s="5">
        <f t="shared" si="2"/>
        <v>-0.36462538404157385</v>
      </c>
    </row>
    <row r="15" spans="1:15" x14ac:dyDescent="0.2">
      <c r="A15" s="3" t="s">
        <v>48</v>
      </c>
      <c r="B15" s="3" t="s">
        <v>49</v>
      </c>
      <c r="C15" s="7">
        <v>152739.31</v>
      </c>
      <c r="D15" s="7">
        <v>92499.31</v>
      </c>
      <c r="E15" s="7">
        <v>91770.92</v>
      </c>
      <c r="F15" s="7">
        <v>728.39</v>
      </c>
      <c r="G15" s="7">
        <v>153467.70000000001</v>
      </c>
      <c r="H15" s="7">
        <v>172120.58</v>
      </c>
      <c r="I15" s="5">
        <f t="shared" si="0"/>
        <v>18652.879999999976</v>
      </c>
      <c r="K15" s="5">
        <v>92499.322565703696</v>
      </c>
      <c r="L15" s="5">
        <f t="shared" si="1"/>
        <v>1.2565703698783182E-2</v>
      </c>
      <c r="N15" s="5">
        <v>91770.941181640505</v>
      </c>
      <c r="O15" s="5">
        <f t="shared" si="2"/>
        <v>2.1181640506256372E-2</v>
      </c>
    </row>
    <row r="16" spans="1:15" x14ac:dyDescent="0.2">
      <c r="A16" s="3" t="s">
        <v>52</v>
      </c>
      <c r="B16" s="3" t="s">
        <v>53</v>
      </c>
      <c r="C16" s="7">
        <v>209211.84</v>
      </c>
      <c r="D16" s="7">
        <v>297315.28000000003</v>
      </c>
      <c r="E16" s="7">
        <v>298816.84000000003</v>
      </c>
      <c r="F16" s="7">
        <v>1501.56</v>
      </c>
      <c r="G16" s="7">
        <v>207710.28</v>
      </c>
      <c r="H16" s="7">
        <v>241060.03</v>
      </c>
      <c r="I16" s="5">
        <f t="shared" si="0"/>
        <v>33349.75</v>
      </c>
      <c r="K16" s="5">
        <v>297315.24332580698</v>
      </c>
      <c r="L16" s="5">
        <f t="shared" si="1"/>
        <v>-3.6674193048384041E-2</v>
      </c>
      <c r="N16" s="5">
        <v>298816.65763400903</v>
      </c>
      <c r="O16" s="5">
        <f t="shared" si="2"/>
        <v>-0.18236599100055173</v>
      </c>
    </row>
    <row r="17" spans="1:15" x14ac:dyDescent="0.2">
      <c r="A17" s="3" t="s">
        <v>56</v>
      </c>
      <c r="B17" s="3" t="s">
        <v>86</v>
      </c>
      <c r="C17" s="7">
        <v>969032.26</v>
      </c>
      <c r="D17" s="7">
        <v>881468.23</v>
      </c>
      <c r="E17" s="7">
        <v>770719.99</v>
      </c>
      <c r="F17" s="7">
        <v>110748.24</v>
      </c>
      <c r="G17" s="7">
        <v>1079780.5</v>
      </c>
      <c r="H17" s="7">
        <v>1201655.8400000001</v>
      </c>
      <c r="I17" s="5">
        <f t="shared" si="0"/>
        <v>121875.34000000008</v>
      </c>
      <c r="K17" s="5">
        <v>881468.21341834997</v>
      </c>
      <c r="L17" s="5">
        <f t="shared" si="1"/>
        <v>-1.6581650008447468E-2</v>
      </c>
      <c r="N17" s="5">
        <v>770719.984197699</v>
      </c>
      <c r="O17" s="5">
        <f t="shared" si="2"/>
        <v>-5.8023009914904833E-3</v>
      </c>
    </row>
    <row r="18" spans="1:15" x14ac:dyDescent="0.2">
      <c r="A18" s="3" t="s">
        <v>59</v>
      </c>
      <c r="B18" s="3" t="s">
        <v>87</v>
      </c>
      <c r="C18" s="7">
        <v>830235.13</v>
      </c>
      <c r="D18" s="7">
        <v>357002.3</v>
      </c>
      <c r="E18" s="7">
        <v>366639</v>
      </c>
      <c r="F18" s="7">
        <v>9636.7000000000007</v>
      </c>
      <c r="G18" s="7">
        <v>820598.43</v>
      </c>
      <c r="H18" s="7">
        <v>918887.79</v>
      </c>
      <c r="I18" s="5">
        <f t="shared" si="0"/>
        <v>98289.359999999986</v>
      </c>
      <c r="K18" s="5">
        <v>357002.263308244</v>
      </c>
      <c r="L18" s="5">
        <f t="shared" si="1"/>
        <v>-3.66917559877038E-2</v>
      </c>
      <c r="N18" s="5">
        <v>366639.17946229997</v>
      </c>
      <c r="O18" s="5">
        <f t="shared" si="2"/>
        <v>0.17946229997323826</v>
      </c>
    </row>
    <row r="19" spans="1:15" x14ac:dyDescent="0.2">
      <c r="A19" s="3" t="s">
        <v>88</v>
      </c>
      <c r="B19" s="3" t="s">
        <v>89</v>
      </c>
      <c r="C19" s="7">
        <v>158255.26</v>
      </c>
      <c r="D19" s="7">
        <v>117381.24</v>
      </c>
      <c r="E19" s="7">
        <v>124877.38</v>
      </c>
      <c r="F19" s="7">
        <v>7496.14</v>
      </c>
      <c r="G19" s="7">
        <v>150759.12</v>
      </c>
      <c r="H19" s="7">
        <v>167917.55</v>
      </c>
      <c r="I19" s="5">
        <f t="shared" si="0"/>
        <v>17158.429999999993</v>
      </c>
      <c r="K19" s="5">
        <v>117381.24090350801</v>
      </c>
      <c r="L19" s="5">
        <f t="shared" si="1"/>
        <v>9.0350800019223243E-4</v>
      </c>
      <c r="N19" s="5">
        <v>124877.484242543</v>
      </c>
      <c r="O19" s="5">
        <f t="shared" si="2"/>
        <v>0.10424254299141467</v>
      </c>
    </row>
    <row r="20" spans="1:15" x14ac:dyDescent="0.2">
      <c r="A20" s="3" t="s">
        <v>62</v>
      </c>
      <c r="B20" s="3" t="s">
        <v>97</v>
      </c>
      <c r="C20" s="7">
        <v>125628.93</v>
      </c>
      <c r="D20" s="7">
        <v>10299.31</v>
      </c>
      <c r="E20" s="7">
        <v>28208.34</v>
      </c>
      <c r="F20" s="7">
        <v>17909.03</v>
      </c>
      <c r="G20" s="7">
        <v>107719.9</v>
      </c>
      <c r="H20" s="7">
        <v>123241.58</v>
      </c>
      <c r="I20" s="5">
        <f t="shared" si="0"/>
        <v>15521.680000000008</v>
      </c>
      <c r="K20" s="4">
        <v>10299.3206872016</v>
      </c>
      <c r="L20" s="5">
        <f t="shared" si="1"/>
        <v>1.0687201600376284E-2</v>
      </c>
      <c r="N20" s="4">
        <v>28208.324673947202</v>
      </c>
      <c r="O20" s="5">
        <f t="shared" si="2"/>
        <v>-1.5326052798627643E-2</v>
      </c>
    </row>
    <row r="21" spans="1:15" x14ac:dyDescent="0.2">
      <c r="A21" s="3" t="s">
        <v>66</v>
      </c>
      <c r="B21" s="3" t="s">
        <v>90</v>
      </c>
      <c r="C21" s="7">
        <v>23117.14</v>
      </c>
      <c r="D21" s="7">
        <v>0</v>
      </c>
      <c r="E21" s="7">
        <v>14878.33</v>
      </c>
      <c r="F21" s="7">
        <v>14878.33</v>
      </c>
      <c r="G21" s="12">
        <v>8238.81</v>
      </c>
      <c r="H21" s="15">
        <f>G21</f>
        <v>8238.81</v>
      </c>
    </row>
    <row r="22" spans="1:15" x14ac:dyDescent="0.2">
      <c r="A22" s="3" t="s">
        <v>68</v>
      </c>
      <c r="B22" s="3" t="s">
        <v>69</v>
      </c>
      <c r="C22" s="7">
        <v>200.62</v>
      </c>
      <c r="D22" s="7">
        <v>5481076.46</v>
      </c>
      <c r="E22" s="7">
        <v>5481060.6600000001</v>
      </c>
      <c r="F22" s="7">
        <v>15.8</v>
      </c>
      <c r="G22" s="7">
        <v>216.42</v>
      </c>
    </row>
    <row r="23" spans="1:15" x14ac:dyDescent="0.2">
      <c r="A23" s="3"/>
      <c r="B23" s="3"/>
      <c r="C23" s="7"/>
      <c r="D23" s="7"/>
      <c r="E23" s="7"/>
      <c r="F23" s="7"/>
      <c r="G23" s="7"/>
    </row>
    <row r="24" spans="1:15" x14ac:dyDescent="0.2">
      <c r="B24" s="2" t="s">
        <v>80</v>
      </c>
      <c r="C24" s="4">
        <f>SUM(C7:C20)</f>
        <v>16337582.300000001</v>
      </c>
      <c r="D24" s="4">
        <f>SUM(D7:D20)</f>
        <v>13001585.870000001</v>
      </c>
      <c r="E24" s="4">
        <f>SUM(E7:E20)</f>
        <v>11671700.580000002</v>
      </c>
      <c r="G24" s="5">
        <f>C24+D24-E24</f>
        <v>17667467.59</v>
      </c>
      <c r="H24" s="4">
        <f>G24-H2</f>
        <v>-81734.939999997616</v>
      </c>
    </row>
    <row r="25" spans="1:15" x14ac:dyDescent="0.2">
      <c r="B25" s="2" t="s">
        <v>81</v>
      </c>
      <c r="C25" s="4">
        <f>'MAI-2019'!H2</f>
        <v>12228724.51</v>
      </c>
      <c r="D25" s="4">
        <f>SUM(K7:K20)</f>
        <v>13001585.372267576</v>
      </c>
      <c r="E25" s="4">
        <f>SUM(N7:N20)</f>
        <v>11672390.574362786</v>
      </c>
      <c r="H25" s="4">
        <f>H24+I2</f>
        <v>-8455.230000000447</v>
      </c>
    </row>
    <row r="26" spans="1:15" x14ac:dyDescent="0.2">
      <c r="B26" s="2" t="s">
        <v>82</v>
      </c>
      <c r="C26" s="5">
        <f>C24-C25</f>
        <v>4108857.790000001</v>
      </c>
      <c r="D26" s="5">
        <f>D24-D25</f>
        <v>0.49773242510855198</v>
      </c>
      <c r="E26" s="5">
        <f>E24-E25</f>
        <v>-689.99436278454959</v>
      </c>
    </row>
    <row r="28" spans="1:15" x14ac:dyDescent="0.2">
      <c r="D28" s="5"/>
    </row>
    <row r="30" spans="1:15" x14ac:dyDescent="0.2">
      <c r="D30" s="5"/>
    </row>
    <row r="31" spans="1:15" x14ac:dyDescent="0.2">
      <c r="D31" s="4"/>
      <c r="G31" s="5"/>
    </row>
    <row r="36" spans="4:4" x14ac:dyDescent="0.2">
      <c r="D36" s="4"/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A7EF2-47D9-664F-A4D4-AB2813DA6040}">
  <dimension ref="A1:O36"/>
  <sheetViews>
    <sheetView workbookViewId="0">
      <selection activeCell="D26" sqref="D26"/>
    </sheetView>
  </sheetViews>
  <sheetFormatPr baseColWidth="10" defaultRowHeight="14" x14ac:dyDescent="0.2"/>
  <cols>
    <col min="1" max="1" width="21.59765625" style="2" customWidth="1"/>
    <col min="2" max="2" width="50.796875" style="2" bestFit="1" customWidth="1"/>
    <col min="3" max="3" width="28.3984375" style="2" bestFit="1" customWidth="1"/>
    <col min="4" max="5" width="25.796875" style="2" bestFit="1" customWidth="1"/>
    <col min="6" max="7" width="28.3984375" style="2" bestFit="1" customWidth="1"/>
    <col min="8" max="8" width="20.796875" style="4" bestFit="1" customWidth="1"/>
    <col min="9" max="9" width="20.796875" style="2" bestFit="1" customWidth="1"/>
    <col min="10" max="10" width="4.59765625" style="2" customWidth="1"/>
    <col min="11" max="11" width="18.3984375" style="2" bestFit="1" customWidth="1"/>
    <col min="12" max="12" width="18" style="2" customWidth="1"/>
    <col min="13" max="13" width="2" style="2" customWidth="1"/>
    <col min="14" max="14" width="18.3984375" style="2" bestFit="1" customWidth="1"/>
    <col min="15" max="15" width="15.796875" style="2" bestFit="1" customWidth="1"/>
    <col min="16" max="16384" width="11" style="2"/>
  </cols>
  <sheetData>
    <row r="1" spans="1:15" ht="15" thickBot="1" x14ac:dyDescent="0.25">
      <c r="A1" s="11" t="s">
        <v>1</v>
      </c>
      <c r="B1" s="11" t="s">
        <v>2</v>
      </c>
      <c r="C1" s="11" t="s">
        <v>3</v>
      </c>
      <c r="D1" s="11" t="s">
        <v>4</v>
      </c>
      <c r="E1" s="11" t="s">
        <v>5</v>
      </c>
      <c r="F1" s="11" t="s">
        <v>6</v>
      </c>
      <c r="G1" s="11" t="s">
        <v>7</v>
      </c>
      <c r="H1" s="4" t="s">
        <v>72</v>
      </c>
      <c r="I1" s="2" t="s">
        <v>73</v>
      </c>
      <c r="K1" s="2" t="s">
        <v>74</v>
      </c>
      <c r="N1" s="2" t="s">
        <v>83</v>
      </c>
    </row>
    <row r="2" spans="1:15" ht="15" thickTop="1" x14ac:dyDescent="0.2">
      <c r="A2" s="3" t="s">
        <v>0</v>
      </c>
      <c r="B2" s="3" t="s">
        <v>8</v>
      </c>
      <c r="C2" s="7">
        <v>17675922.82</v>
      </c>
      <c r="D2" s="7">
        <v>16512985.02</v>
      </c>
      <c r="E2" s="7">
        <v>16955170.039999999</v>
      </c>
      <c r="F2" s="7" t="s">
        <v>104</v>
      </c>
      <c r="G2" s="7">
        <v>17233737.800000001</v>
      </c>
      <c r="H2" s="4">
        <f>H3</f>
        <v>17307911.709999997</v>
      </c>
      <c r="I2" s="5">
        <f>H2-G2</f>
        <v>74173.909999996424</v>
      </c>
    </row>
    <row r="3" spans="1:15" x14ac:dyDescent="0.2">
      <c r="A3" s="3" t="s">
        <v>11</v>
      </c>
      <c r="B3" s="3" t="s">
        <v>12</v>
      </c>
      <c r="C3" s="7">
        <v>17675922.82</v>
      </c>
      <c r="D3" s="7">
        <v>16512985.02</v>
      </c>
      <c r="E3" s="7">
        <v>16955170.039999999</v>
      </c>
      <c r="F3" s="7" t="s">
        <v>104</v>
      </c>
      <c r="G3" s="7">
        <v>17233737.800000001</v>
      </c>
      <c r="H3" s="4">
        <f>H4</f>
        <v>17307911.709999997</v>
      </c>
      <c r="I3" s="5">
        <f t="shared" ref="I3:I20" si="0">H3-G3</f>
        <v>74173.909999996424</v>
      </c>
    </row>
    <row r="4" spans="1:15" x14ac:dyDescent="0.2">
      <c r="A4" s="3" t="s">
        <v>13</v>
      </c>
      <c r="B4" s="3" t="s">
        <v>14</v>
      </c>
      <c r="C4" s="7">
        <v>17675922.82</v>
      </c>
      <c r="D4" s="7">
        <v>16512985.02</v>
      </c>
      <c r="E4" s="7">
        <v>16955170.039999999</v>
      </c>
      <c r="F4" s="7" t="s">
        <v>104</v>
      </c>
      <c r="G4" s="7">
        <v>17233737.800000001</v>
      </c>
      <c r="H4" s="4">
        <f>H5</f>
        <v>17307911.709999997</v>
      </c>
      <c r="I4" s="5">
        <f t="shared" si="0"/>
        <v>74173.909999996424</v>
      </c>
    </row>
    <row r="5" spans="1:15" x14ac:dyDescent="0.2">
      <c r="A5" s="3" t="s">
        <v>15</v>
      </c>
      <c r="B5" s="3" t="s">
        <v>14</v>
      </c>
      <c r="C5" s="7">
        <v>17675922.82</v>
      </c>
      <c r="D5" s="7">
        <v>16512985.02</v>
      </c>
      <c r="E5" s="7">
        <v>16955170.039999999</v>
      </c>
      <c r="F5" s="7" t="s">
        <v>104</v>
      </c>
      <c r="G5" s="7">
        <v>17233737.800000001</v>
      </c>
      <c r="H5" s="4">
        <f>H6</f>
        <v>17307911.709999997</v>
      </c>
      <c r="I5" s="5">
        <f t="shared" si="0"/>
        <v>74173.909999996424</v>
      </c>
    </row>
    <row r="6" spans="1:15" x14ac:dyDescent="0.2">
      <c r="A6" s="3" t="s">
        <v>16</v>
      </c>
      <c r="B6" s="3" t="s">
        <v>17</v>
      </c>
      <c r="C6" s="7">
        <v>17675922.82</v>
      </c>
      <c r="D6" s="7">
        <v>16512985.02</v>
      </c>
      <c r="E6" s="7">
        <v>16955170.039999999</v>
      </c>
      <c r="F6" s="7" t="s">
        <v>104</v>
      </c>
      <c r="G6" s="7">
        <v>17233737.800000001</v>
      </c>
      <c r="H6" s="4">
        <f>SUM(H7:H20)</f>
        <v>17307911.709999997</v>
      </c>
      <c r="I6" s="5">
        <f t="shared" si="0"/>
        <v>74173.909999996424</v>
      </c>
    </row>
    <row r="7" spans="1:15" x14ac:dyDescent="0.2">
      <c r="A7" s="3" t="s">
        <v>18</v>
      </c>
      <c r="B7" s="3" t="s">
        <v>84</v>
      </c>
      <c r="C7" s="7">
        <v>12853502.59</v>
      </c>
      <c r="D7" s="7">
        <v>6212857.0300000003</v>
      </c>
      <c r="E7" s="7">
        <v>6916713.2999999998</v>
      </c>
      <c r="F7" s="7" t="s">
        <v>105</v>
      </c>
      <c r="G7" s="7">
        <v>12149646.32</v>
      </c>
      <c r="H7" s="7">
        <v>11564130.58</v>
      </c>
      <c r="I7" s="5">
        <f t="shared" si="0"/>
        <v>-585515.74000000022</v>
      </c>
      <c r="K7" s="5">
        <v>6212857.0163112497</v>
      </c>
      <c r="L7" s="5">
        <f t="shared" ref="L7:L20" si="1">K7-D7</f>
        <v>-1.3688750565052032E-2</v>
      </c>
      <c r="N7" s="5">
        <v>6916713.6143608103</v>
      </c>
      <c r="O7" s="5">
        <f>N7-E7</f>
        <v>0.31436081044375896</v>
      </c>
    </row>
    <row r="8" spans="1:15" x14ac:dyDescent="0.2">
      <c r="A8" s="3" t="s">
        <v>21</v>
      </c>
      <c r="B8" s="3" t="s">
        <v>22</v>
      </c>
      <c r="C8" s="7">
        <v>264651.5</v>
      </c>
      <c r="D8" s="7">
        <v>671626.43</v>
      </c>
      <c r="E8" s="7">
        <v>649766.30000000005</v>
      </c>
      <c r="F8" s="7">
        <v>21860.13</v>
      </c>
      <c r="G8" s="7">
        <v>286511.63</v>
      </c>
      <c r="H8" s="7">
        <v>342957.82</v>
      </c>
      <c r="I8" s="5">
        <f t="shared" si="0"/>
        <v>56446.19</v>
      </c>
      <c r="K8" s="5">
        <v>671626.479780455</v>
      </c>
      <c r="L8" s="5">
        <f t="shared" si="1"/>
        <v>4.9780454952269793E-2</v>
      </c>
      <c r="N8" s="5">
        <v>649766.76430312905</v>
      </c>
      <c r="O8" s="5">
        <f t="shared" ref="O8:O20" si="2">N8-E8</f>
        <v>0.46430312900338322</v>
      </c>
    </row>
    <row r="9" spans="1:15" x14ac:dyDescent="0.2">
      <c r="A9" s="3" t="s">
        <v>25</v>
      </c>
      <c r="B9" s="3" t="s">
        <v>26</v>
      </c>
      <c r="C9" s="7">
        <v>297322.64</v>
      </c>
      <c r="D9" s="7">
        <v>357644.31</v>
      </c>
      <c r="E9" s="7">
        <v>358131.1</v>
      </c>
      <c r="F9" s="7" t="s">
        <v>106</v>
      </c>
      <c r="G9" s="7">
        <v>296835.84999999998</v>
      </c>
      <c r="H9" s="7">
        <v>375828.99</v>
      </c>
      <c r="I9" s="5">
        <f t="shared" si="0"/>
        <v>78993.140000000014</v>
      </c>
      <c r="K9" s="5">
        <v>357644.31833705999</v>
      </c>
      <c r="L9" s="5">
        <f t="shared" si="1"/>
        <v>8.3370599895715714E-3</v>
      </c>
      <c r="N9" s="5">
        <v>358131.10909674899</v>
      </c>
      <c r="O9" s="5">
        <f t="shared" si="2"/>
        <v>9.0967490104958415E-3</v>
      </c>
    </row>
    <row r="10" spans="1:15" x14ac:dyDescent="0.2">
      <c r="A10" s="3" t="s">
        <v>29</v>
      </c>
      <c r="B10" s="3" t="s">
        <v>30</v>
      </c>
      <c r="C10" s="7">
        <v>276107.8</v>
      </c>
      <c r="D10" s="7">
        <v>359866.17</v>
      </c>
      <c r="E10" s="7">
        <v>402369.05</v>
      </c>
      <c r="F10" s="7" t="s">
        <v>107</v>
      </c>
      <c r="G10" s="7">
        <v>233604.92</v>
      </c>
      <c r="H10" s="7">
        <v>273282.49</v>
      </c>
      <c r="I10" s="5">
        <f t="shared" si="0"/>
        <v>39677.569999999978</v>
      </c>
      <c r="K10" s="5">
        <v>359866.15571695199</v>
      </c>
      <c r="L10" s="5">
        <f t="shared" si="1"/>
        <v>-1.4283047989010811E-2</v>
      </c>
      <c r="N10" s="5">
        <v>402369.11405064398</v>
      </c>
      <c r="O10" s="5">
        <f t="shared" si="2"/>
        <v>6.4050643995869905E-2</v>
      </c>
    </row>
    <row r="11" spans="1:15" x14ac:dyDescent="0.2">
      <c r="A11" s="3" t="s">
        <v>33</v>
      </c>
      <c r="B11" s="3" t="s">
        <v>34</v>
      </c>
      <c r="C11" s="7">
        <v>201522.26</v>
      </c>
      <c r="D11" s="7">
        <v>178094.46</v>
      </c>
      <c r="E11" s="7">
        <v>209840.64000000001</v>
      </c>
      <c r="F11" s="7" t="s">
        <v>108</v>
      </c>
      <c r="G11" s="7">
        <v>169776.08</v>
      </c>
      <c r="H11" s="7">
        <v>196834.9</v>
      </c>
      <c r="I11" s="5">
        <f t="shared" si="0"/>
        <v>27058.820000000007</v>
      </c>
      <c r="K11" s="5">
        <v>178094.457901888</v>
      </c>
      <c r="L11" s="5">
        <f t="shared" si="1"/>
        <v>-2.0981119887437671E-3</v>
      </c>
      <c r="N11" s="5">
        <v>209840.59350341099</v>
      </c>
      <c r="O11" s="5">
        <f t="shared" si="2"/>
        <v>-4.6496589027810842E-2</v>
      </c>
    </row>
    <row r="12" spans="1:15" x14ac:dyDescent="0.2">
      <c r="A12" s="3" t="s">
        <v>37</v>
      </c>
      <c r="B12" s="3" t="s">
        <v>85</v>
      </c>
      <c r="C12" s="7">
        <v>860836.11</v>
      </c>
      <c r="D12" s="7">
        <v>637534.9</v>
      </c>
      <c r="E12" s="7">
        <v>608939.47</v>
      </c>
      <c r="F12" s="7">
        <v>28595.43</v>
      </c>
      <c r="G12" s="7">
        <v>889431.54</v>
      </c>
      <c r="H12" s="7">
        <v>973359.86</v>
      </c>
      <c r="I12" s="5">
        <f t="shared" si="0"/>
        <v>83928.319999999949</v>
      </c>
      <c r="K12" s="5">
        <v>637941.05992574</v>
      </c>
      <c r="L12" s="5">
        <f t="shared" si="1"/>
        <v>406.15992573997937</v>
      </c>
      <c r="N12" s="5">
        <v>608939.70552498195</v>
      </c>
      <c r="O12" s="5">
        <f t="shared" si="2"/>
        <v>0.23552498198114336</v>
      </c>
    </row>
    <row r="13" spans="1:15" x14ac:dyDescent="0.2">
      <c r="A13" s="3" t="s">
        <v>40</v>
      </c>
      <c r="B13" s="3" t="s">
        <v>41</v>
      </c>
      <c r="C13" s="7">
        <v>181150.18</v>
      </c>
      <c r="D13" s="7">
        <v>303103.48</v>
      </c>
      <c r="E13" s="7">
        <v>308882.5</v>
      </c>
      <c r="F13" s="7" t="s">
        <v>109</v>
      </c>
      <c r="G13" s="7">
        <v>175371.16</v>
      </c>
      <c r="H13" s="7">
        <v>208599.36</v>
      </c>
      <c r="I13" s="5">
        <f t="shared" si="0"/>
        <v>33228.199999999983</v>
      </c>
      <c r="K13" s="5">
        <v>303103.47967757698</v>
      </c>
      <c r="L13" s="5">
        <f t="shared" si="1"/>
        <v>-3.2242300221696496E-4</v>
      </c>
      <c r="N13" s="5">
        <v>308882.12137209403</v>
      </c>
      <c r="O13" s="5">
        <f t="shared" si="2"/>
        <v>-0.37862790597137064</v>
      </c>
    </row>
    <row r="14" spans="1:15" x14ac:dyDescent="0.2">
      <c r="A14" s="3" t="s">
        <v>44</v>
      </c>
      <c r="B14" s="3" t="s">
        <v>45</v>
      </c>
      <c r="C14" s="7">
        <v>212338.58</v>
      </c>
      <c r="D14" s="7">
        <v>355407.35</v>
      </c>
      <c r="E14" s="7">
        <v>353233.77</v>
      </c>
      <c r="F14" s="7">
        <v>2173.58</v>
      </c>
      <c r="G14" s="7">
        <v>214512.16</v>
      </c>
      <c r="H14" s="7">
        <v>244590.86</v>
      </c>
      <c r="I14" s="5">
        <f t="shared" si="0"/>
        <v>30078.699999999983</v>
      </c>
      <c r="K14" s="5">
        <v>355407.30293803301</v>
      </c>
      <c r="L14" s="5">
        <f t="shared" si="1"/>
        <v>-4.7061966964974999E-2</v>
      </c>
      <c r="N14" s="5">
        <v>353233.760831438</v>
      </c>
      <c r="O14" s="5">
        <f t="shared" si="2"/>
        <v>-9.168562013655901E-3</v>
      </c>
    </row>
    <row r="15" spans="1:15" x14ac:dyDescent="0.2">
      <c r="A15" s="3" t="s">
        <v>48</v>
      </c>
      <c r="B15" s="3" t="s">
        <v>49</v>
      </c>
      <c r="C15" s="7">
        <v>153467.70000000001</v>
      </c>
      <c r="D15" s="7">
        <v>94525.26</v>
      </c>
      <c r="E15" s="7">
        <v>92363.41</v>
      </c>
      <c r="F15" s="7">
        <v>2161.85</v>
      </c>
      <c r="G15" s="7">
        <v>155629.54999999999</v>
      </c>
      <c r="H15" s="7">
        <v>174656.16</v>
      </c>
      <c r="I15" s="5">
        <f t="shared" si="0"/>
        <v>19026.610000000015</v>
      </c>
      <c r="K15" s="5">
        <v>94525.2596358101</v>
      </c>
      <c r="L15" s="5">
        <f t="shared" si="1"/>
        <v>-3.6418989475350827E-4</v>
      </c>
      <c r="N15" s="5">
        <v>92363.641705189002</v>
      </c>
      <c r="O15" s="5">
        <f t="shared" si="2"/>
        <v>0.23170518899860326</v>
      </c>
    </row>
    <row r="16" spans="1:15" x14ac:dyDescent="0.2">
      <c r="A16" s="3" t="s">
        <v>52</v>
      </c>
      <c r="B16" s="3" t="s">
        <v>53</v>
      </c>
      <c r="C16" s="7">
        <v>207710.28</v>
      </c>
      <c r="D16" s="7">
        <v>302876.25</v>
      </c>
      <c r="E16" s="7">
        <v>320627.94</v>
      </c>
      <c r="F16" s="7" t="s">
        <v>110</v>
      </c>
      <c r="G16" s="7">
        <v>189958.59</v>
      </c>
      <c r="H16" s="7">
        <v>223514.93</v>
      </c>
      <c r="I16" s="5">
        <f t="shared" si="0"/>
        <v>33556.339999999997</v>
      </c>
      <c r="K16" s="5">
        <v>302876.26150376099</v>
      </c>
      <c r="L16" s="5">
        <f t="shared" si="1"/>
        <v>1.1503760993946344E-2</v>
      </c>
      <c r="N16" s="5">
        <v>320627.88208765298</v>
      </c>
      <c r="O16" s="5">
        <f t="shared" si="2"/>
        <v>-5.7912347023375332E-2</v>
      </c>
    </row>
    <row r="17" spans="1:15" x14ac:dyDescent="0.2">
      <c r="A17" s="3" t="s">
        <v>56</v>
      </c>
      <c r="B17" s="3" t="s">
        <v>86</v>
      </c>
      <c r="C17" s="7">
        <v>1079780.5</v>
      </c>
      <c r="D17" s="7">
        <v>1037715.49</v>
      </c>
      <c r="E17" s="7">
        <v>731263.67</v>
      </c>
      <c r="F17" s="7">
        <v>306451.82</v>
      </c>
      <c r="G17" s="7">
        <v>1386232.32</v>
      </c>
      <c r="H17" s="7">
        <v>1510125.26</v>
      </c>
      <c r="I17" s="5">
        <f t="shared" si="0"/>
        <v>123892.93999999994</v>
      </c>
      <c r="K17" s="5">
        <v>1037715.4869731501</v>
      </c>
      <c r="L17" s="5">
        <f t="shared" si="1"/>
        <v>-3.0268499394878745E-3</v>
      </c>
      <c r="N17" s="5">
        <v>731264.599277723</v>
      </c>
      <c r="O17" s="5">
        <f t="shared" si="2"/>
        <v>0.92927772295661271</v>
      </c>
    </row>
    <row r="18" spans="1:15" x14ac:dyDescent="0.2">
      <c r="A18" s="3" t="s">
        <v>59</v>
      </c>
      <c r="B18" s="3" t="s">
        <v>87</v>
      </c>
      <c r="C18" s="7">
        <v>820598.43</v>
      </c>
      <c r="D18" s="7">
        <v>421710.3</v>
      </c>
      <c r="E18" s="7">
        <v>305762.05</v>
      </c>
      <c r="F18" s="7">
        <v>115948.25</v>
      </c>
      <c r="G18" s="7">
        <v>936546.68</v>
      </c>
      <c r="H18" s="7">
        <v>1037250.96</v>
      </c>
      <c r="I18" s="5">
        <f t="shared" si="0"/>
        <v>100704.27999999991</v>
      </c>
      <c r="K18" s="5">
        <v>421710.24402349797</v>
      </c>
      <c r="L18" s="5">
        <f t="shared" si="1"/>
        <v>-5.5976502015255392E-2</v>
      </c>
      <c r="N18" s="5">
        <v>305762.440690452</v>
      </c>
      <c r="O18" s="5">
        <f t="shared" si="2"/>
        <v>0.39069045201176777</v>
      </c>
    </row>
    <row r="19" spans="1:15" x14ac:dyDescent="0.2">
      <c r="A19" s="3" t="s">
        <v>88</v>
      </c>
      <c r="B19" s="3" t="s">
        <v>89</v>
      </c>
      <c r="C19" s="7">
        <v>150759.12</v>
      </c>
      <c r="D19" s="7">
        <v>119819.07</v>
      </c>
      <c r="E19" s="7">
        <v>133542.22</v>
      </c>
      <c r="F19" s="7" t="s">
        <v>111</v>
      </c>
      <c r="G19" s="7">
        <v>137035.97</v>
      </c>
      <c r="H19" s="7">
        <v>154400.75</v>
      </c>
      <c r="I19" s="5">
        <f t="shared" si="0"/>
        <v>17364.78</v>
      </c>
      <c r="K19" s="5">
        <v>119819.038391892</v>
      </c>
      <c r="L19" s="5">
        <f t="shared" si="1"/>
        <v>-3.1608108009095304E-2</v>
      </c>
      <c r="N19" s="5">
        <v>133542.36061733699</v>
      </c>
      <c r="O19" s="5">
        <f t="shared" si="2"/>
        <v>0.14061733699054457</v>
      </c>
    </row>
    <row r="20" spans="1:15" x14ac:dyDescent="0.2">
      <c r="A20" s="3" t="s">
        <v>62</v>
      </c>
      <c r="B20" s="3" t="s">
        <v>97</v>
      </c>
      <c r="C20" s="7">
        <v>107719.9</v>
      </c>
      <c r="D20" s="7">
        <v>1.04</v>
      </c>
      <c r="E20" s="7">
        <v>94974.98</v>
      </c>
      <c r="F20" s="7" t="s">
        <v>112</v>
      </c>
      <c r="G20" s="7">
        <v>12745.96</v>
      </c>
      <c r="H20" s="7">
        <v>28378.79</v>
      </c>
      <c r="I20" s="5">
        <f t="shared" si="0"/>
        <v>15632.830000000002</v>
      </c>
      <c r="K20" s="4">
        <v>1.041146839</v>
      </c>
      <c r="L20" s="5">
        <f t="shared" si="1"/>
        <v>1.1468390000000106E-3</v>
      </c>
      <c r="N20" s="4">
        <v>94974.990267969202</v>
      </c>
      <c r="O20" s="5">
        <f t="shared" si="2"/>
        <v>1.0267969206324778E-2</v>
      </c>
    </row>
    <row r="21" spans="1:15" x14ac:dyDescent="0.2">
      <c r="A21" s="3" t="s">
        <v>66</v>
      </c>
      <c r="B21" s="3" t="s">
        <v>90</v>
      </c>
      <c r="C21" s="7">
        <v>8238.81</v>
      </c>
      <c r="D21" s="7">
        <v>0</v>
      </c>
      <c r="E21" s="7">
        <v>8238.81</v>
      </c>
      <c r="F21" s="7" t="s">
        <v>113</v>
      </c>
      <c r="G21" s="7">
        <v>0</v>
      </c>
      <c r="H21" s="4">
        <v>0</v>
      </c>
    </row>
    <row r="22" spans="1:15" x14ac:dyDescent="0.2">
      <c r="A22" s="3" t="s">
        <v>68</v>
      </c>
      <c r="B22" s="3" t="s">
        <v>69</v>
      </c>
      <c r="C22" s="7">
        <v>216.42</v>
      </c>
      <c r="D22" s="7">
        <v>5460203.4800000004</v>
      </c>
      <c r="E22" s="7">
        <v>5460520.8300000001</v>
      </c>
      <c r="F22" s="7" t="s">
        <v>114</v>
      </c>
      <c r="G22" s="7" t="s">
        <v>115</v>
      </c>
    </row>
    <row r="23" spans="1:15" x14ac:dyDescent="0.2">
      <c r="A23" s="3"/>
      <c r="B23" s="3"/>
      <c r="C23" s="7"/>
      <c r="D23" s="7"/>
      <c r="E23" s="7"/>
      <c r="F23" s="7"/>
      <c r="G23" s="7"/>
    </row>
    <row r="24" spans="1:15" x14ac:dyDescent="0.2">
      <c r="B24" s="2" t="s">
        <v>80</v>
      </c>
      <c r="C24" s="4">
        <f>SUM(C7:C20)</f>
        <v>17667467.59</v>
      </c>
      <c r="D24" s="4">
        <f>SUM(D7:D20)</f>
        <v>11052781.539999999</v>
      </c>
      <c r="E24" s="4">
        <f>SUM(E7:E20)</f>
        <v>11486410.4</v>
      </c>
      <c r="G24" s="5">
        <f>C24+D24-E24</f>
        <v>17233838.729999997</v>
      </c>
      <c r="H24" s="4">
        <f>G24-H2</f>
        <v>-74072.980000000447</v>
      </c>
    </row>
    <row r="25" spans="1:15" x14ac:dyDescent="0.2">
      <c r="B25" s="2" t="s">
        <v>81</v>
      </c>
      <c r="C25" s="4">
        <f>'MAI-2019'!H2</f>
        <v>12228724.51</v>
      </c>
      <c r="D25" s="4">
        <f>SUM(K7:K20)</f>
        <v>11053187.602263903</v>
      </c>
      <c r="E25" s="4">
        <f>SUM(N7:N20)</f>
        <v>11486412.697689585</v>
      </c>
      <c r="H25" s="4">
        <f>H24+I2</f>
        <v>100.92999999597669</v>
      </c>
    </row>
    <row r="26" spans="1:15" x14ac:dyDescent="0.2">
      <c r="B26" s="2" t="s">
        <v>82</v>
      </c>
      <c r="C26" s="5">
        <f>C24-C25</f>
        <v>5438743.0800000001</v>
      </c>
      <c r="D26" s="5">
        <f>D24-D25</f>
        <v>-406.0622639041394</v>
      </c>
      <c r="E26" s="5">
        <f>E24-E25</f>
        <v>-2.2976895850151777</v>
      </c>
    </row>
    <row r="28" spans="1:15" x14ac:dyDescent="0.2">
      <c r="D28" s="5"/>
    </row>
    <row r="30" spans="1:15" x14ac:dyDescent="0.2">
      <c r="D30" s="5"/>
    </row>
    <row r="31" spans="1:15" x14ac:dyDescent="0.2">
      <c r="D31" s="4"/>
      <c r="G31" s="5"/>
    </row>
    <row r="36" spans="4:4" x14ac:dyDescent="0.2">
      <c r="D36" s="4"/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73CC0-D3A6-0242-8064-5FB7AE3E8253}">
  <dimension ref="A1:O35"/>
  <sheetViews>
    <sheetView tabSelected="1" workbookViewId="0">
      <selection activeCell="H29" sqref="H29"/>
    </sheetView>
  </sheetViews>
  <sheetFormatPr baseColWidth="10" defaultRowHeight="14" x14ac:dyDescent="0.2"/>
  <cols>
    <col min="1" max="1" width="21.59765625" style="2" customWidth="1"/>
    <col min="2" max="2" width="50.796875" style="2" bestFit="1" customWidth="1"/>
    <col min="3" max="3" width="28.3984375" style="2" bestFit="1" customWidth="1"/>
    <col min="4" max="5" width="25.796875" style="2" bestFit="1" customWidth="1"/>
    <col min="6" max="7" width="28.3984375" style="2" bestFit="1" customWidth="1"/>
    <col min="8" max="8" width="20.796875" style="4" bestFit="1" customWidth="1"/>
    <col min="9" max="9" width="20.796875" style="2" bestFit="1" customWidth="1"/>
    <col min="10" max="10" width="4.59765625" style="2" customWidth="1"/>
    <col min="11" max="11" width="18.3984375" style="2" bestFit="1" customWidth="1"/>
    <col min="12" max="12" width="18" style="2" customWidth="1"/>
    <col min="13" max="13" width="2" style="2" customWidth="1"/>
    <col min="14" max="15" width="18.3984375" style="2" bestFit="1" customWidth="1"/>
    <col min="16" max="16384" width="11" style="2"/>
  </cols>
  <sheetData>
    <row r="1" spans="1:15" ht="15" thickBot="1" x14ac:dyDescent="0.25">
      <c r="A1" s="11" t="s">
        <v>1</v>
      </c>
      <c r="B1" s="11" t="s">
        <v>2</v>
      </c>
      <c r="C1" s="11" t="s">
        <v>3</v>
      </c>
      <c r="D1" s="11" t="s">
        <v>4</v>
      </c>
      <c r="E1" s="11" t="s">
        <v>5</v>
      </c>
      <c r="F1" s="11" t="s">
        <v>6</v>
      </c>
      <c r="G1" s="11" t="s">
        <v>7</v>
      </c>
      <c r="H1" s="4" t="s">
        <v>72</v>
      </c>
      <c r="I1" s="2" t="s">
        <v>73</v>
      </c>
      <c r="K1" s="2" t="s">
        <v>74</v>
      </c>
      <c r="N1" s="2" t="s">
        <v>83</v>
      </c>
    </row>
    <row r="2" spans="1:15" ht="15" thickTop="1" x14ac:dyDescent="0.2">
      <c r="A2" s="3" t="s">
        <v>0</v>
      </c>
      <c r="B2" s="3" t="s">
        <v>8</v>
      </c>
      <c r="C2" s="7">
        <v>17233737.800000001</v>
      </c>
      <c r="D2" s="7">
        <v>19319184.960000001</v>
      </c>
      <c r="E2" s="7">
        <v>18023562.640000001</v>
      </c>
      <c r="F2" s="7">
        <v>1295622.32</v>
      </c>
      <c r="G2" s="7">
        <v>18529360.120000001</v>
      </c>
      <c r="H2" s="4">
        <f>H3</f>
        <v>18598422.130000003</v>
      </c>
      <c r="I2" s="5">
        <f>H2-G2</f>
        <v>69062.010000001639</v>
      </c>
    </row>
    <row r="3" spans="1:15" x14ac:dyDescent="0.2">
      <c r="A3" s="3" t="s">
        <v>11</v>
      </c>
      <c r="B3" s="3" t="s">
        <v>12</v>
      </c>
      <c r="C3" s="7">
        <v>17233737.800000001</v>
      </c>
      <c r="D3" s="7">
        <v>19319184.960000001</v>
      </c>
      <c r="E3" s="7">
        <v>18023562.640000001</v>
      </c>
      <c r="F3" s="7">
        <v>1295622.32</v>
      </c>
      <c r="G3" s="7">
        <v>18529360.120000001</v>
      </c>
      <c r="H3" s="4">
        <f>H4</f>
        <v>18598422.130000003</v>
      </c>
      <c r="I3" s="5">
        <f t="shared" ref="I3:I20" si="0">H3-G3</f>
        <v>69062.010000001639</v>
      </c>
    </row>
    <row r="4" spans="1:15" x14ac:dyDescent="0.2">
      <c r="A4" s="3" t="s">
        <v>13</v>
      </c>
      <c r="B4" s="3" t="s">
        <v>14</v>
      </c>
      <c r="C4" s="7">
        <v>17233737.800000001</v>
      </c>
      <c r="D4" s="7">
        <v>19319184.960000001</v>
      </c>
      <c r="E4" s="7">
        <v>18023562.640000001</v>
      </c>
      <c r="F4" s="7">
        <v>1295622.32</v>
      </c>
      <c r="G4" s="7">
        <v>18529360.120000001</v>
      </c>
      <c r="H4" s="4">
        <f>H5</f>
        <v>18598422.130000003</v>
      </c>
      <c r="I4" s="5">
        <f t="shared" si="0"/>
        <v>69062.010000001639</v>
      </c>
    </row>
    <row r="5" spans="1:15" x14ac:dyDescent="0.2">
      <c r="A5" s="3" t="s">
        <v>15</v>
      </c>
      <c r="B5" s="3" t="s">
        <v>14</v>
      </c>
      <c r="C5" s="7">
        <v>17233737.800000001</v>
      </c>
      <c r="D5" s="7">
        <v>19319184.960000001</v>
      </c>
      <c r="E5" s="7">
        <v>18023562.640000001</v>
      </c>
      <c r="F5" s="7">
        <v>1295622.32</v>
      </c>
      <c r="G5" s="7">
        <v>18529360.120000001</v>
      </c>
      <c r="H5" s="4">
        <f>H6</f>
        <v>18598422.130000003</v>
      </c>
      <c r="I5" s="5">
        <f t="shared" si="0"/>
        <v>69062.010000001639</v>
      </c>
    </row>
    <row r="6" spans="1:15" x14ac:dyDescent="0.2">
      <c r="A6" s="3" t="s">
        <v>16</v>
      </c>
      <c r="B6" s="3" t="s">
        <v>17</v>
      </c>
      <c r="C6" s="7">
        <v>17233737.800000001</v>
      </c>
      <c r="D6" s="7">
        <v>19319184.960000001</v>
      </c>
      <c r="E6" s="7">
        <v>18023562.640000001</v>
      </c>
      <c r="F6" s="7">
        <v>1295622.32</v>
      </c>
      <c r="G6" s="7">
        <v>18529360.120000001</v>
      </c>
      <c r="H6" s="4">
        <f>SUM(H7:H20)</f>
        <v>18598422.130000003</v>
      </c>
      <c r="I6" s="5">
        <f t="shared" si="0"/>
        <v>69062.010000001639</v>
      </c>
    </row>
    <row r="7" spans="1:15" x14ac:dyDescent="0.2">
      <c r="A7" s="3" t="s">
        <v>18</v>
      </c>
      <c r="B7" s="3" t="s">
        <v>84</v>
      </c>
      <c r="C7" s="7">
        <v>12149646.32</v>
      </c>
      <c r="D7" s="7">
        <v>8356613.3099999996</v>
      </c>
      <c r="E7" s="7">
        <v>7322895.3899999997</v>
      </c>
      <c r="F7" s="7">
        <v>1033717.92</v>
      </c>
      <c r="G7" s="7">
        <v>13183364.24</v>
      </c>
      <c r="H7" s="7">
        <v>12584886.52</v>
      </c>
      <c r="I7" s="5">
        <f t="shared" si="0"/>
        <v>-598477.72000000067</v>
      </c>
      <c r="K7" s="5">
        <v>8356613.3070814302</v>
      </c>
      <c r="L7" s="5">
        <f t="shared" ref="L7:L20" si="1">K7-D7</f>
        <v>-2.9185693711042404E-3</v>
      </c>
      <c r="N7" s="5">
        <v>7323068.2869307203</v>
      </c>
      <c r="O7" s="5">
        <f>N7-E7</f>
        <v>172.89693072065711</v>
      </c>
    </row>
    <row r="8" spans="1:15" x14ac:dyDescent="0.2">
      <c r="A8" s="3" t="s">
        <v>21</v>
      </c>
      <c r="B8" s="3" t="s">
        <v>22</v>
      </c>
      <c r="C8" s="7">
        <v>286511.63</v>
      </c>
      <c r="D8" s="7">
        <v>679213.17</v>
      </c>
      <c r="E8" s="7">
        <v>671566.13</v>
      </c>
      <c r="F8" s="7">
        <v>7647.04</v>
      </c>
      <c r="G8" s="7">
        <v>294158.67</v>
      </c>
      <c r="H8" s="7">
        <v>351879.8</v>
      </c>
      <c r="I8" s="5">
        <f t="shared" si="0"/>
        <v>57721.130000000005</v>
      </c>
      <c r="K8" s="5">
        <v>679213.20312793995</v>
      </c>
      <c r="L8" s="5">
        <f t="shared" si="1"/>
        <v>3.3127939910627902E-2</v>
      </c>
      <c r="N8" s="5">
        <v>671566.99356503005</v>
      </c>
      <c r="O8" s="5">
        <f t="shared" ref="O8:O20" si="2">N8-E8</f>
        <v>0.86356503004208207</v>
      </c>
    </row>
    <row r="9" spans="1:15" x14ac:dyDescent="0.2">
      <c r="A9" s="3" t="s">
        <v>25</v>
      </c>
      <c r="B9" s="3" t="s">
        <v>26</v>
      </c>
      <c r="C9" s="7">
        <v>296835.84999999998</v>
      </c>
      <c r="D9" s="7">
        <v>419346.09</v>
      </c>
      <c r="E9" s="7">
        <v>416684.63</v>
      </c>
      <c r="F9" s="7">
        <v>2661.46</v>
      </c>
      <c r="G9" s="7">
        <v>299497.31</v>
      </c>
      <c r="H9" s="7">
        <v>379558.41</v>
      </c>
      <c r="I9" s="5">
        <f t="shared" si="0"/>
        <v>80061.099999999977</v>
      </c>
      <c r="K9" s="5">
        <v>419346.07620422298</v>
      </c>
      <c r="L9" s="5">
        <f t="shared" si="1"/>
        <v>-1.3795777049381286E-2</v>
      </c>
      <c r="N9" s="5">
        <v>416684.38773357699</v>
      </c>
      <c r="O9" s="5">
        <f t="shared" si="2"/>
        <v>-0.24226642301073298</v>
      </c>
    </row>
    <row r="10" spans="1:15" x14ac:dyDescent="0.2">
      <c r="A10" s="3" t="s">
        <v>29</v>
      </c>
      <c r="B10" s="3" t="s">
        <v>30</v>
      </c>
      <c r="C10" s="7">
        <v>233604.92</v>
      </c>
      <c r="D10" s="7">
        <v>447118.61</v>
      </c>
      <c r="E10" s="7">
        <v>456424.34</v>
      </c>
      <c r="F10" s="7" t="s">
        <v>92</v>
      </c>
      <c r="G10" s="7">
        <v>224299.19</v>
      </c>
      <c r="H10" s="7">
        <v>264661.5</v>
      </c>
      <c r="I10" s="5">
        <f t="shared" si="0"/>
        <v>40362.31</v>
      </c>
      <c r="K10" s="5">
        <v>447118.65518033499</v>
      </c>
      <c r="L10" s="5">
        <f t="shared" si="1"/>
        <v>4.5180335000623018E-2</v>
      </c>
      <c r="N10" s="5">
        <v>456424.92093622102</v>
      </c>
      <c r="O10" s="5">
        <f t="shared" si="2"/>
        <v>0.58093622099841014</v>
      </c>
    </row>
    <row r="11" spans="1:15" x14ac:dyDescent="0.2">
      <c r="A11" s="3" t="s">
        <v>33</v>
      </c>
      <c r="B11" s="3" t="s">
        <v>34</v>
      </c>
      <c r="C11" s="7">
        <v>169776.08</v>
      </c>
      <c r="D11" s="7">
        <v>163073.15</v>
      </c>
      <c r="E11" s="7">
        <v>205864.75</v>
      </c>
      <c r="F11" s="7" t="s">
        <v>93</v>
      </c>
      <c r="G11" s="7">
        <v>126984.48</v>
      </c>
      <c r="H11" s="7">
        <v>154573.07999999999</v>
      </c>
      <c r="I11" s="5">
        <f t="shared" si="0"/>
        <v>27588.599999999991</v>
      </c>
      <c r="K11" s="5">
        <v>163073.18952344201</v>
      </c>
      <c r="L11" s="5">
        <f t="shared" si="1"/>
        <v>3.9523442013887689E-2</v>
      </c>
      <c r="N11" s="5">
        <v>205864.11087245299</v>
      </c>
      <c r="O11" s="5">
        <f t="shared" si="2"/>
        <v>-0.63912754700868391</v>
      </c>
    </row>
    <row r="12" spans="1:15" x14ac:dyDescent="0.2">
      <c r="A12" s="3" t="s">
        <v>37</v>
      </c>
      <c r="B12" s="3" t="s">
        <v>85</v>
      </c>
      <c r="C12" s="7">
        <v>889431.54</v>
      </c>
      <c r="D12" s="7">
        <v>759254.71</v>
      </c>
      <c r="E12" s="7">
        <v>625180.25</v>
      </c>
      <c r="F12" s="7">
        <v>134074.46</v>
      </c>
      <c r="G12" s="7">
        <v>1023506</v>
      </c>
      <c r="H12" s="7">
        <v>1107675.57</v>
      </c>
      <c r="I12" s="5">
        <f t="shared" si="0"/>
        <v>84169.570000000065</v>
      </c>
      <c r="K12" s="5">
        <v>759254.71805003297</v>
      </c>
      <c r="L12" s="5">
        <f t="shared" si="1"/>
        <v>8.050033007748425E-3</v>
      </c>
      <c r="N12" s="5">
        <v>625180.20165080903</v>
      </c>
      <c r="O12" s="5">
        <f t="shared" si="2"/>
        <v>-4.8349190969020128E-2</v>
      </c>
    </row>
    <row r="13" spans="1:15" x14ac:dyDescent="0.2">
      <c r="A13" s="3" t="s">
        <v>40</v>
      </c>
      <c r="B13" s="3" t="s">
        <v>41</v>
      </c>
      <c r="C13" s="7">
        <v>175371.16</v>
      </c>
      <c r="D13" s="7">
        <v>329342.44</v>
      </c>
      <c r="E13" s="7">
        <v>326446.92</v>
      </c>
      <c r="F13" s="7">
        <v>2895.52</v>
      </c>
      <c r="G13" s="7">
        <v>178266.68</v>
      </c>
      <c r="H13" s="7">
        <v>212299.36</v>
      </c>
      <c r="I13" s="5">
        <f t="shared" si="0"/>
        <v>34032.679999999993</v>
      </c>
      <c r="K13" s="5">
        <v>329342.39047722903</v>
      </c>
      <c r="L13" s="5">
        <f t="shared" si="1"/>
        <v>-4.9522770976182073E-2</v>
      </c>
      <c r="N13" s="5">
        <v>326447.03854047199</v>
      </c>
      <c r="O13" s="5">
        <f t="shared" si="2"/>
        <v>0.11854047200176865</v>
      </c>
    </row>
    <row r="14" spans="1:15" x14ac:dyDescent="0.2">
      <c r="A14" s="3" t="s">
        <v>44</v>
      </c>
      <c r="B14" s="3" t="s">
        <v>45</v>
      </c>
      <c r="C14" s="7">
        <v>214512.16</v>
      </c>
      <c r="D14" s="7">
        <v>282266.17</v>
      </c>
      <c r="E14" s="7">
        <v>354418.4</v>
      </c>
      <c r="F14" s="7" t="s">
        <v>94</v>
      </c>
      <c r="G14" s="7">
        <v>142359.93</v>
      </c>
      <c r="H14" s="7">
        <v>173148.2</v>
      </c>
      <c r="I14" s="5">
        <f t="shared" si="0"/>
        <v>30788.270000000019</v>
      </c>
      <c r="K14" s="5">
        <v>282266.17705823597</v>
      </c>
      <c r="L14" s="5">
        <f t="shared" si="1"/>
        <v>7.0582359912805259E-3</v>
      </c>
      <c r="N14" s="5">
        <v>354418.45907548198</v>
      </c>
      <c r="O14" s="5">
        <f t="shared" si="2"/>
        <v>5.907548195682466E-2</v>
      </c>
    </row>
    <row r="15" spans="1:15" x14ac:dyDescent="0.2">
      <c r="A15" s="3" t="s">
        <v>48</v>
      </c>
      <c r="B15" s="3" t="s">
        <v>49</v>
      </c>
      <c r="C15" s="7">
        <v>155629.54999999999</v>
      </c>
      <c r="D15" s="7">
        <v>137562.76</v>
      </c>
      <c r="E15" s="7">
        <v>113371.79</v>
      </c>
      <c r="F15" s="7">
        <v>24190.97</v>
      </c>
      <c r="G15" s="7">
        <v>179820.52</v>
      </c>
      <c r="H15" s="7">
        <v>198993.95</v>
      </c>
      <c r="I15" s="5">
        <f t="shared" si="0"/>
        <v>19173.430000000022</v>
      </c>
      <c r="K15" s="5">
        <v>137562.745082065</v>
      </c>
      <c r="L15" s="5">
        <f t="shared" si="1"/>
        <v>-1.4917935011908412E-2</v>
      </c>
      <c r="N15" s="5">
        <v>113372.34326024599</v>
      </c>
      <c r="O15" s="5">
        <f t="shared" si="2"/>
        <v>0.55326024600071833</v>
      </c>
    </row>
    <row r="16" spans="1:15" x14ac:dyDescent="0.2">
      <c r="A16" s="3" t="s">
        <v>52</v>
      </c>
      <c r="B16" s="3" t="s">
        <v>53</v>
      </c>
      <c r="C16" s="7">
        <v>189958.59</v>
      </c>
      <c r="D16" s="7">
        <v>329689.18</v>
      </c>
      <c r="E16" s="7">
        <v>359333.89</v>
      </c>
      <c r="F16" s="7" t="s">
        <v>95</v>
      </c>
      <c r="G16" s="7">
        <v>160313.88</v>
      </c>
      <c r="H16" s="7">
        <v>194410.18</v>
      </c>
      <c r="I16" s="5">
        <f t="shared" si="0"/>
        <v>34096.299999999988</v>
      </c>
      <c r="K16" s="5">
        <v>329689.12353811</v>
      </c>
      <c r="L16" s="5">
        <f t="shared" si="1"/>
        <v>-5.6461889995262027E-2</v>
      </c>
      <c r="N16" s="5">
        <v>359333.81675919698</v>
      </c>
      <c r="O16" s="5">
        <f t="shared" si="2"/>
        <v>-7.3240803030785173E-2</v>
      </c>
    </row>
    <row r="17" spans="1:15" x14ac:dyDescent="0.2">
      <c r="A17" s="3" t="s">
        <v>56</v>
      </c>
      <c r="B17" s="3" t="s">
        <v>86</v>
      </c>
      <c r="C17" s="7">
        <v>1386232.32</v>
      </c>
      <c r="D17" s="7">
        <v>989889.47</v>
      </c>
      <c r="E17" s="7">
        <v>881305.18</v>
      </c>
      <c r="F17" s="7">
        <v>108584.29</v>
      </c>
      <c r="G17" s="7">
        <v>1494816.61</v>
      </c>
      <c r="H17" s="7">
        <v>1619790.77</v>
      </c>
      <c r="I17" s="5">
        <f t="shared" si="0"/>
        <v>124974.15999999992</v>
      </c>
      <c r="K17" s="5">
        <v>990677.91210838896</v>
      </c>
      <c r="L17" s="5">
        <f t="shared" si="1"/>
        <v>788.44210838899016</v>
      </c>
      <c r="N17" s="5">
        <v>882219.14040349901</v>
      </c>
      <c r="O17" s="5">
        <f t="shared" si="2"/>
        <v>913.96040349896066</v>
      </c>
    </row>
    <row r="18" spans="1:15" x14ac:dyDescent="0.2">
      <c r="A18" s="3" t="s">
        <v>59</v>
      </c>
      <c r="B18" s="3" t="s">
        <v>87</v>
      </c>
      <c r="C18" s="7">
        <v>936546.68</v>
      </c>
      <c r="D18" s="7">
        <v>522815.26</v>
      </c>
      <c r="E18" s="7">
        <v>352500.31</v>
      </c>
      <c r="F18" s="7">
        <v>170314.95</v>
      </c>
      <c r="G18" s="7">
        <v>1106861.6299999999</v>
      </c>
      <c r="H18" s="7">
        <v>1207923.8700000001</v>
      </c>
      <c r="I18" s="5">
        <f t="shared" si="0"/>
        <v>101062.24000000022</v>
      </c>
      <c r="K18" s="5">
        <v>522815.27186780598</v>
      </c>
      <c r="L18" s="5">
        <f t="shared" si="1"/>
        <v>1.1867805966176093E-2</v>
      </c>
      <c r="N18" s="5">
        <v>352499.74807797797</v>
      </c>
      <c r="O18" s="5">
        <f t="shared" si="2"/>
        <v>-0.56192202202510089</v>
      </c>
    </row>
    <row r="19" spans="1:15" x14ac:dyDescent="0.2">
      <c r="A19" s="3" t="s">
        <v>88</v>
      </c>
      <c r="B19" s="3" t="s">
        <v>89</v>
      </c>
      <c r="C19" s="7">
        <v>137035.97</v>
      </c>
      <c r="D19" s="7">
        <v>142906.69</v>
      </c>
      <c r="E19" s="7">
        <v>149146.63</v>
      </c>
      <c r="F19" s="7" t="s">
        <v>96</v>
      </c>
      <c r="G19" s="7">
        <v>130796.03</v>
      </c>
      <c r="H19" s="7">
        <v>148620.92000000001</v>
      </c>
      <c r="I19" s="5">
        <f t="shared" si="0"/>
        <v>17824.890000000014</v>
      </c>
      <c r="K19" s="5">
        <v>142906.741740458</v>
      </c>
      <c r="L19" s="5">
        <f t="shared" si="1"/>
        <v>5.1740458002313972E-2</v>
      </c>
      <c r="N19" s="5">
        <v>149146.351809774</v>
      </c>
      <c r="O19" s="5">
        <f t="shared" si="2"/>
        <v>-0.27819022600306198</v>
      </c>
    </row>
    <row r="20" spans="1:15" x14ac:dyDescent="0.2">
      <c r="A20" s="3" t="s">
        <v>62</v>
      </c>
      <c r="B20" s="3" t="s">
        <v>97</v>
      </c>
      <c r="C20" s="7">
        <v>12745.96</v>
      </c>
      <c r="D20" s="7">
        <v>25.44</v>
      </c>
      <c r="E20" s="7">
        <v>28355.51</v>
      </c>
      <c r="F20" s="7" t="s">
        <v>98</v>
      </c>
      <c r="G20" s="12">
        <v>-15584.11</v>
      </c>
      <c r="H20" s="7">
        <v>0</v>
      </c>
      <c r="I20" s="5">
        <f t="shared" si="0"/>
        <v>15584.11</v>
      </c>
      <c r="K20" s="4">
        <v>25.4400706431</v>
      </c>
      <c r="L20" s="5">
        <f t="shared" si="1"/>
        <v>7.0643099999045944E-5</v>
      </c>
      <c r="N20" s="4">
        <v>28355.508976216199</v>
      </c>
      <c r="O20" s="5">
        <f t="shared" si="2"/>
        <v>-1.0237837996101007E-3</v>
      </c>
    </row>
    <row r="21" spans="1:15" x14ac:dyDescent="0.2">
      <c r="A21" s="3" t="s">
        <v>68</v>
      </c>
      <c r="B21" s="3" t="s">
        <v>69</v>
      </c>
      <c r="C21" s="12">
        <v>-100.93</v>
      </c>
      <c r="D21" s="7">
        <v>5760068.5099999998</v>
      </c>
      <c r="E21" s="7">
        <v>5760068.5199999996</v>
      </c>
      <c r="F21" s="7" t="s">
        <v>99</v>
      </c>
      <c r="G21" s="12">
        <v>-100.94</v>
      </c>
      <c r="H21" s="4">
        <v>0</v>
      </c>
    </row>
    <row r="22" spans="1:15" x14ac:dyDescent="0.2">
      <c r="A22" s="3"/>
      <c r="B22" s="3"/>
      <c r="C22" s="7"/>
      <c r="D22" s="7"/>
      <c r="E22" s="7"/>
      <c r="F22" s="7"/>
      <c r="G22" s="7"/>
    </row>
    <row r="23" spans="1:15" x14ac:dyDescent="0.2">
      <c r="B23" s="2" t="s">
        <v>80</v>
      </c>
      <c r="C23" s="4">
        <f>SUM(C7:C20)</f>
        <v>17233838.73</v>
      </c>
      <c r="D23" s="4">
        <f>SUM(D7:D20)</f>
        <v>13559116.449999997</v>
      </c>
      <c r="E23" s="4">
        <f>SUM(E7:E20)</f>
        <v>12263494.120000001</v>
      </c>
      <c r="G23" s="5"/>
    </row>
    <row r="24" spans="1:15" x14ac:dyDescent="0.2">
      <c r="B24" s="2" t="s">
        <v>81</v>
      </c>
      <c r="C24" s="4">
        <f>'MAI-2019'!H2</f>
        <v>12228724.51</v>
      </c>
      <c r="D24" s="4">
        <f>SUM(K7:K20)</f>
        <v>13559904.951110343</v>
      </c>
      <c r="E24" s="4">
        <f>SUM(N7:N20)</f>
        <v>12264581.308591675</v>
      </c>
    </row>
    <row r="25" spans="1:15" x14ac:dyDescent="0.2">
      <c r="B25" s="2" t="s">
        <v>82</v>
      </c>
      <c r="C25" s="5">
        <f>C23-C24</f>
        <v>5005114.2200000007</v>
      </c>
      <c r="D25" s="5">
        <f>D23-D24</f>
        <v>-788.5011103451252</v>
      </c>
      <c r="E25" s="5">
        <f>E23-E24</f>
        <v>-1087.1885916739702</v>
      </c>
    </row>
    <row r="27" spans="1:15" x14ac:dyDescent="0.2">
      <c r="D27" s="5"/>
    </row>
    <row r="29" spans="1:15" x14ac:dyDescent="0.2">
      <c r="D29" s="5"/>
    </row>
    <row r="30" spans="1:15" x14ac:dyDescent="0.2">
      <c r="D30" s="4"/>
      <c r="G30" s="5"/>
    </row>
    <row r="35" spans="4:4" x14ac:dyDescent="0.2">
      <c r="D35" s="4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34"/>
  <sheetViews>
    <sheetView workbookViewId="0">
      <selection activeCell="G34" sqref="G34"/>
    </sheetView>
  </sheetViews>
  <sheetFormatPr baseColWidth="10" defaultRowHeight="14" x14ac:dyDescent="0.2"/>
  <cols>
    <col min="1" max="1" width="21.59765625" style="2" customWidth="1"/>
    <col min="2" max="2" width="50.796875" style="2" bestFit="1" customWidth="1"/>
    <col min="3" max="3" width="28.3984375" style="2" bestFit="1" customWidth="1"/>
    <col min="4" max="5" width="25.796875" style="2" bestFit="1" customWidth="1"/>
    <col min="6" max="7" width="28.3984375" style="2" bestFit="1" customWidth="1"/>
    <col min="8" max="8" width="19.59765625" style="2" bestFit="1" customWidth="1"/>
    <col min="9" max="9" width="15.796875" style="2" bestFit="1" customWidth="1"/>
    <col min="10" max="10" width="4.59765625" style="2" customWidth="1"/>
    <col min="11" max="11" width="18.3984375" style="2" bestFit="1" customWidth="1"/>
    <col min="12" max="12" width="14.59765625" style="2" bestFit="1" customWidth="1"/>
    <col min="13" max="13" width="2" style="2" customWidth="1"/>
    <col min="14" max="14" width="18.3984375" style="2" bestFit="1" customWidth="1"/>
    <col min="15" max="16384" width="11" style="2"/>
  </cols>
  <sheetData>
    <row r="1" spans="1:15" ht="15" thickBot="1" x14ac:dyDescent="0.25">
      <c r="A1" s="9" t="s">
        <v>1</v>
      </c>
      <c r="B1" s="9" t="s">
        <v>2</v>
      </c>
      <c r="C1" s="9" t="s">
        <v>3</v>
      </c>
      <c r="D1" s="9" t="s">
        <v>4</v>
      </c>
      <c r="E1" s="9" t="s">
        <v>5</v>
      </c>
      <c r="F1" s="9" t="s">
        <v>6</v>
      </c>
      <c r="G1" s="9" t="s">
        <v>7</v>
      </c>
      <c r="H1" s="2" t="s">
        <v>72</v>
      </c>
      <c r="I1" s="2" t="s">
        <v>73</v>
      </c>
      <c r="K1" s="2" t="s">
        <v>74</v>
      </c>
      <c r="N1" s="2" t="s">
        <v>83</v>
      </c>
    </row>
    <row r="2" spans="1:15" ht="15" thickTop="1" x14ac:dyDescent="0.2">
      <c r="A2" s="3" t="s">
        <v>0</v>
      </c>
      <c r="B2" s="3" t="s">
        <v>8</v>
      </c>
      <c r="C2" s="7">
        <v>18791872.879999999</v>
      </c>
      <c r="D2" s="7">
        <v>11668134.619999999</v>
      </c>
      <c r="E2" s="7">
        <v>14208173.439999999</v>
      </c>
      <c r="F2" s="7">
        <v>2540038.8199999998</v>
      </c>
      <c r="G2" s="7">
        <v>16251834.060000001</v>
      </c>
      <c r="H2" s="5">
        <f>H3</f>
        <v>16154964.233528523</v>
      </c>
      <c r="I2" s="5">
        <f>H2-G2</f>
        <v>-96869.826471477747</v>
      </c>
    </row>
    <row r="3" spans="1:15" x14ac:dyDescent="0.2">
      <c r="A3" s="3" t="s">
        <v>11</v>
      </c>
      <c r="B3" s="3" t="s">
        <v>12</v>
      </c>
      <c r="C3" s="7">
        <v>18791872.879999999</v>
      </c>
      <c r="D3" s="7">
        <v>11668134.619999999</v>
      </c>
      <c r="E3" s="7">
        <v>14208173.439999999</v>
      </c>
      <c r="F3" s="7">
        <v>2540038.8199999998</v>
      </c>
      <c r="G3" s="7">
        <v>16251834.060000001</v>
      </c>
      <c r="H3" s="5">
        <f>H4</f>
        <v>16154964.233528523</v>
      </c>
      <c r="I3" s="5">
        <f t="shared" ref="I3:I20" si="0">H3-G3</f>
        <v>-96869.826471477747</v>
      </c>
    </row>
    <row r="4" spans="1:15" x14ac:dyDescent="0.2">
      <c r="A4" s="3" t="s">
        <v>13</v>
      </c>
      <c r="B4" s="3" t="s">
        <v>14</v>
      </c>
      <c r="C4" s="7">
        <v>18791872.879999999</v>
      </c>
      <c r="D4" s="7">
        <v>11668134.619999999</v>
      </c>
      <c r="E4" s="7">
        <v>14208173.439999999</v>
      </c>
      <c r="F4" s="7">
        <v>2540038.8199999998</v>
      </c>
      <c r="G4" s="7">
        <v>16251834.060000001</v>
      </c>
      <c r="H4" s="5">
        <f>H5</f>
        <v>16154964.233528523</v>
      </c>
      <c r="I4" s="5">
        <f t="shared" si="0"/>
        <v>-96869.826471477747</v>
      </c>
    </row>
    <row r="5" spans="1:15" x14ac:dyDescent="0.2">
      <c r="A5" s="3" t="s">
        <v>15</v>
      </c>
      <c r="B5" s="3" t="s">
        <v>14</v>
      </c>
      <c r="C5" s="7">
        <v>18791872.879999999</v>
      </c>
      <c r="D5" s="7">
        <v>11668134.619999999</v>
      </c>
      <c r="E5" s="7">
        <v>14208173.439999999</v>
      </c>
      <c r="F5" s="7">
        <v>2540038.8199999998</v>
      </c>
      <c r="G5" s="7">
        <v>16251834.060000001</v>
      </c>
      <c r="H5" s="5">
        <f>H6</f>
        <v>16154964.233528523</v>
      </c>
      <c r="I5" s="5">
        <f t="shared" si="0"/>
        <v>-96869.826471477747</v>
      </c>
    </row>
    <row r="6" spans="1:15" x14ac:dyDescent="0.2">
      <c r="A6" s="3" t="s">
        <v>16</v>
      </c>
      <c r="B6" s="3" t="s">
        <v>17</v>
      </c>
      <c r="C6" s="7">
        <v>18791872.879999999</v>
      </c>
      <c r="D6" s="7">
        <v>11668134.619999999</v>
      </c>
      <c r="E6" s="7">
        <v>14208173.439999999</v>
      </c>
      <c r="F6" s="7">
        <v>2540038.8199999998</v>
      </c>
      <c r="G6" s="7">
        <v>16251834.060000001</v>
      </c>
      <c r="H6" s="5">
        <f>SUM(H7:H19)</f>
        <v>16154964.233528523</v>
      </c>
      <c r="I6" s="5">
        <f t="shared" si="0"/>
        <v>-96869.826471477747</v>
      </c>
    </row>
    <row r="7" spans="1:15" x14ac:dyDescent="0.2">
      <c r="A7" s="3" t="s">
        <v>18</v>
      </c>
      <c r="B7" s="3" t="s">
        <v>77</v>
      </c>
      <c r="C7" s="7">
        <v>12361004.91</v>
      </c>
      <c r="D7" s="7">
        <v>2983144.23</v>
      </c>
      <c r="E7" s="7">
        <v>5391827.7999999998</v>
      </c>
      <c r="F7" s="7">
        <v>2408683.5699999998</v>
      </c>
      <c r="G7" s="7">
        <v>9952321.3399999999</v>
      </c>
      <c r="H7" s="4">
        <v>9717543.2731759604</v>
      </c>
      <c r="I7" s="5">
        <f t="shared" si="0"/>
        <v>-234778.06682403944</v>
      </c>
      <c r="K7" s="4">
        <v>2996903.696854</v>
      </c>
      <c r="L7" s="5">
        <f>K7-D7</f>
        <v>13759.466853999998</v>
      </c>
      <c r="N7" s="4">
        <v>5391827.67204889</v>
      </c>
      <c r="O7" s="5">
        <f>N7-E7</f>
        <v>-0.12795110978186131</v>
      </c>
    </row>
    <row r="8" spans="1:15" x14ac:dyDescent="0.2">
      <c r="A8" s="3" t="s">
        <v>21</v>
      </c>
      <c r="B8" s="3" t="s">
        <v>22</v>
      </c>
      <c r="C8" s="7">
        <v>266277.7</v>
      </c>
      <c r="D8" s="7">
        <v>534232.06000000006</v>
      </c>
      <c r="E8" s="7">
        <v>528413.77</v>
      </c>
      <c r="F8" s="7">
        <v>5818.29</v>
      </c>
      <c r="G8" s="7">
        <v>272095.99</v>
      </c>
      <c r="H8" s="4">
        <v>285834.49401403399</v>
      </c>
      <c r="I8" s="5">
        <f t="shared" si="0"/>
        <v>13738.504014033999</v>
      </c>
      <c r="K8" s="4">
        <v>534053.45050131099</v>
      </c>
      <c r="L8" s="5">
        <f t="shared" ref="L8:L19" si="1">K8-D8</f>
        <v>-178.60949868906755</v>
      </c>
      <c r="N8" s="4">
        <v>528235.13133654301</v>
      </c>
      <c r="O8" s="5">
        <f t="shared" ref="O8:O19" si="2">N8-E8</f>
        <v>-178.63866345700808</v>
      </c>
    </row>
    <row r="9" spans="1:15" x14ac:dyDescent="0.2">
      <c r="A9" s="3" t="s">
        <v>25</v>
      </c>
      <c r="B9" s="3" t="s">
        <v>26</v>
      </c>
      <c r="C9" s="7">
        <v>358278.12</v>
      </c>
      <c r="D9" s="7">
        <v>343374.33</v>
      </c>
      <c r="E9" s="7">
        <v>278961.34000000003</v>
      </c>
      <c r="F9" s="7">
        <v>64412.99</v>
      </c>
      <c r="G9" s="7">
        <v>422691.11</v>
      </c>
      <c r="H9" s="4">
        <v>431558.566527188</v>
      </c>
      <c r="I9" s="5">
        <f t="shared" si="0"/>
        <v>8867.4565271880128</v>
      </c>
      <c r="K9" s="4">
        <v>343355.34483281401</v>
      </c>
      <c r="L9" s="5">
        <f t="shared" si="1"/>
        <v>-18.985167186008766</v>
      </c>
      <c r="N9" s="4">
        <v>278942.33130342601</v>
      </c>
      <c r="O9" s="5">
        <f t="shared" si="2"/>
        <v>-19.008696574019268</v>
      </c>
    </row>
    <row r="10" spans="1:15" x14ac:dyDescent="0.2">
      <c r="A10" s="3" t="s">
        <v>29</v>
      </c>
      <c r="B10" s="3" t="s">
        <v>30</v>
      </c>
      <c r="C10" s="7">
        <v>336852.54</v>
      </c>
      <c r="D10" s="7">
        <v>380852.09</v>
      </c>
      <c r="E10" s="7">
        <v>331752.87</v>
      </c>
      <c r="F10" s="7">
        <v>49099.22</v>
      </c>
      <c r="G10" s="7">
        <v>385951.76</v>
      </c>
      <c r="H10" s="4">
        <v>395786.68229316402</v>
      </c>
      <c r="I10" s="5">
        <f t="shared" si="0"/>
        <v>9834.9222931640106</v>
      </c>
      <c r="K10" s="4">
        <v>380848.83249710797</v>
      </c>
      <c r="L10" s="5">
        <f t="shared" si="1"/>
        <v>-3.2575028920546174</v>
      </c>
      <c r="N10" s="4">
        <v>331749.61589376797</v>
      </c>
      <c r="O10" s="5">
        <f t="shared" si="2"/>
        <v>-3.2541062320233323</v>
      </c>
    </row>
    <row r="11" spans="1:15" x14ac:dyDescent="0.2">
      <c r="A11" s="3" t="s">
        <v>33</v>
      </c>
      <c r="B11" s="3" t="s">
        <v>34</v>
      </c>
      <c r="C11" s="7">
        <v>215766.88</v>
      </c>
      <c r="D11" s="7">
        <v>159104.45000000001</v>
      </c>
      <c r="E11" s="7">
        <v>159261.91</v>
      </c>
      <c r="F11" s="7">
        <v>157.46</v>
      </c>
      <c r="G11" s="7">
        <v>215609.42</v>
      </c>
      <c r="H11" s="4">
        <v>220661.801392222</v>
      </c>
      <c r="I11" s="5">
        <f t="shared" si="0"/>
        <v>5052.3813922219852</v>
      </c>
      <c r="K11" s="4">
        <v>159104.134173767</v>
      </c>
      <c r="L11" s="5">
        <f t="shared" si="1"/>
        <v>-0.31582623301073909</v>
      </c>
      <c r="N11" s="4">
        <v>159261.61135614</v>
      </c>
      <c r="O11" s="5">
        <f t="shared" si="2"/>
        <v>-0.29864386000554077</v>
      </c>
    </row>
    <row r="12" spans="1:15" x14ac:dyDescent="0.2">
      <c r="A12" s="3" t="s">
        <v>37</v>
      </c>
      <c r="B12" s="3" t="s">
        <v>78</v>
      </c>
      <c r="C12" s="7">
        <v>1149904.25</v>
      </c>
      <c r="D12" s="7">
        <v>512495.09</v>
      </c>
      <c r="E12" s="7">
        <v>646469.56999999995</v>
      </c>
      <c r="F12" s="7">
        <v>133974.48000000001</v>
      </c>
      <c r="G12" s="7">
        <v>1015929.77</v>
      </c>
      <c r="H12" s="4">
        <v>1037021.37692087</v>
      </c>
      <c r="I12" s="5">
        <f t="shared" si="0"/>
        <v>21091.606920870021</v>
      </c>
      <c r="K12" s="4">
        <v>512408.15744127601</v>
      </c>
      <c r="L12" s="5">
        <f t="shared" si="1"/>
        <v>-86.932558724016417</v>
      </c>
      <c r="N12" s="4">
        <v>646382.61256686703</v>
      </c>
      <c r="O12" s="5">
        <f t="shared" si="2"/>
        <v>-86.957433132920414</v>
      </c>
    </row>
    <row r="13" spans="1:15" x14ac:dyDescent="0.2">
      <c r="A13" s="3" t="s">
        <v>40</v>
      </c>
      <c r="B13" s="3" t="s">
        <v>41</v>
      </c>
      <c r="C13" s="7">
        <v>192458.23</v>
      </c>
      <c r="D13" s="7">
        <v>220080.71</v>
      </c>
      <c r="E13" s="7">
        <v>215534.85</v>
      </c>
      <c r="F13" s="7">
        <v>4545.8599999999997</v>
      </c>
      <c r="G13" s="7">
        <v>197004.09</v>
      </c>
      <c r="H13" s="4">
        <v>207046.11734960001</v>
      </c>
      <c r="I13" s="5">
        <f t="shared" si="0"/>
        <v>10042.027349600015</v>
      </c>
      <c r="K13" s="4">
        <v>220080.68477900801</v>
      </c>
      <c r="L13" s="5">
        <f t="shared" si="1"/>
        <v>-2.5220991985406727E-2</v>
      </c>
      <c r="N13" s="4">
        <v>215534.85948945</v>
      </c>
      <c r="O13" s="5">
        <f t="shared" si="2"/>
        <v>9.4894499925430864E-3</v>
      </c>
    </row>
    <row r="14" spans="1:15" x14ac:dyDescent="0.2">
      <c r="A14" s="3" t="s">
        <v>44</v>
      </c>
      <c r="B14" s="3" t="s">
        <v>45</v>
      </c>
      <c r="C14" s="7">
        <v>226805</v>
      </c>
      <c r="D14" s="7">
        <v>252754.1</v>
      </c>
      <c r="E14" s="7">
        <v>222120.17</v>
      </c>
      <c r="F14" s="7">
        <v>30633.93</v>
      </c>
      <c r="G14" s="7">
        <v>257438.93</v>
      </c>
      <c r="H14" s="4">
        <v>264919.29391861899</v>
      </c>
      <c r="I14" s="5">
        <f t="shared" si="0"/>
        <v>7480.3639186189976</v>
      </c>
      <c r="K14" s="4">
        <v>252754.06338060999</v>
      </c>
      <c r="L14" s="5">
        <f t="shared" si="1"/>
        <v>-3.6619390011765063E-2</v>
      </c>
      <c r="N14" s="4">
        <v>222120.093730786</v>
      </c>
      <c r="O14" s="5">
        <f t="shared" si="2"/>
        <v>-7.6269214012427256E-2</v>
      </c>
    </row>
    <row r="15" spans="1:15" x14ac:dyDescent="0.2">
      <c r="A15" s="3" t="s">
        <v>48</v>
      </c>
      <c r="B15" s="3" t="s">
        <v>49</v>
      </c>
      <c r="C15" s="7">
        <v>245541.63</v>
      </c>
      <c r="D15" s="7">
        <v>71197.990000000005</v>
      </c>
      <c r="E15" s="7">
        <v>87992.65</v>
      </c>
      <c r="F15" s="7">
        <v>16794.66</v>
      </c>
      <c r="G15" s="7">
        <v>228746.97</v>
      </c>
      <c r="H15" s="4">
        <v>231243.96688208199</v>
      </c>
      <c r="I15" s="5">
        <f t="shared" si="0"/>
        <v>2496.9968820819922</v>
      </c>
      <c r="K15" s="4">
        <v>71197.987072915101</v>
      </c>
      <c r="L15" s="5">
        <f t="shared" si="1"/>
        <v>-2.9270849045133218E-3</v>
      </c>
      <c r="N15" s="4">
        <v>87987.525351339704</v>
      </c>
      <c r="O15" s="5">
        <f t="shared" si="2"/>
        <v>-5.1246486602904042</v>
      </c>
    </row>
    <row r="16" spans="1:15" x14ac:dyDescent="0.2">
      <c r="A16" s="3" t="s">
        <v>52</v>
      </c>
      <c r="B16" s="3" t="s">
        <v>53</v>
      </c>
      <c r="C16" s="7">
        <v>245133.66</v>
      </c>
      <c r="D16" s="7">
        <v>240313.83</v>
      </c>
      <c r="E16" s="7">
        <v>225813.6</v>
      </c>
      <c r="F16" s="7">
        <v>14500.23</v>
      </c>
      <c r="G16" s="7">
        <v>259633.89</v>
      </c>
      <c r="H16" s="4">
        <v>267497.93991422199</v>
      </c>
      <c r="I16" s="5">
        <f t="shared" si="0"/>
        <v>7864.0499142219778</v>
      </c>
      <c r="K16" s="4">
        <v>240308.65349076199</v>
      </c>
      <c r="L16" s="5">
        <f t="shared" si="1"/>
        <v>-5.1765092379937414</v>
      </c>
      <c r="N16" s="4">
        <v>225813.624921145</v>
      </c>
      <c r="O16" s="5">
        <f t="shared" si="2"/>
        <v>2.4921144999098033E-2</v>
      </c>
    </row>
    <row r="17" spans="1:15" x14ac:dyDescent="0.2">
      <c r="A17" s="3" t="s">
        <v>56</v>
      </c>
      <c r="B17" s="3" t="s">
        <v>75</v>
      </c>
      <c r="C17" s="7">
        <v>1744578.67</v>
      </c>
      <c r="D17" s="7">
        <v>802756.58</v>
      </c>
      <c r="E17" s="7">
        <v>921683.57</v>
      </c>
      <c r="F17" s="7">
        <v>118926.99</v>
      </c>
      <c r="G17" s="7">
        <v>1625651.68</v>
      </c>
      <c r="H17" s="4">
        <v>1659164.68088012</v>
      </c>
      <c r="I17" s="5">
        <f t="shared" si="0"/>
        <v>33513.000880120089</v>
      </c>
      <c r="K17" s="4">
        <v>801916.99236729299</v>
      </c>
      <c r="L17" s="5">
        <f t="shared" si="1"/>
        <v>-839.58763270697091</v>
      </c>
      <c r="N17" s="4">
        <v>920844.00828692701</v>
      </c>
      <c r="O17" s="5">
        <f t="shared" si="2"/>
        <v>-839.56171307293698</v>
      </c>
    </row>
    <row r="18" spans="1:15" x14ac:dyDescent="0.2">
      <c r="A18" s="3" t="s">
        <v>59</v>
      </c>
      <c r="B18" s="3" t="s">
        <v>79</v>
      </c>
      <c r="C18" s="7">
        <v>1386606.73</v>
      </c>
      <c r="D18" s="7">
        <v>362691.36</v>
      </c>
      <c r="E18" s="7">
        <v>485390.17</v>
      </c>
      <c r="F18" s="7">
        <v>122698.81</v>
      </c>
      <c r="G18" s="7">
        <v>1263907.92</v>
      </c>
      <c r="H18" s="4">
        <v>1281492.2739969899</v>
      </c>
      <c r="I18" s="5">
        <f t="shared" si="0"/>
        <v>17584.353996990016</v>
      </c>
      <c r="K18" s="4">
        <v>362571.08852542198</v>
      </c>
      <c r="L18" s="5">
        <f t="shared" si="1"/>
        <v>-120.27147457801038</v>
      </c>
      <c r="N18" s="4">
        <v>485269.89373120799</v>
      </c>
      <c r="O18" s="5">
        <f t="shared" si="2"/>
        <v>-120.27626879198942</v>
      </c>
    </row>
    <row r="19" spans="1:15" x14ac:dyDescent="0.2">
      <c r="A19" s="3" t="s">
        <v>62</v>
      </c>
      <c r="B19" s="3" t="s">
        <v>63</v>
      </c>
      <c r="C19" s="7">
        <v>62664.56</v>
      </c>
      <c r="D19" s="7">
        <v>94497.65</v>
      </c>
      <c r="E19" s="7">
        <v>2311.02</v>
      </c>
      <c r="F19" s="7">
        <v>92186.63</v>
      </c>
      <c r="G19" s="7">
        <v>154851.19</v>
      </c>
      <c r="H19" s="4">
        <v>155193.76626345099</v>
      </c>
      <c r="I19" s="5">
        <f t="shared" si="0"/>
        <v>342.57626345098834</v>
      </c>
      <c r="K19" s="4">
        <v>94497.638059695106</v>
      </c>
      <c r="L19" s="5">
        <f t="shared" si="1"/>
        <v>-1.1940304888412356E-2</v>
      </c>
      <c r="N19" s="4">
        <v>2311.01967733013</v>
      </c>
      <c r="O19" s="5">
        <f t="shared" si="2"/>
        <v>-3.2266987000184599E-4</v>
      </c>
    </row>
    <row r="20" spans="1:15" x14ac:dyDescent="0.2">
      <c r="A20" s="3" t="s">
        <v>68</v>
      </c>
      <c r="B20" s="3" t="s">
        <v>69</v>
      </c>
      <c r="C20" s="7" t="s">
        <v>64</v>
      </c>
      <c r="D20" s="7">
        <v>4710640.1500000004</v>
      </c>
      <c r="E20" s="7">
        <v>4710640.1500000004</v>
      </c>
      <c r="F20" s="7" t="s">
        <v>64</v>
      </c>
      <c r="G20" s="7" t="s">
        <v>64</v>
      </c>
      <c r="H20" s="4">
        <v>0</v>
      </c>
      <c r="I20" s="5">
        <f t="shared" si="0"/>
        <v>0</v>
      </c>
    </row>
    <row r="22" spans="1:15" x14ac:dyDescent="0.2">
      <c r="B22" s="2" t="s">
        <v>80</v>
      </c>
      <c r="C22" s="4">
        <f>SUM(C7:C19)</f>
        <v>18791872.879999999</v>
      </c>
      <c r="D22" s="4">
        <f>SUM(D7:D19)</f>
        <v>6957494.4700000007</v>
      </c>
      <c r="E22" s="4">
        <f>SUM(E7:E19)</f>
        <v>9497533.2899999991</v>
      </c>
    </row>
    <row r="23" spans="1:15" x14ac:dyDescent="0.2">
      <c r="B23" s="2" t="s">
        <v>81</v>
      </c>
      <c r="C23" s="4">
        <v>18691872.896339331</v>
      </c>
      <c r="D23" s="4">
        <f>SUM(K7:K19)</f>
        <v>6970000.7239759807</v>
      </c>
      <c r="E23" s="4">
        <f>SUM(N7:N19)</f>
        <v>9496279.9996938203</v>
      </c>
    </row>
    <row r="24" spans="1:15" x14ac:dyDescent="0.2">
      <c r="B24" s="2" t="s">
        <v>82</v>
      </c>
      <c r="C24" s="5">
        <f>C22-C23</f>
        <v>99999.983660668135</v>
      </c>
      <c r="D24" s="5">
        <f>D22-D23</f>
        <v>-12506.253975979984</v>
      </c>
      <c r="E24" s="5">
        <f>E22-E23</f>
        <v>1253.2903061788529</v>
      </c>
    </row>
    <row r="26" spans="1:15" x14ac:dyDescent="0.2">
      <c r="D26" s="5"/>
    </row>
    <row r="28" spans="1:15" x14ac:dyDescent="0.2">
      <c r="D28" s="5"/>
    </row>
    <row r="29" spans="1:15" x14ac:dyDescent="0.2">
      <c r="D29" s="4"/>
    </row>
    <row r="34" spans="4:4" x14ac:dyDescent="0.2">
      <c r="D34" s="4"/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3DA26-B99A-7E4F-B892-BDE846881681}">
  <dimension ref="A1:O35"/>
  <sheetViews>
    <sheetView workbookViewId="0">
      <selection activeCell="I30" sqref="I30"/>
    </sheetView>
  </sheetViews>
  <sheetFormatPr baseColWidth="10" defaultRowHeight="14" x14ac:dyDescent="0.2"/>
  <cols>
    <col min="1" max="1" width="21.59765625" style="2" customWidth="1"/>
    <col min="2" max="2" width="50.796875" style="2" bestFit="1" customWidth="1"/>
    <col min="3" max="3" width="28.3984375" style="2" bestFit="1" customWidth="1"/>
    <col min="4" max="5" width="25.796875" style="2" bestFit="1" customWidth="1"/>
    <col min="6" max="7" width="28.3984375" style="2" bestFit="1" customWidth="1"/>
    <col min="8" max="8" width="19.59765625" style="2" bestFit="1" customWidth="1"/>
    <col min="9" max="9" width="15.796875" style="2" bestFit="1" customWidth="1"/>
    <col min="10" max="10" width="4.59765625" style="2" customWidth="1"/>
    <col min="11" max="11" width="18.3984375" style="2" bestFit="1" customWidth="1"/>
    <col min="12" max="12" width="18" style="2" customWidth="1"/>
    <col min="13" max="13" width="2" style="2" customWidth="1"/>
    <col min="14" max="14" width="18.3984375" style="2" bestFit="1" customWidth="1"/>
    <col min="15" max="15" width="15.796875" style="2" bestFit="1" customWidth="1"/>
    <col min="16" max="16384" width="11" style="2"/>
  </cols>
  <sheetData>
    <row r="1" spans="1:15" ht="15" thickBot="1" x14ac:dyDescent="0.25">
      <c r="A1" s="9" t="s">
        <v>1</v>
      </c>
      <c r="B1" s="9" t="s">
        <v>2</v>
      </c>
      <c r="C1" s="9" t="s">
        <v>3</v>
      </c>
      <c r="D1" s="9" t="s">
        <v>4</v>
      </c>
      <c r="E1" s="9" t="s">
        <v>5</v>
      </c>
      <c r="F1" s="9" t="s">
        <v>6</v>
      </c>
      <c r="G1" s="9" t="s">
        <v>7</v>
      </c>
      <c r="H1" s="2" t="s">
        <v>72</v>
      </c>
      <c r="I1" s="2" t="s">
        <v>73</v>
      </c>
      <c r="K1" s="2" t="s">
        <v>74</v>
      </c>
      <c r="N1" s="2" t="s">
        <v>83</v>
      </c>
    </row>
    <row r="2" spans="1:15" ht="15" thickTop="1" x14ac:dyDescent="0.2">
      <c r="A2" s="3" t="s">
        <v>0</v>
      </c>
      <c r="B2" s="3" t="s">
        <v>8</v>
      </c>
      <c r="C2" s="7">
        <v>16251834.060000001</v>
      </c>
      <c r="D2" s="7">
        <v>11120955.119999999</v>
      </c>
      <c r="E2" s="7">
        <v>12086892.800000001</v>
      </c>
      <c r="F2" s="7">
        <v>965937.68</v>
      </c>
      <c r="G2" s="7">
        <v>15285896.380000001</v>
      </c>
      <c r="H2" s="5">
        <f>H3</f>
        <v>15192367.198635748</v>
      </c>
      <c r="I2" s="5">
        <f>H2-G2</f>
        <v>-93529.181364253163</v>
      </c>
    </row>
    <row r="3" spans="1:15" x14ac:dyDescent="0.2">
      <c r="A3" s="3" t="s">
        <v>11</v>
      </c>
      <c r="B3" s="3" t="s">
        <v>12</v>
      </c>
      <c r="C3" s="7">
        <v>16251834.060000001</v>
      </c>
      <c r="D3" s="7">
        <v>11120955.119999999</v>
      </c>
      <c r="E3" s="7">
        <v>12086892.800000001</v>
      </c>
      <c r="F3" s="7">
        <v>965937.68</v>
      </c>
      <c r="G3" s="7">
        <v>15285896.380000001</v>
      </c>
      <c r="H3" s="5">
        <f>H4</f>
        <v>15192367.198635748</v>
      </c>
      <c r="I3" s="5">
        <f t="shared" ref="I3:I20" si="0">H3-G3</f>
        <v>-93529.181364253163</v>
      </c>
    </row>
    <row r="4" spans="1:15" x14ac:dyDescent="0.2">
      <c r="A4" s="3" t="s">
        <v>13</v>
      </c>
      <c r="B4" s="3" t="s">
        <v>14</v>
      </c>
      <c r="C4" s="7">
        <v>16251834.060000001</v>
      </c>
      <c r="D4" s="7">
        <v>11120955.119999999</v>
      </c>
      <c r="E4" s="7">
        <v>12086892.800000001</v>
      </c>
      <c r="F4" s="7">
        <v>965937.68</v>
      </c>
      <c r="G4" s="7">
        <v>15285896.380000001</v>
      </c>
      <c r="H4" s="5">
        <f>H5</f>
        <v>15192367.198635748</v>
      </c>
      <c r="I4" s="5">
        <f t="shared" si="0"/>
        <v>-93529.181364253163</v>
      </c>
    </row>
    <row r="5" spans="1:15" x14ac:dyDescent="0.2">
      <c r="A5" s="3" t="s">
        <v>15</v>
      </c>
      <c r="B5" s="3" t="s">
        <v>14</v>
      </c>
      <c r="C5" s="7">
        <v>16251834.060000001</v>
      </c>
      <c r="D5" s="7">
        <v>11120955.119999999</v>
      </c>
      <c r="E5" s="7">
        <v>12086892.800000001</v>
      </c>
      <c r="F5" s="7">
        <v>965937.68</v>
      </c>
      <c r="G5" s="7">
        <v>15285896.380000001</v>
      </c>
      <c r="H5" s="5">
        <f>H6</f>
        <v>15192367.198635748</v>
      </c>
      <c r="I5" s="5">
        <f t="shared" si="0"/>
        <v>-93529.181364253163</v>
      </c>
    </row>
    <row r="6" spans="1:15" x14ac:dyDescent="0.2">
      <c r="A6" s="3" t="s">
        <v>16</v>
      </c>
      <c r="B6" s="3" t="s">
        <v>17</v>
      </c>
      <c r="C6" s="7">
        <v>16251834.060000001</v>
      </c>
      <c r="D6" s="7">
        <v>11120955.119999999</v>
      </c>
      <c r="E6" s="7">
        <v>12086892.800000001</v>
      </c>
      <c r="F6" s="7">
        <v>965937.68</v>
      </c>
      <c r="G6" s="7">
        <v>15285896.380000001</v>
      </c>
      <c r="H6" s="5">
        <f>SUM(H7:H19)</f>
        <v>15192367.198635748</v>
      </c>
      <c r="I6" s="5">
        <f t="shared" si="0"/>
        <v>-93529.181364253163</v>
      </c>
    </row>
    <row r="7" spans="1:15" x14ac:dyDescent="0.2">
      <c r="A7" s="3" t="s">
        <v>18</v>
      </c>
      <c r="B7" s="3" t="s">
        <v>77</v>
      </c>
      <c r="C7" s="7">
        <v>9952321.3399999999</v>
      </c>
      <c r="D7" s="7">
        <v>4187738.83</v>
      </c>
      <c r="E7" s="7">
        <v>4680037.5199999996</v>
      </c>
      <c r="F7" s="7">
        <v>492298.69</v>
      </c>
      <c r="G7" s="7">
        <v>9460022.6500000004</v>
      </c>
      <c r="H7" s="4">
        <v>9204841.1028856598</v>
      </c>
      <c r="I7" s="5">
        <f t="shared" si="0"/>
        <v>-255181.54711434059</v>
      </c>
      <c r="K7" s="4">
        <v>4187738.80943507</v>
      </c>
      <c r="L7" s="5">
        <f>K7-D7</f>
        <v>-2.056493004783988E-2</v>
      </c>
      <c r="N7" s="4">
        <v>4680037.5795817897</v>
      </c>
      <c r="O7" s="5">
        <f>N7-E7</f>
        <v>5.9581790119409561E-2</v>
      </c>
    </row>
    <row r="8" spans="1:15" x14ac:dyDescent="0.2">
      <c r="A8" s="3" t="s">
        <v>21</v>
      </c>
      <c r="B8" s="3" t="s">
        <v>22</v>
      </c>
      <c r="C8" s="7">
        <v>272095.99</v>
      </c>
      <c r="D8" s="7">
        <v>552431.01</v>
      </c>
      <c r="E8" s="7">
        <v>527405.28</v>
      </c>
      <c r="F8" s="7">
        <v>25025.73</v>
      </c>
      <c r="G8" s="7">
        <v>297121.71999999997</v>
      </c>
      <c r="H8" s="4">
        <v>312776.78164991201</v>
      </c>
      <c r="I8" s="5">
        <f t="shared" si="0"/>
        <v>15655.061649912037</v>
      </c>
      <c r="K8" s="4">
        <v>552431.08950932301</v>
      </c>
      <c r="L8" s="5">
        <f t="shared" ref="L8:L19" si="1">K8-D8</f>
        <v>7.9509322997182608E-2</v>
      </c>
      <c r="N8" s="4">
        <v>527408.40564665</v>
      </c>
      <c r="O8" s="5">
        <f t="shared" ref="O8:O19" si="2">N8-E8</f>
        <v>3.125646649976261</v>
      </c>
    </row>
    <row r="9" spans="1:15" x14ac:dyDescent="0.2">
      <c r="A9" s="3" t="s">
        <v>25</v>
      </c>
      <c r="B9" s="3" t="s">
        <v>26</v>
      </c>
      <c r="C9" s="7">
        <v>422691.11</v>
      </c>
      <c r="D9" s="7">
        <v>335066.23999999999</v>
      </c>
      <c r="E9" s="7">
        <v>312118.68</v>
      </c>
      <c r="F9" s="7">
        <v>22947.56</v>
      </c>
      <c r="G9" s="7">
        <v>445638.67</v>
      </c>
      <c r="H9" s="4">
        <v>479799.274490777</v>
      </c>
      <c r="I9" s="5">
        <f t="shared" si="0"/>
        <v>34160.604490777012</v>
      </c>
      <c r="K9" s="4">
        <v>335066.24939447001</v>
      </c>
      <c r="L9" s="5">
        <f t="shared" si="1"/>
        <v>9.3944700201973319E-3</v>
      </c>
      <c r="N9" s="4">
        <v>312116.41821158997</v>
      </c>
      <c r="O9" s="5">
        <f t="shared" si="2"/>
        <v>-2.2617884100181982</v>
      </c>
    </row>
    <row r="10" spans="1:15" x14ac:dyDescent="0.2">
      <c r="A10" s="3" t="s">
        <v>29</v>
      </c>
      <c r="B10" s="3" t="s">
        <v>30</v>
      </c>
      <c r="C10" s="7">
        <v>385951.76</v>
      </c>
      <c r="D10" s="7">
        <v>283469.27</v>
      </c>
      <c r="E10" s="7">
        <v>348059.7</v>
      </c>
      <c r="F10" s="7">
        <v>64590.43</v>
      </c>
      <c r="G10" s="7">
        <v>321361.33</v>
      </c>
      <c r="H10" s="4">
        <v>333957.18756737199</v>
      </c>
      <c r="I10" s="5">
        <f t="shared" si="0"/>
        <v>12595.857567371975</v>
      </c>
      <c r="K10" s="4">
        <v>283469.23837022099</v>
      </c>
      <c r="L10" s="5">
        <f t="shared" si="1"/>
        <v>-3.1629779026843607E-2</v>
      </c>
      <c r="N10" s="4">
        <v>348062.07964063401</v>
      </c>
      <c r="O10" s="5">
        <f t="shared" si="2"/>
        <v>2.3796406339970417</v>
      </c>
    </row>
    <row r="11" spans="1:15" x14ac:dyDescent="0.2">
      <c r="A11" s="3" t="s">
        <v>33</v>
      </c>
      <c r="B11" s="3" t="s">
        <v>34</v>
      </c>
      <c r="C11" s="7">
        <v>215609.42</v>
      </c>
      <c r="D11" s="7">
        <v>139493.49</v>
      </c>
      <c r="E11" s="7">
        <v>165861.51999999999</v>
      </c>
      <c r="F11" s="7">
        <v>26368.03</v>
      </c>
      <c r="G11" s="7">
        <v>189241.39</v>
      </c>
      <c r="H11" s="4">
        <v>195878.37569388401</v>
      </c>
      <c r="I11" s="5">
        <f t="shared" si="0"/>
        <v>6636.9856938839948</v>
      </c>
      <c r="K11" s="4">
        <v>139493.49336396201</v>
      </c>
      <c r="L11" s="5">
        <f t="shared" si="1"/>
        <v>3.3639620232861489E-3</v>
      </c>
      <c r="N11" s="4">
        <v>165863.65307987799</v>
      </c>
      <c r="O11" s="5">
        <f t="shared" si="2"/>
        <v>2.1330798779963516</v>
      </c>
    </row>
    <row r="12" spans="1:15" x14ac:dyDescent="0.2">
      <c r="A12" s="3" t="s">
        <v>37</v>
      </c>
      <c r="B12" s="3" t="s">
        <v>78</v>
      </c>
      <c r="C12" s="7">
        <v>1015929.77</v>
      </c>
      <c r="D12" s="7">
        <v>426629.05</v>
      </c>
      <c r="E12" s="7">
        <v>494605.3</v>
      </c>
      <c r="F12" s="7">
        <v>67976.25</v>
      </c>
      <c r="G12" s="7">
        <v>947953.52</v>
      </c>
      <c r="H12" s="4">
        <v>970216.31402419205</v>
      </c>
      <c r="I12" s="5">
        <f t="shared" si="0"/>
        <v>22262.79402419203</v>
      </c>
      <c r="K12" s="4">
        <v>426629.02311446099</v>
      </c>
      <c r="L12" s="5">
        <f t="shared" si="1"/>
        <v>-2.688553900225088E-2</v>
      </c>
      <c r="N12" s="4">
        <v>494585.15601317002</v>
      </c>
      <c r="O12" s="5">
        <f t="shared" si="2"/>
        <v>-20.143986829963978</v>
      </c>
    </row>
    <row r="13" spans="1:15" x14ac:dyDescent="0.2">
      <c r="A13" s="3" t="s">
        <v>40</v>
      </c>
      <c r="B13" s="3" t="s">
        <v>41</v>
      </c>
      <c r="C13" s="7">
        <v>197004.09</v>
      </c>
      <c r="D13" s="7">
        <v>200968.63</v>
      </c>
      <c r="E13" s="7">
        <v>231866.75</v>
      </c>
      <c r="F13" s="7">
        <v>30898.12</v>
      </c>
      <c r="G13" s="7">
        <v>166105.97</v>
      </c>
      <c r="H13" s="4">
        <v>177759.78370717299</v>
      </c>
      <c r="I13" s="5">
        <f t="shared" si="0"/>
        <v>11653.813707172987</v>
      </c>
      <c r="K13" s="4">
        <v>200968.60736355899</v>
      </c>
      <c r="L13" s="5">
        <f t="shared" si="1"/>
        <v>-2.2636441019130871E-2</v>
      </c>
      <c r="N13" s="4">
        <v>231868.44789474699</v>
      </c>
      <c r="O13" s="5">
        <f t="shared" si="2"/>
        <v>1.6978947469906416</v>
      </c>
    </row>
    <row r="14" spans="1:15" x14ac:dyDescent="0.2">
      <c r="A14" s="3" t="s">
        <v>44</v>
      </c>
      <c r="B14" s="3" t="s">
        <v>45</v>
      </c>
      <c r="C14" s="7">
        <v>257438.93</v>
      </c>
      <c r="D14" s="7">
        <v>251445.57</v>
      </c>
      <c r="E14" s="7">
        <v>261498.76</v>
      </c>
      <c r="F14" s="7">
        <v>10053.19</v>
      </c>
      <c r="G14" s="7">
        <v>247385.74</v>
      </c>
      <c r="H14" s="4">
        <v>256451.93997854801</v>
      </c>
      <c r="I14" s="5">
        <f t="shared" si="0"/>
        <v>9066.1999785480148</v>
      </c>
      <c r="K14" s="4">
        <v>251445.572351023</v>
      </c>
      <c r="L14" s="5">
        <f t="shared" si="1"/>
        <v>2.3510229948442429E-3</v>
      </c>
      <c r="N14" s="4">
        <v>261500.35116521901</v>
      </c>
      <c r="O14" s="5">
        <f t="shared" si="2"/>
        <v>1.5911652189970482</v>
      </c>
    </row>
    <row r="15" spans="1:15" x14ac:dyDescent="0.2">
      <c r="A15" s="3" t="s">
        <v>48</v>
      </c>
      <c r="B15" s="3" t="s">
        <v>49</v>
      </c>
      <c r="C15" s="7">
        <v>228746.97</v>
      </c>
      <c r="D15" s="7">
        <v>47540.4</v>
      </c>
      <c r="E15" s="7">
        <v>76143.59</v>
      </c>
      <c r="F15" s="7">
        <v>28603.19</v>
      </c>
      <c r="G15" s="7">
        <v>200143.78</v>
      </c>
      <c r="H15" s="4">
        <v>203249.64254588899</v>
      </c>
      <c r="I15" s="5">
        <f t="shared" si="0"/>
        <v>3105.8625458889874</v>
      </c>
      <c r="K15" s="4">
        <v>47540.414841915997</v>
      </c>
      <c r="L15" s="5">
        <f t="shared" si="1"/>
        <v>1.4841915995930322E-2</v>
      </c>
      <c r="N15" s="4">
        <v>76145.861654248904</v>
      </c>
      <c r="O15" s="5">
        <f t="shared" si="2"/>
        <v>2.271654248906998</v>
      </c>
    </row>
    <row r="16" spans="1:15" x14ac:dyDescent="0.2">
      <c r="A16" s="3" t="s">
        <v>52</v>
      </c>
      <c r="B16" s="3" t="s">
        <v>53</v>
      </c>
      <c r="C16" s="7">
        <v>259633.89</v>
      </c>
      <c r="D16" s="7">
        <v>192654.68</v>
      </c>
      <c r="E16" s="7">
        <v>235857.33</v>
      </c>
      <c r="F16" s="7">
        <v>43202.65</v>
      </c>
      <c r="G16" s="7">
        <v>216431.24</v>
      </c>
      <c r="H16" s="4">
        <v>226055.66033404501</v>
      </c>
      <c r="I16" s="5">
        <f t="shared" si="0"/>
        <v>9624.4203340450185</v>
      </c>
      <c r="K16" s="4">
        <v>192654.65857052</v>
      </c>
      <c r="L16" s="5">
        <f t="shared" si="1"/>
        <v>-2.1429479995276779E-2</v>
      </c>
      <c r="N16" s="4">
        <v>235858.163589248</v>
      </c>
      <c r="O16" s="5">
        <f t="shared" si="2"/>
        <v>0.83358924800995737</v>
      </c>
    </row>
    <row r="17" spans="1:15" x14ac:dyDescent="0.2">
      <c r="A17" s="3" t="s">
        <v>56</v>
      </c>
      <c r="B17" s="3" t="s">
        <v>75</v>
      </c>
      <c r="C17" s="7">
        <v>1625651.68</v>
      </c>
      <c r="D17" s="7">
        <v>523367.5</v>
      </c>
      <c r="E17" s="7">
        <v>693496.06</v>
      </c>
      <c r="F17" s="7">
        <v>170128.56</v>
      </c>
      <c r="G17" s="7">
        <v>1455523.12</v>
      </c>
      <c r="H17" s="4">
        <v>1491302.74932067</v>
      </c>
      <c r="I17" s="5">
        <f t="shared" si="0"/>
        <v>35779.629320669919</v>
      </c>
      <c r="K17" s="4">
        <v>523367.49409817799</v>
      </c>
      <c r="L17" s="5">
        <f t="shared" si="1"/>
        <v>-5.9018220053985715E-3</v>
      </c>
      <c r="N17" s="4">
        <v>693304.56009285897</v>
      </c>
      <c r="O17" s="5">
        <f t="shared" si="2"/>
        <v>-191.49990714108571</v>
      </c>
    </row>
    <row r="18" spans="1:15" x14ac:dyDescent="0.2">
      <c r="A18" s="3" t="s">
        <v>59</v>
      </c>
      <c r="B18" s="3" t="s">
        <v>79</v>
      </c>
      <c r="C18" s="7">
        <v>1263907.92</v>
      </c>
      <c r="D18" s="7">
        <v>228050.27</v>
      </c>
      <c r="E18" s="7">
        <v>338326.96</v>
      </c>
      <c r="F18" s="7">
        <v>110276.69</v>
      </c>
      <c r="G18" s="7">
        <v>1153631.23</v>
      </c>
      <c r="H18" s="4">
        <v>1173705.99021601</v>
      </c>
      <c r="I18" s="5">
        <f t="shared" si="0"/>
        <v>20074.760216010036</v>
      </c>
      <c r="K18" s="4">
        <v>228050.24132226399</v>
      </c>
      <c r="L18" s="5">
        <f t="shared" si="1"/>
        <v>-2.8677736001554877E-2</v>
      </c>
      <c r="N18" s="4">
        <v>338237.741435259</v>
      </c>
      <c r="O18" s="5">
        <f t="shared" si="2"/>
        <v>-89.218564741022419</v>
      </c>
    </row>
    <row r="19" spans="1:15" x14ac:dyDescent="0.2">
      <c r="A19" s="3" t="s">
        <v>62</v>
      </c>
      <c r="B19" s="3" t="s">
        <v>63</v>
      </c>
      <c r="C19" s="7">
        <v>154851.19</v>
      </c>
      <c r="D19" s="7">
        <v>21152.720000000001</v>
      </c>
      <c r="E19" s="7">
        <v>10833.58</v>
      </c>
      <c r="F19" s="7">
        <v>10319.14</v>
      </c>
      <c r="G19" s="7">
        <v>165170.32999999999</v>
      </c>
      <c r="H19" s="4">
        <v>166372.39622161799</v>
      </c>
      <c r="I19" s="5">
        <f t="shared" si="0"/>
        <v>1202.0662216180062</v>
      </c>
      <c r="K19" s="4">
        <v>21152.720408941001</v>
      </c>
      <c r="L19" s="5">
        <f t="shared" si="1"/>
        <v>4.0894099947763607E-4</v>
      </c>
      <c r="N19" s="4">
        <v>10833.601156528001</v>
      </c>
      <c r="O19" s="5">
        <f t="shared" si="2"/>
        <v>2.1156528000574326E-2</v>
      </c>
    </row>
    <row r="20" spans="1:15" x14ac:dyDescent="0.2">
      <c r="A20" s="3" t="s">
        <v>66</v>
      </c>
      <c r="B20" s="3" t="s">
        <v>76</v>
      </c>
      <c r="C20" s="7" t="s">
        <v>64</v>
      </c>
      <c r="D20" s="7">
        <v>20165.689999999999</v>
      </c>
      <c r="E20" s="7">
        <v>0</v>
      </c>
      <c r="F20" s="7">
        <v>20165.689999999999</v>
      </c>
      <c r="G20" s="7">
        <v>20165.689999999999</v>
      </c>
      <c r="H20" s="4">
        <v>0</v>
      </c>
      <c r="I20" s="5">
        <f t="shared" si="0"/>
        <v>-20165.689999999999</v>
      </c>
    </row>
    <row r="21" spans="1:15" x14ac:dyDescent="0.2">
      <c r="A21" s="3" t="s">
        <v>68</v>
      </c>
      <c r="B21" s="3" t="s">
        <v>69</v>
      </c>
      <c r="C21" s="7" t="s">
        <v>64</v>
      </c>
      <c r="D21" s="7">
        <v>3710781.77</v>
      </c>
      <c r="E21" s="7">
        <v>3710781.77</v>
      </c>
      <c r="F21" s="7" t="s">
        <v>64</v>
      </c>
      <c r="G21" s="7" t="s">
        <v>64</v>
      </c>
    </row>
    <row r="22" spans="1:15" x14ac:dyDescent="0.2">
      <c r="A22" s="3"/>
      <c r="B22" s="3"/>
      <c r="C22" s="7"/>
      <c r="D22" s="7"/>
      <c r="E22" s="7"/>
      <c r="F22" s="7"/>
      <c r="G22" s="7"/>
    </row>
    <row r="23" spans="1:15" x14ac:dyDescent="0.2">
      <c r="B23" s="2" t="s">
        <v>80</v>
      </c>
      <c r="C23" s="4">
        <f>SUM(C7:C19)</f>
        <v>16251834.059999999</v>
      </c>
      <c r="D23" s="4">
        <f>SUM(D7:D19)</f>
        <v>7390007.6599999992</v>
      </c>
      <c r="E23" s="4">
        <f>SUM(E7:E19)</f>
        <v>8376111.0299999984</v>
      </c>
      <c r="G23" s="5">
        <f>C23+D23-E23</f>
        <v>15265730.690000001</v>
      </c>
      <c r="H23" s="5">
        <f>G23-H2</f>
        <v>73363.491364253685</v>
      </c>
    </row>
    <row r="24" spans="1:15" x14ac:dyDescent="0.2">
      <c r="B24" s="2" t="s">
        <v>81</v>
      </c>
      <c r="C24" s="4">
        <v>16154964.233528523</v>
      </c>
      <c r="D24" s="4">
        <f>SUM(K7:K19)</f>
        <v>7390007.6121439068</v>
      </c>
      <c r="E24" s="4">
        <f>SUM(N7:N19)</f>
        <v>8375822.0191618213</v>
      </c>
      <c r="H24" s="5">
        <f>H23+I2</f>
        <v>-20165.689999999478</v>
      </c>
    </row>
    <row r="25" spans="1:15" x14ac:dyDescent="0.2">
      <c r="B25" s="2" t="s">
        <v>82</v>
      </c>
      <c r="C25" s="5">
        <f>C23-C24</f>
        <v>96869.826471475884</v>
      </c>
      <c r="D25" s="5">
        <f>D23-D24</f>
        <v>4.785609245300293E-2</v>
      </c>
      <c r="E25" s="5">
        <f>E23-E24</f>
        <v>289.01083817705512</v>
      </c>
    </row>
    <row r="27" spans="1:15" x14ac:dyDescent="0.2">
      <c r="D27" s="5"/>
    </row>
    <row r="29" spans="1:15" x14ac:dyDescent="0.2">
      <c r="D29" s="5"/>
    </row>
    <row r="30" spans="1:15" x14ac:dyDescent="0.2">
      <c r="D30" s="4"/>
      <c r="G30" s="5">
        <f>I2+C25</f>
        <v>3340.645107222721</v>
      </c>
    </row>
    <row r="35" spans="4:4" x14ac:dyDescent="0.2">
      <c r="D35" s="4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DFEF7-6971-CD46-9AC8-DB7CBA01DD31}">
  <dimension ref="A1:O35"/>
  <sheetViews>
    <sheetView workbookViewId="0">
      <selection activeCell="H23" sqref="H23"/>
    </sheetView>
  </sheetViews>
  <sheetFormatPr baseColWidth="10" defaultRowHeight="14" x14ac:dyDescent="0.2"/>
  <cols>
    <col min="1" max="1" width="21.59765625" style="2" customWidth="1"/>
    <col min="2" max="2" width="50.796875" style="2" bestFit="1" customWidth="1"/>
    <col min="3" max="3" width="28.3984375" style="2" bestFit="1" customWidth="1"/>
    <col min="4" max="5" width="25.796875" style="2" bestFit="1" customWidth="1"/>
    <col min="6" max="7" width="28.3984375" style="2" bestFit="1" customWidth="1"/>
    <col min="8" max="8" width="20.796875" style="4" bestFit="1" customWidth="1"/>
    <col min="9" max="9" width="20.796875" style="2" bestFit="1" customWidth="1"/>
    <col min="10" max="10" width="4.59765625" style="2" customWidth="1"/>
    <col min="11" max="11" width="18.3984375" style="2" bestFit="1" customWidth="1"/>
    <col min="12" max="12" width="18" style="2" customWidth="1"/>
    <col min="13" max="13" width="2" style="2" customWidth="1"/>
    <col min="14" max="14" width="18.3984375" style="2" bestFit="1" customWidth="1"/>
    <col min="15" max="15" width="15.796875" style="2" bestFit="1" customWidth="1"/>
    <col min="16" max="16384" width="11" style="2"/>
  </cols>
  <sheetData>
    <row r="1" spans="1:15" ht="15" thickBot="1" x14ac:dyDescent="0.25">
      <c r="A1" s="10" t="s">
        <v>1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4" t="s">
        <v>72</v>
      </c>
      <c r="I1" s="2" t="s">
        <v>73</v>
      </c>
      <c r="K1" s="2" t="s">
        <v>74</v>
      </c>
      <c r="N1" s="2" t="s">
        <v>83</v>
      </c>
    </row>
    <row r="2" spans="1:15" ht="15" thickTop="1" x14ac:dyDescent="0.2">
      <c r="A2" s="3" t="s">
        <v>0</v>
      </c>
      <c r="B2" s="3" t="s">
        <v>8</v>
      </c>
      <c r="C2" s="7">
        <v>15285896.380000001</v>
      </c>
      <c r="D2" s="7">
        <v>11746841.58</v>
      </c>
      <c r="E2" s="7">
        <v>13249070.369999999</v>
      </c>
      <c r="F2" s="7">
        <v>1502228.79</v>
      </c>
      <c r="G2" s="7">
        <v>13783667.59</v>
      </c>
      <c r="H2" s="4">
        <f>H3</f>
        <v>13692211.200000003</v>
      </c>
      <c r="I2" s="5">
        <f>H2-G2</f>
        <v>-91456.389999996871</v>
      </c>
    </row>
    <row r="3" spans="1:15" x14ac:dyDescent="0.2">
      <c r="A3" s="3" t="s">
        <v>11</v>
      </c>
      <c r="B3" s="3" t="s">
        <v>12</v>
      </c>
      <c r="C3" s="7">
        <v>15285896.380000001</v>
      </c>
      <c r="D3" s="7">
        <v>11746841.58</v>
      </c>
      <c r="E3" s="7">
        <v>13249070.369999999</v>
      </c>
      <c r="F3" s="7">
        <v>1502228.79</v>
      </c>
      <c r="G3" s="7">
        <v>13783667.59</v>
      </c>
      <c r="H3" s="4">
        <f>H4</f>
        <v>13692211.200000003</v>
      </c>
      <c r="I3" s="5">
        <f t="shared" ref="I3:I20" si="0">H3-G3</f>
        <v>-91456.389999996871</v>
      </c>
    </row>
    <row r="4" spans="1:15" x14ac:dyDescent="0.2">
      <c r="A4" s="3" t="s">
        <v>13</v>
      </c>
      <c r="B4" s="3" t="s">
        <v>14</v>
      </c>
      <c r="C4" s="7">
        <v>15285896.380000001</v>
      </c>
      <c r="D4" s="7">
        <v>11746841.58</v>
      </c>
      <c r="E4" s="7">
        <v>13249070.369999999</v>
      </c>
      <c r="F4" s="7">
        <v>1502228.79</v>
      </c>
      <c r="G4" s="7">
        <v>13783667.59</v>
      </c>
      <c r="H4" s="4">
        <f>H5</f>
        <v>13692211.200000003</v>
      </c>
      <c r="I4" s="5">
        <f t="shared" si="0"/>
        <v>-91456.389999996871</v>
      </c>
    </row>
    <row r="5" spans="1:15" x14ac:dyDescent="0.2">
      <c r="A5" s="3" t="s">
        <v>15</v>
      </c>
      <c r="B5" s="3" t="s">
        <v>14</v>
      </c>
      <c r="C5" s="7">
        <v>15285896.380000001</v>
      </c>
      <c r="D5" s="7">
        <v>11746841.58</v>
      </c>
      <c r="E5" s="7">
        <v>13249070.369999999</v>
      </c>
      <c r="F5" s="7">
        <v>1502228.79</v>
      </c>
      <c r="G5" s="7">
        <v>13783667.59</v>
      </c>
      <c r="H5" s="4">
        <f>H6</f>
        <v>13692211.200000003</v>
      </c>
      <c r="I5" s="5">
        <f t="shared" si="0"/>
        <v>-91456.389999996871</v>
      </c>
    </row>
    <row r="6" spans="1:15" x14ac:dyDescent="0.2">
      <c r="A6" s="3" t="s">
        <v>16</v>
      </c>
      <c r="B6" s="3" t="s">
        <v>17</v>
      </c>
      <c r="C6" s="7">
        <v>15285896.380000001</v>
      </c>
      <c r="D6" s="7">
        <v>11746841.58</v>
      </c>
      <c r="E6" s="7">
        <v>13249070.369999999</v>
      </c>
      <c r="F6" s="7">
        <v>1502228.79</v>
      </c>
      <c r="G6" s="7">
        <v>13783667.59</v>
      </c>
      <c r="H6" s="4">
        <f>SUM(H7:H19)</f>
        <v>13692211.200000003</v>
      </c>
      <c r="I6" s="5">
        <f t="shared" si="0"/>
        <v>-91456.389999996871</v>
      </c>
    </row>
    <row r="7" spans="1:15" x14ac:dyDescent="0.2">
      <c r="A7" s="3" t="s">
        <v>18</v>
      </c>
      <c r="B7" s="3" t="s">
        <v>84</v>
      </c>
      <c r="C7" s="7">
        <v>9460022.6500000004</v>
      </c>
      <c r="D7" s="7">
        <v>3836221.17</v>
      </c>
      <c r="E7" s="7">
        <v>5132899.5199999996</v>
      </c>
      <c r="F7" s="7">
        <v>1296678.3500000001</v>
      </c>
      <c r="G7" s="7">
        <v>8163344.2999999998</v>
      </c>
      <c r="H7" s="7">
        <v>7895015.4699999997</v>
      </c>
      <c r="I7" s="5">
        <f t="shared" si="0"/>
        <v>-268328.83000000007</v>
      </c>
      <c r="K7" s="5">
        <v>3836184.6246517901</v>
      </c>
      <c r="L7" s="5">
        <f t="shared" ref="L7:L19" si="1">K7-D7</f>
        <v>-36.545348209794611</v>
      </c>
      <c r="N7" s="5">
        <v>5133384.2095962102</v>
      </c>
      <c r="O7" s="5">
        <f>N7-E7</f>
        <v>484.6895962106064</v>
      </c>
    </row>
    <row r="8" spans="1:15" x14ac:dyDescent="0.2">
      <c r="A8" s="3" t="s">
        <v>21</v>
      </c>
      <c r="B8" s="3" t="s">
        <v>22</v>
      </c>
      <c r="C8" s="7">
        <v>297121.71999999997</v>
      </c>
      <c r="D8" s="7">
        <v>551825.44999999995</v>
      </c>
      <c r="E8" s="7">
        <v>550478.31000000006</v>
      </c>
      <c r="F8" s="7">
        <v>1347.14</v>
      </c>
      <c r="G8" s="7">
        <v>298468.86</v>
      </c>
      <c r="H8" s="7">
        <v>315552.94</v>
      </c>
      <c r="I8" s="5">
        <f t="shared" si="0"/>
        <v>17084.080000000016</v>
      </c>
      <c r="K8" s="5">
        <v>551825.40184710198</v>
      </c>
      <c r="L8" s="5">
        <f t="shared" si="1"/>
        <v>-4.8152897972613573E-2</v>
      </c>
      <c r="N8" s="5">
        <v>550463.31457243499</v>
      </c>
      <c r="O8" s="5">
        <f t="shared" ref="O8:O19" si="2">N8-E8</f>
        <v>-14.995427565067075</v>
      </c>
    </row>
    <row r="9" spans="1:15" x14ac:dyDescent="0.2">
      <c r="A9" s="3" t="s">
        <v>25</v>
      </c>
      <c r="B9" s="3" t="s">
        <v>26</v>
      </c>
      <c r="C9" s="7">
        <v>445638.67</v>
      </c>
      <c r="D9" s="7">
        <v>337608.62</v>
      </c>
      <c r="E9" s="7">
        <v>352220.55</v>
      </c>
      <c r="F9" s="7">
        <v>14611.93</v>
      </c>
      <c r="G9" s="7">
        <v>431026.74</v>
      </c>
      <c r="H9" s="7">
        <v>466787.71</v>
      </c>
      <c r="I9" s="5">
        <f t="shared" si="0"/>
        <v>35760.97000000003</v>
      </c>
      <c r="K9" s="5">
        <v>337608.65154561802</v>
      </c>
      <c r="L9" s="5">
        <f t="shared" si="1"/>
        <v>3.1545618025120348E-2</v>
      </c>
      <c r="N9" s="5">
        <v>352139.38559144002</v>
      </c>
      <c r="O9" s="5">
        <f t="shared" si="2"/>
        <v>-81.164408559969161</v>
      </c>
    </row>
    <row r="10" spans="1:15" x14ac:dyDescent="0.2">
      <c r="A10" s="3" t="s">
        <v>29</v>
      </c>
      <c r="B10" s="3" t="s">
        <v>30</v>
      </c>
      <c r="C10" s="7">
        <v>321361.33</v>
      </c>
      <c r="D10" s="7">
        <v>286802.88</v>
      </c>
      <c r="E10" s="7">
        <v>325824.69</v>
      </c>
      <c r="F10" s="7">
        <v>39021.81</v>
      </c>
      <c r="G10" s="7">
        <v>282339.52</v>
      </c>
      <c r="H10" s="7">
        <v>296579.96999999997</v>
      </c>
      <c r="I10" s="5">
        <f t="shared" si="0"/>
        <v>14240.449999999953</v>
      </c>
      <c r="K10" s="5">
        <v>286802.865874173</v>
      </c>
      <c r="L10" s="5">
        <f t="shared" si="1"/>
        <v>-1.4125827001407743E-2</v>
      </c>
      <c r="N10" s="5">
        <v>325677.33842626697</v>
      </c>
      <c r="O10" s="5">
        <f t="shared" si="2"/>
        <v>-147.35157373303082</v>
      </c>
    </row>
    <row r="11" spans="1:15" x14ac:dyDescent="0.2">
      <c r="A11" s="3" t="s">
        <v>33</v>
      </c>
      <c r="B11" s="3" t="s">
        <v>34</v>
      </c>
      <c r="C11" s="7">
        <v>189241.39</v>
      </c>
      <c r="D11" s="7">
        <v>193202.39</v>
      </c>
      <c r="E11" s="7">
        <v>178214.88</v>
      </c>
      <c r="F11" s="7">
        <v>14987.51</v>
      </c>
      <c r="G11" s="7">
        <v>204228.9</v>
      </c>
      <c r="H11" s="7">
        <v>211457.51</v>
      </c>
      <c r="I11" s="5">
        <f t="shared" si="0"/>
        <v>7228.6100000000151</v>
      </c>
      <c r="K11" s="5">
        <v>193202.36058347399</v>
      </c>
      <c r="L11" s="5">
        <f t="shared" si="1"/>
        <v>-2.9416526027489454E-2</v>
      </c>
      <c r="N11" s="5">
        <v>178214.20428476599</v>
      </c>
      <c r="O11" s="5">
        <f t="shared" si="2"/>
        <v>-0.67571523401420563</v>
      </c>
    </row>
    <row r="12" spans="1:15" x14ac:dyDescent="0.2">
      <c r="A12" s="3" t="s">
        <v>37</v>
      </c>
      <c r="B12" s="3" t="s">
        <v>85</v>
      </c>
      <c r="C12" s="7">
        <v>947953.52</v>
      </c>
      <c r="D12" s="7">
        <v>452140.33</v>
      </c>
      <c r="E12" s="7">
        <v>484693.9</v>
      </c>
      <c r="F12" s="7">
        <v>32553.57</v>
      </c>
      <c r="G12" s="7">
        <v>915399.95</v>
      </c>
      <c r="H12" s="7">
        <v>938693.5</v>
      </c>
      <c r="I12" s="5">
        <f t="shared" si="0"/>
        <v>23293.550000000047</v>
      </c>
      <c r="K12" s="5">
        <v>452140.314881431</v>
      </c>
      <c r="L12" s="5">
        <f t="shared" si="1"/>
        <v>-1.5118569019250572E-2</v>
      </c>
      <c r="N12" s="5">
        <v>484683.93595186202</v>
      </c>
      <c r="O12" s="5">
        <f t="shared" si="2"/>
        <v>-9.9640481380047277</v>
      </c>
    </row>
    <row r="13" spans="1:15" x14ac:dyDescent="0.2">
      <c r="A13" s="3" t="s">
        <v>40</v>
      </c>
      <c r="B13" s="3" t="s">
        <v>41</v>
      </c>
      <c r="C13" s="7">
        <v>166105.97</v>
      </c>
      <c r="D13" s="7">
        <v>285933.52</v>
      </c>
      <c r="E13" s="7">
        <v>259923.44</v>
      </c>
      <c r="F13" s="7">
        <v>26010.080000000002</v>
      </c>
      <c r="G13" s="7">
        <v>192116.05</v>
      </c>
      <c r="H13" s="7">
        <v>204440.07</v>
      </c>
      <c r="I13" s="5">
        <f t="shared" si="0"/>
        <v>12324.020000000019</v>
      </c>
      <c r="K13" s="5">
        <v>285925.70210082101</v>
      </c>
      <c r="L13" s="5">
        <f t="shared" si="1"/>
        <v>-7.8178991790045984</v>
      </c>
      <c r="N13" s="5">
        <v>259923.16013290401</v>
      </c>
      <c r="O13" s="5">
        <f t="shared" si="2"/>
        <v>-0.27986709598917514</v>
      </c>
    </row>
    <row r="14" spans="1:15" x14ac:dyDescent="0.2">
      <c r="A14" s="3" t="s">
        <v>44</v>
      </c>
      <c r="B14" s="3" t="s">
        <v>45</v>
      </c>
      <c r="C14" s="7">
        <v>247385.74</v>
      </c>
      <c r="D14" s="7">
        <v>271233.28999999998</v>
      </c>
      <c r="E14" s="7">
        <v>282509.36</v>
      </c>
      <c r="F14" s="7">
        <v>11276.07</v>
      </c>
      <c r="G14" s="7">
        <v>236109.67</v>
      </c>
      <c r="H14" s="7">
        <v>246241.63</v>
      </c>
      <c r="I14" s="5">
        <f t="shared" si="0"/>
        <v>10131.959999999992</v>
      </c>
      <c r="K14" s="5">
        <v>271233.30008464202</v>
      </c>
      <c r="L14" s="5">
        <f t="shared" si="1"/>
        <v>1.0084642039146274E-2</v>
      </c>
      <c r="N14" s="5">
        <v>282509.29848887399</v>
      </c>
      <c r="O14" s="5">
        <f t="shared" si="2"/>
        <v>-6.1511125997640193E-2</v>
      </c>
    </row>
    <row r="15" spans="1:15" x14ac:dyDescent="0.2">
      <c r="A15" s="3" t="s">
        <v>48</v>
      </c>
      <c r="B15" s="3" t="s">
        <v>49</v>
      </c>
      <c r="C15" s="7">
        <v>200143.78</v>
      </c>
      <c r="D15" s="7">
        <v>65489.02</v>
      </c>
      <c r="E15" s="7">
        <v>73062.649999999994</v>
      </c>
      <c r="F15" s="7">
        <v>7573.63</v>
      </c>
      <c r="G15" s="7">
        <v>192570.15</v>
      </c>
      <c r="H15" s="7">
        <v>195948.66</v>
      </c>
      <c r="I15" s="5">
        <f t="shared" si="0"/>
        <v>3378.5100000000093</v>
      </c>
      <c r="K15" s="5">
        <v>65489.001097673099</v>
      </c>
      <c r="L15" s="5">
        <f t="shared" si="1"/>
        <v>-1.8902326897659805E-2</v>
      </c>
      <c r="N15" s="5">
        <v>73062.637893787105</v>
      </c>
      <c r="O15" s="5">
        <f t="shared" si="2"/>
        <v>-1.2106212889193557E-2</v>
      </c>
    </row>
    <row r="16" spans="1:15" x14ac:dyDescent="0.2">
      <c r="A16" s="3" t="s">
        <v>52</v>
      </c>
      <c r="B16" s="3" t="s">
        <v>53</v>
      </c>
      <c r="C16" s="7">
        <v>216431.24</v>
      </c>
      <c r="D16" s="7">
        <v>275853.74</v>
      </c>
      <c r="E16" s="7">
        <v>243368.42</v>
      </c>
      <c r="F16" s="7">
        <v>32485.32</v>
      </c>
      <c r="G16" s="7">
        <v>248916.56</v>
      </c>
      <c r="H16" s="7">
        <v>259654.76</v>
      </c>
      <c r="I16" s="5">
        <f t="shared" si="0"/>
        <v>10738.200000000012</v>
      </c>
      <c r="K16" s="5">
        <v>275853.79641093803</v>
      </c>
      <c r="L16" s="5">
        <f t="shared" si="1"/>
        <v>5.6410938035696745E-2</v>
      </c>
      <c r="N16" s="5">
        <v>243368.181064709</v>
      </c>
      <c r="O16" s="5">
        <f t="shared" si="2"/>
        <v>-0.23893529101042077</v>
      </c>
    </row>
    <row r="17" spans="1:15" x14ac:dyDescent="0.2">
      <c r="A17" s="3" t="s">
        <v>56</v>
      </c>
      <c r="B17" s="3" t="s">
        <v>86</v>
      </c>
      <c r="C17" s="7">
        <v>1455523.12</v>
      </c>
      <c r="D17" s="7">
        <v>661372.43000000005</v>
      </c>
      <c r="E17" s="7">
        <v>724924.32</v>
      </c>
      <c r="F17" s="7">
        <v>63551.89</v>
      </c>
      <c r="G17" s="7">
        <v>1391971.23</v>
      </c>
      <c r="H17" s="7">
        <v>1430025.11</v>
      </c>
      <c r="I17" s="5">
        <f t="shared" si="0"/>
        <v>38053.880000000121</v>
      </c>
      <c r="K17" s="5">
        <v>660962.19759494602</v>
      </c>
      <c r="L17" s="5">
        <f t="shared" si="1"/>
        <v>-410.23240505403373</v>
      </c>
      <c r="N17" s="5">
        <v>724039.12047039799</v>
      </c>
      <c r="O17" s="5">
        <f t="shared" si="2"/>
        <v>-885.19952960195951</v>
      </c>
    </row>
    <row r="18" spans="1:15" x14ac:dyDescent="0.2">
      <c r="A18" s="3" t="s">
        <v>59</v>
      </c>
      <c r="B18" s="3" t="s">
        <v>87</v>
      </c>
      <c r="C18" s="7">
        <v>1153631.23</v>
      </c>
      <c r="D18" s="7">
        <v>301189.01</v>
      </c>
      <c r="E18" s="7">
        <v>397849.71</v>
      </c>
      <c r="F18" s="7">
        <v>96660.7</v>
      </c>
      <c r="G18" s="7">
        <v>1056970.53</v>
      </c>
      <c r="H18" s="7">
        <v>1079962.99</v>
      </c>
      <c r="I18" s="5">
        <f t="shared" si="0"/>
        <v>22992.459999999963</v>
      </c>
      <c r="K18" s="5">
        <v>301188.964708418</v>
      </c>
      <c r="L18" s="5">
        <f t="shared" si="1"/>
        <v>-4.5291582006029785E-2</v>
      </c>
      <c r="N18" s="5">
        <v>397617.41238633101</v>
      </c>
      <c r="O18" s="5">
        <f t="shared" si="2"/>
        <v>-232.29761366901221</v>
      </c>
    </row>
    <row r="19" spans="1:15" x14ac:dyDescent="0.2">
      <c r="A19" s="3" t="s">
        <v>62</v>
      </c>
      <c r="B19" s="3" t="s">
        <v>63</v>
      </c>
      <c r="C19" s="7">
        <v>165170.32999999999</v>
      </c>
      <c r="D19" s="7">
        <v>7625.12</v>
      </c>
      <c r="E19" s="7">
        <v>22756.01</v>
      </c>
      <c r="F19" s="7">
        <v>15130.89</v>
      </c>
      <c r="G19" s="7">
        <v>150039.44</v>
      </c>
      <c r="H19" s="7">
        <v>151850.88</v>
      </c>
      <c r="I19" s="5">
        <f t="shared" si="0"/>
        <v>1811.4400000000023</v>
      </c>
      <c r="K19" s="5">
        <v>7625.1343597710002</v>
      </c>
      <c r="L19" s="5">
        <f t="shared" si="1"/>
        <v>1.4359771000272303E-2</v>
      </c>
      <c r="N19" s="5">
        <v>22756.011577525998</v>
      </c>
      <c r="O19" s="5">
        <f t="shared" si="2"/>
        <v>1.5775259998918045E-3</v>
      </c>
    </row>
    <row r="20" spans="1:15" x14ac:dyDescent="0.2">
      <c r="A20" s="3" t="s">
        <v>66</v>
      </c>
      <c r="B20" s="3" t="s">
        <v>90</v>
      </c>
      <c r="C20" s="7">
        <v>20165.689999999999</v>
      </c>
      <c r="D20" s="7">
        <v>0</v>
      </c>
      <c r="E20" s="7">
        <v>0</v>
      </c>
      <c r="F20" s="7">
        <v>0</v>
      </c>
      <c r="G20" s="7">
        <v>20165.689999999999</v>
      </c>
      <c r="H20" s="7">
        <v>0</v>
      </c>
      <c r="I20" s="5">
        <f t="shared" si="0"/>
        <v>-20165.689999999999</v>
      </c>
    </row>
    <row r="21" spans="1:15" x14ac:dyDescent="0.2">
      <c r="A21" s="3" t="s">
        <v>68</v>
      </c>
      <c r="B21" s="3" t="s">
        <v>69</v>
      </c>
      <c r="C21" s="7">
        <v>0</v>
      </c>
      <c r="D21" s="7">
        <v>4220344.6100000003</v>
      </c>
      <c r="E21" s="7">
        <v>4220344.6100000003</v>
      </c>
      <c r="F21" s="7">
        <v>0</v>
      </c>
      <c r="G21" s="7">
        <v>0</v>
      </c>
    </row>
    <row r="22" spans="1:15" x14ac:dyDescent="0.2">
      <c r="A22" s="3"/>
      <c r="B22" s="3"/>
      <c r="C22" s="7"/>
      <c r="D22" s="7"/>
      <c r="E22" s="7"/>
      <c r="F22" s="7"/>
      <c r="G22" s="7"/>
    </row>
    <row r="23" spans="1:15" x14ac:dyDescent="0.2">
      <c r="B23" s="2" t="s">
        <v>80</v>
      </c>
      <c r="C23" s="4">
        <f>SUM(C7:C19)</f>
        <v>15265730.690000003</v>
      </c>
      <c r="D23" s="4">
        <f>SUM(D7:D19)</f>
        <v>7526496.9699999988</v>
      </c>
      <c r="E23" s="4">
        <f>SUM(E7:E19)</f>
        <v>9028725.7600000016</v>
      </c>
      <c r="G23" s="5">
        <f>C23+D23-E23</f>
        <v>13763501.900000002</v>
      </c>
      <c r="H23" s="4">
        <f>G23-H2</f>
        <v>71290.699999999255</v>
      </c>
    </row>
    <row r="24" spans="1:15" x14ac:dyDescent="0.2">
      <c r="B24" s="2" t="s">
        <v>81</v>
      </c>
      <c r="C24" s="4">
        <f>'MAR-2019'!H2</f>
        <v>15192367.198635748</v>
      </c>
      <c r="D24" s="4">
        <f>SUM(K7:K19)</f>
        <v>7526042.3157407977</v>
      </c>
      <c r="E24" s="4">
        <f>SUM(N7:N19)</f>
        <v>9027838.2104375083</v>
      </c>
      <c r="H24" s="4">
        <f>H23+I2</f>
        <v>-20165.689999997616</v>
      </c>
    </row>
    <row r="25" spans="1:15" x14ac:dyDescent="0.2">
      <c r="B25" s="2" t="s">
        <v>82</v>
      </c>
      <c r="C25" s="5">
        <f>C23-C24</f>
        <v>73363.491364255548</v>
      </c>
      <c r="D25" s="5">
        <f>D23-D24</f>
        <v>454.65425920113921</v>
      </c>
      <c r="E25" s="5">
        <f>E23-E24</f>
        <v>887.54956249333918</v>
      </c>
    </row>
    <row r="27" spans="1:15" x14ac:dyDescent="0.2">
      <c r="D27" s="5"/>
    </row>
    <row r="29" spans="1:15" x14ac:dyDescent="0.2">
      <c r="D29" s="5"/>
    </row>
    <row r="30" spans="1:15" x14ac:dyDescent="0.2">
      <c r="D30" s="4"/>
      <c r="G30" s="5"/>
    </row>
    <row r="35" spans="4:4" x14ac:dyDescent="0.2">
      <c r="D35" s="4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17AD5-4A23-1142-A2B5-73EEFBA816BD}">
  <dimension ref="A1:O35"/>
  <sheetViews>
    <sheetView workbookViewId="0">
      <selection activeCell="D30" sqref="D30"/>
    </sheetView>
  </sheetViews>
  <sheetFormatPr baseColWidth="10" defaultRowHeight="14" x14ac:dyDescent="0.2"/>
  <cols>
    <col min="1" max="1" width="21.59765625" style="2" customWidth="1"/>
    <col min="2" max="2" width="50.796875" style="2" bestFit="1" customWidth="1"/>
    <col min="3" max="3" width="28.3984375" style="2" bestFit="1" customWidth="1"/>
    <col min="4" max="5" width="25.796875" style="2" bestFit="1" customWidth="1"/>
    <col min="6" max="7" width="28.3984375" style="2" bestFit="1" customWidth="1"/>
    <col min="8" max="8" width="20.796875" style="4" bestFit="1" customWidth="1"/>
    <col min="9" max="9" width="20.796875" style="2" bestFit="1" customWidth="1"/>
    <col min="10" max="10" width="4.59765625" style="2" customWidth="1"/>
    <col min="11" max="11" width="18.3984375" style="2" bestFit="1" customWidth="1"/>
    <col min="12" max="12" width="18" style="2" customWidth="1"/>
    <col min="13" max="13" width="2" style="2" customWidth="1"/>
    <col min="14" max="14" width="18.3984375" style="2" bestFit="1" customWidth="1"/>
    <col min="15" max="15" width="15.796875" style="2" bestFit="1" customWidth="1"/>
    <col min="16" max="16384" width="11" style="2"/>
  </cols>
  <sheetData>
    <row r="1" spans="1:15" ht="15" thickBot="1" x14ac:dyDescent="0.25">
      <c r="A1" s="10" t="s">
        <v>1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4" t="s">
        <v>72</v>
      </c>
      <c r="I1" s="2" t="s">
        <v>73</v>
      </c>
      <c r="K1" s="2" t="s">
        <v>74</v>
      </c>
      <c r="N1" s="2" t="s">
        <v>83</v>
      </c>
    </row>
    <row r="2" spans="1:15" ht="15" thickTop="1" x14ac:dyDescent="0.2">
      <c r="A2" s="3" t="s">
        <v>0</v>
      </c>
      <c r="B2" s="3" t="s">
        <v>8</v>
      </c>
      <c r="C2" s="7">
        <v>13783667.59</v>
      </c>
      <c r="D2" s="7">
        <v>11788209.34</v>
      </c>
      <c r="E2" s="7">
        <v>13248822.119999999</v>
      </c>
      <c r="F2" s="7">
        <v>1460612.78</v>
      </c>
      <c r="G2" s="7">
        <v>12323054.810000001</v>
      </c>
      <c r="H2" s="4">
        <f>H3</f>
        <v>12228724.51</v>
      </c>
      <c r="I2" s="5">
        <f>H2-G2</f>
        <v>-94330.300000000745</v>
      </c>
    </row>
    <row r="3" spans="1:15" x14ac:dyDescent="0.2">
      <c r="A3" s="3" t="s">
        <v>11</v>
      </c>
      <c r="B3" s="3" t="s">
        <v>12</v>
      </c>
      <c r="C3" s="7">
        <v>13783667.59</v>
      </c>
      <c r="D3" s="7">
        <v>11788209.34</v>
      </c>
      <c r="E3" s="7">
        <v>13248822.119999999</v>
      </c>
      <c r="F3" s="7">
        <v>1460612.78</v>
      </c>
      <c r="G3" s="7">
        <v>12323054.810000001</v>
      </c>
      <c r="H3" s="4">
        <f>H4</f>
        <v>12228724.51</v>
      </c>
      <c r="I3" s="5">
        <f t="shared" ref="I3:I20" si="0">H3-G3</f>
        <v>-94330.300000000745</v>
      </c>
    </row>
    <row r="4" spans="1:15" x14ac:dyDescent="0.2">
      <c r="A4" s="3" t="s">
        <v>13</v>
      </c>
      <c r="B4" s="3" t="s">
        <v>14</v>
      </c>
      <c r="C4" s="7">
        <v>13783667.59</v>
      </c>
      <c r="D4" s="7">
        <v>11788209.34</v>
      </c>
      <c r="E4" s="7">
        <v>13248822.119999999</v>
      </c>
      <c r="F4" s="7">
        <v>1460612.78</v>
      </c>
      <c r="G4" s="7">
        <v>12323054.810000001</v>
      </c>
      <c r="H4" s="4">
        <f>H5</f>
        <v>12228724.51</v>
      </c>
      <c r="I4" s="5">
        <f t="shared" si="0"/>
        <v>-94330.300000000745</v>
      </c>
    </row>
    <row r="5" spans="1:15" x14ac:dyDescent="0.2">
      <c r="A5" s="3" t="s">
        <v>15</v>
      </c>
      <c r="B5" s="3" t="s">
        <v>14</v>
      </c>
      <c r="C5" s="7">
        <v>13783667.59</v>
      </c>
      <c r="D5" s="7">
        <v>11788209.34</v>
      </c>
      <c r="E5" s="7">
        <v>13248822.119999999</v>
      </c>
      <c r="F5" s="7">
        <v>1460612.78</v>
      </c>
      <c r="G5" s="7">
        <v>12323054.810000001</v>
      </c>
      <c r="H5" s="4">
        <f>H6</f>
        <v>12228724.51</v>
      </c>
      <c r="I5" s="5">
        <f t="shared" si="0"/>
        <v>-94330.300000000745</v>
      </c>
    </row>
    <row r="6" spans="1:15" x14ac:dyDescent="0.2">
      <c r="A6" s="3" t="s">
        <v>16</v>
      </c>
      <c r="B6" s="3" t="s">
        <v>17</v>
      </c>
      <c r="C6" s="7">
        <v>13783667.59</v>
      </c>
      <c r="D6" s="7">
        <v>11788209.34</v>
      </c>
      <c r="E6" s="7">
        <v>13248822.119999999</v>
      </c>
      <c r="F6" s="7">
        <v>1460612.78</v>
      </c>
      <c r="G6" s="7">
        <v>12323054.810000001</v>
      </c>
      <c r="H6" s="4">
        <f>SUM(H7:H19)</f>
        <v>12228724.51</v>
      </c>
      <c r="I6" s="5">
        <f t="shared" si="0"/>
        <v>-94330.300000000745</v>
      </c>
    </row>
    <row r="7" spans="1:15" x14ac:dyDescent="0.2">
      <c r="A7" s="3" t="s">
        <v>18</v>
      </c>
      <c r="B7" s="3" t="s">
        <v>84</v>
      </c>
      <c r="C7" s="7">
        <v>8163344.2999999998</v>
      </c>
      <c r="D7" s="7">
        <v>4155653.61</v>
      </c>
      <c r="E7" s="7">
        <v>5172253.41</v>
      </c>
      <c r="F7" s="7">
        <v>1016599.8</v>
      </c>
      <c r="G7" s="7">
        <v>7146744.5</v>
      </c>
      <c r="H7" s="7">
        <v>6866431.4900000002</v>
      </c>
      <c r="I7" s="5">
        <f t="shared" si="0"/>
        <v>-280313.00999999978</v>
      </c>
      <c r="K7" s="5">
        <v>4155653.6123573701</v>
      </c>
      <c r="L7" s="5">
        <f t="shared" ref="L7:L19" si="1">K7-D7</f>
        <v>2.3573702201247215E-3</v>
      </c>
      <c r="N7" s="5">
        <v>5172253.5399799198</v>
      </c>
      <c r="O7" s="5">
        <f>N7-E7</f>
        <v>0.12997991964221001</v>
      </c>
    </row>
    <row r="8" spans="1:15" x14ac:dyDescent="0.2">
      <c r="A8" s="3" t="s">
        <v>21</v>
      </c>
      <c r="B8" s="3" t="s">
        <v>22</v>
      </c>
      <c r="C8" s="7">
        <v>298468.86</v>
      </c>
      <c r="D8" s="7">
        <v>557032</v>
      </c>
      <c r="E8" s="7">
        <v>569548.56000000006</v>
      </c>
      <c r="F8" s="7">
        <v>12516.56</v>
      </c>
      <c r="G8" s="7">
        <v>285952.3</v>
      </c>
      <c r="H8" s="7">
        <v>303822.82</v>
      </c>
      <c r="I8" s="5">
        <f t="shared" si="0"/>
        <v>17870.520000000019</v>
      </c>
      <c r="K8" s="5">
        <v>557031.98944240098</v>
      </c>
      <c r="L8" s="5">
        <f t="shared" si="1"/>
        <v>-1.0557599016465247E-2</v>
      </c>
      <c r="N8" s="5">
        <v>569542.88754247199</v>
      </c>
      <c r="O8" s="5">
        <f t="shared" ref="O8:O19" si="2">N8-E8</f>
        <v>-5.6724575280677527</v>
      </c>
    </row>
    <row r="9" spans="1:15" x14ac:dyDescent="0.2">
      <c r="A9" s="3" t="s">
        <v>25</v>
      </c>
      <c r="B9" s="3" t="s">
        <v>26</v>
      </c>
      <c r="C9" s="7">
        <v>431026.74</v>
      </c>
      <c r="D9" s="7">
        <v>339031.93</v>
      </c>
      <c r="E9" s="7">
        <v>357069.96</v>
      </c>
      <c r="F9" s="7">
        <v>18038.03</v>
      </c>
      <c r="G9" s="7">
        <v>412988.71</v>
      </c>
      <c r="H9" s="7">
        <v>450267.54</v>
      </c>
      <c r="I9" s="5">
        <f t="shared" si="0"/>
        <v>37278.829999999958</v>
      </c>
      <c r="K9" s="5">
        <v>339031.90635161899</v>
      </c>
      <c r="L9" s="5">
        <f t="shared" si="1"/>
        <v>-2.3648381000384688E-2</v>
      </c>
      <c r="N9" s="5">
        <v>357055.65041631402</v>
      </c>
      <c r="O9" s="5">
        <f t="shared" si="2"/>
        <v>-14.309583686001133</v>
      </c>
    </row>
    <row r="10" spans="1:15" x14ac:dyDescent="0.2">
      <c r="A10" s="3" t="s">
        <v>29</v>
      </c>
      <c r="B10" s="3" t="s">
        <v>30</v>
      </c>
      <c r="C10" s="7">
        <v>282339.52</v>
      </c>
      <c r="D10" s="7">
        <v>331802.28000000003</v>
      </c>
      <c r="E10" s="7">
        <v>347967.09</v>
      </c>
      <c r="F10" s="7">
        <v>16164.81</v>
      </c>
      <c r="G10" s="7">
        <v>266174.71000000002</v>
      </c>
      <c r="H10" s="7">
        <v>281053.28000000003</v>
      </c>
      <c r="I10" s="5">
        <f t="shared" si="0"/>
        <v>14878.570000000007</v>
      </c>
      <c r="K10" s="5">
        <v>331802.25962002698</v>
      </c>
      <c r="L10" s="5">
        <f t="shared" si="1"/>
        <v>-2.0379973051603884E-2</v>
      </c>
      <c r="N10" s="5">
        <v>347967.46932355902</v>
      </c>
      <c r="O10" s="5">
        <f t="shared" si="2"/>
        <v>0.37932355899829417</v>
      </c>
    </row>
    <row r="11" spans="1:15" x14ac:dyDescent="0.2">
      <c r="A11" s="3" t="s">
        <v>33</v>
      </c>
      <c r="B11" s="3" t="s">
        <v>34</v>
      </c>
      <c r="C11" s="7">
        <v>204228.9</v>
      </c>
      <c r="D11" s="7">
        <v>178820.74</v>
      </c>
      <c r="E11" s="7">
        <v>177475.98</v>
      </c>
      <c r="F11" s="7">
        <v>1344.76</v>
      </c>
      <c r="G11" s="7">
        <v>205573.66</v>
      </c>
      <c r="H11" s="7">
        <v>213339.29</v>
      </c>
      <c r="I11" s="5">
        <f t="shared" si="0"/>
        <v>7765.6300000000047</v>
      </c>
      <c r="K11" s="5">
        <v>178820.747310156</v>
      </c>
      <c r="L11" s="5">
        <f t="shared" si="1"/>
        <v>7.3101560119539499E-3</v>
      </c>
      <c r="N11" s="5">
        <v>177475.25386109299</v>
      </c>
      <c r="O11" s="5">
        <f t="shared" si="2"/>
        <v>-0.72613890701904893</v>
      </c>
    </row>
    <row r="12" spans="1:15" x14ac:dyDescent="0.2">
      <c r="A12" s="3" t="s">
        <v>37</v>
      </c>
      <c r="B12" s="3" t="s">
        <v>85</v>
      </c>
      <c r="C12" s="7">
        <v>915399.95</v>
      </c>
      <c r="D12" s="7">
        <v>437437.91</v>
      </c>
      <c r="E12" s="7">
        <v>494359.76</v>
      </c>
      <c r="F12" s="7">
        <v>56921.85</v>
      </c>
      <c r="G12" s="7">
        <v>858478.1</v>
      </c>
      <c r="H12" s="7">
        <v>882996.16</v>
      </c>
      <c r="I12" s="5">
        <f t="shared" si="0"/>
        <v>24518.060000000056</v>
      </c>
      <c r="K12" s="5">
        <v>437437.89542822802</v>
      </c>
      <c r="L12" s="5">
        <f t="shared" si="1"/>
        <v>-1.4571771956980228E-2</v>
      </c>
      <c r="N12" s="5">
        <v>494322.23666445498</v>
      </c>
      <c r="O12" s="5">
        <f t="shared" si="2"/>
        <v>-37.523335545032751</v>
      </c>
    </row>
    <row r="13" spans="1:15" x14ac:dyDescent="0.2">
      <c r="A13" s="3" t="s">
        <v>40</v>
      </c>
      <c r="B13" s="3" t="s">
        <v>41</v>
      </c>
      <c r="C13" s="7">
        <v>192116.05</v>
      </c>
      <c r="D13" s="7">
        <v>248771.29</v>
      </c>
      <c r="E13" s="7">
        <v>257227.94</v>
      </c>
      <c r="F13" s="7">
        <v>8456.65</v>
      </c>
      <c r="G13" s="7">
        <v>183659.4</v>
      </c>
      <c r="H13" s="7">
        <v>196382.58</v>
      </c>
      <c r="I13" s="5">
        <f t="shared" si="0"/>
        <v>12723.179999999993</v>
      </c>
      <c r="K13" s="5">
        <v>248771.30320832599</v>
      </c>
      <c r="L13" s="5">
        <f t="shared" si="1"/>
        <v>1.3208325981395319E-2</v>
      </c>
      <c r="N13" s="5">
        <v>257227.341281609</v>
      </c>
      <c r="O13" s="5">
        <f t="shared" si="2"/>
        <v>-0.59871839100378565</v>
      </c>
    </row>
    <row r="14" spans="1:15" x14ac:dyDescent="0.2">
      <c r="A14" s="3" t="s">
        <v>44</v>
      </c>
      <c r="B14" s="3" t="s">
        <v>45</v>
      </c>
      <c r="C14" s="7">
        <v>236109.67</v>
      </c>
      <c r="D14" s="7">
        <v>285127.8</v>
      </c>
      <c r="E14" s="7">
        <v>290911.46000000002</v>
      </c>
      <c r="F14" s="7">
        <v>5783.66</v>
      </c>
      <c r="G14" s="7">
        <v>230326.01</v>
      </c>
      <c r="H14" s="7">
        <v>241123.34</v>
      </c>
      <c r="I14" s="5">
        <f t="shared" si="0"/>
        <v>10797.329999999987</v>
      </c>
      <c r="K14" s="5">
        <v>285127.81271602801</v>
      </c>
      <c r="L14" s="5">
        <f t="shared" si="1"/>
        <v>1.2716028024442494E-2</v>
      </c>
      <c r="N14" s="5">
        <v>290911.55313595699</v>
      </c>
      <c r="O14" s="5">
        <f t="shared" si="2"/>
        <v>9.3135956965852529E-2</v>
      </c>
    </row>
    <row r="15" spans="1:15" x14ac:dyDescent="0.2">
      <c r="A15" s="3" t="s">
        <v>48</v>
      </c>
      <c r="B15" s="3" t="s">
        <v>49</v>
      </c>
      <c r="C15" s="7">
        <v>192570.15</v>
      </c>
      <c r="D15" s="7">
        <v>65263.41</v>
      </c>
      <c r="E15" s="7">
        <v>71860.5</v>
      </c>
      <c r="F15" s="7">
        <v>6597.09</v>
      </c>
      <c r="G15" s="7">
        <v>185973.06</v>
      </c>
      <c r="H15" s="7">
        <v>190026.96</v>
      </c>
      <c r="I15" s="5">
        <f t="shared" si="0"/>
        <v>4053.8999999999942</v>
      </c>
      <c r="K15" s="5">
        <v>65263.440007851998</v>
      </c>
      <c r="L15" s="5">
        <f t="shared" si="1"/>
        <v>3.0007851994014345E-2</v>
      </c>
      <c r="N15" s="5">
        <v>71860.156324798896</v>
      </c>
      <c r="O15" s="5">
        <f t="shared" si="2"/>
        <v>-0.34367520110390615</v>
      </c>
    </row>
    <row r="16" spans="1:15" x14ac:dyDescent="0.2">
      <c r="A16" s="3" t="s">
        <v>52</v>
      </c>
      <c r="B16" s="3" t="s">
        <v>53</v>
      </c>
      <c r="C16" s="7">
        <v>248916.56</v>
      </c>
      <c r="D16" s="7">
        <v>224784.11</v>
      </c>
      <c r="E16" s="7">
        <v>265017.5</v>
      </c>
      <c r="F16" s="7">
        <v>40233.39</v>
      </c>
      <c r="G16" s="7">
        <v>208683.17</v>
      </c>
      <c r="H16" s="7">
        <v>220301.15</v>
      </c>
      <c r="I16" s="5">
        <f t="shared" si="0"/>
        <v>11617.979999999981</v>
      </c>
      <c r="K16" s="5">
        <v>224784.119557581</v>
      </c>
      <c r="L16" s="5">
        <f t="shared" si="1"/>
        <v>9.5575810119044036E-3</v>
      </c>
      <c r="N16" s="5">
        <v>265017.26125639898</v>
      </c>
      <c r="O16" s="5">
        <f t="shared" si="2"/>
        <v>-0.23874360101763159</v>
      </c>
    </row>
    <row r="17" spans="1:15" x14ac:dyDescent="0.2">
      <c r="A17" s="3" t="s">
        <v>56</v>
      </c>
      <c r="B17" s="3" t="s">
        <v>86</v>
      </c>
      <c r="C17" s="7">
        <v>1391971.23</v>
      </c>
      <c r="D17" s="7">
        <v>563125.93999999994</v>
      </c>
      <c r="E17" s="7">
        <v>744618.84</v>
      </c>
      <c r="F17" s="7">
        <v>181492.9</v>
      </c>
      <c r="G17" s="7">
        <v>1210478.33</v>
      </c>
      <c r="H17" s="7">
        <v>1247801.94</v>
      </c>
      <c r="I17" s="5">
        <f t="shared" si="0"/>
        <v>37323.60999999987</v>
      </c>
      <c r="K17" s="5">
        <v>563125.94334824802</v>
      </c>
      <c r="L17" s="5">
        <f t="shared" si="1"/>
        <v>3.348248079419136E-3</v>
      </c>
      <c r="N17" s="5">
        <v>744604.00125309394</v>
      </c>
      <c r="O17" s="5">
        <f t="shared" si="2"/>
        <v>-14.838746906025335</v>
      </c>
    </row>
    <row r="18" spans="1:15" x14ac:dyDescent="0.2">
      <c r="A18" s="3" t="s">
        <v>59</v>
      </c>
      <c r="B18" s="3" t="s">
        <v>87</v>
      </c>
      <c r="C18" s="7">
        <v>1056970.53</v>
      </c>
      <c r="D18" s="7">
        <v>327074.76</v>
      </c>
      <c r="E18" s="7">
        <v>419828.99</v>
      </c>
      <c r="F18" s="7">
        <v>92754.23</v>
      </c>
      <c r="G18" s="7">
        <v>964216.3</v>
      </c>
      <c r="H18" s="7">
        <v>990421.7</v>
      </c>
      <c r="I18" s="5">
        <f t="shared" si="0"/>
        <v>26205.399999999907</v>
      </c>
      <c r="K18" s="5">
        <v>327074.78515031002</v>
      </c>
      <c r="L18" s="5">
        <f t="shared" si="1"/>
        <v>2.5150310015305877E-2</v>
      </c>
      <c r="N18" s="5">
        <v>419734.81130565901</v>
      </c>
      <c r="O18" s="5">
        <f t="shared" si="2"/>
        <v>-94.178694340982474</v>
      </c>
    </row>
    <row r="19" spans="1:15" x14ac:dyDescent="0.2">
      <c r="A19" s="3" t="s">
        <v>62</v>
      </c>
      <c r="B19" s="3" t="s">
        <v>63</v>
      </c>
      <c r="C19" s="7">
        <v>150039.44</v>
      </c>
      <c r="D19" s="7">
        <v>15726.35</v>
      </c>
      <c r="E19" s="7">
        <v>23383.48</v>
      </c>
      <c r="F19" s="7">
        <v>7657.13</v>
      </c>
      <c r="G19" s="7">
        <v>142382.31</v>
      </c>
      <c r="H19" s="7">
        <v>144756.26</v>
      </c>
      <c r="I19" s="5">
        <f t="shared" si="0"/>
        <v>2373.9500000000116</v>
      </c>
      <c r="K19" s="5">
        <v>15726.349901985999</v>
      </c>
      <c r="L19" s="5">
        <f t="shared" si="1"/>
        <v>-9.8014001196133904E-5</v>
      </c>
      <c r="N19" s="5">
        <v>23383.472141228001</v>
      </c>
      <c r="O19" s="5">
        <f t="shared" si="2"/>
        <v>-7.8587719981442206E-3</v>
      </c>
    </row>
    <row r="20" spans="1:15" x14ac:dyDescent="0.2">
      <c r="A20" s="3" t="s">
        <v>66</v>
      </c>
      <c r="B20" s="3" t="s">
        <v>90</v>
      </c>
      <c r="C20" s="7">
        <v>20165.689999999999</v>
      </c>
      <c r="D20" s="7">
        <v>21424.25</v>
      </c>
      <c r="E20" s="7">
        <v>20165.689999999999</v>
      </c>
      <c r="F20" s="7">
        <v>1258.56</v>
      </c>
      <c r="G20" s="7">
        <v>21424.25</v>
      </c>
      <c r="H20" s="7">
        <v>0</v>
      </c>
      <c r="I20" s="5">
        <f t="shared" si="0"/>
        <v>-21424.25</v>
      </c>
    </row>
    <row r="21" spans="1:15" x14ac:dyDescent="0.2">
      <c r="A21" s="3" t="s">
        <v>68</v>
      </c>
      <c r="B21" s="3" t="s">
        <v>69</v>
      </c>
      <c r="C21" s="7">
        <v>0</v>
      </c>
      <c r="D21" s="7">
        <v>4037132.96</v>
      </c>
      <c r="E21" s="7">
        <v>4037132.96</v>
      </c>
      <c r="F21" s="7">
        <v>0</v>
      </c>
      <c r="G21" s="7">
        <v>0</v>
      </c>
      <c r="H21" s="4">
        <v>0</v>
      </c>
    </row>
    <row r="22" spans="1:15" x14ac:dyDescent="0.2">
      <c r="A22" s="3"/>
      <c r="B22" s="3"/>
      <c r="C22" s="7"/>
      <c r="D22" s="7"/>
      <c r="E22" s="7"/>
      <c r="F22" s="7"/>
      <c r="G22" s="7"/>
    </row>
    <row r="23" spans="1:15" x14ac:dyDescent="0.2">
      <c r="B23" s="2" t="s">
        <v>80</v>
      </c>
      <c r="C23" s="4">
        <f>SUM(C7:C19)</f>
        <v>13763501.9</v>
      </c>
      <c r="D23" s="4">
        <f>SUM(D7:D19)</f>
        <v>7729652.129999999</v>
      </c>
      <c r="E23" s="4">
        <f>SUM(E7:E19)</f>
        <v>9191523.4700000025</v>
      </c>
      <c r="G23" s="5">
        <f>C23+D23-E23</f>
        <v>12301630.559999999</v>
      </c>
      <c r="H23" s="4">
        <f>G23-H2</f>
        <v>72906.049999998882</v>
      </c>
    </row>
    <row r="24" spans="1:15" x14ac:dyDescent="0.2">
      <c r="B24" s="2" t="s">
        <v>81</v>
      </c>
      <c r="C24" s="4">
        <f>'ABR-2019'!H2</f>
        <v>13692211.200000003</v>
      </c>
      <c r="D24" s="4">
        <f>SUM(K7:K19)</f>
        <v>7729652.1644001333</v>
      </c>
      <c r="E24" s="4">
        <f>SUM(N7:N19)</f>
        <v>9191355.6344865579</v>
      </c>
      <c r="H24" s="4">
        <f>H23+I2</f>
        <v>-21424.250000001863</v>
      </c>
    </row>
    <row r="25" spans="1:15" x14ac:dyDescent="0.2">
      <c r="B25" s="2" t="s">
        <v>82</v>
      </c>
      <c r="C25" s="5">
        <f>C23-C24</f>
        <v>71290.699999997392</v>
      </c>
      <c r="D25" s="5">
        <f>D23-D24</f>
        <v>-3.4400134347379208E-2</v>
      </c>
      <c r="E25" s="5">
        <f>E23-E24</f>
        <v>167.83551344461739</v>
      </c>
    </row>
    <row r="27" spans="1:15" x14ac:dyDescent="0.2">
      <c r="D27" s="5"/>
    </row>
    <row r="29" spans="1:15" x14ac:dyDescent="0.2">
      <c r="D29" s="5"/>
    </row>
    <row r="30" spans="1:15" x14ac:dyDescent="0.2">
      <c r="D30" s="4"/>
      <c r="G30" s="5"/>
    </row>
    <row r="35" spans="4:4" x14ac:dyDescent="0.2">
      <c r="D35" s="4"/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3ADBC-EECF-114B-A42B-5AB23C0A7FC6}">
  <dimension ref="A1:O36"/>
  <sheetViews>
    <sheetView workbookViewId="0">
      <selection activeCell="E26" sqref="E26"/>
    </sheetView>
  </sheetViews>
  <sheetFormatPr baseColWidth="10" defaultRowHeight="14" x14ac:dyDescent="0.2"/>
  <cols>
    <col min="1" max="1" width="21.59765625" style="2" customWidth="1"/>
    <col min="2" max="2" width="50.796875" style="2" bestFit="1" customWidth="1"/>
    <col min="3" max="3" width="28.3984375" style="2" bestFit="1" customWidth="1"/>
    <col min="4" max="5" width="25.796875" style="2" bestFit="1" customWidth="1"/>
    <col min="6" max="7" width="28.3984375" style="2" bestFit="1" customWidth="1"/>
    <col min="8" max="8" width="20.796875" style="4" bestFit="1" customWidth="1"/>
    <col min="9" max="9" width="20.796875" style="2" bestFit="1" customWidth="1"/>
    <col min="10" max="10" width="4.59765625" style="2" customWidth="1"/>
    <col min="11" max="11" width="18.3984375" style="2" bestFit="1" customWidth="1"/>
    <col min="12" max="12" width="18" style="2" customWidth="1"/>
    <col min="13" max="13" width="2" style="2" customWidth="1"/>
    <col min="14" max="14" width="18.3984375" style="2" bestFit="1" customWidth="1"/>
    <col min="15" max="15" width="15.796875" style="2" bestFit="1" customWidth="1"/>
    <col min="16" max="16384" width="11" style="2"/>
  </cols>
  <sheetData>
    <row r="1" spans="1:15" ht="15" thickBot="1" x14ac:dyDescent="0.25">
      <c r="A1" s="10" t="s">
        <v>1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4" t="s">
        <v>72</v>
      </c>
      <c r="I1" s="2" t="s">
        <v>73</v>
      </c>
      <c r="K1" s="2" t="s">
        <v>74</v>
      </c>
      <c r="N1" s="2" t="s">
        <v>83</v>
      </c>
    </row>
    <row r="2" spans="1:15" ht="15" thickTop="1" x14ac:dyDescent="0.2">
      <c r="A2" s="3" t="s">
        <v>0</v>
      </c>
      <c r="B2" s="3" t="s">
        <v>8</v>
      </c>
      <c r="C2" s="7">
        <v>12323054.810000001</v>
      </c>
      <c r="D2" s="7">
        <v>12831814.18</v>
      </c>
      <c r="E2" s="7">
        <v>13639581.07</v>
      </c>
      <c r="F2" s="7">
        <v>807766.89</v>
      </c>
      <c r="G2" s="7">
        <v>11515287.92</v>
      </c>
      <c r="H2" s="4">
        <f>H3</f>
        <v>11447889.760000002</v>
      </c>
      <c r="I2" s="5">
        <f>H2-G2</f>
        <v>-67398.159999998286</v>
      </c>
    </row>
    <row r="3" spans="1:15" x14ac:dyDescent="0.2">
      <c r="A3" s="3" t="s">
        <v>11</v>
      </c>
      <c r="B3" s="3" t="s">
        <v>12</v>
      </c>
      <c r="C3" s="7">
        <v>12323054.810000001</v>
      </c>
      <c r="D3" s="7">
        <v>12831814.18</v>
      </c>
      <c r="E3" s="7">
        <v>13639581.07</v>
      </c>
      <c r="F3" s="7">
        <v>807766.89</v>
      </c>
      <c r="G3" s="7">
        <v>11515287.92</v>
      </c>
      <c r="H3" s="4">
        <f>H4</f>
        <v>11447889.760000002</v>
      </c>
      <c r="I3" s="5">
        <f t="shared" ref="I3:I20" si="0">H3-G3</f>
        <v>-67398.159999998286</v>
      </c>
    </row>
    <row r="4" spans="1:15" x14ac:dyDescent="0.2">
      <c r="A4" s="3" t="s">
        <v>13</v>
      </c>
      <c r="B4" s="3" t="s">
        <v>14</v>
      </c>
      <c r="C4" s="7">
        <v>12323054.810000001</v>
      </c>
      <c r="D4" s="7">
        <v>12831814.18</v>
      </c>
      <c r="E4" s="7">
        <v>13639581.07</v>
      </c>
      <c r="F4" s="7">
        <v>807766.89</v>
      </c>
      <c r="G4" s="7">
        <v>11515287.92</v>
      </c>
      <c r="H4" s="4">
        <f>H5</f>
        <v>11447889.760000002</v>
      </c>
      <c r="I4" s="5">
        <f t="shared" si="0"/>
        <v>-67398.159999998286</v>
      </c>
    </row>
    <row r="5" spans="1:15" x14ac:dyDescent="0.2">
      <c r="A5" s="3" t="s">
        <v>15</v>
      </c>
      <c r="B5" s="3" t="s">
        <v>14</v>
      </c>
      <c r="C5" s="7">
        <v>12323054.810000001</v>
      </c>
      <c r="D5" s="7">
        <v>12831814.18</v>
      </c>
      <c r="E5" s="7">
        <v>13639581.07</v>
      </c>
      <c r="F5" s="7">
        <v>807766.89</v>
      </c>
      <c r="G5" s="7">
        <v>11515287.92</v>
      </c>
      <c r="H5" s="4">
        <f>H6</f>
        <v>11447889.760000002</v>
      </c>
      <c r="I5" s="5">
        <f t="shared" si="0"/>
        <v>-67398.159999998286</v>
      </c>
    </row>
    <row r="6" spans="1:15" x14ac:dyDescent="0.2">
      <c r="A6" s="3" t="s">
        <v>16</v>
      </c>
      <c r="B6" s="3" t="s">
        <v>17</v>
      </c>
      <c r="C6" s="7">
        <v>12323054.810000001</v>
      </c>
      <c r="D6" s="7">
        <v>12831814.18</v>
      </c>
      <c r="E6" s="7">
        <v>13639581.07</v>
      </c>
      <c r="F6" s="7">
        <v>807766.89</v>
      </c>
      <c r="G6" s="7">
        <v>11515287.92</v>
      </c>
      <c r="H6" s="4">
        <f>SUM(H7:H20)</f>
        <v>11447889.760000002</v>
      </c>
      <c r="I6" s="5">
        <f t="shared" si="0"/>
        <v>-67398.159999998286</v>
      </c>
    </row>
    <row r="7" spans="1:15" x14ac:dyDescent="0.2">
      <c r="A7" s="3" t="s">
        <v>18</v>
      </c>
      <c r="B7" s="3" t="s">
        <v>84</v>
      </c>
      <c r="C7" s="7">
        <v>7146744.5</v>
      </c>
      <c r="D7" s="7">
        <v>4652096.0199999996</v>
      </c>
      <c r="E7" s="7">
        <v>5378982.3399999999</v>
      </c>
      <c r="F7" s="7">
        <v>726886.32</v>
      </c>
      <c r="G7" s="7">
        <v>6419858.1799999997</v>
      </c>
      <c r="H7" s="7">
        <v>6157979.5700000003</v>
      </c>
      <c r="I7" s="5">
        <f t="shared" si="0"/>
        <v>-261878.6099999994</v>
      </c>
      <c r="K7" s="5">
        <v>4652096.0009964202</v>
      </c>
      <c r="L7" s="5">
        <f t="shared" ref="L7:L20" si="1">K7-D7</f>
        <v>-1.9003579393029213E-2</v>
      </c>
      <c r="N7" s="5">
        <v>5352518.7858582502</v>
      </c>
      <c r="O7" s="5">
        <f>N7-E7</f>
        <v>-26463.554141749628</v>
      </c>
    </row>
    <row r="8" spans="1:15" x14ac:dyDescent="0.2">
      <c r="A8" s="3" t="s">
        <v>21</v>
      </c>
      <c r="B8" s="3" t="s">
        <v>22</v>
      </c>
      <c r="C8" s="7">
        <v>285952.3</v>
      </c>
      <c r="D8" s="7">
        <v>676053.37</v>
      </c>
      <c r="E8" s="7">
        <v>595568.61</v>
      </c>
      <c r="F8" s="7">
        <v>80484.759999999995</v>
      </c>
      <c r="G8" s="7">
        <v>366437.06</v>
      </c>
      <c r="H8" s="7">
        <v>385696.36</v>
      </c>
      <c r="I8" s="5">
        <f t="shared" si="0"/>
        <v>19259.299999999988</v>
      </c>
      <c r="K8" s="5">
        <v>676053.36591064394</v>
      </c>
      <c r="L8" s="5">
        <f t="shared" si="1"/>
        <v>-4.0893560508266091E-3</v>
      </c>
      <c r="N8" s="5">
        <v>595562.74378208001</v>
      </c>
      <c r="O8" s="5">
        <f t="shared" ref="O8:O20" si="2">N8-E8</f>
        <v>-5.8662179199745879</v>
      </c>
    </row>
    <row r="9" spans="1:15" x14ac:dyDescent="0.2">
      <c r="A9" s="3" t="s">
        <v>25</v>
      </c>
      <c r="B9" s="3" t="s">
        <v>26</v>
      </c>
      <c r="C9" s="7">
        <v>412988.71</v>
      </c>
      <c r="D9" s="7">
        <v>314805.86</v>
      </c>
      <c r="E9" s="7">
        <v>358225.24</v>
      </c>
      <c r="F9" s="7">
        <v>43419.38</v>
      </c>
      <c r="G9" s="7">
        <v>369569.33</v>
      </c>
      <c r="H9" s="7">
        <v>408288.58</v>
      </c>
      <c r="I9" s="5">
        <f t="shared" si="0"/>
        <v>38719.25</v>
      </c>
      <c r="K9" s="5">
        <v>314757.01967436098</v>
      </c>
      <c r="L9" s="5">
        <f t="shared" si="1"/>
        <v>-48.840325639001094</v>
      </c>
      <c r="N9" s="5">
        <v>358225.15326845198</v>
      </c>
      <c r="O9" s="5">
        <f t="shared" si="2"/>
        <v>-8.6731548013631254E-2</v>
      </c>
    </row>
    <row r="10" spans="1:15" x14ac:dyDescent="0.2">
      <c r="A10" s="3" t="s">
        <v>29</v>
      </c>
      <c r="B10" s="3" t="s">
        <v>30</v>
      </c>
      <c r="C10" s="7">
        <v>266174.71000000002</v>
      </c>
      <c r="D10" s="7">
        <v>277458.93</v>
      </c>
      <c r="E10" s="7">
        <v>314281.12</v>
      </c>
      <c r="F10" s="7">
        <v>36822.19</v>
      </c>
      <c r="G10" s="7">
        <v>229352.52</v>
      </c>
      <c r="H10" s="7">
        <v>245148.49</v>
      </c>
      <c r="I10" s="5">
        <f t="shared" si="0"/>
        <v>15795.970000000001</v>
      </c>
      <c r="K10" s="5">
        <v>277458.96858584601</v>
      </c>
      <c r="L10" s="5">
        <f t="shared" si="1"/>
        <v>3.858584602130577E-2</v>
      </c>
      <c r="N10" s="5">
        <v>314280.90838608</v>
      </c>
      <c r="O10" s="5">
        <f t="shared" si="2"/>
        <v>-0.21161391999339685</v>
      </c>
    </row>
    <row r="11" spans="1:15" x14ac:dyDescent="0.2">
      <c r="A11" s="3" t="s">
        <v>33</v>
      </c>
      <c r="B11" s="3" t="s">
        <v>34</v>
      </c>
      <c r="C11" s="7">
        <v>205573.66</v>
      </c>
      <c r="D11" s="7">
        <v>175992.93</v>
      </c>
      <c r="E11" s="7">
        <v>167715.13</v>
      </c>
      <c r="F11" s="7">
        <v>8277.7999999999993</v>
      </c>
      <c r="G11" s="7">
        <v>213851.46</v>
      </c>
      <c r="H11" s="7">
        <v>222406.26</v>
      </c>
      <c r="I11" s="5">
        <f t="shared" si="0"/>
        <v>8554.8000000000175</v>
      </c>
      <c r="K11" s="5">
        <v>175992.908940967</v>
      </c>
      <c r="L11" s="5">
        <f t="shared" si="1"/>
        <v>-2.1059032995253801E-2</v>
      </c>
      <c r="N11" s="5">
        <v>167715.34304696799</v>
      </c>
      <c r="O11" s="5">
        <f t="shared" si="2"/>
        <v>0.21304696798324585</v>
      </c>
    </row>
    <row r="12" spans="1:15" x14ac:dyDescent="0.2">
      <c r="A12" s="3" t="s">
        <v>37</v>
      </c>
      <c r="B12" s="3" t="s">
        <v>85</v>
      </c>
      <c r="C12" s="7">
        <v>858478.1</v>
      </c>
      <c r="D12" s="7">
        <v>399261.5</v>
      </c>
      <c r="E12" s="7">
        <v>483307.48</v>
      </c>
      <c r="F12" s="7">
        <v>84045.98</v>
      </c>
      <c r="G12" s="7">
        <v>774432.12</v>
      </c>
      <c r="H12" s="7">
        <v>798854.35</v>
      </c>
      <c r="I12" s="5">
        <f t="shared" si="0"/>
        <v>24422.229999999981</v>
      </c>
      <c r="K12" s="5">
        <v>399261.577423835</v>
      </c>
      <c r="L12" s="5">
        <f t="shared" si="1"/>
        <v>7.7423834998626262E-2</v>
      </c>
      <c r="N12" s="5">
        <v>483304.01818197698</v>
      </c>
      <c r="O12" s="5">
        <f t="shared" si="2"/>
        <v>-3.4618180230027065</v>
      </c>
    </row>
    <row r="13" spans="1:15" x14ac:dyDescent="0.2">
      <c r="A13" s="3" t="s">
        <v>40</v>
      </c>
      <c r="B13" s="3" t="s">
        <v>41</v>
      </c>
      <c r="C13" s="7">
        <v>183659.4</v>
      </c>
      <c r="D13" s="7">
        <v>266805.24</v>
      </c>
      <c r="E13" s="7">
        <v>261920.27</v>
      </c>
      <c r="F13" s="7">
        <v>4884.97</v>
      </c>
      <c r="G13" s="7">
        <v>188544.37</v>
      </c>
      <c r="H13" s="7">
        <v>201968.64000000001</v>
      </c>
      <c r="I13" s="5">
        <f t="shared" si="0"/>
        <v>13424.270000000019</v>
      </c>
      <c r="K13" s="5">
        <v>266805.22240830102</v>
      </c>
      <c r="L13" s="5">
        <f t="shared" si="1"/>
        <v>-1.759169896831736E-2</v>
      </c>
      <c r="N13" s="5">
        <v>261917.73751527999</v>
      </c>
      <c r="O13" s="5">
        <f t="shared" si="2"/>
        <v>-2.5324847199954093</v>
      </c>
    </row>
    <row r="14" spans="1:15" x14ac:dyDescent="0.2">
      <c r="A14" s="3" t="s">
        <v>44</v>
      </c>
      <c r="B14" s="3" t="s">
        <v>45</v>
      </c>
      <c r="C14" s="7">
        <v>230326.01</v>
      </c>
      <c r="D14" s="7">
        <v>207362.81</v>
      </c>
      <c r="E14" s="7">
        <v>273307.92</v>
      </c>
      <c r="F14" s="7">
        <v>65945.11</v>
      </c>
      <c r="G14" s="7">
        <v>164380.9</v>
      </c>
      <c r="H14" s="7">
        <v>176598.05</v>
      </c>
      <c r="I14" s="5">
        <f t="shared" si="0"/>
        <v>12217.149999999994</v>
      </c>
      <c r="K14" s="5">
        <v>207362.79756334701</v>
      </c>
      <c r="L14" s="5">
        <f t="shared" si="1"/>
        <v>-1.2436652992619202E-2</v>
      </c>
      <c r="N14" s="5">
        <v>273308.01877001399</v>
      </c>
      <c r="O14" s="5">
        <f t="shared" si="2"/>
        <v>9.8770014010369778E-2</v>
      </c>
    </row>
    <row r="15" spans="1:15" x14ac:dyDescent="0.2">
      <c r="A15" s="3" t="s">
        <v>48</v>
      </c>
      <c r="B15" s="3" t="s">
        <v>49</v>
      </c>
      <c r="C15" s="7">
        <v>185973.06</v>
      </c>
      <c r="D15" s="7">
        <v>78231.960000000006</v>
      </c>
      <c r="E15" s="7">
        <v>66249.63</v>
      </c>
      <c r="F15" s="7">
        <v>11982.33</v>
      </c>
      <c r="G15" s="7">
        <v>197955.39</v>
      </c>
      <c r="H15" s="7">
        <v>202473.2</v>
      </c>
      <c r="I15" s="5">
        <f t="shared" si="0"/>
        <v>4517.8099999999977</v>
      </c>
      <c r="K15" s="5">
        <v>78231.9630659619</v>
      </c>
      <c r="L15" s="5">
        <f t="shared" si="1"/>
        <v>3.0659618932986632E-3</v>
      </c>
      <c r="N15" s="5">
        <v>66248.783773386604</v>
      </c>
      <c r="O15" s="5">
        <f t="shared" si="2"/>
        <v>-0.84622661340108607</v>
      </c>
    </row>
    <row r="16" spans="1:15" x14ac:dyDescent="0.2">
      <c r="A16" s="3" t="s">
        <v>52</v>
      </c>
      <c r="B16" s="3" t="s">
        <v>53</v>
      </c>
      <c r="C16" s="7">
        <v>208683.17</v>
      </c>
      <c r="D16" s="7">
        <v>253016.43</v>
      </c>
      <c r="E16" s="7">
        <v>256762.09</v>
      </c>
      <c r="F16" s="7">
        <v>3745.66</v>
      </c>
      <c r="G16" s="7">
        <v>204937.51</v>
      </c>
      <c r="H16" s="7">
        <v>217102.88</v>
      </c>
      <c r="I16" s="5">
        <f t="shared" si="0"/>
        <v>12165.369999999995</v>
      </c>
      <c r="K16" s="5">
        <v>253016.41628164001</v>
      </c>
      <c r="L16" s="5">
        <f t="shared" si="1"/>
        <v>-1.3718359987251461E-2</v>
      </c>
      <c r="N16" s="5">
        <v>256762.655347522</v>
      </c>
      <c r="O16" s="5">
        <f t="shared" si="2"/>
        <v>0.56534752200241201</v>
      </c>
    </row>
    <row r="17" spans="1:15" x14ac:dyDescent="0.2">
      <c r="A17" s="3" t="s">
        <v>56</v>
      </c>
      <c r="B17" s="3" t="s">
        <v>86</v>
      </c>
      <c r="C17" s="7">
        <v>1210478.33</v>
      </c>
      <c r="D17" s="7">
        <v>662253.55000000005</v>
      </c>
      <c r="E17" s="7">
        <v>695838.35</v>
      </c>
      <c r="F17" s="7">
        <v>33584.800000000003</v>
      </c>
      <c r="G17" s="7">
        <v>1176893.53</v>
      </c>
      <c r="H17" s="7">
        <v>1214438.97</v>
      </c>
      <c r="I17" s="5">
        <f t="shared" si="0"/>
        <v>37545.439999999944</v>
      </c>
      <c r="K17" s="5">
        <v>662253.59632485302</v>
      </c>
      <c r="L17" s="5">
        <f t="shared" si="1"/>
        <v>4.6324852970428765E-2</v>
      </c>
      <c r="N17" s="5">
        <v>695832.55863158905</v>
      </c>
      <c r="O17" s="5">
        <f t="shared" si="2"/>
        <v>-5.7913684109225869</v>
      </c>
    </row>
    <row r="18" spans="1:15" x14ac:dyDescent="0.2">
      <c r="A18" s="3" t="s">
        <v>59</v>
      </c>
      <c r="B18" s="3" t="s">
        <v>87</v>
      </c>
      <c r="C18" s="7">
        <v>964216.3</v>
      </c>
      <c r="D18" s="7">
        <v>301916.44</v>
      </c>
      <c r="E18" s="7">
        <v>375183.5</v>
      </c>
      <c r="F18" s="7">
        <v>73267.06</v>
      </c>
      <c r="G18" s="7">
        <v>890949.24</v>
      </c>
      <c r="H18" s="7">
        <v>917197.25</v>
      </c>
      <c r="I18" s="5">
        <f t="shared" si="0"/>
        <v>26248.010000000009</v>
      </c>
      <c r="K18" s="5">
        <v>301916.46251575602</v>
      </c>
      <c r="L18" s="5">
        <f t="shared" si="1"/>
        <v>2.2515756019856781E-2</v>
      </c>
      <c r="N18" s="5">
        <v>375067.033587271</v>
      </c>
      <c r="O18" s="5">
        <f t="shared" si="2"/>
        <v>-116.4664127290016</v>
      </c>
    </row>
    <row r="19" spans="1:15" x14ac:dyDescent="0.2">
      <c r="A19" s="3" t="s">
        <v>88</v>
      </c>
      <c r="B19" s="3" t="s">
        <v>89</v>
      </c>
      <c r="C19" s="7">
        <v>0</v>
      </c>
      <c r="D19" s="7">
        <v>199802.02</v>
      </c>
      <c r="E19" s="7">
        <v>32886.050000000003</v>
      </c>
      <c r="F19" s="7">
        <v>166915.97</v>
      </c>
      <c r="G19" s="7">
        <v>166915.97</v>
      </c>
      <c r="H19" s="7">
        <v>166940.70000000001</v>
      </c>
      <c r="I19" s="5">
        <f t="shared" si="0"/>
        <v>24.730000000010477</v>
      </c>
      <c r="K19" s="5">
        <v>199802.01567613301</v>
      </c>
      <c r="L19" s="5">
        <f t="shared" si="1"/>
        <v>-4.3238669750280678E-3</v>
      </c>
      <c r="N19" s="5">
        <v>32885.955347105097</v>
      </c>
      <c r="O19" s="5">
        <f t="shared" si="2"/>
        <v>-9.4652894906175788E-2</v>
      </c>
    </row>
    <row r="20" spans="1:15" x14ac:dyDescent="0.2">
      <c r="A20" s="3" t="s">
        <v>62</v>
      </c>
      <c r="B20" s="3" t="s">
        <v>63</v>
      </c>
      <c r="C20" s="7">
        <v>142382.31</v>
      </c>
      <c r="D20" s="7">
        <v>14202.77</v>
      </c>
      <c r="E20" s="7">
        <v>26798.99</v>
      </c>
      <c r="F20" s="7">
        <v>12596.22</v>
      </c>
      <c r="G20" s="7">
        <v>129786.09</v>
      </c>
      <c r="H20" s="7">
        <v>132796.46</v>
      </c>
      <c r="I20" s="5">
        <f t="shared" si="0"/>
        <v>3010.3699999999953</v>
      </c>
      <c r="K20" s="4">
        <v>14202.766681629</v>
      </c>
      <c r="L20" s="5">
        <f t="shared" si="1"/>
        <v>-3.3183710002049338E-3</v>
      </c>
      <c r="N20" s="4">
        <v>26798.983304108999</v>
      </c>
      <c r="O20" s="5">
        <f t="shared" si="2"/>
        <v>-6.6958910028915852E-3</v>
      </c>
    </row>
    <row r="21" spans="1:15" x14ac:dyDescent="0.2">
      <c r="A21" s="3" t="s">
        <v>66</v>
      </c>
      <c r="B21" s="3" t="s">
        <v>90</v>
      </c>
      <c r="C21" s="7">
        <v>21424.25</v>
      </c>
      <c r="D21" s="7">
        <v>0</v>
      </c>
      <c r="E21" s="7">
        <v>0</v>
      </c>
      <c r="F21" s="7">
        <v>0</v>
      </c>
      <c r="G21" s="7">
        <v>21424.25</v>
      </c>
      <c r="H21" s="4">
        <v>0</v>
      </c>
    </row>
    <row r="22" spans="1:15" x14ac:dyDescent="0.2">
      <c r="A22" s="3" t="s">
        <v>68</v>
      </c>
      <c r="B22" s="3" t="s">
        <v>69</v>
      </c>
      <c r="C22" s="7">
        <v>0</v>
      </c>
      <c r="D22" s="7">
        <v>4352554.3499999996</v>
      </c>
      <c r="E22" s="7">
        <v>4352554.3499999996</v>
      </c>
      <c r="F22" s="7">
        <v>0</v>
      </c>
      <c r="G22" s="7">
        <v>0</v>
      </c>
    </row>
    <row r="23" spans="1:15" x14ac:dyDescent="0.2">
      <c r="A23" s="3"/>
      <c r="B23" s="3"/>
      <c r="C23" s="7"/>
      <c r="D23" s="7"/>
      <c r="E23" s="7"/>
      <c r="F23" s="7"/>
      <c r="G23" s="7"/>
    </row>
    <row r="24" spans="1:15" x14ac:dyDescent="0.2">
      <c r="B24" s="2" t="s">
        <v>80</v>
      </c>
      <c r="C24" s="4">
        <f>SUM(C7:C20)</f>
        <v>12301630.560000002</v>
      </c>
      <c r="D24" s="4">
        <f>SUM(D7:D20)</f>
        <v>8479259.8299999982</v>
      </c>
      <c r="E24" s="4">
        <f>SUM(E7:E20)</f>
        <v>9287026.7200000007</v>
      </c>
      <c r="G24" s="5">
        <f>C24+D24-E24</f>
        <v>11493863.67</v>
      </c>
      <c r="H24" s="4">
        <f>G24-H2</f>
        <v>45973.909999998286</v>
      </c>
    </row>
    <row r="25" spans="1:15" x14ac:dyDescent="0.2">
      <c r="B25" s="2" t="s">
        <v>81</v>
      </c>
      <c r="C25" s="4">
        <f>'MAI-2019'!H2</f>
        <v>12228724.51</v>
      </c>
      <c r="D25" s="4">
        <f>SUM(K7:K20)</f>
        <v>8479211.0820496939</v>
      </c>
      <c r="E25" s="4">
        <f>SUM(N7:N20)</f>
        <v>9260428.6788000856</v>
      </c>
      <c r="H25" s="4">
        <f>H24+I2</f>
        <v>-21424.25</v>
      </c>
    </row>
    <row r="26" spans="1:15" x14ac:dyDescent="0.2">
      <c r="B26" s="2" t="s">
        <v>82</v>
      </c>
      <c r="C26" s="5">
        <f>C24-C25</f>
        <v>72906.050000002608</v>
      </c>
      <c r="D26" s="5">
        <f>D24-D25</f>
        <v>48.747950304299593</v>
      </c>
      <c r="E26" s="5">
        <f>E24-E25</f>
        <v>26598.041199915111</v>
      </c>
    </row>
    <row r="27" spans="1:15" x14ac:dyDescent="0.2">
      <c r="E27" s="2" t="s">
        <v>91</v>
      </c>
    </row>
    <row r="28" spans="1:15" x14ac:dyDescent="0.2">
      <c r="D28" s="5"/>
    </row>
    <row r="30" spans="1:15" x14ac:dyDescent="0.2">
      <c r="D30" s="5"/>
    </row>
    <row r="31" spans="1:15" x14ac:dyDescent="0.2">
      <c r="D31" s="4"/>
      <c r="G31" s="5"/>
    </row>
    <row r="36" spans="4:4" x14ac:dyDescent="0.2">
      <c r="D36" s="4"/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06D66-EE37-3444-BD31-ABC4BCF20450}">
  <dimension ref="A1:O36"/>
  <sheetViews>
    <sheetView workbookViewId="0">
      <selection activeCell="D30" sqref="D30"/>
    </sheetView>
  </sheetViews>
  <sheetFormatPr baseColWidth="10" defaultRowHeight="14" x14ac:dyDescent="0.2"/>
  <cols>
    <col min="1" max="1" width="21.59765625" style="2" customWidth="1"/>
    <col min="2" max="2" width="50.796875" style="2" bestFit="1" customWidth="1"/>
    <col min="3" max="3" width="28.3984375" style="2" bestFit="1" customWidth="1"/>
    <col min="4" max="5" width="25.796875" style="2" bestFit="1" customWidth="1"/>
    <col min="6" max="7" width="28.3984375" style="2" bestFit="1" customWidth="1"/>
    <col min="8" max="8" width="20.796875" style="4" bestFit="1" customWidth="1"/>
    <col min="9" max="9" width="20.796875" style="2" bestFit="1" customWidth="1"/>
    <col min="10" max="10" width="4.59765625" style="2" customWidth="1"/>
    <col min="11" max="11" width="18.3984375" style="2" bestFit="1" customWidth="1"/>
    <col min="12" max="12" width="18" style="2" customWidth="1"/>
    <col min="13" max="13" width="2" style="2" customWidth="1"/>
    <col min="14" max="14" width="18.3984375" style="2" bestFit="1" customWidth="1"/>
    <col min="15" max="15" width="15.796875" style="2" bestFit="1" customWidth="1"/>
    <col min="16" max="16384" width="11" style="2"/>
  </cols>
  <sheetData>
    <row r="1" spans="1:15" ht="15" thickBot="1" x14ac:dyDescent="0.25">
      <c r="A1" s="11" t="s">
        <v>1</v>
      </c>
      <c r="B1" s="11" t="s">
        <v>2</v>
      </c>
      <c r="C1" s="11" t="s">
        <v>3</v>
      </c>
      <c r="D1" s="11" t="s">
        <v>4</v>
      </c>
      <c r="E1" s="11" t="s">
        <v>5</v>
      </c>
      <c r="F1" s="11" t="s">
        <v>6</v>
      </c>
      <c r="G1" s="11" t="s">
        <v>7</v>
      </c>
      <c r="H1" s="4" t="s">
        <v>72</v>
      </c>
      <c r="I1" s="2" t="s">
        <v>73</v>
      </c>
      <c r="K1" s="2" t="s">
        <v>74</v>
      </c>
      <c r="N1" s="2" t="s">
        <v>83</v>
      </c>
    </row>
    <row r="2" spans="1:15" ht="15" thickTop="1" x14ac:dyDescent="0.2">
      <c r="A2" s="3" t="s">
        <v>0</v>
      </c>
      <c r="B2" s="3" t="s">
        <v>8</v>
      </c>
      <c r="C2" s="7">
        <v>11515287.92</v>
      </c>
      <c r="D2" s="7">
        <v>17041840.449999999</v>
      </c>
      <c r="E2" s="7">
        <v>15214651.119999999</v>
      </c>
      <c r="F2" s="7">
        <v>1827189.33</v>
      </c>
      <c r="G2" s="7">
        <v>13342477.25</v>
      </c>
      <c r="H2" s="4">
        <f>H3</f>
        <v>13462546.739999998</v>
      </c>
      <c r="I2" s="5">
        <f>H2-G2</f>
        <v>120069.48999999836</v>
      </c>
    </row>
    <row r="3" spans="1:15" x14ac:dyDescent="0.2">
      <c r="A3" s="3" t="s">
        <v>11</v>
      </c>
      <c r="B3" s="3" t="s">
        <v>12</v>
      </c>
      <c r="C3" s="7">
        <v>11515287.92</v>
      </c>
      <c r="D3" s="7">
        <v>17041840.449999999</v>
      </c>
      <c r="E3" s="7">
        <v>15214651.119999999</v>
      </c>
      <c r="F3" s="7">
        <v>1827189.33</v>
      </c>
      <c r="G3" s="7">
        <v>13342477.25</v>
      </c>
      <c r="H3" s="4">
        <f>H4</f>
        <v>13462546.739999998</v>
      </c>
      <c r="I3" s="5">
        <f t="shared" ref="I3:I20" si="0">H3-G3</f>
        <v>120069.48999999836</v>
      </c>
    </row>
    <row r="4" spans="1:15" x14ac:dyDescent="0.2">
      <c r="A4" s="3" t="s">
        <v>13</v>
      </c>
      <c r="B4" s="3" t="s">
        <v>14</v>
      </c>
      <c r="C4" s="7">
        <v>11515287.92</v>
      </c>
      <c r="D4" s="7">
        <v>17041840.449999999</v>
      </c>
      <c r="E4" s="7">
        <v>15214651.119999999</v>
      </c>
      <c r="F4" s="7">
        <v>1827189.33</v>
      </c>
      <c r="G4" s="7">
        <v>13342477.25</v>
      </c>
      <c r="H4" s="4">
        <f>H5</f>
        <v>13462546.739999998</v>
      </c>
      <c r="I4" s="5">
        <f t="shared" si="0"/>
        <v>120069.48999999836</v>
      </c>
    </row>
    <row r="5" spans="1:15" x14ac:dyDescent="0.2">
      <c r="A5" s="3" t="s">
        <v>15</v>
      </c>
      <c r="B5" s="3" t="s">
        <v>14</v>
      </c>
      <c r="C5" s="7">
        <v>11515287.92</v>
      </c>
      <c r="D5" s="7">
        <v>17041840.449999999</v>
      </c>
      <c r="E5" s="7">
        <v>15214651.119999999</v>
      </c>
      <c r="F5" s="7">
        <v>1827189.33</v>
      </c>
      <c r="G5" s="7">
        <v>13342477.25</v>
      </c>
      <c r="H5" s="4">
        <f>H6</f>
        <v>13462546.739999998</v>
      </c>
      <c r="I5" s="5">
        <f t="shared" si="0"/>
        <v>120069.48999999836</v>
      </c>
    </row>
    <row r="6" spans="1:15" x14ac:dyDescent="0.2">
      <c r="A6" s="3" t="s">
        <v>16</v>
      </c>
      <c r="B6" s="3" t="s">
        <v>17</v>
      </c>
      <c r="C6" s="7">
        <v>11515287.92</v>
      </c>
      <c r="D6" s="7">
        <v>17041840.449999999</v>
      </c>
      <c r="E6" s="7">
        <v>15214651.119999999</v>
      </c>
      <c r="F6" s="7">
        <v>1827189.33</v>
      </c>
      <c r="G6" s="7">
        <v>13342477.25</v>
      </c>
      <c r="H6" s="4">
        <f>SUM(H7:H20)</f>
        <v>13462546.739999998</v>
      </c>
      <c r="I6" s="5">
        <f t="shared" si="0"/>
        <v>120069.48999999836</v>
      </c>
    </row>
    <row r="7" spans="1:15" x14ac:dyDescent="0.2">
      <c r="A7" s="3" t="s">
        <v>18</v>
      </c>
      <c r="B7" s="3" t="s">
        <v>84</v>
      </c>
      <c r="C7" s="7">
        <v>6419858.1799999997</v>
      </c>
      <c r="D7" s="7">
        <v>8405797.0800000001</v>
      </c>
      <c r="E7" s="7">
        <v>6139959.3099999996</v>
      </c>
      <c r="F7" s="7">
        <v>2265837.77</v>
      </c>
      <c r="G7" s="7">
        <v>8685695.9499999993</v>
      </c>
      <c r="H7" s="7">
        <v>8180108.6299999999</v>
      </c>
      <c r="I7" s="5">
        <f t="shared" si="0"/>
        <v>-505587.31999999937</v>
      </c>
      <c r="K7" s="5">
        <v>7765902.6518839002</v>
      </c>
      <c r="L7" s="5">
        <f t="shared" ref="L7:L20" si="1">K7-D7</f>
        <v>-639894.42811609991</v>
      </c>
      <c r="N7" s="5">
        <v>6140137.950096</v>
      </c>
      <c r="O7" s="5">
        <f>N7-E7</f>
        <v>178.64009600039572</v>
      </c>
    </row>
    <row r="8" spans="1:15" x14ac:dyDescent="0.2">
      <c r="A8" s="3" t="s">
        <v>21</v>
      </c>
      <c r="B8" s="3" t="s">
        <v>22</v>
      </c>
      <c r="C8" s="7">
        <v>366437.06</v>
      </c>
      <c r="D8" s="7">
        <v>629007.76</v>
      </c>
      <c r="E8" s="7">
        <v>677539.56</v>
      </c>
      <c r="F8" s="7">
        <v>48531.8</v>
      </c>
      <c r="G8" s="7">
        <v>317905.26</v>
      </c>
      <c r="H8" s="7">
        <v>368345.55</v>
      </c>
      <c r="I8" s="5">
        <f t="shared" si="0"/>
        <v>50440.289999999979</v>
      </c>
      <c r="K8" s="5">
        <v>629007.70320782403</v>
      </c>
      <c r="L8" s="5">
        <f t="shared" si="1"/>
        <v>-5.6792175979353487E-2</v>
      </c>
      <c r="N8" s="5">
        <v>677539.91683368804</v>
      </c>
      <c r="O8" s="5">
        <f t="shared" ref="O8:O20" si="2">N8-E8</f>
        <v>0.35683368798345327</v>
      </c>
    </row>
    <row r="9" spans="1:15" x14ac:dyDescent="0.2">
      <c r="A9" s="3" t="s">
        <v>25</v>
      </c>
      <c r="B9" s="3" t="s">
        <v>26</v>
      </c>
      <c r="C9" s="7">
        <v>369569.33</v>
      </c>
      <c r="D9" s="7">
        <v>393664.16</v>
      </c>
      <c r="E9" s="7">
        <v>409813.83</v>
      </c>
      <c r="F9" s="7">
        <v>16149.67</v>
      </c>
      <c r="G9" s="7">
        <v>353419.66</v>
      </c>
      <c r="H9" s="7">
        <v>425179.24</v>
      </c>
      <c r="I9" s="5">
        <f t="shared" si="0"/>
        <v>71759.580000000016</v>
      </c>
      <c r="K9" s="5">
        <v>393664.18711532501</v>
      </c>
      <c r="L9" s="5">
        <f t="shared" si="1"/>
        <v>2.711532503599301E-2</v>
      </c>
      <c r="N9" s="5">
        <v>409813.67557901301</v>
      </c>
      <c r="O9" s="5">
        <f t="shared" si="2"/>
        <v>-0.1544209870044142</v>
      </c>
    </row>
    <row r="10" spans="1:15" x14ac:dyDescent="0.2">
      <c r="A10" s="3" t="s">
        <v>29</v>
      </c>
      <c r="B10" s="3" t="s">
        <v>30</v>
      </c>
      <c r="C10" s="7">
        <v>229352.52</v>
      </c>
      <c r="D10" s="7">
        <v>312999.92</v>
      </c>
      <c r="E10" s="7">
        <v>354375.39</v>
      </c>
      <c r="F10" s="7">
        <v>41375.47</v>
      </c>
      <c r="G10" s="7">
        <v>187977.05</v>
      </c>
      <c r="H10" s="7">
        <v>224028.58</v>
      </c>
      <c r="I10" s="5">
        <f t="shared" si="0"/>
        <v>36051.53</v>
      </c>
      <c r="K10" s="5">
        <v>312999.90900864103</v>
      </c>
      <c r="L10" s="5">
        <f t="shared" si="1"/>
        <v>-1.099135895492509E-2</v>
      </c>
      <c r="N10" s="5">
        <v>354376.46676272003</v>
      </c>
      <c r="O10" s="5">
        <f t="shared" si="2"/>
        <v>1.0767627200111747</v>
      </c>
    </row>
    <row r="11" spans="1:15" x14ac:dyDescent="0.2">
      <c r="A11" s="3" t="s">
        <v>33</v>
      </c>
      <c r="B11" s="3" t="s">
        <v>34</v>
      </c>
      <c r="C11" s="7">
        <v>213851.46</v>
      </c>
      <c r="D11" s="7">
        <v>179267.19</v>
      </c>
      <c r="E11" s="7">
        <v>201999.62</v>
      </c>
      <c r="F11" s="7">
        <v>22732.43</v>
      </c>
      <c r="G11" s="7">
        <v>191119.03</v>
      </c>
      <c r="H11" s="7">
        <v>214152.78</v>
      </c>
      <c r="I11" s="5">
        <f t="shared" si="0"/>
        <v>23033.75</v>
      </c>
      <c r="K11" s="5">
        <v>179267.183636726</v>
      </c>
      <c r="L11" s="5">
        <f t="shared" si="1"/>
        <v>-6.3632740057073534E-3</v>
      </c>
      <c r="N11" s="5">
        <v>201999.940212888</v>
      </c>
      <c r="O11" s="5">
        <f t="shared" si="2"/>
        <v>0.3202128880075179</v>
      </c>
    </row>
    <row r="12" spans="1:15" x14ac:dyDescent="0.2">
      <c r="A12" s="3" t="s">
        <v>37</v>
      </c>
      <c r="B12" s="3" t="s">
        <v>85</v>
      </c>
      <c r="C12" s="7">
        <v>774432.12</v>
      </c>
      <c r="D12" s="7">
        <v>471247.56</v>
      </c>
      <c r="E12" s="7">
        <v>569845.31999999995</v>
      </c>
      <c r="F12" s="7">
        <v>98597.759999999995</v>
      </c>
      <c r="G12" s="7">
        <v>675834.36</v>
      </c>
      <c r="H12" s="7">
        <v>750573.33</v>
      </c>
      <c r="I12" s="5">
        <f t="shared" si="0"/>
        <v>74738.969999999972</v>
      </c>
      <c r="K12" s="5">
        <v>471247.61148578202</v>
      </c>
      <c r="L12" s="5">
        <f t="shared" si="1"/>
        <v>5.1485782023519278E-2</v>
      </c>
      <c r="N12" s="5">
        <v>569842.517192467</v>
      </c>
      <c r="O12" s="5">
        <f t="shared" si="2"/>
        <v>-2.8028075329493731</v>
      </c>
    </row>
    <row r="13" spans="1:15" x14ac:dyDescent="0.2">
      <c r="A13" s="3" t="s">
        <v>40</v>
      </c>
      <c r="B13" s="3" t="s">
        <v>41</v>
      </c>
      <c r="C13" s="7">
        <v>188544.37</v>
      </c>
      <c r="D13" s="7">
        <v>303320.12</v>
      </c>
      <c r="E13" s="7">
        <v>314483.44</v>
      </c>
      <c r="F13" s="7">
        <v>11163.32</v>
      </c>
      <c r="G13" s="7">
        <v>177381.05</v>
      </c>
      <c r="H13" s="7">
        <v>206903.28</v>
      </c>
      <c r="I13" s="5">
        <f t="shared" si="0"/>
        <v>29522.23000000001</v>
      </c>
      <c r="K13" s="5">
        <v>303320.14803606301</v>
      </c>
      <c r="L13" s="5">
        <f t="shared" si="1"/>
        <v>2.8036063013132662E-2</v>
      </c>
      <c r="N13" s="5">
        <v>314483.957659935</v>
      </c>
      <c r="O13" s="5">
        <f t="shared" si="2"/>
        <v>0.51765993499429896</v>
      </c>
    </row>
    <row r="14" spans="1:15" x14ac:dyDescent="0.2">
      <c r="A14" s="3" t="s">
        <v>44</v>
      </c>
      <c r="B14" s="3" t="s">
        <v>45</v>
      </c>
      <c r="C14" s="7">
        <v>164380.9</v>
      </c>
      <c r="D14" s="7">
        <v>340535.4</v>
      </c>
      <c r="E14" s="7">
        <v>320580.56</v>
      </c>
      <c r="F14" s="7">
        <v>19954.84</v>
      </c>
      <c r="G14" s="7">
        <v>184335.74</v>
      </c>
      <c r="H14" s="7">
        <v>210423.33</v>
      </c>
      <c r="I14" s="5">
        <f t="shared" si="0"/>
        <v>26087.589999999997</v>
      </c>
      <c r="K14" s="5">
        <v>340535.43190667499</v>
      </c>
      <c r="L14" s="5">
        <f t="shared" si="1"/>
        <v>3.1906674965284765E-2</v>
      </c>
      <c r="N14" s="5">
        <v>320580.47529742698</v>
      </c>
      <c r="O14" s="5">
        <f t="shared" si="2"/>
        <v>-8.4702573018148541E-2</v>
      </c>
    </row>
    <row r="15" spans="1:15" x14ac:dyDescent="0.2">
      <c r="A15" s="3" t="s">
        <v>48</v>
      </c>
      <c r="B15" s="3" t="s">
        <v>49</v>
      </c>
      <c r="C15" s="7">
        <v>197955.39</v>
      </c>
      <c r="D15" s="7">
        <v>76275.789999999994</v>
      </c>
      <c r="E15" s="7">
        <v>90104.21</v>
      </c>
      <c r="F15" s="7">
        <v>13828.42</v>
      </c>
      <c r="G15" s="7">
        <v>184126.97</v>
      </c>
      <c r="H15" s="7">
        <v>200539.71</v>
      </c>
      <c r="I15" s="5">
        <f t="shared" si="0"/>
        <v>16412.739999999991</v>
      </c>
      <c r="K15" s="5">
        <v>76275.783226761094</v>
      </c>
      <c r="L15" s="5">
        <f t="shared" si="1"/>
        <v>-6.7732388997683302E-3</v>
      </c>
      <c r="N15" s="5">
        <v>90104.600203342998</v>
      </c>
      <c r="O15" s="5">
        <f t="shared" si="2"/>
        <v>0.390203342991299</v>
      </c>
    </row>
    <row r="16" spans="1:15" x14ac:dyDescent="0.2">
      <c r="A16" s="3" t="s">
        <v>52</v>
      </c>
      <c r="B16" s="3" t="s">
        <v>53</v>
      </c>
      <c r="C16" s="7">
        <v>204937.51</v>
      </c>
      <c r="D16" s="7">
        <v>281086.24</v>
      </c>
      <c r="E16" s="7">
        <v>285434.52</v>
      </c>
      <c r="F16" s="7">
        <v>4348.28</v>
      </c>
      <c r="G16" s="7">
        <v>200589.23</v>
      </c>
      <c r="H16" s="7">
        <v>229213.52</v>
      </c>
      <c r="I16" s="5">
        <f t="shared" si="0"/>
        <v>28624.289999999979</v>
      </c>
      <c r="K16" s="5">
        <v>281086.260886478</v>
      </c>
      <c r="L16" s="5">
        <f t="shared" si="1"/>
        <v>2.0886478014290333E-2</v>
      </c>
      <c r="N16" s="5">
        <v>285434.83609307598</v>
      </c>
      <c r="O16" s="5">
        <f t="shared" si="2"/>
        <v>0.31609307596227154</v>
      </c>
    </row>
    <row r="17" spans="1:15" x14ac:dyDescent="0.2">
      <c r="A17" s="3" t="s">
        <v>56</v>
      </c>
      <c r="B17" s="3" t="s">
        <v>86</v>
      </c>
      <c r="C17" s="7">
        <v>1176893.53</v>
      </c>
      <c r="D17" s="7">
        <v>707733.06</v>
      </c>
      <c r="E17" s="7">
        <v>830540.55</v>
      </c>
      <c r="F17" s="7">
        <v>122807.49</v>
      </c>
      <c r="G17" s="7">
        <v>1054086.04</v>
      </c>
      <c r="H17" s="7">
        <v>1207028.3500000001</v>
      </c>
      <c r="I17" s="5">
        <f t="shared" si="0"/>
        <v>152942.31000000006</v>
      </c>
      <c r="K17" s="5">
        <v>707733.09944689204</v>
      </c>
      <c r="L17" s="5">
        <f t="shared" si="1"/>
        <v>3.9446891983971E-2</v>
      </c>
      <c r="N17" s="5">
        <v>830540.57853172801</v>
      </c>
      <c r="O17" s="5">
        <f t="shared" si="2"/>
        <v>2.8531727963127196E-2</v>
      </c>
    </row>
    <row r="18" spans="1:15" x14ac:dyDescent="0.2">
      <c r="A18" s="3" t="s">
        <v>59</v>
      </c>
      <c r="B18" s="3" t="s">
        <v>87</v>
      </c>
      <c r="C18" s="7">
        <v>890949.24</v>
      </c>
      <c r="D18" s="7">
        <v>337121.55</v>
      </c>
      <c r="E18" s="7">
        <v>391021.34</v>
      </c>
      <c r="F18" s="7">
        <v>53899.79</v>
      </c>
      <c r="G18" s="7">
        <v>837049.45</v>
      </c>
      <c r="H18" s="7">
        <v>927362.17</v>
      </c>
      <c r="I18" s="5">
        <f t="shared" si="0"/>
        <v>90312.720000000088</v>
      </c>
      <c r="K18" s="5">
        <v>337121.52623095101</v>
      </c>
      <c r="L18" s="5">
        <f t="shared" si="1"/>
        <v>-2.3769048973917961E-2</v>
      </c>
      <c r="N18" s="5">
        <v>391021.86645467102</v>
      </c>
      <c r="O18" s="5">
        <f t="shared" si="2"/>
        <v>0.5264546709950082</v>
      </c>
    </row>
    <row r="19" spans="1:15" x14ac:dyDescent="0.2">
      <c r="A19" s="3" t="s">
        <v>88</v>
      </c>
      <c r="B19" s="3" t="s">
        <v>89</v>
      </c>
      <c r="C19" s="7">
        <v>166915.97</v>
      </c>
      <c r="D19" s="7">
        <v>83170.28</v>
      </c>
      <c r="E19" s="7">
        <v>88869.87</v>
      </c>
      <c r="F19" s="7">
        <v>5699.59</v>
      </c>
      <c r="G19" s="7">
        <v>161216.38</v>
      </c>
      <c r="H19" s="7">
        <v>174642.51</v>
      </c>
      <c r="I19" s="5">
        <f t="shared" si="0"/>
        <v>13426.130000000005</v>
      </c>
      <c r="K19" s="5">
        <v>83170.269350319693</v>
      </c>
      <c r="L19" s="5">
        <f t="shared" si="1"/>
        <v>-1.0649680305505171E-2</v>
      </c>
      <c r="N19" s="5">
        <v>88870.213954057195</v>
      </c>
      <c r="O19" s="5">
        <f t="shared" si="2"/>
        <v>0.34395405719988048</v>
      </c>
    </row>
    <row r="20" spans="1:15" x14ac:dyDescent="0.2">
      <c r="A20" s="3" t="s">
        <v>62</v>
      </c>
      <c r="B20" s="3" t="s">
        <v>97</v>
      </c>
      <c r="C20" s="7">
        <v>129786.09</v>
      </c>
      <c r="D20" s="7">
        <v>17131.810000000001</v>
      </c>
      <c r="E20" s="7">
        <v>15461.13</v>
      </c>
      <c r="F20" s="7">
        <v>1670.68</v>
      </c>
      <c r="G20" s="7">
        <v>131456.76999999999</v>
      </c>
      <c r="H20" s="7">
        <v>144045.76000000001</v>
      </c>
      <c r="I20" s="5">
        <f t="shared" si="0"/>
        <v>12588.99000000002</v>
      </c>
      <c r="K20" s="4">
        <v>17131.818711083899</v>
      </c>
      <c r="L20" s="5">
        <f t="shared" si="1"/>
        <v>8.711083897651406E-3</v>
      </c>
      <c r="N20" s="4">
        <v>15461.129615804501</v>
      </c>
      <c r="O20" s="5">
        <f t="shared" si="2"/>
        <v>-3.841954985546181E-4</v>
      </c>
    </row>
    <row r="21" spans="1:15" x14ac:dyDescent="0.2">
      <c r="A21" s="3" t="s">
        <v>66</v>
      </c>
      <c r="B21" s="3" t="s">
        <v>90</v>
      </c>
      <c r="C21" s="7">
        <v>21424.25</v>
      </c>
      <c r="D21" s="7">
        <v>0</v>
      </c>
      <c r="E21" s="7">
        <v>21424.25</v>
      </c>
      <c r="F21" s="7">
        <v>21424.25</v>
      </c>
      <c r="G21" s="7">
        <v>0</v>
      </c>
      <c r="H21" s="4">
        <v>0</v>
      </c>
    </row>
    <row r="22" spans="1:15" x14ac:dyDescent="0.2">
      <c r="A22" s="3" t="s">
        <v>68</v>
      </c>
      <c r="B22" s="3" t="s">
        <v>69</v>
      </c>
      <c r="C22" s="7">
        <v>0</v>
      </c>
      <c r="D22" s="7">
        <v>4503482.53</v>
      </c>
      <c r="E22" s="7">
        <v>4503198.22</v>
      </c>
      <c r="F22" s="7">
        <v>284.31</v>
      </c>
      <c r="G22" s="7">
        <v>284.31</v>
      </c>
    </row>
    <row r="23" spans="1:15" x14ac:dyDescent="0.2">
      <c r="A23" s="3"/>
      <c r="B23" s="3"/>
      <c r="C23" s="7"/>
      <c r="D23" s="7"/>
      <c r="E23" s="7"/>
      <c r="F23" s="7"/>
      <c r="G23" s="7"/>
    </row>
    <row r="24" spans="1:15" x14ac:dyDescent="0.2">
      <c r="B24" s="2" t="s">
        <v>80</v>
      </c>
      <c r="C24" s="4">
        <f>SUM(C7:C20)</f>
        <v>11493863.67</v>
      </c>
      <c r="D24" s="4">
        <f>SUM(D7:D20)</f>
        <v>12538357.92</v>
      </c>
      <c r="E24" s="4">
        <f>SUM(E7:E20)</f>
        <v>10690028.65</v>
      </c>
      <c r="G24" s="5">
        <f>C24+D24-E24</f>
        <v>13342192.939999999</v>
      </c>
      <c r="H24" s="4">
        <f>G24-H2</f>
        <v>-120353.79999999888</v>
      </c>
    </row>
    <row r="25" spans="1:15" x14ac:dyDescent="0.2">
      <c r="B25" s="2" t="s">
        <v>81</v>
      </c>
      <c r="C25" s="4">
        <f>'MAI-2019'!H2</f>
        <v>12228724.51</v>
      </c>
      <c r="D25" s="4">
        <f>SUM(K7:K20)</f>
        <v>11898463.584133424</v>
      </c>
      <c r="E25" s="4">
        <f>SUM(N7:N20)</f>
        <v>10690208.124486815</v>
      </c>
      <c r="H25" s="4">
        <f>H24+I2</f>
        <v>-284.31000000052154</v>
      </c>
    </row>
    <row r="26" spans="1:15" x14ac:dyDescent="0.2">
      <c r="B26" s="2" t="s">
        <v>82</v>
      </c>
      <c r="C26" s="5">
        <f>C24-C25</f>
        <v>-734860.83999999985</v>
      </c>
      <c r="D26" s="5">
        <f>D24-D25</f>
        <v>639894.33586657606</v>
      </c>
      <c r="E26" s="5">
        <f>E24-E25</f>
        <v>-179.47448681481183</v>
      </c>
    </row>
    <row r="28" spans="1:15" x14ac:dyDescent="0.2">
      <c r="D28" s="5">
        <v>640614.26</v>
      </c>
      <c r="E28" s="2" t="s">
        <v>100</v>
      </c>
    </row>
    <row r="29" spans="1:15" x14ac:dyDescent="0.2">
      <c r="D29" s="4">
        <v>765151.26999999606</v>
      </c>
      <c r="E29" s="2" t="s">
        <v>101</v>
      </c>
    </row>
    <row r="30" spans="1:15" x14ac:dyDescent="0.2">
      <c r="D30" s="13">
        <f>D29-D28</f>
        <v>124537.00999999605</v>
      </c>
      <c r="E30" s="14" t="s">
        <v>102</v>
      </c>
    </row>
    <row r="31" spans="1:15" x14ac:dyDescent="0.2">
      <c r="D31" s="4"/>
      <c r="G31" s="5"/>
    </row>
    <row r="36" spans="4:4" x14ac:dyDescent="0.2">
      <c r="D36" s="4"/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63AAF-4ECC-4C4F-8239-967A2B2569E3}">
  <dimension ref="A1:O36"/>
  <sheetViews>
    <sheetView workbookViewId="0">
      <selection activeCell="D28" sqref="D28"/>
    </sheetView>
  </sheetViews>
  <sheetFormatPr baseColWidth="10" defaultRowHeight="14" x14ac:dyDescent="0.2"/>
  <cols>
    <col min="1" max="1" width="21.59765625" style="2" customWidth="1"/>
    <col min="2" max="2" width="50.796875" style="2" bestFit="1" customWidth="1"/>
    <col min="3" max="3" width="28.3984375" style="2" bestFit="1" customWidth="1"/>
    <col min="4" max="5" width="25.796875" style="2" bestFit="1" customWidth="1"/>
    <col min="6" max="7" width="28.3984375" style="2" bestFit="1" customWidth="1"/>
    <col min="8" max="8" width="20.796875" style="4" bestFit="1" customWidth="1"/>
    <col min="9" max="9" width="20.796875" style="2" bestFit="1" customWidth="1"/>
    <col min="10" max="10" width="4.59765625" style="2" customWidth="1"/>
    <col min="11" max="11" width="18.3984375" style="2" bestFit="1" customWidth="1"/>
    <col min="12" max="12" width="18" style="2" customWidth="1"/>
    <col min="13" max="13" width="2" style="2" customWidth="1"/>
    <col min="14" max="14" width="18.3984375" style="2" bestFit="1" customWidth="1"/>
    <col min="15" max="15" width="15.796875" style="2" bestFit="1" customWidth="1"/>
    <col min="16" max="16384" width="11" style="2"/>
  </cols>
  <sheetData>
    <row r="1" spans="1:15" ht="15" thickBot="1" x14ac:dyDescent="0.25">
      <c r="A1" s="11" t="s">
        <v>1</v>
      </c>
      <c r="B1" s="11" t="s">
        <v>2</v>
      </c>
      <c r="C1" s="11" t="s">
        <v>3</v>
      </c>
      <c r="D1" s="11" t="s">
        <v>4</v>
      </c>
      <c r="E1" s="11" t="s">
        <v>5</v>
      </c>
      <c r="F1" s="11" t="s">
        <v>6</v>
      </c>
      <c r="G1" s="11" t="s">
        <v>7</v>
      </c>
      <c r="H1" s="4" t="s">
        <v>72</v>
      </c>
      <c r="I1" s="2" t="s">
        <v>73</v>
      </c>
      <c r="K1" s="2" t="s">
        <v>74</v>
      </c>
      <c r="N1" s="2" t="s">
        <v>83</v>
      </c>
    </row>
    <row r="2" spans="1:15" ht="15" thickTop="1" x14ac:dyDescent="0.2">
      <c r="A2" s="3" t="s">
        <v>0</v>
      </c>
      <c r="B2" s="3" t="s">
        <v>8</v>
      </c>
      <c r="C2" s="7">
        <v>13342477.25</v>
      </c>
      <c r="D2" s="7">
        <v>17238168.149999999</v>
      </c>
      <c r="E2" s="7">
        <v>16402518.710000001</v>
      </c>
      <c r="F2" s="7">
        <v>835649.44</v>
      </c>
      <c r="G2" s="7">
        <v>14178126.689999999</v>
      </c>
      <c r="H2" s="4">
        <f>H3</f>
        <v>14252416.839999998</v>
      </c>
      <c r="I2" s="5">
        <f>H2-G2</f>
        <v>74290.14999999851</v>
      </c>
    </row>
    <row r="3" spans="1:15" x14ac:dyDescent="0.2">
      <c r="A3" s="3" t="s">
        <v>11</v>
      </c>
      <c r="B3" s="3" t="s">
        <v>12</v>
      </c>
      <c r="C3" s="7">
        <v>13342477.25</v>
      </c>
      <c r="D3" s="7">
        <v>17238168.149999999</v>
      </c>
      <c r="E3" s="7">
        <v>16402518.710000001</v>
      </c>
      <c r="F3" s="7">
        <v>835649.44</v>
      </c>
      <c r="G3" s="7">
        <v>14178126.689999999</v>
      </c>
      <c r="H3" s="4">
        <f>H4</f>
        <v>14252416.839999998</v>
      </c>
      <c r="I3" s="5">
        <f t="shared" ref="I3:I20" si="0">H3-G3</f>
        <v>74290.14999999851</v>
      </c>
    </row>
    <row r="4" spans="1:15" x14ac:dyDescent="0.2">
      <c r="A4" s="3" t="s">
        <v>13</v>
      </c>
      <c r="B4" s="3" t="s">
        <v>14</v>
      </c>
      <c r="C4" s="7">
        <v>13342477.25</v>
      </c>
      <c r="D4" s="7">
        <v>17238168.149999999</v>
      </c>
      <c r="E4" s="7">
        <v>16402518.710000001</v>
      </c>
      <c r="F4" s="7">
        <v>835649.44</v>
      </c>
      <c r="G4" s="7">
        <v>14178126.689999999</v>
      </c>
      <c r="H4" s="4">
        <f>H5</f>
        <v>14252416.839999998</v>
      </c>
      <c r="I4" s="5">
        <f t="shared" si="0"/>
        <v>74290.14999999851</v>
      </c>
    </row>
    <row r="5" spans="1:15" x14ac:dyDescent="0.2">
      <c r="A5" s="3" t="s">
        <v>15</v>
      </c>
      <c r="B5" s="3" t="s">
        <v>14</v>
      </c>
      <c r="C5" s="7">
        <v>13342477.25</v>
      </c>
      <c r="D5" s="7">
        <v>17238168.149999999</v>
      </c>
      <c r="E5" s="7">
        <v>16402518.710000001</v>
      </c>
      <c r="F5" s="7">
        <v>835649.44</v>
      </c>
      <c r="G5" s="7">
        <v>14178126.689999999</v>
      </c>
      <c r="H5" s="4">
        <f>H6</f>
        <v>14252416.839999998</v>
      </c>
      <c r="I5" s="5">
        <f t="shared" si="0"/>
        <v>74290.14999999851</v>
      </c>
    </row>
    <row r="6" spans="1:15" x14ac:dyDescent="0.2">
      <c r="A6" s="3" t="s">
        <v>16</v>
      </c>
      <c r="B6" s="3" t="s">
        <v>17</v>
      </c>
      <c r="C6" s="7">
        <v>13342477.25</v>
      </c>
      <c r="D6" s="7">
        <v>17238168.149999999</v>
      </c>
      <c r="E6" s="7">
        <v>16402518.710000001</v>
      </c>
      <c r="F6" s="7">
        <v>835649.44</v>
      </c>
      <c r="G6" s="7">
        <f>SUM(G7:G22)</f>
        <v>14178126.689999999</v>
      </c>
      <c r="H6" s="4">
        <f>SUM(H7:H21)</f>
        <v>14252416.839999998</v>
      </c>
      <c r="I6" s="5">
        <f t="shared" si="0"/>
        <v>74290.14999999851</v>
      </c>
    </row>
    <row r="7" spans="1:15" x14ac:dyDescent="0.2">
      <c r="A7" s="3" t="s">
        <v>18</v>
      </c>
      <c r="B7" s="3" t="s">
        <v>84</v>
      </c>
      <c r="C7" s="7">
        <v>8685695.9499999993</v>
      </c>
      <c r="D7" s="7">
        <v>7344940.0099999998</v>
      </c>
      <c r="E7" s="7">
        <v>6563165.7999999998</v>
      </c>
      <c r="F7" s="7">
        <v>781774.21</v>
      </c>
      <c r="G7" s="7">
        <v>9467470.1600000001</v>
      </c>
      <c r="H7" s="7">
        <v>8927143.2799999993</v>
      </c>
      <c r="I7" s="5">
        <f t="shared" si="0"/>
        <v>-540326.88000000082</v>
      </c>
      <c r="K7" s="5">
        <v>7339409.9903305396</v>
      </c>
      <c r="L7" s="5">
        <f t="shared" ref="L7:L20" si="1">K7-D7</f>
        <v>-5530.0196694601327</v>
      </c>
      <c r="N7" s="5">
        <v>6563165.5219508298</v>
      </c>
      <c r="O7" s="5">
        <f>N7-E7</f>
        <v>-0.27804917003959417</v>
      </c>
    </row>
    <row r="8" spans="1:15" x14ac:dyDescent="0.2">
      <c r="A8" s="3" t="s">
        <v>21</v>
      </c>
      <c r="B8" s="3" t="s">
        <v>22</v>
      </c>
      <c r="C8" s="7">
        <v>317905.26</v>
      </c>
      <c r="D8" s="7">
        <v>655799.06999999995</v>
      </c>
      <c r="E8" s="7">
        <v>701470.11</v>
      </c>
      <c r="F8" s="7">
        <v>45671.040000000001</v>
      </c>
      <c r="G8" s="7">
        <v>272234.21999999997</v>
      </c>
      <c r="H8" s="7">
        <v>326108.08</v>
      </c>
      <c r="I8" s="5">
        <f t="shared" si="0"/>
        <v>53873.860000000044</v>
      </c>
      <c r="K8" s="5">
        <v>655799.05876060296</v>
      </c>
      <c r="L8" s="5">
        <f t="shared" si="1"/>
        <v>-1.1239396990276873E-2</v>
      </c>
      <c r="N8" s="5">
        <v>701470.84504031099</v>
      </c>
      <c r="O8" s="5">
        <f t="shared" ref="O8:O20" si="2">N8-E8</f>
        <v>0.73504031100310385</v>
      </c>
    </row>
    <row r="9" spans="1:15" x14ac:dyDescent="0.2">
      <c r="A9" s="3" t="s">
        <v>25</v>
      </c>
      <c r="B9" s="3" t="s">
        <v>26</v>
      </c>
      <c r="C9" s="7">
        <v>353419.66</v>
      </c>
      <c r="D9" s="7">
        <v>379344.26</v>
      </c>
      <c r="E9" s="7">
        <v>411585.19</v>
      </c>
      <c r="F9" s="7">
        <v>32240.93</v>
      </c>
      <c r="G9" s="7">
        <v>321178.73</v>
      </c>
      <c r="H9" s="7">
        <v>396051.6</v>
      </c>
      <c r="I9" s="5">
        <f t="shared" si="0"/>
        <v>74872.87</v>
      </c>
      <c r="K9" s="5">
        <v>379344.250411716</v>
      </c>
      <c r="L9" s="5">
        <f t="shared" si="1"/>
        <v>-9.5882840105332434E-3</v>
      </c>
      <c r="N9" s="5">
        <v>411585.56519430201</v>
      </c>
      <c r="O9" s="5">
        <f t="shared" si="2"/>
        <v>0.37519430200336501</v>
      </c>
    </row>
    <row r="10" spans="1:15" x14ac:dyDescent="0.2">
      <c r="A10" s="3" t="s">
        <v>29</v>
      </c>
      <c r="B10" s="3" t="s">
        <v>30</v>
      </c>
      <c r="C10" s="7">
        <v>187977.05</v>
      </c>
      <c r="D10" s="7">
        <v>429467.21</v>
      </c>
      <c r="E10" s="7">
        <v>394634.03</v>
      </c>
      <c r="F10" s="7">
        <v>34833.18</v>
      </c>
      <c r="G10" s="7">
        <v>222810.23</v>
      </c>
      <c r="H10" s="7">
        <v>260561.21</v>
      </c>
      <c r="I10" s="5">
        <f t="shared" si="0"/>
        <v>37750.979999999981</v>
      </c>
      <c r="K10" s="5">
        <v>429467.223186524</v>
      </c>
      <c r="L10" s="5">
        <f t="shared" si="1"/>
        <v>1.3186523981858045E-2</v>
      </c>
      <c r="N10" s="5">
        <v>394635.20575404301</v>
      </c>
      <c r="O10" s="5">
        <f t="shared" si="2"/>
        <v>1.1757540429825895</v>
      </c>
    </row>
    <row r="11" spans="1:15" x14ac:dyDescent="0.2">
      <c r="A11" s="3" t="s">
        <v>33</v>
      </c>
      <c r="B11" s="3" t="s">
        <v>34</v>
      </c>
      <c r="C11" s="7">
        <v>191119.03</v>
      </c>
      <c r="D11" s="7">
        <v>224442.79</v>
      </c>
      <c r="E11" s="7">
        <v>199284.9</v>
      </c>
      <c r="F11" s="7">
        <v>25157.89</v>
      </c>
      <c r="G11" s="7">
        <v>216276.92</v>
      </c>
      <c r="H11" s="7">
        <v>240932.97</v>
      </c>
      <c r="I11" s="5">
        <f t="shared" si="0"/>
        <v>24656.049999999988</v>
      </c>
      <c r="K11" s="5">
        <v>224442.770778676</v>
      </c>
      <c r="L11" s="5">
        <f t="shared" si="1"/>
        <v>-1.9221324007958174E-2</v>
      </c>
      <c r="N11" s="5">
        <v>199285.46923848399</v>
      </c>
      <c r="O11" s="5">
        <f t="shared" si="2"/>
        <v>0.56923848399310373</v>
      </c>
    </row>
    <row r="12" spans="1:15" x14ac:dyDescent="0.2">
      <c r="A12" s="3" t="s">
        <v>37</v>
      </c>
      <c r="B12" s="3" t="s">
        <v>85</v>
      </c>
      <c r="C12" s="7">
        <v>675834.36</v>
      </c>
      <c r="D12" s="7">
        <v>558364.79</v>
      </c>
      <c r="E12" s="7">
        <v>565826.19999999995</v>
      </c>
      <c r="F12" s="7">
        <v>7461.41</v>
      </c>
      <c r="G12" s="7">
        <v>668372.94999999995</v>
      </c>
      <c r="H12" s="7">
        <v>745490.54</v>
      </c>
      <c r="I12" s="5">
        <f t="shared" si="0"/>
        <v>77117.590000000084</v>
      </c>
      <c r="K12" s="5">
        <v>558364.72939462296</v>
      </c>
      <c r="L12" s="5">
        <f t="shared" si="1"/>
        <v>-6.0605377075262368E-2</v>
      </c>
      <c r="N12" s="5">
        <v>565826.46016760403</v>
      </c>
      <c r="O12" s="5">
        <f t="shared" si="2"/>
        <v>0.26016760407947004</v>
      </c>
    </row>
    <row r="13" spans="1:15" x14ac:dyDescent="0.2">
      <c r="A13" s="3" t="s">
        <v>40</v>
      </c>
      <c r="B13" s="3" t="s">
        <v>41</v>
      </c>
      <c r="C13" s="7">
        <v>177381.05</v>
      </c>
      <c r="D13" s="7">
        <v>354296.69</v>
      </c>
      <c r="E13" s="7">
        <v>331227.25</v>
      </c>
      <c r="F13" s="7">
        <v>23069.439999999999</v>
      </c>
      <c r="G13" s="7">
        <v>200450.49</v>
      </c>
      <c r="H13" s="7">
        <v>231697.47</v>
      </c>
      <c r="I13" s="5">
        <f t="shared" si="0"/>
        <v>31246.98000000001</v>
      </c>
      <c r="K13" s="5">
        <v>354296.66651047498</v>
      </c>
      <c r="L13" s="5">
        <f t="shared" si="1"/>
        <v>-2.3489525017794222E-2</v>
      </c>
      <c r="N13" s="5">
        <v>331226.95843185799</v>
      </c>
      <c r="O13" s="5">
        <f t="shared" si="2"/>
        <v>-0.29156814201269299</v>
      </c>
    </row>
    <row r="14" spans="1:15" x14ac:dyDescent="0.2">
      <c r="A14" s="3" t="s">
        <v>44</v>
      </c>
      <c r="B14" s="3" t="s">
        <v>45</v>
      </c>
      <c r="C14" s="7">
        <v>184335.74</v>
      </c>
      <c r="D14" s="7">
        <v>377915.69</v>
      </c>
      <c r="E14" s="7">
        <v>343503.99</v>
      </c>
      <c r="F14" s="7">
        <v>34411.699999999997</v>
      </c>
      <c r="G14" s="7">
        <v>218747.44</v>
      </c>
      <c r="H14" s="7">
        <v>246382.93</v>
      </c>
      <c r="I14" s="5">
        <f t="shared" si="0"/>
        <v>27635.489999999991</v>
      </c>
      <c r="K14" s="5">
        <v>377915.71603488497</v>
      </c>
      <c r="L14" s="5">
        <f t="shared" si="1"/>
        <v>2.6034884969703853E-2</v>
      </c>
      <c r="N14" s="5">
        <v>343504.02568454499</v>
      </c>
      <c r="O14" s="5">
        <f t="shared" si="2"/>
        <v>3.5684545000549406E-2</v>
      </c>
    </row>
    <row r="15" spans="1:15" x14ac:dyDescent="0.2">
      <c r="A15" s="3" t="s">
        <v>48</v>
      </c>
      <c r="B15" s="3" t="s">
        <v>49</v>
      </c>
      <c r="C15" s="7">
        <v>184126.97</v>
      </c>
      <c r="D15" s="7">
        <v>91165.03</v>
      </c>
      <c r="E15" s="7">
        <v>86889.88</v>
      </c>
      <c r="F15" s="7">
        <v>4275.1499999999996</v>
      </c>
      <c r="G15" s="7">
        <v>188402.12</v>
      </c>
      <c r="H15" s="7">
        <v>205576.43</v>
      </c>
      <c r="I15" s="5">
        <f t="shared" si="0"/>
        <v>17174.309999999998</v>
      </c>
      <c r="K15" s="5">
        <v>91165.038811149294</v>
      </c>
      <c r="L15" s="5">
        <f t="shared" si="1"/>
        <v>8.8111492950702086E-3</v>
      </c>
      <c r="N15" s="5">
        <v>86890.266040102899</v>
      </c>
      <c r="O15" s="5">
        <f t="shared" si="2"/>
        <v>0.38604010289418511</v>
      </c>
    </row>
    <row r="16" spans="1:15" x14ac:dyDescent="0.2">
      <c r="A16" s="3" t="s">
        <v>52</v>
      </c>
      <c r="B16" s="3" t="s">
        <v>53</v>
      </c>
      <c r="C16" s="7">
        <v>200589.23</v>
      </c>
      <c r="D16" s="7">
        <v>345734.12</v>
      </c>
      <c r="E16" s="7">
        <v>310187.48</v>
      </c>
      <c r="F16" s="7">
        <v>35546.639999999999</v>
      </c>
      <c r="G16" s="7">
        <v>236135.87</v>
      </c>
      <c r="H16" s="7">
        <v>266748.62</v>
      </c>
      <c r="I16" s="5">
        <f t="shared" si="0"/>
        <v>30612.75</v>
      </c>
      <c r="K16" s="5">
        <v>345734.17812414299</v>
      </c>
      <c r="L16" s="5">
        <f t="shared" si="1"/>
        <v>5.812414298998192E-2</v>
      </c>
      <c r="N16" s="5">
        <v>310187.44838909799</v>
      </c>
      <c r="O16" s="5">
        <f t="shared" si="2"/>
        <v>-3.1610901991371065E-2</v>
      </c>
    </row>
    <row r="17" spans="1:15" x14ac:dyDescent="0.2">
      <c r="A17" s="3" t="s">
        <v>56</v>
      </c>
      <c r="B17" s="3" t="s">
        <v>86</v>
      </c>
      <c r="C17" s="7">
        <v>1054086.04</v>
      </c>
      <c r="D17" s="7">
        <v>784883.88</v>
      </c>
      <c r="E17" s="7">
        <v>836229.79</v>
      </c>
      <c r="F17" s="7">
        <v>51345.91</v>
      </c>
      <c r="G17" s="7">
        <v>1002740.13</v>
      </c>
      <c r="H17" s="7">
        <v>1119844.3400000001</v>
      </c>
      <c r="I17" s="5">
        <f t="shared" si="0"/>
        <v>117104.21000000008</v>
      </c>
      <c r="K17" s="5">
        <v>784883.86110344599</v>
      </c>
      <c r="L17" s="5">
        <f t="shared" si="1"/>
        <v>-1.8896554014645517E-2</v>
      </c>
      <c r="N17" s="5">
        <v>836230.65384024195</v>
      </c>
      <c r="O17" s="5">
        <f t="shared" si="2"/>
        <v>0.86384024191647768</v>
      </c>
    </row>
    <row r="18" spans="1:15" x14ac:dyDescent="0.2">
      <c r="A18" s="3" t="s">
        <v>59</v>
      </c>
      <c r="B18" s="3" t="s">
        <v>87</v>
      </c>
      <c r="C18" s="7">
        <v>837049.45</v>
      </c>
      <c r="D18" s="7">
        <v>365425.45</v>
      </c>
      <c r="E18" s="7">
        <v>368434.54</v>
      </c>
      <c r="F18" s="7">
        <v>3009.09</v>
      </c>
      <c r="G18" s="7">
        <v>834040.36</v>
      </c>
      <c r="H18" s="7">
        <v>927474.51</v>
      </c>
      <c r="I18" s="5">
        <f t="shared" si="0"/>
        <v>93434.150000000023</v>
      </c>
      <c r="K18" s="5">
        <v>365425.45807826001</v>
      </c>
      <c r="L18" s="5">
        <f t="shared" si="1"/>
        <v>8.0782599980011582E-3</v>
      </c>
      <c r="N18" s="5">
        <v>368434.90997199202</v>
      </c>
      <c r="O18" s="5">
        <f t="shared" si="2"/>
        <v>0.36997199204051867</v>
      </c>
    </row>
    <row r="19" spans="1:15" x14ac:dyDescent="0.2">
      <c r="A19" s="3" t="s">
        <v>88</v>
      </c>
      <c r="B19" s="3" t="s">
        <v>89</v>
      </c>
      <c r="C19" s="7">
        <v>161216.38</v>
      </c>
      <c r="D19" s="7">
        <v>106065.21</v>
      </c>
      <c r="E19" s="7">
        <v>103892.68</v>
      </c>
      <c r="F19" s="7">
        <v>2172.5300000000002</v>
      </c>
      <c r="G19" s="7">
        <v>163388.91</v>
      </c>
      <c r="H19" s="7">
        <v>178529.03</v>
      </c>
      <c r="I19" s="5">
        <f t="shared" si="0"/>
        <v>15140.119999999995</v>
      </c>
      <c r="K19" s="5">
        <v>106065.198891308</v>
      </c>
      <c r="L19" s="5">
        <f t="shared" si="1"/>
        <v>-1.1108692007837817E-2</v>
      </c>
      <c r="N19" s="5">
        <v>103893.367445824</v>
      </c>
      <c r="O19" s="5">
        <f t="shared" si="2"/>
        <v>0.68744582400540821</v>
      </c>
    </row>
    <row r="20" spans="1:15" x14ac:dyDescent="0.2">
      <c r="A20" s="3" t="s">
        <v>62</v>
      </c>
      <c r="B20" s="3" t="s">
        <v>97</v>
      </c>
      <c r="C20" s="7">
        <v>131456.76999999999</v>
      </c>
      <c r="D20" s="7">
        <v>11696.73</v>
      </c>
      <c r="E20" s="7">
        <v>18659.71</v>
      </c>
      <c r="F20" s="7">
        <v>6962.98</v>
      </c>
      <c r="G20" s="7">
        <v>124493.79</v>
      </c>
      <c r="H20" s="7">
        <v>138681.76</v>
      </c>
      <c r="I20" s="5">
        <f t="shared" si="0"/>
        <v>14187.970000000016</v>
      </c>
      <c r="K20" s="4">
        <v>11696.7500158289</v>
      </c>
      <c r="L20" s="5">
        <f t="shared" si="1"/>
        <v>2.0015828900795896E-2</v>
      </c>
      <c r="N20" s="4">
        <v>18659.731826842399</v>
      </c>
      <c r="O20" s="5">
        <f t="shared" si="2"/>
        <v>2.1826842399605084E-2</v>
      </c>
    </row>
    <row r="21" spans="1:15" x14ac:dyDescent="0.2">
      <c r="A21" s="3" t="s">
        <v>66</v>
      </c>
      <c r="B21" s="3" t="s">
        <v>90</v>
      </c>
      <c r="C21" s="7">
        <v>0</v>
      </c>
      <c r="D21" s="7">
        <v>41194.07</v>
      </c>
      <c r="E21" s="7">
        <v>0</v>
      </c>
      <c r="F21" s="7">
        <v>41194.07</v>
      </c>
      <c r="G21" s="12">
        <v>41194.07</v>
      </c>
      <c r="H21" s="12">
        <v>41194.07</v>
      </c>
    </row>
    <row r="22" spans="1:15" x14ac:dyDescent="0.2">
      <c r="A22" s="3" t="s">
        <v>68</v>
      </c>
      <c r="B22" s="3" t="s">
        <v>69</v>
      </c>
      <c r="C22" s="7">
        <v>284.31</v>
      </c>
      <c r="D22" s="7">
        <v>5167433.1500000004</v>
      </c>
      <c r="E22" s="7">
        <v>5167527.16</v>
      </c>
      <c r="F22" s="7">
        <v>94.01</v>
      </c>
      <c r="G22" s="7">
        <v>190.3</v>
      </c>
    </row>
    <row r="23" spans="1:15" x14ac:dyDescent="0.2">
      <c r="A23" s="3"/>
      <c r="B23" s="3"/>
      <c r="C23" s="7"/>
      <c r="D23" s="7"/>
      <c r="E23" s="7"/>
      <c r="F23" s="7"/>
      <c r="G23" s="7"/>
    </row>
    <row r="24" spans="1:15" x14ac:dyDescent="0.2">
      <c r="B24" s="2" t="s">
        <v>80</v>
      </c>
      <c r="C24" s="4">
        <f>SUM(C7:C20)</f>
        <v>13342192.939999999</v>
      </c>
      <c r="D24" s="4">
        <f>SUM(D7:D20)</f>
        <v>12029540.929999998</v>
      </c>
      <c r="E24" s="4">
        <f>SUM(E7:E20)</f>
        <v>11234991.550000001</v>
      </c>
      <c r="G24" s="5">
        <f>C24+D24-E24</f>
        <v>14136742.319999997</v>
      </c>
      <c r="H24" s="4">
        <f>G24-H2</f>
        <v>-115674.52000000142</v>
      </c>
    </row>
    <row r="25" spans="1:15" x14ac:dyDescent="0.2">
      <c r="B25" s="2" t="s">
        <v>81</v>
      </c>
      <c r="C25" s="4">
        <f>'MAI-2019'!H2</f>
        <v>12228724.51</v>
      </c>
      <c r="D25" s="4">
        <f>SUM(K7:K20)</f>
        <v>12024010.890432177</v>
      </c>
      <c r="E25" s="4">
        <f>SUM(N7:N20)</f>
        <v>11234996.428976079</v>
      </c>
      <c r="H25" s="4">
        <f>H24+I2</f>
        <v>-41384.370000002906</v>
      </c>
    </row>
    <row r="26" spans="1:15" x14ac:dyDescent="0.2">
      <c r="B26" s="2" t="s">
        <v>82</v>
      </c>
      <c r="C26" s="5">
        <f>C24-C25</f>
        <v>1113468.4299999997</v>
      </c>
      <c r="D26" s="5">
        <f>D24-D25</f>
        <v>5530.0395678207278</v>
      </c>
      <c r="E26" s="5">
        <f>E24-E25</f>
        <v>-4.8789760787039995</v>
      </c>
    </row>
    <row r="28" spans="1:15" x14ac:dyDescent="0.2">
      <c r="D28" s="13">
        <v>5530</v>
      </c>
      <c r="E28" s="14" t="s">
        <v>103</v>
      </c>
    </row>
    <row r="30" spans="1:15" x14ac:dyDescent="0.2">
      <c r="D30" s="5"/>
    </row>
    <row r="31" spans="1:15" x14ac:dyDescent="0.2">
      <c r="D31" s="4"/>
      <c r="G31" s="5"/>
    </row>
    <row r="36" spans="4:4" x14ac:dyDescent="0.2">
      <c r="D36" s="4"/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22172-C8A1-4D42-AD64-5F505B9F31C6}">
  <dimension ref="A1:O36"/>
  <sheetViews>
    <sheetView workbookViewId="0">
      <selection activeCell="G22" sqref="G22"/>
    </sheetView>
  </sheetViews>
  <sheetFormatPr baseColWidth="10" defaultRowHeight="14" x14ac:dyDescent="0.2"/>
  <cols>
    <col min="1" max="1" width="21.59765625" style="2" customWidth="1"/>
    <col min="2" max="2" width="50.796875" style="2" bestFit="1" customWidth="1"/>
    <col min="3" max="3" width="28.3984375" style="2" bestFit="1" customWidth="1"/>
    <col min="4" max="5" width="25.796875" style="2" bestFit="1" customWidth="1"/>
    <col min="6" max="7" width="28.3984375" style="2" bestFit="1" customWidth="1"/>
    <col min="8" max="8" width="20.796875" style="4" bestFit="1" customWidth="1"/>
    <col min="9" max="9" width="20.796875" style="2" bestFit="1" customWidth="1"/>
    <col min="10" max="10" width="4.59765625" style="2" customWidth="1"/>
    <col min="11" max="11" width="18.3984375" style="2" bestFit="1" customWidth="1"/>
    <col min="12" max="12" width="18" style="2" customWidth="1"/>
    <col min="13" max="13" width="2" style="2" customWidth="1"/>
    <col min="14" max="14" width="18.3984375" style="2" bestFit="1" customWidth="1"/>
    <col min="15" max="15" width="15.796875" style="2" bestFit="1" customWidth="1"/>
    <col min="16" max="16384" width="11" style="2"/>
  </cols>
  <sheetData>
    <row r="1" spans="1:15" ht="15" thickBot="1" x14ac:dyDescent="0.25">
      <c r="A1" s="11" t="s">
        <v>1</v>
      </c>
      <c r="B1" s="11" t="s">
        <v>2</v>
      </c>
      <c r="C1" s="11" t="s">
        <v>3</v>
      </c>
      <c r="D1" s="11" t="s">
        <v>4</v>
      </c>
      <c r="E1" s="11" t="s">
        <v>5</v>
      </c>
      <c r="F1" s="11" t="s">
        <v>6</v>
      </c>
      <c r="G1" s="11" t="s">
        <v>7</v>
      </c>
      <c r="H1" s="4" t="s">
        <v>72</v>
      </c>
      <c r="I1" s="2" t="s">
        <v>73</v>
      </c>
      <c r="K1" s="2" t="s">
        <v>74</v>
      </c>
      <c r="N1" s="2" t="s">
        <v>83</v>
      </c>
    </row>
    <row r="2" spans="1:15" ht="15" thickTop="1" x14ac:dyDescent="0.2">
      <c r="A2" s="3" t="s">
        <v>0</v>
      </c>
      <c r="B2" s="3" t="s">
        <v>8</v>
      </c>
      <c r="C2" s="7">
        <v>14178126.689999999</v>
      </c>
      <c r="D2" s="7">
        <v>16220066.359999999</v>
      </c>
      <c r="E2" s="7">
        <v>14037292.99</v>
      </c>
      <c r="F2" s="7">
        <v>2182773.37</v>
      </c>
      <c r="G2" s="7">
        <v>16360900.060000001</v>
      </c>
      <c r="H2" s="4">
        <f>H3</f>
        <v>16435001.510000002</v>
      </c>
      <c r="I2" s="5">
        <f>H2-G2</f>
        <v>74101.450000001118</v>
      </c>
    </row>
    <row r="3" spans="1:15" x14ac:dyDescent="0.2">
      <c r="A3" s="3" t="s">
        <v>11</v>
      </c>
      <c r="B3" s="3" t="s">
        <v>12</v>
      </c>
      <c r="C3" s="7">
        <v>14178126.689999999</v>
      </c>
      <c r="D3" s="7">
        <v>16220066.359999999</v>
      </c>
      <c r="E3" s="7">
        <v>14037292.99</v>
      </c>
      <c r="F3" s="7">
        <v>2182773.37</v>
      </c>
      <c r="G3" s="7">
        <v>16360900.060000001</v>
      </c>
      <c r="H3" s="4">
        <f>H4</f>
        <v>16435001.510000002</v>
      </c>
      <c r="I3" s="5">
        <f t="shared" ref="I3:I20" si="0">H3-G3</f>
        <v>74101.450000001118</v>
      </c>
    </row>
    <row r="4" spans="1:15" x14ac:dyDescent="0.2">
      <c r="A4" s="3" t="s">
        <v>13</v>
      </c>
      <c r="B4" s="3" t="s">
        <v>14</v>
      </c>
      <c r="C4" s="7">
        <v>14178126.689999999</v>
      </c>
      <c r="D4" s="7">
        <v>16220066.359999999</v>
      </c>
      <c r="E4" s="7">
        <v>14037292.99</v>
      </c>
      <c r="F4" s="7">
        <v>2182773.37</v>
      </c>
      <c r="G4" s="7">
        <v>16360900.060000001</v>
      </c>
      <c r="H4" s="4">
        <f>H5</f>
        <v>16435001.510000002</v>
      </c>
      <c r="I4" s="5">
        <f t="shared" si="0"/>
        <v>74101.450000001118</v>
      </c>
    </row>
    <row r="5" spans="1:15" x14ac:dyDescent="0.2">
      <c r="A5" s="3" t="s">
        <v>15</v>
      </c>
      <c r="B5" s="3" t="s">
        <v>14</v>
      </c>
      <c r="C5" s="7">
        <v>14178126.689999999</v>
      </c>
      <c r="D5" s="7">
        <v>16220066.359999999</v>
      </c>
      <c r="E5" s="7">
        <v>14037292.99</v>
      </c>
      <c r="F5" s="7">
        <v>2182773.37</v>
      </c>
      <c r="G5" s="7">
        <v>16360900.060000001</v>
      </c>
      <c r="H5" s="4">
        <f>H6</f>
        <v>16435001.510000002</v>
      </c>
      <c r="I5" s="5">
        <f t="shared" si="0"/>
        <v>74101.450000001118</v>
      </c>
    </row>
    <row r="6" spans="1:15" x14ac:dyDescent="0.2">
      <c r="A6" s="3" t="s">
        <v>16</v>
      </c>
      <c r="B6" s="3" t="s">
        <v>17</v>
      </c>
      <c r="C6" s="7">
        <v>14178126.689999999</v>
      </c>
      <c r="D6" s="7">
        <v>16220066.359999999</v>
      </c>
      <c r="E6" s="7">
        <v>14037292.99</v>
      </c>
      <c r="F6" s="7">
        <v>2182773.37</v>
      </c>
      <c r="G6" s="7">
        <v>16360900.060000001</v>
      </c>
      <c r="H6" s="4">
        <f>SUM(H7:H21)</f>
        <v>16435001.510000002</v>
      </c>
      <c r="I6" s="5">
        <f t="shared" si="0"/>
        <v>74101.450000001118</v>
      </c>
    </row>
    <row r="7" spans="1:15" x14ac:dyDescent="0.2">
      <c r="A7" s="3" t="s">
        <v>18</v>
      </c>
      <c r="B7" s="3" t="s">
        <v>84</v>
      </c>
      <c r="C7" s="7">
        <v>9467470.1600000001</v>
      </c>
      <c r="D7" s="7">
        <v>8138347.3799999999</v>
      </c>
      <c r="E7" s="7">
        <v>5703500.9699999997</v>
      </c>
      <c r="F7" s="7">
        <v>2434846.41</v>
      </c>
      <c r="G7" s="7">
        <v>11902316.57</v>
      </c>
      <c r="H7" s="7">
        <v>11341771.17</v>
      </c>
      <c r="I7" s="5">
        <f t="shared" si="0"/>
        <v>-560545.40000000037</v>
      </c>
      <c r="K7" s="5">
        <v>8138301.4219723996</v>
      </c>
      <c r="L7" s="5">
        <f t="shared" ref="L7:L20" si="1">K7-D7</f>
        <v>-45.958027600310743</v>
      </c>
      <c r="N7" s="5">
        <v>5703501.2239397597</v>
      </c>
      <c r="O7" s="5">
        <f>N7-E7</f>
        <v>0.25393975991755724</v>
      </c>
    </row>
    <row r="8" spans="1:15" x14ac:dyDescent="0.2">
      <c r="A8" s="3" t="s">
        <v>21</v>
      </c>
      <c r="B8" s="3" t="s">
        <v>22</v>
      </c>
      <c r="C8" s="7">
        <v>272234.21999999997</v>
      </c>
      <c r="D8" s="7">
        <v>547773.64</v>
      </c>
      <c r="E8" s="7">
        <v>587290.23</v>
      </c>
      <c r="F8" s="7">
        <v>39516.589999999997</v>
      </c>
      <c r="G8" s="7">
        <v>232717.63</v>
      </c>
      <c r="H8" s="7">
        <v>288276.94</v>
      </c>
      <c r="I8" s="5">
        <f t="shared" si="0"/>
        <v>55559.31</v>
      </c>
      <c r="K8" s="5">
        <v>547773.66162525804</v>
      </c>
      <c r="L8" s="5">
        <f t="shared" si="1"/>
        <v>2.1625258028507233E-2</v>
      </c>
      <c r="N8" s="5">
        <v>587290.11632433499</v>
      </c>
      <c r="O8" s="5">
        <f t="shared" ref="O8:O20" si="2">N8-E8</f>
        <v>-0.11367566499393433</v>
      </c>
    </row>
    <row r="9" spans="1:15" x14ac:dyDescent="0.2">
      <c r="A9" s="3" t="s">
        <v>25</v>
      </c>
      <c r="B9" s="3" t="s">
        <v>26</v>
      </c>
      <c r="C9" s="7">
        <v>321178.73</v>
      </c>
      <c r="D9" s="7">
        <v>360507.85</v>
      </c>
      <c r="E9" s="7">
        <v>365999.19</v>
      </c>
      <c r="F9" s="7">
        <v>5491.34</v>
      </c>
      <c r="G9" s="7">
        <v>315687.39</v>
      </c>
      <c r="H9" s="7">
        <v>393029.98</v>
      </c>
      <c r="I9" s="5">
        <f t="shared" si="0"/>
        <v>77342.589999999967</v>
      </c>
      <c r="K9" s="5">
        <v>360507.82974917698</v>
      </c>
      <c r="L9" s="5">
        <f t="shared" si="1"/>
        <v>-2.0250822999514639E-2</v>
      </c>
      <c r="N9" s="5">
        <v>365999.36765668902</v>
      </c>
      <c r="O9" s="5">
        <f t="shared" si="2"/>
        <v>0.17765668901847675</v>
      </c>
    </row>
    <row r="10" spans="1:15" x14ac:dyDescent="0.2">
      <c r="A10" s="3" t="s">
        <v>29</v>
      </c>
      <c r="B10" s="3" t="s">
        <v>30</v>
      </c>
      <c r="C10" s="7">
        <v>222810.23</v>
      </c>
      <c r="D10" s="7">
        <v>370760.84</v>
      </c>
      <c r="E10" s="7">
        <v>360024.81</v>
      </c>
      <c r="F10" s="7">
        <v>10736.03</v>
      </c>
      <c r="G10" s="7">
        <v>233546.26</v>
      </c>
      <c r="H10" s="7">
        <v>272431.5</v>
      </c>
      <c r="I10" s="5">
        <f t="shared" si="0"/>
        <v>38885.239999999991</v>
      </c>
      <c r="K10" s="5">
        <v>370760.84513052698</v>
      </c>
      <c r="L10" s="5">
        <f t="shared" si="1"/>
        <v>5.1305269589647651E-3</v>
      </c>
      <c r="N10" s="5">
        <v>360025.57212942297</v>
      </c>
      <c r="O10" s="5">
        <f t="shared" si="2"/>
        <v>0.76212942297570407</v>
      </c>
    </row>
    <row r="11" spans="1:15" x14ac:dyDescent="0.2">
      <c r="A11" s="3" t="s">
        <v>33</v>
      </c>
      <c r="B11" s="3" t="s">
        <v>34</v>
      </c>
      <c r="C11" s="7">
        <v>216276.92</v>
      </c>
      <c r="D11" s="7">
        <v>161809.84</v>
      </c>
      <c r="E11" s="7">
        <v>188775.53</v>
      </c>
      <c r="F11" s="7">
        <v>26965.69</v>
      </c>
      <c r="G11" s="7">
        <v>189311.23</v>
      </c>
      <c r="H11" s="7">
        <v>215543.69</v>
      </c>
      <c r="I11" s="5">
        <f t="shared" si="0"/>
        <v>26232.459999999992</v>
      </c>
      <c r="K11" s="5">
        <v>161809.84139163399</v>
      </c>
      <c r="L11" s="5">
        <f t="shared" si="1"/>
        <v>1.391633995808661E-3</v>
      </c>
      <c r="N11" s="5">
        <v>188776.035337029</v>
      </c>
      <c r="O11" s="5">
        <f t="shared" si="2"/>
        <v>0.50533702899701893</v>
      </c>
    </row>
    <row r="12" spans="1:15" x14ac:dyDescent="0.2">
      <c r="A12" s="3" t="s">
        <v>37</v>
      </c>
      <c r="B12" s="3" t="s">
        <v>85</v>
      </c>
      <c r="C12" s="7">
        <v>668372.94999999995</v>
      </c>
      <c r="D12" s="7">
        <v>495457.29</v>
      </c>
      <c r="E12" s="7">
        <v>470026.46</v>
      </c>
      <c r="F12" s="7">
        <v>25430.83</v>
      </c>
      <c r="G12" s="7">
        <v>693803.78</v>
      </c>
      <c r="H12" s="7">
        <v>772423.6</v>
      </c>
      <c r="I12" s="5">
        <f t="shared" si="0"/>
        <v>78619.819999999949</v>
      </c>
      <c r="K12" s="5">
        <v>495457.21423456602</v>
      </c>
      <c r="L12" s="5">
        <f t="shared" si="1"/>
        <v>-7.5765433954074979E-2</v>
      </c>
      <c r="N12" s="5">
        <v>470026.236769279</v>
      </c>
      <c r="O12" s="5">
        <f t="shared" si="2"/>
        <v>-0.22323072102153674</v>
      </c>
    </row>
    <row r="13" spans="1:15" x14ac:dyDescent="0.2">
      <c r="A13" s="3" t="s">
        <v>40</v>
      </c>
      <c r="B13" s="3" t="s">
        <v>41</v>
      </c>
      <c r="C13" s="7">
        <v>200450.49</v>
      </c>
      <c r="D13" s="7">
        <v>243348.7</v>
      </c>
      <c r="E13" s="7">
        <v>291269.17</v>
      </c>
      <c r="F13" s="7">
        <v>47920.47</v>
      </c>
      <c r="G13" s="7">
        <v>152530.01999999999</v>
      </c>
      <c r="H13" s="7">
        <v>184931.56</v>
      </c>
      <c r="I13" s="5">
        <f t="shared" si="0"/>
        <v>32401.540000000008</v>
      </c>
      <c r="K13" s="5">
        <v>243348.76385269599</v>
      </c>
      <c r="L13" s="5">
        <f t="shared" si="1"/>
        <v>6.3852695981040597E-2</v>
      </c>
      <c r="N13" s="5">
        <v>291269.807438271</v>
      </c>
      <c r="O13" s="5">
        <f t="shared" si="2"/>
        <v>0.63743827102007344</v>
      </c>
    </row>
    <row r="14" spans="1:15" x14ac:dyDescent="0.2">
      <c r="A14" s="3" t="s">
        <v>44</v>
      </c>
      <c r="B14" s="3" t="s">
        <v>45</v>
      </c>
      <c r="C14" s="7">
        <v>218747.44</v>
      </c>
      <c r="D14" s="7">
        <v>258840.74</v>
      </c>
      <c r="E14" s="7">
        <v>305021.49</v>
      </c>
      <c r="F14" s="7">
        <v>46180.75</v>
      </c>
      <c r="G14" s="7">
        <v>172566.69</v>
      </c>
      <c r="H14" s="7">
        <v>201728.84</v>
      </c>
      <c r="I14" s="5">
        <f t="shared" si="0"/>
        <v>29162.149999999994</v>
      </c>
      <c r="K14" s="5">
        <v>258840.76864555999</v>
      </c>
      <c r="L14" s="5">
        <f t="shared" si="1"/>
        <v>2.8645559999858961E-2</v>
      </c>
      <c r="N14" s="5">
        <v>305021.57281998702</v>
      </c>
      <c r="O14" s="5">
        <f t="shared" si="2"/>
        <v>8.2819987030234188E-2</v>
      </c>
    </row>
    <row r="15" spans="1:15" x14ac:dyDescent="0.2">
      <c r="A15" s="3" t="s">
        <v>48</v>
      </c>
      <c r="B15" s="3" t="s">
        <v>49</v>
      </c>
      <c r="C15" s="7">
        <v>188402.12</v>
      </c>
      <c r="D15" s="7">
        <v>70270.28</v>
      </c>
      <c r="E15" s="7">
        <v>105933.09</v>
      </c>
      <c r="F15" s="7">
        <v>35662.81</v>
      </c>
      <c r="G15" s="7">
        <v>152739.31</v>
      </c>
      <c r="H15" s="7">
        <v>170669.1</v>
      </c>
      <c r="I15" s="5">
        <f t="shared" si="0"/>
        <v>17929.790000000008</v>
      </c>
      <c r="K15" s="5">
        <v>70270.297160931295</v>
      </c>
      <c r="L15" s="5">
        <f t="shared" si="1"/>
        <v>1.716093129653018E-2</v>
      </c>
      <c r="N15" s="5">
        <v>105933.427397493</v>
      </c>
      <c r="O15" s="5">
        <f t="shared" si="2"/>
        <v>0.33739749300002586</v>
      </c>
    </row>
    <row r="16" spans="1:15" x14ac:dyDescent="0.2">
      <c r="A16" s="3" t="s">
        <v>52</v>
      </c>
      <c r="B16" s="3" t="s">
        <v>53</v>
      </c>
      <c r="C16" s="7">
        <v>236135.87</v>
      </c>
      <c r="D16" s="7">
        <v>243641.3</v>
      </c>
      <c r="E16" s="7">
        <v>270565.33</v>
      </c>
      <c r="F16" s="7">
        <v>26924.03</v>
      </c>
      <c r="G16" s="7">
        <v>209211.84</v>
      </c>
      <c r="H16" s="7">
        <v>241402.21</v>
      </c>
      <c r="I16" s="5">
        <f t="shared" si="0"/>
        <v>32190.369999999995</v>
      </c>
      <c r="K16" s="5">
        <v>243641.29827473499</v>
      </c>
      <c r="L16" s="5">
        <f t="shared" si="1"/>
        <v>-1.7252649995498359E-3</v>
      </c>
      <c r="N16" s="5">
        <v>270565.22487772797</v>
      </c>
      <c r="O16" s="5">
        <f t="shared" si="2"/>
        <v>-0.10512227204162627</v>
      </c>
    </row>
    <row r="17" spans="1:15" x14ac:dyDescent="0.2">
      <c r="A17" s="3" t="s">
        <v>56</v>
      </c>
      <c r="B17" s="3" t="s">
        <v>86</v>
      </c>
      <c r="C17" s="7">
        <v>1002740.13</v>
      </c>
      <c r="D17" s="7">
        <v>663768.93000000005</v>
      </c>
      <c r="E17" s="7">
        <v>697476.8</v>
      </c>
      <c r="F17" s="7">
        <v>33707.870000000003</v>
      </c>
      <c r="G17" s="7">
        <v>969032.26</v>
      </c>
      <c r="H17" s="7">
        <v>1088431.1499999999</v>
      </c>
      <c r="I17" s="5">
        <f t="shared" si="0"/>
        <v>119398.8899999999</v>
      </c>
      <c r="K17" s="5">
        <v>663768.96789865405</v>
      </c>
      <c r="L17" s="5">
        <f t="shared" si="1"/>
        <v>3.7898654001764953E-2</v>
      </c>
      <c r="N17" s="5">
        <v>697476.81869030604</v>
      </c>
      <c r="O17" s="5">
        <f t="shared" si="2"/>
        <v>1.8690305994823575E-2</v>
      </c>
    </row>
    <row r="18" spans="1:15" x14ac:dyDescent="0.2">
      <c r="A18" s="3" t="s">
        <v>59</v>
      </c>
      <c r="B18" s="3" t="s">
        <v>87</v>
      </c>
      <c r="C18" s="7">
        <v>834040.36</v>
      </c>
      <c r="D18" s="7">
        <v>324933.51</v>
      </c>
      <c r="E18" s="7">
        <v>328738.74</v>
      </c>
      <c r="F18" s="7">
        <v>3805.23</v>
      </c>
      <c r="G18" s="7">
        <v>830235.13</v>
      </c>
      <c r="H18" s="7">
        <v>925863.04</v>
      </c>
      <c r="I18" s="5">
        <f t="shared" si="0"/>
        <v>95627.910000000033</v>
      </c>
      <c r="K18" s="5">
        <v>324933.58793157397</v>
      </c>
      <c r="L18" s="5">
        <f t="shared" si="1"/>
        <v>7.7931573963724077E-2</v>
      </c>
      <c r="N18" s="5">
        <v>328738.56017341802</v>
      </c>
      <c r="O18" s="5">
        <f t="shared" si="2"/>
        <v>-0.17982658196706325</v>
      </c>
    </row>
    <row r="19" spans="1:15" x14ac:dyDescent="0.2">
      <c r="A19" s="3" t="s">
        <v>88</v>
      </c>
      <c r="B19" s="3" t="s">
        <v>89</v>
      </c>
      <c r="C19" s="7">
        <v>163388.91</v>
      </c>
      <c r="D19" s="7">
        <v>92669.89</v>
      </c>
      <c r="E19" s="7">
        <v>97803.54</v>
      </c>
      <c r="F19" s="7">
        <v>5133.6499999999996</v>
      </c>
      <c r="G19" s="7">
        <v>158255.26</v>
      </c>
      <c r="H19" s="7">
        <v>174750.37</v>
      </c>
      <c r="I19" s="5">
        <f t="shared" si="0"/>
        <v>16495.109999999986</v>
      </c>
      <c r="K19" s="5">
        <v>92669.879423245104</v>
      </c>
      <c r="L19" s="5">
        <f t="shared" si="1"/>
        <v>-1.0576754895737395E-2</v>
      </c>
      <c r="N19" s="5">
        <v>97803.551254050704</v>
      </c>
      <c r="O19" s="5">
        <f t="shared" si="2"/>
        <v>1.1254050710704178E-2</v>
      </c>
    </row>
    <row r="20" spans="1:15" x14ac:dyDescent="0.2">
      <c r="A20" s="3" t="s">
        <v>62</v>
      </c>
      <c r="B20" s="3" t="s">
        <v>97</v>
      </c>
      <c r="C20" s="7">
        <v>124493.79</v>
      </c>
      <c r="D20" s="7">
        <v>16548.900000000001</v>
      </c>
      <c r="E20" s="7">
        <v>15413.76</v>
      </c>
      <c r="F20" s="7">
        <v>1135.1400000000001</v>
      </c>
      <c r="G20" s="7">
        <v>125628.93</v>
      </c>
      <c r="H20" s="7">
        <v>140631.22</v>
      </c>
      <c r="I20" s="5">
        <f t="shared" si="0"/>
        <v>15002.290000000008</v>
      </c>
      <c r="K20" s="4">
        <v>16548.899293478698</v>
      </c>
      <c r="L20" s="5">
        <f t="shared" si="1"/>
        <v>-7.0652130307280459E-4</v>
      </c>
      <c r="N20" s="4">
        <v>15413.815312449</v>
      </c>
      <c r="O20" s="5">
        <f t="shared" si="2"/>
        <v>5.531244899975718E-2</v>
      </c>
    </row>
    <row r="21" spans="1:15" x14ac:dyDescent="0.2">
      <c r="A21" s="3" t="s">
        <v>66</v>
      </c>
      <c r="B21" s="3" t="s">
        <v>90</v>
      </c>
      <c r="C21" s="7">
        <v>41194.07</v>
      </c>
      <c r="D21" s="7">
        <v>0</v>
      </c>
      <c r="E21" s="7">
        <v>18076.93</v>
      </c>
      <c r="F21" s="7">
        <v>18076.93</v>
      </c>
      <c r="G21" s="7">
        <v>23117.14</v>
      </c>
      <c r="H21" s="4">
        <f>G21</f>
        <v>23117.14</v>
      </c>
    </row>
    <row r="22" spans="1:15" x14ac:dyDescent="0.2">
      <c r="A22" s="3" t="s">
        <v>68</v>
      </c>
      <c r="B22" s="3" t="s">
        <v>69</v>
      </c>
      <c r="C22" s="7">
        <v>190.3</v>
      </c>
      <c r="D22" s="7">
        <v>4231387.2699999996</v>
      </c>
      <c r="E22" s="7">
        <v>4231376.95</v>
      </c>
      <c r="F22" s="7">
        <v>10.32</v>
      </c>
      <c r="G22" s="7">
        <v>200.62</v>
      </c>
    </row>
    <row r="23" spans="1:15" x14ac:dyDescent="0.2">
      <c r="A23" s="3"/>
      <c r="B23" s="3"/>
      <c r="C23" s="7"/>
      <c r="D23" s="7"/>
      <c r="E23" s="7"/>
      <c r="F23" s="7"/>
      <c r="G23" s="7"/>
    </row>
    <row r="24" spans="1:15" x14ac:dyDescent="0.2">
      <c r="B24" s="2" t="s">
        <v>80</v>
      </c>
      <c r="C24" s="4">
        <f>SUM(C7:C20)</f>
        <v>14136742.319999998</v>
      </c>
      <c r="D24" s="4">
        <f>SUM(D7:D20)</f>
        <v>11988679.089999998</v>
      </c>
      <c r="E24" s="4">
        <f>SUM(E7:E20)</f>
        <v>9787839.1099999994</v>
      </c>
      <c r="G24" s="5">
        <f>C24+D24-E24</f>
        <v>16337582.299999997</v>
      </c>
      <c r="H24" s="4">
        <f>G24-H2</f>
        <v>-97419.210000004619</v>
      </c>
    </row>
    <row r="25" spans="1:15" x14ac:dyDescent="0.2">
      <c r="B25" s="2" t="s">
        <v>81</v>
      </c>
      <c r="C25" s="4">
        <f>'MAI-2019'!H2</f>
        <v>12228724.51</v>
      </c>
      <c r="D25" s="4">
        <f>SUM(K7:K20)</f>
        <v>11988633.276584437</v>
      </c>
      <c r="E25" s="4">
        <f>SUM(N7:N20)</f>
        <v>9787841.3301202189</v>
      </c>
      <c r="H25" s="4">
        <f>H24+I2</f>
        <v>-23317.760000003502</v>
      </c>
    </row>
    <row r="26" spans="1:15" x14ac:dyDescent="0.2">
      <c r="B26" s="2" t="s">
        <v>82</v>
      </c>
      <c r="C26" s="5">
        <f>C24-C25</f>
        <v>1908017.8099999987</v>
      </c>
      <c r="D26" s="5">
        <f>D24-D25</f>
        <v>45.813415560871363</v>
      </c>
      <c r="E26" s="5">
        <f>E24-E25</f>
        <v>-2.2201202195137739</v>
      </c>
    </row>
    <row r="28" spans="1:15" x14ac:dyDescent="0.2">
      <c r="D28" s="5"/>
    </row>
    <row r="30" spans="1:15" x14ac:dyDescent="0.2">
      <c r="D30" s="5"/>
    </row>
    <row r="31" spans="1:15" x14ac:dyDescent="0.2">
      <c r="D31" s="4"/>
      <c r="G31" s="5"/>
    </row>
    <row r="36" spans="4:4" x14ac:dyDescent="0.2">
      <c r="D36" s="4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12</vt:i4>
      </vt:variant>
    </vt:vector>
  </HeadingPairs>
  <TitlesOfParts>
    <vt:vector size="12" baseType="lpstr">
      <vt:lpstr>JAN-2019</vt:lpstr>
      <vt:lpstr>FEV-2019</vt:lpstr>
      <vt:lpstr>MAR-2019</vt:lpstr>
      <vt:lpstr>ABR-2019</vt:lpstr>
      <vt:lpstr>MAI-2019</vt:lpstr>
      <vt:lpstr>JUN-2019</vt:lpstr>
      <vt:lpstr>JUL-2019</vt:lpstr>
      <vt:lpstr>AGO-2019</vt:lpstr>
      <vt:lpstr>SET-2019</vt:lpstr>
      <vt:lpstr>OUT-2019</vt:lpstr>
      <vt:lpstr>NOV-2019</vt:lpstr>
      <vt:lpstr>DEZ-2019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2020-01-03T17:56:35Z</dcterms:created>
  <dcterms:modified xsi:type="dcterms:W3CDTF">2020-05-09T16:03:51Z</dcterms:modified>
</cp:coreProperties>
</file>