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05" windowWidth="24795" windowHeight="13800"/>
  </bookViews>
  <sheets>
    <sheet name="T1 Current Acc Reporting" sheetId="3" r:id="rId1"/>
    <sheet name="T1 Capital Acc Reporting" sheetId="2" r:id="rId2"/>
  </sheets>
  <calcPr calcId="125725"/>
</workbook>
</file>

<file path=xl/calcChain.xml><?xml version="1.0" encoding="utf-8"?>
<calcChain xmlns="http://schemas.openxmlformats.org/spreadsheetml/2006/main">
  <c r="E39" i="2"/>
  <c r="I7" i="3"/>
  <c r="I8"/>
  <c r="I9"/>
  <c r="C11"/>
  <c r="E11"/>
  <c r="G11"/>
  <c r="I15"/>
  <c r="I16"/>
  <c r="I17"/>
  <c r="I18"/>
  <c r="I19"/>
  <c r="I20"/>
  <c r="I21"/>
  <c r="I22"/>
  <c r="I23"/>
  <c r="I24"/>
  <c r="I25"/>
  <c r="I26"/>
  <c r="C27"/>
  <c r="E27"/>
  <c r="G27"/>
  <c r="G34"/>
  <c r="G40"/>
  <c r="E11" i="2"/>
  <c r="E29" s="1"/>
  <c r="E31" s="1"/>
  <c r="C11"/>
  <c r="E35"/>
  <c r="I11" i="3" l="1"/>
  <c r="C29" i="2"/>
  <c r="E44"/>
  <c r="E29" i="3"/>
  <c r="I27"/>
  <c r="G29"/>
  <c r="G45" s="1"/>
  <c r="E42" i="2"/>
  <c r="I29" i="3" l="1"/>
  <c r="G30"/>
  <c r="G48" s="1"/>
</calcChain>
</file>

<file path=xl/sharedStrings.xml><?xml version="1.0" encoding="utf-8"?>
<sst xmlns="http://schemas.openxmlformats.org/spreadsheetml/2006/main" count="94" uniqueCount="79">
  <si>
    <t>CAPITAL ACCOUNT</t>
  </si>
  <si>
    <t>INCOME</t>
  </si>
  <si>
    <t>JCR contribution</t>
  </si>
  <si>
    <t>PWC Sponsorship</t>
  </si>
  <si>
    <t>Total</t>
  </si>
  <si>
    <t>EXPENDITURE</t>
  </si>
  <si>
    <t>Coaching</t>
  </si>
  <si>
    <t>Maintenance</t>
  </si>
  <si>
    <t>Boat refurbishment</t>
  </si>
  <si>
    <t>New blades</t>
  </si>
  <si>
    <t>New boats</t>
  </si>
  <si>
    <t>New Ergs</t>
  </si>
  <si>
    <t>Boathouse work</t>
  </si>
  <si>
    <t>Henley</t>
  </si>
  <si>
    <t>Signage</t>
  </si>
  <si>
    <t>Alumni costs</t>
  </si>
  <si>
    <t>Boathouse project</t>
  </si>
  <si>
    <t>Training Camp</t>
  </si>
  <si>
    <t>NET CASHFLOW</t>
  </si>
  <si>
    <t>FY BUDGET</t>
  </si>
  <si>
    <t>T1 ACTUAL</t>
  </si>
  <si>
    <t>ACTUAL Opening Balance</t>
  </si>
  <si>
    <t>Variance</t>
  </si>
  <si>
    <t>Notes</t>
  </si>
  <si>
    <t>ACTUAL Closing Balance</t>
  </si>
  <si>
    <t>PROJECTED RECONCILIATIONS</t>
  </si>
  <si>
    <t>£</t>
  </si>
  <si>
    <t>NOTES</t>
  </si>
  <si>
    <t>Amounts due from the account</t>
  </si>
  <si>
    <t>Transferred to Endowment Fund</t>
  </si>
  <si>
    <t>Other Payables</t>
  </si>
  <si>
    <t>PROJECTED NET CASHFLOW</t>
  </si>
  <si>
    <t>PROJECTED Closing Balance after amounts due</t>
  </si>
  <si>
    <t>INCOME</t>
  </si>
  <si>
    <t>JCR contribution</t>
  </si>
  <si>
    <t>PWC Sponsorship</t>
  </si>
  <si>
    <t>Blades Subs</t>
  </si>
  <si>
    <t>Other donations</t>
  </si>
  <si>
    <t>Total</t>
  </si>
  <si>
    <t>CLOSING BALANCE</t>
  </si>
  <si>
    <t>Bank Charges</t>
  </si>
  <si>
    <t>CURRENT ACCOUNT £</t>
  </si>
  <si>
    <t>T1 BUDGET</t>
  </si>
  <si>
    <t>Comments</t>
  </si>
  <si>
    <t>Club subs</t>
  </si>
  <si>
    <t>Subs are down this term due to not taking account of Graduand subs being paid in T3 and will be in T2 due to membership not being as great as expected</t>
  </si>
  <si>
    <t>Equipment hire</t>
  </si>
  <si>
    <t>Income from capital</t>
  </si>
  <si>
    <t>Insurance</t>
  </si>
  <si>
    <t>Membership</t>
  </si>
  <si>
    <t>Race Entry</t>
  </si>
  <si>
    <t>Transport</t>
  </si>
  <si>
    <t>Training Costs</t>
  </si>
  <si>
    <t>Fines</t>
  </si>
  <si>
    <t>Misc</t>
  </si>
  <si>
    <t>Possibility of overspend during year</t>
  </si>
  <si>
    <t>Ents</t>
  </si>
  <si>
    <t>Kit</t>
  </si>
  <si>
    <t>Freshers Costs</t>
  </si>
  <si>
    <t>Amounts due to account</t>
  </si>
  <si>
    <t>Money owed by students for Kit</t>
  </si>
  <si>
    <t>Money owed by students for Transport</t>
  </si>
  <si>
    <t>Equipment Hire</t>
  </si>
  <si>
    <t>Rack Hire</t>
  </si>
  <si>
    <t>Money owed to capital</t>
  </si>
  <si>
    <t>Money owed for transport</t>
  </si>
  <si>
    <t>Money owed for payables</t>
  </si>
  <si>
    <t>Contract renewed for £3000</t>
  </si>
  <si>
    <t>Amounts Due to the Account</t>
  </si>
  <si>
    <t>09-10</t>
  </si>
  <si>
    <t>Never received bill from Peterborough Lake.</t>
  </si>
  <si>
    <t>Still awaiting majority of Rack/Erg hire from last term</t>
  </si>
  <si>
    <t>Fines from May Term</t>
  </si>
  <si>
    <r>
      <t>T1: 1</t>
    </r>
    <r>
      <rPr>
        <vertAlign val="superscript"/>
        <sz val="12"/>
        <color indexed="9"/>
        <rFont val="Verdana"/>
        <family val="2"/>
      </rPr>
      <t>st</t>
    </r>
    <r>
      <rPr>
        <sz val="12"/>
        <color indexed="9"/>
        <rFont val="Verdana"/>
      </rPr>
      <t xml:space="preserve"> Septermber 2009- 31</t>
    </r>
    <r>
      <rPr>
        <vertAlign val="superscript"/>
        <sz val="12"/>
        <color indexed="9"/>
        <rFont val="Verdana"/>
        <family val="2"/>
      </rPr>
      <t>st</t>
    </r>
    <r>
      <rPr>
        <sz val="12"/>
        <color indexed="9"/>
        <rFont val="Verdana"/>
      </rPr>
      <t xml:space="preserve"> December 2009</t>
    </r>
  </si>
  <si>
    <t>Overspend due to Capital Account being carried in current</t>
  </si>
  <si>
    <t>Invoiced</t>
  </si>
  <si>
    <t>Contingency</t>
  </si>
  <si>
    <t>Grant to Current</t>
  </si>
  <si>
    <t>T1: 1st Septermber 2009- 31st December 2009</t>
  </si>
</sst>
</file>

<file path=xl/styles.xml><?xml version="1.0" encoding="utf-8"?>
<styleSheet xmlns="http://schemas.openxmlformats.org/spreadsheetml/2006/main">
  <numFmts count="1">
    <numFmt numFmtId="165" formatCode="#,##0.00_);[Red]\(#,##0.00\);\-_)"/>
  </numFmts>
  <fonts count="16">
    <font>
      <sz val="10"/>
      <name val="Verdana"/>
    </font>
    <font>
      <b/>
      <sz val="10"/>
      <name val="Verdana"/>
    </font>
    <font>
      <sz val="10"/>
      <name val="Verdana"/>
    </font>
    <font>
      <sz val="8"/>
      <name val="Verdana"/>
      <family val="2"/>
    </font>
    <font>
      <b/>
      <sz val="12"/>
      <color indexed="9"/>
      <name val="Verdana"/>
    </font>
    <font>
      <sz val="12"/>
      <color indexed="9"/>
      <name val="Verdana"/>
    </font>
    <font>
      <sz val="12"/>
      <name val="Verdana"/>
    </font>
    <font>
      <b/>
      <sz val="10"/>
      <color indexed="10"/>
      <name val="Verdana"/>
    </font>
    <font>
      <b/>
      <sz val="10"/>
      <name val="Verdana"/>
      <family val="2"/>
    </font>
    <font>
      <sz val="10"/>
      <color indexed="10"/>
      <name val="Verdana"/>
    </font>
    <font>
      <sz val="10"/>
      <color indexed="8"/>
      <name val="Verdana"/>
    </font>
    <font>
      <sz val="10"/>
      <name val="Verdana"/>
      <family val="2"/>
    </font>
    <font>
      <sz val="10"/>
      <name val="Arial"/>
    </font>
    <font>
      <sz val="8"/>
      <name val="Arial"/>
    </font>
    <font>
      <vertAlign val="superscript"/>
      <sz val="12"/>
      <color indexed="9"/>
      <name val="Verdana"/>
      <family val="2"/>
    </font>
    <font>
      <b/>
      <sz val="12"/>
      <name val="Verdana"/>
    </font>
  </fonts>
  <fills count="4">
    <fill>
      <patternFill patternType="none"/>
    </fill>
    <fill>
      <patternFill patternType="gray125"/>
    </fill>
    <fill>
      <patternFill patternType="solid">
        <fgColor indexed="12"/>
        <bgColor indexed="64"/>
      </patternFill>
    </fill>
    <fill>
      <patternFill patternType="solid">
        <fgColor indexed="9"/>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12" fillId="0" borderId="0"/>
  </cellStyleXfs>
  <cellXfs count="145">
    <xf numFmtId="0" fontId="0" fillId="0" borderId="0" xfId="0"/>
    <xf numFmtId="3" fontId="0" fillId="0" borderId="0" xfId="0" applyNumberFormat="1"/>
    <xf numFmtId="3" fontId="0" fillId="0" borderId="0" xfId="0" applyNumberFormat="1" applyAlignment="1">
      <alignment horizontal="center"/>
    </xf>
    <xf numFmtId="3" fontId="4" fillId="2" borderId="0" xfId="0" applyNumberFormat="1" applyFont="1" applyFill="1"/>
    <xf numFmtId="3" fontId="6" fillId="0" borderId="0" xfId="0" applyNumberFormat="1" applyFont="1"/>
    <xf numFmtId="3" fontId="0" fillId="0" borderId="1" xfId="0" applyNumberFormat="1" applyBorder="1"/>
    <xf numFmtId="3" fontId="0" fillId="0" borderId="2" xfId="0" applyNumberFormat="1" applyBorder="1" applyAlignment="1">
      <alignment horizontal="center"/>
    </xf>
    <xf numFmtId="3" fontId="0" fillId="0" borderId="2" xfId="0" applyNumberFormat="1" applyBorder="1"/>
    <xf numFmtId="3" fontId="1" fillId="0" borderId="3" xfId="0" applyNumberFormat="1" applyFont="1" applyBorder="1"/>
    <xf numFmtId="3" fontId="1" fillId="0" borderId="0" xfId="0" applyNumberFormat="1" applyFont="1" applyBorder="1" applyAlignment="1">
      <alignment horizontal="center"/>
    </xf>
    <xf numFmtId="3" fontId="1" fillId="0" borderId="0" xfId="0" applyNumberFormat="1" applyFont="1" applyBorder="1"/>
    <xf numFmtId="3" fontId="1" fillId="0" borderId="0" xfId="0" applyNumberFormat="1" applyFont="1"/>
    <xf numFmtId="3" fontId="0" fillId="0" borderId="0" xfId="0" applyNumberFormat="1" applyBorder="1"/>
    <xf numFmtId="3" fontId="0" fillId="0" borderId="3" xfId="0" applyNumberFormat="1" applyBorder="1"/>
    <xf numFmtId="3" fontId="0" fillId="0" borderId="0" xfId="0" applyNumberFormat="1" applyBorder="1" applyAlignment="1">
      <alignment horizontal="center"/>
    </xf>
    <xf numFmtId="3" fontId="0" fillId="0" borderId="4" xfId="0" applyNumberFormat="1" applyBorder="1" applyAlignment="1">
      <alignment horizontal="center"/>
    </xf>
    <xf numFmtId="3" fontId="0" fillId="0" borderId="4" xfId="0" applyNumberFormat="1" applyBorder="1"/>
    <xf numFmtId="3" fontId="7" fillId="0" borderId="0" xfId="0" applyNumberFormat="1" applyFont="1" applyBorder="1" applyAlignment="1">
      <alignment horizontal="center"/>
    </xf>
    <xf numFmtId="3" fontId="8" fillId="0" borderId="0" xfId="0" applyNumberFormat="1" applyFont="1" applyBorder="1" applyAlignment="1">
      <alignment horizontal="center"/>
    </xf>
    <xf numFmtId="3" fontId="0" fillId="0" borderId="0" xfId="0" applyNumberFormat="1" applyAlignment="1">
      <alignment horizontal="left" wrapText="1"/>
    </xf>
    <xf numFmtId="3" fontId="1" fillId="0" borderId="1" xfId="0" applyNumberFormat="1" applyFont="1" applyBorder="1" applyAlignment="1">
      <alignment vertical="center"/>
    </xf>
    <xf numFmtId="3" fontId="0" fillId="0" borderId="2" xfId="0" applyNumberFormat="1" applyBorder="1" applyAlignment="1">
      <alignment horizontal="center" vertical="center"/>
    </xf>
    <xf numFmtId="3" fontId="1" fillId="0" borderId="5" xfId="0" applyNumberFormat="1" applyFont="1" applyBorder="1" applyAlignment="1">
      <alignment horizontal="center" vertical="center"/>
    </xf>
    <xf numFmtId="1" fontId="0" fillId="0" borderId="0" xfId="0" applyNumberFormat="1" applyAlignment="1">
      <alignment vertical="center"/>
    </xf>
    <xf numFmtId="0" fontId="0" fillId="0" borderId="0" xfId="0" applyAlignment="1">
      <alignment vertical="center"/>
    </xf>
    <xf numFmtId="0" fontId="0" fillId="0" borderId="0" xfId="0" applyAlignment="1">
      <alignment horizontal="left" vertical="center" wrapText="1"/>
    </xf>
    <xf numFmtId="3" fontId="0" fillId="0" borderId="0" xfId="0" applyNumberFormat="1" applyAlignment="1">
      <alignment vertical="center"/>
    </xf>
    <xf numFmtId="3" fontId="1" fillId="0" borderId="2" xfId="0" applyNumberFormat="1" applyFont="1" applyBorder="1" applyAlignment="1">
      <alignment horizontal="center"/>
    </xf>
    <xf numFmtId="3" fontId="1" fillId="0" borderId="2" xfId="0" applyNumberFormat="1" applyFont="1" applyBorder="1"/>
    <xf numFmtId="3" fontId="1" fillId="0" borderId="5" xfId="0" applyNumberFormat="1" applyFont="1" applyBorder="1" applyAlignment="1">
      <alignment horizontal="left" wrapText="1"/>
    </xf>
    <xf numFmtId="3" fontId="0" fillId="0" borderId="6" xfId="0" applyNumberFormat="1" applyBorder="1" applyAlignment="1">
      <alignment horizontal="left" wrapText="1"/>
    </xf>
    <xf numFmtId="3" fontId="9" fillId="0" borderId="0" xfId="0" applyNumberFormat="1" applyFont="1" applyBorder="1"/>
    <xf numFmtId="3" fontId="1" fillId="0" borderId="6" xfId="0" applyNumberFormat="1" applyFont="1" applyBorder="1" applyAlignment="1">
      <alignment horizontal="left" wrapText="1"/>
    </xf>
    <xf numFmtId="3" fontId="0" fillId="0" borderId="0" xfId="0" applyNumberFormat="1" applyBorder="1" applyAlignment="1">
      <alignment horizontal="center" vertical="center"/>
    </xf>
    <xf numFmtId="3" fontId="10" fillId="0" borderId="0" xfId="0" applyNumberFormat="1" applyFont="1" applyBorder="1" applyAlignment="1">
      <alignment horizontal="center" vertical="center"/>
    </xf>
    <xf numFmtId="3" fontId="0" fillId="0" borderId="0" xfId="0" applyNumberFormat="1" applyBorder="1" applyAlignment="1">
      <alignment vertical="center"/>
    </xf>
    <xf numFmtId="3" fontId="0" fillId="0" borderId="6" xfId="0" applyNumberFormat="1" applyBorder="1" applyAlignment="1">
      <alignment horizontal="left" vertical="center" wrapText="1"/>
    </xf>
    <xf numFmtId="3" fontId="2" fillId="0" borderId="6" xfId="0" applyNumberFormat="1" applyFont="1" applyBorder="1" applyAlignment="1">
      <alignment horizontal="left" wrapText="1"/>
    </xf>
    <xf numFmtId="3" fontId="1" fillId="0" borderId="7" xfId="0" applyNumberFormat="1" applyFont="1" applyBorder="1"/>
    <xf numFmtId="3" fontId="1" fillId="0" borderId="4" xfId="0" applyNumberFormat="1" applyFont="1" applyBorder="1" applyAlignment="1">
      <alignment horizontal="center"/>
    </xf>
    <xf numFmtId="3" fontId="1" fillId="0" borderId="8" xfId="0" applyNumberFormat="1" applyFont="1" applyBorder="1" applyAlignment="1">
      <alignment horizontal="left" wrapText="1"/>
    </xf>
    <xf numFmtId="3" fontId="1" fillId="0" borderId="9" xfId="0" applyNumberFormat="1" applyFont="1" applyBorder="1" applyAlignment="1">
      <alignment horizontal="center" vertical="center"/>
    </xf>
    <xf numFmtId="3" fontId="1" fillId="0" borderId="10" xfId="0" applyNumberFormat="1" applyFont="1" applyBorder="1" applyAlignment="1">
      <alignment horizontal="center" vertical="center"/>
    </xf>
    <xf numFmtId="3" fontId="1" fillId="0" borderId="0" xfId="0" applyNumberFormat="1" applyFont="1" applyAlignment="1">
      <alignment horizontal="center" vertical="center"/>
    </xf>
    <xf numFmtId="3" fontId="1" fillId="0" borderId="0" xfId="0" applyNumberFormat="1" applyFont="1" applyAlignment="1">
      <alignment horizontal="left" vertical="center" wrapText="1"/>
    </xf>
    <xf numFmtId="3" fontId="1" fillId="0" borderId="0" xfId="0" applyNumberFormat="1" applyFont="1" applyAlignment="1">
      <alignment horizontal="center"/>
    </xf>
    <xf numFmtId="3" fontId="1" fillId="0" borderId="0" xfId="0" applyNumberFormat="1" applyFont="1" applyAlignment="1">
      <alignment horizontal="left" wrapText="1"/>
    </xf>
    <xf numFmtId="3" fontId="1" fillId="0" borderId="1" xfId="0" applyNumberFormat="1" applyFont="1" applyBorder="1"/>
    <xf numFmtId="3" fontId="1" fillId="0" borderId="2" xfId="0" applyNumberFormat="1" applyFont="1" applyBorder="1" applyAlignment="1"/>
    <xf numFmtId="3" fontId="1" fillId="0" borderId="0" xfId="0" applyNumberFormat="1" applyFont="1" applyBorder="1" applyAlignment="1"/>
    <xf numFmtId="0" fontId="1" fillId="0" borderId="3" xfId="0" applyFont="1" applyBorder="1"/>
    <xf numFmtId="3" fontId="0" fillId="0" borderId="0" xfId="0" applyNumberFormat="1" applyBorder="1" applyAlignment="1"/>
    <xf numFmtId="3" fontId="0" fillId="0" borderId="6" xfId="0" applyNumberFormat="1" applyBorder="1" applyAlignment="1">
      <alignment wrapText="1"/>
    </xf>
    <xf numFmtId="3" fontId="0" fillId="0" borderId="4" xfId="0" applyNumberFormat="1" applyBorder="1" applyAlignment="1"/>
    <xf numFmtId="3" fontId="0" fillId="0" borderId="8" xfId="0" applyNumberFormat="1" applyBorder="1" applyAlignment="1">
      <alignment horizontal="left" wrapText="1"/>
    </xf>
    <xf numFmtId="3" fontId="1" fillId="0" borderId="11" xfId="0" applyNumberFormat="1" applyFont="1" applyBorder="1"/>
    <xf numFmtId="3" fontId="0" fillId="0" borderId="9" xfId="0" applyNumberFormat="1" applyBorder="1" applyAlignment="1">
      <alignment horizontal="center"/>
    </xf>
    <xf numFmtId="3" fontId="1" fillId="0" borderId="10" xfId="0" applyNumberFormat="1" applyFont="1" applyBorder="1" applyAlignment="1">
      <alignment horizontal="center"/>
    </xf>
    <xf numFmtId="3" fontId="1" fillId="0" borderId="9" xfId="0" applyNumberFormat="1" applyFont="1" applyBorder="1" applyAlignment="1">
      <alignment horizontal="center"/>
    </xf>
    <xf numFmtId="3" fontId="2" fillId="0" borderId="0" xfId="0" applyNumberFormat="1" applyFont="1" applyBorder="1"/>
    <xf numFmtId="3" fontId="9" fillId="0" borderId="0" xfId="0" applyNumberFormat="1" applyFont="1" applyBorder="1" applyAlignment="1">
      <alignment horizontal="center"/>
    </xf>
    <xf numFmtId="3" fontId="1" fillId="0" borderId="0" xfId="0" applyNumberFormat="1" applyFont="1" applyBorder="1" applyAlignment="1">
      <alignment horizontal="center" vertical="center"/>
    </xf>
    <xf numFmtId="3" fontId="11" fillId="0" borderId="0" xfId="0" applyNumberFormat="1" applyFont="1" applyBorder="1" applyAlignment="1">
      <alignment horizontal="center"/>
    </xf>
    <xf numFmtId="49" fontId="4" fillId="2" borderId="0" xfId="0" applyNumberFormat="1" applyFont="1" applyFill="1" applyAlignment="1">
      <alignment horizontal="center"/>
    </xf>
    <xf numFmtId="0" fontId="0" fillId="0" borderId="0" xfId="0" applyAlignment="1">
      <alignment horizontal="left" wrapText="1"/>
    </xf>
    <xf numFmtId="3" fontId="11" fillId="0" borderId="3" xfId="0" applyNumberFormat="1" applyFont="1" applyBorder="1"/>
    <xf numFmtId="0" fontId="12" fillId="3" borderId="0" xfId="1" applyFill="1"/>
    <xf numFmtId="0" fontId="12" fillId="0" borderId="0" xfId="1"/>
    <xf numFmtId="3" fontId="4" fillId="2" borderId="0" xfId="1" applyNumberFormat="1" applyFont="1" applyFill="1"/>
    <xf numFmtId="49" fontId="4" fillId="2" borderId="0" xfId="1" applyNumberFormat="1" applyFont="1" applyFill="1" applyAlignment="1">
      <alignment horizontal="center"/>
    </xf>
    <xf numFmtId="3" fontId="4" fillId="3" borderId="0" xfId="1" applyNumberFormat="1" applyFont="1" applyFill="1"/>
    <xf numFmtId="3" fontId="4" fillId="3" borderId="0" xfId="1" applyNumberFormat="1" applyFont="1" applyFill="1" applyAlignment="1">
      <alignment horizontal="center"/>
    </xf>
    <xf numFmtId="49" fontId="5" fillId="3" borderId="0" xfId="1" applyNumberFormat="1" applyFont="1" applyFill="1" applyAlignment="1">
      <alignment horizontal="center"/>
    </xf>
    <xf numFmtId="49" fontId="5" fillId="3" borderId="0" xfId="1" applyNumberFormat="1" applyFont="1" applyFill="1" applyAlignment="1"/>
    <xf numFmtId="3" fontId="6" fillId="3" borderId="0" xfId="1" applyNumberFormat="1" applyFont="1" applyFill="1"/>
    <xf numFmtId="3" fontId="15" fillId="3" borderId="0" xfId="1" applyNumberFormat="1" applyFont="1" applyFill="1" applyAlignment="1">
      <alignment horizontal="left" wrapText="1"/>
    </xf>
    <xf numFmtId="3" fontId="8" fillId="3" borderId="11" xfId="1" applyNumberFormat="1" applyFont="1" applyFill="1" applyBorder="1" applyAlignment="1">
      <alignment vertical="center"/>
    </xf>
    <xf numFmtId="3" fontId="8" fillId="3" borderId="9" xfId="1" applyNumberFormat="1" applyFont="1" applyFill="1" applyBorder="1" applyAlignment="1">
      <alignment vertical="center"/>
    </xf>
    <xf numFmtId="3" fontId="11" fillId="3" borderId="9" xfId="1" applyNumberFormat="1" applyFont="1" applyFill="1" applyBorder="1" applyAlignment="1">
      <alignment horizontal="center" vertical="center"/>
    </xf>
    <xf numFmtId="3" fontId="8" fillId="3" borderId="10" xfId="1" applyNumberFormat="1" applyFont="1" applyFill="1" applyBorder="1" applyAlignment="1">
      <alignment horizontal="center" vertical="center"/>
    </xf>
    <xf numFmtId="3" fontId="11" fillId="3" borderId="0" xfId="1" applyNumberFormat="1" applyFont="1" applyFill="1" applyAlignment="1">
      <alignment vertical="center"/>
    </xf>
    <xf numFmtId="165" fontId="11" fillId="3" borderId="0" xfId="1" applyNumberFormat="1" applyFont="1" applyFill="1" applyBorder="1" applyAlignment="1">
      <alignment horizontal="center" vertical="center"/>
    </xf>
    <xf numFmtId="3" fontId="11" fillId="3" borderId="0" xfId="1" applyNumberFormat="1" applyFont="1" applyFill="1" applyAlignment="1">
      <alignment horizontal="left" vertical="center" wrapText="1"/>
    </xf>
    <xf numFmtId="3" fontId="11" fillId="3" borderId="1" xfId="1" applyNumberFormat="1" applyFont="1" applyFill="1" applyBorder="1" applyAlignment="1">
      <alignment horizontal="center" vertical="center"/>
    </xf>
    <xf numFmtId="3" fontId="8" fillId="3" borderId="2" xfId="1" applyNumberFormat="1" applyFont="1" applyFill="1" applyBorder="1" applyAlignment="1">
      <alignment horizontal="center" vertical="center"/>
    </xf>
    <xf numFmtId="3" fontId="8" fillId="3" borderId="2" xfId="1" applyNumberFormat="1" applyFont="1" applyFill="1" applyBorder="1" applyAlignment="1">
      <alignment horizontal="center"/>
    </xf>
    <xf numFmtId="3" fontId="8" fillId="3" borderId="2" xfId="1" applyNumberFormat="1" applyFont="1" applyFill="1" applyBorder="1"/>
    <xf numFmtId="3" fontId="8" fillId="3" borderId="5" xfId="1" applyNumberFormat="1" applyFont="1" applyFill="1" applyBorder="1" applyAlignment="1">
      <alignment horizontal="left" wrapText="1"/>
    </xf>
    <xf numFmtId="3" fontId="8" fillId="3" borderId="3" xfId="1" applyNumberFormat="1" applyFont="1" applyFill="1" applyBorder="1" applyAlignment="1">
      <alignment horizontal="center" vertical="center"/>
    </xf>
    <xf numFmtId="3" fontId="8" fillId="3" borderId="0" xfId="1" applyNumberFormat="1" applyFont="1" applyFill="1" applyBorder="1" applyAlignment="1">
      <alignment horizontal="center" vertical="center"/>
    </xf>
    <xf numFmtId="3" fontId="8" fillId="3" borderId="0" xfId="1" applyNumberFormat="1" applyFont="1" applyFill="1" applyBorder="1"/>
    <xf numFmtId="3" fontId="8" fillId="3" borderId="6" xfId="1" applyNumberFormat="1" applyFont="1" applyFill="1" applyBorder="1" applyAlignment="1">
      <alignment wrapText="1"/>
    </xf>
    <xf numFmtId="3" fontId="11" fillId="3" borderId="3" xfId="1" applyNumberFormat="1" applyFont="1" applyFill="1" applyBorder="1" applyAlignment="1">
      <alignment horizontal="center" vertical="center"/>
    </xf>
    <xf numFmtId="3" fontId="11" fillId="3" borderId="0" xfId="1" applyNumberFormat="1" applyFont="1" applyFill="1" applyBorder="1" applyAlignment="1">
      <alignment horizontal="center" vertical="center"/>
    </xf>
    <xf numFmtId="3" fontId="11" fillId="3" borderId="0" xfId="1" applyNumberFormat="1" applyFont="1" applyFill="1" applyBorder="1" applyAlignment="1">
      <alignment vertical="center"/>
    </xf>
    <xf numFmtId="3" fontId="11" fillId="3" borderId="6" xfId="1" applyNumberFormat="1" applyFont="1" applyFill="1" applyBorder="1" applyAlignment="1">
      <alignment horizontal="left" vertical="center" wrapText="1"/>
    </xf>
    <xf numFmtId="3" fontId="11" fillId="3" borderId="0" xfId="1" applyNumberFormat="1" applyFont="1" applyFill="1" applyBorder="1" applyAlignment="1">
      <alignment horizontal="center"/>
    </xf>
    <xf numFmtId="3" fontId="11" fillId="3" borderId="0" xfId="1" applyNumberFormat="1" applyFont="1" applyFill="1" applyBorder="1"/>
    <xf numFmtId="3" fontId="11" fillId="3" borderId="6" xfId="1" applyNumberFormat="1" applyFont="1" applyFill="1" applyBorder="1" applyAlignment="1">
      <alignment horizontal="left" wrapText="1"/>
    </xf>
    <xf numFmtId="3" fontId="11" fillId="3" borderId="0" xfId="1" applyNumberFormat="1" applyFont="1" applyFill="1" applyBorder="1" applyAlignment="1">
      <alignment horizontal="left" wrapText="1"/>
    </xf>
    <xf numFmtId="0" fontId="12" fillId="3" borderId="0" xfId="1" applyFill="1" applyBorder="1" applyAlignment="1">
      <alignment wrapText="1"/>
    </xf>
    <xf numFmtId="3" fontId="8" fillId="3" borderId="0" xfId="1" applyNumberFormat="1" applyFont="1" applyFill="1" applyBorder="1" applyAlignment="1">
      <alignment horizontal="center"/>
    </xf>
    <xf numFmtId="3" fontId="8" fillId="3" borderId="6" xfId="1" applyNumberFormat="1" applyFont="1" applyFill="1" applyBorder="1" applyAlignment="1">
      <alignment horizontal="left" wrapText="1"/>
    </xf>
    <xf numFmtId="3" fontId="8" fillId="3" borderId="7" xfId="1" applyNumberFormat="1" applyFont="1" applyFill="1" applyBorder="1" applyAlignment="1">
      <alignment horizontal="center" vertical="center"/>
    </xf>
    <xf numFmtId="3" fontId="8" fillId="3" borderId="4" xfId="1" applyNumberFormat="1" applyFont="1" applyFill="1" applyBorder="1" applyAlignment="1">
      <alignment horizontal="center" vertical="center"/>
    </xf>
    <xf numFmtId="3" fontId="11" fillId="3" borderId="4" xfId="1" applyNumberFormat="1" applyFont="1" applyFill="1" applyBorder="1" applyAlignment="1">
      <alignment horizontal="center"/>
    </xf>
    <xf numFmtId="3" fontId="11" fillId="3" borderId="4" xfId="1" applyNumberFormat="1" applyFont="1" applyFill="1" applyBorder="1"/>
    <xf numFmtId="3" fontId="8" fillId="3" borderId="4" xfId="1" applyNumberFormat="1" applyFont="1" applyFill="1" applyBorder="1" applyAlignment="1">
      <alignment horizontal="center"/>
    </xf>
    <xf numFmtId="3" fontId="11" fillId="3" borderId="8" xfId="1" applyNumberFormat="1" applyFont="1" applyFill="1" applyBorder="1" applyAlignment="1">
      <alignment horizontal="left" wrapText="1"/>
    </xf>
    <xf numFmtId="3" fontId="8" fillId="3" borderId="0" xfId="1" applyNumberFormat="1" applyFont="1" applyFill="1" applyAlignment="1">
      <alignment horizontal="center" vertical="center"/>
    </xf>
    <xf numFmtId="3" fontId="8" fillId="3" borderId="0" xfId="1" applyNumberFormat="1" applyFont="1" applyFill="1" applyAlignment="1">
      <alignment horizontal="left" vertical="center" wrapText="1"/>
    </xf>
    <xf numFmtId="3" fontId="11" fillId="3" borderId="0" xfId="1" applyNumberFormat="1" applyFont="1" applyFill="1"/>
    <xf numFmtId="3" fontId="8" fillId="3" borderId="0" xfId="1" applyNumberFormat="1" applyFont="1" applyFill="1" applyAlignment="1">
      <alignment horizontal="center"/>
    </xf>
    <xf numFmtId="3" fontId="8" fillId="3" borderId="0" xfId="1" applyNumberFormat="1" applyFont="1" applyFill="1" applyAlignment="1">
      <alignment horizontal="left" wrapText="1"/>
    </xf>
    <xf numFmtId="3" fontId="8" fillId="3" borderId="1" xfId="1" applyNumberFormat="1" applyFont="1" applyFill="1" applyBorder="1"/>
    <xf numFmtId="3" fontId="11" fillId="3" borderId="2" xfId="1" applyNumberFormat="1" applyFont="1" applyFill="1" applyBorder="1" applyAlignment="1">
      <alignment horizontal="center"/>
    </xf>
    <xf numFmtId="3" fontId="11" fillId="3" borderId="2" xfId="1" applyNumberFormat="1" applyFont="1" applyFill="1" applyBorder="1"/>
    <xf numFmtId="3" fontId="11" fillId="3" borderId="3" xfId="1" applyNumberFormat="1" applyFont="1" applyFill="1" applyBorder="1"/>
    <xf numFmtId="3" fontId="8" fillId="3" borderId="0" xfId="1" applyNumberFormat="1" applyFont="1" applyFill="1" applyBorder="1" applyAlignment="1"/>
    <xf numFmtId="0" fontId="8" fillId="3" borderId="3" xfId="1" applyFont="1" applyFill="1" applyBorder="1"/>
    <xf numFmtId="0" fontId="8" fillId="3" borderId="0" xfId="1" applyFont="1" applyFill="1" applyBorder="1"/>
    <xf numFmtId="0" fontId="11" fillId="3" borderId="3" xfId="1" applyFont="1" applyFill="1" applyBorder="1"/>
    <xf numFmtId="0" fontId="11" fillId="3" borderId="0" xfId="1" applyFont="1" applyFill="1" applyBorder="1"/>
    <xf numFmtId="3" fontId="11" fillId="3" borderId="0" xfId="1" applyNumberFormat="1" applyFont="1" applyFill="1" applyBorder="1" applyAlignment="1">
      <alignment horizontal="left"/>
    </xf>
    <xf numFmtId="3" fontId="8" fillId="3" borderId="7" xfId="1" applyNumberFormat="1" applyFont="1" applyFill="1" applyBorder="1"/>
    <xf numFmtId="3" fontId="8" fillId="3" borderId="4" xfId="1" applyNumberFormat="1" applyFont="1" applyFill="1" applyBorder="1"/>
    <xf numFmtId="3" fontId="11" fillId="3" borderId="0" xfId="1" applyNumberFormat="1" applyFont="1" applyFill="1" applyAlignment="1">
      <alignment horizontal="center"/>
    </xf>
    <xf numFmtId="3" fontId="11" fillId="3" borderId="0" xfId="1" applyNumberFormat="1" applyFont="1" applyFill="1" applyAlignment="1">
      <alignment horizontal="left" wrapText="1"/>
    </xf>
    <xf numFmtId="3" fontId="8" fillId="3" borderId="11" xfId="1" applyNumberFormat="1" applyFont="1" applyFill="1" applyBorder="1"/>
    <xf numFmtId="3" fontId="8" fillId="3" borderId="9" xfId="1" applyNumberFormat="1" applyFont="1" applyFill="1" applyBorder="1"/>
    <xf numFmtId="3" fontId="11" fillId="3" borderId="9" xfId="1" applyNumberFormat="1" applyFont="1" applyFill="1" applyBorder="1" applyAlignment="1">
      <alignment horizontal="center"/>
    </xf>
    <xf numFmtId="3" fontId="8" fillId="3" borderId="10" xfId="1" applyNumberFormat="1" applyFont="1" applyFill="1" applyBorder="1" applyAlignment="1">
      <alignment horizontal="center"/>
    </xf>
    <xf numFmtId="3" fontId="8" fillId="0" borderId="3" xfId="0" applyNumberFormat="1" applyFont="1" applyBorder="1"/>
    <xf numFmtId="49" fontId="5" fillId="2" borderId="0" xfId="1" applyNumberFormat="1" applyFont="1" applyFill="1" applyAlignment="1">
      <alignment horizontal="center"/>
    </xf>
    <xf numFmtId="49" fontId="5" fillId="2" borderId="0" xfId="1" applyNumberFormat="1" applyFont="1" applyFill="1" applyAlignment="1"/>
    <xf numFmtId="0" fontId="12" fillId="0" borderId="0" xfId="1" applyAlignment="1"/>
    <xf numFmtId="49" fontId="5" fillId="2" borderId="0" xfId="0" applyNumberFormat="1" applyFont="1" applyFill="1" applyAlignment="1">
      <alignment horizontal="center"/>
    </xf>
    <xf numFmtId="49" fontId="5" fillId="2" borderId="0" xfId="0" applyNumberFormat="1" applyFont="1" applyFill="1" applyAlignment="1"/>
    <xf numFmtId="0" fontId="0" fillId="0" borderId="0" xfId="0" applyAlignment="1"/>
    <xf numFmtId="3" fontId="2" fillId="3" borderId="0" xfId="1" applyNumberFormat="1" applyFont="1" applyFill="1" applyBorder="1" applyAlignment="1">
      <alignment horizontal="center" vertical="center"/>
    </xf>
    <xf numFmtId="3" fontId="2" fillId="0" borderId="0" xfId="0" applyNumberFormat="1" applyFont="1" applyBorder="1" applyAlignment="1">
      <alignment horizontal="center" vertical="center"/>
    </xf>
    <xf numFmtId="3" fontId="1" fillId="0" borderId="3" xfId="0" applyNumberFormat="1" applyFont="1" applyBorder="1" applyAlignment="1">
      <alignment vertical="center"/>
    </xf>
    <xf numFmtId="3" fontId="2" fillId="0" borderId="3" xfId="0" applyNumberFormat="1" applyFont="1" applyBorder="1" applyAlignment="1">
      <alignment vertical="center"/>
    </xf>
    <xf numFmtId="3" fontId="0" fillId="0" borderId="3" xfId="0" applyNumberFormat="1" applyBorder="1" applyAlignment="1">
      <alignment vertical="center"/>
    </xf>
    <xf numFmtId="3" fontId="0" fillId="0" borderId="0" xfId="0" applyNumberFormat="1" applyBorder="1" applyAlignment="1">
      <alignment horizontal="left" wrapText="1"/>
    </xf>
  </cellXfs>
  <cellStyles count="2">
    <cellStyle name="Normal" xfId="0" builtinId="0"/>
    <cellStyle name="Normal_Boat Club Accounts new (incomplete)"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50"/>
  <sheetViews>
    <sheetView tabSelected="1" zoomScale="85" workbookViewId="0">
      <selection activeCell="G25" sqref="G25"/>
    </sheetView>
  </sheetViews>
  <sheetFormatPr defaultColWidth="8" defaultRowHeight="12.75"/>
  <cols>
    <col min="1" max="1" width="4.375" style="67" customWidth="1"/>
    <col min="2" max="2" width="44.75" style="67" bestFit="1" customWidth="1"/>
    <col min="3" max="3" width="14.125" style="67" customWidth="1"/>
    <col min="4" max="4" width="8" style="67"/>
    <col min="5" max="5" width="11" style="67" bestFit="1" customWidth="1"/>
    <col min="6" max="6" width="8" style="67"/>
    <col min="7" max="7" width="10.875" style="67" bestFit="1" customWidth="1"/>
    <col min="8" max="8" width="8" style="67"/>
    <col min="9" max="9" width="9.375" style="67" bestFit="1" customWidth="1"/>
    <col min="10" max="10" width="8" style="67"/>
    <col min="11" max="11" width="56.5" style="67" bestFit="1" customWidth="1"/>
    <col min="12" max="16384" width="8" style="67"/>
  </cols>
  <sheetData>
    <row r="1" spans="1:13">
      <c r="A1" s="66"/>
      <c r="B1" s="66"/>
      <c r="C1" s="66"/>
      <c r="D1" s="66"/>
      <c r="E1" s="66"/>
      <c r="F1" s="66"/>
      <c r="G1" s="66"/>
      <c r="H1" s="66"/>
      <c r="I1" s="66"/>
      <c r="J1" s="66"/>
      <c r="K1" s="66"/>
      <c r="L1" s="66"/>
      <c r="M1" s="66"/>
    </row>
    <row r="2" spans="1:13" ht="18">
      <c r="A2" s="66"/>
      <c r="B2" s="68" t="s">
        <v>41</v>
      </c>
      <c r="C2" s="68"/>
      <c r="D2" s="68"/>
      <c r="E2" s="69" t="s">
        <v>69</v>
      </c>
      <c r="F2" s="133" t="s">
        <v>73</v>
      </c>
      <c r="G2" s="134"/>
      <c r="H2" s="134"/>
      <c r="I2" s="134"/>
      <c r="J2" s="135"/>
      <c r="K2" s="135"/>
      <c r="L2" s="66"/>
      <c r="M2" s="66"/>
    </row>
    <row r="3" spans="1:13" ht="15.75" thickBot="1">
      <c r="A3" s="66"/>
      <c r="B3" s="70"/>
      <c r="C3" s="70"/>
      <c r="D3" s="70"/>
      <c r="E3" s="71"/>
      <c r="F3" s="72"/>
      <c r="G3" s="73"/>
      <c r="H3" s="73"/>
      <c r="I3" s="73"/>
      <c r="J3" s="74"/>
      <c r="K3" s="75"/>
      <c r="L3" s="66"/>
      <c r="M3" s="66"/>
    </row>
    <row r="4" spans="1:13" ht="13.5" thickBot="1">
      <c r="A4" s="66"/>
      <c r="B4" s="76" t="s">
        <v>21</v>
      </c>
      <c r="C4" s="77"/>
      <c r="D4" s="77"/>
      <c r="E4" s="78"/>
      <c r="F4" s="78"/>
      <c r="G4" s="79">
        <v>342.56</v>
      </c>
      <c r="H4" s="80"/>
      <c r="I4" s="81"/>
      <c r="J4" s="80"/>
      <c r="K4" s="82"/>
      <c r="L4" s="66"/>
      <c r="M4" s="66"/>
    </row>
    <row r="5" spans="1:13">
      <c r="A5" s="66"/>
      <c r="B5" s="83"/>
      <c r="C5" s="84" t="s">
        <v>19</v>
      </c>
      <c r="D5" s="84"/>
      <c r="E5" s="85" t="s">
        <v>42</v>
      </c>
      <c r="F5" s="85"/>
      <c r="G5" s="85" t="s">
        <v>20</v>
      </c>
      <c r="H5" s="86"/>
      <c r="I5" s="85" t="s">
        <v>22</v>
      </c>
      <c r="J5" s="86"/>
      <c r="K5" s="87" t="s">
        <v>43</v>
      </c>
      <c r="L5" s="66"/>
      <c r="M5" s="66"/>
    </row>
    <row r="6" spans="1:13">
      <c r="A6" s="66"/>
      <c r="B6" s="88" t="s">
        <v>1</v>
      </c>
      <c r="C6" s="89"/>
      <c r="D6" s="89"/>
      <c r="E6" s="90"/>
      <c r="F6" s="90"/>
      <c r="G6" s="90"/>
      <c r="H6" s="90"/>
      <c r="I6" s="90"/>
      <c r="J6" s="90"/>
      <c r="K6" s="91"/>
      <c r="L6" s="66"/>
      <c r="M6" s="66"/>
    </row>
    <row r="7" spans="1:13" ht="38.25">
      <c r="A7" s="66"/>
      <c r="B7" s="92" t="s">
        <v>44</v>
      </c>
      <c r="C7" s="93">
        <v>3000</v>
      </c>
      <c r="D7" s="93"/>
      <c r="E7" s="93">
        <v>800</v>
      </c>
      <c r="F7" s="93"/>
      <c r="G7" s="93">
        <v>631</v>
      </c>
      <c r="H7" s="94"/>
      <c r="I7" s="93">
        <f>G7-E7</f>
        <v>-169</v>
      </c>
      <c r="J7" s="94"/>
      <c r="K7" s="95" t="s">
        <v>45</v>
      </c>
      <c r="L7" s="66"/>
      <c r="M7" s="66"/>
    </row>
    <row r="8" spans="1:13">
      <c r="A8" s="66"/>
      <c r="B8" s="92" t="s">
        <v>46</v>
      </c>
      <c r="C8" s="93">
        <v>2000</v>
      </c>
      <c r="D8" s="93"/>
      <c r="E8" s="96">
        <v>700</v>
      </c>
      <c r="F8" s="96"/>
      <c r="G8" s="96">
        <v>173</v>
      </c>
      <c r="H8" s="97"/>
      <c r="I8" s="96">
        <f>G8-E8</f>
        <v>-527</v>
      </c>
      <c r="J8" s="97"/>
      <c r="K8" s="98" t="s">
        <v>71</v>
      </c>
      <c r="L8" s="66"/>
      <c r="M8" s="66"/>
    </row>
    <row r="9" spans="1:13">
      <c r="A9" s="66"/>
      <c r="B9" s="92" t="s">
        <v>2</v>
      </c>
      <c r="C9" s="93">
        <v>6650</v>
      </c>
      <c r="D9" s="93"/>
      <c r="E9" s="96">
        <v>6650</v>
      </c>
      <c r="F9" s="96"/>
      <c r="G9" s="96">
        <v>6700</v>
      </c>
      <c r="H9" s="97"/>
      <c r="I9" s="96">
        <f>G9-E9</f>
        <v>50</v>
      </c>
      <c r="J9" s="97"/>
      <c r="K9" s="98"/>
      <c r="L9" s="66"/>
      <c r="M9" s="66"/>
    </row>
    <row r="10" spans="1:13">
      <c r="A10" s="66"/>
      <c r="B10" s="92" t="s">
        <v>47</v>
      </c>
      <c r="C10" s="93">
        <v>7955</v>
      </c>
      <c r="D10" s="93"/>
      <c r="E10" s="96"/>
      <c r="F10" s="96"/>
      <c r="G10" s="96">
        <v>1700</v>
      </c>
      <c r="H10" s="97"/>
      <c r="I10" s="96"/>
      <c r="J10" s="97"/>
      <c r="K10" s="98"/>
      <c r="L10" s="100"/>
      <c r="M10" s="100"/>
    </row>
    <row r="11" spans="1:13">
      <c r="A11" s="66"/>
      <c r="B11" s="88" t="s">
        <v>4</v>
      </c>
      <c r="C11" s="101">
        <f>SUM(C7:C9)</f>
        <v>11650</v>
      </c>
      <c r="D11" s="89"/>
      <c r="E11" s="101">
        <f>SUM(E7:E9)</f>
        <v>8150</v>
      </c>
      <c r="F11" s="101"/>
      <c r="G11" s="101">
        <f>SUM(G7:G10)</f>
        <v>9204</v>
      </c>
      <c r="H11" s="97"/>
      <c r="I11" s="101">
        <f>SUM(I7:I9)</f>
        <v>-646</v>
      </c>
      <c r="J11" s="97"/>
      <c r="K11" s="102"/>
      <c r="L11" s="66"/>
      <c r="M11" s="66"/>
    </row>
    <row r="12" spans="1:13">
      <c r="A12" s="66"/>
      <c r="B12" s="92"/>
      <c r="C12" s="93"/>
      <c r="D12" s="93"/>
      <c r="E12" s="101"/>
      <c r="F12" s="101"/>
      <c r="G12" s="101"/>
      <c r="H12" s="97"/>
      <c r="I12" s="101"/>
      <c r="J12" s="97"/>
      <c r="K12" s="102"/>
      <c r="L12" s="66"/>
      <c r="M12" s="66"/>
    </row>
    <row r="13" spans="1:13">
      <c r="A13" s="66"/>
      <c r="B13" s="92"/>
      <c r="C13" s="93"/>
      <c r="D13" s="93"/>
      <c r="E13" s="96"/>
      <c r="F13" s="96"/>
      <c r="G13" s="96"/>
      <c r="H13" s="97"/>
      <c r="I13" s="96"/>
      <c r="J13" s="97"/>
      <c r="K13" s="98"/>
      <c r="L13" s="66"/>
      <c r="M13" s="66"/>
    </row>
    <row r="14" spans="1:13">
      <c r="A14" s="66"/>
      <c r="B14" s="88" t="s">
        <v>5</v>
      </c>
      <c r="C14" s="89"/>
      <c r="D14" s="89"/>
      <c r="E14" s="96"/>
      <c r="F14" s="96"/>
      <c r="G14" s="96"/>
      <c r="H14" s="97"/>
      <c r="I14" s="101"/>
      <c r="J14" s="97"/>
      <c r="K14" s="102"/>
      <c r="L14" s="66"/>
      <c r="M14" s="66"/>
    </row>
    <row r="15" spans="1:13">
      <c r="A15" s="66"/>
      <c r="B15" s="92" t="s">
        <v>48</v>
      </c>
      <c r="C15" s="139">
        <v>3130</v>
      </c>
      <c r="D15" s="93"/>
      <c r="E15" s="96">
        <v>3130</v>
      </c>
      <c r="F15" s="96"/>
      <c r="G15" s="96">
        <v>3075.71</v>
      </c>
      <c r="H15" s="97"/>
      <c r="I15" s="96">
        <f t="shared" ref="I15:I26" si="0">E15-G15</f>
        <v>54.289999999999964</v>
      </c>
      <c r="J15" s="97"/>
      <c r="K15" s="98"/>
      <c r="L15" s="66"/>
      <c r="M15" s="66"/>
    </row>
    <row r="16" spans="1:13">
      <c r="A16" s="66"/>
      <c r="B16" s="92" t="s">
        <v>49</v>
      </c>
      <c r="C16" s="139">
        <v>1070</v>
      </c>
      <c r="D16" s="93"/>
      <c r="E16" s="96">
        <v>160</v>
      </c>
      <c r="F16" s="96"/>
      <c r="G16" s="96">
        <v>160.4</v>
      </c>
      <c r="H16" s="97"/>
      <c r="I16" s="96">
        <f t="shared" si="0"/>
        <v>-0.40000000000000568</v>
      </c>
      <c r="J16" s="97"/>
      <c r="K16" s="98"/>
      <c r="L16" s="66"/>
      <c r="M16" s="66"/>
    </row>
    <row r="17" spans="1:13">
      <c r="A17" s="66"/>
      <c r="B17" s="92" t="s">
        <v>50</v>
      </c>
      <c r="C17" s="139">
        <v>3630</v>
      </c>
      <c r="D17" s="93"/>
      <c r="E17" s="96">
        <v>1281</v>
      </c>
      <c r="F17" s="96"/>
      <c r="G17" s="96">
        <v>1207</v>
      </c>
      <c r="H17" s="97"/>
      <c r="I17" s="96">
        <f t="shared" si="0"/>
        <v>74</v>
      </c>
      <c r="J17" s="97"/>
      <c r="K17" s="98"/>
      <c r="L17" s="66"/>
      <c r="M17" s="66"/>
    </row>
    <row r="18" spans="1:13">
      <c r="A18" s="66"/>
      <c r="B18" s="92" t="s">
        <v>51</v>
      </c>
      <c r="C18" s="93">
        <v>750</v>
      </c>
      <c r="D18" s="93"/>
      <c r="E18" s="96">
        <v>350</v>
      </c>
      <c r="F18" s="96"/>
      <c r="G18" s="96">
        <v>0</v>
      </c>
      <c r="H18" s="97"/>
      <c r="I18" s="96">
        <f t="shared" si="0"/>
        <v>350</v>
      </c>
      <c r="J18" s="97"/>
      <c r="K18" s="98"/>
      <c r="L18" s="66"/>
      <c r="M18" s="66"/>
    </row>
    <row r="19" spans="1:13">
      <c r="A19" s="66"/>
      <c r="B19" s="92" t="s">
        <v>52</v>
      </c>
      <c r="C19" s="93">
        <v>350</v>
      </c>
      <c r="D19" s="93"/>
      <c r="E19" s="96">
        <v>350</v>
      </c>
      <c r="F19" s="96"/>
      <c r="G19" s="96">
        <v>0</v>
      </c>
      <c r="H19" s="97"/>
      <c r="I19" s="96">
        <f t="shared" si="0"/>
        <v>350</v>
      </c>
      <c r="J19" s="97"/>
      <c r="K19" s="98" t="s">
        <v>70</v>
      </c>
      <c r="L19" s="66"/>
      <c r="M19" s="66"/>
    </row>
    <row r="20" spans="1:13">
      <c r="A20" s="66"/>
      <c r="B20" s="92" t="s">
        <v>6</v>
      </c>
      <c r="C20" s="139">
        <v>6200</v>
      </c>
      <c r="D20" s="93"/>
      <c r="E20" s="96">
        <v>1635</v>
      </c>
      <c r="F20" s="96"/>
      <c r="G20" s="96">
        <v>1712.6</v>
      </c>
      <c r="H20" s="97"/>
      <c r="I20" s="96">
        <f t="shared" si="0"/>
        <v>-77.599999999999909</v>
      </c>
      <c r="J20" s="97"/>
      <c r="K20" s="98"/>
      <c r="L20" s="66"/>
      <c r="M20" s="66"/>
    </row>
    <row r="21" spans="1:13">
      <c r="A21" s="66"/>
      <c r="B21" s="92" t="s">
        <v>53</v>
      </c>
      <c r="C21" s="93">
        <v>300</v>
      </c>
      <c r="D21" s="93"/>
      <c r="E21" s="96">
        <v>150</v>
      </c>
      <c r="F21" s="96"/>
      <c r="G21" s="96">
        <v>54</v>
      </c>
      <c r="H21" s="97"/>
      <c r="I21" s="96">
        <f t="shared" si="0"/>
        <v>96</v>
      </c>
      <c r="J21" s="97"/>
      <c r="K21" s="98" t="s">
        <v>72</v>
      </c>
      <c r="L21" s="66"/>
      <c r="M21" s="66"/>
    </row>
    <row r="22" spans="1:13">
      <c r="A22" s="66"/>
      <c r="B22" s="92" t="s">
        <v>54</v>
      </c>
      <c r="C22" s="93">
        <v>100</v>
      </c>
      <c r="D22" s="93"/>
      <c r="E22" s="96">
        <v>50</v>
      </c>
      <c r="F22" s="96"/>
      <c r="G22" s="96">
        <v>67.92</v>
      </c>
      <c r="H22" s="97"/>
      <c r="I22" s="96">
        <f t="shared" si="0"/>
        <v>-17.920000000000002</v>
      </c>
      <c r="J22" s="97"/>
      <c r="K22" s="98" t="s">
        <v>55</v>
      </c>
      <c r="L22" s="66"/>
      <c r="M22" s="66"/>
    </row>
    <row r="23" spans="1:13">
      <c r="A23" s="66"/>
      <c r="B23" s="92" t="s">
        <v>56</v>
      </c>
      <c r="C23" s="93">
        <v>0</v>
      </c>
      <c r="D23" s="93"/>
      <c r="E23" s="96">
        <v>0</v>
      </c>
      <c r="F23" s="96"/>
      <c r="G23" s="96">
        <v>0</v>
      </c>
      <c r="H23" s="97"/>
      <c r="I23" s="96">
        <f t="shared" si="0"/>
        <v>0</v>
      </c>
      <c r="J23" s="97"/>
      <c r="K23" s="98"/>
      <c r="L23" s="66"/>
      <c r="M23" s="66"/>
    </row>
    <row r="24" spans="1:13">
      <c r="A24" s="66"/>
      <c r="B24" s="92" t="s">
        <v>57</v>
      </c>
      <c r="C24" s="93">
        <v>0</v>
      </c>
      <c r="D24" s="93"/>
      <c r="E24" s="96">
        <v>0</v>
      </c>
      <c r="F24" s="96"/>
      <c r="G24" s="96">
        <v>1</v>
      </c>
      <c r="H24" s="97"/>
      <c r="I24" s="96">
        <f t="shared" si="0"/>
        <v>-1</v>
      </c>
      <c r="J24" s="97"/>
      <c r="K24" s="98"/>
      <c r="L24" s="66"/>
      <c r="M24" s="66"/>
    </row>
    <row r="25" spans="1:13">
      <c r="A25" s="66"/>
      <c r="B25" s="92" t="s">
        <v>7</v>
      </c>
      <c r="C25" s="93">
        <v>3100</v>
      </c>
      <c r="D25" s="93"/>
      <c r="E25" s="96">
        <v>1700</v>
      </c>
      <c r="F25" s="96"/>
      <c r="G25" s="96">
        <v>2747.85</v>
      </c>
      <c r="H25" s="97"/>
      <c r="I25" s="96">
        <f t="shared" si="0"/>
        <v>-1047.8499999999999</v>
      </c>
      <c r="J25" s="97"/>
      <c r="K25" s="98" t="s">
        <v>74</v>
      </c>
      <c r="L25" s="66"/>
      <c r="M25" s="66"/>
    </row>
    <row r="26" spans="1:13">
      <c r="A26" s="66"/>
      <c r="B26" s="92" t="s">
        <v>58</v>
      </c>
      <c r="C26" s="139">
        <v>475</v>
      </c>
      <c r="D26" s="93"/>
      <c r="E26" s="96">
        <v>475</v>
      </c>
      <c r="F26" s="96"/>
      <c r="G26" s="96">
        <v>85</v>
      </c>
      <c r="H26" s="97"/>
      <c r="I26" s="96">
        <f t="shared" si="0"/>
        <v>390</v>
      </c>
      <c r="J26" s="97"/>
      <c r="K26" s="98"/>
      <c r="L26" s="66"/>
      <c r="M26" s="66"/>
    </row>
    <row r="27" spans="1:13">
      <c r="A27" s="66"/>
      <c r="B27" s="88" t="s">
        <v>4</v>
      </c>
      <c r="C27" s="101">
        <f>SUM(C15:C26)</f>
        <v>19105</v>
      </c>
      <c r="D27" s="89"/>
      <c r="E27" s="101">
        <f>SUM(E15:E26)</f>
        <v>9281</v>
      </c>
      <c r="F27" s="101"/>
      <c r="G27" s="101">
        <f>SUM(G15:G26)</f>
        <v>9111.4800000000014</v>
      </c>
      <c r="H27" s="97"/>
      <c r="I27" s="101">
        <f>SUM(I15:I26)</f>
        <v>169.52000000000021</v>
      </c>
      <c r="J27" s="97"/>
      <c r="K27" s="102"/>
      <c r="L27" s="66"/>
      <c r="M27" s="66"/>
    </row>
    <row r="28" spans="1:13">
      <c r="A28" s="66"/>
      <c r="B28" s="92"/>
      <c r="C28" s="93"/>
      <c r="D28" s="93"/>
      <c r="E28" s="96"/>
      <c r="F28" s="96"/>
      <c r="G28" s="96"/>
      <c r="H28" s="97"/>
      <c r="I28" s="96"/>
      <c r="J28" s="97"/>
      <c r="K28" s="98"/>
      <c r="L28" s="66"/>
      <c r="M28" s="66"/>
    </row>
    <row r="29" spans="1:13" ht="13.5" thickBot="1">
      <c r="A29" s="66"/>
      <c r="B29" s="103" t="s">
        <v>18</v>
      </c>
      <c r="C29" s="104"/>
      <c r="D29" s="104"/>
      <c r="E29" s="105">
        <f>E11-E27</f>
        <v>-1131</v>
      </c>
      <c r="F29" s="105"/>
      <c r="G29" s="105">
        <f>G11-G27</f>
        <v>92.519999999998618</v>
      </c>
      <c r="H29" s="106"/>
      <c r="I29" s="107">
        <f>I27+I11</f>
        <v>-476.47999999999979</v>
      </c>
      <c r="J29" s="106"/>
      <c r="K29" s="108"/>
      <c r="L29" s="66"/>
      <c r="M29" s="66"/>
    </row>
    <row r="30" spans="1:13" ht="13.5" thickBot="1">
      <c r="A30" s="66"/>
      <c r="B30" s="76" t="s">
        <v>24</v>
      </c>
      <c r="C30" s="77"/>
      <c r="D30" s="77"/>
      <c r="E30" s="78"/>
      <c r="F30" s="78"/>
      <c r="G30" s="79">
        <f>G4+G29</f>
        <v>435.07999999999862</v>
      </c>
      <c r="H30" s="80"/>
      <c r="I30" s="109"/>
      <c r="J30" s="80"/>
      <c r="K30" s="110"/>
      <c r="L30" s="66"/>
      <c r="M30" s="66"/>
    </row>
    <row r="31" spans="1:13" ht="13.5" thickBot="1">
      <c r="A31" s="66"/>
      <c r="B31" s="97"/>
      <c r="C31" s="97"/>
      <c r="D31" s="97"/>
      <c r="E31" s="96"/>
      <c r="F31" s="96"/>
      <c r="G31" s="101"/>
      <c r="H31" s="111"/>
      <c r="I31" s="112"/>
      <c r="J31" s="111"/>
      <c r="K31" s="113"/>
      <c r="L31" s="66"/>
      <c r="M31" s="66"/>
    </row>
    <row r="32" spans="1:13">
      <c r="A32" s="66"/>
      <c r="B32" s="114" t="s">
        <v>25</v>
      </c>
      <c r="C32" s="86"/>
      <c r="D32" s="86"/>
      <c r="E32" s="115"/>
      <c r="F32" s="115"/>
      <c r="G32" s="85"/>
      <c r="H32" s="116"/>
      <c r="I32" s="85"/>
      <c r="J32" s="116"/>
      <c r="K32" s="87"/>
      <c r="L32" s="66"/>
      <c r="M32" s="66"/>
    </row>
    <row r="33" spans="1:13">
      <c r="A33" s="66"/>
      <c r="B33" s="117"/>
      <c r="C33" s="97"/>
      <c r="D33" s="97"/>
      <c r="E33" s="96"/>
      <c r="F33" s="96"/>
      <c r="G33" s="101" t="s">
        <v>26</v>
      </c>
      <c r="H33" s="97"/>
      <c r="I33" s="118" t="s">
        <v>27</v>
      </c>
      <c r="J33" s="97"/>
      <c r="K33" s="98"/>
      <c r="L33" s="66"/>
      <c r="M33" s="66"/>
    </row>
    <row r="34" spans="1:13">
      <c r="A34" s="66"/>
      <c r="B34" s="119" t="s">
        <v>59</v>
      </c>
      <c r="C34" s="120"/>
      <c r="D34" s="120"/>
      <c r="E34" s="96"/>
      <c r="F34" s="96"/>
      <c r="G34" s="101">
        <f>SUM(G35:G38)</f>
        <v>1769</v>
      </c>
      <c r="H34" s="97"/>
      <c r="I34" s="97"/>
      <c r="J34" s="97"/>
      <c r="K34" s="98"/>
      <c r="L34" s="66"/>
      <c r="M34" s="66"/>
    </row>
    <row r="35" spans="1:13">
      <c r="A35" s="66"/>
      <c r="B35" s="121" t="s">
        <v>60</v>
      </c>
      <c r="C35" s="122"/>
      <c r="D35" s="122"/>
      <c r="E35" s="96"/>
      <c r="F35" s="96"/>
      <c r="G35" s="96">
        <v>0</v>
      </c>
      <c r="H35" s="97"/>
      <c r="I35" s="123"/>
      <c r="J35" s="97"/>
      <c r="K35" s="98"/>
      <c r="L35" s="66"/>
      <c r="M35" s="66"/>
    </row>
    <row r="36" spans="1:13">
      <c r="A36" s="66"/>
      <c r="B36" s="121" t="s">
        <v>61</v>
      </c>
      <c r="C36" s="122"/>
      <c r="D36" s="122"/>
      <c r="E36" s="96"/>
      <c r="F36" s="96"/>
      <c r="G36" s="96">
        <v>0</v>
      </c>
      <c r="H36" s="97"/>
      <c r="I36" s="123"/>
      <c r="J36" s="97"/>
      <c r="K36" s="98"/>
      <c r="L36" s="66"/>
      <c r="M36" s="66"/>
    </row>
    <row r="37" spans="1:13">
      <c r="A37" s="66"/>
      <c r="B37" s="121" t="s">
        <v>62</v>
      </c>
      <c r="C37" s="122"/>
      <c r="D37" s="122"/>
      <c r="E37" s="96"/>
      <c r="F37" s="96"/>
      <c r="G37" s="96">
        <v>1279</v>
      </c>
      <c r="H37" s="97"/>
      <c r="I37" s="123" t="s">
        <v>75</v>
      </c>
      <c r="J37" s="97"/>
      <c r="K37" s="98"/>
      <c r="L37" s="66"/>
      <c r="M37" s="66"/>
    </row>
    <row r="38" spans="1:13">
      <c r="A38" s="66"/>
      <c r="B38" s="121" t="s">
        <v>63</v>
      </c>
      <c r="C38" s="122"/>
      <c r="D38" s="122"/>
      <c r="E38" s="96"/>
      <c r="F38" s="96"/>
      <c r="G38" s="96">
        <v>490</v>
      </c>
      <c r="H38" s="97"/>
      <c r="I38" s="123"/>
      <c r="J38" s="97"/>
      <c r="K38" s="98"/>
      <c r="L38" s="66"/>
      <c r="M38" s="66"/>
    </row>
    <row r="39" spans="1:13">
      <c r="A39" s="66"/>
      <c r="B39" s="121"/>
      <c r="C39" s="122"/>
      <c r="D39" s="122"/>
      <c r="E39" s="96"/>
      <c r="F39" s="96"/>
      <c r="G39" s="96"/>
      <c r="H39" s="97"/>
      <c r="I39" s="123"/>
      <c r="J39" s="97"/>
      <c r="K39" s="98"/>
      <c r="L39" s="66"/>
      <c r="M39" s="66"/>
    </row>
    <row r="40" spans="1:13">
      <c r="A40" s="66"/>
      <c r="B40" s="119" t="s">
        <v>28</v>
      </c>
      <c r="C40" s="120"/>
      <c r="D40" s="120"/>
      <c r="E40" s="96"/>
      <c r="F40" s="96"/>
      <c r="G40" s="101">
        <f>SUM(G41:G43)</f>
        <v>0</v>
      </c>
      <c r="H40" s="97"/>
      <c r="I40" s="96"/>
      <c r="J40" s="97"/>
      <c r="K40" s="98"/>
      <c r="L40" s="66"/>
      <c r="M40" s="66"/>
    </row>
    <row r="41" spans="1:13">
      <c r="A41" s="66"/>
      <c r="B41" s="121" t="s">
        <v>64</v>
      </c>
      <c r="C41" s="122"/>
      <c r="D41" s="122"/>
      <c r="E41" s="96"/>
      <c r="F41" s="96"/>
      <c r="G41" s="96">
        <v>0</v>
      </c>
      <c r="H41" s="97"/>
      <c r="I41" s="96"/>
      <c r="J41" s="97"/>
      <c r="K41" s="98"/>
      <c r="L41" s="66"/>
      <c r="M41" s="66"/>
    </row>
    <row r="42" spans="1:13">
      <c r="A42" s="66"/>
      <c r="B42" s="121" t="s">
        <v>65</v>
      </c>
      <c r="C42" s="122"/>
      <c r="D42" s="122"/>
      <c r="E42" s="96"/>
      <c r="F42" s="96"/>
      <c r="G42" s="96">
        <v>0</v>
      </c>
      <c r="H42" s="97"/>
      <c r="I42" s="96"/>
      <c r="J42" s="97"/>
      <c r="K42" s="98"/>
      <c r="L42" s="66"/>
      <c r="M42" s="66"/>
    </row>
    <row r="43" spans="1:13">
      <c r="A43" s="66"/>
      <c r="B43" s="121" t="s">
        <v>66</v>
      </c>
      <c r="C43" s="122"/>
      <c r="D43" s="122"/>
      <c r="E43" s="96"/>
      <c r="F43" s="96"/>
      <c r="G43" s="96">
        <v>0</v>
      </c>
      <c r="H43" s="97"/>
      <c r="I43" s="96"/>
      <c r="J43" s="97"/>
      <c r="K43" s="98"/>
      <c r="L43" s="66"/>
      <c r="M43" s="66"/>
    </row>
    <row r="44" spans="1:13">
      <c r="A44" s="66"/>
      <c r="B44" s="117"/>
      <c r="C44" s="97"/>
      <c r="D44" s="97"/>
      <c r="E44" s="96"/>
      <c r="F44" s="96"/>
      <c r="G44" s="96"/>
      <c r="H44" s="97"/>
      <c r="I44" s="96"/>
      <c r="J44" s="97"/>
      <c r="K44" s="98"/>
      <c r="L44" s="66"/>
      <c r="M44" s="66"/>
    </row>
    <row r="45" spans="1:13" ht="13.5" thickBot="1">
      <c r="A45" s="66"/>
      <c r="B45" s="124" t="s">
        <v>31</v>
      </c>
      <c r="C45" s="125"/>
      <c r="D45" s="125"/>
      <c r="E45" s="107"/>
      <c r="F45" s="107"/>
      <c r="G45" s="107">
        <f>G29+G34-G40</f>
        <v>1861.5199999999986</v>
      </c>
      <c r="H45" s="106"/>
      <c r="I45" s="105"/>
      <c r="J45" s="106"/>
      <c r="K45" s="108"/>
      <c r="L45" s="66"/>
      <c r="M45" s="66"/>
    </row>
    <row r="46" spans="1:13">
      <c r="A46" s="66"/>
      <c r="B46" s="90"/>
      <c r="C46" s="90"/>
      <c r="D46" s="90"/>
      <c r="E46" s="101"/>
      <c r="F46" s="101"/>
      <c r="G46" s="101"/>
      <c r="H46" s="97"/>
      <c r="I46" s="96"/>
      <c r="J46" s="97"/>
      <c r="K46" s="99"/>
      <c r="L46" s="66"/>
      <c r="M46" s="66"/>
    </row>
    <row r="47" spans="1:13" ht="13.5" thickBot="1">
      <c r="A47" s="66"/>
      <c r="B47" s="111"/>
      <c r="C47" s="111"/>
      <c r="D47" s="111"/>
      <c r="E47" s="126"/>
      <c r="F47" s="126"/>
      <c r="G47" s="126"/>
      <c r="H47" s="111"/>
      <c r="I47" s="126"/>
      <c r="J47" s="111"/>
      <c r="K47" s="127"/>
      <c r="L47" s="66"/>
      <c r="M47" s="66"/>
    </row>
    <row r="48" spans="1:13" ht="13.5" thickBot="1">
      <c r="A48" s="66"/>
      <c r="B48" s="128" t="s">
        <v>32</v>
      </c>
      <c r="C48" s="129"/>
      <c r="D48" s="129"/>
      <c r="E48" s="130"/>
      <c r="F48" s="130"/>
      <c r="G48" s="131">
        <f>G30+G34-G40</f>
        <v>2204.0799999999986</v>
      </c>
      <c r="H48" s="111"/>
      <c r="I48" s="126"/>
      <c r="J48" s="111"/>
      <c r="K48" s="127"/>
      <c r="L48" s="66"/>
      <c r="M48" s="66"/>
    </row>
    <row r="49" spans="1:13">
      <c r="A49" s="66"/>
      <c r="B49" s="66"/>
      <c r="C49" s="66"/>
      <c r="D49" s="66"/>
      <c r="E49" s="66"/>
      <c r="F49" s="66"/>
      <c r="G49" s="66"/>
      <c r="H49" s="66"/>
      <c r="I49" s="66"/>
      <c r="J49" s="66"/>
      <c r="K49" s="66"/>
      <c r="L49" s="66"/>
      <c r="M49" s="66"/>
    </row>
    <row r="50" spans="1:13">
      <c r="A50" s="66"/>
    </row>
  </sheetData>
  <mergeCells count="1">
    <mergeCell ref="F2:K2"/>
  </mergeCells>
  <phoneticPr fontId="13"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dimension ref="B2:R44"/>
  <sheetViews>
    <sheetView showGridLines="0" zoomScaleNormal="100" workbookViewId="0">
      <selection activeCell="I15" sqref="I15"/>
    </sheetView>
  </sheetViews>
  <sheetFormatPr defaultColWidth="10.75" defaultRowHeight="12.75"/>
  <cols>
    <col min="1" max="1" width="5.75" style="1" customWidth="1"/>
    <col min="2" max="2" width="26.25" style="1" bestFit="1" customWidth="1"/>
    <col min="3" max="3" width="10.75" style="2"/>
    <col min="4" max="4" width="5.75" style="2" customWidth="1"/>
    <col min="5" max="5" width="10.75" style="2"/>
    <col min="6" max="6" width="5.75" style="1" customWidth="1"/>
    <col min="7" max="7" width="14.75" style="2" customWidth="1"/>
    <col min="8" max="8" width="5.75" style="2" customWidth="1"/>
    <col min="9" max="9" width="14.75" style="2" customWidth="1"/>
    <col min="10" max="10" width="5.75" style="2" customWidth="1"/>
    <col min="11" max="11" width="14.75" style="2" customWidth="1"/>
    <col min="12" max="12" width="5.75" style="1" customWidth="1"/>
    <col min="13" max="13" width="39.125" style="19" customWidth="1"/>
    <col min="14" max="14" width="5.75" style="1" customWidth="1"/>
    <col min="15" max="15" width="14.75" style="2" customWidth="1"/>
    <col min="16" max="16" width="5.75" style="1" customWidth="1"/>
    <col min="17" max="17" width="14.75" style="2" customWidth="1"/>
    <col min="18" max="16384" width="10.75" style="1"/>
  </cols>
  <sheetData>
    <row r="2" spans="2:18" s="4" customFormat="1" ht="15">
      <c r="B2" s="3" t="s">
        <v>0</v>
      </c>
      <c r="C2" s="63" t="s">
        <v>69</v>
      </c>
      <c r="D2" s="136" t="s">
        <v>78</v>
      </c>
      <c r="E2" s="137"/>
      <c r="F2" s="137"/>
      <c r="G2" s="137"/>
      <c r="H2" s="137"/>
      <c r="I2" s="137"/>
      <c r="J2" s="137"/>
      <c r="K2" s="137"/>
      <c r="L2" s="138"/>
      <c r="M2" s="138"/>
      <c r="N2" s="64"/>
      <c r="O2" s="64"/>
      <c r="P2" s="64"/>
      <c r="Q2" s="64"/>
    </row>
    <row r="3" spans="2:18" ht="13.5" thickBot="1"/>
    <row r="4" spans="2:18" s="26" customFormat="1" ht="21.95" customHeight="1" thickBot="1">
      <c r="B4" s="20" t="s">
        <v>21</v>
      </c>
      <c r="C4" s="21"/>
      <c r="D4" s="21"/>
      <c r="E4" s="22">
        <v>37007.739999999991</v>
      </c>
      <c r="F4" s="23"/>
      <c r="G4" s="24"/>
      <c r="H4" s="24"/>
      <c r="I4" s="24"/>
      <c r="J4" s="24"/>
      <c r="K4" s="24"/>
      <c r="L4" s="24"/>
      <c r="M4" s="25"/>
      <c r="O4" s="33"/>
      <c r="P4" s="35"/>
      <c r="Q4" s="33"/>
      <c r="R4" s="35"/>
    </row>
    <row r="5" spans="2:18">
      <c r="B5" s="5"/>
      <c r="C5" s="27" t="s">
        <v>19</v>
      </c>
      <c r="D5" s="27"/>
      <c r="E5" s="27" t="s">
        <v>20</v>
      </c>
      <c r="F5" s="28"/>
      <c r="G5" s="27" t="s">
        <v>23</v>
      </c>
      <c r="H5" s="27"/>
      <c r="I5" s="27"/>
      <c r="J5" s="27"/>
      <c r="K5" s="27"/>
      <c r="L5" s="28"/>
      <c r="M5" s="29"/>
      <c r="O5" s="9"/>
      <c r="P5" s="59"/>
      <c r="Q5" s="9"/>
      <c r="R5" s="12"/>
    </row>
    <row r="6" spans="2:18">
      <c r="B6" s="8" t="s">
        <v>33</v>
      </c>
      <c r="C6" s="14"/>
      <c r="D6" s="14"/>
      <c r="E6" s="14"/>
      <c r="F6" s="12"/>
      <c r="G6" s="14"/>
      <c r="H6" s="14"/>
      <c r="I6" s="14"/>
      <c r="J6" s="14"/>
      <c r="K6" s="14"/>
      <c r="L6" s="12"/>
      <c r="M6" s="30"/>
      <c r="O6" s="9"/>
      <c r="P6" s="10"/>
      <c r="Q6" s="9"/>
      <c r="R6" s="12"/>
    </row>
    <row r="7" spans="2:18">
      <c r="B7" s="13" t="s">
        <v>34</v>
      </c>
      <c r="C7" s="14">
        <v>4250</v>
      </c>
      <c r="D7" s="14"/>
      <c r="E7" s="14">
        <v>4250</v>
      </c>
      <c r="F7" s="12"/>
      <c r="G7" s="14"/>
      <c r="H7" s="14"/>
      <c r="I7" s="14"/>
      <c r="J7" s="14"/>
      <c r="K7" s="14"/>
      <c r="L7" s="12"/>
      <c r="M7" s="30"/>
      <c r="O7" s="14"/>
      <c r="P7" s="12"/>
      <c r="Q7" s="14"/>
      <c r="R7" s="12"/>
    </row>
    <row r="8" spans="2:18" ht="38.25">
      <c r="B8" s="13" t="s">
        <v>35</v>
      </c>
      <c r="C8" s="14">
        <v>3000</v>
      </c>
      <c r="D8" s="14"/>
      <c r="E8" s="14">
        <v>0</v>
      </c>
      <c r="F8" s="12"/>
      <c r="G8" s="144" t="s">
        <v>67</v>
      </c>
      <c r="H8" s="14"/>
      <c r="I8" s="14"/>
      <c r="J8" s="14"/>
      <c r="K8" s="14"/>
      <c r="L8" s="12"/>
      <c r="M8" s="30"/>
      <c r="O8" s="14"/>
      <c r="P8" s="12"/>
      <c r="Q8" s="14"/>
      <c r="R8" s="12"/>
    </row>
    <row r="9" spans="2:18">
      <c r="B9" s="13" t="s">
        <v>36</v>
      </c>
      <c r="C9" s="14"/>
      <c r="D9" s="14"/>
      <c r="E9" s="14"/>
      <c r="F9" s="12"/>
      <c r="G9" s="14"/>
      <c r="H9" s="14"/>
      <c r="I9" s="14"/>
      <c r="J9" s="14"/>
      <c r="K9" s="14"/>
      <c r="L9" s="12"/>
      <c r="M9" s="30"/>
      <c r="O9" s="60"/>
      <c r="P9" s="31"/>
      <c r="Q9" s="60"/>
      <c r="R9" s="12"/>
    </row>
    <row r="10" spans="2:18">
      <c r="B10" s="13" t="s">
        <v>37</v>
      </c>
      <c r="C10" s="14">
        <v>11000</v>
      </c>
      <c r="D10" s="9"/>
      <c r="E10" s="62">
        <v>4685</v>
      </c>
      <c r="F10" s="12"/>
      <c r="G10" s="14"/>
      <c r="H10" s="14"/>
      <c r="I10" s="14"/>
      <c r="J10" s="14"/>
      <c r="K10" s="14"/>
      <c r="L10" s="12"/>
      <c r="M10" s="32"/>
      <c r="O10" s="9"/>
      <c r="P10" s="12"/>
      <c r="Q10" s="9"/>
      <c r="R10" s="12"/>
    </row>
    <row r="11" spans="2:18">
      <c r="B11" s="8" t="s">
        <v>38</v>
      </c>
      <c r="C11" s="9">
        <f>SUM(C7:C10)</f>
        <v>18250</v>
      </c>
      <c r="D11" s="9"/>
      <c r="E11" s="9">
        <f t="shared" ref="E11" si="0">SUM(E7:E10)</f>
        <v>8935</v>
      </c>
      <c r="F11" s="9"/>
      <c r="G11" s="9"/>
      <c r="H11" s="9"/>
      <c r="I11" s="9"/>
      <c r="J11" s="9"/>
      <c r="K11" s="9"/>
      <c r="L11" s="12"/>
      <c r="M11" s="30"/>
      <c r="O11" s="14"/>
      <c r="P11" s="12"/>
      <c r="Q11" s="14"/>
      <c r="R11" s="12"/>
    </row>
    <row r="12" spans="2:18">
      <c r="B12" s="13"/>
      <c r="C12" s="14"/>
      <c r="D12" s="14"/>
      <c r="E12" s="14"/>
      <c r="F12" s="12"/>
      <c r="G12" s="9"/>
      <c r="H12" s="9"/>
      <c r="I12" s="9"/>
      <c r="J12" s="9"/>
      <c r="K12" s="9"/>
      <c r="L12" s="12"/>
      <c r="M12" s="32"/>
      <c r="O12" s="9"/>
      <c r="P12" s="12"/>
      <c r="Q12" s="9"/>
      <c r="R12" s="12"/>
    </row>
    <row r="13" spans="2:18" s="26" customFormat="1">
      <c r="B13" s="141" t="s">
        <v>5</v>
      </c>
      <c r="C13" s="14"/>
      <c r="D13" s="33"/>
      <c r="E13" s="34"/>
      <c r="F13" s="35"/>
      <c r="G13" s="33"/>
      <c r="H13" s="33"/>
      <c r="I13" s="33"/>
      <c r="J13" s="33"/>
      <c r="K13" s="33"/>
      <c r="L13" s="35"/>
      <c r="M13" s="36"/>
      <c r="O13" s="33"/>
      <c r="P13" s="35"/>
      <c r="Q13" s="33"/>
      <c r="R13" s="35"/>
    </row>
    <row r="14" spans="2:18" s="26" customFormat="1">
      <c r="B14" s="142" t="s">
        <v>40</v>
      </c>
      <c r="C14" s="33">
        <v>0</v>
      </c>
      <c r="D14" s="33"/>
      <c r="E14" s="34">
        <v>0</v>
      </c>
      <c r="F14" s="35"/>
      <c r="G14" s="33"/>
      <c r="H14" s="14"/>
      <c r="I14" s="14"/>
      <c r="J14" s="14"/>
      <c r="K14" s="14"/>
      <c r="L14" s="35"/>
      <c r="M14" s="36"/>
      <c r="O14" s="33"/>
      <c r="P14" s="35"/>
      <c r="Q14" s="33"/>
      <c r="R14" s="35"/>
    </row>
    <row r="15" spans="2:18" s="26" customFormat="1">
      <c r="B15" s="142" t="s">
        <v>6</v>
      </c>
      <c r="C15" s="33">
        <v>0</v>
      </c>
      <c r="D15" s="33"/>
      <c r="E15" s="34">
        <v>0</v>
      </c>
      <c r="F15" s="35"/>
      <c r="G15" s="33"/>
      <c r="H15" s="14"/>
      <c r="I15" s="14"/>
      <c r="J15" s="14"/>
      <c r="K15" s="14"/>
      <c r="L15" s="35"/>
      <c r="M15" s="36"/>
      <c r="O15" s="33"/>
      <c r="P15" s="35"/>
      <c r="Q15" s="33"/>
      <c r="R15" s="35"/>
    </row>
    <row r="16" spans="2:18">
      <c r="B16" s="143" t="s">
        <v>8</v>
      </c>
      <c r="C16" s="33">
        <v>3000</v>
      </c>
      <c r="D16" s="14"/>
      <c r="E16" s="14">
        <v>0</v>
      </c>
      <c r="F16" s="12"/>
      <c r="G16" s="33"/>
      <c r="H16" s="14"/>
      <c r="I16" s="14"/>
      <c r="J16" s="14"/>
      <c r="K16" s="14"/>
      <c r="L16" s="12"/>
      <c r="M16" s="30"/>
      <c r="O16" s="14"/>
      <c r="P16" s="12"/>
      <c r="Q16" s="14"/>
      <c r="R16" s="12"/>
    </row>
    <row r="17" spans="2:18">
      <c r="B17" s="143" t="s">
        <v>9</v>
      </c>
      <c r="C17" s="33">
        <v>0</v>
      </c>
      <c r="D17" s="14"/>
      <c r="E17" s="14">
        <v>0</v>
      </c>
      <c r="F17" s="12"/>
      <c r="G17" s="33"/>
      <c r="H17" s="14"/>
      <c r="I17" s="14"/>
      <c r="J17" s="14"/>
      <c r="K17" s="14"/>
      <c r="L17" s="12"/>
      <c r="M17" s="30"/>
      <c r="O17" s="14"/>
      <c r="P17" s="12"/>
      <c r="Q17" s="14"/>
      <c r="R17" s="12"/>
    </row>
    <row r="18" spans="2:18">
      <c r="B18" s="143" t="s">
        <v>10</v>
      </c>
      <c r="C18" s="33">
        <v>0</v>
      </c>
      <c r="D18" s="14"/>
      <c r="E18" s="14">
        <v>0</v>
      </c>
      <c r="F18" s="12"/>
      <c r="G18" s="33"/>
      <c r="H18" s="14"/>
      <c r="I18" s="14"/>
      <c r="J18" s="14"/>
      <c r="K18" s="14"/>
      <c r="L18" s="12"/>
      <c r="M18" s="30"/>
      <c r="O18" s="14"/>
      <c r="P18" s="12"/>
      <c r="Q18" s="14"/>
      <c r="R18" s="12"/>
    </row>
    <row r="19" spans="2:18">
      <c r="B19" s="143" t="s">
        <v>11</v>
      </c>
      <c r="C19" s="33">
        <v>0</v>
      </c>
      <c r="D19" s="14"/>
      <c r="E19" s="14">
        <v>0</v>
      </c>
      <c r="F19" s="12"/>
      <c r="G19" s="33"/>
      <c r="H19" s="14"/>
      <c r="I19" s="14"/>
      <c r="J19" s="14"/>
      <c r="K19" s="14"/>
      <c r="L19" s="12"/>
      <c r="M19" s="30"/>
      <c r="O19" s="14"/>
      <c r="P19" s="12"/>
      <c r="Q19" s="14"/>
      <c r="R19" s="12"/>
    </row>
    <row r="20" spans="2:18">
      <c r="B20" s="143" t="s">
        <v>12</v>
      </c>
      <c r="C20" s="33">
        <v>2000</v>
      </c>
      <c r="D20" s="14"/>
      <c r="E20" s="14">
        <v>0</v>
      </c>
      <c r="F20" s="12"/>
      <c r="G20" s="33"/>
      <c r="H20" s="14"/>
      <c r="I20" s="14"/>
      <c r="J20" s="14"/>
      <c r="K20" s="14"/>
      <c r="L20" s="12"/>
      <c r="M20" s="30"/>
      <c r="O20" s="14"/>
      <c r="P20" s="12"/>
      <c r="Q20" s="14"/>
      <c r="R20" s="12"/>
    </row>
    <row r="21" spans="2:18">
      <c r="B21" s="143" t="s">
        <v>76</v>
      </c>
      <c r="C21" s="33">
        <v>1000</v>
      </c>
      <c r="D21" s="14"/>
      <c r="E21" s="14">
        <v>0</v>
      </c>
      <c r="F21" s="12"/>
      <c r="G21" s="33"/>
      <c r="H21" s="14"/>
      <c r="I21" s="14"/>
      <c r="J21" s="14"/>
      <c r="K21" s="14"/>
      <c r="L21" s="12"/>
      <c r="M21" s="30"/>
      <c r="O21" s="14"/>
      <c r="P21" s="12"/>
      <c r="Q21" s="14"/>
      <c r="R21" s="12"/>
    </row>
    <row r="22" spans="2:18">
      <c r="B22" s="143" t="s">
        <v>13</v>
      </c>
      <c r="C22" s="33">
        <v>228</v>
      </c>
      <c r="D22" s="14"/>
      <c r="E22" s="14">
        <v>0</v>
      </c>
      <c r="F22" s="12"/>
      <c r="G22" s="33"/>
      <c r="H22" s="14"/>
      <c r="I22" s="14"/>
      <c r="J22" s="14"/>
      <c r="K22" s="14"/>
      <c r="L22" s="12"/>
      <c r="M22" s="30"/>
      <c r="O22" s="14"/>
      <c r="P22" s="12"/>
      <c r="Q22" s="14"/>
      <c r="R22" s="12"/>
    </row>
    <row r="23" spans="2:18">
      <c r="B23" s="143" t="s">
        <v>14</v>
      </c>
      <c r="C23" s="33">
        <v>250</v>
      </c>
      <c r="D23" s="14"/>
      <c r="E23" s="14">
        <v>0</v>
      </c>
      <c r="F23" s="12"/>
      <c r="G23" s="33"/>
      <c r="H23" s="14"/>
      <c r="I23" s="14"/>
      <c r="J23" s="14"/>
      <c r="K23" s="14"/>
      <c r="L23" s="12"/>
      <c r="M23" s="30"/>
      <c r="O23" s="14"/>
      <c r="P23" s="12"/>
      <c r="Q23" s="14"/>
      <c r="R23" s="12"/>
    </row>
    <row r="24" spans="2:18">
      <c r="B24" s="143" t="s">
        <v>15</v>
      </c>
      <c r="C24" s="33">
        <v>500</v>
      </c>
      <c r="D24" s="14"/>
      <c r="E24" s="14">
        <v>0</v>
      </c>
      <c r="F24" s="12"/>
      <c r="G24" s="33"/>
      <c r="H24" s="14"/>
      <c r="I24" s="14"/>
      <c r="J24" s="14"/>
      <c r="K24" s="14"/>
      <c r="L24" s="12"/>
      <c r="M24" s="32"/>
      <c r="O24" s="14"/>
      <c r="P24" s="12"/>
      <c r="Q24" s="14"/>
      <c r="R24" s="12"/>
    </row>
    <row r="25" spans="2:18">
      <c r="B25" s="143" t="s">
        <v>16</v>
      </c>
      <c r="C25" s="140">
        <v>0</v>
      </c>
      <c r="D25" s="14"/>
      <c r="E25" s="14">
        <v>0</v>
      </c>
      <c r="F25" s="12"/>
      <c r="G25" s="140"/>
      <c r="H25" s="14"/>
      <c r="I25" s="14"/>
      <c r="J25" s="14"/>
      <c r="K25" s="14"/>
      <c r="L25" s="12"/>
      <c r="M25" s="37"/>
      <c r="O25" s="14"/>
      <c r="P25" s="12"/>
      <c r="Q25" s="14"/>
      <c r="R25" s="12"/>
    </row>
    <row r="26" spans="2:18">
      <c r="B26" s="143" t="s">
        <v>17</v>
      </c>
      <c r="C26" s="33">
        <v>0</v>
      </c>
      <c r="D26" s="14"/>
      <c r="E26" s="62">
        <v>0</v>
      </c>
      <c r="F26" s="12"/>
      <c r="G26" s="33"/>
      <c r="H26" s="14"/>
      <c r="I26" s="14"/>
      <c r="J26" s="14"/>
      <c r="K26" s="14"/>
      <c r="L26" s="12"/>
      <c r="M26" s="30"/>
      <c r="O26" s="9"/>
      <c r="P26" s="12"/>
      <c r="Q26" s="9"/>
      <c r="R26" s="12"/>
    </row>
    <row r="27" spans="2:18">
      <c r="B27" s="143" t="s">
        <v>77</v>
      </c>
      <c r="C27" s="93">
        <v>7955</v>
      </c>
      <c r="D27" s="9"/>
      <c r="E27" s="9">
        <v>1700</v>
      </c>
      <c r="F27" s="9"/>
      <c r="G27" s="93"/>
      <c r="H27" s="9"/>
      <c r="I27" s="9"/>
      <c r="J27" s="9"/>
      <c r="K27" s="9"/>
      <c r="L27" s="12"/>
      <c r="M27" s="30"/>
      <c r="O27" s="14"/>
      <c r="P27" s="12"/>
      <c r="Q27" s="14"/>
      <c r="R27" s="12"/>
    </row>
    <row r="28" spans="2:18">
      <c r="B28" s="141" t="s">
        <v>4</v>
      </c>
      <c r="C28" s="9"/>
      <c r="D28" s="14"/>
      <c r="E28" s="14"/>
      <c r="F28" s="12"/>
      <c r="G28" s="14"/>
      <c r="H28" s="14"/>
      <c r="I28" s="14"/>
      <c r="J28" s="14"/>
      <c r="K28" s="14"/>
      <c r="L28" s="12"/>
      <c r="M28" s="30"/>
      <c r="O28" s="14"/>
      <c r="P28" s="12"/>
      <c r="Q28" s="14"/>
      <c r="R28" s="12"/>
    </row>
    <row r="29" spans="2:18">
      <c r="B29" s="8" t="s">
        <v>18</v>
      </c>
      <c r="C29" s="9">
        <f>C11-C27</f>
        <v>10295</v>
      </c>
      <c r="D29" s="61"/>
      <c r="E29" s="61">
        <f>E11-E27</f>
        <v>7235</v>
      </c>
      <c r="F29" s="12"/>
      <c r="G29" s="61"/>
      <c r="H29" s="61"/>
      <c r="I29" s="61"/>
      <c r="J29" s="61"/>
      <c r="K29" s="61"/>
      <c r="L29" s="12"/>
      <c r="M29" s="30"/>
      <c r="O29" s="14"/>
      <c r="P29" s="12"/>
      <c r="Q29" s="14"/>
      <c r="R29" s="12"/>
    </row>
    <row r="30" spans="2:18" ht="13.5" thickBot="1">
      <c r="B30" s="13"/>
      <c r="C30" s="14"/>
      <c r="D30" s="39"/>
      <c r="E30" s="39"/>
      <c r="F30" s="16"/>
      <c r="G30" s="39"/>
      <c r="H30" s="39"/>
      <c r="I30" s="39"/>
      <c r="J30" s="39"/>
      <c r="K30" s="39"/>
      <c r="L30" s="16"/>
      <c r="M30" s="40"/>
      <c r="O30" s="17"/>
      <c r="P30" s="31"/>
      <c r="Q30" s="17"/>
      <c r="R30" s="12"/>
    </row>
    <row r="31" spans="2:18" s="26" customFormat="1" ht="21.95" customHeight="1" thickBot="1">
      <c r="B31" s="55" t="s">
        <v>39</v>
      </c>
      <c r="C31" s="58"/>
      <c r="D31" s="41"/>
      <c r="E31" s="42">
        <f>E4+E29</f>
        <v>44242.739999999991</v>
      </c>
      <c r="G31" s="43"/>
      <c r="H31" s="43"/>
      <c r="I31" s="43"/>
      <c r="J31" s="43"/>
      <c r="K31" s="43"/>
      <c r="M31" s="44"/>
      <c r="O31" s="61"/>
      <c r="P31" s="35"/>
      <c r="Q31" s="61"/>
      <c r="R31" s="35"/>
    </row>
    <row r="32" spans="2:18" ht="13.5" thickBot="1">
      <c r="B32" s="11"/>
      <c r="C32" s="45"/>
      <c r="D32" s="45"/>
      <c r="E32" s="45"/>
      <c r="G32" s="45"/>
      <c r="H32" s="45"/>
      <c r="I32" s="45"/>
      <c r="J32" s="45"/>
      <c r="K32" s="45"/>
      <c r="M32" s="46"/>
      <c r="O32" s="45"/>
      <c r="Q32" s="45"/>
    </row>
    <row r="33" spans="2:17">
      <c r="B33" s="47" t="s">
        <v>25</v>
      </c>
      <c r="C33" s="6"/>
      <c r="D33" s="6"/>
      <c r="E33" s="27"/>
      <c r="F33" s="7"/>
      <c r="G33" s="48"/>
      <c r="H33" s="48"/>
      <c r="I33" s="48"/>
      <c r="J33" s="48"/>
      <c r="K33" s="48"/>
      <c r="L33" s="7"/>
      <c r="M33" s="29"/>
      <c r="O33" s="45"/>
      <c r="Q33" s="45"/>
    </row>
    <row r="34" spans="2:17">
      <c r="B34" s="13"/>
      <c r="C34" s="14"/>
      <c r="D34" s="14"/>
      <c r="E34" s="9" t="s">
        <v>26</v>
      </c>
      <c r="F34" s="12"/>
      <c r="G34" s="49" t="s">
        <v>27</v>
      </c>
      <c r="H34" s="49"/>
      <c r="I34" s="49"/>
      <c r="J34" s="49"/>
      <c r="K34" s="49"/>
      <c r="L34" s="12"/>
      <c r="M34" s="30"/>
    </row>
    <row r="35" spans="2:17">
      <c r="B35" s="50" t="s">
        <v>28</v>
      </c>
      <c r="C35" s="14"/>
      <c r="D35" s="14"/>
      <c r="E35" s="9">
        <f>SUM(E36:E37)</f>
        <v>0</v>
      </c>
      <c r="F35" s="12"/>
      <c r="G35" s="51"/>
      <c r="H35" s="51"/>
      <c r="I35" s="51"/>
      <c r="J35" s="51"/>
      <c r="K35" s="51"/>
      <c r="L35" s="12"/>
      <c r="M35" s="30"/>
    </row>
    <row r="36" spans="2:17">
      <c r="B36" s="13" t="s">
        <v>29</v>
      </c>
      <c r="C36" s="14"/>
      <c r="D36" s="14"/>
      <c r="E36" s="14">
        <v>0</v>
      </c>
      <c r="F36" s="12"/>
      <c r="G36" s="51"/>
      <c r="H36" s="51"/>
      <c r="I36" s="51"/>
      <c r="J36" s="51"/>
      <c r="K36" s="51"/>
      <c r="L36" s="12"/>
      <c r="M36" s="30"/>
    </row>
    <row r="37" spans="2:17">
      <c r="B37" s="13" t="s">
        <v>30</v>
      </c>
      <c r="C37" s="14"/>
      <c r="D37" s="14"/>
      <c r="E37" s="14">
        <v>0</v>
      </c>
      <c r="F37" s="12"/>
      <c r="G37" s="51"/>
      <c r="H37" s="51"/>
      <c r="I37" s="51"/>
      <c r="J37" s="51"/>
      <c r="K37" s="51"/>
      <c r="L37" s="12"/>
      <c r="M37" s="52"/>
    </row>
    <row r="38" spans="2:17">
      <c r="B38" s="13"/>
      <c r="C38" s="14"/>
      <c r="D38" s="14"/>
      <c r="E38" s="14"/>
      <c r="F38" s="12"/>
      <c r="G38" s="51"/>
      <c r="H38" s="51"/>
      <c r="I38" s="51"/>
      <c r="J38" s="51"/>
      <c r="K38" s="51"/>
      <c r="L38" s="12"/>
      <c r="M38" s="52"/>
    </row>
    <row r="39" spans="2:17">
      <c r="B39" s="132" t="s">
        <v>68</v>
      </c>
      <c r="C39" s="14"/>
      <c r="D39" s="14"/>
      <c r="E39" s="18">
        <f>E40</f>
        <v>3000</v>
      </c>
      <c r="F39" s="12"/>
      <c r="G39" s="51"/>
      <c r="H39" s="51"/>
      <c r="I39" s="51"/>
      <c r="J39" s="51"/>
      <c r="K39" s="51"/>
      <c r="L39" s="12"/>
      <c r="M39" s="52"/>
    </row>
    <row r="40" spans="2:17">
      <c r="B40" s="65" t="s">
        <v>3</v>
      </c>
      <c r="C40" s="14"/>
      <c r="D40" s="14"/>
      <c r="E40" s="14">
        <v>3000</v>
      </c>
      <c r="F40" s="12"/>
      <c r="G40" s="51"/>
      <c r="H40" s="51"/>
      <c r="I40" s="51"/>
      <c r="J40" s="51"/>
      <c r="K40" s="51"/>
      <c r="L40" s="12"/>
      <c r="M40" s="52"/>
    </row>
    <row r="41" spans="2:17">
      <c r="B41" s="13"/>
      <c r="C41" s="14"/>
      <c r="D41" s="14"/>
      <c r="E41" s="14"/>
      <c r="F41" s="12"/>
      <c r="G41" s="51"/>
      <c r="H41" s="51"/>
      <c r="I41" s="51"/>
      <c r="J41" s="51"/>
      <c r="K41" s="51"/>
      <c r="L41" s="12"/>
      <c r="M41" s="30"/>
    </row>
    <row r="42" spans="2:17" ht="13.5" thickBot="1">
      <c r="B42" s="38" t="s">
        <v>31</v>
      </c>
      <c r="C42" s="15"/>
      <c r="D42" s="15"/>
      <c r="E42" s="39">
        <f>E29-E35+E39</f>
        <v>10235</v>
      </c>
      <c r="F42" s="16"/>
      <c r="G42" s="53"/>
      <c r="H42" s="53"/>
      <c r="I42" s="53"/>
      <c r="J42" s="53"/>
      <c r="K42" s="53"/>
      <c r="L42" s="16"/>
      <c r="M42" s="54"/>
    </row>
    <row r="43" spans="2:17" ht="13.5" thickBot="1">
      <c r="B43" s="10"/>
    </row>
    <row r="44" spans="2:17" ht="13.5" thickBot="1">
      <c r="B44" s="55" t="s">
        <v>32</v>
      </c>
      <c r="C44" s="56"/>
      <c r="D44" s="56"/>
      <c r="E44" s="57">
        <f>E31-E35+E39</f>
        <v>47242.739999999991</v>
      </c>
      <c r="G44" s="26"/>
      <c r="H44" s="26"/>
      <c r="I44" s="26"/>
      <c r="J44" s="26"/>
      <c r="K44" s="26"/>
    </row>
  </sheetData>
  <mergeCells count="1">
    <mergeCell ref="D2:M2"/>
  </mergeCells>
  <phoneticPr fontId="3" type="noConversion"/>
  <pageMargins left="0.75000000000000011" right="0.75000000000000011" top="1" bottom="1" header="0.5" footer="0.5"/>
  <pageSetup paperSize="9" orientation="landscape"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T1 Current Acc Reporting</vt:lpstr>
      <vt:lpstr>T1 Capital Acc Reporting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Dell User</dc:creator>
  <cp:lastModifiedBy>PV</cp:lastModifiedBy>
  <dcterms:created xsi:type="dcterms:W3CDTF">2009-01-12T13:36:59Z</dcterms:created>
  <dcterms:modified xsi:type="dcterms:W3CDTF">2010-01-16T22:40:27Z</dcterms:modified>
</cp:coreProperties>
</file>