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1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3" i="1"/>
  <c r="I31"/>
  <c r="I8"/>
  <c r="I24"/>
  <c r="I28"/>
  <c r="I70"/>
  <c r="I68"/>
  <c r="I49"/>
  <c r="C68"/>
  <c r="C49"/>
  <c r="C7"/>
  <c r="B7"/>
  <c r="B24"/>
  <c r="C24"/>
  <c r="B49"/>
  <c r="D56"/>
  <c r="E56"/>
  <c r="D57"/>
  <c r="D58"/>
  <c r="E58"/>
  <c r="D59"/>
  <c r="E59"/>
  <c r="D62"/>
  <c r="E62"/>
  <c r="D63"/>
  <c r="E63"/>
  <c r="D67"/>
  <c r="E67"/>
  <c r="B68"/>
</calcChain>
</file>

<file path=xl/sharedStrings.xml><?xml version="1.0" encoding="utf-8"?>
<sst xmlns="http://schemas.openxmlformats.org/spreadsheetml/2006/main" count="107" uniqueCount="71">
  <si>
    <t>CAPITAL ACCOUNT</t>
  </si>
  <si>
    <t>Donations</t>
  </si>
  <si>
    <t>JCR Contribution</t>
  </si>
  <si>
    <t>Total</t>
  </si>
  <si>
    <t>INCOME</t>
  </si>
  <si>
    <t>% BUDGET SPENT</t>
  </si>
  <si>
    <t>AMOUNT BUDGET LEFT</t>
  </si>
  <si>
    <t>NOTES</t>
  </si>
  <si>
    <t>BUDGET 2010/11</t>
  </si>
  <si>
    <t>EXPENDITURE</t>
  </si>
  <si>
    <t>Bank charges</t>
  </si>
  <si>
    <t>Boat refurbishment</t>
  </si>
  <si>
    <t>New blades</t>
  </si>
  <si>
    <t>New boats</t>
  </si>
  <si>
    <t>New ergs</t>
  </si>
  <si>
    <t>Other new kit</t>
  </si>
  <si>
    <t>Boathouse work</t>
  </si>
  <si>
    <t>Contingency</t>
  </si>
  <si>
    <t>Henley</t>
  </si>
  <si>
    <t>Signage</t>
  </si>
  <si>
    <t>Alumni costs</t>
  </si>
  <si>
    <t>Training camp</t>
  </si>
  <si>
    <t>Grant to current</t>
  </si>
  <si>
    <t>Transfer to endowment fund</t>
  </si>
  <si>
    <t>CURRENT ACCOUNT</t>
  </si>
  <si>
    <t>Club Subs</t>
  </si>
  <si>
    <t>Equipment hire</t>
  </si>
  <si>
    <t>JCR contribution</t>
  </si>
  <si>
    <t>Insurance</t>
  </si>
  <si>
    <t>Membership</t>
  </si>
  <si>
    <t>Race Entry</t>
  </si>
  <si>
    <t>Transport</t>
  </si>
  <si>
    <t>Training costs</t>
  </si>
  <si>
    <t>Coaching</t>
  </si>
  <si>
    <t>Fines</t>
  </si>
  <si>
    <t>Misc</t>
  </si>
  <si>
    <t>Ents</t>
  </si>
  <si>
    <t>Kit</t>
  </si>
  <si>
    <t>Maintenance</t>
  </si>
  <si>
    <t>Freshers costs/BBQ</t>
  </si>
  <si>
    <t>Charged for LY lake hire</t>
  </si>
  <si>
    <t>Broken PCRC sculls</t>
  </si>
  <si>
    <t>Collected outstanding from LY</t>
  </si>
  <si>
    <t>-</t>
  </si>
  <si>
    <t>Borrowed from Capital until JCR money comes in</t>
  </si>
  <si>
    <t>Comes in at end of year</t>
  </si>
  <si>
    <t>INCOME as of 30/04/11</t>
  </si>
  <si>
    <t>EXPENDITURE  as of 30/04/11</t>
  </si>
  <si>
    <t>INCOME  as of 30/04/11</t>
  </si>
  <si>
    <t>Lent Term 2011</t>
  </si>
  <si>
    <t>* as of 31/03/2011 (most recent statement)</t>
  </si>
  <si>
    <t>n/a</t>
  </si>
  <si>
    <t>Stampfli deposit (full cost = 23,668)</t>
  </si>
  <si>
    <t>Closing balance</t>
  </si>
  <si>
    <t>Repair of boat trailer</t>
  </si>
  <si>
    <t>Sponsorship</t>
  </si>
  <si>
    <t>MMS refurb</t>
  </si>
  <si>
    <t>To be claimed back from SGT</t>
  </si>
  <si>
    <t>*balance at 31/03/2011 less stampfli deposit</t>
  </si>
  <si>
    <t>Blades</t>
  </si>
  <si>
    <t>HORR event</t>
  </si>
  <si>
    <t>FORECAST FY2010/11</t>
  </si>
  <si>
    <t>sale CH5</t>
  </si>
  <si>
    <t>net</t>
  </si>
  <si>
    <t>*note downward revision</t>
  </si>
  <si>
    <t>*note upward revision</t>
  </si>
  <si>
    <t>*quote from Stamfli</t>
  </si>
  <si>
    <t>opening balance</t>
  </si>
  <si>
    <t>forecast outflow</t>
  </si>
  <si>
    <t>transfer to endowment</t>
  </si>
  <si>
    <t>capital account residual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</si>
</sst>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3" fontId="0" fillId="0" borderId="0" xfId="0" applyNumberFormat="1" applyBorder="1"/>
    <xf numFmtId="3" fontId="1" fillId="0" borderId="0" xfId="0" applyNumberFormat="1" applyFont="1" applyBorder="1"/>
    <xf numFmtId="0" fontId="0" fillId="0" borderId="3" xfId="0" applyBorder="1"/>
    <xf numFmtId="3" fontId="1" fillId="0" borderId="4" xfId="0" applyNumberFormat="1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3" fontId="0" fillId="0" borderId="0" xfId="0" applyNumberFormat="1" applyFill="1" applyBorder="1"/>
    <xf numFmtId="3" fontId="7" fillId="0" borderId="0" xfId="0" applyNumberFormat="1" applyFont="1"/>
    <xf numFmtId="3" fontId="0" fillId="0" borderId="9" xfId="0" applyNumberFormat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topLeftCell="B1" workbookViewId="0">
      <selection activeCell="H37" sqref="H37"/>
    </sheetView>
  </sheetViews>
  <sheetFormatPr defaultRowHeight="15"/>
  <cols>
    <col min="1" max="1" width="28.140625" customWidth="1"/>
    <col min="2" max="2" width="18.85546875" customWidth="1"/>
    <col min="3" max="3" width="33.42578125" customWidth="1"/>
    <col min="4" max="4" width="20" customWidth="1"/>
    <col min="5" max="5" width="24.140625" customWidth="1"/>
    <col min="6" max="6" width="32.42578125" customWidth="1"/>
    <col min="7" max="7" width="12.85546875" customWidth="1"/>
  </cols>
  <sheetData>
    <row r="1" spans="1:11">
      <c r="A1" s="1" t="s">
        <v>0</v>
      </c>
      <c r="B1" s="1"/>
      <c r="C1" s="1"/>
      <c r="D1" s="1" t="s">
        <v>49</v>
      </c>
      <c r="E1" s="2"/>
      <c r="F1" s="2"/>
      <c r="G1" s="2"/>
      <c r="H1" s="2"/>
      <c r="I1" s="2"/>
      <c r="J1" s="2"/>
    </row>
    <row r="2" spans="1:11">
      <c r="H2" s="37" t="s">
        <v>61</v>
      </c>
      <c r="I2" s="38"/>
      <c r="J2" s="39"/>
    </row>
    <row r="3" spans="1:11">
      <c r="A3" s="5" t="s">
        <v>4</v>
      </c>
      <c r="B3" s="7" t="s">
        <v>8</v>
      </c>
      <c r="C3" s="7" t="s">
        <v>46</v>
      </c>
      <c r="D3" s="7" t="s">
        <v>7</v>
      </c>
      <c r="E3" s="7"/>
      <c r="H3" s="25"/>
      <c r="I3" s="26"/>
      <c r="J3" s="27"/>
    </row>
    <row r="4" spans="1:11">
      <c r="A4" s="3" t="s">
        <v>55</v>
      </c>
      <c r="B4" s="8">
        <v>0</v>
      </c>
      <c r="C4" s="10">
        <v>4000</v>
      </c>
      <c r="D4" s="19"/>
      <c r="E4" s="9"/>
      <c r="H4" s="25"/>
      <c r="I4" s="28">
        <v>4000</v>
      </c>
      <c r="J4" s="27"/>
    </row>
    <row r="5" spans="1:11">
      <c r="A5" s="4" t="s">
        <v>1</v>
      </c>
      <c r="B5" s="10">
        <v>10400</v>
      </c>
      <c r="C5" s="10">
        <v>6660</v>
      </c>
      <c r="D5" s="21" t="s">
        <v>50</v>
      </c>
      <c r="E5" s="9"/>
      <c r="H5" s="25"/>
      <c r="I5" s="28">
        <v>7010</v>
      </c>
      <c r="J5" s="27"/>
      <c r="K5" t="s">
        <v>64</v>
      </c>
    </row>
    <row r="6" spans="1:11">
      <c r="A6" s="4" t="s">
        <v>2</v>
      </c>
      <c r="B6" s="10">
        <v>5000</v>
      </c>
      <c r="C6" s="10">
        <v>0</v>
      </c>
      <c r="D6" s="19"/>
      <c r="E6" s="9"/>
      <c r="H6" s="25"/>
      <c r="I6" s="28">
        <v>5000</v>
      </c>
      <c r="J6" s="27"/>
    </row>
    <row r="7" spans="1:11">
      <c r="A7" s="5" t="s">
        <v>3</v>
      </c>
      <c r="B7" s="11">
        <f>SUM(B4:B6)</f>
        <v>15400</v>
      </c>
      <c r="C7" s="11">
        <f>SUM(C4:C6)</f>
        <v>10660</v>
      </c>
      <c r="D7" s="9"/>
      <c r="E7" s="9"/>
      <c r="H7" s="25" t="s">
        <v>62</v>
      </c>
      <c r="I7" s="28">
        <v>3650</v>
      </c>
      <c r="J7" s="27"/>
      <c r="K7" t="s">
        <v>66</v>
      </c>
    </row>
    <row r="8" spans="1:11">
      <c r="B8" s="6"/>
      <c r="C8" s="6"/>
      <c r="H8" s="25"/>
      <c r="I8" s="29">
        <f>SUM(I4:I7)</f>
        <v>19660</v>
      </c>
      <c r="J8" s="27"/>
    </row>
    <row r="9" spans="1:11">
      <c r="A9" s="5" t="s">
        <v>9</v>
      </c>
      <c r="B9" s="16" t="s">
        <v>8</v>
      </c>
      <c r="C9" s="16" t="s">
        <v>47</v>
      </c>
      <c r="D9" s="13" t="s">
        <v>5</v>
      </c>
      <c r="E9" s="13" t="s">
        <v>6</v>
      </c>
      <c r="F9" s="13" t="s">
        <v>7</v>
      </c>
      <c r="H9" s="25"/>
      <c r="I9" s="26"/>
      <c r="J9" s="27"/>
    </row>
    <row r="10" spans="1:11">
      <c r="A10" t="s">
        <v>10</v>
      </c>
      <c r="B10" s="15">
        <v>0</v>
      </c>
      <c r="C10" s="15">
        <v>0</v>
      </c>
      <c r="D10" s="14" t="s">
        <v>43</v>
      </c>
      <c r="E10" s="14" t="s">
        <v>43</v>
      </c>
      <c r="F10" s="14"/>
      <c r="H10" s="25"/>
      <c r="I10" s="26">
        <v>0</v>
      </c>
      <c r="J10" s="27"/>
    </row>
    <row r="11" spans="1:11">
      <c r="A11" t="s">
        <v>11</v>
      </c>
      <c r="B11" s="15">
        <v>3000</v>
      </c>
      <c r="C11" s="15">
        <v>4183</v>
      </c>
      <c r="D11" s="14">
        <v>140</v>
      </c>
      <c r="E11" s="12">
        <v>-1183</v>
      </c>
      <c r="F11" s="22" t="s">
        <v>56</v>
      </c>
      <c r="H11" s="25"/>
      <c r="I11" s="28">
        <v>4200</v>
      </c>
      <c r="J11" s="27"/>
    </row>
    <row r="12" spans="1:11">
      <c r="A12" t="s">
        <v>12</v>
      </c>
      <c r="B12" s="15">
        <v>5000</v>
      </c>
      <c r="C12" s="15">
        <v>5940</v>
      </c>
      <c r="D12" s="14">
        <v>119</v>
      </c>
      <c r="E12" s="17">
        <v>-940</v>
      </c>
      <c r="F12" s="23"/>
      <c r="H12" s="25"/>
      <c r="I12" s="28">
        <v>5940</v>
      </c>
      <c r="J12" s="27"/>
    </row>
    <row r="13" spans="1:11">
      <c r="A13" t="s">
        <v>13</v>
      </c>
      <c r="B13" s="15">
        <v>0</v>
      </c>
      <c r="C13" s="20">
        <v>3850</v>
      </c>
      <c r="D13" s="14" t="s">
        <v>51</v>
      </c>
      <c r="E13" s="17">
        <v>-3850</v>
      </c>
      <c r="F13" s="22" t="s">
        <v>52</v>
      </c>
      <c r="H13" s="25"/>
      <c r="I13" s="28">
        <v>23668</v>
      </c>
      <c r="J13" s="27"/>
    </row>
    <row r="14" spans="1:11">
      <c r="A14" t="s">
        <v>14</v>
      </c>
      <c r="B14" s="15">
        <v>0</v>
      </c>
      <c r="C14" s="15">
        <v>0</v>
      </c>
      <c r="D14" s="14" t="s">
        <v>43</v>
      </c>
      <c r="E14" s="14" t="s">
        <v>43</v>
      </c>
      <c r="F14" s="23"/>
      <c r="H14" s="25"/>
      <c r="I14" s="28">
        <v>0</v>
      </c>
      <c r="J14" s="27"/>
    </row>
    <row r="15" spans="1:11">
      <c r="A15" t="s">
        <v>15</v>
      </c>
      <c r="B15" s="15">
        <v>2000</v>
      </c>
      <c r="C15" s="15">
        <v>544</v>
      </c>
      <c r="D15" s="14">
        <v>27</v>
      </c>
      <c r="E15" s="15">
        <v>1456</v>
      </c>
      <c r="F15" s="23"/>
      <c r="H15" s="25"/>
      <c r="I15" s="28">
        <v>1000</v>
      </c>
      <c r="J15" s="27"/>
    </row>
    <row r="16" spans="1:11">
      <c r="A16" t="s">
        <v>16</v>
      </c>
      <c r="B16" s="15">
        <v>1000</v>
      </c>
      <c r="C16" s="15">
        <v>717</v>
      </c>
      <c r="D16" s="14">
        <v>72</v>
      </c>
      <c r="E16" s="15">
        <v>283</v>
      </c>
      <c r="F16" s="22" t="s">
        <v>54</v>
      </c>
      <c r="H16" s="25"/>
      <c r="I16" s="28">
        <v>1000</v>
      </c>
      <c r="J16" s="27"/>
    </row>
    <row r="17" spans="1:11">
      <c r="A17" t="s">
        <v>17</v>
      </c>
      <c r="B17" s="15">
        <v>300</v>
      </c>
      <c r="C17" s="15">
        <v>0</v>
      </c>
      <c r="D17" s="14">
        <v>0</v>
      </c>
      <c r="E17" s="14">
        <v>300</v>
      </c>
      <c r="F17" s="23"/>
      <c r="H17" s="25"/>
      <c r="I17" s="28">
        <v>300</v>
      </c>
      <c r="J17" s="27"/>
    </row>
    <row r="18" spans="1:11">
      <c r="A18" t="s">
        <v>18</v>
      </c>
      <c r="B18" s="15">
        <v>250</v>
      </c>
      <c r="C18" s="15">
        <v>0</v>
      </c>
      <c r="D18" s="14">
        <v>0</v>
      </c>
      <c r="E18" s="14">
        <v>250</v>
      </c>
      <c r="F18" s="23"/>
      <c r="H18" s="25"/>
      <c r="I18" s="34">
        <v>250</v>
      </c>
      <c r="J18" s="27"/>
    </row>
    <row r="19" spans="1:11">
      <c r="A19" t="s">
        <v>19</v>
      </c>
      <c r="B19" s="15">
        <v>500</v>
      </c>
      <c r="C19" s="15">
        <v>0</v>
      </c>
      <c r="D19" s="14">
        <v>0</v>
      </c>
      <c r="E19" s="14">
        <v>500</v>
      </c>
      <c r="F19" s="23"/>
      <c r="H19" s="25"/>
      <c r="I19" s="34">
        <v>500</v>
      </c>
      <c r="J19" s="27"/>
    </row>
    <row r="20" spans="1:11">
      <c r="A20" t="s">
        <v>20</v>
      </c>
      <c r="B20" s="15">
        <v>0</v>
      </c>
      <c r="C20" s="15">
        <v>0</v>
      </c>
      <c r="D20" s="14" t="s">
        <v>43</v>
      </c>
      <c r="E20" s="14" t="s">
        <v>43</v>
      </c>
      <c r="F20" s="23"/>
      <c r="H20" s="25"/>
      <c r="I20" s="34">
        <v>0</v>
      </c>
      <c r="J20" s="27"/>
    </row>
    <row r="21" spans="1:11">
      <c r="A21" t="s">
        <v>21</v>
      </c>
      <c r="B21" s="15">
        <v>4000</v>
      </c>
      <c r="C21" s="15">
        <v>4000</v>
      </c>
      <c r="D21" s="14">
        <v>100</v>
      </c>
      <c r="E21" s="14">
        <v>0</v>
      </c>
      <c r="F21" s="23"/>
      <c r="H21" s="25"/>
      <c r="I21" s="28">
        <v>2500</v>
      </c>
      <c r="J21" s="27"/>
      <c r="K21" t="s">
        <v>64</v>
      </c>
    </row>
    <row r="22" spans="1:11">
      <c r="A22" t="s">
        <v>22</v>
      </c>
      <c r="B22" s="15">
        <v>7650</v>
      </c>
      <c r="C22" s="15">
        <v>10000</v>
      </c>
      <c r="D22" s="14">
        <v>131</v>
      </c>
      <c r="E22" s="17">
        <v>-2350</v>
      </c>
      <c r="F22" s="22" t="s">
        <v>44</v>
      </c>
      <c r="H22" s="25"/>
      <c r="I22" s="28">
        <v>4339</v>
      </c>
      <c r="J22" s="27"/>
    </row>
    <row r="23" spans="1:11">
      <c r="A23" t="s">
        <v>23</v>
      </c>
      <c r="B23" s="15">
        <v>0</v>
      </c>
      <c r="C23" s="15">
        <v>0</v>
      </c>
      <c r="D23" s="14" t="s">
        <v>43</v>
      </c>
      <c r="E23" s="14" t="s">
        <v>43</v>
      </c>
      <c r="F23" s="23"/>
      <c r="H23" s="25"/>
      <c r="I23" s="34">
        <v>0</v>
      </c>
      <c r="J23" s="27"/>
    </row>
    <row r="24" spans="1:11">
      <c r="A24" s="5" t="s">
        <v>3</v>
      </c>
      <c r="B24" s="16">
        <f>SUM(B10:B23)</f>
        <v>23700</v>
      </c>
      <c r="C24" s="16">
        <f>SUM(C10:C23)</f>
        <v>29234</v>
      </c>
      <c r="D24" s="14"/>
      <c r="E24" s="14"/>
      <c r="F24" s="23"/>
      <c r="H24" s="25"/>
      <c r="I24" s="29">
        <f>SUM(I10:I23)</f>
        <v>43697</v>
      </c>
      <c r="J24" s="27"/>
    </row>
    <row r="25" spans="1:11">
      <c r="F25" s="24"/>
      <c r="H25" s="25"/>
      <c r="I25" s="26"/>
      <c r="J25" s="27"/>
    </row>
    <row r="26" spans="1:11">
      <c r="A26" s="5" t="s">
        <v>53</v>
      </c>
      <c r="C26" s="11">
        <v>30099</v>
      </c>
      <c r="F26" s="24" t="s">
        <v>58</v>
      </c>
      <c r="H26" s="25"/>
      <c r="I26" s="26"/>
      <c r="J26" s="27"/>
    </row>
    <row r="27" spans="1:11">
      <c r="H27" s="25"/>
      <c r="I27" s="26"/>
      <c r="J27" s="27"/>
    </row>
    <row r="28" spans="1:11">
      <c r="H28" s="33" t="s">
        <v>63</v>
      </c>
      <c r="I28" s="31">
        <f>I8-I24</f>
        <v>-24037</v>
      </c>
      <c r="J28" s="32"/>
    </row>
    <row r="30" spans="1:11">
      <c r="G30" s="40" t="s">
        <v>67</v>
      </c>
      <c r="H30" s="40"/>
      <c r="I30" s="35">
        <v>44488</v>
      </c>
    </row>
    <row r="31" spans="1:11">
      <c r="G31" s="40" t="s">
        <v>68</v>
      </c>
      <c r="H31" s="40"/>
      <c r="I31" s="6">
        <f>I28</f>
        <v>-24037</v>
      </c>
    </row>
    <row r="32" spans="1:11">
      <c r="G32" s="40" t="s">
        <v>69</v>
      </c>
      <c r="H32" s="40"/>
      <c r="I32" s="6">
        <v>-20000</v>
      </c>
    </row>
    <row r="33" spans="1:11">
      <c r="G33" s="40" t="s">
        <v>70</v>
      </c>
      <c r="H33" s="40"/>
      <c r="I33" s="36">
        <f>SUM(I30:I32)</f>
        <v>451</v>
      </c>
    </row>
    <row r="43" spans="1:11">
      <c r="A43" s="1" t="s">
        <v>24</v>
      </c>
      <c r="B43" s="1"/>
      <c r="C43" s="1"/>
      <c r="D43" s="1" t="s">
        <v>49</v>
      </c>
      <c r="E43" s="2"/>
      <c r="F43" s="2"/>
      <c r="G43" s="2"/>
      <c r="H43" s="2"/>
      <c r="I43" s="2"/>
      <c r="J43" s="2"/>
    </row>
    <row r="44" spans="1:11">
      <c r="H44" s="37" t="s">
        <v>61</v>
      </c>
      <c r="I44" s="38"/>
      <c r="J44" s="39"/>
    </row>
    <row r="45" spans="1:11">
      <c r="A45" s="5" t="s">
        <v>4</v>
      </c>
      <c r="B45" s="7" t="s">
        <v>8</v>
      </c>
      <c r="C45" s="7" t="s">
        <v>48</v>
      </c>
      <c r="D45" s="7" t="s">
        <v>7</v>
      </c>
      <c r="H45" s="25"/>
      <c r="I45" s="26"/>
      <c r="J45" s="27"/>
    </row>
    <row r="46" spans="1:11">
      <c r="A46" t="s">
        <v>25</v>
      </c>
      <c r="B46" s="10">
        <v>2750</v>
      </c>
      <c r="C46" s="9">
        <v>0</v>
      </c>
      <c r="D46" s="24" t="s">
        <v>45</v>
      </c>
      <c r="H46" s="25"/>
      <c r="I46" s="28">
        <v>2750</v>
      </c>
      <c r="J46" s="27"/>
    </row>
    <row r="47" spans="1:11">
      <c r="A47" t="s">
        <v>26</v>
      </c>
      <c r="B47" s="10">
        <v>2000</v>
      </c>
      <c r="C47" s="10">
        <v>3137</v>
      </c>
      <c r="D47" s="24" t="s">
        <v>42</v>
      </c>
      <c r="H47" s="25"/>
      <c r="I47" s="28">
        <v>5000</v>
      </c>
      <c r="J47" s="27"/>
      <c r="K47" t="s">
        <v>65</v>
      </c>
    </row>
    <row r="48" spans="1:11">
      <c r="A48" t="s">
        <v>27</v>
      </c>
      <c r="B48" s="10">
        <v>8000</v>
      </c>
      <c r="C48" s="9">
        <v>0</v>
      </c>
      <c r="H48" s="25"/>
      <c r="I48" s="28">
        <v>8000</v>
      </c>
      <c r="J48" s="27"/>
    </row>
    <row r="49" spans="1:10">
      <c r="A49" s="5" t="s">
        <v>3</v>
      </c>
      <c r="B49" s="11">
        <f>SUM(B46:B48)</f>
        <v>12750</v>
      </c>
      <c r="C49" s="11">
        <f>C46+C47+C48</f>
        <v>3137</v>
      </c>
      <c r="H49" s="25"/>
      <c r="I49" s="29">
        <f>SUM(I46:I48)</f>
        <v>15750</v>
      </c>
      <c r="J49" s="27"/>
    </row>
    <row r="50" spans="1:10">
      <c r="H50" s="25"/>
      <c r="I50" s="26"/>
      <c r="J50" s="27"/>
    </row>
    <row r="51" spans="1:10">
      <c r="A51" s="5" t="s">
        <v>9</v>
      </c>
      <c r="B51" s="13" t="s">
        <v>8</v>
      </c>
      <c r="C51" s="13" t="s">
        <v>47</v>
      </c>
      <c r="D51" s="13" t="s">
        <v>5</v>
      </c>
      <c r="E51" s="13" t="s">
        <v>6</v>
      </c>
      <c r="F51" s="13" t="s">
        <v>7</v>
      </c>
      <c r="H51" s="25"/>
      <c r="I51" s="26"/>
      <c r="J51" s="27"/>
    </row>
    <row r="52" spans="1:10">
      <c r="A52" t="s">
        <v>28</v>
      </c>
      <c r="B52" s="10">
        <v>3500</v>
      </c>
      <c r="C52" s="10">
        <v>3006</v>
      </c>
      <c r="D52" s="18">
        <v>86</v>
      </c>
      <c r="E52" s="9">
        <v>494</v>
      </c>
      <c r="H52" s="25"/>
      <c r="I52" s="28">
        <v>3000</v>
      </c>
      <c r="J52" s="27"/>
    </row>
    <row r="53" spans="1:10">
      <c r="A53" t="s">
        <v>29</v>
      </c>
      <c r="B53" s="10">
        <v>1100</v>
      </c>
      <c r="C53" s="9">
        <v>166</v>
      </c>
      <c r="D53" s="18">
        <v>15</v>
      </c>
      <c r="E53" s="9">
        <v>934</v>
      </c>
      <c r="H53" s="25"/>
      <c r="I53" s="28">
        <v>1000</v>
      </c>
      <c r="J53" s="27"/>
    </row>
    <row r="54" spans="1:10">
      <c r="A54" t="s">
        <v>30</v>
      </c>
      <c r="B54" s="10">
        <v>3900</v>
      </c>
      <c r="C54" s="10">
        <v>2620</v>
      </c>
      <c r="D54" s="18">
        <v>67</v>
      </c>
      <c r="E54" s="9">
        <v>1280</v>
      </c>
      <c r="H54" s="25"/>
      <c r="I54" s="28">
        <v>3900</v>
      </c>
      <c r="J54" s="27"/>
    </row>
    <row r="55" spans="1:10">
      <c r="A55" t="s">
        <v>31</v>
      </c>
      <c r="B55" s="10">
        <v>500</v>
      </c>
      <c r="C55" s="9">
        <v>170</v>
      </c>
      <c r="D55" s="18">
        <v>34</v>
      </c>
      <c r="E55" s="9">
        <v>330</v>
      </c>
      <c r="H55" s="25"/>
      <c r="I55" s="28">
        <v>500</v>
      </c>
      <c r="J55" s="27"/>
    </row>
    <row r="56" spans="1:10">
      <c r="A56" t="s">
        <v>32</v>
      </c>
      <c r="B56" s="10">
        <v>500</v>
      </c>
      <c r="C56" s="9">
        <v>914</v>
      </c>
      <c r="D56" s="18">
        <f>(C56/B56)*100</f>
        <v>182.8</v>
      </c>
      <c r="E56" s="17">
        <f>B56-C56</f>
        <v>-414</v>
      </c>
      <c r="F56" s="24" t="s">
        <v>40</v>
      </c>
      <c r="H56" s="25"/>
      <c r="I56" s="28">
        <v>950</v>
      </c>
      <c r="J56" s="27"/>
    </row>
    <row r="57" spans="1:10">
      <c r="A57" t="s">
        <v>33</v>
      </c>
      <c r="B57" s="10">
        <v>6200</v>
      </c>
      <c r="C57" s="10">
        <v>3134</v>
      </c>
      <c r="D57" s="18">
        <f>(C57/B57)*100</f>
        <v>50.548387096774192</v>
      </c>
      <c r="E57" s="10">
        <v>3066</v>
      </c>
      <c r="F57" s="24"/>
      <c r="H57" s="25"/>
      <c r="I57" s="28">
        <v>6200</v>
      </c>
      <c r="J57" s="27"/>
    </row>
    <row r="58" spans="1:10">
      <c r="A58" t="s">
        <v>34</v>
      </c>
      <c r="B58" s="10">
        <v>300</v>
      </c>
      <c r="C58" s="9">
        <v>260</v>
      </c>
      <c r="D58" s="18">
        <f>(C58/B58)*100</f>
        <v>86.666666666666671</v>
      </c>
      <c r="E58" s="10">
        <f>B58-C58</f>
        <v>40</v>
      </c>
      <c r="F58" s="24"/>
      <c r="H58" s="25"/>
      <c r="I58" s="28">
        <v>400</v>
      </c>
      <c r="J58" s="27"/>
    </row>
    <row r="59" spans="1:10">
      <c r="A59" t="s">
        <v>35</v>
      </c>
      <c r="B59" s="10">
        <v>100</v>
      </c>
      <c r="C59" s="9">
        <v>119</v>
      </c>
      <c r="D59" s="18">
        <f>(C59/B59)*100</f>
        <v>119</v>
      </c>
      <c r="E59" s="17">
        <f>B59-C59</f>
        <v>-19</v>
      </c>
      <c r="F59" s="24"/>
      <c r="H59" s="25"/>
      <c r="I59" s="28">
        <v>150</v>
      </c>
      <c r="J59" s="27"/>
    </row>
    <row r="60" spans="1:10">
      <c r="A60" t="s">
        <v>36</v>
      </c>
      <c r="B60" s="10">
        <v>0</v>
      </c>
      <c r="C60" s="9">
        <v>-38</v>
      </c>
      <c r="D60" s="18" t="s">
        <v>43</v>
      </c>
      <c r="E60" s="17">
        <v>-38</v>
      </c>
      <c r="F60" s="24"/>
      <c r="H60" s="25"/>
      <c r="I60" s="28">
        <v>50</v>
      </c>
      <c r="J60" s="27"/>
    </row>
    <row r="61" spans="1:10">
      <c r="A61" t="s">
        <v>37</v>
      </c>
      <c r="B61" s="10">
        <v>0</v>
      </c>
      <c r="C61" s="9">
        <v>148</v>
      </c>
      <c r="D61" s="18" t="s">
        <v>51</v>
      </c>
      <c r="E61" s="12">
        <v>-148</v>
      </c>
      <c r="F61" s="24" t="s">
        <v>57</v>
      </c>
      <c r="H61" s="25"/>
      <c r="I61" s="28">
        <v>0</v>
      </c>
      <c r="J61" s="27"/>
    </row>
    <row r="62" spans="1:10">
      <c r="A62" t="s">
        <v>38</v>
      </c>
      <c r="B62" s="10">
        <v>3400</v>
      </c>
      <c r="C62" s="9">
        <v>3088</v>
      </c>
      <c r="D62" s="18">
        <f>(C62/B62)*100</f>
        <v>90.823529411764696</v>
      </c>
      <c r="E62" s="9">
        <f>B62-C62</f>
        <v>312</v>
      </c>
      <c r="F62" s="24"/>
      <c r="H62" s="25"/>
      <c r="I62" s="28">
        <v>3100</v>
      </c>
      <c r="J62" s="27"/>
    </row>
    <row r="63" spans="1:10">
      <c r="A63" t="s">
        <v>39</v>
      </c>
      <c r="B63" s="10">
        <v>400</v>
      </c>
      <c r="C63" s="9">
        <v>226</v>
      </c>
      <c r="D63" s="18">
        <f>(C63/B63)*100</f>
        <v>56.499999999999993</v>
      </c>
      <c r="E63" s="9">
        <f>B63-C63</f>
        <v>174</v>
      </c>
      <c r="F63" s="24"/>
      <c r="H63" s="25"/>
      <c r="I63" s="28">
        <v>226</v>
      </c>
      <c r="J63" s="27"/>
    </row>
    <row r="64" spans="1:10">
      <c r="A64" t="s">
        <v>21</v>
      </c>
      <c r="B64" s="10">
        <v>0</v>
      </c>
      <c r="C64" s="9">
        <v>0</v>
      </c>
      <c r="D64" s="18" t="s">
        <v>43</v>
      </c>
      <c r="E64" s="9" t="s">
        <v>43</v>
      </c>
      <c r="F64" s="24"/>
      <c r="H64" s="25"/>
      <c r="I64" s="28">
        <v>0</v>
      </c>
      <c r="J64" s="27"/>
    </row>
    <row r="65" spans="1:10">
      <c r="A65" t="s">
        <v>59</v>
      </c>
      <c r="B65" s="10">
        <v>0</v>
      </c>
      <c r="C65" s="9">
        <v>113</v>
      </c>
      <c r="D65" s="18" t="s">
        <v>51</v>
      </c>
      <c r="E65" s="12">
        <v>-113</v>
      </c>
      <c r="F65" s="24" t="s">
        <v>60</v>
      </c>
      <c r="H65" s="25"/>
      <c r="I65" s="28">
        <v>113</v>
      </c>
      <c r="J65" s="27"/>
    </row>
    <row r="66" spans="1:10">
      <c r="A66" t="s">
        <v>10</v>
      </c>
      <c r="B66" s="10">
        <v>0</v>
      </c>
      <c r="C66" s="9">
        <v>0</v>
      </c>
      <c r="D66" s="18" t="s">
        <v>43</v>
      </c>
      <c r="E66" s="9" t="s">
        <v>43</v>
      </c>
      <c r="F66" s="24"/>
      <c r="H66" s="25"/>
      <c r="I66" s="28">
        <v>0</v>
      </c>
      <c r="J66" s="27"/>
    </row>
    <row r="67" spans="1:10">
      <c r="A67" t="s">
        <v>17</v>
      </c>
      <c r="B67" s="10">
        <v>500</v>
      </c>
      <c r="C67" s="9">
        <v>250</v>
      </c>
      <c r="D67" s="18">
        <f>(C67/B67)*100</f>
        <v>50</v>
      </c>
      <c r="E67" s="9">
        <f>B67-C67</f>
        <v>250</v>
      </c>
      <c r="F67" s="24" t="s">
        <v>41</v>
      </c>
      <c r="H67" s="25"/>
      <c r="I67" s="28">
        <v>500</v>
      </c>
      <c r="J67" s="27"/>
    </row>
    <row r="68" spans="1:10">
      <c r="A68" s="5" t="s">
        <v>3</v>
      </c>
      <c r="B68" s="11">
        <f>SUM(B52:B67)</f>
        <v>20400</v>
      </c>
      <c r="C68" s="11">
        <f>SUM(C52:C67)</f>
        <v>14176</v>
      </c>
      <c r="H68" s="25"/>
      <c r="I68" s="29">
        <f>SUM(I52:I67)</f>
        <v>20089</v>
      </c>
      <c r="J68" s="27"/>
    </row>
    <row r="69" spans="1:10">
      <c r="H69" s="25"/>
      <c r="I69" s="26"/>
      <c r="J69" s="27"/>
    </row>
    <row r="70" spans="1:10">
      <c r="A70" s="5" t="s">
        <v>53</v>
      </c>
      <c r="C70" s="7">
        <v>679</v>
      </c>
      <c r="H70" s="30" t="s">
        <v>63</v>
      </c>
      <c r="I70" s="31">
        <f>I49-I68</f>
        <v>-4339</v>
      </c>
      <c r="J70" s="32"/>
    </row>
  </sheetData>
  <mergeCells count="6">
    <mergeCell ref="H2:J2"/>
    <mergeCell ref="H44:J44"/>
    <mergeCell ref="G30:H30"/>
    <mergeCell ref="G31:H31"/>
    <mergeCell ref="G32:H32"/>
    <mergeCell ref="G33:H33"/>
  </mergeCells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Pernille Thuesen</dc:creator>
  <cp:lastModifiedBy>Pernille Thuesen</cp:lastModifiedBy>
  <cp:lastPrinted>2011-04-30T18:55:46Z</cp:lastPrinted>
  <dcterms:created xsi:type="dcterms:W3CDTF">2011-01-07T13:08:11Z</dcterms:created>
  <dcterms:modified xsi:type="dcterms:W3CDTF">2011-05-07T16:08:47Z</dcterms:modified>
</cp:coreProperties>
</file>