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600" yWindow="-15" windowWidth="12645" windowHeight="12345" tabRatio="480"/>
  </bookViews>
  <sheets>
    <sheet name="Proposed Budget" sheetId="1" r:id="rId1"/>
    <sheet name="LY Review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" i="2"/>
  <c r="D53" i="1"/>
  <c r="B53"/>
  <c r="B9"/>
  <c r="B27"/>
  <c r="J15" i="2"/>
  <c r="I44"/>
  <c r="B44"/>
  <c r="I36"/>
  <c r="I42"/>
  <c r="J13"/>
  <c r="J14"/>
  <c r="J16"/>
  <c r="J17"/>
  <c r="J18"/>
  <c r="J19"/>
  <c r="J20"/>
  <c r="J21"/>
  <c r="J22"/>
  <c r="J23"/>
  <c r="J24"/>
  <c r="J25"/>
  <c r="J12"/>
  <c r="I13"/>
  <c r="I14"/>
  <c r="I15"/>
  <c r="I16"/>
  <c r="I17"/>
  <c r="I18"/>
  <c r="L18" s="1"/>
  <c r="I19"/>
  <c r="I20"/>
  <c r="L20" s="1"/>
  <c r="I21"/>
  <c r="I22"/>
  <c r="L22" s="1"/>
  <c r="I23"/>
  <c r="I24"/>
  <c r="I25"/>
  <c r="I12"/>
  <c r="I26" s="1"/>
  <c r="J7"/>
  <c r="I7"/>
  <c r="L7" s="1"/>
  <c r="J6"/>
  <c r="J8" s="1"/>
  <c r="I6"/>
  <c r="I5"/>
  <c r="E9" i="1"/>
  <c r="D9"/>
  <c r="C9"/>
  <c r="B42" i="2"/>
  <c r="B36"/>
  <c r="C13"/>
  <c r="C14"/>
  <c r="E14" s="1"/>
  <c r="C15"/>
  <c r="C16"/>
  <c r="C17"/>
  <c r="C18"/>
  <c r="C19"/>
  <c r="C20"/>
  <c r="C21"/>
  <c r="C22"/>
  <c r="C23"/>
  <c r="C24"/>
  <c r="C25"/>
  <c r="C26"/>
  <c r="C12"/>
  <c r="B13"/>
  <c r="E13" s="1"/>
  <c r="B14"/>
  <c r="B15"/>
  <c r="E15" s="1"/>
  <c r="B16"/>
  <c r="B17"/>
  <c r="B18"/>
  <c r="B19"/>
  <c r="E19" s="1"/>
  <c r="B20"/>
  <c r="B21"/>
  <c r="B22"/>
  <c r="B23"/>
  <c r="B24"/>
  <c r="B25"/>
  <c r="E25" s="1"/>
  <c r="B26"/>
  <c r="B12"/>
  <c r="B27" s="1"/>
  <c r="B8"/>
  <c r="C6"/>
  <c r="C7"/>
  <c r="C5"/>
  <c r="B6"/>
  <c r="B7"/>
  <c r="B5"/>
  <c r="L24"/>
  <c r="L23"/>
  <c r="E23"/>
  <c r="E21"/>
  <c r="E20"/>
  <c r="L16"/>
  <c r="L14"/>
  <c r="L12"/>
  <c r="E7"/>
  <c r="L5"/>
  <c r="E6"/>
  <c r="E53" i="1"/>
  <c r="C53"/>
  <c r="E36"/>
  <c r="D36"/>
  <c r="C36"/>
  <c r="B36"/>
  <c r="D27"/>
  <c r="E27"/>
  <c r="C27"/>
  <c r="B46" i="2" l="1"/>
  <c r="E8"/>
  <c r="L15"/>
  <c r="E18"/>
  <c r="E16"/>
  <c r="E12"/>
  <c r="C9"/>
  <c r="C30" s="1"/>
  <c r="E17"/>
  <c r="I8"/>
  <c r="E26"/>
  <c r="E24"/>
  <c r="E22"/>
  <c r="L25"/>
  <c r="L21"/>
  <c r="L19"/>
  <c r="L17"/>
  <c r="J26"/>
  <c r="I30" s="1"/>
  <c r="I46" s="1"/>
  <c r="L13"/>
  <c r="L6"/>
  <c r="L8" s="1"/>
  <c r="C27"/>
  <c r="E5"/>
  <c r="E9" s="1"/>
  <c r="B9"/>
  <c r="L26" l="1"/>
  <c r="E27"/>
</calcChain>
</file>

<file path=xl/sharedStrings.xml><?xml version="1.0" encoding="utf-8"?>
<sst xmlns="http://schemas.openxmlformats.org/spreadsheetml/2006/main" count="173" uniqueCount="102">
  <si>
    <t>Proposed Budget</t>
  </si>
  <si>
    <t>Income</t>
  </si>
  <si>
    <t>Club Subs</t>
  </si>
  <si>
    <t>Equipment hire</t>
  </si>
  <si>
    <t>Club subs</t>
  </si>
  <si>
    <t>JCR contribution</t>
  </si>
  <si>
    <t>JCR Submission</t>
  </si>
  <si>
    <t>LY Budget</t>
  </si>
  <si>
    <t>Notes:</t>
  </si>
  <si>
    <t>Expenditure</t>
  </si>
  <si>
    <t>Total</t>
  </si>
  <si>
    <t>Insurance</t>
  </si>
  <si>
    <t>Membership</t>
  </si>
  <si>
    <t>Race Entry</t>
  </si>
  <si>
    <t>Transport</t>
  </si>
  <si>
    <t>Training costs</t>
  </si>
  <si>
    <t>Coaching</t>
  </si>
  <si>
    <t>Fines</t>
  </si>
  <si>
    <t>Misc</t>
  </si>
  <si>
    <t>Ents</t>
  </si>
  <si>
    <t>Kit</t>
  </si>
  <si>
    <t>Maintenance</t>
  </si>
  <si>
    <t>Freshers costs/BBQ</t>
  </si>
  <si>
    <t>Training camp</t>
  </si>
  <si>
    <t>Bank charges</t>
  </si>
  <si>
    <t>Contingency</t>
  </si>
  <si>
    <t>CAPITAL ACCOUNT</t>
  </si>
  <si>
    <t>CURRENT ACCOUNT</t>
  </si>
  <si>
    <t>Sponsorship</t>
  </si>
  <si>
    <t>Donations</t>
  </si>
  <si>
    <t>Boat refurbishment</t>
  </si>
  <si>
    <t>New blades</t>
  </si>
  <si>
    <t>New boats</t>
  </si>
  <si>
    <t>New ergs</t>
  </si>
  <si>
    <t>Other new kit</t>
  </si>
  <si>
    <t>Boathouse work</t>
  </si>
  <si>
    <t>Henley</t>
  </si>
  <si>
    <t>Signage</t>
  </si>
  <si>
    <t>Alumni costs</t>
  </si>
  <si>
    <t>Grant to current</t>
  </si>
  <si>
    <t>TwoTwoFive agreement with an additional 1000 for kit</t>
  </si>
  <si>
    <t>Students paid for transport</t>
  </si>
  <si>
    <t>Outstanding</t>
  </si>
  <si>
    <t>Includes some money from 2009/2010 hire, Girton money outstanding</t>
  </si>
  <si>
    <t>TwoTwoFive rebranding M1 and W1 kit, PV outstanding</t>
  </si>
  <si>
    <t xml:space="preserve">CURRENT ACCOUNT REPORTING </t>
  </si>
  <si>
    <t xml:space="preserve">CAPITAL  ACCOUNT REPORTING </t>
  </si>
  <si>
    <t>Starting balance</t>
  </si>
  <si>
    <t>LY BUDGET</t>
  </si>
  <si>
    <t>LY ACTUAL</t>
  </si>
  <si>
    <t>LY outstanding</t>
  </si>
  <si>
    <t>Variance</t>
  </si>
  <si>
    <t>INCOME</t>
  </si>
  <si>
    <t>Comments</t>
  </si>
  <si>
    <t>LY outsanding</t>
  </si>
  <si>
    <t>Grant from capital</t>
  </si>
  <si>
    <t>JCR Contribution</t>
  </si>
  <si>
    <t>EXPENDITURE</t>
  </si>
  <si>
    <t>Closing balance</t>
  </si>
  <si>
    <t>Amounts due to account</t>
  </si>
  <si>
    <t>Closing balance after amounts due</t>
  </si>
  <si>
    <t>Money owed for transport</t>
  </si>
  <si>
    <t>Year End 31 August 2011</t>
  </si>
  <si>
    <t>F10-11</t>
  </si>
  <si>
    <t>More lower boats entering off-Cam races (Bedford Regatta)</t>
  </si>
  <si>
    <t>Menu costs should be charged to students as part of the dinner</t>
  </si>
  <si>
    <t>Didn't pay Alastair Dowcra's accommodation, few coached sessions</t>
  </si>
  <si>
    <t>Training camp covered by Capital Account</t>
  </si>
  <si>
    <t>Broken Peterborough sculls</t>
  </si>
  <si>
    <t>Includes last year Peterborough bill</t>
  </si>
  <si>
    <t>Money from capital</t>
  </si>
  <si>
    <t>Money from students</t>
  </si>
  <si>
    <t>Money from equipment hire</t>
  </si>
  <si>
    <t>Amounts due from account</t>
  </si>
  <si>
    <t>Money to capital</t>
  </si>
  <si>
    <t>Money owed to payables</t>
  </si>
  <si>
    <t xml:space="preserve">Grant from capital </t>
  </si>
  <si>
    <t>Boathouse Project</t>
  </si>
  <si>
    <t>Paid from current account</t>
  </si>
  <si>
    <t>Money from current</t>
  </si>
  <si>
    <t>Money to current</t>
  </si>
  <si>
    <t>Money to endowment fund</t>
  </si>
  <si>
    <t>Money to other payables</t>
  </si>
  <si>
    <t>Outstanding donations</t>
  </si>
  <si>
    <t>Other sources of income</t>
  </si>
  <si>
    <t>SGT sponsorship</t>
  </si>
  <si>
    <t>Net money out from capital to current</t>
  </si>
  <si>
    <t>Net money out from current to capital</t>
  </si>
  <si>
    <t>Subs and outstanding kit money</t>
  </si>
  <si>
    <t>Training camp, Henley and alumni costs</t>
  </si>
  <si>
    <t>Offset by sale of CH5</t>
  </si>
  <si>
    <t>907 carried as part of grant to current</t>
  </si>
  <si>
    <t>MMS refurbishment</t>
  </si>
  <si>
    <t>Sale of CH5</t>
  </si>
  <si>
    <t>Includes previous year's work</t>
  </si>
  <si>
    <t>4000 from SGT paid to current, 3000 from PWC for LY paid to capital</t>
  </si>
  <si>
    <t>Includes 4000 SGT money</t>
  </si>
  <si>
    <t>LY Actual with outstanding</t>
  </si>
  <si>
    <t>Joe Ouroussoff (105) and Martyn Rooney (100) outstanding</t>
  </si>
  <si>
    <t>Transfer to endowment</t>
  </si>
  <si>
    <t>Included some money from 2009/2010 hire</t>
  </si>
  <si>
    <t>Included LY bills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</si>
</sst>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ont="1"/>
    <xf numFmtId="1" fontId="0" fillId="0" borderId="0" xfId="0" applyNumberFormat="1"/>
    <xf numFmtId="3" fontId="1" fillId="2" borderId="0" xfId="0" applyNumberFormat="1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1" fillId="2" borderId="5" xfId="0" applyNumberFormat="1" applyFont="1" applyFill="1" applyBorder="1"/>
    <xf numFmtId="3" fontId="0" fillId="2" borderId="6" xfId="0" applyNumberFormat="1" applyFill="1" applyBorder="1"/>
    <xf numFmtId="3" fontId="0" fillId="2" borderId="0" xfId="0" applyNumberFormat="1" applyFill="1" applyBorder="1"/>
    <xf numFmtId="3" fontId="0" fillId="2" borderId="7" xfId="0" applyNumberFormat="1" applyFill="1" applyBorder="1"/>
    <xf numFmtId="3" fontId="1" fillId="2" borderId="0" xfId="0" applyNumberFormat="1" applyFont="1" applyFill="1" applyBorder="1"/>
    <xf numFmtId="3" fontId="1" fillId="2" borderId="7" xfId="0" applyNumberFormat="1" applyFont="1" applyFill="1" applyBorder="1"/>
    <xf numFmtId="3" fontId="1" fillId="2" borderId="6" xfId="0" applyNumberFormat="1" applyFont="1" applyFill="1" applyBorder="1"/>
    <xf numFmtId="3" fontId="0" fillId="2" borderId="6" xfId="0" applyNumberFormat="1" applyFont="1" applyFill="1" applyBorder="1"/>
    <xf numFmtId="3" fontId="0" fillId="2" borderId="0" xfId="0" applyNumberFormat="1" applyFont="1" applyFill="1" applyBorder="1"/>
    <xf numFmtId="3" fontId="0" fillId="2" borderId="7" xfId="0" applyNumberFormat="1" applyFont="1" applyFill="1" applyBorder="1"/>
    <xf numFmtId="0" fontId="0" fillId="2" borderId="0" xfId="0" applyFill="1" applyBorder="1"/>
    <xf numFmtId="3" fontId="1" fillId="2" borderId="8" xfId="0" applyNumberFormat="1" applyFont="1" applyFill="1" applyBorder="1"/>
    <xf numFmtId="3" fontId="1" fillId="2" borderId="9" xfId="0" applyNumberFormat="1" applyFont="1" applyFill="1" applyBorder="1"/>
    <xf numFmtId="3" fontId="0" fillId="2" borderId="9" xfId="0" applyNumberFormat="1" applyFill="1" applyBorder="1"/>
    <xf numFmtId="3" fontId="0" fillId="2" borderId="10" xfId="0" applyNumberFormat="1" applyFill="1" applyBorder="1"/>
    <xf numFmtId="3" fontId="1" fillId="2" borderId="1" xfId="0" applyNumberFormat="1" applyFont="1" applyFill="1" applyBorder="1"/>
    <xf numFmtId="3" fontId="1" fillId="2" borderId="2" xfId="0" applyNumberFormat="1" applyFont="1" applyFill="1" applyBorder="1"/>
    <xf numFmtId="3" fontId="1" fillId="3" borderId="0" xfId="0" applyNumberFormat="1" applyFont="1" applyFill="1"/>
    <xf numFmtId="3" fontId="1" fillId="3" borderId="3" xfId="0" applyNumberFormat="1" applyFont="1" applyFill="1" applyBorder="1"/>
    <xf numFmtId="3" fontId="0" fillId="3" borderId="4" xfId="0" applyNumberFormat="1" applyFill="1" applyBorder="1"/>
    <xf numFmtId="3" fontId="0" fillId="3" borderId="5" xfId="0" applyNumberFormat="1" applyFill="1" applyBorder="1"/>
    <xf numFmtId="3" fontId="0" fillId="3" borderId="6" xfId="0" applyNumberFormat="1" applyFill="1" applyBorder="1"/>
    <xf numFmtId="3" fontId="0" fillId="3" borderId="0" xfId="0" applyNumberFormat="1" applyFill="1" applyBorder="1"/>
    <xf numFmtId="0" fontId="0" fillId="3" borderId="0" xfId="0" applyFill="1" applyBorder="1"/>
    <xf numFmtId="3" fontId="0" fillId="3" borderId="7" xfId="0" applyNumberFormat="1" applyFill="1" applyBorder="1"/>
    <xf numFmtId="3" fontId="1" fillId="3" borderId="0" xfId="0" applyNumberFormat="1" applyFont="1" applyFill="1" applyBorder="1"/>
    <xf numFmtId="3" fontId="1" fillId="3" borderId="7" xfId="0" applyNumberFormat="1" applyFont="1" applyFill="1" applyBorder="1"/>
    <xf numFmtId="3" fontId="1" fillId="3" borderId="6" xfId="0" applyNumberFormat="1" applyFont="1" applyFill="1" applyBorder="1"/>
    <xf numFmtId="0" fontId="1" fillId="3" borderId="0" xfId="0" applyFont="1" applyFill="1" applyBorder="1"/>
    <xf numFmtId="0" fontId="0" fillId="3" borderId="6" xfId="0" applyFill="1" applyBorder="1"/>
    <xf numFmtId="3" fontId="1" fillId="3" borderId="8" xfId="0" applyNumberFormat="1" applyFont="1" applyFill="1" applyBorder="1"/>
    <xf numFmtId="0" fontId="1" fillId="3" borderId="9" xfId="0" applyFont="1" applyFill="1" applyBorder="1"/>
    <xf numFmtId="3" fontId="1" fillId="3" borderId="9" xfId="0" applyNumberFormat="1" applyFont="1" applyFill="1" applyBorder="1"/>
    <xf numFmtId="3" fontId="0" fillId="3" borderId="10" xfId="0" applyNumberFormat="1" applyFill="1" applyBorder="1"/>
    <xf numFmtId="3" fontId="0" fillId="2" borderId="4" xfId="0" applyNumberFormat="1" applyFill="1" applyBorder="1"/>
    <xf numFmtId="3" fontId="0" fillId="2" borderId="5" xfId="0" applyNumberFormat="1" applyFill="1" applyBorder="1"/>
    <xf numFmtId="0" fontId="1" fillId="2" borderId="0" xfId="0" applyFont="1" applyFill="1" applyBorder="1"/>
    <xf numFmtId="0" fontId="0" fillId="2" borderId="6" xfId="0" applyFill="1" applyBorder="1"/>
    <xf numFmtId="0" fontId="1" fillId="2" borderId="9" xfId="0" applyFont="1" applyFill="1" applyBorder="1"/>
    <xf numFmtId="3" fontId="1" fillId="3" borderId="4" xfId="0" applyNumberFormat="1" applyFont="1" applyFill="1" applyBorder="1"/>
    <xf numFmtId="3" fontId="1" fillId="3" borderId="5" xfId="0" applyNumberFormat="1" applyFont="1" applyFill="1" applyBorder="1"/>
    <xf numFmtId="3" fontId="0" fillId="3" borderId="7" xfId="0" applyNumberFormat="1" applyFont="1" applyFill="1" applyBorder="1"/>
    <xf numFmtId="3" fontId="1" fillId="3" borderId="1" xfId="0" applyNumberFormat="1" applyFont="1" applyFill="1" applyBorder="1"/>
    <xf numFmtId="3" fontId="3" fillId="3" borderId="2" xfId="0" applyNumberFormat="1" applyFont="1" applyFill="1" applyBorder="1"/>
    <xf numFmtId="4" fontId="0" fillId="3" borderId="0" xfId="0" applyNumberFormat="1" applyFill="1" applyBorder="1"/>
    <xf numFmtId="1" fontId="0" fillId="3" borderId="0" xfId="0" applyNumberFormat="1" applyFill="1" applyBorder="1"/>
    <xf numFmtId="3" fontId="1" fillId="3" borderId="2" xfId="0" applyNumberFormat="1" applyFont="1" applyFill="1" applyBorder="1"/>
    <xf numFmtId="3" fontId="0" fillId="3" borderId="9" xfId="0" applyNumberFormat="1" applyFill="1" applyBorder="1"/>
    <xf numFmtId="3" fontId="2" fillId="3" borderId="0" xfId="1" applyNumberFormat="1" applyFill="1" applyBorder="1"/>
    <xf numFmtId="1" fontId="0" fillId="2" borderId="0" xfId="0" applyNumberFormat="1" applyFill="1" applyBorder="1"/>
    <xf numFmtId="1" fontId="1" fillId="2" borderId="9" xfId="0" applyNumberFormat="1" applyFont="1" applyFill="1" applyBorder="1"/>
    <xf numFmtId="3" fontId="1" fillId="3" borderId="0" xfId="0" applyNumberFormat="1" applyFont="1" applyFill="1" applyBorder="1" applyAlignment="1">
      <alignment horizontal="right"/>
    </xf>
    <xf numFmtId="3" fontId="1" fillId="2" borderId="0" xfId="0" applyNumberFormat="1" applyFont="1" applyFill="1" applyBorder="1" applyAlignment="1">
      <alignment horizontal="right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DBA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8"/>
  <sheetViews>
    <sheetView tabSelected="1" topLeftCell="A36" zoomScaleNormal="100" workbookViewId="0">
      <selection activeCell="B66" sqref="B66"/>
    </sheetView>
  </sheetViews>
  <sheetFormatPr defaultRowHeight="15"/>
  <cols>
    <col min="1" max="1" width="22.28515625" style="1" bestFit="1" customWidth="1"/>
    <col min="2" max="2" width="14.7109375" style="1" bestFit="1" customWidth="1"/>
    <col min="3" max="3" width="9.7109375" style="1" bestFit="1" customWidth="1"/>
    <col min="4" max="4" width="24.85546875" style="1" bestFit="1" customWidth="1"/>
    <col min="5" max="5" width="16.28515625" style="1" bestFit="1" customWidth="1"/>
    <col min="6" max="6" width="64.28515625" style="1" bestFit="1" customWidth="1"/>
    <col min="7" max="16384" width="9.140625" style="1"/>
  </cols>
  <sheetData>
    <row r="1" spans="1:11">
      <c r="A1" s="26" t="s">
        <v>27</v>
      </c>
      <c r="B1" s="27"/>
      <c r="C1" s="27"/>
      <c r="D1" s="27"/>
      <c r="E1" s="27"/>
      <c r="F1" s="28"/>
    </row>
    <row r="2" spans="1:11">
      <c r="A2" s="29"/>
      <c r="B2" s="30"/>
      <c r="C2" s="30"/>
      <c r="D2" s="31"/>
      <c r="E2" s="30"/>
      <c r="F2" s="32"/>
    </row>
    <row r="3" spans="1:11">
      <c r="A3" s="29"/>
      <c r="B3" s="59" t="s">
        <v>6</v>
      </c>
      <c r="C3" s="59" t="s">
        <v>7</v>
      </c>
      <c r="D3" s="59" t="s">
        <v>97</v>
      </c>
      <c r="E3" s="59" t="s">
        <v>0</v>
      </c>
      <c r="F3" s="34" t="s">
        <v>8</v>
      </c>
    </row>
    <row r="4" spans="1:11">
      <c r="A4" s="35" t="s">
        <v>1</v>
      </c>
      <c r="B4" s="31"/>
      <c r="C4" s="30"/>
      <c r="D4" s="30"/>
      <c r="E4" s="30"/>
      <c r="F4" s="32"/>
    </row>
    <row r="5" spans="1:11">
      <c r="A5" s="29" t="s">
        <v>4</v>
      </c>
      <c r="B5" s="31">
        <v>2750</v>
      </c>
      <c r="C5" s="30">
        <v>2750</v>
      </c>
      <c r="D5" s="30">
        <v>3306.36</v>
      </c>
      <c r="E5" s="30">
        <v>3000</v>
      </c>
      <c r="F5" s="32" t="s">
        <v>42</v>
      </c>
    </row>
    <row r="6" spans="1:11">
      <c r="A6" s="29" t="s">
        <v>3</v>
      </c>
      <c r="B6" s="31">
        <v>3000</v>
      </c>
      <c r="C6" s="30">
        <v>2000</v>
      </c>
      <c r="D6" s="30">
        <v>4223.5</v>
      </c>
      <c r="E6" s="30">
        <v>2000</v>
      </c>
      <c r="F6" s="32" t="s">
        <v>100</v>
      </c>
    </row>
    <row r="7" spans="1:11">
      <c r="A7" s="29" t="s">
        <v>5</v>
      </c>
      <c r="B7" s="31">
        <v>10800</v>
      </c>
      <c r="C7" s="30">
        <v>8000</v>
      </c>
      <c r="D7" s="30">
        <v>8000</v>
      </c>
      <c r="E7" s="30">
        <v>8000</v>
      </c>
      <c r="F7" s="32"/>
    </row>
    <row r="8" spans="1:11">
      <c r="A8" s="29" t="s">
        <v>76</v>
      </c>
      <c r="B8" s="31">
        <v>7000</v>
      </c>
      <c r="C8" s="30">
        <v>7650</v>
      </c>
      <c r="D8" s="30">
        <v>13093.18</v>
      </c>
      <c r="E8" s="30">
        <v>8000</v>
      </c>
      <c r="F8" s="32"/>
    </row>
    <row r="9" spans="1:11">
      <c r="A9" s="35" t="s">
        <v>10</v>
      </c>
      <c r="B9" s="36">
        <f>SUM(B5:B8)</f>
        <v>23550</v>
      </c>
      <c r="C9" s="33">
        <f>SUM(C4:C8)</f>
        <v>20400</v>
      </c>
      <c r="D9" s="33">
        <f>SUM(D4:D8)</f>
        <v>28623.040000000001</v>
      </c>
      <c r="E9" s="33">
        <f>SUM(E4:E8)</f>
        <v>21000</v>
      </c>
      <c r="F9" s="32"/>
    </row>
    <row r="10" spans="1:11">
      <c r="A10" s="29"/>
      <c r="B10" s="30"/>
      <c r="C10" s="30"/>
      <c r="D10" s="30"/>
      <c r="E10" s="30"/>
      <c r="F10" s="32"/>
    </row>
    <row r="11" spans="1:11">
      <c r="A11" s="35" t="s">
        <v>9</v>
      </c>
      <c r="B11" s="30"/>
      <c r="C11" s="30"/>
      <c r="D11" s="30"/>
      <c r="E11" s="30"/>
      <c r="F11" s="32"/>
    </row>
    <row r="12" spans="1:11">
      <c r="A12" s="37" t="s">
        <v>11</v>
      </c>
      <c r="B12" s="31">
        <v>3100</v>
      </c>
      <c r="C12" s="30">
        <v>3500</v>
      </c>
      <c r="D12" s="30">
        <v>3332.96</v>
      </c>
      <c r="E12" s="30">
        <v>3500</v>
      </c>
      <c r="F12" s="32"/>
    </row>
    <row r="13" spans="1:11">
      <c r="A13" s="37" t="s">
        <v>12</v>
      </c>
      <c r="B13" s="31">
        <v>1250</v>
      </c>
      <c r="C13" s="30">
        <v>1100</v>
      </c>
      <c r="D13" s="30">
        <v>1157.44</v>
      </c>
      <c r="E13" s="30">
        <v>1200</v>
      </c>
      <c r="F13" s="32"/>
      <c r="I13"/>
      <c r="J13"/>
      <c r="K13"/>
    </row>
    <row r="14" spans="1:11">
      <c r="A14" s="37" t="s">
        <v>13</v>
      </c>
      <c r="B14" s="31">
        <v>4500</v>
      </c>
      <c r="C14" s="30">
        <v>3900</v>
      </c>
      <c r="D14" s="30">
        <v>4236</v>
      </c>
      <c r="E14" s="30">
        <v>4200</v>
      </c>
      <c r="F14" s="32"/>
      <c r="I14"/>
      <c r="J14"/>
      <c r="K14"/>
    </row>
    <row r="15" spans="1:11">
      <c r="A15" s="37" t="s">
        <v>14</v>
      </c>
      <c r="B15" s="31">
        <v>600</v>
      </c>
      <c r="C15" s="30">
        <v>500</v>
      </c>
      <c r="D15" s="30">
        <v>180.49</v>
      </c>
      <c r="E15" s="30">
        <v>200</v>
      </c>
      <c r="F15" s="32"/>
      <c r="I15"/>
      <c r="J15"/>
      <c r="K15"/>
    </row>
    <row r="16" spans="1:11">
      <c r="A16" s="37" t="s">
        <v>15</v>
      </c>
      <c r="B16" s="31">
        <v>1400</v>
      </c>
      <c r="C16" s="30">
        <v>500</v>
      </c>
      <c r="D16" s="30">
        <v>913.98</v>
      </c>
      <c r="E16" s="30">
        <v>600</v>
      </c>
      <c r="F16" s="32"/>
      <c r="I16"/>
      <c r="J16"/>
      <c r="K16"/>
    </row>
    <row r="17" spans="1:11">
      <c r="A17" s="37" t="s">
        <v>16</v>
      </c>
      <c r="B17" s="31">
        <v>6600</v>
      </c>
      <c r="C17" s="30">
        <v>6200</v>
      </c>
      <c r="D17" s="30">
        <v>5474.37</v>
      </c>
      <c r="E17" s="30">
        <v>6000</v>
      </c>
      <c r="F17" s="32"/>
      <c r="I17"/>
      <c r="J17"/>
      <c r="K17"/>
    </row>
    <row r="18" spans="1:11">
      <c r="A18" s="37" t="s">
        <v>17</v>
      </c>
      <c r="B18" s="31">
        <v>300</v>
      </c>
      <c r="C18" s="30">
        <v>300</v>
      </c>
      <c r="D18" s="30">
        <v>214</v>
      </c>
      <c r="E18" s="30">
        <v>300</v>
      </c>
      <c r="F18" s="32"/>
      <c r="I18"/>
      <c r="J18"/>
      <c r="K18"/>
    </row>
    <row r="19" spans="1:11">
      <c r="A19" s="37" t="s">
        <v>18</v>
      </c>
      <c r="B19" s="31">
        <v>200</v>
      </c>
      <c r="C19" s="30">
        <v>100</v>
      </c>
      <c r="D19" s="30">
        <v>361.77</v>
      </c>
      <c r="E19" s="30">
        <v>100</v>
      </c>
      <c r="F19" s="32" t="s">
        <v>101</v>
      </c>
      <c r="I19"/>
      <c r="J19"/>
      <c r="K19"/>
    </row>
    <row r="20" spans="1:11">
      <c r="A20" s="37" t="s">
        <v>19</v>
      </c>
      <c r="B20" s="31">
        <v>0</v>
      </c>
      <c r="C20" s="30">
        <v>0</v>
      </c>
      <c r="D20" s="30">
        <v>45.67</v>
      </c>
      <c r="E20" s="30">
        <v>0</v>
      </c>
      <c r="F20" s="32"/>
      <c r="I20"/>
      <c r="J20"/>
      <c r="K20"/>
    </row>
    <row r="21" spans="1:11">
      <c r="A21" s="37" t="s">
        <v>20</v>
      </c>
      <c r="B21" s="31">
        <v>0</v>
      </c>
      <c r="C21" s="30">
        <v>0</v>
      </c>
      <c r="D21" s="30">
        <v>2.65</v>
      </c>
      <c r="E21" s="30">
        <v>1000</v>
      </c>
      <c r="F21" s="32" t="s">
        <v>44</v>
      </c>
      <c r="I21"/>
      <c r="J21"/>
      <c r="K21"/>
    </row>
    <row r="22" spans="1:11">
      <c r="A22" s="37" t="s">
        <v>21</v>
      </c>
      <c r="B22" s="31">
        <v>5400</v>
      </c>
      <c r="C22" s="30">
        <v>3400</v>
      </c>
      <c r="D22" s="30">
        <v>3330.37</v>
      </c>
      <c r="E22" s="30">
        <v>3000</v>
      </c>
      <c r="F22" s="32"/>
      <c r="I22"/>
      <c r="J22"/>
      <c r="K22"/>
    </row>
    <row r="23" spans="1:11">
      <c r="A23" s="37" t="s">
        <v>22</v>
      </c>
      <c r="B23" s="31">
        <v>400</v>
      </c>
      <c r="C23" s="30">
        <v>400</v>
      </c>
      <c r="D23" s="30">
        <v>226.06</v>
      </c>
      <c r="E23" s="30">
        <v>400</v>
      </c>
      <c r="F23" s="32"/>
      <c r="I23"/>
      <c r="J23"/>
      <c r="K23"/>
    </row>
    <row r="24" spans="1:11">
      <c r="A24" s="37" t="s">
        <v>23</v>
      </c>
      <c r="B24" s="31">
        <v>0</v>
      </c>
      <c r="C24" s="30">
        <v>0</v>
      </c>
      <c r="D24" s="30">
        <v>2485.63</v>
      </c>
      <c r="E24" s="30">
        <v>0</v>
      </c>
      <c r="F24" s="32" t="s">
        <v>67</v>
      </c>
      <c r="I24"/>
      <c r="J24"/>
      <c r="K24"/>
    </row>
    <row r="25" spans="1:11">
      <c r="A25" s="37" t="s">
        <v>24</v>
      </c>
      <c r="B25" s="31">
        <v>0</v>
      </c>
      <c r="C25" s="30">
        <v>0</v>
      </c>
      <c r="D25" s="30">
        <v>0</v>
      </c>
      <c r="E25" s="30">
        <v>0</v>
      </c>
      <c r="F25" s="32"/>
    </row>
    <row r="26" spans="1:11">
      <c r="A26" s="37" t="s">
        <v>25</v>
      </c>
      <c r="B26" s="31">
        <v>0</v>
      </c>
      <c r="C26" s="30">
        <v>500</v>
      </c>
      <c r="D26" s="30">
        <v>250</v>
      </c>
      <c r="E26" s="30">
        <v>500</v>
      </c>
      <c r="F26" s="32"/>
    </row>
    <row r="27" spans="1:11">
      <c r="A27" s="38" t="s">
        <v>10</v>
      </c>
      <c r="B27" s="39">
        <f>SUM(B12:B26)</f>
        <v>23750</v>
      </c>
      <c r="C27" s="40">
        <f>SUM(C12:C26)</f>
        <v>20400</v>
      </c>
      <c r="D27" s="40">
        <f t="shared" ref="D27:E27" si="0">SUM(D12:D26)</f>
        <v>22211.39</v>
      </c>
      <c r="E27" s="40">
        <f t="shared" si="0"/>
        <v>21000</v>
      </c>
      <c r="F27" s="41"/>
    </row>
    <row r="29" spans="1:11">
      <c r="A29" s="6" t="s">
        <v>26</v>
      </c>
      <c r="B29" s="42"/>
      <c r="C29" s="42"/>
      <c r="D29" s="42"/>
      <c r="E29" s="42"/>
      <c r="F29" s="43"/>
    </row>
    <row r="30" spans="1:11">
      <c r="A30" s="9"/>
      <c r="B30" s="10"/>
      <c r="C30" s="10"/>
      <c r="D30" s="10"/>
      <c r="E30" s="10"/>
      <c r="F30" s="11"/>
    </row>
    <row r="31" spans="1:11">
      <c r="A31" s="9"/>
      <c r="B31" s="60" t="s">
        <v>6</v>
      </c>
      <c r="C31" s="60" t="s">
        <v>7</v>
      </c>
      <c r="D31" s="60" t="s">
        <v>97</v>
      </c>
      <c r="E31" s="60" t="s">
        <v>0</v>
      </c>
      <c r="F31" s="13" t="s">
        <v>8</v>
      </c>
    </row>
    <row r="32" spans="1:11">
      <c r="A32" s="14" t="s">
        <v>1</v>
      </c>
      <c r="B32" s="18"/>
      <c r="C32" s="10"/>
      <c r="D32" s="10"/>
      <c r="E32" s="10"/>
      <c r="F32" s="11"/>
    </row>
    <row r="33" spans="1:6">
      <c r="A33" s="9" t="s">
        <v>28</v>
      </c>
      <c r="B33" s="18">
        <v>4000</v>
      </c>
      <c r="C33" s="10">
        <v>0</v>
      </c>
      <c r="D33" s="10">
        <v>4000</v>
      </c>
      <c r="E33" s="10">
        <v>5000</v>
      </c>
      <c r="F33" s="11" t="s">
        <v>40</v>
      </c>
    </row>
    <row r="34" spans="1:6">
      <c r="A34" s="9" t="s">
        <v>29</v>
      </c>
      <c r="B34" s="18">
        <v>7500</v>
      </c>
      <c r="C34" s="10">
        <v>10400</v>
      </c>
      <c r="D34" s="10">
        <v>7560.14</v>
      </c>
      <c r="E34" s="10">
        <v>7750</v>
      </c>
      <c r="F34" s="11"/>
    </row>
    <row r="35" spans="1:6">
      <c r="A35" s="9" t="s">
        <v>5</v>
      </c>
      <c r="B35" s="18">
        <v>6000</v>
      </c>
      <c r="C35" s="10">
        <v>5000</v>
      </c>
      <c r="D35" s="10">
        <v>5000</v>
      </c>
      <c r="E35" s="10">
        <v>5000</v>
      </c>
      <c r="F35" s="11"/>
    </row>
    <row r="36" spans="1:6">
      <c r="A36" s="14" t="s">
        <v>10</v>
      </c>
      <c r="B36" s="44">
        <f>SUM(B33:B35)</f>
        <v>17500</v>
      </c>
      <c r="C36" s="12">
        <f>SUM(C32:C35)</f>
        <v>15400</v>
      </c>
      <c r="D36" s="12">
        <f>SUM(D32:D35)</f>
        <v>16560.14</v>
      </c>
      <c r="E36" s="12">
        <f>SUM(E32:E35)</f>
        <v>17750</v>
      </c>
      <c r="F36" s="11"/>
    </row>
    <row r="37" spans="1:6">
      <c r="A37" s="9"/>
      <c r="B37" s="18"/>
      <c r="C37" s="10"/>
      <c r="D37" s="10"/>
      <c r="E37" s="10"/>
      <c r="F37" s="11"/>
    </row>
    <row r="38" spans="1:6">
      <c r="A38" s="14" t="s">
        <v>9</v>
      </c>
      <c r="B38" s="18"/>
      <c r="C38" s="10"/>
      <c r="D38" s="57"/>
      <c r="E38" s="10"/>
      <c r="F38" s="11"/>
    </row>
    <row r="39" spans="1:6">
      <c r="A39" s="45" t="s">
        <v>24</v>
      </c>
      <c r="B39" s="18">
        <v>0</v>
      </c>
      <c r="C39" s="10">
        <v>0</v>
      </c>
      <c r="D39" s="57">
        <v>0</v>
      </c>
      <c r="E39" s="10">
        <v>0</v>
      </c>
      <c r="F39" s="11"/>
    </row>
    <row r="40" spans="1:6">
      <c r="A40" s="45" t="s">
        <v>30</v>
      </c>
      <c r="B40" s="18">
        <v>5500</v>
      </c>
      <c r="C40" s="10">
        <v>3000</v>
      </c>
      <c r="D40" s="57">
        <v>4182.8599999999997</v>
      </c>
      <c r="E40" s="10">
        <v>3000</v>
      </c>
      <c r="F40" s="11"/>
    </row>
    <row r="41" spans="1:6">
      <c r="A41" s="45" t="s">
        <v>31</v>
      </c>
      <c r="B41" s="18">
        <v>0</v>
      </c>
      <c r="C41" s="10">
        <v>5000</v>
      </c>
      <c r="D41" s="57">
        <v>5940</v>
      </c>
      <c r="E41" s="10">
        <v>0</v>
      </c>
      <c r="F41" s="11"/>
    </row>
    <row r="42" spans="1:6">
      <c r="A42" s="45" t="s">
        <v>32</v>
      </c>
      <c r="B42" s="18">
        <v>0</v>
      </c>
      <c r="C42" s="10">
        <v>0</v>
      </c>
      <c r="D42" s="57">
        <v>20017.759999999998</v>
      </c>
      <c r="E42" s="10">
        <v>0</v>
      </c>
      <c r="F42" s="11"/>
    </row>
    <row r="43" spans="1:6">
      <c r="A43" s="45" t="s">
        <v>33</v>
      </c>
      <c r="B43" s="18">
        <v>0</v>
      </c>
      <c r="C43" s="10">
        <v>0</v>
      </c>
      <c r="D43" s="57">
        <v>0</v>
      </c>
      <c r="E43" s="10">
        <v>0</v>
      </c>
      <c r="F43" s="11"/>
    </row>
    <row r="44" spans="1:6">
      <c r="A44" s="45" t="s">
        <v>34</v>
      </c>
      <c r="B44" s="18">
        <v>1100</v>
      </c>
      <c r="C44" s="10">
        <v>2000</v>
      </c>
      <c r="D44" s="57">
        <v>1261.08</v>
      </c>
      <c r="E44" s="10">
        <v>2000</v>
      </c>
      <c r="F44" s="11"/>
    </row>
    <row r="45" spans="1:6">
      <c r="A45" s="45" t="s">
        <v>35</v>
      </c>
      <c r="B45" s="18">
        <v>1800</v>
      </c>
      <c r="C45" s="10">
        <v>1000</v>
      </c>
      <c r="D45" s="57">
        <v>0</v>
      </c>
      <c r="E45" s="10">
        <v>1000</v>
      </c>
      <c r="F45" s="11"/>
    </row>
    <row r="46" spans="1:6">
      <c r="A46" s="45" t="s">
        <v>25</v>
      </c>
      <c r="B46" s="18">
        <v>1000</v>
      </c>
      <c r="C46" s="10">
        <v>300</v>
      </c>
      <c r="D46" s="57">
        <v>0</v>
      </c>
      <c r="E46" s="10">
        <v>300</v>
      </c>
      <c r="F46" s="11"/>
    </row>
    <row r="47" spans="1:6">
      <c r="A47" s="45" t="s">
        <v>36</v>
      </c>
      <c r="B47" s="18">
        <v>330</v>
      </c>
      <c r="C47" s="10">
        <v>250</v>
      </c>
      <c r="D47" s="57">
        <v>151.94999999999999</v>
      </c>
      <c r="E47" s="10">
        <v>250</v>
      </c>
      <c r="F47" s="11" t="s">
        <v>41</v>
      </c>
    </row>
    <row r="48" spans="1:6">
      <c r="A48" s="45" t="s">
        <v>37</v>
      </c>
      <c r="B48" s="18">
        <v>275</v>
      </c>
      <c r="C48" s="10">
        <v>500</v>
      </c>
      <c r="D48" s="57">
        <v>0</v>
      </c>
      <c r="E48" s="18">
        <v>700</v>
      </c>
      <c r="F48" s="11" t="s">
        <v>94</v>
      </c>
    </row>
    <row r="49" spans="1:6">
      <c r="A49" s="45" t="s">
        <v>38</v>
      </c>
      <c r="B49" s="18">
        <v>500</v>
      </c>
      <c r="C49" s="10">
        <v>0</v>
      </c>
      <c r="D49" s="57">
        <v>112.95</v>
      </c>
      <c r="E49" s="10">
        <v>0</v>
      </c>
      <c r="F49" s="11"/>
    </row>
    <row r="50" spans="1:6">
      <c r="A50" s="45" t="s">
        <v>23</v>
      </c>
      <c r="B50" s="18">
        <v>4000</v>
      </c>
      <c r="C50" s="10">
        <v>4000</v>
      </c>
      <c r="D50" s="57">
        <v>2486</v>
      </c>
      <c r="E50" s="10">
        <v>2500</v>
      </c>
      <c r="F50" s="11"/>
    </row>
    <row r="51" spans="1:6">
      <c r="A51" s="45" t="s">
        <v>39</v>
      </c>
      <c r="B51" s="18">
        <v>7000</v>
      </c>
      <c r="C51" s="10">
        <v>7650</v>
      </c>
      <c r="D51" s="57">
        <v>9093.18</v>
      </c>
      <c r="E51" s="10">
        <v>8000</v>
      </c>
      <c r="F51" s="11"/>
    </row>
    <row r="52" spans="1:6">
      <c r="A52" s="45" t="s">
        <v>99</v>
      </c>
      <c r="B52" s="18">
        <v>0</v>
      </c>
      <c r="C52" s="10">
        <v>0</v>
      </c>
      <c r="D52" s="57">
        <v>0</v>
      </c>
      <c r="E52" s="10">
        <v>0</v>
      </c>
      <c r="F52" s="11"/>
    </row>
    <row r="53" spans="1:6">
      <c r="A53" s="19" t="s">
        <v>10</v>
      </c>
      <c r="B53" s="46">
        <f>SUM(B39:B52)</f>
        <v>21505</v>
      </c>
      <c r="C53" s="20">
        <f>SUM(C39:C52)</f>
        <v>23700</v>
      </c>
      <c r="D53" s="58">
        <f t="shared" ref="D53:E53" si="1">SUM(D39:D52)</f>
        <v>43245.78</v>
      </c>
      <c r="E53" s="20">
        <f t="shared" si="1"/>
        <v>17750</v>
      </c>
      <c r="F53" s="22"/>
    </row>
    <row r="54" spans="1:6">
      <c r="B54"/>
      <c r="D54" s="4"/>
    </row>
    <row r="55" spans="1:6">
      <c r="B55"/>
      <c r="D55" s="4"/>
    </row>
    <row r="56" spans="1:6">
      <c r="D56" s="4"/>
    </row>
    <row r="57" spans="1:6">
      <c r="D57" s="4"/>
    </row>
    <row r="58" spans="1:6">
      <c r="D58" s="4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6"/>
  <sheetViews>
    <sheetView zoomScaleNormal="100" workbookViewId="0">
      <selection activeCell="B5" sqref="B5"/>
    </sheetView>
  </sheetViews>
  <sheetFormatPr defaultRowHeight="15"/>
  <cols>
    <col min="1" max="1" width="35.28515625" style="1" bestFit="1" customWidth="1"/>
    <col min="2" max="2" width="10.7109375" style="1" bestFit="1" customWidth="1"/>
    <col min="3" max="3" width="11" style="1" customWidth="1"/>
    <col min="4" max="4" width="14.140625" style="1" bestFit="1" customWidth="1"/>
    <col min="5" max="5" width="8.7109375" style="1" bestFit="1" customWidth="1"/>
    <col min="6" max="6" width="67.7109375" style="1" bestFit="1" customWidth="1"/>
    <col min="7" max="7" width="9.140625" style="1"/>
    <col min="8" max="8" width="35.28515625" style="1" bestFit="1" customWidth="1"/>
    <col min="9" max="9" width="10.7109375" style="1" bestFit="1" customWidth="1"/>
    <col min="10" max="10" width="11.28515625" style="1" customWidth="1"/>
    <col min="11" max="11" width="13.42578125" style="1" bestFit="1" customWidth="1"/>
    <col min="12" max="12" width="8.7109375" style="1" bestFit="1" customWidth="1"/>
    <col min="13" max="13" width="66.28515625" style="1" bestFit="1" customWidth="1"/>
    <col min="14" max="255" width="9.140625" style="1"/>
    <col min="256" max="256" width="17.85546875" style="1" customWidth="1"/>
    <col min="257" max="257" width="12.28515625" style="1" customWidth="1"/>
    <col min="258" max="258" width="13" style="1" customWidth="1"/>
    <col min="259" max="259" width="13.42578125" style="1" customWidth="1"/>
    <col min="260" max="260" width="9.7109375" style="1" customWidth="1"/>
    <col min="261" max="261" width="23.28515625" style="1" customWidth="1"/>
    <col min="262" max="263" width="9.140625" style="1"/>
    <col min="264" max="264" width="16.42578125" style="1" customWidth="1"/>
    <col min="265" max="265" width="16.28515625" style="1" customWidth="1"/>
    <col min="266" max="266" width="11.85546875" style="1" customWidth="1"/>
    <col min="267" max="267" width="13.28515625" style="1" customWidth="1"/>
    <col min="268" max="511" width="9.140625" style="1"/>
    <col min="512" max="512" width="17.85546875" style="1" customWidth="1"/>
    <col min="513" max="513" width="12.28515625" style="1" customWidth="1"/>
    <col min="514" max="514" width="13" style="1" customWidth="1"/>
    <col min="515" max="515" width="13.42578125" style="1" customWidth="1"/>
    <col min="516" max="516" width="9.7109375" style="1" customWidth="1"/>
    <col min="517" max="517" width="23.28515625" style="1" customWidth="1"/>
    <col min="518" max="519" width="9.140625" style="1"/>
    <col min="520" max="520" width="16.42578125" style="1" customWidth="1"/>
    <col min="521" max="521" width="16.28515625" style="1" customWidth="1"/>
    <col min="522" max="522" width="11.85546875" style="1" customWidth="1"/>
    <col min="523" max="523" width="13.28515625" style="1" customWidth="1"/>
    <col min="524" max="767" width="9.140625" style="1"/>
    <col min="768" max="768" width="17.85546875" style="1" customWidth="1"/>
    <col min="769" max="769" width="12.28515625" style="1" customWidth="1"/>
    <col min="770" max="770" width="13" style="1" customWidth="1"/>
    <col min="771" max="771" width="13.42578125" style="1" customWidth="1"/>
    <col min="772" max="772" width="9.7109375" style="1" customWidth="1"/>
    <col min="773" max="773" width="23.28515625" style="1" customWidth="1"/>
    <col min="774" max="775" width="9.140625" style="1"/>
    <col min="776" max="776" width="16.42578125" style="1" customWidth="1"/>
    <col min="777" max="777" width="16.28515625" style="1" customWidth="1"/>
    <col min="778" max="778" width="11.85546875" style="1" customWidth="1"/>
    <col min="779" max="779" width="13.28515625" style="1" customWidth="1"/>
    <col min="780" max="1023" width="9.140625" style="1"/>
    <col min="1024" max="1024" width="17.85546875" style="1" customWidth="1"/>
    <col min="1025" max="1025" width="12.28515625" style="1" customWidth="1"/>
    <col min="1026" max="1026" width="13" style="1" customWidth="1"/>
    <col min="1027" max="1027" width="13.42578125" style="1" customWidth="1"/>
    <col min="1028" max="1028" width="9.7109375" style="1" customWidth="1"/>
    <col min="1029" max="1029" width="23.28515625" style="1" customWidth="1"/>
    <col min="1030" max="1031" width="9.140625" style="1"/>
    <col min="1032" max="1032" width="16.42578125" style="1" customWidth="1"/>
    <col min="1033" max="1033" width="16.28515625" style="1" customWidth="1"/>
    <col min="1034" max="1034" width="11.85546875" style="1" customWidth="1"/>
    <col min="1035" max="1035" width="13.28515625" style="1" customWidth="1"/>
    <col min="1036" max="1279" width="9.140625" style="1"/>
    <col min="1280" max="1280" width="17.85546875" style="1" customWidth="1"/>
    <col min="1281" max="1281" width="12.28515625" style="1" customWidth="1"/>
    <col min="1282" max="1282" width="13" style="1" customWidth="1"/>
    <col min="1283" max="1283" width="13.42578125" style="1" customWidth="1"/>
    <col min="1284" max="1284" width="9.7109375" style="1" customWidth="1"/>
    <col min="1285" max="1285" width="23.28515625" style="1" customWidth="1"/>
    <col min="1286" max="1287" width="9.140625" style="1"/>
    <col min="1288" max="1288" width="16.42578125" style="1" customWidth="1"/>
    <col min="1289" max="1289" width="16.28515625" style="1" customWidth="1"/>
    <col min="1290" max="1290" width="11.85546875" style="1" customWidth="1"/>
    <col min="1291" max="1291" width="13.28515625" style="1" customWidth="1"/>
    <col min="1292" max="1535" width="9.140625" style="1"/>
    <col min="1536" max="1536" width="17.85546875" style="1" customWidth="1"/>
    <col min="1537" max="1537" width="12.28515625" style="1" customWidth="1"/>
    <col min="1538" max="1538" width="13" style="1" customWidth="1"/>
    <col min="1539" max="1539" width="13.42578125" style="1" customWidth="1"/>
    <col min="1540" max="1540" width="9.7109375" style="1" customWidth="1"/>
    <col min="1541" max="1541" width="23.28515625" style="1" customWidth="1"/>
    <col min="1542" max="1543" width="9.140625" style="1"/>
    <col min="1544" max="1544" width="16.42578125" style="1" customWidth="1"/>
    <col min="1545" max="1545" width="16.28515625" style="1" customWidth="1"/>
    <col min="1546" max="1546" width="11.85546875" style="1" customWidth="1"/>
    <col min="1547" max="1547" width="13.28515625" style="1" customWidth="1"/>
    <col min="1548" max="1791" width="9.140625" style="1"/>
    <col min="1792" max="1792" width="17.85546875" style="1" customWidth="1"/>
    <col min="1793" max="1793" width="12.28515625" style="1" customWidth="1"/>
    <col min="1794" max="1794" width="13" style="1" customWidth="1"/>
    <col min="1795" max="1795" width="13.42578125" style="1" customWidth="1"/>
    <col min="1796" max="1796" width="9.7109375" style="1" customWidth="1"/>
    <col min="1797" max="1797" width="23.28515625" style="1" customWidth="1"/>
    <col min="1798" max="1799" width="9.140625" style="1"/>
    <col min="1800" max="1800" width="16.42578125" style="1" customWidth="1"/>
    <col min="1801" max="1801" width="16.28515625" style="1" customWidth="1"/>
    <col min="1802" max="1802" width="11.85546875" style="1" customWidth="1"/>
    <col min="1803" max="1803" width="13.28515625" style="1" customWidth="1"/>
    <col min="1804" max="2047" width="9.140625" style="1"/>
    <col min="2048" max="2048" width="17.85546875" style="1" customWidth="1"/>
    <col min="2049" max="2049" width="12.28515625" style="1" customWidth="1"/>
    <col min="2050" max="2050" width="13" style="1" customWidth="1"/>
    <col min="2051" max="2051" width="13.42578125" style="1" customWidth="1"/>
    <col min="2052" max="2052" width="9.7109375" style="1" customWidth="1"/>
    <col min="2053" max="2053" width="23.28515625" style="1" customWidth="1"/>
    <col min="2054" max="2055" width="9.140625" style="1"/>
    <col min="2056" max="2056" width="16.42578125" style="1" customWidth="1"/>
    <col min="2057" max="2057" width="16.28515625" style="1" customWidth="1"/>
    <col min="2058" max="2058" width="11.85546875" style="1" customWidth="1"/>
    <col min="2059" max="2059" width="13.28515625" style="1" customWidth="1"/>
    <col min="2060" max="2303" width="9.140625" style="1"/>
    <col min="2304" max="2304" width="17.85546875" style="1" customWidth="1"/>
    <col min="2305" max="2305" width="12.28515625" style="1" customWidth="1"/>
    <col min="2306" max="2306" width="13" style="1" customWidth="1"/>
    <col min="2307" max="2307" width="13.42578125" style="1" customWidth="1"/>
    <col min="2308" max="2308" width="9.7109375" style="1" customWidth="1"/>
    <col min="2309" max="2309" width="23.28515625" style="1" customWidth="1"/>
    <col min="2310" max="2311" width="9.140625" style="1"/>
    <col min="2312" max="2312" width="16.42578125" style="1" customWidth="1"/>
    <col min="2313" max="2313" width="16.28515625" style="1" customWidth="1"/>
    <col min="2314" max="2314" width="11.85546875" style="1" customWidth="1"/>
    <col min="2315" max="2315" width="13.28515625" style="1" customWidth="1"/>
    <col min="2316" max="2559" width="9.140625" style="1"/>
    <col min="2560" max="2560" width="17.85546875" style="1" customWidth="1"/>
    <col min="2561" max="2561" width="12.28515625" style="1" customWidth="1"/>
    <col min="2562" max="2562" width="13" style="1" customWidth="1"/>
    <col min="2563" max="2563" width="13.42578125" style="1" customWidth="1"/>
    <col min="2564" max="2564" width="9.7109375" style="1" customWidth="1"/>
    <col min="2565" max="2565" width="23.28515625" style="1" customWidth="1"/>
    <col min="2566" max="2567" width="9.140625" style="1"/>
    <col min="2568" max="2568" width="16.42578125" style="1" customWidth="1"/>
    <col min="2569" max="2569" width="16.28515625" style="1" customWidth="1"/>
    <col min="2570" max="2570" width="11.85546875" style="1" customWidth="1"/>
    <col min="2571" max="2571" width="13.28515625" style="1" customWidth="1"/>
    <col min="2572" max="2815" width="9.140625" style="1"/>
    <col min="2816" max="2816" width="17.85546875" style="1" customWidth="1"/>
    <col min="2817" max="2817" width="12.28515625" style="1" customWidth="1"/>
    <col min="2818" max="2818" width="13" style="1" customWidth="1"/>
    <col min="2819" max="2819" width="13.42578125" style="1" customWidth="1"/>
    <col min="2820" max="2820" width="9.7109375" style="1" customWidth="1"/>
    <col min="2821" max="2821" width="23.28515625" style="1" customWidth="1"/>
    <col min="2822" max="2823" width="9.140625" style="1"/>
    <col min="2824" max="2824" width="16.42578125" style="1" customWidth="1"/>
    <col min="2825" max="2825" width="16.28515625" style="1" customWidth="1"/>
    <col min="2826" max="2826" width="11.85546875" style="1" customWidth="1"/>
    <col min="2827" max="2827" width="13.28515625" style="1" customWidth="1"/>
    <col min="2828" max="3071" width="9.140625" style="1"/>
    <col min="3072" max="3072" width="17.85546875" style="1" customWidth="1"/>
    <col min="3073" max="3073" width="12.28515625" style="1" customWidth="1"/>
    <col min="3074" max="3074" width="13" style="1" customWidth="1"/>
    <col min="3075" max="3075" width="13.42578125" style="1" customWidth="1"/>
    <col min="3076" max="3076" width="9.7109375" style="1" customWidth="1"/>
    <col min="3077" max="3077" width="23.28515625" style="1" customWidth="1"/>
    <col min="3078" max="3079" width="9.140625" style="1"/>
    <col min="3080" max="3080" width="16.42578125" style="1" customWidth="1"/>
    <col min="3081" max="3081" width="16.28515625" style="1" customWidth="1"/>
    <col min="3082" max="3082" width="11.85546875" style="1" customWidth="1"/>
    <col min="3083" max="3083" width="13.28515625" style="1" customWidth="1"/>
    <col min="3084" max="3327" width="9.140625" style="1"/>
    <col min="3328" max="3328" width="17.85546875" style="1" customWidth="1"/>
    <col min="3329" max="3329" width="12.28515625" style="1" customWidth="1"/>
    <col min="3330" max="3330" width="13" style="1" customWidth="1"/>
    <col min="3331" max="3331" width="13.42578125" style="1" customWidth="1"/>
    <col min="3332" max="3332" width="9.7109375" style="1" customWidth="1"/>
    <col min="3333" max="3333" width="23.28515625" style="1" customWidth="1"/>
    <col min="3334" max="3335" width="9.140625" style="1"/>
    <col min="3336" max="3336" width="16.42578125" style="1" customWidth="1"/>
    <col min="3337" max="3337" width="16.28515625" style="1" customWidth="1"/>
    <col min="3338" max="3338" width="11.85546875" style="1" customWidth="1"/>
    <col min="3339" max="3339" width="13.28515625" style="1" customWidth="1"/>
    <col min="3340" max="3583" width="9.140625" style="1"/>
    <col min="3584" max="3584" width="17.85546875" style="1" customWidth="1"/>
    <col min="3585" max="3585" width="12.28515625" style="1" customWidth="1"/>
    <col min="3586" max="3586" width="13" style="1" customWidth="1"/>
    <col min="3587" max="3587" width="13.42578125" style="1" customWidth="1"/>
    <col min="3588" max="3588" width="9.7109375" style="1" customWidth="1"/>
    <col min="3589" max="3589" width="23.28515625" style="1" customWidth="1"/>
    <col min="3590" max="3591" width="9.140625" style="1"/>
    <col min="3592" max="3592" width="16.42578125" style="1" customWidth="1"/>
    <col min="3593" max="3593" width="16.28515625" style="1" customWidth="1"/>
    <col min="3594" max="3594" width="11.85546875" style="1" customWidth="1"/>
    <col min="3595" max="3595" width="13.28515625" style="1" customWidth="1"/>
    <col min="3596" max="3839" width="9.140625" style="1"/>
    <col min="3840" max="3840" width="17.85546875" style="1" customWidth="1"/>
    <col min="3841" max="3841" width="12.28515625" style="1" customWidth="1"/>
    <col min="3842" max="3842" width="13" style="1" customWidth="1"/>
    <col min="3843" max="3843" width="13.42578125" style="1" customWidth="1"/>
    <col min="3844" max="3844" width="9.7109375" style="1" customWidth="1"/>
    <col min="3845" max="3845" width="23.28515625" style="1" customWidth="1"/>
    <col min="3846" max="3847" width="9.140625" style="1"/>
    <col min="3848" max="3848" width="16.42578125" style="1" customWidth="1"/>
    <col min="3849" max="3849" width="16.28515625" style="1" customWidth="1"/>
    <col min="3850" max="3850" width="11.85546875" style="1" customWidth="1"/>
    <col min="3851" max="3851" width="13.28515625" style="1" customWidth="1"/>
    <col min="3852" max="4095" width="9.140625" style="1"/>
    <col min="4096" max="4096" width="17.85546875" style="1" customWidth="1"/>
    <col min="4097" max="4097" width="12.28515625" style="1" customWidth="1"/>
    <col min="4098" max="4098" width="13" style="1" customWidth="1"/>
    <col min="4099" max="4099" width="13.42578125" style="1" customWidth="1"/>
    <col min="4100" max="4100" width="9.7109375" style="1" customWidth="1"/>
    <col min="4101" max="4101" width="23.28515625" style="1" customWidth="1"/>
    <col min="4102" max="4103" width="9.140625" style="1"/>
    <col min="4104" max="4104" width="16.42578125" style="1" customWidth="1"/>
    <col min="4105" max="4105" width="16.28515625" style="1" customWidth="1"/>
    <col min="4106" max="4106" width="11.85546875" style="1" customWidth="1"/>
    <col min="4107" max="4107" width="13.28515625" style="1" customWidth="1"/>
    <col min="4108" max="4351" width="9.140625" style="1"/>
    <col min="4352" max="4352" width="17.85546875" style="1" customWidth="1"/>
    <col min="4353" max="4353" width="12.28515625" style="1" customWidth="1"/>
    <col min="4354" max="4354" width="13" style="1" customWidth="1"/>
    <col min="4355" max="4355" width="13.42578125" style="1" customWidth="1"/>
    <col min="4356" max="4356" width="9.7109375" style="1" customWidth="1"/>
    <col min="4357" max="4357" width="23.28515625" style="1" customWidth="1"/>
    <col min="4358" max="4359" width="9.140625" style="1"/>
    <col min="4360" max="4360" width="16.42578125" style="1" customWidth="1"/>
    <col min="4361" max="4361" width="16.28515625" style="1" customWidth="1"/>
    <col min="4362" max="4362" width="11.85546875" style="1" customWidth="1"/>
    <col min="4363" max="4363" width="13.28515625" style="1" customWidth="1"/>
    <col min="4364" max="4607" width="9.140625" style="1"/>
    <col min="4608" max="4608" width="17.85546875" style="1" customWidth="1"/>
    <col min="4609" max="4609" width="12.28515625" style="1" customWidth="1"/>
    <col min="4610" max="4610" width="13" style="1" customWidth="1"/>
    <col min="4611" max="4611" width="13.42578125" style="1" customWidth="1"/>
    <col min="4612" max="4612" width="9.7109375" style="1" customWidth="1"/>
    <col min="4613" max="4613" width="23.28515625" style="1" customWidth="1"/>
    <col min="4614" max="4615" width="9.140625" style="1"/>
    <col min="4616" max="4616" width="16.42578125" style="1" customWidth="1"/>
    <col min="4617" max="4617" width="16.28515625" style="1" customWidth="1"/>
    <col min="4618" max="4618" width="11.85546875" style="1" customWidth="1"/>
    <col min="4619" max="4619" width="13.28515625" style="1" customWidth="1"/>
    <col min="4620" max="4863" width="9.140625" style="1"/>
    <col min="4864" max="4864" width="17.85546875" style="1" customWidth="1"/>
    <col min="4865" max="4865" width="12.28515625" style="1" customWidth="1"/>
    <col min="4866" max="4866" width="13" style="1" customWidth="1"/>
    <col min="4867" max="4867" width="13.42578125" style="1" customWidth="1"/>
    <col min="4868" max="4868" width="9.7109375" style="1" customWidth="1"/>
    <col min="4869" max="4869" width="23.28515625" style="1" customWidth="1"/>
    <col min="4870" max="4871" width="9.140625" style="1"/>
    <col min="4872" max="4872" width="16.42578125" style="1" customWidth="1"/>
    <col min="4873" max="4873" width="16.28515625" style="1" customWidth="1"/>
    <col min="4874" max="4874" width="11.85546875" style="1" customWidth="1"/>
    <col min="4875" max="4875" width="13.28515625" style="1" customWidth="1"/>
    <col min="4876" max="5119" width="9.140625" style="1"/>
    <col min="5120" max="5120" width="17.85546875" style="1" customWidth="1"/>
    <col min="5121" max="5121" width="12.28515625" style="1" customWidth="1"/>
    <col min="5122" max="5122" width="13" style="1" customWidth="1"/>
    <col min="5123" max="5123" width="13.42578125" style="1" customWidth="1"/>
    <col min="5124" max="5124" width="9.7109375" style="1" customWidth="1"/>
    <col min="5125" max="5125" width="23.28515625" style="1" customWidth="1"/>
    <col min="5126" max="5127" width="9.140625" style="1"/>
    <col min="5128" max="5128" width="16.42578125" style="1" customWidth="1"/>
    <col min="5129" max="5129" width="16.28515625" style="1" customWidth="1"/>
    <col min="5130" max="5130" width="11.85546875" style="1" customWidth="1"/>
    <col min="5131" max="5131" width="13.28515625" style="1" customWidth="1"/>
    <col min="5132" max="5375" width="9.140625" style="1"/>
    <col min="5376" max="5376" width="17.85546875" style="1" customWidth="1"/>
    <col min="5377" max="5377" width="12.28515625" style="1" customWidth="1"/>
    <col min="5378" max="5378" width="13" style="1" customWidth="1"/>
    <col min="5379" max="5379" width="13.42578125" style="1" customWidth="1"/>
    <col min="5380" max="5380" width="9.7109375" style="1" customWidth="1"/>
    <col min="5381" max="5381" width="23.28515625" style="1" customWidth="1"/>
    <col min="5382" max="5383" width="9.140625" style="1"/>
    <col min="5384" max="5384" width="16.42578125" style="1" customWidth="1"/>
    <col min="5385" max="5385" width="16.28515625" style="1" customWidth="1"/>
    <col min="5386" max="5386" width="11.85546875" style="1" customWidth="1"/>
    <col min="5387" max="5387" width="13.28515625" style="1" customWidth="1"/>
    <col min="5388" max="5631" width="9.140625" style="1"/>
    <col min="5632" max="5632" width="17.85546875" style="1" customWidth="1"/>
    <col min="5633" max="5633" width="12.28515625" style="1" customWidth="1"/>
    <col min="5634" max="5634" width="13" style="1" customWidth="1"/>
    <col min="5635" max="5635" width="13.42578125" style="1" customWidth="1"/>
    <col min="5636" max="5636" width="9.7109375" style="1" customWidth="1"/>
    <col min="5637" max="5637" width="23.28515625" style="1" customWidth="1"/>
    <col min="5638" max="5639" width="9.140625" style="1"/>
    <col min="5640" max="5640" width="16.42578125" style="1" customWidth="1"/>
    <col min="5641" max="5641" width="16.28515625" style="1" customWidth="1"/>
    <col min="5642" max="5642" width="11.85546875" style="1" customWidth="1"/>
    <col min="5643" max="5643" width="13.28515625" style="1" customWidth="1"/>
    <col min="5644" max="5887" width="9.140625" style="1"/>
    <col min="5888" max="5888" width="17.85546875" style="1" customWidth="1"/>
    <col min="5889" max="5889" width="12.28515625" style="1" customWidth="1"/>
    <col min="5890" max="5890" width="13" style="1" customWidth="1"/>
    <col min="5891" max="5891" width="13.42578125" style="1" customWidth="1"/>
    <col min="5892" max="5892" width="9.7109375" style="1" customWidth="1"/>
    <col min="5893" max="5893" width="23.28515625" style="1" customWidth="1"/>
    <col min="5894" max="5895" width="9.140625" style="1"/>
    <col min="5896" max="5896" width="16.42578125" style="1" customWidth="1"/>
    <col min="5897" max="5897" width="16.28515625" style="1" customWidth="1"/>
    <col min="5898" max="5898" width="11.85546875" style="1" customWidth="1"/>
    <col min="5899" max="5899" width="13.28515625" style="1" customWidth="1"/>
    <col min="5900" max="6143" width="9.140625" style="1"/>
    <col min="6144" max="6144" width="17.85546875" style="1" customWidth="1"/>
    <col min="6145" max="6145" width="12.28515625" style="1" customWidth="1"/>
    <col min="6146" max="6146" width="13" style="1" customWidth="1"/>
    <col min="6147" max="6147" width="13.42578125" style="1" customWidth="1"/>
    <col min="6148" max="6148" width="9.7109375" style="1" customWidth="1"/>
    <col min="6149" max="6149" width="23.28515625" style="1" customWidth="1"/>
    <col min="6150" max="6151" width="9.140625" style="1"/>
    <col min="6152" max="6152" width="16.42578125" style="1" customWidth="1"/>
    <col min="6153" max="6153" width="16.28515625" style="1" customWidth="1"/>
    <col min="6154" max="6154" width="11.85546875" style="1" customWidth="1"/>
    <col min="6155" max="6155" width="13.28515625" style="1" customWidth="1"/>
    <col min="6156" max="6399" width="9.140625" style="1"/>
    <col min="6400" max="6400" width="17.85546875" style="1" customWidth="1"/>
    <col min="6401" max="6401" width="12.28515625" style="1" customWidth="1"/>
    <col min="6402" max="6402" width="13" style="1" customWidth="1"/>
    <col min="6403" max="6403" width="13.42578125" style="1" customWidth="1"/>
    <col min="6404" max="6404" width="9.7109375" style="1" customWidth="1"/>
    <col min="6405" max="6405" width="23.28515625" style="1" customWidth="1"/>
    <col min="6406" max="6407" width="9.140625" style="1"/>
    <col min="6408" max="6408" width="16.42578125" style="1" customWidth="1"/>
    <col min="6409" max="6409" width="16.28515625" style="1" customWidth="1"/>
    <col min="6410" max="6410" width="11.85546875" style="1" customWidth="1"/>
    <col min="6411" max="6411" width="13.28515625" style="1" customWidth="1"/>
    <col min="6412" max="6655" width="9.140625" style="1"/>
    <col min="6656" max="6656" width="17.85546875" style="1" customWidth="1"/>
    <col min="6657" max="6657" width="12.28515625" style="1" customWidth="1"/>
    <col min="6658" max="6658" width="13" style="1" customWidth="1"/>
    <col min="6659" max="6659" width="13.42578125" style="1" customWidth="1"/>
    <col min="6660" max="6660" width="9.7109375" style="1" customWidth="1"/>
    <col min="6661" max="6661" width="23.28515625" style="1" customWidth="1"/>
    <col min="6662" max="6663" width="9.140625" style="1"/>
    <col min="6664" max="6664" width="16.42578125" style="1" customWidth="1"/>
    <col min="6665" max="6665" width="16.28515625" style="1" customWidth="1"/>
    <col min="6666" max="6666" width="11.85546875" style="1" customWidth="1"/>
    <col min="6667" max="6667" width="13.28515625" style="1" customWidth="1"/>
    <col min="6668" max="6911" width="9.140625" style="1"/>
    <col min="6912" max="6912" width="17.85546875" style="1" customWidth="1"/>
    <col min="6913" max="6913" width="12.28515625" style="1" customWidth="1"/>
    <col min="6914" max="6914" width="13" style="1" customWidth="1"/>
    <col min="6915" max="6915" width="13.42578125" style="1" customWidth="1"/>
    <col min="6916" max="6916" width="9.7109375" style="1" customWidth="1"/>
    <col min="6917" max="6917" width="23.28515625" style="1" customWidth="1"/>
    <col min="6918" max="6919" width="9.140625" style="1"/>
    <col min="6920" max="6920" width="16.42578125" style="1" customWidth="1"/>
    <col min="6921" max="6921" width="16.28515625" style="1" customWidth="1"/>
    <col min="6922" max="6922" width="11.85546875" style="1" customWidth="1"/>
    <col min="6923" max="6923" width="13.28515625" style="1" customWidth="1"/>
    <col min="6924" max="7167" width="9.140625" style="1"/>
    <col min="7168" max="7168" width="17.85546875" style="1" customWidth="1"/>
    <col min="7169" max="7169" width="12.28515625" style="1" customWidth="1"/>
    <col min="7170" max="7170" width="13" style="1" customWidth="1"/>
    <col min="7171" max="7171" width="13.42578125" style="1" customWidth="1"/>
    <col min="7172" max="7172" width="9.7109375" style="1" customWidth="1"/>
    <col min="7173" max="7173" width="23.28515625" style="1" customWidth="1"/>
    <col min="7174" max="7175" width="9.140625" style="1"/>
    <col min="7176" max="7176" width="16.42578125" style="1" customWidth="1"/>
    <col min="7177" max="7177" width="16.28515625" style="1" customWidth="1"/>
    <col min="7178" max="7178" width="11.85546875" style="1" customWidth="1"/>
    <col min="7179" max="7179" width="13.28515625" style="1" customWidth="1"/>
    <col min="7180" max="7423" width="9.140625" style="1"/>
    <col min="7424" max="7424" width="17.85546875" style="1" customWidth="1"/>
    <col min="7425" max="7425" width="12.28515625" style="1" customWidth="1"/>
    <col min="7426" max="7426" width="13" style="1" customWidth="1"/>
    <col min="7427" max="7427" width="13.42578125" style="1" customWidth="1"/>
    <col min="7428" max="7428" width="9.7109375" style="1" customWidth="1"/>
    <col min="7429" max="7429" width="23.28515625" style="1" customWidth="1"/>
    <col min="7430" max="7431" width="9.140625" style="1"/>
    <col min="7432" max="7432" width="16.42578125" style="1" customWidth="1"/>
    <col min="7433" max="7433" width="16.28515625" style="1" customWidth="1"/>
    <col min="7434" max="7434" width="11.85546875" style="1" customWidth="1"/>
    <col min="7435" max="7435" width="13.28515625" style="1" customWidth="1"/>
    <col min="7436" max="7679" width="9.140625" style="1"/>
    <col min="7680" max="7680" width="17.85546875" style="1" customWidth="1"/>
    <col min="7681" max="7681" width="12.28515625" style="1" customWidth="1"/>
    <col min="7682" max="7682" width="13" style="1" customWidth="1"/>
    <col min="7683" max="7683" width="13.42578125" style="1" customWidth="1"/>
    <col min="7684" max="7684" width="9.7109375" style="1" customWidth="1"/>
    <col min="7685" max="7685" width="23.28515625" style="1" customWidth="1"/>
    <col min="7686" max="7687" width="9.140625" style="1"/>
    <col min="7688" max="7688" width="16.42578125" style="1" customWidth="1"/>
    <col min="7689" max="7689" width="16.28515625" style="1" customWidth="1"/>
    <col min="7690" max="7690" width="11.85546875" style="1" customWidth="1"/>
    <col min="7691" max="7691" width="13.28515625" style="1" customWidth="1"/>
    <col min="7692" max="7935" width="9.140625" style="1"/>
    <col min="7936" max="7936" width="17.85546875" style="1" customWidth="1"/>
    <col min="7937" max="7937" width="12.28515625" style="1" customWidth="1"/>
    <col min="7938" max="7938" width="13" style="1" customWidth="1"/>
    <col min="7939" max="7939" width="13.42578125" style="1" customWidth="1"/>
    <col min="7940" max="7940" width="9.7109375" style="1" customWidth="1"/>
    <col min="7941" max="7941" width="23.28515625" style="1" customWidth="1"/>
    <col min="7942" max="7943" width="9.140625" style="1"/>
    <col min="7944" max="7944" width="16.42578125" style="1" customWidth="1"/>
    <col min="7945" max="7945" width="16.28515625" style="1" customWidth="1"/>
    <col min="7946" max="7946" width="11.85546875" style="1" customWidth="1"/>
    <col min="7947" max="7947" width="13.28515625" style="1" customWidth="1"/>
    <col min="7948" max="8191" width="9.140625" style="1"/>
    <col min="8192" max="8192" width="17.85546875" style="1" customWidth="1"/>
    <col min="8193" max="8193" width="12.28515625" style="1" customWidth="1"/>
    <col min="8194" max="8194" width="13" style="1" customWidth="1"/>
    <col min="8195" max="8195" width="13.42578125" style="1" customWidth="1"/>
    <col min="8196" max="8196" width="9.7109375" style="1" customWidth="1"/>
    <col min="8197" max="8197" width="23.28515625" style="1" customWidth="1"/>
    <col min="8198" max="8199" width="9.140625" style="1"/>
    <col min="8200" max="8200" width="16.42578125" style="1" customWidth="1"/>
    <col min="8201" max="8201" width="16.28515625" style="1" customWidth="1"/>
    <col min="8202" max="8202" width="11.85546875" style="1" customWidth="1"/>
    <col min="8203" max="8203" width="13.28515625" style="1" customWidth="1"/>
    <col min="8204" max="8447" width="9.140625" style="1"/>
    <col min="8448" max="8448" width="17.85546875" style="1" customWidth="1"/>
    <col min="8449" max="8449" width="12.28515625" style="1" customWidth="1"/>
    <col min="8450" max="8450" width="13" style="1" customWidth="1"/>
    <col min="8451" max="8451" width="13.42578125" style="1" customWidth="1"/>
    <col min="8452" max="8452" width="9.7109375" style="1" customWidth="1"/>
    <col min="8453" max="8453" width="23.28515625" style="1" customWidth="1"/>
    <col min="8454" max="8455" width="9.140625" style="1"/>
    <col min="8456" max="8456" width="16.42578125" style="1" customWidth="1"/>
    <col min="8457" max="8457" width="16.28515625" style="1" customWidth="1"/>
    <col min="8458" max="8458" width="11.85546875" style="1" customWidth="1"/>
    <col min="8459" max="8459" width="13.28515625" style="1" customWidth="1"/>
    <col min="8460" max="8703" width="9.140625" style="1"/>
    <col min="8704" max="8704" width="17.85546875" style="1" customWidth="1"/>
    <col min="8705" max="8705" width="12.28515625" style="1" customWidth="1"/>
    <col min="8706" max="8706" width="13" style="1" customWidth="1"/>
    <col min="8707" max="8707" width="13.42578125" style="1" customWidth="1"/>
    <col min="8708" max="8708" width="9.7109375" style="1" customWidth="1"/>
    <col min="8709" max="8709" width="23.28515625" style="1" customWidth="1"/>
    <col min="8710" max="8711" width="9.140625" style="1"/>
    <col min="8712" max="8712" width="16.42578125" style="1" customWidth="1"/>
    <col min="8713" max="8713" width="16.28515625" style="1" customWidth="1"/>
    <col min="8714" max="8714" width="11.85546875" style="1" customWidth="1"/>
    <col min="8715" max="8715" width="13.28515625" style="1" customWidth="1"/>
    <col min="8716" max="8959" width="9.140625" style="1"/>
    <col min="8960" max="8960" width="17.85546875" style="1" customWidth="1"/>
    <col min="8961" max="8961" width="12.28515625" style="1" customWidth="1"/>
    <col min="8962" max="8962" width="13" style="1" customWidth="1"/>
    <col min="8963" max="8963" width="13.42578125" style="1" customWidth="1"/>
    <col min="8964" max="8964" width="9.7109375" style="1" customWidth="1"/>
    <col min="8965" max="8965" width="23.28515625" style="1" customWidth="1"/>
    <col min="8966" max="8967" width="9.140625" style="1"/>
    <col min="8968" max="8968" width="16.42578125" style="1" customWidth="1"/>
    <col min="8969" max="8969" width="16.28515625" style="1" customWidth="1"/>
    <col min="8970" max="8970" width="11.85546875" style="1" customWidth="1"/>
    <col min="8971" max="8971" width="13.28515625" style="1" customWidth="1"/>
    <col min="8972" max="9215" width="9.140625" style="1"/>
    <col min="9216" max="9216" width="17.85546875" style="1" customWidth="1"/>
    <col min="9217" max="9217" width="12.28515625" style="1" customWidth="1"/>
    <col min="9218" max="9218" width="13" style="1" customWidth="1"/>
    <col min="9219" max="9219" width="13.42578125" style="1" customWidth="1"/>
    <col min="9220" max="9220" width="9.7109375" style="1" customWidth="1"/>
    <col min="9221" max="9221" width="23.28515625" style="1" customWidth="1"/>
    <col min="9222" max="9223" width="9.140625" style="1"/>
    <col min="9224" max="9224" width="16.42578125" style="1" customWidth="1"/>
    <col min="9225" max="9225" width="16.28515625" style="1" customWidth="1"/>
    <col min="9226" max="9226" width="11.85546875" style="1" customWidth="1"/>
    <col min="9227" max="9227" width="13.28515625" style="1" customWidth="1"/>
    <col min="9228" max="9471" width="9.140625" style="1"/>
    <col min="9472" max="9472" width="17.85546875" style="1" customWidth="1"/>
    <col min="9473" max="9473" width="12.28515625" style="1" customWidth="1"/>
    <col min="9474" max="9474" width="13" style="1" customWidth="1"/>
    <col min="9475" max="9475" width="13.42578125" style="1" customWidth="1"/>
    <col min="9476" max="9476" width="9.7109375" style="1" customWidth="1"/>
    <col min="9477" max="9477" width="23.28515625" style="1" customWidth="1"/>
    <col min="9478" max="9479" width="9.140625" style="1"/>
    <col min="9480" max="9480" width="16.42578125" style="1" customWidth="1"/>
    <col min="9481" max="9481" width="16.28515625" style="1" customWidth="1"/>
    <col min="9482" max="9482" width="11.85546875" style="1" customWidth="1"/>
    <col min="9483" max="9483" width="13.28515625" style="1" customWidth="1"/>
    <col min="9484" max="9727" width="9.140625" style="1"/>
    <col min="9728" max="9728" width="17.85546875" style="1" customWidth="1"/>
    <col min="9729" max="9729" width="12.28515625" style="1" customWidth="1"/>
    <col min="9730" max="9730" width="13" style="1" customWidth="1"/>
    <col min="9731" max="9731" width="13.42578125" style="1" customWidth="1"/>
    <col min="9732" max="9732" width="9.7109375" style="1" customWidth="1"/>
    <col min="9733" max="9733" width="23.28515625" style="1" customWidth="1"/>
    <col min="9734" max="9735" width="9.140625" style="1"/>
    <col min="9736" max="9736" width="16.42578125" style="1" customWidth="1"/>
    <col min="9737" max="9737" width="16.28515625" style="1" customWidth="1"/>
    <col min="9738" max="9738" width="11.85546875" style="1" customWidth="1"/>
    <col min="9739" max="9739" width="13.28515625" style="1" customWidth="1"/>
    <col min="9740" max="9983" width="9.140625" style="1"/>
    <col min="9984" max="9984" width="17.85546875" style="1" customWidth="1"/>
    <col min="9985" max="9985" width="12.28515625" style="1" customWidth="1"/>
    <col min="9986" max="9986" width="13" style="1" customWidth="1"/>
    <col min="9987" max="9987" width="13.42578125" style="1" customWidth="1"/>
    <col min="9988" max="9988" width="9.7109375" style="1" customWidth="1"/>
    <col min="9989" max="9989" width="23.28515625" style="1" customWidth="1"/>
    <col min="9990" max="9991" width="9.140625" style="1"/>
    <col min="9992" max="9992" width="16.42578125" style="1" customWidth="1"/>
    <col min="9993" max="9993" width="16.28515625" style="1" customWidth="1"/>
    <col min="9994" max="9994" width="11.85546875" style="1" customWidth="1"/>
    <col min="9995" max="9995" width="13.28515625" style="1" customWidth="1"/>
    <col min="9996" max="10239" width="9.140625" style="1"/>
    <col min="10240" max="10240" width="17.85546875" style="1" customWidth="1"/>
    <col min="10241" max="10241" width="12.28515625" style="1" customWidth="1"/>
    <col min="10242" max="10242" width="13" style="1" customWidth="1"/>
    <col min="10243" max="10243" width="13.42578125" style="1" customWidth="1"/>
    <col min="10244" max="10244" width="9.7109375" style="1" customWidth="1"/>
    <col min="10245" max="10245" width="23.28515625" style="1" customWidth="1"/>
    <col min="10246" max="10247" width="9.140625" style="1"/>
    <col min="10248" max="10248" width="16.42578125" style="1" customWidth="1"/>
    <col min="10249" max="10249" width="16.28515625" style="1" customWidth="1"/>
    <col min="10250" max="10250" width="11.85546875" style="1" customWidth="1"/>
    <col min="10251" max="10251" width="13.28515625" style="1" customWidth="1"/>
    <col min="10252" max="10495" width="9.140625" style="1"/>
    <col min="10496" max="10496" width="17.85546875" style="1" customWidth="1"/>
    <col min="10497" max="10497" width="12.28515625" style="1" customWidth="1"/>
    <col min="10498" max="10498" width="13" style="1" customWidth="1"/>
    <col min="10499" max="10499" width="13.42578125" style="1" customWidth="1"/>
    <col min="10500" max="10500" width="9.7109375" style="1" customWidth="1"/>
    <col min="10501" max="10501" width="23.28515625" style="1" customWidth="1"/>
    <col min="10502" max="10503" width="9.140625" style="1"/>
    <col min="10504" max="10504" width="16.42578125" style="1" customWidth="1"/>
    <col min="10505" max="10505" width="16.28515625" style="1" customWidth="1"/>
    <col min="10506" max="10506" width="11.85546875" style="1" customWidth="1"/>
    <col min="10507" max="10507" width="13.28515625" style="1" customWidth="1"/>
    <col min="10508" max="10751" width="9.140625" style="1"/>
    <col min="10752" max="10752" width="17.85546875" style="1" customWidth="1"/>
    <col min="10753" max="10753" width="12.28515625" style="1" customWidth="1"/>
    <col min="10754" max="10754" width="13" style="1" customWidth="1"/>
    <col min="10755" max="10755" width="13.42578125" style="1" customWidth="1"/>
    <col min="10756" max="10756" width="9.7109375" style="1" customWidth="1"/>
    <col min="10757" max="10757" width="23.28515625" style="1" customWidth="1"/>
    <col min="10758" max="10759" width="9.140625" style="1"/>
    <col min="10760" max="10760" width="16.42578125" style="1" customWidth="1"/>
    <col min="10761" max="10761" width="16.28515625" style="1" customWidth="1"/>
    <col min="10762" max="10762" width="11.85546875" style="1" customWidth="1"/>
    <col min="10763" max="10763" width="13.28515625" style="1" customWidth="1"/>
    <col min="10764" max="11007" width="9.140625" style="1"/>
    <col min="11008" max="11008" width="17.85546875" style="1" customWidth="1"/>
    <col min="11009" max="11009" width="12.28515625" style="1" customWidth="1"/>
    <col min="11010" max="11010" width="13" style="1" customWidth="1"/>
    <col min="11011" max="11011" width="13.42578125" style="1" customWidth="1"/>
    <col min="11012" max="11012" width="9.7109375" style="1" customWidth="1"/>
    <col min="11013" max="11013" width="23.28515625" style="1" customWidth="1"/>
    <col min="11014" max="11015" width="9.140625" style="1"/>
    <col min="11016" max="11016" width="16.42578125" style="1" customWidth="1"/>
    <col min="11017" max="11017" width="16.28515625" style="1" customWidth="1"/>
    <col min="11018" max="11018" width="11.85546875" style="1" customWidth="1"/>
    <col min="11019" max="11019" width="13.28515625" style="1" customWidth="1"/>
    <col min="11020" max="11263" width="9.140625" style="1"/>
    <col min="11264" max="11264" width="17.85546875" style="1" customWidth="1"/>
    <col min="11265" max="11265" width="12.28515625" style="1" customWidth="1"/>
    <col min="11266" max="11266" width="13" style="1" customWidth="1"/>
    <col min="11267" max="11267" width="13.42578125" style="1" customWidth="1"/>
    <col min="11268" max="11268" width="9.7109375" style="1" customWidth="1"/>
    <col min="11269" max="11269" width="23.28515625" style="1" customWidth="1"/>
    <col min="11270" max="11271" width="9.140625" style="1"/>
    <col min="11272" max="11272" width="16.42578125" style="1" customWidth="1"/>
    <col min="11273" max="11273" width="16.28515625" style="1" customWidth="1"/>
    <col min="11274" max="11274" width="11.85546875" style="1" customWidth="1"/>
    <col min="11275" max="11275" width="13.28515625" style="1" customWidth="1"/>
    <col min="11276" max="11519" width="9.140625" style="1"/>
    <col min="11520" max="11520" width="17.85546875" style="1" customWidth="1"/>
    <col min="11521" max="11521" width="12.28515625" style="1" customWidth="1"/>
    <col min="11522" max="11522" width="13" style="1" customWidth="1"/>
    <col min="11523" max="11523" width="13.42578125" style="1" customWidth="1"/>
    <col min="11524" max="11524" width="9.7109375" style="1" customWidth="1"/>
    <col min="11525" max="11525" width="23.28515625" style="1" customWidth="1"/>
    <col min="11526" max="11527" width="9.140625" style="1"/>
    <col min="11528" max="11528" width="16.42578125" style="1" customWidth="1"/>
    <col min="11529" max="11529" width="16.28515625" style="1" customWidth="1"/>
    <col min="11530" max="11530" width="11.85546875" style="1" customWidth="1"/>
    <col min="11531" max="11531" width="13.28515625" style="1" customWidth="1"/>
    <col min="11532" max="11775" width="9.140625" style="1"/>
    <col min="11776" max="11776" width="17.85546875" style="1" customWidth="1"/>
    <col min="11777" max="11777" width="12.28515625" style="1" customWidth="1"/>
    <col min="11778" max="11778" width="13" style="1" customWidth="1"/>
    <col min="11779" max="11779" width="13.42578125" style="1" customWidth="1"/>
    <col min="11780" max="11780" width="9.7109375" style="1" customWidth="1"/>
    <col min="11781" max="11781" width="23.28515625" style="1" customWidth="1"/>
    <col min="11782" max="11783" width="9.140625" style="1"/>
    <col min="11784" max="11784" width="16.42578125" style="1" customWidth="1"/>
    <col min="11785" max="11785" width="16.28515625" style="1" customWidth="1"/>
    <col min="11786" max="11786" width="11.85546875" style="1" customWidth="1"/>
    <col min="11787" max="11787" width="13.28515625" style="1" customWidth="1"/>
    <col min="11788" max="12031" width="9.140625" style="1"/>
    <col min="12032" max="12032" width="17.85546875" style="1" customWidth="1"/>
    <col min="12033" max="12033" width="12.28515625" style="1" customWidth="1"/>
    <col min="12034" max="12034" width="13" style="1" customWidth="1"/>
    <col min="12035" max="12035" width="13.42578125" style="1" customWidth="1"/>
    <col min="12036" max="12036" width="9.7109375" style="1" customWidth="1"/>
    <col min="12037" max="12037" width="23.28515625" style="1" customWidth="1"/>
    <col min="12038" max="12039" width="9.140625" style="1"/>
    <col min="12040" max="12040" width="16.42578125" style="1" customWidth="1"/>
    <col min="12041" max="12041" width="16.28515625" style="1" customWidth="1"/>
    <col min="12042" max="12042" width="11.85546875" style="1" customWidth="1"/>
    <col min="12043" max="12043" width="13.28515625" style="1" customWidth="1"/>
    <col min="12044" max="12287" width="9.140625" style="1"/>
    <col min="12288" max="12288" width="17.85546875" style="1" customWidth="1"/>
    <col min="12289" max="12289" width="12.28515625" style="1" customWidth="1"/>
    <col min="12290" max="12290" width="13" style="1" customWidth="1"/>
    <col min="12291" max="12291" width="13.42578125" style="1" customWidth="1"/>
    <col min="12292" max="12292" width="9.7109375" style="1" customWidth="1"/>
    <col min="12293" max="12293" width="23.28515625" style="1" customWidth="1"/>
    <col min="12294" max="12295" width="9.140625" style="1"/>
    <col min="12296" max="12296" width="16.42578125" style="1" customWidth="1"/>
    <col min="12297" max="12297" width="16.28515625" style="1" customWidth="1"/>
    <col min="12298" max="12298" width="11.85546875" style="1" customWidth="1"/>
    <col min="12299" max="12299" width="13.28515625" style="1" customWidth="1"/>
    <col min="12300" max="12543" width="9.140625" style="1"/>
    <col min="12544" max="12544" width="17.85546875" style="1" customWidth="1"/>
    <col min="12545" max="12545" width="12.28515625" style="1" customWidth="1"/>
    <col min="12546" max="12546" width="13" style="1" customWidth="1"/>
    <col min="12547" max="12547" width="13.42578125" style="1" customWidth="1"/>
    <col min="12548" max="12548" width="9.7109375" style="1" customWidth="1"/>
    <col min="12549" max="12549" width="23.28515625" style="1" customWidth="1"/>
    <col min="12550" max="12551" width="9.140625" style="1"/>
    <col min="12552" max="12552" width="16.42578125" style="1" customWidth="1"/>
    <col min="12553" max="12553" width="16.28515625" style="1" customWidth="1"/>
    <col min="12554" max="12554" width="11.85546875" style="1" customWidth="1"/>
    <col min="12555" max="12555" width="13.28515625" style="1" customWidth="1"/>
    <col min="12556" max="12799" width="9.140625" style="1"/>
    <col min="12800" max="12800" width="17.85546875" style="1" customWidth="1"/>
    <col min="12801" max="12801" width="12.28515625" style="1" customWidth="1"/>
    <col min="12802" max="12802" width="13" style="1" customWidth="1"/>
    <col min="12803" max="12803" width="13.42578125" style="1" customWidth="1"/>
    <col min="12804" max="12804" width="9.7109375" style="1" customWidth="1"/>
    <col min="12805" max="12805" width="23.28515625" style="1" customWidth="1"/>
    <col min="12806" max="12807" width="9.140625" style="1"/>
    <col min="12808" max="12808" width="16.42578125" style="1" customWidth="1"/>
    <col min="12809" max="12809" width="16.28515625" style="1" customWidth="1"/>
    <col min="12810" max="12810" width="11.85546875" style="1" customWidth="1"/>
    <col min="12811" max="12811" width="13.28515625" style="1" customWidth="1"/>
    <col min="12812" max="13055" width="9.140625" style="1"/>
    <col min="13056" max="13056" width="17.85546875" style="1" customWidth="1"/>
    <col min="13057" max="13057" width="12.28515625" style="1" customWidth="1"/>
    <col min="13058" max="13058" width="13" style="1" customWidth="1"/>
    <col min="13059" max="13059" width="13.42578125" style="1" customWidth="1"/>
    <col min="13060" max="13060" width="9.7109375" style="1" customWidth="1"/>
    <col min="13061" max="13061" width="23.28515625" style="1" customWidth="1"/>
    <col min="13062" max="13063" width="9.140625" style="1"/>
    <col min="13064" max="13064" width="16.42578125" style="1" customWidth="1"/>
    <col min="13065" max="13065" width="16.28515625" style="1" customWidth="1"/>
    <col min="13066" max="13066" width="11.85546875" style="1" customWidth="1"/>
    <col min="13067" max="13067" width="13.28515625" style="1" customWidth="1"/>
    <col min="13068" max="13311" width="9.140625" style="1"/>
    <col min="13312" max="13312" width="17.85546875" style="1" customWidth="1"/>
    <col min="13313" max="13313" width="12.28515625" style="1" customWidth="1"/>
    <col min="13314" max="13314" width="13" style="1" customWidth="1"/>
    <col min="13315" max="13315" width="13.42578125" style="1" customWidth="1"/>
    <col min="13316" max="13316" width="9.7109375" style="1" customWidth="1"/>
    <col min="13317" max="13317" width="23.28515625" style="1" customWidth="1"/>
    <col min="13318" max="13319" width="9.140625" style="1"/>
    <col min="13320" max="13320" width="16.42578125" style="1" customWidth="1"/>
    <col min="13321" max="13321" width="16.28515625" style="1" customWidth="1"/>
    <col min="13322" max="13322" width="11.85546875" style="1" customWidth="1"/>
    <col min="13323" max="13323" width="13.28515625" style="1" customWidth="1"/>
    <col min="13324" max="13567" width="9.140625" style="1"/>
    <col min="13568" max="13568" width="17.85546875" style="1" customWidth="1"/>
    <col min="13569" max="13569" width="12.28515625" style="1" customWidth="1"/>
    <col min="13570" max="13570" width="13" style="1" customWidth="1"/>
    <col min="13571" max="13571" width="13.42578125" style="1" customWidth="1"/>
    <col min="13572" max="13572" width="9.7109375" style="1" customWidth="1"/>
    <col min="13573" max="13573" width="23.28515625" style="1" customWidth="1"/>
    <col min="13574" max="13575" width="9.140625" style="1"/>
    <col min="13576" max="13576" width="16.42578125" style="1" customWidth="1"/>
    <col min="13577" max="13577" width="16.28515625" style="1" customWidth="1"/>
    <col min="13578" max="13578" width="11.85546875" style="1" customWidth="1"/>
    <col min="13579" max="13579" width="13.28515625" style="1" customWidth="1"/>
    <col min="13580" max="13823" width="9.140625" style="1"/>
    <col min="13824" max="13824" width="17.85546875" style="1" customWidth="1"/>
    <col min="13825" max="13825" width="12.28515625" style="1" customWidth="1"/>
    <col min="13826" max="13826" width="13" style="1" customWidth="1"/>
    <col min="13827" max="13827" width="13.42578125" style="1" customWidth="1"/>
    <col min="13828" max="13828" width="9.7109375" style="1" customWidth="1"/>
    <col min="13829" max="13829" width="23.28515625" style="1" customWidth="1"/>
    <col min="13830" max="13831" width="9.140625" style="1"/>
    <col min="13832" max="13832" width="16.42578125" style="1" customWidth="1"/>
    <col min="13833" max="13833" width="16.28515625" style="1" customWidth="1"/>
    <col min="13834" max="13834" width="11.85546875" style="1" customWidth="1"/>
    <col min="13835" max="13835" width="13.28515625" style="1" customWidth="1"/>
    <col min="13836" max="14079" width="9.140625" style="1"/>
    <col min="14080" max="14080" width="17.85546875" style="1" customWidth="1"/>
    <col min="14081" max="14081" width="12.28515625" style="1" customWidth="1"/>
    <col min="14082" max="14082" width="13" style="1" customWidth="1"/>
    <col min="14083" max="14083" width="13.42578125" style="1" customWidth="1"/>
    <col min="14084" max="14084" width="9.7109375" style="1" customWidth="1"/>
    <col min="14085" max="14085" width="23.28515625" style="1" customWidth="1"/>
    <col min="14086" max="14087" width="9.140625" style="1"/>
    <col min="14088" max="14088" width="16.42578125" style="1" customWidth="1"/>
    <col min="14089" max="14089" width="16.28515625" style="1" customWidth="1"/>
    <col min="14090" max="14090" width="11.85546875" style="1" customWidth="1"/>
    <col min="14091" max="14091" width="13.28515625" style="1" customWidth="1"/>
    <col min="14092" max="14335" width="9.140625" style="1"/>
    <col min="14336" max="14336" width="17.85546875" style="1" customWidth="1"/>
    <col min="14337" max="14337" width="12.28515625" style="1" customWidth="1"/>
    <col min="14338" max="14338" width="13" style="1" customWidth="1"/>
    <col min="14339" max="14339" width="13.42578125" style="1" customWidth="1"/>
    <col min="14340" max="14340" width="9.7109375" style="1" customWidth="1"/>
    <col min="14341" max="14341" width="23.28515625" style="1" customWidth="1"/>
    <col min="14342" max="14343" width="9.140625" style="1"/>
    <col min="14344" max="14344" width="16.42578125" style="1" customWidth="1"/>
    <col min="14345" max="14345" width="16.28515625" style="1" customWidth="1"/>
    <col min="14346" max="14346" width="11.85546875" style="1" customWidth="1"/>
    <col min="14347" max="14347" width="13.28515625" style="1" customWidth="1"/>
    <col min="14348" max="14591" width="9.140625" style="1"/>
    <col min="14592" max="14592" width="17.85546875" style="1" customWidth="1"/>
    <col min="14593" max="14593" width="12.28515625" style="1" customWidth="1"/>
    <col min="14594" max="14594" width="13" style="1" customWidth="1"/>
    <col min="14595" max="14595" width="13.42578125" style="1" customWidth="1"/>
    <col min="14596" max="14596" width="9.7109375" style="1" customWidth="1"/>
    <col min="14597" max="14597" width="23.28515625" style="1" customWidth="1"/>
    <col min="14598" max="14599" width="9.140625" style="1"/>
    <col min="14600" max="14600" width="16.42578125" style="1" customWidth="1"/>
    <col min="14601" max="14601" width="16.28515625" style="1" customWidth="1"/>
    <col min="14602" max="14602" width="11.85546875" style="1" customWidth="1"/>
    <col min="14603" max="14603" width="13.28515625" style="1" customWidth="1"/>
    <col min="14604" max="14847" width="9.140625" style="1"/>
    <col min="14848" max="14848" width="17.85546875" style="1" customWidth="1"/>
    <col min="14849" max="14849" width="12.28515625" style="1" customWidth="1"/>
    <col min="14850" max="14850" width="13" style="1" customWidth="1"/>
    <col min="14851" max="14851" width="13.42578125" style="1" customWidth="1"/>
    <col min="14852" max="14852" width="9.7109375" style="1" customWidth="1"/>
    <col min="14853" max="14853" width="23.28515625" style="1" customWidth="1"/>
    <col min="14854" max="14855" width="9.140625" style="1"/>
    <col min="14856" max="14856" width="16.42578125" style="1" customWidth="1"/>
    <col min="14857" max="14857" width="16.28515625" style="1" customWidth="1"/>
    <col min="14858" max="14858" width="11.85546875" style="1" customWidth="1"/>
    <col min="14859" max="14859" width="13.28515625" style="1" customWidth="1"/>
    <col min="14860" max="15103" width="9.140625" style="1"/>
    <col min="15104" max="15104" width="17.85546875" style="1" customWidth="1"/>
    <col min="15105" max="15105" width="12.28515625" style="1" customWidth="1"/>
    <col min="15106" max="15106" width="13" style="1" customWidth="1"/>
    <col min="15107" max="15107" width="13.42578125" style="1" customWidth="1"/>
    <col min="15108" max="15108" width="9.7109375" style="1" customWidth="1"/>
    <col min="15109" max="15109" width="23.28515625" style="1" customWidth="1"/>
    <col min="15110" max="15111" width="9.140625" style="1"/>
    <col min="15112" max="15112" width="16.42578125" style="1" customWidth="1"/>
    <col min="15113" max="15113" width="16.28515625" style="1" customWidth="1"/>
    <col min="15114" max="15114" width="11.85546875" style="1" customWidth="1"/>
    <col min="15115" max="15115" width="13.28515625" style="1" customWidth="1"/>
    <col min="15116" max="15359" width="9.140625" style="1"/>
    <col min="15360" max="15360" width="17.85546875" style="1" customWidth="1"/>
    <col min="15361" max="15361" width="12.28515625" style="1" customWidth="1"/>
    <col min="15362" max="15362" width="13" style="1" customWidth="1"/>
    <col min="15363" max="15363" width="13.42578125" style="1" customWidth="1"/>
    <col min="15364" max="15364" width="9.7109375" style="1" customWidth="1"/>
    <col min="15365" max="15365" width="23.28515625" style="1" customWidth="1"/>
    <col min="15366" max="15367" width="9.140625" style="1"/>
    <col min="15368" max="15368" width="16.42578125" style="1" customWidth="1"/>
    <col min="15369" max="15369" width="16.28515625" style="1" customWidth="1"/>
    <col min="15370" max="15370" width="11.85546875" style="1" customWidth="1"/>
    <col min="15371" max="15371" width="13.28515625" style="1" customWidth="1"/>
    <col min="15372" max="15615" width="9.140625" style="1"/>
    <col min="15616" max="15616" width="17.85546875" style="1" customWidth="1"/>
    <col min="15617" max="15617" width="12.28515625" style="1" customWidth="1"/>
    <col min="15618" max="15618" width="13" style="1" customWidth="1"/>
    <col min="15619" max="15619" width="13.42578125" style="1" customWidth="1"/>
    <col min="15620" max="15620" width="9.7109375" style="1" customWidth="1"/>
    <col min="15621" max="15621" width="23.28515625" style="1" customWidth="1"/>
    <col min="15622" max="15623" width="9.140625" style="1"/>
    <col min="15624" max="15624" width="16.42578125" style="1" customWidth="1"/>
    <col min="15625" max="15625" width="16.28515625" style="1" customWidth="1"/>
    <col min="15626" max="15626" width="11.85546875" style="1" customWidth="1"/>
    <col min="15627" max="15627" width="13.28515625" style="1" customWidth="1"/>
    <col min="15628" max="15871" width="9.140625" style="1"/>
    <col min="15872" max="15872" width="17.85546875" style="1" customWidth="1"/>
    <col min="15873" max="15873" width="12.28515625" style="1" customWidth="1"/>
    <col min="15874" max="15874" width="13" style="1" customWidth="1"/>
    <col min="15875" max="15875" width="13.42578125" style="1" customWidth="1"/>
    <col min="15876" max="15876" width="9.7109375" style="1" customWidth="1"/>
    <col min="15877" max="15877" width="23.28515625" style="1" customWidth="1"/>
    <col min="15878" max="15879" width="9.140625" style="1"/>
    <col min="15880" max="15880" width="16.42578125" style="1" customWidth="1"/>
    <col min="15881" max="15881" width="16.28515625" style="1" customWidth="1"/>
    <col min="15882" max="15882" width="11.85546875" style="1" customWidth="1"/>
    <col min="15883" max="15883" width="13.28515625" style="1" customWidth="1"/>
    <col min="15884" max="16127" width="9.140625" style="1"/>
    <col min="16128" max="16128" width="17.85546875" style="1" customWidth="1"/>
    <col min="16129" max="16129" width="12.28515625" style="1" customWidth="1"/>
    <col min="16130" max="16130" width="13" style="1" customWidth="1"/>
    <col min="16131" max="16131" width="13.42578125" style="1" customWidth="1"/>
    <col min="16132" max="16132" width="9.7109375" style="1" customWidth="1"/>
    <col min="16133" max="16133" width="23.28515625" style="1" customWidth="1"/>
    <col min="16134" max="16135" width="9.140625" style="1"/>
    <col min="16136" max="16136" width="16.42578125" style="1" customWidth="1"/>
    <col min="16137" max="16137" width="16.28515625" style="1" customWidth="1"/>
    <col min="16138" max="16138" width="11.85546875" style="1" customWidth="1"/>
    <col min="16139" max="16139" width="13.28515625" style="1" customWidth="1"/>
    <col min="16140" max="16384" width="9.140625" style="1"/>
  </cols>
  <sheetData>
    <row r="1" spans="1:13" s="2" customFormat="1">
      <c r="A1" s="26" t="s">
        <v>45</v>
      </c>
      <c r="B1" s="47"/>
      <c r="C1" s="47" t="s">
        <v>63</v>
      </c>
      <c r="D1" s="47"/>
      <c r="E1" s="25"/>
      <c r="F1" s="48" t="s">
        <v>62</v>
      </c>
      <c r="H1" s="6" t="s">
        <v>46</v>
      </c>
      <c r="I1" s="7"/>
      <c r="J1" s="7" t="s">
        <v>63</v>
      </c>
      <c r="K1" s="5"/>
      <c r="L1" s="7"/>
      <c r="M1" s="8" t="s">
        <v>62</v>
      </c>
    </row>
    <row r="2" spans="1:13">
      <c r="A2" s="29"/>
      <c r="B2" s="30"/>
      <c r="C2" s="30"/>
      <c r="D2" s="30"/>
      <c r="E2" s="30"/>
      <c r="F2" s="32"/>
      <c r="H2" s="9"/>
      <c r="I2" s="10"/>
      <c r="J2" s="10"/>
      <c r="K2" s="10"/>
      <c r="L2" s="10"/>
      <c r="M2" s="11"/>
    </row>
    <row r="3" spans="1:13">
      <c r="A3" s="29"/>
      <c r="B3" s="59" t="s">
        <v>48</v>
      </c>
      <c r="C3" s="59" t="s">
        <v>49</v>
      </c>
      <c r="D3" s="59" t="s">
        <v>50</v>
      </c>
      <c r="E3" s="59" t="s">
        <v>51</v>
      </c>
      <c r="F3" s="34" t="s">
        <v>53</v>
      </c>
      <c r="H3" s="9"/>
      <c r="I3" s="60" t="s">
        <v>48</v>
      </c>
      <c r="J3" s="60" t="s">
        <v>49</v>
      </c>
      <c r="K3" s="60" t="s">
        <v>54</v>
      </c>
      <c r="L3" s="60" t="s">
        <v>51</v>
      </c>
      <c r="M3" s="13" t="s">
        <v>53</v>
      </c>
    </row>
    <row r="4" spans="1:13">
      <c r="A4" s="35" t="s">
        <v>52</v>
      </c>
      <c r="B4" s="30"/>
      <c r="C4" s="30"/>
      <c r="D4" s="30"/>
      <c r="E4" s="30"/>
      <c r="F4" s="32"/>
      <c r="H4" s="14" t="s">
        <v>52</v>
      </c>
      <c r="I4" s="10"/>
      <c r="J4" s="10"/>
      <c r="K4" s="10"/>
      <c r="L4" s="10"/>
      <c r="M4" s="11"/>
    </row>
    <row r="5" spans="1:13">
      <c r="A5" s="29" t="s">
        <v>2</v>
      </c>
      <c r="B5" s="30">
        <f>'Proposed Budget'!C5</f>
        <v>2750</v>
      </c>
      <c r="C5" s="30">
        <f>'Proposed Budget'!D5-D5</f>
        <v>0.36000000000012733</v>
      </c>
      <c r="D5" s="30">
        <v>3306</v>
      </c>
      <c r="E5" s="30">
        <f>C5-B5</f>
        <v>-2749.64</v>
      </c>
      <c r="F5" s="32"/>
      <c r="H5" s="9" t="s">
        <v>28</v>
      </c>
      <c r="I5" s="10">
        <f>'Proposed Budget'!C33</f>
        <v>0</v>
      </c>
      <c r="J5" s="10">
        <v>3000</v>
      </c>
      <c r="K5" s="10">
        <v>0</v>
      </c>
      <c r="L5" s="10">
        <f>K5+J5-I5</f>
        <v>3000</v>
      </c>
      <c r="M5" s="11" t="s">
        <v>95</v>
      </c>
    </row>
    <row r="6" spans="1:13">
      <c r="A6" s="29" t="s">
        <v>3</v>
      </c>
      <c r="B6" s="30">
        <f>'Proposed Budget'!C6</f>
        <v>2000</v>
      </c>
      <c r="C6" s="30">
        <f>'Proposed Budget'!D6-D6</f>
        <v>4191.5</v>
      </c>
      <c r="D6" s="30">
        <v>32</v>
      </c>
      <c r="E6" s="30">
        <f>C6-B6</f>
        <v>2191.5</v>
      </c>
      <c r="F6" s="32" t="s">
        <v>43</v>
      </c>
      <c r="H6" s="9" t="s">
        <v>29</v>
      </c>
      <c r="I6" s="10">
        <f>'Proposed Budget'!C34</f>
        <v>10400</v>
      </c>
      <c r="J6" s="10">
        <f>'Proposed Budget'!D34</f>
        <v>7560.14</v>
      </c>
      <c r="K6" s="10">
        <v>0</v>
      </c>
      <c r="L6" s="10">
        <f>K6+J6-I6</f>
        <v>-2839.8599999999997</v>
      </c>
      <c r="M6" s="11"/>
    </row>
    <row r="7" spans="1:13">
      <c r="A7" s="29" t="s">
        <v>5</v>
      </c>
      <c r="B7" s="30">
        <f>'Proposed Budget'!C7</f>
        <v>8000</v>
      </c>
      <c r="C7" s="30">
        <f>'Proposed Budget'!D7-D7</f>
        <v>8000</v>
      </c>
      <c r="D7" s="30">
        <v>0</v>
      </c>
      <c r="E7" s="30">
        <f>C7-B7</f>
        <v>0</v>
      </c>
      <c r="F7" s="32"/>
      <c r="H7" s="9" t="s">
        <v>56</v>
      </c>
      <c r="I7" s="10">
        <f>'Proposed Budget'!C35</f>
        <v>5000</v>
      </c>
      <c r="J7" s="10">
        <f>'Proposed Budget'!D35</f>
        <v>5000</v>
      </c>
      <c r="K7" s="10">
        <v>0</v>
      </c>
      <c r="L7" s="10">
        <f>K7+J7-I7</f>
        <v>0</v>
      </c>
      <c r="M7" s="11"/>
    </row>
    <row r="8" spans="1:13">
      <c r="A8" s="29" t="s">
        <v>55</v>
      </c>
      <c r="B8" s="30">
        <f>'Proposed Budget'!C51</f>
        <v>7650</v>
      </c>
      <c r="C8" s="30">
        <f>'Proposed Budget'!D51+4000</f>
        <v>13093.18</v>
      </c>
      <c r="D8" s="30">
        <v>0</v>
      </c>
      <c r="E8" s="30">
        <f>C8-B8</f>
        <v>5443.18</v>
      </c>
      <c r="F8" s="32" t="s">
        <v>96</v>
      </c>
      <c r="H8" s="14" t="s">
        <v>10</v>
      </c>
      <c r="I8" s="12">
        <f t="shared" ref="I8:J8" si="0">SUM(I5:I7)</f>
        <v>15400</v>
      </c>
      <c r="J8" s="12">
        <f t="shared" si="0"/>
        <v>15560.14</v>
      </c>
      <c r="K8" s="12"/>
      <c r="L8" s="12">
        <f>SUM(L5:L7)</f>
        <v>160.14000000000033</v>
      </c>
      <c r="M8" s="11"/>
    </row>
    <row r="9" spans="1:13" s="3" customFormat="1">
      <c r="A9" s="35" t="s">
        <v>10</v>
      </c>
      <c r="B9" s="33">
        <f t="shared" ref="B9:C9" si="1">SUM(B5:B8)</f>
        <v>20400</v>
      </c>
      <c r="C9" s="33">
        <f t="shared" si="1"/>
        <v>25285.040000000001</v>
      </c>
      <c r="D9" s="33"/>
      <c r="E9" s="33">
        <f>SUM(E5:E8)</f>
        <v>4885.0400000000009</v>
      </c>
      <c r="F9" s="49"/>
      <c r="H9" s="15"/>
      <c r="I9" s="16"/>
      <c r="J9" s="16"/>
      <c r="K9" s="16"/>
      <c r="L9" s="16"/>
      <c r="M9" s="17"/>
    </row>
    <row r="10" spans="1:13">
      <c r="A10" s="29"/>
      <c r="B10" s="30"/>
      <c r="C10" s="30"/>
      <c r="D10" s="30"/>
      <c r="E10" s="30"/>
      <c r="F10" s="32"/>
      <c r="H10" s="9"/>
      <c r="I10" s="10"/>
      <c r="J10" s="10"/>
      <c r="K10" s="10"/>
      <c r="L10" s="10"/>
      <c r="M10" s="11"/>
    </row>
    <row r="11" spans="1:13">
      <c r="A11" s="35" t="s">
        <v>57</v>
      </c>
      <c r="B11" s="30"/>
      <c r="C11" s="30"/>
      <c r="D11" s="30"/>
      <c r="E11" s="30"/>
      <c r="F11" s="32"/>
      <c r="H11" s="14" t="s">
        <v>57</v>
      </c>
      <c r="I11" s="10"/>
      <c r="J11" s="10"/>
      <c r="K11" s="10"/>
      <c r="L11" s="10"/>
      <c r="M11" s="11"/>
    </row>
    <row r="12" spans="1:13">
      <c r="A12" s="29" t="s">
        <v>11</v>
      </c>
      <c r="B12" s="30">
        <f>'Proposed Budget'!C12</f>
        <v>3500</v>
      </c>
      <c r="C12" s="30">
        <f>'Proposed Budget'!D12-D12</f>
        <v>3332.96</v>
      </c>
      <c r="D12" s="30">
        <v>0</v>
      </c>
      <c r="E12" s="30">
        <f>B12-C12-D12</f>
        <v>167.03999999999996</v>
      </c>
      <c r="F12" s="32"/>
      <c r="H12" s="9" t="s">
        <v>24</v>
      </c>
      <c r="I12" s="10">
        <f>'Proposed Budget'!C39</f>
        <v>0</v>
      </c>
      <c r="J12" s="10">
        <f>'Proposed Budget'!D39-K12</f>
        <v>0</v>
      </c>
      <c r="K12" s="10">
        <v>0</v>
      </c>
      <c r="L12" s="10">
        <f t="shared" ref="L12:L25" si="2">I12-J12-K12</f>
        <v>0</v>
      </c>
      <c r="M12" s="11"/>
    </row>
    <row r="13" spans="1:13">
      <c r="A13" s="29" t="s">
        <v>12</v>
      </c>
      <c r="B13" s="30">
        <f>'Proposed Budget'!C13</f>
        <v>1100</v>
      </c>
      <c r="C13" s="30">
        <f>'Proposed Budget'!D13-D13</f>
        <v>1157.44</v>
      </c>
      <c r="D13" s="30">
        <v>0</v>
      </c>
      <c r="E13" s="30">
        <f t="shared" ref="E13:E26" si="3">B13-C13-D13</f>
        <v>-57.440000000000055</v>
      </c>
      <c r="F13" s="32"/>
      <c r="H13" s="9" t="s">
        <v>30</v>
      </c>
      <c r="I13" s="10">
        <f>'Proposed Budget'!C40</f>
        <v>3000</v>
      </c>
      <c r="J13" s="10">
        <f>'Proposed Budget'!D40-K13</f>
        <v>4182.8599999999997</v>
      </c>
      <c r="K13" s="10">
        <v>0</v>
      </c>
      <c r="L13" s="10">
        <f t="shared" si="2"/>
        <v>-1182.8599999999997</v>
      </c>
      <c r="M13" s="11" t="s">
        <v>92</v>
      </c>
    </row>
    <row r="14" spans="1:13">
      <c r="A14" s="29" t="s">
        <v>13</v>
      </c>
      <c r="B14" s="30">
        <f>'Proposed Budget'!C14</f>
        <v>3900</v>
      </c>
      <c r="C14" s="30">
        <f>'Proposed Budget'!D14-D14</f>
        <v>4236</v>
      </c>
      <c r="D14" s="30">
        <v>0</v>
      </c>
      <c r="E14" s="30">
        <f t="shared" si="3"/>
        <v>-336</v>
      </c>
      <c r="F14" s="32" t="s">
        <v>64</v>
      </c>
      <c r="H14" s="9" t="s">
        <v>31</v>
      </c>
      <c r="I14" s="10">
        <f>'Proposed Budget'!C41</f>
        <v>5000</v>
      </c>
      <c r="J14" s="10">
        <f>'Proposed Budget'!D41-K14</f>
        <v>5940</v>
      </c>
      <c r="K14" s="10">
        <v>0</v>
      </c>
      <c r="L14" s="10">
        <f t="shared" si="2"/>
        <v>-940</v>
      </c>
      <c r="M14" s="11"/>
    </row>
    <row r="15" spans="1:13">
      <c r="A15" s="29" t="s">
        <v>14</v>
      </c>
      <c r="B15" s="30">
        <f>'Proposed Budget'!C15</f>
        <v>500</v>
      </c>
      <c r="C15" s="30">
        <f>'Proposed Budget'!D15-D15</f>
        <v>180.49</v>
      </c>
      <c r="D15" s="30">
        <v>0</v>
      </c>
      <c r="E15" s="30">
        <f t="shared" si="3"/>
        <v>319.51</v>
      </c>
      <c r="F15" s="32"/>
      <c r="H15" s="9" t="s">
        <v>32</v>
      </c>
      <c r="I15" s="10">
        <f>'Proposed Budget'!C42</f>
        <v>0</v>
      </c>
      <c r="J15" s="10">
        <f>'Proposed Budget'!D42-K15</f>
        <v>23667.759999999998</v>
      </c>
      <c r="K15" s="10">
        <v>-3650</v>
      </c>
      <c r="L15" s="10">
        <f t="shared" si="2"/>
        <v>-20017.759999999998</v>
      </c>
      <c r="M15" s="11" t="s">
        <v>90</v>
      </c>
    </row>
    <row r="16" spans="1:13">
      <c r="A16" s="29" t="s">
        <v>15</v>
      </c>
      <c r="B16" s="30">
        <f>'Proposed Budget'!C16</f>
        <v>500</v>
      </c>
      <c r="C16" s="30">
        <f>'Proposed Budget'!D16-D16</f>
        <v>913.98</v>
      </c>
      <c r="D16" s="30">
        <v>0</v>
      </c>
      <c r="E16" s="30">
        <f t="shared" si="3"/>
        <v>-413.98</v>
      </c>
      <c r="F16" s="32" t="s">
        <v>69</v>
      </c>
      <c r="H16" s="9" t="s">
        <v>33</v>
      </c>
      <c r="I16" s="10">
        <f>'Proposed Budget'!C43</f>
        <v>0</v>
      </c>
      <c r="J16" s="10">
        <f>'Proposed Budget'!D43-K16</f>
        <v>0</v>
      </c>
      <c r="K16" s="10">
        <v>0</v>
      </c>
      <c r="L16" s="10">
        <f t="shared" si="2"/>
        <v>0</v>
      </c>
      <c r="M16" s="11"/>
    </row>
    <row r="17" spans="1:13">
      <c r="A17" s="29" t="s">
        <v>16</v>
      </c>
      <c r="B17" s="30">
        <f>'Proposed Budget'!C17</f>
        <v>6200</v>
      </c>
      <c r="C17" s="30">
        <f>'Proposed Budget'!D17-D17</f>
        <v>5269.37</v>
      </c>
      <c r="D17" s="30">
        <v>205</v>
      </c>
      <c r="E17" s="30">
        <f t="shared" si="3"/>
        <v>725.63000000000011</v>
      </c>
      <c r="F17" s="32" t="s">
        <v>98</v>
      </c>
      <c r="H17" s="9" t="s">
        <v>34</v>
      </c>
      <c r="I17" s="10">
        <f>'Proposed Budget'!C44</f>
        <v>2000</v>
      </c>
      <c r="J17" s="10">
        <f>'Proposed Budget'!D44-K17</f>
        <v>1261.08</v>
      </c>
      <c r="K17" s="10">
        <v>0</v>
      </c>
      <c r="L17" s="10">
        <f t="shared" si="2"/>
        <v>738.92000000000007</v>
      </c>
      <c r="M17" s="11" t="s">
        <v>91</v>
      </c>
    </row>
    <row r="18" spans="1:13">
      <c r="A18" s="29" t="s">
        <v>17</v>
      </c>
      <c r="B18" s="30">
        <f>'Proposed Budget'!C18</f>
        <v>300</v>
      </c>
      <c r="C18" s="30">
        <f>'Proposed Budget'!D18-D18</f>
        <v>214</v>
      </c>
      <c r="D18" s="30">
        <v>0</v>
      </c>
      <c r="E18" s="30">
        <f t="shared" si="3"/>
        <v>86</v>
      </c>
      <c r="F18" s="32"/>
      <c r="H18" s="9" t="s">
        <v>35</v>
      </c>
      <c r="I18" s="10">
        <f>'Proposed Budget'!C45</f>
        <v>1000</v>
      </c>
      <c r="J18" s="10">
        <f>'Proposed Budget'!D45-K18</f>
        <v>0</v>
      </c>
      <c r="K18" s="10">
        <v>0</v>
      </c>
      <c r="L18" s="10">
        <f t="shared" si="2"/>
        <v>1000</v>
      </c>
      <c r="M18" s="11"/>
    </row>
    <row r="19" spans="1:13">
      <c r="A19" s="29" t="s">
        <v>18</v>
      </c>
      <c r="B19" s="30">
        <f>'Proposed Budget'!C19</f>
        <v>100</v>
      </c>
      <c r="C19" s="30">
        <f>'Proposed Budget'!D19-D19</f>
        <v>361.77</v>
      </c>
      <c r="D19" s="30">
        <v>0</v>
      </c>
      <c r="E19" s="30">
        <f t="shared" si="3"/>
        <v>-261.77</v>
      </c>
      <c r="F19" s="32"/>
      <c r="H19" s="9" t="s">
        <v>25</v>
      </c>
      <c r="I19" s="10">
        <f>'Proposed Budget'!C46</f>
        <v>300</v>
      </c>
      <c r="J19" s="10">
        <f>'Proposed Budget'!D46-K19</f>
        <v>0</v>
      </c>
      <c r="K19" s="10">
        <v>0</v>
      </c>
      <c r="L19" s="10">
        <f t="shared" si="2"/>
        <v>300</v>
      </c>
      <c r="M19" s="11"/>
    </row>
    <row r="20" spans="1:13">
      <c r="A20" s="29" t="s">
        <v>19</v>
      </c>
      <c r="B20" s="30">
        <f>'Proposed Budget'!C20</f>
        <v>0</v>
      </c>
      <c r="C20" s="30">
        <f>'Proposed Budget'!D20-D20</f>
        <v>45.67</v>
      </c>
      <c r="D20" s="30">
        <v>0</v>
      </c>
      <c r="E20" s="30">
        <f t="shared" si="3"/>
        <v>-45.67</v>
      </c>
      <c r="F20" s="32" t="s">
        <v>65</v>
      </c>
      <c r="H20" s="9" t="s">
        <v>36</v>
      </c>
      <c r="I20" s="10">
        <f>'Proposed Budget'!C47</f>
        <v>250</v>
      </c>
      <c r="J20" s="10">
        <f>'Proposed Budget'!D47-K20</f>
        <v>0</v>
      </c>
      <c r="K20" s="10">
        <v>151.94999999999999</v>
      </c>
      <c r="L20" s="10">
        <f t="shared" si="2"/>
        <v>98.050000000000011</v>
      </c>
      <c r="M20" s="11"/>
    </row>
    <row r="21" spans="1:13">
      <c r="A21" s="29" t="s">
        <v>20</v>
      </c>
      <c r="B21" s="30">
        <f>'Proposed Budget'!C21</f>
        <v>0</v>
      </c>
      <c r="C21" s="30">
        <f>'Proposed Budget'!D21-D21</f>
        <v>133.15</v>
      </c>
      <c r="D21" s="30">
        <v>-130.5</v>
      </c>
      <c r="E21" s="30">
        <f t="shared" si="3"/>
        <v>-2.6500000000000057</v>
      </c>
      <c r="F21" s="32"/>
      <c r="H21" s="9" t="s">
        <v>37</v>
      </c>
      <c r="I21" s="10">
        <f>'Proposed Budget'!C48</f>
        <v>500</v>
      </c>
      <c r="J21" s="10">
        <f>'Proposed Budget'!D48-K21</f>
        <v>0</v>
      </c>
      <c r="K21" s="10">
        <v>0</v>
      </c>
      <c r="L21" s="10">
        <f t="shared" si="2"/>
        <v>500</v>
      </c>
      <c r="M21" s="11"/>
    </row>
    <row r="22" spans="1:13">
      <c r="A22" s="29" t="s">
        <v>21</v>
      </c>
      <c r="B22" s="30">
        <f>'Proposed Budget'!C22</f>
        <v>3400</v>
      </c>
      <c r="C22" s="30">
        <f>'Proposed Budget'!D22-D22</f>
        <v>3330.37</v>
      </c>
      <c r="D22" s="30">
        <v>0</v>
      </c>
      <c r="E22" s="30">
        <f t="shared" si="3"/>
        <v>69.630000000000109</v>
      </c>
      <c r="F22" s="32"/>
      <c r="H22" s="9" t="s">
        <v>38</v>
      </c>
      <c r="I22" s="10">
        <f>'Proposed Budget'!C49</f>
        <v>0</v>
      </c>
      <c r="J22" s="10">
        <f>'Proposed Budget'!D49-K22</f>
        <v>0</v>
      </c>
      <c r="K22" s="10">
        <v>112.95</v>
      </c>
      <c r="L22" s="10">
        <f t="shared" si="2"/>
        <v>-112.95</v>
      </c>
      <c r="M22" s="11" t="s">
        <v>78</v>
      </c>
    </row>
    <row r="23" spans="1:13">
      <c r="A23" s="29" t="s">
        <v>22</v>
      </c>
      <c r="B23" s="30">
        <f>'Proposed Budget'!C23</f>
        <v>400</v>
      </c>
      <c r="C23" s="30">
        <f>'Proposed Budget'!D23-D23</f>
        <v>226.06</v>
      </c>
      <c r="D23" s="30">
        <v>0</v>
      </c>
      <c r="E23" s="30">
        <f t="shared" si="3"/>
        <v>173.94</v>
      </c>
      <c r="F23" s="32" t="s">
        <v>66</v>
      </c>
      <c r="H23" s="9" t="s">
        <v>23</v>
      </c>
      <c r="I23" s="10">
        <f>'Proposed Budget'!C50</f>
        <v>4000</v>
      </c>
      <c r="J23" s="10">
        <f>'Proposed Budget'!D50-K23</f>
        <v>0</v>
      </c>
      <c r="K23" s="10">
        <v>2486</v>
      </c>
      <c r="L23" s="10">
        <f t="shared" si="2"/>
        <v>1514</v>
      </c>
      <c r="M23" s="11"/>
    </row>
    <row r="24" spans="1:13">
      <c r="A24" s="29" t="s">
        <v>23</v>
      </c>
      <c r="B24" s="30">
        <f>'Proposed Budget'!C24</f>
        <v>0</v>
      </c>
      <c r="C24" s="30">
        <f>'Proposed Budget'!D24-D24</f>
        <v>2485.63</v>
      </c>
      <c r="D24" s="30">
        <v>0</v>
      </c>
      <c r="E24" s="30">
        <f t="shared" si="3"/>
        <v>-2485.63</v>
      </c>
      <c r="F24" s="32" t="s">
        <v>67</v>
      </c>
      <c r="H24" s="9" t="s">
        <v>39</v>
      </c>
      <c r="I24" s="10">
        <f>'Proposed Budget'!C51</f>
        <v>7650</v>
      </c>
      <c r="J24" s="10">
        <f>'Proposed Budget'!D51-K24</f>
        <v>9093.18</v>
      </c>
      <c r="K24" s="10">
        <v>0</v>
      </c>
      <c r="L24" s="10">
        <f t="shared" si="2"/>
        <v>-1443.1800000000003</v>
      </c>
      <c r="M24" s="11"/>
    </row>
    <row r="25" spans="1:13">
      <c r="A25" s="29" t="s">
        <v>24</v>
      </c>
      <c r="B25" s="30">
        <f>'Proposed Budget'!C25</f>
        <v>0</v>
      </c>
      <c r="C25" s="30">
        <f>'Proposed Budget'!D25-D25</f>
        <v>0</v>
      </c>
      <c r="D25" s="30">
        <v>0</v>
      </c>
      <c r="E25" s="30">
        <f t="shared" si="3"/>
        <v>0</v>
      </c>
      <c r="F25" s="32"/>
      <c r="H25" s="9" t="s">
        <v>77</v>
      </c>
      <c r="I25" s="10">
        <f>'Proposed Budget'!C52</f>
        <v>0</v>
      </c>
      <c r="J25" s="10">
        <f>'Proposed Budget'!D52-K25</f>
        <v>0</v>
      </c>
      <c r="K25" s="10">
        <v>0</v>
      </c>
      <c r="L25" s="10">
        <f t="shared" si="2"/>
        <v>0</v>
      </c>
      <c r="M25" s="11"/>
    </row>
    <row r="26" spans="1:13">
      <c r="A26" s="29" t="s">
        <v>25</v>
      </c>
      <c r="B26" s="30">
        <f>'Proposed Budget'!C26</f>
        <v>500</v>
      </c>
      <c r="C26" s="30">
        <f>'Proposed Budget'!D26-D26</f>
        <v>250</v>
      </c>
      <c r="D26" s="30">
        <v>0</v>
      </c>
      <c r="E26" s="30">
        <f t="shared" si="3"/>
        <v>250</v>
      </c>
      <c r="F26" s="32" t="s">
        <v>68</v>
      </c>
      <c r="H26" s="14" t="s">
        <v>10</v>
      </c>
      <c r="I26" s="12">
        <f>SUM(I12:I25)</f>
        <v>23700</v>
      </c>
      <c r="J26" s="12">
        <f>SUM(J12:J25)</f>
        <v>44144.88</v>
      </c>
      <c r="K26" s="12"/>
      <c r="L26" s="12">
        <f>SUM(L12:L25)</f>
        <v>-19545.78</v>
      </c>
      <c r="M26" s="11"/>
    </row>
    <row r="27" spans="1:13" s="3" customFormat="1">
      <c r="A27" s="35" t="s">
        <v>10</v>
      </c>
      <c r="B27" s="33">
        <f>SUM(B12:B26)</f>
        <v>20400</v>
      </c>
      <c r="C27" s="33">
        <f>SUM(C12:C26)</f>
        <v>22136.89</v>
      </c>
      <c r="D27" s="33"/>
      <c r="E27" s="33">
        <f>SUM(E12:E26)</f>
        <v>-1811.3899999999999</v>
      </c>
      <c r="F27" s="49"/>
      <c r="H27" s="15"/>
      <c r="I27" s="16"/>
      <c r="J27" s="16"/>
      <c r="K27" s="16"/>
      <c r="L27" s="16"/>
      <c r="M27" s="17"/>
    </row>
    <row r="28" spans="1:13" s="3" customFormat="1">
      <c r="A28" s="35"/>
      <c r="B28" s="33"/>
      <c r="C28" s="33"/>
      <c r="D28" s="33"/>
      <c r="E28" s="33"/>
      <c r="F28" s="49"/>
      <c r="H28" s="15"/>
      <c r="I28" s="16"/>
      <c r="J28" s="16"/>
      <c r="K28" s="16"/>
      <c r="L28" s="16"/>
      <c r="M28" s="17"/>
    </row>
    <row r="29" spans="1:13">
      <c r="A29" s="35" t="s">
        <v>47</v>
      </c>
      <c r="B29" s="33">
        <v>890.96</v>
      </c>
      <c r="C29" s="30"/>
      <c r="D29" s="30"/>
      <c r="E29" s="30"/>
      <c r="F29" s="32"/>
      <c r="H29" s="14" t="s">
        <v>47</v>
      </c>
      <c r="I29" s="12">
        <v>44750.8</v>
      </c>
      <c r="J29" s="10"/>
      <c r="K29" s="10"/>
      <c r="L29" s="10"/>
      <c r="M29" s="11"/>
    </row>
    <row r="30" spans="1:13">
      <c r="A30" s="50" t="s">
        <v>58</v>
      </c>
      <c r="B30" s="51">
        <v>3900.85</v>
      </c>
      <c r="C30" s="56">
        <f>B29+C9-C27</f>
        <v>4039.1100000000006</v>
      </c>
      <c r="D30" s="52"/>
      <c r="E30" s="30"/>
      <c r="F30" s="32"/>
      <c r="H30" s="23" t="s">
        <v>58</v>
      </c>
      <c r="I30" s="24">
        <f>I29+J8-J26</f>
        <v>16166.060000000005</v>
      </c>
      <c r="J30" s="18"/>
      <c r="K30" s="18"/>
      <c r="L30" s="10"/>
      <c r="M30" s="11"/>
    </row>
    <row r="31" spans="1:13">
      <c r="A31" s="29"/>
      <c r="B31" s="30"/>
      <c r="C31" s="30"/>
      <c r="D31" s="30"/>
      <c r="E31" s="30"/>
      <c r="F31" s="32"/>
      <c r="H31" s="9"/>
      <c r="I31" s="10"/>
      <c r="J31" s="18"/>
      <c r="K31" s="18"/>
      <c r="L31" s="10"/>
      <c r="M31" s="11"/>
    </row>
    <row r="32" spans="1:13">
      <c r="A32" s="35" t="s">
        <v>59</v>
      </c>
      <c r="B32" s="30"/>
      <c r="C32" s="33"/>
      <c r="D32" s="30"/>
      <c r="E32" s="30"/>
      <c r="F32" s="32"/>
      <c r="H32" s="14" t="s">
        <v>59</v>
      </c>
      <c r="I32" s="10"/>
      <c r="J32" s="10"/>
      <c r="K32" s="10"/>
      <c r="L32" s="10"/>
      <c r="M32" s="11"/>
    </row>
    <row r="33" spans="1:13">
      <c r="A33" s="29" t="s">
        <v>70</v>
      </c>
      <c r="B33" s="53">
        <v>2750.9</v>
      </c>
      <c r="C33" s="30" t="s">
        <v>89</v>
      </c>
      <c r="D33" s="30"/>
      <c r="E33" s="30"/>
      <c r="F33" s="32"/>
      <c r="H33" s="9" t="s">
        <v>79</v>
      </c>
      <c r="I33" s="10">
        <v>4000</v>
      </c>
      <c r="J33" s="10" t="s">
        <v>85</v>
      </c>
      <c r="K33" s="10"/>
      <c r="L33" s="10"/>
      <c r="M33" s="11"/>
    </row>
    <row r="34" spans="1:13">
      <c r="A34" s="29" t="s">
        <v>71</v>
      </c>
      <c r="B34" s="30">
        <v>3436.5</v>
      </c>
      <c r="C34" s="30" t="s">
        <v>88</v>
      </c>
      <c r="D34" s="30"/>
      <c r="E34" s="30"/>
      <c r="F34" s="32"/>
      <c r="H34" s="9" t="s">
        <v>83</v>
      </c>
      <c r="I34" s="10">
        <v>0</v>
      </c>
      <c r="J34" s="10"/>
      <c r="K34" s="10"/>
      <c r="L34" s="10"/>
      <c r="M34" s="11"/>
    </row>
    <row r="35" spans="1:13">
      <c r="A35" s="29" t="s">
        <v>72</v>
      </c>
      <c r="B35" s="30">
        <v>32</v>
      </c>
      <c r="C35" s="30"/>
      <c r="D35" s="30"/>
      <c r="E35" s="30"/>
      <c r="F35" s="32"/>
      <c r="H35" s="9" t="s">
        <v>84</v>
      </c>
      <c r="I35" s="10">
        <v>3650</v>
      </c>
      <c r="J35" s="10" t="s">
        <v>93</v>
      </c>
      <c r="K35" s="10"/>
      <c r="L35" s="10"/>
      <c r="M35" s="11"/>
    </row>
    <row r="36" spans="1:13">
      <c r="A36" s="35" t="s">
        <v>10</v>
      </c>
      <c r="B36" s="33">
        <f>SUM(B33:B35)</f>
        <v>6219.4</v>
      </c>
      <c r="C36" s="30"/>
      <c r="D36" s="30"/>
      <c r="E36" s="30"/>
      <c r="F36" s="32"/>
      <c r="H36" s="14" t="s">
        <v>10</v>
      </c>
      <c r="I36" s="12">
        <f>SUM(I33:I35)</f>
        <v>7650</v>
      </c>
      <c r="J36" s="10"/>
      <c r="K36" s="10"/>
      <c r="L36" s="10"/>
      <c r="M36" s="11"/>
    </row>
    <row r="37" spans="1:13">
      <c r="A37" s="29"/>
      <c r="B37" s="30"/>
      <c r="C37" s="30"/>
      <c r="D37" s="30"/>
      <c r="E37" s="30"/>
      <c r="F37" s="32"/>
      <c r="H37" s="9"/>
      <c r="I37" s="10"/>
      <c r="J37" s="10"/>
      <c r="K37" s="10"/>
      <c r="L37" s="10"/>
      <c r="M37" s="11"/>
    </row>
    <row r="38" spans="1:13">
      <c r="A38" s="35" t="s">
        <v>73</v>
      </c>
      <c r="B38" s="30"/>
      <c r="C38" s="33"/>
      <c r="D38" s="30"/>
      <c r="E38" s="30"/>
      <c r="F38" s="32"/>
      <c r="H38" s="14" t="s">
        <v>73</v>
      </c>
      <c r="I38" s="10"/>
      <c r="J38" s="10"/>
      <c r="K38" s="10"/>
      <c r="L38" s="10"/>
      <c r="M38" s="11"/>
    </row>
    <row r="39" spans="1:13">
      <c r="A39" s="29" t="s">
        <v>74</v>
      </c>
      <c r="B39" s="30">
        <v>4000</v>
      </c>
      <c r="C39" s="30" t="s">
        <v>85</v>
      </c>
      <c r="D39" s="30"/>
      <c r="E39" s="30"/>
      <c r="F39" s="32"/>
      <c r="H39" s="9" t="s">
        <v>80</v>
      </c>
      <c r="I39" s="10">
        <v>2750.9</v>
      </c>
      <c r="J39" s="10" t="s">
        <v>89</v>
      </c>
      <c r="K39" s="10"/>
      <c r="L39" s="10"/>
      <c r="M39" s="11"/>
    </row>
    <row r="40" spans="1:13">
      <c r="A40" s="29" t="s">
        <v>61</v>
      </c>
      <c r="B40" s="30">
        <v>0</v>
      </c>
      <c r="C40" s="30"/>
      <c r="D40" s="30"/>
      <c r="E40" s="30"/>
      <c r="F40" s="32"/>
      <c r="H40" s="9" t="s">
        <v>81</v>
      </c>
      <c r="I40" s="10">
        <v>0</v>
      </c>
      <c r="J40" s="10"/>
      <c r="K40" s="10"/>
      <c r="L40" s="10"/>
      <c r="M40" s="11"/>
    </row>
    <row r="41" spans="1:13">
      <c r="A41" s="29" t="s">
        <v>75</v>
      </c>
      <c r="B41" s="30">
        <v>205</v>
      </c>
      <c r="C41" s="30" t="s">
        <v>16</v>
      </c>
      <c r="D41" s="30"/>
      <c r="E41" s="30"/>
      <c r="F41" s="32"/>
      <c r="H41" s="9" t="s">
        <v>82</v>
      </c>
      <c r="I41" s="10">
        <v>0</v>
      </c>
      <c r="J41" s="10"/>
      <c r="K41" s="10"/>
      <c r="L41" s="10"/>
      <c r="M41" s="11"/>
    </row>
    <row r="42" spans="1:13">
      <c r="A42" s="35" t="s">
        <v>10</v>
      </c>
      <c r="B42" s="33">
        <f>SUM(B39:B41)</f>
        <v>4205</v>
      </c>
      <c r="C42" s="30"/>
      <c r="D42" s="30"/>
      <c r="E42" s="30"/>
      <c r="F42" s="32"/>
      <c r="H42" s="14" t="s">
        <v>10</v>
      </c>
      <c r="I42" s="12">
        <f>SUM(I39:I41)</f>
        <v>2750.9</v>
      </c>
      <c r="J42" s="10"/>
      <c r="K42" s="10"/>
      <c r="L42" s="10"/>
      <c r="M42" s="11"/>
    </row>
    <row r="43" spans="1:13">
      <c r="A43" s="35"/>
      <c r="B43" s="33"/>
      <c r="C43" s="30"/>
      <c r="D43" s="30"/>
      <c r="E43" s="30"/>
      <c r="F43" s="32"/>
      <c r="H43" s="14"/>
      <c r="I43" s="12"/>
      <c r="J43" s="10"/>
      <c r="K43" s="10"/>
      <c r="L43" s="10"/>
      <c r="M43" s="11"/>
    </row>
    <row r="44" spans="1:13">
      <c r="A44" s="35" t="s">
        <v>87</v>
      </c>
      <c r="B44" s="33">
        <f>B39-B33</f>
        <v>1249.0999999999999</v>
      </c>
      <c r="C44" s="30"/>
      <c r="D44" s="30"/>
      <c r="E44" s="30"/>
      <c r="F44" s="32"/>
      <c r="H44" s="14" t="s">
        <v>86</v>
      </c>
      <c r="I44" s="12">
        <f>I39-I33</f>
        <v>-1249.0999999999999</v>
      </c>
      <c r="J44" s="10"/>
      <c r="K44" s="10"/>
      <c r="L44" s="10"/>
      <c r="M44" s="11"/>
    </row>
    <row r="45" spans="1:13">
      <c r="A45" s="29"/>
      <c r="B45" s="30"/>
      <c r="C45" s="30"/>
      <c r="D45" s="30"/>
      <c r="E45" s="30"/>
      <c r="F45" s="32"/>
      <c r="H45" s="9"/>
      <c r="I45" s="10"/>
      <c r="J45" s="10"/>
      <c r="K45" s="10"/>
      <c r="L45" s="10"/>
      <c r="M45" s="11"/>
    </row>
    <row r="46" spans="1:13">
      <c r="A46" s="50" t="s">
        <v>60</v>
      </c>
      <c r="B46" s="54">
        <f>B30+B36-B42</f>
        <v>5915.25</v>
      </c>
      <c r="C46" s="55"/>
      <c r="D46" s="55"/>
      <c r="E46" s="55"/>
      <c r="F46" s="41"/>
      <c r="H46" s="23" t="s">
        <v>60</v>
      </c>
      <c r="I46" s="24">
        <f>I30+I36-I42</f>
        <v>21065.160000000003</v>
      </c>
      <c r="J46" s="21"/>
      <c r="K46" s="21"/>
      <c r="L46" s="21"/>
      <c r="M46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Proposed Budget</vt:lpstr>
      <vt:lpstr>LY Review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Rose</cp:lastModifiedBy>
  <dcterms:created xsi:type="dcterms:W3CDTF">2011-09-28T15:10:48Z</dcterms:created>
  <dcterms:modified xsi:type="dcterms:W3CDTF">2012-09-14T17:22:33Z</dcterms:modified>
</cp:coreProperties>
</file>