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60" yWindow="465" windowWidth="12045" windowHeight="10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C11"/>
  <c r="D12" l="1"/>
  <c r="C12"/>
  <c r="D6" l="1"/>
  <c r="D5"/>
  <c r="C5"/>
  <c r="C8" l="1"/>
  <c r="D8"/>
  <c r="E3"/>
  <c r="E8" s="1"/>
  <c r="E12" s="1"/>
  <c r="E11" s="1"/>
</calcChain>
</file>

<file path=xl/sharedStrings.xml><?xml version="1.0" encoding="utf-8"?>
<sst xmlns="http://schemas.openxmlformats.org/spreadsheetml/2006/main" count="23" uniqueCount="23">
  <si>
    <t>2013 (estimates)</t>
  </si>
  <si>
    <t>Outgoings</t>
  </si>
  <si>
    <t>Accomodation</t>
  </si>
  <si>
    <t>Lake Hire</t>
  </si>
  <si>
    <t>Coach</t>
  </si>
  <si>
    <t>Notes</t>
  </si>
  <si>
    <t>Total</t>
  </si>
  <si>
    <t>Incomings</t>
  </si>
  <si>
    <t>Student contribution</t>
  </si>
  <si>
    <t>College</t>
  </si>
  <si>
    <t>Misc</t>
  </si>
  <si>
    <t>T-shirts</t>
  </si>
  <si>
    <t>Haven't received money from college for 2012</t>
  </si>
  <si>
    <t>Total money input by boat club</t>
  </si>
  <si>
    <t>Including alumni donations</t>
  </si>
  <si>
    <t>Alumni donations</t>
  </si>
  <si>
    <t>From sponsored student ergo</t>
  </si>
  <si>
    <t>7 nights, including 3 meals/day</t>
  </si>
  <si>
    <t>Facilities hire, launch hire, launch fuel</t>
  </si>
  <si>
    <t>Boat transport</t>
  </si>
  <si>
    <t>Trailering fuel costs, food and accomodation for driver, ferry crossing</t>
  </si>
  <si>
    <t>Transport to and from France, daily transport to and from the lake (includes cost of ferry)</t>
  </si>
  <si>
    <t>Boat club current account contribution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</si>
</sst>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8" xfId="0" applyBorder="1"/>
    <xf numFmtId="0" fontId="2" fillId="0" borderId="10" xfId="0" applyFont="1" applyBorder="1"/>
    <xf numFmtId="0" fontId="0" fillId="0" borderId="11" xfId="0" applyBorder="1"/>
    <xf numFmtId="0" fontId="0" fillId="0" borderId="7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E9" sqref="E9"/>
    </sheetView>
  </sheetViews>
  <sheetFormatPr defaultRowHeight="15"/>
  <cols>
    <col min="1" max="1" width="10" bestFit="1" customWidth="1"/>
    <col min="2" max="2" width="35.5703125" bestFit="1" customWidth="1"/>
    <col min="5" max="5" width="15.7109375" bestFit="1" customWidth="1"/>
    <col min="6" max="6" width="70.5703125" style="1" bestFit="1" customWidth="1"/>
  </cols>
  <sheetData>
    <row r="1" spans="1:6" s="9" customFormat="1">
      <c r="A1" s="7"/>
      <c r="B1" s="12"/>
      <c r="C1" s="17">
        <v>2011</v>
      </c>
      <c r="D1" s="17">
        <v>2012</v>
      </c>
      <c r="E1" s="17" t="s">
        <v>0</v>
      </c>
      <c r="F1" s="8" t="s">
        <v>5</v>
      </c>
    </row>
    <row r="2" spans="1:6">
      <c r="A2" s="2" t="s">
        <v>1</v>
      </c>
      <c r="B2" s="13" t="s">
        <v>2</v>
      </c>
      <c r="C2" s="18">
        <v>7533.78</v>
      </c>
      <c r="D2" s="18">
        <v>8585.15</v>
      </c>
      <c r="E2" s="18">
        <v>9045</v>
      </c>
      <c r="F2" s="5" t="s">
        <v>17</v>
      </c>
    </row>
    <row r="3" spans="1:6">
      <c r="A3" s="2"/>
      <c r="B3" s="13" t="s">
        <v>3</v>
      </c>
      <c r="C3" s="18">
        <v>1075.52</v>
      </c>
      <c r="D3" s="18">
        <v>1138.7</v>
      </c>
      <c r="E3" s="18">
        <f>798.09+362.25</f>
        <v>1160.3400000000001</v>
      </c>
      <c r="F3" s="5" t="s">
        <v>18</v>
      </c>
    </row>
    <row r="4" spans="1:6">
      <c r="A4" s="2"/>
      <c r="B4" s="13" t="s">
        <v>4</v>
      </c>
      <c r="C4" s="18">
        <v>4050</v>
      </c>
      <c r="D4" s="18">
        <v>4225</v>
      </c>
      <c r="E4" s="18">
        <v>4450</v>
      </c>
      <c r="F4" s="5" t="s">
        <v>21</v>
      </c>
    </row>
    <row r="5" spans="1:6">
      <c r="A5" s="2"/>
      <c r="B5" s="13" t="s">
        <v>19</v>
      </c>
      <c r="C5" s="18">
        <f>953.55+642</f>
        <v>1595.55</v>
      </c>
      <c r="D5" s="18">
        <f>1638.41+676</f>
        <v>2314.41</v>
      </c>
      <c r="E5" s="18">
        <v>2500</v>
      </c>
      <c r="F5" s="5" t="s">
        <v>20</v>
      </c>
    </row>
    <row r="6" spans="1:6">
      <c r="A6" s="2"/>
      <c r="B6" s="13" t="s">
        <v>10</v>
      </c>
      <c r="C6" s="18">
        <v>387.98</v>
      </c>
      <c r="D6" s="18">
        <f>60.66+381.5</f>
        <v>442.15999999999997</v>
      </c>
      <c r="E6" s="18">
        <v>376</v>
      </c>
      <c r="F6" s="5" t="s">
        <v>11</v>
      </c>
    </row>
    <row r="7" spans="1:6">
      <c r="A7" s="2"/>
      <c r="B7" s="13"/>
      <c r="C7" s="18"/>
      <c r="D7" s="18"/>
      <c r="E7" s="18"/>
      <c r="F7" s="5"/>
    </row>
    <row r="8" spans="1:6">
      <c r="A8" s="10"/>
      <c r="B8" s="14" t="s">
        <v>6</v>
      </c>
      <c r="C8" s="19">
        <f t="shared" ref="C8:D8" si="0">SUM(C2:C6)</f>
        <v>14642.829999999998</v>
      </c>
      <c r="D8" s="19">
        <f t="shared" si="0"/>
        <v>16705.420000000002</v>
      </c>
      <c r="E8" s="19">
        <f>SUM(E2:E6)</f>
        <v>17531.34</v>
      </c>
      <c r="F8" s="11"/>
    </row>
    <row r="9" spans="1:6">
      <c r="A9" s="2" t="s">
        <v>7</v>
      </c>
      <c r="B9" s="13" t="s">
        <v>8</v>
      </c>
      <c r="C9" s="18">
        <v>6986</v>
      </c>
      <c r="D9" s="18">
        <v>8993</v>
      </c>
      <c r="E9" s="18">
        <v>9225</v>
      </c>
      <c r="F9" s="5"/>
    </row>
    <row r="10" spans="1:6">
      <c r="A10" s="2"/>
      <c r="B10" s="13" t="s">
        <v>15</v>
      </c>
      <c r="C10" s="18">
        <v>921.2</v>
      </c>
      <c r="D10" s="18">
        <v>730</v>
      </c>
      <c r="E10" s="18">
        <v>600</v>
      </c>
      <c r="F10" s="5" t="s">
        <v>16</v>
      </c>
    </row>
    <row r="11" spans="1:6">
      <c r="A11" s="2"/>
      <c r="B11" s="13" t="s">
        <v>22</v>
      </c>
      <c r="C11" s="18">
        <f>C12-C10</f>
        <v>2485.6299999999983</v>
      </c>
      <c r="D11" s="18">
        <f t="shared" ref="D11:E11" si="1">D12-D10</f>
        <v>2482.4200000000019</v>
      </c>
      <c r="E11" s="16">
        <f t="shared" si="1"/>
        <v>3206.34</v>
      </c>
      <c r="F11" s="4"/>
    </row>
    <row r="12" spans="1:6">
      <c r="A12" s="2"/>
      <c r="B12" s="16" t="s">
        <v>13</v>
      </c>
      <c r="C12" s="18">
        <f>C8-(C9+C13)</f>
        <v>3406.8299999999981</v>
      </c>
      <c r="D12" s="18">
        <f t="shared" ref="D12:E12" si="2">D8-(D9+D13)</f>
        <v>3212.4200000000019</v>
      </c>
      <c r="E12" s="16">
        <f t="shared" si="2"/>
        <v>3806.34</v>
      </c>
      <c r="F12" s="4" t="s">
        <v>14</v>
      </c>
    </row>
    <row r="13" spans="1:6" ht="15.75" thickBot="1">
      <c r="A13" s="3"/>
      <c r="B13" s="15" t="s">
        <v>9</v>
      </c>
      <c r="C13" s="20">
        <v>4250</v>
      </c>
      <c r="D13" s="20">
        <v>4500</v>
      </c>
      <c r="E13" s="20">
        <v>4500</v>
      </c>
      <c r="F13" s="6" t="s">
        <v>12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2012-11-15T11:33:17Z</dcterms:created>
  <dcterms:modified xsi:type="dcterms:W3CDTF">2012-11-15T14:08:49Z</dcterms:modified>
</cp:coreProperties>
</file>