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Account_table">'[1]2013-2014 Current Account'!$H$2:$AM$6</definedName>
    <definedName name="Capital_Account_Balance">'[1]2013-2014 Current Account'!$C$5</definedName>
    <definedName name="Current_account_balance">'[1]2013-2014 Current Account'!$C$4</definedName>
    <definedName name="_xlnm.Print_Area" localSheetId="1">Sheet2!$A$1:$F$75</definedName>
  </definedNames>
  <calcPr calcId="145621"/>
</workbook>
</file>

<file path=xl/calcChain.xml><?xml version="1.0" encoding="utf-8"?>
<calcChain xmlns="http://schemas.openxmlformats.org/spreadsheetml/2006/main">
  <c r="E75" i="2" l="1"/>
  <c r="C75" i="2"/>
  <c r="B75" i="2"/>
  <c r="C29" i="2"/>
  <c r="B29" i="2"/>
  <c r="B55" i="2"/>
  <c r="C55" i="2"/>
  <c r="B63" i="2"/>
  <c r="C63" i="2"/>
  <c r="E69" i="2"/>
  <c r="E70" i="2"/>
  <c r="E71" i="2"/>
  <c r="E72" i="2"/>
  <c r="E73" i="2"/>
  <c r="E68" i="2"/>
  <c r="C17" i="1"/>
  <c r="C11" i="1"/>
  <c r="C8" i="1"/>
  <c r="C5" i="1"/>
</calcChain>
</file>

<file path=xl/sharedStrings.xml><?xml version="1.0" encoding="utf-8"?>
<sst xmlns="http://schemas.openxmlformats.org/spreadsheetml/2006/main" count="186" uniqueCount="71">
  <si>
    <t>Current Account Report</t>
  </si>
  <si>
    <t>Balance per bank statement</t>
  </si>
  <si>
    <t>Less: cheques to be cashed</t>
  </si>
  <si>
    <t>-</t>
  </si>
  <si>
    <t>Add: income not yet on bank statement</t>
  </si>
  <si>
    <t>Balance per our accounts</t>
  </si>
  <si>
    <t>Capital Account</t>
  </si>
  <si>
    <t>Social Account</t>
  </si>
  <si>
    <t>Current Account Activities</t>
  </si>
  <si>
    <t xml:space="preserve">Updated: </t>
  </si>
  <si>
    <t>Mays 2014</t>
  </si>
  <si>
    <t>2013/14 BUDGET</t>
  </si>
  <si>
    <t>Income</t>
  </si>
  <si>
    <t>Comments</t>
  </si>
  <si>
    <t>INCOME</t>
  </si>
  <si>
    <t>Grant from capital</t>
  </si>
  <si>
    <t>Money shuffle for boat purchase and some donations straight to current</t>
  </si>
  <si>
    <t>JCR Current</t>
  </si>
  <si>
    <t>Money for current and capital 2013/14</t>
  </si>
  <si>
    <t>Club Subs</t>
  </si>
  <si>
    <t xml:space="preserve">£1112 left for Mays to collect mid October (Projected total= £3800.60) </t>
  </si>
  <si>
    <t>Equipment hire</t>
  </si>
  <si>
    <t>Erg hire up to 31st July</t>
  </si>
  <si>
    <t>Sponsorship</t>
  </si>
  <si>
    <t>Total</t>
  </si>
  <si>
    <t>Expenditure</t>
  </si>
  <si>
    <t>Budget used</t>
  </si>
  <si>
    <t>Budget left</t>
  </si>
  <si>
    <t>EXPENDITURE</t>
  </si>
  <si>
    <t>Bank charges</t>
  </si>
  <si>
    <t>£30 fee to make one off large payment in branch for Fillipi</t>
  </si>
  <si>
    <t>Insurance</t>
  </si>
  <si>
    <t>Including addition of Filippi to insurance</t>
  </si>
  <si>
    <t>Membership</t>
  </si>
  <si>
    <t>Maintenance and Boat Refurb</t>
  </si>
  <si>
    <t>Race entry</t>
  </si>
  <si>
    <t>Transport</t>
  </si>
  <si>
    <t>Training camp</t>
  </si>
  <si>
    <t>Training</t>
  </si>
  <si>
    <t>Coaching</t>
  </si>
  <si>
    <t>All paid for 2013/14</t>
  </si>
  <si>
    <t>Fines</t>
  </si>
  <si>
    <t>Lent bumps and May bumps fines 2012/13. This year's to go in next year's accounts</t>
  </si>
  <si>
    <t>Ents</t>
  </si>
  <si>
    <t>Alumni costs</t>
  </si>
  <si>
    <t>Freshers/BBQ</t>
  </si>
  <si>
    <t>Henley</t>
  </si>
  <si>
    <t>Misc</t>
  </si>
  <si>
    <t>Some donations cashed into current account, bike for boat club</t>
  </si>
  <si>
    <t>Signage</t>
  </si>
  <si>
    <t>Kit</t>
  </si>
  <si>
    <t>Contingency</t>
  </si>
  <si>
    <t>Capital Account Activities</t>
  </si>
  <si>
    <t>Lent 2014</t>
  </si>
  <si>
    <t>2013/14 Budget</t>
  </si>
  <si>
    <t>JCR Capital</t>
  </si>
  <si>
    <t>JCR Contribution left in current account</t>
  </si>
  <si>
    <t>Donations</t>
  </si>
  <si>
    <t>Donations up to date</t>
  </si>
  <si>
    <t>Grant to current</t>
  </si>
  <si>
    <t>New boat</t>
  </si>
  <si>
    <t>New blades</t>
  </si>
  <si>
    <t>Other new kit</t>
  </si>
  <si>
    <t>Stroke coach, new weights equipment, 8 new ergs</t>
  </si>
  <si>
    <t>Boathouse work</t>
  </si>
  <si>
    <t>CA contingency</t>
  </si>
  <si>
    <t>Donations till end April</t>
  </si>
  <si>
    <t>Actual CCBC Account Details 2013/14</t>
  </si>
  <si>
    <t>Idealised CCBC Account Details 2013/14</t>
  </si>
  <si>
    <t>Stroke coach, new weights equipment, 8 new ergs- £350 still to come</t>
  </si>
  <si>
    <t>Erg and boat hire up to 31st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</si>
</sst>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 ;[Red]\-0.00\ 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sz val="11"/>
      <color indexed="8"/>
      <name val="Calibri"/>
      <family val="2"/>
    </font>
    <font>
      <b/>
      <sz val="2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164" fontId="0" fillId="2" borderId="5" xfId="0" applyNumberFormat="1" applyFill="1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164" fontId="0" fillId="2" borderId="8" xfId="0" applyNumberFormat="1" applyFill="1" applyBorder="1" applyAlignment="1">
      <alignment horizontal="center"/>
    </xf>
    <xf numFmtId="0" fontId="1" fillId="0" borderId="0" xfId="0" applyFont="1"/>
    <xf numFmtId="3" fontId="1" fillId="0" borderId="1" xfId="0" applyNumberFormat="1" applyFont="1" applyFill="1" applyBorder="1"/>
    <xf numFmtId="0" fontId="0" fillId="3" borderId="4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164" fontId="0" fillId="3" borderId="5" xfId="0" applyNumberFormat="1" applyFill="1" applyBorder="1" applyAlignment="1">
      <alignment horizontal="center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164" fontId="0" fillId="3" borderId="8" xfId="0" applyNumberFormat="1" applyFill="1" applyBorder="1" applyAlignment="1">
      <alignment horizontal="center"/>
    </xf>
    <xf numFmtId="0" fontId="0" fillId="4" borderId="4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164" fontId="0" fillId="4" borderId="5" xfId="0" applyNumberFormat="1" applyFill="1" applyBorder="1" applyAlignment="1">
      <alignment horizontal="center"/>
    </xf>
    <xf numFmtId="0" fontId="0" fillId="4" borderId="6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164" fontId="0" fillId="4" borderId="8" xfId="0" applyNumberFormat="1" applyFill="1" applyBorder="1" applyAlignment="1">
      <alignment horizontal="center"/>
    </xf>
    <xf numFmtId="3" fontId="2" fillId="5" borderId="1" xfId="0" applyNumberFormat="1" applyFont="1" applyFill="1" applyBorder="1"/>
    <xf numFmtId="40" fontId="1" fillId="5" borderId="2" xfId="0" applyNumberFormat="1" applyFont="1" applyFill="1" applyBorder="1" applyAlignment="1">
      <alignment horizontal="center"/>
    </xf>
    <xf numFmtId="9" fontId="1" fillId="5" borderId="2" xfId="0" applyNumberFormat="1" applyFont="1" applyFill="1" applyBorder="1" applyAlignment="1">
      <alignment horizontal="center"/>
    </xf>
    <xf numFmtId="165" fontId="1" fillId="5" borderId="2" xfId="0" applyNumberFormat="1" applyFont="1" applyFill="1" applyBorder="1" applyAlignment="1">
      <alignment horizontal="center"/>
    </xf>
    <xf numFmtId="3" fontId="1" fillId="5" borderId="3" xfId="0" applyNumberFormat="1" applyFont="1" applyFill="1" applyBorder="1" applyAlignment="1">
      <alignment horizontal="left"/>
    </xf>
    <xf numFmtId="3" fontId="0" fillId="5" borderId="4" xfId="0" applyNumberFormat="1" applyFill="1" applyBorder="1"/>
    <xf numFmtId="40" fontId="1" fillId="5" borderId="0" xfId="0" applyNumberFormat="1" applyFont="1" applyFill="1" applyBorder="1" applyAlignment="1">
      <alignment horizontal="center"/>
    </xf>
    <xf numFmtId="9" fontId="1" fillId="5" borderId="0" xfId="0" applyNumberFormat="1" applyFont="1" applyFill="1" applyBorder="1" applyAlignment="1">
      <alignment horizontal="center"/>
    </xf>
    <xf numFmtId="3" fontId="1" fillId="5" borderId="5" xfId="0" applyNumberFormat="1" applyFont="1" applyFill="1" applyBorder="1"/>
    <xf numFmtId="3" fontId="1" fillId="5" borderId="4" xfId="0" applyNumberFormat="1" applyFont="1" applyFill="1" applyBorder="1"/>
    <xf numFmtId="40" fontId="0" fillId="5" borderId="0" xfId="0" applyNumberFormat="1" applyFill="1" applyBorder="1" applyAlignment="1">
      <alignment horizontal="center"/>
    </xf>
    <xf numFmtId="9" fontId="0" fillId="5" borderId="0" xfId="0" applyNumberFormat="1" applyFill="1" applyBorder="1" applyAlignment="1">
      <alignment horizontal="center"/>
    </xf>
    <xf numFmtId="3" fontId="0" fillId="5" borderId="5" xfId="0" applyNumberFormat="1" applyFill="1" applyBorder="1"/>
    <xf numFmtId="3" fontId="0" fillId="5" borderId="5" xfId="0" applyNumberFormat="1" applyFill="1" applyBorder="1" applyAlignment="1">
      <alignment wrapText="1"/>
    </xf>
    <xf numFmtId="3" fontId="0" fillId="5" borderId="5" xfId="0" applyNumberFormat="1" applyFont="1" applyFill="1" applyBorder="1"/>
    <xf numFmtId="3" fontId="3" fillId="5" borderId="4" xfId="0" applyNumberFormat="1" applyFont="1" applyFill="1" applyBorder="1"/>
    <xf numFmtId="40" fontId="0" fillId="5" borderId="4" xfId="0" applyNumberFormat="1" applyFill="1" applyBorder="1"/>
    <xf numFmtId="3" fontId="1" fillId="5" borderId="6" xfId="0" applyNumberFormat="1" applyFont="1" applyFill="1" applyBorder="1"/>
    <xf numFmtId="40" fontId="1" fillId="5" borderId="7" xfId="0" applyNumberFormat="1" applyFont="1" applyFill="1" applyBorder="1" applyAlignment="1">
      <alignment horizontal="center"/>
    </xf>
    <xf numFmtId="9" fontId="1" fillId="5" borderId="7" xfId="0" applyNumberFormat="1" applyFont="1" applyFill="1" applyBorder="1" applyAlignment="1">
      <alignment horizontal="center"/>
    </xf>
    <xf numFmtId="3" fontId="0" fillId="5" borderId="8" xfId="0" applyNumberFormat="1" applyFont="1" applyFill="1" applyBorder="1"/>
    <xf numFmtId="40" fontId="0" fillId="0" borderId="0" xfId="0" applyNumberFormat="1" applyAlignment="1">
      <alignment horizontal="center"/>
    </xf>
    <xf numFmtId="40" fontId="0" fillId="5" borderId="0" xfId="0" applyNumberFormat="1" applyFill="1" applyBorder="1" applyAlignment="1">
      <alignment horizontal="left"/>
    </xf>
    <xf numFmtId="3" fontId="0" fillId="5" borderId="4" xfId="0" applyNumberFormat="1" applyFont="1" applyFill="1" applyBorder="1"/>
    <xf numFmtId="40" fontId="0" fillId="5" borderId="0" xfId="0" applyNumberFormat="1" applyFont="1" applyFill="1" applyBorder="1" applyAlignment="1">
      <alignment horizontal="center"/>
    </xf>
    <xf numFmtId="9" fontId="0" fillId="5" borderId="0" xfId="0" applyNumberFormat="1" applyFont="1" applyFill="1" applyBorder="1" applyAlignment="1">
      <alignment horizontal="center"/>
    </xf>
    <xf numFmtId="3" fontId="0" fillId="5" borderId="8" xfId="0" applyNumberFormat="1" applyFill="1" applyBorder="1"/>
    <xf numFmtId="0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cy/Dropbox/Treasurer/13-14/Boat%20Club%20Accounts%202013-2014%20Tidied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ym Equipment"/>
      <sheetName val="2013-2014 Current Account"/>
      <sheetName val="Report"/>
      <sheetName val="Coaching"/>
      <sheetName val="Racking"/>
      <sheetName val="Racing"/>
      <sheetName val="JCR Budget"/>
      <sheetName val="Training Camp"/>
    </sheetNames>
    <sheetDataSet>
      <sheetData sheetId="0"/>
      <sheetData sheetId="1">
        <row r="2">
          <cell r="H2" t="str">
            <v>Grant from capital</v>
          </cell>
          <cell r="I2" t="str">
            <v>JCR Current</v>
          </cell>
          <cell r="J2" t="str">
            <v>Club Subs</v>
          </cell>
          <cell r="K2" t="str">
            <v>Equipment hire</v>
          </cell>
          <cell r="L2" t="str">
            <v>Sponsorship</v>
          </cell>
          <cell r="M2" t="str">
            <v>Bank charges</v>
          </cell>
          <cell r="N2" t="str">
            <v>Insurance</v>
          </cell>
          <cell r="O2" t="str">
            <v>Membership</v>
          </cell>
          <cell r="P2" t="str">
            <v>Maintenance and Boat Refurb</v>
          </cell>
          <cell r="Q2" t="str">
            <v>Race entry</v>
          </cell>
          <cell r="R2" t="str">
            <v>Transport</v>
          </cell>
          <cell r="S2" t="str">
            <v>Training camp</v>
          </cell>
          <cell r="T2" t="str">
            <v>Training</v>
          </cell>
          <cell r="U2" t="str">
            <v>Coaching</v>
          </cell>
          <cell r="V2" t="str">
            <v>Fines</v>
          </cell>
          <cell r="W2" t="str">
            <v>Ents</v>
          </cell>
          <cell r="X2" t="str">
            <v>Alumni costs</v>
          </cell>
          <cell r="Y2" t="str">
            <v>Freshers/BBQ</v>
          </cell>
          <cell r="Z2" t="str">
            <v>Henley</v>
          </cell>
          <cell r="AA2" t="str">
            <v>Misc</v>
          </cell>
          <cell r="AB2" t="str">
            <v>Signage</v>
          </cell>
          <cell r="AC2" t="str">
            <v>Kit</v>
          </cell>
          <cell r="AD2" t="str">
            <v>Contingency</v>
          </cell>
          <cell r="AE2" t="str">
            <v>Paid in cash</v>
          </cell>
          <cell r="AF2" t="str">
            <v>JCR Capital</v>
          </cell>
          <cell r="AG2" t="str">
            <v>Donations</v>
          </cell>
          <cell r="AH2" t="str">
            <v>Grant to current</v>
          </cell>
          <cell r="AI2" t="str">
            <v>New boat</v>
          </cell>
          <cell r="AJ2" t="str">
            <v>New blades</v>
          </cell>
          <cell r="AK2" t="str">
            <v>Other new kit</v>
          </cell>
          <cell r="AL2" t="str">
            <v>Boathouse work</v>
          </cell>
          <cell r="AM2" t="str">
            <v>CA contingency</v>
          </cell>
        </row>
        <row r="3">
          <cell r="H3">
            <v>-26160.799999999999</v>
          </cell>
          <cell r="I3">
            <v>13000</v>
          </cell>
          <cell r="J3">
            <v>2688</v>
          </cell>
          <cell r="K3">
            <v>6561.5</v>
          </cell>
          <cell r="L3">
            <v>4350</v>
          </cell>
          <cell r="M3">
            <v>108</v>
          </cell>
          <cell r="N3">
            <v>2364.31</v>
          </cell>
          <cell r="O3">
            <v>1444.6</v>
          </cell>
          <cell r="P3">
            <v>1913.05</v>
          </cell>
          <cell r="Q3">
            <v>3964</v>
          </cell>
          <cell r="R3">
            <v>0</v>
          </cell>
          <cell r="S3">
            <v>2379.3899999999994</v>
          </cell>
          <cell r="T3">
            <v>838.03000000000031</v>
          </cell>
          <cell r="U3">
            <v>3966.01</v>
          </cell>
          <cell r="V3">
            <v>215</v>
          </cell>
          <cell r="W3">
            <v>232.71000000000004</v>
          </cell>
          <cell r="X3">
            <v>0</v>
          </cell>
          <cell r="Y3">
            <v>401.68</v>
          </cell>
          <cell r="Z3">
            <v>99.920000000000016</v>
          </cell>
          <cell r="AA3">
            <v>173.98</v>
          </cell>
          <cell r="AB3">
            <v>240</v>
          </cell>
          <cell r="AC3">
            <v>0</v>
          </cell>
          <cell r="AD3">
            <v>0</v>
          </cell>
          <cell r="AF3">
            <v>0</v>
          </cell>
          <cell r="AG3">
            <v>6919</v>
          </cell>
          <cell r="AH3">
            <v>-26163.8</v>
          </cell>
          <cell r="AI3">
            <v>24977.51</v>
          </cell>
          <cell r="AJ3">
            <v>0</v>
          </cell>
          <cell r="AK3">
            <v>6725.29</v>
          </cell>
          <cell r="AL3">
            <v>0</v>
          </cell>
          <cell r="AM3">
            <v>0</v>
          </cell>
        </row>
        <row r="4">
          <cell r="C4">
            <v>5349.680000000003</v>
          </cell>
          <cell r="H4">
            <v>5000</v>
          </cell>
          <cell r="I4">
            <v>8000</v>
          </cell>
          <cell r="J4">
            <v>3000</v>
          </cell>
          <cell r="K4">
            <v>2500</v>
          </cell>
          <cell r="L4">
            <v>4350</v>
          </cell>
          <cell r="M4">
            <v>60</v>
          </cell>
          <cell r="N4">
            <v>2500</v>
          </cell>
          <cell r="O4">
            <v>1500</v>
          </cell>
          <cell r="P4">
            <v>6000</v>
          </cell>
          <cell r="Q4">
            <v>5000</v>
          </cell>
          <cell r="R4">
            <v>200</v>
          </cell>
          <cell r="S4">
            <v>2500</v>
          </cell>
          <cell r="T4">
            <v>1000</v>
          </cell>
          <cell r="U4">
            <v>6000</v>
          </cell>
          <cell r="V4">
            <v>300</v>
          </cell>
          <cell r="W4">
            <v>200</v>
          </cell>
          <cell r="X4">
            <v>100</v>
          </cell>
          <cell r="Y4">
            <v>400</v>
          </cell>
          <cell r="Z4">
            <v>150</v>
          </cell>
          <cell r="AA4">
            <v>200</v>
          </cell>
          <cell r="AB4">
            <v>350</v>
          </cell>
          <cell r="AC4">
            <v>0</v>
          </cell>
          <cell r="AD4">
            <v>500</v>
          </cell>
          <cell r="AF4">
            <v>5000</v>
          </cell>
          <cell r="AG4">
            <v>7500</v>
          </cell>
          <cell r="AH4">
            <v>5000</v>
          </cell>
          <cell r="AI4">
            <v>25000</v>
          </cell>
          <cell r="AJ4">
            <v>0</v>
          </cell>
          <cell r="AK4">
            <v>2000</v>
          </cell>
          <cell r="AL4">
            <v>1500</v>
          </cell>
          <cell r="AM4">
            <v>300</v>
          </cell>
        </row>
        <row r="5">
          <cell r="C5">
            <v>26141.06</v>
          </cell>
          <cell r="H5">
            <v>-5.2321599999999995</v>
          </cell>
          <cell r="I5">
            <v>1.625</v>
          </cell>
          <cell r="J5">
            <v>0.89600000000000002</v>
          </cell>
          <cell r="K5">
            <v>2.6246</v>
          </cell>
          <cell r="L5">
            <v>1</v>
          </cell>
          <cell r="M5">
            <v>1.8</v>
          </cell>
          <cell r="N5">
            <v>0.94572400000000001</v>
          </cell>
          <cell r="O5">
            <v>0.96306666666666663</v>
          </cell>
          <cell r="P5">
            <v>0.31884166666666663</v>
          </cell>
          <cell r="Q5">
            <v>0.79279999999999995</v>
          </cell>
          <cell r="R5">
            <v>0</v>
          </cell>
          <cell r="S5">
            <v>0.95175599999999971</v>
          </cell>
          <cell r="T5">
            <v>0.83803000000000027</v>
          </cell>
          <cell r="U5">
            <v>0.66100166666666671</v>
          </cell>
          <cell r="V5">
            <v>0.71666666666666667</v>
          </cell>
          <cell r="W5">
            <v>1.1635500000000001</v>
          </cell>
          <cell r="X5">
            <v>0</v>
          </cell>
          <cell r="Y5">
            <v>1.0042</v>
          </cell>
          <cell r="Z5">
            <v>0.66613333333333347</v>
          </cell>
          <cell r="AA5">
            <v>0.8698999999999999</v>
          </cell>
          <cell r="AB5">
            <v>0.68571428571428572</v>
          </cell>
          <cell r="AC5" t="str">
            <v>-</v>
          </cell>
          <cell r="AD5">
            <v>0</v>
          </cell>
          <cell r="AF5">
            <v>0</v>
          </cell>
          <cell r="AG5">
            <v>0.92253333333333332</v>
          </cell>
          <cell r="AH5">
            <v>-5.2327599999999999</v>
          </cell>
          <cell r="AI5">
            <v>0.99910039999999989</v>
          </cell>
          <cell r="AJ5" t="str">
            <v>-</v>
          </cell>
          <cell r="AK5">
            <v>3.3626450000000001</v>
          </cell>
          <cell r="AL5">
            <v>0</v>
          </cell>
          <cell r="AM5">
            <v>0</v>
          </cell>
        </row>
        <row r="6">
          <cell r="H6">
            <v>31160.799999999999</v>
          </cell>
          <cell r="I6">
            <v>-5000</v>
          </cell>
          <cell r="J6">
            <v>312</v>
          </cell>
          <cell r="K6">
            <v>-4061.5</v>
          </cell>
          <cell r="L6">
            <v>0</v>
          </cell>
          <cell r="M6">
            <v>-48</v>
          </cell>
          <cell r="N6">
            <v>135.69000000000005</v>
          </cell>
          <cell r="O6">
            <v>55.400000000000091</v>
          </cell>
          <cell r="P6">
            <v>4086.95</v>
          </cell>
          <cell r="Q6">
            <v>1036</v>
          </cell>
          <cell r="R6">
            <v>200</v>
          </cell>
          <cell r="S6">
            <v>120.61000000000058</v>
          </cell>
          <cell r="T6">
            <v>161.96999999999969</v>
          </cell>
          <cell r="U6">
            <v>2033.9899999999998</v>
          </cell>
          <cell r="V6">
            <v>85</v>
          </cell>
          <cell r="W6">
            <v>-32.710000000000036</v>
          </cell>
          <cell r="X6">
            <v>100</v>
          </cell>
          <cell r="Y6">
            <v>-1.6800000000000068</v>
          </cell>
          <cell r="Z6">
            <v>50.079999999999984</v>
          </cell>
          <cell r="AA6">
            <v>26.02000000000001</v>
          </cell>
          <cell r="AB6">
            <v>110</v>
          </cell>
          <cell r="AC6">
            <v>0</v>
          </cell>
          <cell r="AD6">
            <v>500</v>
          </cell>
          <cell r="AF6">
            <v>5000</v>
          </cell>
          <cell r="AG6">
            <v>581</v>
          </cell>
          <cell r="AH6">
            <v>31163.8</v>
          </cell>
          <cell r="AI6">
            <v>22.490000000001601</v>
          </cell>
          <cell r="AJ6">
            <v>0</v>
          </cell>
          <cell r="AK6">
            <v>-4725.29</v>
          </cell>
          <cell r="AL6">
            <v>1500</v>
          </cell>
          <cell r="AM6">
            <v>300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abSelected="1" view="pageBreakPreview" topLeftCell="A19" zoomScale="60" zoomScaleNormal="85" workbookViewId="0">
      <selection activeCell="F72" sqref="F72"/>
    </sheetView>
  </sheetViews>
  <sheetFormatPr defaultRowHeight="15" x14ac:dyDescent="0.25"/>
  <cols>
    <col min="1" max="1" width="29.28515625" bestFit="1" customWidth="1"/>
    <col min="2" max="2" width="16" bestFit="1" customWidth="1"/>
    <col min="3" max="3" width="11.85546875" bestFit="1" customWidth="1"/>
    <col min="4" max="4" width="12" bestFit="1" customWidth="1"/>
    <col min="5" max="5" width="37.42578125" bestFit="1" customWidth="1"/>
    <col min="6" max="6" width="79" bestFit="1" customWidth="1"/>
  </cols>
  <sheetData>
    <row r="1" spans="1:6" ht="15.75" thickBot="1" x14ac:dyDescent="0.3">
      <c r="A1" s="1" t="s">
        <v>0</v>
      </c>
      <c r="B1" s="2"/>
      <c r="C1" s="3"/>
      <c r="D1" s="4"/>
      <c r="E1" s="5"/>
    </row>
    <row r="2" spans="1:6" x14ac:dyDescent="0.25">
      <c r="A2" s="6" t="s">
        <v>1</v>
      </c>
      <c r="B2" s="7"/>
      <c r="C2" s="8">
        <v>5349.68</v>
      </c>
      <c r="D2" s="4"/>
      <c r="E2" s="53" t="s">
        <v>67</v>
      </c>
      <c r="F2" s="53"/>
    </row>
    <row r="3" spans="1:6" x14ac:dyDescent="0.25">
      <c r="A3" s="6" t="s">
        <v>2</v>
      </c>
      <c r="B3" s="7"/>
      <c r="C3" s="8" t="s">
        <v>3</v>
      </c>
      <c r="D3" s="4"/>
      <c r="E3" s="53"/>
      <c r="F3" s="53"/>
    </row>
    <row r="4" spans="1:6" x14ac:dyDescent="0.25">
      <c r="A4" s="6" t="s">
        <v>4</v>
      </c>
      <c r="B4" s="7"/>
      <c r="C4" s="8" t="s">
        <v>3</v>
      </c>
      <c r="D4" s="4"/>
      <c r="E4" s="53"/>
      <c r="F4" s="53"/>
    </row>
    <row r="5" spans="1:6" x14ac:dyDescent="0.25">
      <c r="A5" s="9" t="s">
        <v>5</v>
      </c>
      <c r="B5" s="10"/>
      <c r="C5" s="11">
        <f>Current_account_balance</f>
        <v>5349.680000000003</v>
      </c>
      <c r="D5" s="4"/>
      <c r="E5" s="53"/>
      <c r="F5" s="53"/>
    </row>
    <row r="6" spans="1:6" ht="15.75" thickBot="1" x14ac:dyDescent="0.3">
      <c r="A6" s="12"/>
      <c r="B6" s="5"/>
      <c r="C6" s="5"/>
      <c r="D6" s="4"/>
      <c r="E6" s="53"/>
      <c r="F6" s="53"/>
    </row>
    <row r="7" spans="1:6" ht="15.75" thickBot="1" x14ac:dyDescent="0.3">
      <c r="A7" s="13" t="s">
        <v>6</v>
      </c>
      <c r="B7" s="2"/>
      <c r="C7" s="3"/>
      <c r="D7" s="4"/>
      <c r="E7" s="53"/>
      <c r="F7" s="53"/>
    </row>
    <row r="8" spans="1:6" x14ac:dyDescent="0.25">
      <c r="A8" s="14" t="s">
        <v>1</v>
      </c>
      <c r="B8" s="15"/>
      <c r="C8" s="16">
        <f>Capital_Account_Balance</f>
        <v>26141.06</v>
      </c>
      <c r="D8" s="4"/>
      <c r="E8" s="53"/>
      <c r="F8" s="53"/>
    </row>
    <row r="9" spans="1:6" x14ac:dyDescent="0.25">
      <c r="A9" s="14" t="s">
        <v>2</v>
      </c>
      <c r="B9" s="15"/>
      <c r="C9" s="16">
        <v>0</v>
      </c>
      <c r="D9" s="4"/>
      <c r="E9" s="53"/>
      <c r="F9" s="53"/>
    </row>
    <row r="10" spans="1:6" x14ac:dyDescent="0.25">
      <c r="A10" s="14" t="s">
        <v>4</v>
      </c>
      <c r="B10" s="15"/>
      <c r="C10" s="16">
        <v>0</v>
      </c>
      <c r="D10" s="4"/>
      <c r="E10" s="53"/>
      <c r="F10" s="53"/>
    </row>
    <row r="11" spans="1:6" x14ac:dyDescent="0.25">
      <c r="A11" s="17" t="s">
        <v>5</v>
      </c>
      <c r="B11" s="18"/>
      <c r="C11" s="19">
        <f>C8+C9+C10</f>
        <v>26141.06</v>
      </c>
      <c r="D11" s="4"/>
      <c r="E11" s="53"/>
      <c r="F11" s="53"/>
    </row>
    <row r="12" spans="1:6" ht="15.75" thickBot="1" x14ac:dyDescent="0.3">
      <c r="B12" s="5"/>
      <c r="C12" s="5"/>
      <c r="D12" s="4"/>
      <c r="E12" s="53"/>
      <c r="F12" s="53"/>
    </row>
    <row r="13" spans="1:6" ht="15.75" thickBot="1" x14ac:dyDescent="0.3">
      <c r="A13" s="1" t="s">
        <v>7</v>
      </c>
      <c r="B13" s="2"/>
      <c r="C13" s="3"/>
      <c r="D13" s="4"/>
      <c r="E13" s="53"/>
      <c r="F13" s="53"/>
    </row>
    <row r="14" spans="1:6" x14ac:dyDescent="0.25">
      <c r="A14" s="20" t="s">
        <v>1</v>
      </c>
      <c r="B14" s="21"/>
      <c r="C14" s="22">
        <v>168.02</v>
      </c>
      <c r="D14" s="4"/>
      <c r="E14" s="53"/>
      <c r="F14" s="53"/>
    </row>
    <row r="15" spans="1:6" x14ac:dyDescent="0.25">
      <c r="A15" s="20" t="s">
        <v>2</v>
      </c>
      <c r="B15" s="21"/>
      <c r="C15" s="22">
        <v>0</v>
      </c>
      <c r="D15" s="4"/>
      <c r="E15" s="53"/>
      <c r="F15" s="53"/>
    </row>
    <row r="16" spans="1:6" x14ac:dyDescent="0.25">
      <c r="A16" s="20" t="s">
        <v>4</v>
      </c>
      <c r="B16" s="21"/>
      <c r="C16" s="22">
        <v>0</v>
      </c>
      <c r="D16" s="4"/>
      <c r="E16" s="53"/>
      <c r="F16" s="53"/>
    </row>
    <row r="17" spans="1:6" x14ac:dyDescent="0.25">
      <c r="A17" s="23" t="s">
        <v>5</v>
      </c>
      <c r="B17" s="24"/>
      <c r="C17" s="25">
        <f>SUM(C14:C16)</f>
        <v>168.02</v>
      </c>
      <c r="D17" s="4"/>
      <c r="E17" s="53"/>
      <c r="F17" s="53"/>
    </row>
    <row r="18" spans="1:6" x14ac:dyDescent="0.25">
      <c r="A18" s="12"/>
      <c r="B18" s="5"/>
      <c r="C18" s="5"/>
      <c r="D18" s="4"/>
      <c r="E18" s="5"/>
    </row>
    <row r="19" spans="1:6" x14ac:dyDescent="0.25">
      <c r="A19" s="12"/>
      <c r="B19" s="5"/>
      <c r="C19" s="5"/>
      <c r="D19" s="4"/>
      <c r="E19" s="5"/>
    </row>
    <row r="20" spans="1:6" ht="15.75" thickBot="1" x14ac:dyDescent="0.3">
      <c r="A20" s="12"/>
      <c r="B20" s="5"/>
      <c r="C20" s="5"/>
      <c r="D20" s="4"/>
      <c r="E20" s="5"/>
    </row>
    <row r="21" spans="1:6" ht="15.75" thickBot="1" x14ac:dyDescent="0.3">
      <c r="A21" s="26" t="s">
        <v>8</v>
      </c>
      <c r="B21" s="27"/>
      <c r="C21" s="27"/>
      <c r="D21" s="28" t="s">
        <v>9</v>
      </c>
      <c r="E21" s="29">
        <v>41919</v>
      </c>
      <c r="F21" s="30" t="s">
        <v>10</v>
      </c>
    </row>
    <row r="22" spans="1:6" x14ac:dyDescent="0.25">
      <c r="A22" s="31"/>
      <c r="B22" s="32" t="s">
        <v>11</v>
      </c>
      <c r="C22" s="32" t="s">
        <v>12</v>
      </c>
      <c r="D22" s="33"/>
      <c r="E22" s="32"/>
      <c r="F22" s="34" t="s">
        <v>13</v>
      </c>
    </row>
    <row r="23" spans="1:6" x14ac:dyDescent="0.25">
      <c r="A23" s="35" t="s">
        <v>14</v>
      </c>
      <c r="B23" s="36"/>
      <c r="C23" s="36"/>
      <c r="D23" s="37"/>
      <c r="E23" s="36"/>
      <c r="F23" s="38"/>
    </row>
    <row r="24" spans="1:6" x14ac:dyDescent="0.25">
      <c r="A24" s="31" t="s">
        <v>15</v>
      </c>
      <c r="B24" s="36">
        <v>5000</v>
      </c>
      <c r="C24" s="36">
        <v>-26160.799999999999</v>
      </c>
      <c r="D24" s="37"/>
      <c r="E24" s="36"/>
      <c r="F24" s="38" t="s">
        <v>16</v>
      </c>
    </row>
    <row r="25" spans="1:6" x14ac:dyDescent="0.25">
      <c r="A25" s="31" t="s">
        <v>17</v>
      </c>
      <c r="B25" s="36">
        <v>8000</v>
      </c>
      <c r="C25" s="36">
        <v>13000</v>
      </c>
      <c r="D25" s="37"/>
      <c r="E25" s="36"/>
      <c r="F25" s="38" t="s">
        <v>18</v>
      </c>
    </row>
    <row r="26" spans="1:6" x14ac:dyDescent="0.25">
      <c r="A26" s="31" t="s">
        <v>19</v>
      </c>
      <c r="B26" s="36">
        <v>3000</v>
      </c>
      <c r="C26" s="36">
        <v>2688</v>
      </c>
      <c r="D26" s="37"/>
      <c r="E26" s="36"/>
      <c r="F26" s="38" t="s">
        <v>20</v>
      </c>
    </row>
    <row r="27" spans="1:6" x14ac:dyDescent="0.25">
      <c r="A27" s="31" t="s">
        <v>21</v>
      </c>
      <c r="B27" s="36">
        <v>2500</v>
      </c>
      <c r="C27" s="36">
        <v>6561.5</v>
      </c>
      <c r="D27" s="37"/>
      <c r="E27" s="36"/>
      <c r="F27" s="39" t="s">
        <v>22</v>
      </c>
    </row>
    <row r="28" spans="1:6" x14ac:dyDescent="0.25">
      <c r="A28" s="31" t="s">
        <v>23</v>
      </c>
      <c r="B28" s="36">
        <v>4350</v>
      </c>
      <c r="C28" s="36">
        <v>4350</v>
      </c>
      <c r="D28" s="37"/>
      <c r="E28" s="36"/>
      <c r="F28" s="38"/>
    </row>
    <row r="29" spans="1:6" x14ac:dyDescent="0.25">
      <c r="A29" s="35" t="s">
        <v>24</v>
      </c>
      <c r="B29" s="32">
        <v>22850</v>
      </c>
      <c r="C29" s="32">
        <v>438.70000000000073</v>
      </c>
      <c r="D29" s="33"/>
      <c r="E29" s="32"/>
      <c r="F29" s="40"/>
    </row>
    <row r="30" spans="1:6" x14ac:dyDescent="0.25">
      <c r="A30" s="35"/>
      <c r="B30" s="32"/>
      <c r="C30" s="32"/>
      <c r="D30" s="33"/>
      <c r="E30" s="32"/>
      <c r="F30" s="40"/>
    </row>
    <row r="31" spans="1:6" x14ac:dyDescent="0.25">
      <c r="A31" s="35"/>
      <c r="B31" s="32"/>
      <c r="C31" s="32"/>
      <c r="D31" s="33"/>
      <c r="E31" s="32"/>
      <c r="F31" s="40"/>
    </row>
    <row r="32" spans="1:6" x14ac:dyDescent="0.25">
      <c r="A32" s="31"/>
      <c r="B32" s="32" t="s">
        <v>11</v>
      </c>
      <c r="C32" s="32" t="s">
        <v>25</v>
      </c>
      <c r="D32" s="33" t="s">
        <v>26</v>
      </c>
      <c r="E32" s="32" t="s">
        <v>27</v>
      </c>
      <c r="F32" s="34" t="s">
        <v>13</v>
      </c>
    </row>
    <row r="33" spans="1:6" x14ac:dyDescent="0.25">
      <c r="A33" s="35" t="s">
        <v>28</v>
      </c>
      <c r="B33" s="36"/>
      <c r="C33" s="36"/>
      <c r="D33" s="37"/>
      <c r="E33" s="36"/>
      <c r="F33" s="38"/>
    </row>
    <row r="34" spans="1:6" x14ac:dyDescent="0.25">
      <c r="A34" s="41" t="s">
        <v>29</v>
      </c>
      <c r="B34" s="36">
        <v>60</v>
      </c>
      <c r="C34" s="36">
        <v>108</v>
      </c>
      <c r="D34" s="37">
        <v>1.8</v>
      </c>
      <c r="E34" s="36">
        <v>-48</v>
      </c>
      <c r="F34" s="40" t="s">
        <v>30</v>
      </c>
    </row>
    <row r="35" spans="1:6" x14ac:dyDescent="0.25">
      <c r="A35" s="41" t="s">
        <v>31</v>
      </c>
      <c r="B35" s="36">
        <v>2500</v>
      </c>
      <c r="C35" s="36">
        <v>2364.31</v>
      </c>
      <c r="D35" s="37">
        <v>0.94572400000000001</v>
      </c>
      <c r="E35" s="36">
        <v>135.69000000000005</v>
      </c>
      <c r="F35" s="40" t="s">
        <v>32</v>
      </c>
    </row>
    <row r="36" spans="1:6" x14ac:dyDescent="0.25">
      <c r="A36" s="41" t="s">
        <v>33</v>
      </c>
      <c r="B36" s="36">
        <v>1500</v>
      </c>
      <c r="C36" s="36">
        <v>1444.6</v>
      </c>
      <c r="D36" s="37">
        <v>0.96306666666666663</v>
      </c>
      <c r="E36" s="36">
        <v>55.400000000000091</v>
      </c>
      <c r="F36" s="40"/>
    </row>
    <row r="37" spans="1:6" x14ac:dyDescent="0.25">
      <c r="A37" s="41" t="s">
        <v>34</v>
      </c>
      <c r="B37" s="36">
        <v>6000</v>
      </c>
      <c r="C37" s="36">
        <v>1913.05</v>
      </c>
      <c r="D37" s="37">
        <v>0.31884166666666663</v>
      </c>
      <c r="E37" s="36">
        <v>4086.95</v>
      </c>
      <c r="F37" s="40"/>
    </row>
    <row r="38" spans="1:6" x14ac:dyDescent="0.25">
      <c r="A38" s="41"/>
      <c r="B38" s="36"/>
      <c r="C38" s="36"/>
      <c r="D38" s="37"/>
      <c r="E38" s="36"/>
      <c r="F38" s="40"/>
    </row>
    <row r="39" spans="1:6" x14ac:dyDescent="0.25">
      <c r="A39" s="41" t="s">
        <v>35</v>
      </c>
      <c r="B39" s="36">
        <v>5000</v>
      </c>
      <c r="C39" s="36">
        <v>3964</v>
      </c>
      <c r="D39" s="37">
        <v>0.79279999999999995</v>
      </c>
      <c r="E39" s="36">
        <v>1036</v>
      </c>
      <c r="F39" s="40"/>
    </row>
    <row r="40" spans="1:6" x14ac:dyDescent="0.25">
      <c r="A40" s="41" t="s">
        <v>36</v>
      </c>
      <c r="B40" s="36">
        <v>200</v>
      </c>
      <c r="C40" s="36">
        <v>0</v>
      </c>
      <c r="D40" s="37">
        <v>0</v>
      </c>
      <c r="E40" s="36">
        <v>200</v>
      </c>
      <c r="F40" s="40"/>
    </row>
    <row r="41" spans="1:6" x14ac:dyDescent="0.25">
      <c r="A41" s="41" t="s">
        <v>37</v>
      </c>
      <c r="B41" s="36">
        <v>2500</v>
      </c>
      <c r="C41" s="36">
        <v>2379.3899999999994</v>
      </c>
      <c r="D41" s="37">
        <v>0.95175599999999971</v>
      </c>
      <c r="E41" s="36">
        <v>120.61000000000058</v>
      </c>
      <c r="F41" s="40"/>
    </row>
    <row r="42" spans="1:6" x14ac:dyDescent="0.25">
      <c r="A42" s="41" t="s">
        <v>38</v>
      </c>
      <c r="B42" s="36">
        <v>1000</v>
      </c>
      <c r="C42" s="36">
        <v>838.03000000000031</v>
      </c>
      <c r="D42" s="37">
        <v>0.83803000000000027</v>
      </c>
      <c r="E42" s="36">
        <v>161.96999999999969</v>
      </c>
      <c r="F42" s="40"/>
    </row>
    <row r="43" spans="1:6" x14ac:dyDescent="0.25">
      <c r="A43" s="41" t="s">
        <v>39</v>
      </c>
      <c r="B43" s="36">
        <v>6000</v>
      </c>
      <c r="C43" s="36">
        <v>3966.01</v>
      </c>
      <c r="D43" s="37">
        <v>0.66100166666666671</v>
      </c>
      <c r="E43" s="36">
        <v>2033.9899999999998</v>
      </c>
      <c r="F43" s="40" t="s">
        <v>40</v>
      </c>
    </row>
    <row r="44" spans="1:6" x14ac:dyDescent="0.25">
      <c r="A44" s="41" t="s">
        <v>41</v>
      </c>
      <c r="B44" s="36">
        <v>300</v>
      </c>
      <c r="C44" s="36">
        <v>215</v>
      </c>
      <c r="D44" s="37">
        <v>0.71666666666666667</v>
      </c>
      <c r="E44" s="36">
        <v>85</v>
      </c>
      <c r="F44" s="40" t="s">
        <v>42</v>
      </c>
    </row>
    <row r="45" spans="1:6" x14ac:dyDescent="0.25">
      <c r="A45" s="35"/>
      <c r="B45" s="36"/>
      <c r="C45" s="36"/>
      <c r="D45" s="37"/>
      <c r="E45" s="36"/>
      <c r="F45" s="40"/>
    </row>
    <row r="46" spans="1:6" x14ac:dyDescent="0.25">
      <c r="A46" s="42" t="s">
        <v>43</v>
      </c>
      <c r="B46" s="36">
        <v>200</v>
      </c>
      <c r="C46" s="36">
        <v>232.71000000000004</v>
      </c>
      <c r="D46" s="37">
        <v>1.1635500000000001</v>
      </c>
      <c r="E46" s="36">
        <v>-32.710000000000036</v>
      </c>
      <c r="F46" s="39"/>
    </row>
    <row r="47" spans="1:6" x14ac:dyDescent="0.25">
      <c r="A47" s="42" t="s">
        <v>44</v>
      </c>
      <c r="B47" s="36">
        <v>100</v>
      </c>
      <c r="C47" s="36">
        <v>0</v>
      </c>
      <c r="D47" s="37">
        <v>0</v>
      </c>
      <c r="E47" s="36">
        <v>100</v>
      </c>
      <c r="F47" s="38"/>
    </row>
    <row r="48" spans="1:6" x14ac:dyDescent="0.25">
      <c r="A48" s="42" t="s">
        <v>45</v>
      </c>
      <c r="B48" s="36">
        <v>400</v>
      </c>
      <c r="C48" s="36">
        <v>401.68</v>
      </c>
      <c r="D48" s="37">
        <v>1.0042</v>
      </c>
      <c r="E48" s="36">
        <v>-1.6800000000000068</v>
      </c>
      <c r="F48" s="39"/>
    </row>
    <row r="49" spans="1:6" x14ac:dyDescent="0.25">
      <c r="A49" s="42" t="s">
        <v>46</v>
      </c>
      <c r="B49" s="36">
        <v>150</v>
      </c>
      <c r="C49" s="36">
        <v>99.920000000000016</v>
      </c>
      <c r="D49" s="37">
        <v>0.66613333333333347</v>
      </c>
      <c r="E49" s="36">
        <v>50.079999999999984</v>
      </c>
      <c r="F49" s="38"/>
    </row>
    <row r="50" spans="1:6" x14ac:dyDescent="0.25">
      <c r="A50" s="42" t="s">
        <v>47</v>
      </c>
      <c r="B50" s="36">
        <v>200</v>
      </c>
      <c r="C50" s="36">
        <v>173.98</v>
      </c>
      <c r="D50" s="37">
        <v>0.8698999999999999</v>
      </c>
      <c r="E50" s="36">
        <v>26.02000000000001</v>
      </c>
      <c r="F50" s="38" t="s">
        <v>48</v>
      </c>
    </row>
    <row r="51" spans="1:6" x14ac:dyDescent="0.25">
      <c r="A51" s="42" t="s">
        <v>49</v>
      </c>
      <c r="B51" s="36">
        <v>350</v>
      </c>
      <c r="C51" s="36">
        <v>240</v>
      </c>
      <c r="D51" s="37">
        <v>0.68571428571428572</v>
      </c>
      <c r="E51" s="36">
        <v>110</v>
      </c>
      <c r="F51" s="38"/>
    </row>
    <row r="52" spans="1:6" x14ac:dyDescent="0.25">
      <c r="A52" s="42" t="s">
        <v>50</v>
      </c>
      <c r="B52" s="36">
        <v>0</v>
      </c>
      <c r="C52" s="36">
        <v>0</v>
      </c>
      <c r="D52" s="37" t="s">
        <v>3</v>
      </c>
      <c r="E52" s="36">
        <v>0</v>
      </c>
      <c r="F52" s="38"/>
    </row>
    <row r="53" spans="1:6" x14ac:dyDescent="0.25">
      <c r="A53" s="42" t="s">
        <v>51</v>
      </c>
      <c r="B53" s="36">
        <v>500</v>
      </c>
      <c r="C53" s="36">
        <v>0</v>
      </c>
      <c r="D53" s="37">
        <v>0</v>
      </c>
      <c r="E53" s="36">
        <v>500</v>
      </c>
      <c r="F53" s="38"/>
    </row>
    <row r="54" spans="1:6" x14ac:dyDescent="0.25">
      <c r="A54" s="42"/>
      <c r="B54" s="36"/>
      <c r="C54" s="36"/>
      <c r="D54" s="37"/>
      <c r="E54" s="36"/>
      <c r="F54" s="38"/>
    </row>
    <row r="55" spans="1:6" x14ac:dyDescent="0.25">
      <c r="A55" s="43" t="s">
        <v>24</v>
      </c>
      <c r="B55" s="44">
        <v>26960</v>
      </c>
      <c r="C55" s="44">
        <v>18340.679999999997</v>
      </c>
      <c r="D55" s="45"/>
      <c r="E55" s="44">
        <v>8619.32</v>
      </c>
      <c r="F55" s="46"/>
    </row>
    <row r="56" spans="1:6" x14ac:dyDescent="0.25">
      <c r="B56" s="47"/>
      <c r="C56" s="47"/>
      <c r="D56" s="4"/>
      <c r="E56" s="47"/>
    </row>
    <row r="57" spans="1:6" ht="15.75" thickBot="1" x14ac:dyDescent="0.3">
      <c r="B57" s="47"/>
      <c r="C57" s="47"/>
      <c r="D57" s="4"/>
      <c r="E57" s="47"/>
    </row>
    <row r="58" spans="1:6" ht="15.75" thickBot="1" x14ac:dyDescent="0.3">
      <c r="A58" s="26" t="s">
        <v>52</v>
      </c>
      <c r="B58" s="27"/>
      <c r="C58" s="27"/>
      <c r="D58" s="28" t="s">
        <v>9</v>
      </c>
      <c r="E58" s="29">
        <v>41919</v>
      </c>
      <c r="F58" s="30" t="s">
        <v>53</v>
      </c>
    </row>
    <row r="59" spans="1:6" x14ac:dyDescent="0.25">
      <c r="A59" s="31"/>
      <c r="B59" s="32" t="s">
        <v>54</v>
      </c>
      <c r="C59" s="32" t="s">
        <v>12</v>
      </c>
      <c r="D59" s="33"/>
      <c r="E59" s="32"/>
      <c r="F59" s="34" t="s">
        <v>13</v>
      </c>
    </row>
    <row r="60" spans="1:6" x14ac:dyDescent="0.25">
      <c r="A60" s="35" t="s">
        <v>14</v>
      </c>
      <c r="B60" s="36"/>
      <c r="C60" s="36"/>
      <c r="D60" s="37"/>
      <c r="E60" s="36"/>
      <c r="F60" s="38"/>
    </row>
    <row r="61" spans="1:6" x14ac:dyDescent="0.25">
      <c r="A61" s="42" t="s">
        <v>55</v>
      </c>
      <c r="B61" s="36">
        <v>5000</v>
      </c>
      <c r="C61" s="36">
        <v>0</v>
      </c>
      <c r="D61" s="37"/>
      <c r="E61" s="48" t="s">
        <v>56</v>
      </c>
      <c r="F61" s="38"/>
    </row>
    <row r="62" spans="1:6" x14ac:dyDescent="0.25">
      <c r="A62" s="42" t="s">
        <v>57</v>
      </c>
      <c r="B62" s="36">
        <v>7500</v>
      </c>
      <c r="C62" s="36">
        <v>6919</v>
      </c>
      <c r="D62" s="37"/>
      <c r="E62" s="48" t="s">
        <v>58</v>
      </c>
      <c r="F62" s="38"/>
    </row>
    <row r="63" spans="1:6" x14ac:dyDescent="0.25">
      <c r="A63" s="35" t="s">
        <v>24</v>
      </c>
      <c r="B63" s="32">
        <v>12500</v>
      </c>
      <c r="C63" s="32">
        <v>6919</v>
      </c>
      <c r="D63" s="33"/>
      <c r="E63" s="32"/>
      <c r="F63" s="38"/>
    </row>
    <row r="64" spans="1:6" x14ac:dyDescent="0.25">
      <c r="A64" s="35"/>
      <c r="B64" s="32"/>
      <c r="C64" s="32"/>
      <c r="D64" s="33"/>
      <c r="E64" s="32"/>
      <c r="F64" s="38"/>
    </row>
    <row r="65" spans="1:6" x14ac:dyDescent="0.25">
      <c r="A65" s="49"/>
      <c r="B65" s="50"/>
      <c r="C65" s="50"/>
      <c r="D65" s="51"/>
      <c r="E65" s="50"/>
      <c r="F65" s="40"/>
    </row>
    <row r="66" spans="1:6" x14ac:dyDescent="0.25">
      <c r="A66" s="31"/>
      <c r="B66" s="32" t="s">
        <v>54</v>
      </c>
      <c r="C66" s="32" t="s">
        <v>25</v>
      </c>
      <c r="D66" s="33" t="s">
        <v>26</v>
      </c>
      <c r="E66" s="32" t="s">
        <v>27</v>
      </c>
      <c r="F66" s="34" t="s">
        <v>13</v>
      </c>
    </row>
    <row r="67" spans="1:6" x14ac:dyDescent="0.25">
      <c r="A67" s="35" t="s">
        <v>28</v>
      </c>
      <c r="B67" s="36"/>
      <c r="C67" s="36"/>
      <c r="D67" s="37"/>
      <c r="E67" s="36"/>
      <c r="F67" s="38"/>
    </row>
    <row r="68" spans="1:6" x14ac:dyDescent="0.25">
      <c r="A68" s="42" t="s">
        <v>59</v>
      </c>
      <c r="B68" s="36">
        <v>0</v>
      </c>
      <c r="C68" s="36">
        <v>-26163.8</v>
      </c>
      <c r="D68" s="37">
        <v>-5.2327599999999999</v>
      </c>
      <c r="E68" s="36">
        <v>31163.8</v>
      </c>
      <c r="F68" s="38" t="s">
        <v>16</v>
      </c>
    </row>
    <row r="69" spans="1:6" x14ac:dyDescent="0.25">
      <c r="A69" s="42" t="s">
        <v>60</v>
      </c>
      <c r="B69" s="36">
        <v>25000</v>
      </c>
      <c r="C69" s="36">
        <v>24977.51</v>
      </c>
      <c r="D69" s="37">
        <v>0.99910039999999989</v>
      </c>
      <c r="E69" s="36">
        <v>22.490000000001601</v>
      </c>
      <c r="F69" s="38"/>
    </row>
    <row r="70" spans="1:6" x14ac:dyDescent="0.25">
      <c r="A70" s="42" t="s">
        <v>61</v>
      </c>
      <c r="B70" s="36">
        <v>0</v>
      </c>
      <c r="C70" s="36">
        <v>0</v>
      </c>
      <c r="D70" s="37" t="s">
        <v>3</v>
      </c>
      <c r="E70" s="36">
        <v>0</v>
      </c>
      <c r="F70" s="38"/>
    </row>
    <row r="71" spans="1:6" x14ac:dyDescent="0.25">
      <c r="A71" s="42" t="s">
        <v>62</v>
      </c>
      <c r="B71" s="36">
        <v>2000</v>
      </c>
      <c r="C71" s="36">
        <v>6725.29</v>
      </c>
      <c r="D71" s="37">
        <v>3.3626450000000001</v>
      </c>
      <c r="E71" s="36">
        <v>-4725.29</v>
      </c>
      <c r="F71" s="38" t="s">
        <v>69</v>
      </c>
    </row>
    <row r="72" spans="1:6" x14ac:dyDescent="0.25">
      <c r="A72" s="42" t="s">
        <v>64</v>
      </c>
      <c r="B72" s="36">
        <v>1500</v>
      </c>
      <c r="C72" s="36">
        <v>0</v>
      </c>
      <c r="D72" s="37">
        <v>0</v>
      </c>
      <c r="E72" s="36">
        <v>1500</v>
      </c>
      <c r="F72" s="38"/>
    </row>
    <row r="73" spans="1:6" x14ac:dyDescent="0.25">
      <c r="A73" s="42" t="s">
        <v>65</v>
      </c>
      <c r="B73" s="36">
        <v>300</v>
      </c>
      <c r="C73" s="36">
        <v>0</v>
      </c>
      <c r="D73" s="37">
        <v>0</v>
      </c>
      <c r="E73" s="36">
        <v>300</v>
      </c>
      <c r="F73" s="38"/>
    </row>
    <row r="74" spans="1:6" x14ac:dyDescent="0.25">
      <c r="A74" s="31"/>
      <c r="B74" s="36"/>
      <c r="C74" s="36"/>
      <c r="D74" s="37"/>
      <c r="E74" s="36"/>
      <c r="F74" s="38"/>
    </row>
    <row r="75" spans="1:6" x14ac:dyDescent="0.25">
      <c r="A75" s="43" t="s">
        <v>24</v>
      </c>
      <c r="B75" s="44">
        <v>28800</v>
      </c>
      <c r="C75" s="44">
        <v>5538.9999999999991</v>
      </c>
      <c r="D75" s="45"/>
      <c r="E75" s="44">
        <v>28261</v>
      </c>
      <c r="F75" s="52"/>
    </row>
  </sheetData>
  <mergeCells count="13">
    <mergeCell ref="E2:F17"/>
    <mergeCell ref="A10:B10"/>
    <mergeCell ref="A11:B11"/>
    <mergeCell ref="A14:B14"/>
    <mergeCell ref="A15:B15"/>
    <mergeCell ref="A16:B16"/>
    <mergeCell ref="A17:B17"/>
    <mergeCell ref="A2:B2"/>
    <mergeCell ref="A3:B3"/>
    <mergeCell ref="A4:B4"/>
    <mergeCell ref="A5:B5"/>
    <mergeCell ref="A8:B8"/>
    <mergeCell ref="A9:B9"/>
  </mergeCells>
  <conditionalFormatting sqref="D21:D33 D74:D75 D54:D60 D63:D67">
    <cfRule type="cellIs" dxfId="1" priority="1" operator="between">
      <formula>1</formula>
      <formula>10</formula>
    </cfRule>
  </conditionalFormatting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view="pageBreakPreview" topLeftCell="A2" zoomScale="60" zoomScaleNormal="40" workbookViewId="0">
      <selection activeCell="E2" sqref="E2:F17"/>
    </sheetView>
  </sheetViews>
  <sheetFormatPr defaultRowHeight="15" x14ac:dyDescent="0.25"/>
  <cols>
    <col min="1" max="1" width="27.7109375" bestFit="1" customWidth="1"/>
    <col min="2" max="2" width="15.7109375" bestFit="1" customWidth="1"/>
    <col min="3" max="3" width="11.85546875" bestFit="1" customWidth="1"/>
    <col min="4" max="4" width="12" bestFit="1" customWidth="1"/>
    <col min="5" max="5" width="36.42578125" bestFit="1" customWidth="1"/>
    <col min="6" max="6" width="75.28515625" bestFit="1" customWidth="1"/>
  </cols>
  <sheetData>
    <row r="1" spans="1:6" ht="15.75" thickBot="1" x14ac:dyDescent="0.3">
      <c r="A1" s="1" t="s">
        <v>0</v>
      </c>
      <c r="B1" s="2"/>
      <c r="C1" s="3"/>
      <c r="D1" s="4"/>
      <c r="E1" s="5"/>
    </row>
    <row r="2" spans="1:6" x14ac:dyDescent="0.25">
      <c r="A2" s="6" t="s">
        <v>1</v>
      </c>
      <c r="B2" s="7"/>
      <c r="C2" s="8">
        <v>5349.68</v>
      </c>
      <c r="D2" s="4"/>
      <c r="E2" s="53" t="s">
        <v>68</v>
      </c>
      <c r="F2" s="53"/>
    </row>
    <row r="3" spans="1:6" x14ac:dyDescent="0.25">
      <c r="A3" s="6" t="s">
        <v>2</v>
      </c>
      <c r="B3" s="7"/>
      <c r="C3" s="8" t="s">
        <v>3</v>
      </c>
      <c r="D3" s="4"/>
      <c r="E3" s="53"/>
      <c r="F3" s="53"/>
    </row>
    <row r="4" spans="1:6" x14ac:dyDescent="0.25">
      <c r="A4" s="6" t="s">
        <v>4</v>
      </c>
      <c r="B4" s="7"/>
      <c r="C4" s="8" t="s">
        <v>3</v>
      </c>
      <c r="D4" s="4"/>
      <c r="E4" s="53"/>
      <c r="F4" s="53"/>
    </row>
    <row r="5" spans="1:6" x14ac:dyDescent="0.25">
      <c r="A5" s="9" t="s">
        <v>5</v>
      </c>
      <c r="B5" s="10"/>
      <c r="C5" s="11">
        <v>5349.680000000003</v>
      </c>
      <c r="D5" s="4"/>
      <c r="E5" s="53"/>
      <c r="F5" s="53"/>
    </row>
    <row r="6" spans="1:6" ht="15.75" thickBot="1" x14ac:dyDescent="0.3">
      <c r="A6" s="12"/>
      <c r="B6" s="5"/>
      <c r="C6" s="5"/>
      <c r="D6" s="4"/>
      <c r="E6" s="53"/>
      <c r="F6" s="53"/>
    </row>
    <row r="7" spans="1:6" ht="15.75" thickBot="1" x14ac:dyDescent="0.3">
      <c r="A7" s="13" t="s">
        <v>6</v>
      </c>
      <c r="B7" s="2"/>
      <c r="C7" s="3"/>
      <c r="D7" s="4"/>
      <c r="E7" s="53"/>
      <c r="F7" s="53"/>
    </row>
    <row r="8" spans="1:6" x14ac:dyDescent="0.25">
      <c r="A8" s="14" t="s">
        <v>1</v>
      </c>
      <c r="B8" s="15"/>
      <c r="C8" s="16">
        <v>26141.06</v>
      </c>
      <c r="D8" s="4"/>
      <c r="E8" s="53"/>
      <c r="F8" s="53"/>
    </row>
    <row r="9" spans="1:6" x14ac:dyDescent="0.25">
      <c r="A9" s="14" t="s">
        <v>2</v>
      </c>
      <c r="B9" s="15"/>
      <c r="C9" s="16">
        <v>0</v>
      </c>
      <c r="D9" s="4"/>
      <c r="E9" s="53"/>
      <c r="F9" s="53"/>
    </row>
    <row r="10" spans="1:6" x14ac:dyDescent="0.25">
      <c r="A10" s="14" t="s">
        <v>4</v>
      </c>
      <c r="B10" s="15"/>
      <c r="C10" s="16">
        <v>0</v>
      </c>
      <c r="D10" s="4"/>
      <c r="E10" s="53"/>
      <c r="F10" s="53"/>
    </row>
    <row r="11" spans="1:6" x14ac:dyDescent="0.25">
      <c r="A11" s="17" t="s">
        <v>5</v>
      </c>
      <c r="B11" s="18"/>
      <c r="C11" s="19">
        <v>26141.06</v>
      </c>
      <c r="D11" s="4"/>
      <c r="E11" s="53"/>
      <c r="F11" s="53"/>
    </row>
    <row r="12" spans="1:6" ht="15.75" thickBot="1" x14ac:dyDescent="0.3">
      <c r="B12" s="5"/>
      <c r="C12" s="5"/>
      <c r="D12" s="4"/>
      <c r="E12" s="53"/>
      <c r="F12" s="53"/>
    </row>
    <row r="13" spans="1:6" ht="15.75" thickBot="1" x14ac:dyDescent="0.3">
      <c r="A13" s="1" t="s">
        <v>7</v>
      </c>
      <c r="B13" s="2"/>
      <c r="C13" s="3"/>
      <c r="D13" s="4"/>
      <c r="E13" s="53"/>
      <c r="F13" s="53"/>
    </row>
    <row r="14" spans="1:6" x14ac:dyDescent="0.25">
      <c r="A14" s="20" t="s">
        <v>1</v>
      </c>
      <c r="B14" s="21"/>
      <c r="C14" s="22">
        <v>168.02</v>
      </c>
      <c r="D14" s="4"/>
      <c r="E14" s="53"/>
      <c r="F14" s="53"/>
    </row>
    <row r="15" spans="1:6" x14ac:dyDescent="0.25">
      <c r="A15" s="20" t="s">
        <v>2</v>
      </c>
      <c r="B15" s="21"/>
      <c r="C15" s="22">
        <v>0</v>
      </c>
      <c r="D15" s="4"/>
      <c r="E15" s="53"/>
      <c r="F15" s="53"/>
    </row>
    <row r="16" spans="1:6" x14ac:dyDescent="0.25">
      <c r="A16" s="20" t="s">
        <v>4</v>
      </c>
      <c r="B16" s="21"/>
      <c r="C16" s="22">
        <v>0</v>
      </c>
      <c r="D16" s="4"/>
      <c r="E16" s="53"/>
      <c r="F16" s="53"/>
    </row>
    <row r="17" spans="1:6" x14ac:dyDescent="0.25">
      <c r="A17" s="23" t="s">
        <v>5</v>
      </c>
      <c r="B17" s="24"/>
      <c r="C17" s="25">
        <v>168.02</v>
      </c>
      <c r="D17" s="4"/>
      <c r="E17" s="53"/>
      <c r="F17" s="53"/>
    </row>
    <row r="18" spans="1:6" x14ac:dyDescent="0.25">
      <c r="A18" s="12"/>
      <c r="B18" s="5"/>
      <c r="C18" s="5"/>
      <c r="D18" s="4"/>
      <c r="E18" s="5"/>
    </row>
    <row r="19" spans="1:6" x14ac:dyDescent="0.25">
      <c r="A19" s="12"/>
      <c r="B19" s="5"/>
      <c r="C19" s="5"/>
      <c r="D19" s="4"/>
      <c r="E19" s="5"/>
    </row>
    <row r="20" spans="1:6" ht="15.75" thickBot="1" x14ac:dyDescent="0.3">
      <c r="A20" s="12"/>
      <c r="B20" s="5"/>
      <c r="C20" s="5"/>
      <c r="D20" s="4"/>
      <c r="E20" s="5"/>
    </row>
    <row r="21" spans="1:6" ht="15.75" thickBot="1" x14ac:dyDescent="0.3">
      <c r="A21" s="26" t="s">
        <v>8</v>
      </c>
      <c r="B21" s="27"/>
      <c r="C21" s="27"/>
      <c r="D21" s="28" t="s">
        <v>9</v>
      </c>
      <c r="E21" s="29">
        <v>41919</v>
      </c>
      <c r="F21" s="30" t="s">
        <v>10</v>
      </c>
    </row>
    <row r="22" spans="1:6" x14ac:dyDescent="0.25">
      <c r="A22" s="31"/>
      <c r="B22" s="32" t="s">
        <v>11</v>
      </c>
      <c r="C22" s="32" t="s">
        <v>12</v>
      </c>
      <c r="D22" s="33"/>
      <c r="E22" s="32"/>
      <c r="F22" s="34" t="s">
        <v>13</v>
      </c>
    </row>
    <row r="23" spans="1:6" x14ac:dyDescent="0.25">
      <c r="A23" s="35" t="s">
        <v>14</v>
      </c>
      <c r="B23" s="36"/>
      <c r="C23" s="36"/>
      <c r="D23" s="37"/>
      <c r="E23" s="36"/>
      <c r="F23" s="38"/>
    </row>
    <row r="24" spans="1:6" x14ac:dyDescent="0.25">
      <c r="A24" s="31" t="s">
        <v>15</v>
      </c>
      <c r="B24" s="36">
        <v>5000</v>
      </c>
      <c r="C24" s="36">
        <v>5000</v>
      </c>
      <c r="D24" s="37"/>
      <c r="E24" s="36"/>
      <c r="F24" s="38"/>
    </row>
    <row r="25" spans="1:6" x14ac:dyDescent="0.25">
      <c r="A25" s="31" t="s">
        <v>17</v>
      </c>
      <c r="B25" s="36">
        <v>8000</v>
      </c>
      <c r="C25" s="36">
        <v>8000</v>
      </c>
      <c r="D25" s="37"/>
      <c r="E25" s="36"/>
      <c r="F25" s="38"/>
    </row>
    <row r="26" spans="1:6" x14ac:dyDescent="0.25">
      <c r="A26" s="31" t="s">
        <v>19</v>
      </c>
      <c r="B26" s="36">
        <v>3000</v>
      </c>
      <c r="C26" s="36">
        <v>2688</v>
      </c>
      <c r="D26" s="37"/>
      <c r="E26" s="36"/>
      <c r="F26" s="38" t="s">
        <v>20</v>
      </c>
    </row>
    <row r="27" spans="1:6" x14ac:dyDescent="0.25">
      <c r="A27" s="31" t="s">
        <v>21</v>
      </c>
      <c r="B27" s="36">
        <v>2500</v>
      </c>
      <c r="C27" s="36">
        <v>6561.5</v>
      </c>
      <c r="D27" s="37"/>
      <c r="E27" s="36"/>
      <c r="F27" s="39" t="s">
        <v>70</v>
      </c>
    </row>
    <row r="28" spans="1:6" x14ac:dyDescent="0.25">
      <c r="A28" s="31" t="s">
        <v>23</v>
      </c>
      <c r="B28" s="36">
        <v>4350</v>
      </c>
      <c r="C28" s="36">
        <v>4350</v>
      </c>
      <c r="D28" s="37"/>
      <c r="E28" s="36"/>
      <c r="F28" s="38"/>
    </row>
    <row r="29" spans="1:6" x14ac:dyDescent="0.25">
      <c r="A29" s="35" t="s">
        <v>24</v>
      </c>
      <c r="B29" s="32">
        <f>SUM(B23:B28)</f>
        <v>22850</v>
      </c>
      <c r="C29" s="32">
        <f>SUM(C24:C28)</f>
        <v>26599.5</v>
      </c>
      <c r="D29" s="33"/>
      <c r="E29" s="32"/>
      <c r="F29" s="40"/>
    </row>
    <row r="30" spans="1:6" x14ac:dyDescent="0.25">
      <c r="A30" s="35"/>
      <c r="B30" s="32"/>
      <c r="C30" s="32"/>
      <c r="D30" s="33"/>
      <c r="E30" s="32"/>
      <c r="F30" s="40"/>
    </row>
    <row r="31" spans="1:6" x14ac:dyDescent="0.25">
      <c r="A31" s="35"/>
      <c r="B31" s="32"/>
      <c r="C31" s="32"/>
      <c r="D31" s="33"/>
      <c r="E31" s="32"/>
      <c r="F31" s="40"/>
    </row>
    <row r="32" spans="1:6" x14ac:dyDescent="0.25">
      <c r="A32" s="31"/>
      <c r="B32" s="32" t="s">
        <v>11</v>
      </c>
      <c r="C32" s="32" t="s">
        <v>25</v>
      </c>
      <c r="D32" s="33" t="s">
        <v>26</v>
      </c>
      <c r="E32" s="32" t="s">
        <v>27</v>
      </c>
      <c r="F32" s="34" t="s">
        <v>13</v>
      </c>
    </row>
    <row r="33" spans="1:6" x14ac:dyDescent="0.25">
      <c r="A33" s="35" t="s">
        <v>28</v>
      </c>
      <c r="B33" s="36"/>
      <c r="C33" s="36"/>
      <c r="D33" s="37"/>
      <c r="E33" s="36"/>
      <c r="F33" s="38"/>
    </row>
    <row r="34" spans="1:6" x14ac:dyDescent="0.25">
      <c r="A34" s="41" t="s">
        <v>29</v>
      </c>
      <c r="B34" s="36">
        <v>60</v>
      </c>
      <c r="C34" s="36">
        <v>108</v>
      </c>
      <c r="D34" s="37">
        <v>1.8</v>
      </c>
      <c r="E34" s="36">
        <v>-48</v>
      </c>
      <c r="F34" s="40" t="s">
        <v>30</v>
      </c>
    </row>
    <row r="35" spans="1:6" x14ac:dyDescent="0.25">
      <c r="A35" s="41" t="s">
        <v>31</v>
      </c>
      <c r="B35" s="36">
        <v>2500</v>
      </c>
      <c r="C35" s="36">
        <v>2364.31</v>
      </c>
      <c r="D35" s="37">
        <v>0.94572400000000001</v>
      </c>
      <c r="E35" s="36">
        <v>135.69000000000005</v>
      </c>
      <c r="F35" s="40" t="s">
        <v>32</v>
      </c>
    </row>
    <row r="36" spans="1:6" x14ac:dyDescent="0.25">
      <c r="A36" s="41" t="s">
        <v>33</v>
      </c>
      <c r="B36" s="36">
        <v>1500</v>
      </c>
      <c r="C36" s="36">
        <v>1444.6</v>
      </c>
      <c r="D36" s="37">
        <v>0.96306666666666663</v>
      </c>
      <c r="E36" s="36">
        <v>55.400000000000091</v>
      </c>
      <c r="F36" s="40"/>
    </row>
    <row r="37" spans="1:6" x14ac:dyDescent="0.25">
      <c r="A37" s="41" t="s">
        <v>34</v>
      </c>
      <c r="B37" s="36">
        <v>6000</v>
      </c>
      <c r="C37" s="36">
        <v>1913.05</v>
      </c>
      <c r="D37" s="37">
        <v>0.31884166666666663</v>
      </c>
      <c r="E37" s="36">
        <v>4086.95</v>
      </c>
      <c r="F37" s="40"/>
    </row>
    <row r="38" spans="1:6" x14ac:dyDescent="0.25">
      <c r="A38" s="41"/>
      <c r="B38" s="36"/>
      <c r="C38" s="36"/>
      <c r="D38" s="37"/>
      <c r="E38" s="36"/>
      <c r="F38" s="40"/>
    </row>
    <row r="39" spans="1:6" x14ac:dyDescent="0.25">
      <c r="A39" s="41" t="s">
        <v>35</v>
      </c>
      <c r="B39" s="36">
        <v>5000</v>
      </c>
      <c r="C39" s="36">
        <v>3964</v>
      </c>
      <c r="D39" s="37">
        <v>0.79279999999999995</v>
      </c>
      <c r="E39" s="36">
        <v>1036</v>
      </c>
      <c r="F39" s="40"/>
    </row>
    <row r="40" spans="1:6" x14ac:dyDescent="0.25">
      <c r="A40" s="41" t="s">
        <v>36</v>
      </c>
      <c r="B40" s="36">
        <v>200</v>
      </c>
      <c r="C40" s="36">
        <v>0</v>
      </c>
      <c r="D40" s="37">
        <v>0</v>
      </c>
      <c r="E40" s="36">
        <v>200</v>
      </c>
      <c r="F40" s="40"/>
    </row>
    <row r="41" spans="1:6" x14ac:dyDescent="0.25">
      <c r="A41" s="41" t="s">
        <v>37</v>
      </c>
      <c r="B41" s="36">
        <v>2500</v>
      </c>
      <c r="C41" s="36">
        <v>2379.3899999999994</v>
      </c>
      <c r="D41" s="37">
        <v>0.95175599999999971</v>
      </c>
      <c r="E41" s="36">
        <v>120.61000000000058</v>
      </c>
      <c r="F41" s="40"/>
    </row>
    <row r="42" spans="1:6" x14ac:dyDescent="0.25">
      <c r="A42" s="41" t="s">
        <v>38</v>
      </c>
      <c r="B42" s="36">
        <v>1000</v>
      </c>
      <c r="C42" s="36">
        <v>838.03000000000031</v>
      </c>
      <c r="D42" s="37">
        <v>0.83803000000000027</v>
      </c>
      <c r="E42" s="36">
        <v>161.96999999999969</v>
      </c>
      <c r="F42" s="40"/>
    </row>
    <row r="43" spans="1:6" x14ac:dyDescent="0.25">
      <c r="A43" s="41" t="s">
        <v>39</v>
      </c>
      <c r="B43" s="36">
        <v>6000</v>
      </c>
      <c r="C43" s="36">
        <v>3966.01</v>
      </c>
      <c r="D43" s="37">
        <v>0.66100166666666671</v>
      </c>
      <c r="E43" s="36">
        <v>2033.9899999999998</v>
      </c>
      <c r="F43" s="40" t="s">
        <v>40</v>
      </c>
    </row>
    <row r="44" spans="1:6" x14ac:dyDescent="0.25">
      <c r="A44" s="41" t="s">
        <v>41</v>
      </c>
      <c r="B44" s="36">
        <v>300</v>
      </c>
      <c r="C44" s="36">
        <v>215</v>
      </c>
      <c r="D44" s="37">
        <v>0.71666666666666667</v>
      </c>
      <c r="E44" s="36">
        <v>85</v>
      </c>
      <c r="F44" s="40" t="s">
        <v>42</v>
      </c>
    </row>
    <row r="45" spans="1:6" x14ac:dyDescent="0.25">
      <c r="A45" s="35"/>
      <c r="B45" s="36"/>
      <c r="C45" s="36"/>
      <c r="D45" s="37"/>
      <c r="E45" s="36"/>
      <c r="F45" s="40"/>
    </row>
    <row r="46" spans="1:6" x14ac:dyDescent="0.25">
      <c r="A46" s="42" t="s">
        <v>43</v>
      </c>
      <c r="B46" s="36">
        <v>200</v>
      </c>
      <c r="C46" s="36">
        <v>232.71000000000004</v>
      </c>
      <c r="D46" s="37">
        <v>1.1635500000000001</v>
      </c>
      <c r="E46" s="36">
        <v>-32.710000000000036</v>
      </c>
      <c r="F46" s="39"/>
    </row>
    <row r="47" spans="1:6" x14ac:dyDescent="0.25">
      <c r="A47" s="42" t="s">
        <v>44</v>
      </c>
      <c r="B47" s="36">
        <v>100</v>
      </c>
      <c r="C47" s="36">
        <v>0</v>
      </c>
      <c r="D47" s="37">
        <v>0</v>
      </c>
      <c r="E47" s="36">
        <v>100</v>
      </c>
      <c r="F47" s="38"/>
    </row>
    <row r="48" spans="1:6" x14ac:dyDescent="0.25">
      <c r="A48" s="42" t="s">
        <v>45</v>
      </c>
      <c r="B48" s="36">
        <v>400</v>
      </c>
      <c r="C48" s="36">
        <v>401.68</v>
      </c>
      <c r="D48" s="37">
        <v>1.0042</v>
      </c>
      <c r="E48" s="36">
        <v>-1.6800000000000068</v>
      </c>
      <c r="F48" s="39"/>
    </row>
    <row r="49" spans="1:6" x14ac:dyDescent="0.25">
      <c r="A49" s="42" t="s">
        <v>46</v>
      </c>
      <c r="B49" s="36">
        <v>150</v>
      </c>
      <c r="C49" s="36">
        <v>99.920000000000016</v>
      </c>
      <c r="D49" s="37">
        <v>0.66613333333333347</v>
      </c>
      <c r="E49" s="36">
        <v>50.079999999999984</v>
      </c>
      <c r="F49" s="38"/>
    </row>
    <row r="50" spans="1:6" x14ac:dyDescent="0.25">
      <c r="A50" s="42" t="s">
        <v>47</v>
      </c>
      <c r="B50" s="36">
        <v>200</v>
      </c>
      <c r="C50" s="36">
        <v>173.98</v>
      </c>
      <c r="D50" s="37">
        <v>0.8698999999999999</v>
      </c>
      <c r="E50" s="36">
        <v>26.02000000000001</v>
      </c>
      <c r="F50" s="38" t="s">
        <v>48</v>
      </c>
    </row>
    <row r="51" spans="1:6" x14ac:dyDescent="0.25">
      <c r="A51" s="42" t="s">
        <v>49</v>
      </c>
      <c r="B51" s="36">
        <v>350</v>
      </c>
      <c r="C51" s="36">
        <v>240</v>
      </c>
      <c r="D51" s="37">
        <v>0.68571428571428572</v>
      </c>
      <c r="E51" s="36">
        <v>110</v>
      </c>
      <c r="F51" s="38"/>
    </row>
    <row r="52" spans="1:6" x14ac:dyDescent="0.25">
      <c r="A52" s="42" t="s">
        <v>50</v>
      </c>
      <c r="B52" s="36">
        <v>0</v>
      </c>
      <c r="C52" s="36">
        <v>0</v>
      </c>
      <c r="D52" s="37" t="s">
        <v>3</v>
      </c>
      <c r="E52" s="36">
        <v>0</v>
      </c>
      <c r="F52" s="38"/>
    </row>
    <row r="53" spans="1:6" x14ac:dyDescent="0.25">
      <c r="A53" s="42" t="s">
        <v>51</v>
      </c>
      <c r="B53" s="36">
        <v>500</v>
      </c>
      <c r="C53" s="36">
        <v>0</v>
      </c>
      <c r="D53" s="37">
        <v>0</v>
      </c>
      <c r="E53" s="36">
        <v>500</v>
      </c>
      <c r="F53" s="38"/>
    </row>
    <row r="54" spans="1:6" x14ac:dyDescent="0.25">
      <c r="A54" s="42"/>
      <c r="B54" s="36"/>
      <c r="C54" s="36"/>
      <c r="D54" s="37"/>
      <c r="E54" s="36"/>
      <c r="F54" s="38"/>
    </row>
    <row r="55" spans="1:6" x14ac:dyDescent="0.25">
      <c r="A55" s="43" t="s">
        <v>24</v>
      </c>
      <c r="B55" s="44">
        <f>SUM(B34:B53)</f>
        <v>26960</v>
      </c>
      <c r="C55" s="44">
        <f>SUM(C34:C53)</f>
        <v>18340.679999999997</v>
      </c>
      <c r="D55" s="45"/>
      <c r="E55" s="44">
        <v>8619.32</v>
      </c>
      <c r="F55" s="46"/>
    </row>
    <row r="56" spans="1:6" x14ac:dyDescent="0.25">
      <c r="B56" s="47"/>
      <c r="C56" s="47"/>
      <c r="D56" s="4"/>
      <c r="E56" s="47"/>
    </row>
    <row r="57" spans="1:6" ht="15.75" thickBot="1" x14ac:dyDescent="0.3">
      <c r="B57" s="47"/>
      <c r="C57" s="47"/>
      <c r="D57" s="4"/>
      <c r="E57" s="47"/>
    </row>
    <row r="58" spans="1:6" ht="15.75" thickBot="1" x14ac:dyDescent="0.3">
      <c r="A58" s="26" t="s">
        <v>52</v>
      </c>
      <c r="B58" s="27"/>
      <c r="C58" s="27"/>
      <c r="D58" s="28" t="s">
        <v>9</v>
      </c>
      <c r="E58" s="29">
        <v>41919</v>
      </c>
      <c r="F58" s="30" t="s">
        <v>53</v>
      </c>
    </row>
    <row r="59" spans="1:6" x14ac:dyDescent="0.25">
      <c r="A59" s="31"/>
      <c r="B59" s="32" t="s">
        <v>54</v>
      </c>
      <c r="C59" s="32" t="s">
        <v>12</v>
      </c>
      <c r="D59" s="33"/>
      <c r="E59" s="32"/>
      <c r="F59" s="34" t="s">
        <v>13</v>
      </c>
    </row>
    <row r="60" spans="1:6" x14ac:dyDescent="0.25">
      <c r="A60" s="35" t="s">
        <v>14</v>
      </c>
      <c r="B60" s="36"/>
      <c r="C60" s="36"/>
      <c r="D60" s="37"/>
      <c r="E60" s="36"/>
      <c r="F60" s="38"/>
    </row>
    <row r="61" spans="1:6" x14ac:dyDescent="0.25">
      <c r="A61" s="42" t="s">
        <v>55</v>
      </c>
      <c r="B61" s="36">
        <v>5000</v>
      </c>
      <c r="C61" s="36">
        <v>5000</v>
      </c>
      <c r="D61" s="37"/>
      <c r="E61" s="48"/>
      <c r="F61" s="38" t="s">
        <v>56</v>
      </c>
    </row>
    <row r="62" spans="1:6" x14ac:dyDescent="0.25">
      <c r="A62" s="42" t="s">
        <v>57</v>
      </c>
      <c r="B62" s="36">
        <v>7500</v>
      </c>
      <c r="C62" s="36">
        <v>6919</v>
      </c>
      <c r="D62" s="37"/>
      <c r="E62" s="48"/>
      <c r="F62" s="38" t="s">
        <v>66</v>
      </c>
    </row>
    <row r="63" spans="1:6" x14ac:dyDescent="0.25">
      <c r="A63" s="35" t="s">
        <v>24</v>
      </c>
      <c r="B63" s="32">
        <f>SUM(B61:B62)</f>
        <v>12500</v>
      </c>
      <c r="C63" s="32">
        <f>SUM(C61:C62)</f>
        <v>11919</v>
      </c>
      <c r="D63" s="33"/>
      <c r="E63" s="32"/>
      <c r="F63" s="38"/>
    </row>
    <row r="64" spans="1:6" x14ac:dyDescent="0.25">
      <c r="A64" s="35"/>
      <c r="B64" s="32"/>
      <c r="C64" s="32"/>
      <c r="D64" s="33"/>
      <c r="E64" s="32"/>
      <c r="F64" s="38"/>
    </row>
    <row r="65" spans="1:6" x14ac:dyDescent="0.25">
      <c r="A65" s="49"/>
      <c r="B65" s="50"/>
      <c r="C65" s="50"/>
      <c r="D65" s="51"/>
      <c r="E65" s="50"/>
      <c r="F65" s="40"/>
    </row>
    <row r="66" spans="1:6" x14ac:dyDescent="0.25">
      <c r="A66" s="31"/>
      <c r="B66" s="32" t="s">
        <v>54</v>
      </c>
      <c r="C66" s="32" t="s">
        <v>25</v>
      </c>
      <c r="D66" s="33" t="s">
        <v>26</v>
      </c>
      <c r="E66" s="32" t="s">
        <v>27</v>
      </c>
      <c r="F66" s="34" t="s">
        <v>13</v>
      </c>
    </row>
    <row r="67" spans="1:6" x14ac:dyDescent="0.25">
      <c r="A67" s="35" t="s">
        <v>28</v>
      </c>
      <c r="B67" s="36"/>
      <c r="C67" s="36"/>
      <c r="D67" s="37"/>
      <c r="E67" s="36"/>
      <c r="F67" s="38"/>
    </row>
    <row r="68" spans="1:6" x14ac:dyDescent="0.25">
      <c r="A68" s="42" t="s">
        <v>59</v>
      </c>
      <c r="B68" s="36">
        <v>5000</v>
      </c>
      <c r="C68" s="36">
        <v>5000</v>
      </c>
      <c r="D68" s="37" t="s">
        <v>3</v>
      </c>
      <c r="E68" s="36">
        <f>B68-C68</f>
        <v>0</v>
      </c>
      <c r="F68" s="38"/>
    </row>
    <row r="69" spans="1:6" x14ac:dyDescent="0.25">
      <c r="A69" s="42" t="s">
        <v>60</v>
      </c>
      <c r="B69" s="36">
        <v>25000</v>
      </c>
      <c r="C69" s="36">
        <v>24977.51</v>
      </c>
      <c r="D69" s="37">
        <v>0.99910039999999989</v>
      </c>
      <c r="E69" s="36">
        <f t="shared" ref="E69:E73" si="0">B69-C69</f>
        <v>22.490000000001601</v>
      </c>
      <c r="F69" s="38"/>
    </row>
    <row r="70" spans="1:6" x14ac:dyDescent="0.25">
      <c r="A70" s="42" t="s">
        <v>61</v>
      </c>
      <c r="B70" s="36">
        <v>0</v>
      </c>
      <c r="C70" s="36">
        <v>0</v>
      </c>
      <c r="D70" s="37" t="s">
        <v>3</v>
      </c>
      <c r="E70" s="36">
        <f t="shared" si="0"/>
        <v>0</v>
      </c>
      <c r="F70" s="38"/>
    </row>
    <row r="71" spans="1:6" x14ac:dyDescent="0.25">
      <c r="A71" s="42" t="s">
        <v>62</v>
      </c>
      <c r="B71" s="36">
        <v>2000</v>
      </c>
      <c r="C71" s="36">
        <v>6725.29</v>
      </c>
      <c r="D71" s="37">
        <v>3.3626450000000001</v>
      </c>
      <c r="E71" s="36">
        <f t="shared" si="0"/>
        <v>-4725.29</v>
      </c>
      <c r="F71" s="38" t="s">
        <v>63</v>
      </c>
    </row>
    <row r="72" spans="1:6" x14ac:dyDescent="0.25">
      <c r="A72" s="42" t="s">
        <v>64</v>
      </c>
      <c r="B72" s="36">
        <v>1500</v>
      </c>
      <c r="C72" s="36">
        <v>0</v>
      </c>
      <c r="D72" s="37">
        <v>0</v>
      </c>
      <c r="E72" s="36">
        <f t="shared" si="0"/>
        <v>1500</v>
      </c>
      <c r="F72" s="38"/>
    </row>
    <row r="73" spans="1:6" x14ac:dyDescent="0.25">
      <c r="A73" s="42" t="s">
        <v>65</v>
      </c>
      <c r="B73" s="36">
        <v>300</v>
      </c>
      <c r="C73" s="36">
        <v>0</v>
      </c>
      <c r="D73" s="37">
        <v>0</v>
      </c>
      <c r="E73" s="36">
        <f t="shared" si="0"/>
        <v>300</v>
      </c>
      <c r="F73" s="38"/>
    </row>
    <row r="74" spans="1:6" x14ac:dyDescent="0.25">
      <c r="A74" s="31"/>
      <c r="B74" s="36"/>
      <c r="C74" s="36"/>
      <c r="D74" s="37"/>
      <c r="E74" s="36"/>
      <c r="F74" s="38"/>
    </row>
    <row r="75" spans="1:6" x14ac:dyDescent="0.25">
      <c r="A75" s="43" t="s">
        <v>24</v>
      </c>
      <c r="B75" s="44">
        <f>SUM(B68:B73)</f>
        <v>33800</v>
      </c>
      <c r="C75" s="44">
        <f>SUM(C68:C73)</f>
        <v>36702.799999999996</v>
      </c>
      <c r="D75" s="45"/>
      <c r="E75" s="44">
        <f>SUM(E68:E73)</f>
        <v>-2902.7999999999984</v>
      </c>
      <c r="F75" s="52"/>
    </row>
  </sheetData>
  <mergeCells count="13">
    <mergeCell ref="E2:F17"/>
    <mergeCell ref="A10:B10"/>
    <mergeCell ref="A11:B11"/>
    <mergeCell ref="A14:B14"/>
    <mergeCell ref="A15:B15"/>
    <mergeCell ref="A16:B16"/>
    <mergeCell ref="A17:B17"/>
    <mergeCell ref="A2:B2"/>
    <mergeCell ref="A3:B3"/>
    <mergeCell ref="A4:B4"/>
    <mergeCell ref="A5:B5"/>
    <mergeCell ref="A8:B8"/>
    <mergeCell ref="A9:B9"/>
  </mergeCells>
  <conditionalFormatting sqref="D21:D33 D74:D75 D54:D60 D63:D67">
    <cfRule type="cellIs" dxfId="2" priority="1" operator="between">
      <formula>1</formula>
      <formula>10</formula>
    </cfRule>
  </conditionalFormatting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lucy</cp:lastModifiedBy>
  <cp:lastPrinted>2014-10-07T20:32:49Z</cp:lastPrinted>
  <dcterms:created xsi:type="dcterms:W3CDTF">2014-10-07T19:56:26Z</dcterms:created>
  <dcterms:modified xsi:type="dcterms:W3CDTF">2014-10-07T20:40:36Z</dcterms:modified>
</cp:coreProperties>
</file>