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_xlnm.Print_Area" localSheetId="0">City!$A$1:$O$53</definedName>
    <definedName name="table" localSheetId="0">City!$U$3:$V$75</definedName>
  </definedNames>
  <calcPr calcId="145621" concurrentCalc="0"/>
</workbook>
</file>

<file path=xl/calcChain.xml><?xml version="1.0" encoding="utf-8"?>
<calcChain xmlns="http://schemas.openxmlformats.org/spreadsheetml/2006/main">
  <c r="B7" i="1" l="1"/>
  <c r="L11" i="1"/>
  <c r="L10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G3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G4" i="1"/>
  <c r="G5" i="1"/>
</calcChain>
</file>

<file path=xl/sharedStrings.xml><?xml version="1.0" encoding="utf-8"?>
<sst xmlns="http://schemas.openxmlformats.org/spreadsheetml/2006/main" count="70" uniqueCount="24">
  <si>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</si>
  <si>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</si>
  <si>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</si>
  <si>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</si>
  <si>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</si>
  <si>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</si>
  <si>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</si>
  <si>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</si>
  <si>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</si>
  <si>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</si>
  <si>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</si>
  <si>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</si>
  <si>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</si>
  <si>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</si>
  <si>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</si>
  <si>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</si>
  <si>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</si>
  <si>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</si>
  <si>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</si>
  <si>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</si>
  <si>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city</t>
  </si>
  <si>
    <t>Duration/ h</t>
  </si>
  <si>
    <t>Cost/ £</t>
  </si>
  <si>
    <t>Ergo Booker Summary: 01-01-14 to 31-03-14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</si>
</sst>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39">
    <xf numFmtId="0" fontId="0" fillId="0" borderId="0" xfId="0"/>
    <xf numFmtId="0" fontId="19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1" fillId="0" borderId="0" xfId="0" applyFont="1"/>
    <xf numFmtId="20" fontId="1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0" fillId="0" borderId="21" xfId="0" applyNumberFormat="1" applyFont="1" applyBorder="1"/>
    <xf numFmtId="44" fontId="20" fillId="0" borderId="19" xfId="0" applyNumberFormat="1" applyFont="1" applyBorder="1"/>
    <xf numFmtId="44" fontId="20" fillId="0" borderId="22" xfId="0" applyNumberFormat="1" applyFont="1" applyBorder="1"/>
    <xf numFmtId="20" fontId="0" fillId="0" borderId="0" xfId="0" applyNumberFormat="1" applyBorder="1" applyAlignment="1">
      <alignment horizontal="center"/>
    </xf>
    <xf numFmtId="0" fontId="21" fillId="0" borderId="23" xfId="0" applyFont="1" applyBorder="1"/>
    <xf numFmtId="44" fontId="21" fillId="0" borderId="24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24" fillId="0" borderId="0" xfId="42" applyAlignment="1">
      <alignment horizontal="center" vertical="center"/>
    </xf>
    <xf numFmtId="49" fontId="24" fillId="0" borderId="0" xfId="42" applyNumberFormat="1" applyFont="1" applyAlignment="1">
      <alignment horizontal="center" vertical="center"/>
    </xf>
    <xf numFmtId="14" fontId="24" fillId="0" borderId="0" xfId="42" applyNumberFormat="1" applyFont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3"/>
  <sheetViews>
    <sheetView tabSelected="1" view="pageBreakPreview" topLeftCell="A4" zoomScaleNormal="85" zoomScaleSheetLayoutView="100" workbookViewId="0">
      <selection activeCell="B7" sqref="B7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5" width="9.140625" hidden="1" customWidth="1"/>
    <col min="7" max="7" width="11.28515625" style="11" bestFit="1" customWidth="1"/>
    <col min="8" max="8" width="0" style="11" hidden="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1.140625" style="11" bestFit="1" customWidth="1"/>
    <col min="15" max="17" width="9.140625" style="11"/>
    <col min="21" max="23" width="9.140625" customWidth="1"/>
  </cols>
  <sheetData>
    <row r="1" spans="1:25" ht="18.75" x14ac:dyDescent="0.3">
      <c r="A1" s="1" t="s">
        <v>23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6" t="s">
        <v>4</v>
      </c>
      <c r="D3" s="6"/>
      <c r="E3" s="6"/>
      <c r="F3" s="6"/>
      <c r="G3" s="28">
        <f>SUM(I10:I147)</f>
        <v>350.5</v>
      </c>
      <c r="H3"/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11" t="s">
        <v>7</v>
      </c>
      <c r="D4" s="11"/>
      <c r="E4" s="11"/>
      <c r="F4" s="11"/>
      <c r="G4" s="29">
        <f>SUM(J10:J147)</f>
        <v>0</v>
      </c>
      <c r="H4"/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13" t="s">
        <v>8</v>
      </c>
      <c r="D5" s="13"/>
      <c r="E5" s="13"/>
      <c r="F5" s="13"/>
      <c r="G5" s="30">
        <f>SUM(K10:K147)</f>
        <v>0</v>
      </c>
      <c r="H5"/>
      <c r="I5"/>
      <c r="J5">
        <v>1</v>
      </c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2" t="s">
        <v>9</v>
      </c>
      <c r="B7" s="33">
        <f>SUM(O10:O147)</f>
        <v>350.5</v>
      </c>
      <c r="C7" s="34"/>
      <c r="D7" s="34"/>
      <c r="E7" s="34"/>
      <c r="F7" s="34"/>
      <c r="G7" s="34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4"/>
      <c r="B8" s="34"/>
      <c r="C8" s="34"/>
      <c r="D8" s="34"/>
      <c r="E8" s="34"/>
      <c r="F8" s="34"/>
      <c r="G8" s="34"/>
      <c r="H8"/>
      <c r="I8"/>
      <c r="J8"/>
      <c r="K8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5" t="s">
        <v>10</v>
      </c>
      <c r="B9" s="35" t="s">
        <v>11</v>
      </c>
      <c r="C9" s="35" t="s">
        <v>12</v>
      </c>
      <c r="D9" s="35" t="s">
        <v>13</v>
      </c>
      <c r="E9" s="35" t="s">
        <v>14</v>
      </c>
      <c r="F9" s="35" t="s">
        <v>17</v>
      </c>
      <c r="G9" s="35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21</v>
      </c>
      <c r="O9" s="14" t="s">
        <v>22</v>
      </c>
      <c r="U9" s="7">
        <v>6</v>
      </c>
      <c r="V9" s="8">
        <v>0.3125</v>
      </c>
    </row>
    <row r="10" spans="1:25" x14ac:dyDescent="0.25">
      <c r="A10" s="36">
        <v>18101</v>
      </c>
      <c r="B10" s="36" t="s">
        <v>20</v>
      </c>
      <c r="C10" s="38">
        <v>41912</v>
      </c>
      <c r="D10" s="19">
        <v>50</v>
      </c>
      <c r="E10" s="19">
        <v>53</v>
      </c>
      <c r="F10" s="36">
        <v>0</v>
      </c>
      <c r="G10" s="36">
        <v>5</v>
      </c>
      <c r="H10" s="23">
        <f t="shared" ref="H10:H24" si="0">IF(G10&lt;13,G10-F10+1,IF(F10=G10,0,7-F10+1))</f>
        <v>6</v>
      </c>
      <c r="I10" s="24">
        <f t="shared" ref="I10:I24" si="1">IF(F10&lt;8,O10,0)</f>
        <v>12</v>
      </c>
      <c r="J10" s="25">
        <f t="shared" ref="J10:J24" si="2">IF(F10&gt;7,IF(F10&lt;13,O10,0),0)</f>
        <v>0</v>
      </c>
      <c r="K10" s="26">
        <f t="shared" ref="K10:K24" si="3">IF(F10&gt;12,O10,0)</f>
        <v>0</v>
      </c>
      <c r="L10" s="21">
        <f>VLOOKUP(D10,table,2,FALSE)</f>
        <v>0.77083333333333404</v>
      </c>
      <c r="M10" s="22">
        <f t="shared" ref="M10:M24" si="4">VLOOKUP(E10+1,table,2,)</f>
        <v>0.812500000000001</v>
      </c>
      <c r="N10" s="23">
        <f t="shared" ref="N10:N24" si="5">(E10-D10+1)/4</f>
        <v>1</v>
      </c>
      <c r="O10" s="19">
        <f t="shared" ref="O10:O24" si="6">IF(G10&lt;13,H10*N10*2,IF(G10&gt;12, 25, 0))</f>
        <v>12</v>
      </c>
      <c r="P10"/>
      <c r="Q10"/>
      <c r="U10" s="7">
        <v>7</v>
      </c>
      <c r="V10" s="8">
        <v>0.32291666666666702</v>
      </c>
    </row>
    <row r="11" spans="1:25" x14ac:dyDescent="0.25">
      <c r="A11" s="36">
        <v>18102</v>
      </c>
      <c r="B11" s="36" t="s">
        <v>20</v>
      </c>
      <c r="C11" s="38">
        <v>41912</v>
      </c>
      <c r="D11" s="19">
        <v>54</v>
      </c>
      <c r="E11" s="19">
        <v>57</v>
      </c>
      <c r="F11" s="36">
        <v>0</v>
      </c>
      <c r="G11" s="36">
        <v>1</v>
      </c>
      <c r="H11" s="23">
        <f t="shared" si="0"/>
        <v>2</v>
      </c>
      <c r="I11" s="24">
        <f t="shared" si="1"/>
        <v>4</v>
      </c>
      <c r="J11" s="25">
        <f t="shared" si="2"/>
        <v>0</v>
      </c>
      <c r="K11" s="26">
        <f t="shared" si="3"/>
        <v>0</v>
      </c>
      <c r="L11" s="21">
        <f>VLOOKUP(D11,table,2,)</f>
        <v>0.812500000000001</v>
      </c>
      <c r="M11" s="22">
        <f t="shared" si="4"/>
        <v>0.85416666666666796</v>
      </c>
      <c r="N11" s="23">
        <f t="shared" si="5"/>
        <v>1</v>
      </c>
      <c r="O11" s="19">
        <f t="shared" si="6"/>
        <v>4</v>
      </c>
      <c r="P11"/>
      <c r="Q11"/>
      <c r="U11" s="7">
        <v>8</v>
      </c>
      <c r="V11" s="8">
        <v>0.33333333333333298</v>
      </c>
    </row>
    <row r="12" spans="1:25" x14ac:dyDescent="0.25">
      <c r="A12" s="36">
        <v>18098</v>
      </c>
      <c r="B12" s="36" t="s">
        <v>20</v>
      </c>
      <c r="C12" s="38">
        <v>41911</v>
      </c>
      <c r="D12" s="19">
        <v>46</v>
      </c>
      <c r="E12" s="19">
        <v>49</v>
      </c>
      <c r="F12" s="36">
        <v>0</v>
      </c>
      <c r="G12" s="36">
        <v>1</v>
      </c>
      <c r="H12" s="23">
        <f t="shared" si="0"/>
        <v>2</v>
      </c>
      <c r="I12" s="24">
        <f t="shared" si="1"/>
        <v>4</v>
      </c>
      <c r="J12" s="25">
        <f t="shared" si="2"/>
        <v>0</v>
      </c>
      <c r="K12" s="26">
        <f t="shared" si="3"/>
        <v>0</v>
      </c>
      <c r="L12" s="21">
        <f t="shared" ref="L11:L24" si="7">VLOOKUP(D12,table,2,)</f>
        <v>0.72916666666666796</v>
      </c>
      <c r="M12" s="22">
        <f t="shared" si="4"/>
        <v>0.77083333333333404</v>
      </c>
      <c r="N12" s="23">
        <f t="shared" si="5"/>
        <v>1</v>
      </c>
      <c r="O12" s="19">
        <f t="shared" si="6"/>
        <v>4</v>
      </c>
      <c r="P12"/>
      <c r="Q12"/>
      <c r="U12" s="7">
        <v>9</v>
      </c>
      <c r="V12" s="8">
        <v>0.34375</v>
      </c>
    </row>
    <row r="13" spans="1:25" x14ac:dyDescent="0.25">
      <c r="A13" s="36">
        <v>18099</v>
      </c>
      <c r="B13" s="36" t="s">
        <v>20</v>
      </c>
      <c r="C13" s="38">
        <v>41911</v>
      </c>
      <c r="D13" s="19">
        <v>50</v>
      </c>
      <c r="E13" s="19">
        <v>53</v>
      </c>
      <c r="F13" s="36">
        <v>0</v>
      </c>
      <c r="G13" s="36">
        <v>3</v>
      </c>
      <c r="H13" s="23">
        <f t="shared" si="0"/>
        <v>4</v>
      </c>
      <c r="I13" s="24">
        <f t="shared" si="1"/>
        <v>8</v>
      </c>
      <c r="J13" s="25">
        <f t="shared" si="2"/>
        <v>0</v>
      </c>
      <c r="K13" s="26">
        <f t="shared" si="3"/>
        <v>0</v>
      </c>
      <c r="L13" s="21">
        <f t="shared" si="7"/>
        <v>0.77083333333333404</v>
      </c>
      <c r="M13" s="22">
        <f t="shared" si="4"/>
        <v>0.812500000000001</v>
      </c>
      <c r="N13" s="23">
        <f t="shared" si="5"/>
        <v>1</v>
      </c>
      <c r="O13" s="19">
        <f t="shared" si="6"/>
        <v>8</v>
      </c>
      <c r="P13"/>
      <c r="Q13"/>
      <c r="U13" s="7">
        <v>10</v>
      </c>
      <c r="V13" s="8">
        <v>0.35416666666666702</v>
      </c>
    </row>
    <row r="14" spans="1:25" x14ac:dyDescent="0.25">
      <c r="A14" s="36">
        <v>18100</v>
      </c>
      <c r="B14" s="36" t="s">
        <v>20</v>
      </c>
      <c r="C14" s="38">
        <v>41911</v>
      </c>
      <c r="D14" s="19">
        <v>54</v>
      </c>
      <c r="E14" s="19">
        <v>57</v>
      </c>
      <c r="F14" s="36">
        <v>0</v>
      </c>
      <c r="G14" s="36">
        <v>2</v>
      </c>
      <c r="H14" s="23">
        <f t="shared" si="0"/>
        <v>3</v>
      </c>
      <c r="I14" s="24">
        <f t="shared" si="1"/>
        <v>6</v>
      </c>
      <c r="J14" s="25">
        <f t="shared" si="2"/>
        <v>0</v>
      </c>
      <c r="K14" s="26">
        <f t="shared" si="3"/>
        <v>0</v>
      </c>
      <c r="L14" s="21">
        <f t="shared" si="7"/>
        <v>0.812500000000001</v>
      </c>
      <c r="M14" s="22">
        <f t="shared" si="4"/>
        <v>0.85416666666666796</v>
      </c>
      <c r="N14" s="23">
        <f t="shared" si="5"/>
        <v>1</v>
      </c>
      <c r="O14" s="19">
        <f t="shared" si="6"/>
        <v>6</v>
      </c>
      <c r="P14"/>
      <c r="Q14"/>
      <c r="U14" s="7">
        <v>11</v>
      </c>
      <c r="V14" s="8">
        <v>0.36458333333333398</v>
      </c>
    </row>
    <row r="15" spans="1:25" x14ac:dyDescent="0.25">
      <c r="A15" s="36">
        <v>18109</v>
      </c>
      <c r="B15" s="36" t="s">
        <v>20</v>
      </c>
      <c r="C15" s="38">
        <v>41911</v>
      </c>
      <c r="D15" s="19">
        <v>50</v>
      </c>
      <c r="E15" s="19">
        <v>53</v>
      </c>
      <c r="F15" s="36">
        <v>4</v>
      </c>
      <c r="G15" s="36">
        <v>4</v>
      </c>
      <c r="H15" s="23">
        <f t="shared" si="0"/>
        <v>1</v>
      </c>
      <c r="I15" s="24">
        <f t="shared" si="1"/>
        <v>2</v>
      </c>
      <c r="J15" s="25">
        <f t="shared" si="2"/>
        <v>0</v>
      </c>
      <c r="K15" s="26">
        <f t="shared" si="3"/>
        <v>0</v>
      </c>
      <c r="L15" s="21">
        <f t="shared" si="7"/>
        <v>0.77083333333333404</v>
      </c>
      <c r="M15" s="22">
        <f t="shared" si="4"/>
        <v>0.812500000000001</v>
      </c>
      <c r="N15" s="23">
        <f t="shared" si="5"/>
        <v>1</v>
      </c>
      <c r="O15" s="19">
        <f t="shared" si="6"/>
        <v>2</v>
      </c>
      <c r="P15"/>
      <c r="Q15"/>
      <c r="U15" s="7">
        <v>12</v>
      </c>
      <c r="V15" s="8">
        <v>0.375</v>
      </c>
    </row>
    <row r="16" spans="1:25" x14ac:dyDescent="0.25">
      <c r="A16" s="36">
        <v>18093</v>
      </c>
      <c r="B16" s="36" t="s">
        <v>20</v>
      </c>
      <c r="C16" s="38">
        <v>41908</v>
      </c>
      <c r="D16" s="19">
        <v>54</v>
      </c>
      <c r="E16" s="19">
        <v>57</v>
      </c>
      <c r="F16" s="36">
        <v>0</v>
      </c>
      <c r="G16" s="36">
        <v>0</v>
      </c>
      <c r="H16" s="23">
        <f t="shared" si="0"/>
        <v>1</v>
      </c>
      <c r="I16" s="24">
        <f t="shared" si="1"/>
        <v>2</v>
      </c>
      <c r="J16" s="25">
        <f t="shared" si="2"/>
        <v>0</v>
      </c>
      <c r="K16" s="26">
        <f t="shared" si="3"/>
        <v>0</v>
      </c>
      <c r="L16" s="21">
        <f t="shared" si="7"/>
        <v>0.812500000000001</v>
      </c>
      <c r="M16" s="22">
        <f t="shared" si="4"/>
        <v>0.85416666666666796</v>
      </c>
      <c r="N16" s="23">
        <f t="shared" si="5"/>
        <v>1</v>
      </c>
      <c r="O16" s="19">
        <f t="shared" si="6"/>
        <v>2</v>
      </c>
      <c r="P16"/>
      <c r="Q16"/>
      <c r="U16" s="7">
        <v>13</v>
      </c>
      <c r="V16" s="8">
        <v>0.38541666666666702</v>
      </c>
    </row>
    <row r="17" spans="1:22" x14ac:dyDescent="0.25">
      <c r="A17" s="36">
        <v>18092</v>
      </c>
      <c r="B17" s="36" t="s">
        <v>20</v>
      </c>
      <c r="C17" s="38">
        <v>41908</v>
      </c>
      <c r="D17" s="19">
        <v>50</v>
      </c>
      <c r="E17" s="19">
        <v>53</v>
      </c>
      <c r="F17" s="36">
        <v>0</v>
      </c>
      <c r="G17" s="36">
        <v>7</v>
      </c>
      <c r="H17" s="23">
        <f t="shared" si="0"/>
        <v>8</v>
      </c>
      <c r="I17" s="24">
        <f t="shared" si="1"/>
        <v>16</v>
      </c>
      <c r="J17" s="25">
        <f t="shared" si="2"/>
        <v>0</v>
      </c>
      <c r="K17" s="26">
        <f t="shared" si="3"/>
        <v>0</v>
      </c>
      <c r="L17" s="21">
        <f t="shared" si="7"/>
        <v>0.77083333333333404</v>
      </c>
      <c r="M17" s="22">
        <f t="shared" si="4"/>
        <v>0.812500000000001</v>
      </c>
      <c r="N17" s="23">
        <f t="shared" si="5"/>
        <v>1</v>
      </c>
      <c r="O17" s="19">
        <f t="shared" si="6"/>
        <v>16</v>
      </c>
      <c r="P17"/>
      <c r="Q17"/>
      <c r="U17" s="7">
        <v>14</v>
      </c>
      <c r="V17" s="8">
        <v>0.39583333333333398</v>
      </c>
    </row>
    <row r="18" spans="1:22" x14ac:dyDescent="0.25">
      <c r="A18" s="36">
        <v>18080</v>
      </c>
      <c r="B18" s="36" t="s">
        <v>20</v>
      </c>
      <c r="C18" s="38">
        <v>41907</v>
      </c>
      <c r="D18" s="19">
        <v>50</v>
      </c>
      <c r="E18" s="19">
        <v>53</v>
      </c>
      <c r="F18" s="36">
        <v>0</v>
      </c>
      <c r="G18" s="36">
        <v>4</v>
      </c>
      <c r="H18" s="23">
        <f t="shared" si="0"/>
        <v>5</v>
      </c>
      <c r="I18" s="24">
        <f t="shared" si="1"/>
        <v>10</v>
      </c>
      <c r="J18" s="25">
        <f t="shared" si="2"/>
        <v>0</v>
      </c>
      <c r="K18" s="26">
        <f t="shared" si="3"/>
        <v>0</v>
      </c>
      <c r="L18" s="21">
        <f t="shared" si="7"/>
        <v>0.77083333333333404</v>
      </c>
      <c r="M18" s="22">
        <f t="shared" si="4"/>
        <v>0.812500000000001</v>
      </c>
      <c r="N18" s="23">
        <f t="shared" si="5"/>
        <v>1</v>
      </c>
      <c r="O18" s="19">
        <f t="shared" si="6"/>
        <v>10</v>
      </c>
      <c r="P18"/>
      <c r="Q18"/>
      <c r="U18" s="7">
        <v>15</v>
      </c>
      <c r="V18" s="8">
        <v>0.40625</v>
      </c>
    </row>
    <row r="19" spans="1:22" x14ac:dyDescent="0.25">
      <c r="A19" s="36">
        <v>18095</v>
      </c>
      <c r="B19" s="36" t="s">
        <v>20</v>
      </c>
      <c r="C19" s="38">
        <v>41907</v>
      </c>
      <c r="D19" s="19">
        <v>50</v>
      </c>
      <c r="E19" s="19">
        <v>53</v>
      </c>
      <c r="F19" s="36">
        <v>5</v>
      </c>
      <c r="G19" s="36">
        <v>5</v>
      </c>
      <c r="H19" s="23">
        <f t="shared" si="0"/>
        <v>1</v>
      </c>
      <c r="I19" s="24">
        <f t="shared" si="1"/>
        <v>2</v>
      </c>
      <c r="J19" s="25">
        <f t="shared" si="2"/>
        <v>0</v>
      </c>
      <c r="K19" s="26">
        <f t="shared" si="3"/>
        <v>0</v>
      </c>
      <c r="L19" s="21">
        <f t="shared" si="7"/>
        <v>0.77083333333333404</v>
      </c>
      <c r="M19" s="22">
        <f t="shared" si="4"/>
        <v>0.812500000000001</v>
      </c>
      <c r="N19" s="23">
        <f t="shared" si="5"/>
        <v>1</v>
      </c>
      <c r="O19" s="19">
        <f t="shared" si="6"/>
        <v>2</v>
      </c>
      <c r="P19"/>
      <c r="Q19"/>
      <c r="U19" s="7">
        <v>16</v>
      </c>
      <c r="V19" s="8">
        <v>0.41666666666666702</v>
      </c>
    </row>
    <row r="20" spans="1:22" x14ac:dyDescent="0.25">
      <c r="A20" s="36">
        <v>18089</v>
      </c>
      <c r="B20" s="36" t="s">
        <v>20</v>
      </c>
      <c r="C20" s="38">
        <v>41907</v>
      </c>
      <c r="D20" s="19">
        <v>54</v>
      </c>
      <c r="E20" s="19">
        <v>57</v>
      </c>
      <c r="F20" s="36">
        <v>1</v>
      </c>
      <c r="G20" s="36">
        <v>5</v>
      </c>
      <c r="H20" s="23">
        <f t="shared" si="0"/>
        <v>5</v>
      </c>
      <c r="I20" s="24">
        <f t="shared" si="1"/>
        <v>10</v>
      </c>
      <c r="J20" s="25">
        <f t="shared" si="2"/>
        <v>0</v>
      </c>
      <c r="K20" s="26">
        <f t="shared" si="3"/>
        <v>0</v>
      </c>
      <c r="L20" s="21">
        <f t="shared" si="7"/>
        <v>0.812500000000001</v>
      </c>
      <c r="M20" s="22">
        <f t="shared" si="4"/>
        <v>0.85416666666666796</v>
      </c>
      <c r="N20" s="23">
        <f t="shared" si="5"/>
        <v>1</v>
      </c>
      <c r="O20" s="19">
        <f t="shared" si="6"/>
        <v>10</v>
      </c>
      <c r="P20"/>
      <c r="Q20"/>
      <c r="U20" s="7">
        <v>17</v>
      </c>
      <c r="V20" s="8">
        <v>0.42708333333333398</v>
      </c>
    </row>
    <row r="21" spans="1:22" x14ac:dyDescent="0.25">
      <c r="A21" s="36">
        <v>18076</v>
      </c>
      <c r="B21" s="36" t="s">
        <v>20</v>
      </c>
      <c r="C21" s="38">
        <v>41906</v>
      </c>
      <c r="D21" s="19">
        <v>50</v>
      </c>
      <c r="E21" s="19">
        <v>53</v>
      </c>
      <c r="F21" s="36">
        <v>0</v>
      </c>
      <c r="G21" s="36">
        <v>7</v>
      </c>
      <c r="H21" s="23">
        <f t="shared" si="0"/>
        <v>8</v>
      </c>
      <c r="I21" s="24">
        <f t="shared" si="1"/>
        <v>16</v>
      </c>
      <c r="J21" s="25">
        <f t="shared" si="2"/>
        <v>0</v>
      </c>
      <c r="K21" s="26">
        <f t="shared" si="3"/>
        <v>0</v>
      </c>
      <c r="L21" s="21">
        <f t="shared" si="7"/>
        <v>0.77083333333333404</v>
      </c>
      <c r="M21" s="22">
        <f t="shared" si="4"/>
        <v>0.812500000000001</v>
      </c>
      <c r="N21" s="23">
        <f t="shared" si="5"/>
        <v>1</v>
      </c>
      <c r="O21" s="19">
        <f t="shared" si="6"/>
        <v>16</v>
      </c>
      <c r="P21"/>
      <c r="Q21"/>
      <c r="U21" s="7">
        <v>18</v>
      </c>
      <c r="V21" s="8">
        <v>0.4375</v>
      </c>
    </row>
    <row r="22" spans="1:22" x14ac:dyDescent="0.25">
      <c r="A22" s="36">
        <v>18077</v>
      </c>
      <c r="B22" s="36" t="s">
        <v>20</v>
      </c>
      <c r="C22" s="38">
        <v>41906</v>
      </c>
      <c r="D22" s="19">
        <v>54</v>
      </c>
      <c r="E22" s="19">
        <v>57</v>
      </c>
      <c r="F22" s="36">
        <v>0</v>
      </c>
      <c r="G22" s="36">
        <v>1</v>
      </c>
      <c r="H22" s="23">
        <f t="shared" si="0"/>
        <v>2</v>
      </c>
      <c r="I22" s="24">
        <f t="shared" si="1"/>
        <v>4</v>
      </c>
      <c r="J22" s="25">
        <f t="shared" si="2"/>
        <v>0</v>
      </c>
      <c r="K22" s="26">
        <f t="shared" si="3"/>
        <v>0</v>
      </c>
      <c r="L22" s="21">
        <f t="shared" si="7"/>
        <v>0.812500000000001</v>
      </c>
      <c r="M22" s="22">
        <f t="shared" si="4"/>
        <v>0.85416666666666796</v>
      </c>
      <c r="N22" s="23">
        <f t="shared" si="5"/>
        <v>1</v>
      </c>
      <c r="O22" s="19">
        <f t="shared" si="6"/>
        <v>4</v>
      </c>
      <c r="P22"/>
      <c r="Q22"/>
      <c r="U22" s="7">
        <v>19</v>
      </c>
      <c r="V22" s="8">
        <v>0.44791666666666702</v>
      </c>
    </row>
    <row r="23" spans="1:22" x14ac:dyDescent="0.25">
      <c r="A23" s="36">
        <v>18082</v>
      </c>
      <c r="B23" s="36" t="s">
        <v>20</v>
      </c>
      <c r="C23" s="38">
        <v>41906</v>
      </c>
      <c r="D23" s="19">
        <v>54</v>
      </c>
      <c r="E23" s="19">
        <v>57</v>
      </c>
      <c r="F23" s="36">
        <v>2</v>
      </c>
      <c r="G23" s="36">
        <v>5</v>
      </c>
      <c r="H23" s="23">
        <f t="shared" si="0"/>
        <v>4</v>
      </c>
      <c r="I23" s="24">
        <f t="shared" si="1"/>
        <v>8</v>
      </c>
      <c r="J23" s="25">
        <f t="shared" si="2"/>
        <v>0</v>
      </c>
      <c r="K23" s="26">
        <f t="shared" si="3"/>
        <v>0</v>
      </c>
      <c r="L23" s="21">
        <f t="shared" si="7"/>
        <v>0.812500000000001</v>
      </c>
      <c r="M23" s="22">
        <f t="shared" si="4"/>
        <v>0.85416666666666796</v>
      </c>
      <c r="N23" s="23">
        <f t="shared" si="5"/>
        <v>1</v>
      </c>
      <c r="O23" s="19">
        <f t="shared" si="6"/>
        <v>8</v>
      </c>
      <c r="P23"/>
      <c r="Q23"/>
      <c r="U23" s="7">
        <v>20</v>
      </c>
      <c r="V23" s="8">
        <v>0.45833333333333398</v>
      </c>
    </row>
    <row r="24" spans="1:22" x14ac:dyDescent="0.25">
      <c r="A24" s="36">
        <v>18075</v>
      </c>
      <c r="B24" s="36" t="s">
        <v>20</v>
      </c>
      <c r="C24" s="38">
        <v>41905</v>
      </c>
      <c r="D24" s="19">
        <v>50</v>
      </c>
      <c r="E24" s="19">
        <v>53</v>
      </c>
      <c r="F24" s="36">
        <v>0</v>
      </c>
      <c r="G24" s="36">
        <v>2</v>
      </c>
      <c r="H24" s="23">
        <f t="shared" si="0"/>
        <v>3</v>
      </c>
      <c r="I24" s="24">
        <f t="shared" si="1"/>
        <v>6</v>
      </c>
      <c r="J24" s="25">
        <f t="shared" si="2"/>
        <v>0</v>
      </c>
      <c r="K24" s="26">
        <f t="shared" si="3"/>
        <v>0</v>
      </c>
      <c r="L24" s="21">
        <f t="shared" si="7"/>
        <v>0.77083333333333404</v>
      </c>
      <c r="M24" s="22">
        <f t="shared" si="4"/>
        <v>0.812500000000001</v>
      </c>
      <c r="N24" s="23">
        <f t="shared" si="5"/>
        <v>1</v>
      </c>
      <c r="O24" s="19">
        <f t="shared" si="6"/>
        <v>6</v>
      </c>
      <c r="P24"/>
      <c r="Q24"/>
      <c r="U24" s="7">
        <v>21</v>
      </c>
      <c r="V24" s="8">
        <v>0.46875</v>
      </c>
    </row>
    <row r="25" spans="1:22" x14ac:dyDescent="0.25">
      <c r="A25" s="36">
        <v>18083</v>
      </c>
      <c r="B25" s="36" t="s">
        <v>20</v>
      </c>
      <c r="C25" s="38">
        <v>41905</v>
      </c>
      <c r="D25" s="19">
        <v>54</v>
      </c>
      <c r="E25" s="19">
        <v>58</v>
      </c>
      <c r="F25" s="36">
        <v>0</v>
      </c>
      <c r="G25" s="36">
        <v>5</v>
      </c>
      <c r="H25" s="23">
        <f t="shared" ref="H25:H53" si="8">IF(G25&lt;13,G25-F25+1,IF(F25=G25,0,7-F25+1))</f>
        <v>6</v>
      </c>
      <c r="I25" s="24">
        <f t="shared" ref="I25:I53" si="9">IF(F25&lt;8,O25,0)</f>
        <v>15</v>
      </c>
      <c r="J25" s="25">
        <f t="shared" ref="J25:J53" si="10">IF(F25&gt;7,IF(F25&lt;13,O25,0),0)</f>
        <v>0</v>
      </c>
      <c r="K25" s="26">
        <f t="shared" ref="K25:K53" si="11">IF(F25&gt;12,O25,0)</f>
        <v>0</v>
      </c>
      <c r="L25" s="21">
        <f t="shared" ref="L25:L53" si="12">VLOOKUP(D25,table,2,)</f>
        <v>0.812500000000001</v>
      </c>
      <c r="M25" s="22">
        <f t="shared" ref="M25:M53" si="13">VLOOKUP(E25+1,table,2,)</f>
        <v>0.86458333333333404</v>
      </c>
      <c r="N25" s="23">
        <f t="shared" ref="N25:N53" si="14">(E25-D25+1)/4</f>
        <v>1.25</v>
      </c>
      <c r="O25" s="19">
        <f t="shared" ref="O25:O53" si="15">IF(G25&lt;13,H25*N25*2,IF(G25&gt;12, 25, 0))</f>
        <v>15</v>
      </c>
      <c r="P25"/>
      <c r="Q25"/>
      <c r="U25" s="7">
        <v>22</v>
      </c>
      <c r="V25" s="8">
        <v>0.47916666666666702</v>
      </c>
    </row>
    <row r="26" spans="1:22" x14ac:dyDescent="0.25">
      <c r="A26" s="36">
        <v>18084</v>
      </c>
      <c r="B26" s="36" t="s">
        <v>20</v>
      </c>
      <c r="C26" s="38">
        <v>41905</v>
      </c>
      <c r="D26" s="19">
        <v>50</v>
      </c>
      <c r="E26" s="19">
        <v>52</v>
      </c>
      <c r="F26" s="36">
        <v>6</v>
      </c>
      <c r="G26" s="36">
        <v>7</v>
      </c>
      <c r="H26" s="23">
        <f t="shared" si="8"/>
        <v>2</v>
      </c>
      <c r="I26" s="24">
        <f t="shared" si="9"/>
        <v>3</v>
      </c>
      <c r="J26" s="25">
        <f t="shared" si="10"/>
        <v>0</v>
      </c>
      <c r="K26" s="26">
        <f t="shared" si="11"/>
        <v>0</v>
      </c>
      <c r="L26" s="21">
        <f t="shared" si="12"/>
        <v>0.77083333333333404</v>
      </c>
      <c r="M26" s="22">
        <f t="shared" si="13"/>
        <v>0.80208333333333404</v>
      </c>
      <c r="N26" s="23">
        <f t="shared" si="14"/>
        <v>0.75</v>
      </c>
      <c r="O26" s="19">
        <f t="shared" si="15"/>
        <v>3</v>
      </c>
      <c r="P26"/>
      <c r="Q26"/>
      <c r="U26" s="7">
        <v>23</v>
      </c>
      <c r="V26" s="8">
        <v>0.48958333333333398</v>
      </c>
    </row>
    <row r="27" spans="1:22" x14ac:dyDescent="0.25">
      <c r="A27" s="36">
        <v>18073</v>
      </c>
      <c r="B27" s="36" t="s">
        <v>20</v>
      </c>
      <c r="C27" s="38">
        <v>41904</v>
      </c>
      <c r="D27" s="19">
        <v>50</v>
      </c>
      <c r="E27" s="19">
        <v>53</v>
      </c>
      <c r="F27" s="36">
        <v>0</v>
      </c>
      <c r="G27" s="36">
        <v>7</v>
      </c>
      <c r="H27" s="23">
        <f t="shared" si="8"/>
        <v>8</v>
      </c>
      <c r="I27" s="24">
        <f t="shared" si="9"/>
        <v>16</v>
      </c>
      <c r="J27" s="25">
        <f t="shared" si="10"/>
        <v>0</v>
      </c>
      <c r="K27" s="26">
        <f t="shared" si="11"/>
        <v>0</v>
      </c>
      <c r="L27" s="21">
        <f t="shared" si="12"/>
        <v>0.77083333333333404</v>
      </c>
      <c r="M27" s="22">
        <f t="shared" si="13"/>
        <v>0.812500000000001</v>
      </c>
      <c r="N27" s="23">
        <f t="shared" si="14"/>
        <v>1</v>
      </c>
      <c r="O27" s="19">
        <f t="shared" si="15"/>
        <v>16</v>
      </c>
      <c r="P27"/>
      <c r="Q27"/>
      <c r="U27" s="7">
        <v>24</v>
      </c>
      <c r="V27" s="8">
        <v>0.5</v>
      </c>
    </row>
    <row r="28" spans="1:22" x14ac:dyDescent="0.25">
      <c r="A28" s="36">
        <v>18074</v>
      </c>
      <c r="B28" s="36" t="s">
        <v>20</v>
      </c>
      <c r="C28" s="38">
        <v>41904</v>
      </c>
      <c r="D28" s="19">
        <v>54</v>
      </c>
      <c r="E28" s="19">
        <v>57</v>
      </c>
      <c r="F28" s="36">
        <v>0</v>
      </c>
      <c r="G28" s="36">
        <v>3</v>
      </c>
      <c r="H28" s="23">
        <f t="shared" si="8"/>
        <v>4</v>
      </c>
      <c r="I28" s="24">
        <f t="shared" si="9"/>
        <v>8</v>
      </c>
      <c r="J28" s="25">
        <f t="shared" si="10"/>
        <v>0</v>
      </c>
      <c r="K28" s="26">
        <f t="shared" si="11"/>
        <v>0</v>
      </c>
      <c r="L28" s="21">
        <f t="shared" si="12"/>
        <v>0.812500000000001</v>
      </c>
      <c r="M28" s="22">
        <f t="shared" si="13"/>
        <v>0.85416666666666796</v>
      </c>
      <c r="N28" s="23">
        <f t="shared" si="14"/>
        <v>1</v>
      </c>
      <c r="O28" s="19">
        <f t="shared" si="15"/>
        <v>8</v>
      </c>
      <c r="P28"/>
      <c r="Q28"/>
      <c r="U28" s="7">
        <v>25</v>
      </c>
      <c r="V28" s="8">
        <v>0.51041666666666696</v>
      </c>
    </row>
    <row r="29" spans="1:22" x14ac:dyDescent="0.25">
      <c r="A29" s="36">
        <v>18072</v>
      </c>
      <c r="B29" s="36" t="s">
        <v>20</v>
      </c>
      <c r="C29" s="38">
        <v>41901</v>
      </c>
      <c r="D29" s="19">
        <v>50</v>
      </c>
      <c r="E29" s="19">
        <v>53</v>
      </c>
      <c r="F29" s="36">
        <v>0</v>
      </c>
      <c r="G29" s="36">
        <v>1</v>
      </c>
      <c r="H29" s="23">
        <f t="shared" si="8"/>
        <v>2</v>
      </c>
      <c r="I29" s="24">
        <f t="shared" si="9"/>
        <v>4</v>
      </c>
      <c r="J29" s="25">
        <f t="shared" si="10"/>
        <v>0</v>
      </c>
      <c r="K29" s="26">
        <f t="shared" si="11"/>
        <v>0</v>
      </c>
      <c r="L29" s="21">
        <f t="shared" si="12"/>
        <v>0.77083333333333404</v>
      </c>
      <c r="M29" s="22">
        <f t="shared" si="13"/>
        <v>0.812500000000001</v>
      </c>
      <c r="N29" s="23">
        <f t="shared" si="14"/>
        <v>1</v>
      </c>
      <c r="O29" s="19">
        <f t="shared" si="15"/>
        <v>4</v>
      </c>
      <c r="P29"/>
      <c r="Q29"/>
      <c r="U29" s="7">
        <v>26</v>
      </c>
      <c r="V29" s="8">
        <v>0.52083333333333404</v>
      </c>
    </row>
    <row r="30" spans="1:22" x14ac:dyDescent="0.25">
      <c r="A30" s="36">
        <v>18070</v>
      </c>
      <c r="B30" s="36" t="s">
        <v>20</v>
      </c>
      <c r="C30" s="38">
        <v>41900</v>
      </c>
      <c r="D30" s="19">
        <v>54</v>
      </c>
      <c r="E30" s="19">
        <v>58</v>
      </c>
      <c r="F30" s="36">
        <v>0</v>
      </c>
      <c r="G30" s="36">
        <v>7</v>
      </c>
      <c r="H30" s="23">
        <f t="shared" si="8"/>
        <v>8</v>
      </c>
      <c r="I30" s="24">
        <f t="shared" si="9"/>
        <v>20</v>
      </c>
      <c r="J30" s="25">
        <f t="shared" si="10"/>
        <v>0</v>
      </c>
      <c r="K30" s="26">
        <f t="shared" si="11"/>
        <v>0</v>
      </c>
      <c r="L30" s="21">
        <f t="shared" si="12"/>
        <v>0.812500000000001</v>
      </c>
      <c r="M30" s="22">
        <f t="shared" si="13"/>
        <v>0.86458333333333404</v>
      </c>
      <c r="N30" s="23">
        <f t="shared" si="14"/>
        <v>1.25</v>
      </c>
      <c r="O30" s="19">
        <f t="shared" si="15"/>
        <v>20</v>
      </c>
      <c r="P30"/>
      <c r="Q30"/>
      <c r="U30" s="7">
        <v>27</v>
      </c>
      <c r="V30" s="8">
        <v>0.53125</v>
      </c>
    </row>
    <row r="31" spans="1:22" x14ac:dyDescent="0.25">
      <c r="A31" s="36">
        <v>18071</v>
      </c>
      <c r="B31" s="36" t="s">
        <v>20</v>
      </c>
      <c r="C31" s="38">
        <v>41900</v>
      </c>
      <c r="D31" s="19">
        <v>50</v>
      </c>
      <c r="E31" s="19">
        <v>53</v>
      </c>
      <c r="F31" s="36">
        <v>4</v>
      </c>
      <c r="G31" s="36">
        <v>7</v>
      </c>
      <c r="H31" s="23">
        <f t="shared" si="8"/>
        <v>4</v>
      </c>
      <c r="I31" s="24">
        <f t="shared" si="9"/>
        <v>8</v>
      </c>
      <c r="J31" s="25">
        <f t="shared" si="10"/>
        <v>0</v>
      </c>
      <c r="K31" s="26">
        <f t="shared" si="11"/>
        <v>0</v>
      </c>
      <c r="L31" s="21">
        <f t="shared" si="12"/>
        <v>0.77083333333333404</v>
      </c>
      <c r="M31" s="22">
        <f t="shared" si="13"/>
        <v>0.812500000000001</v>
      </c>
      <c r="N31" s="23">
        <f t="shared" si="14"/>
        <v>1</v>
      </c>
      <c r="O31" s="19">
        <f t="shared" si="15"/>
        <v>8</v>
      </c>
      <c r="P31"/>
      <c r="Q31"/>
      <c r="U31" s="7">
        <v>28</v>
      </c>
      <c r="V31" s="8">
        <v>0.54166666666666696</v>
      </c>
    </row>
    <row r="32" spans="1:22" x14ac:dyDescent="0.25">
      <c r="A32" s="36">
        <v>18059</v>
      </c>
      <c r="B32" s="36" t="s">
        <v>20</v>
      </c>
      <c r="C32" s="38">
        <v>41899</v>
      </c>
      <c r="D32" s="19">
        <v>50</v>
      </c>
      <c r="E32" s="19">
        <v>53</v>
      </c>
      <c r="F32" s="36">
        <v>0</v>
      </c>
      <c r="G32" s="36">
        <v>7</v>
      </c>
      <c r="H32" s="23">
        <f t="shared" si="8"/>
        <v>8</v>
      </c>
      <c r="I32" s="24">
        <f t="shared" si="9"/>
        <v>16</v>
      </c>
      <c r="J32" s="25">
        <f t="shared" si="10"/>
        <v>0</v>
      </c>
      <c r="K32" s="26">
        <f t="shared" si="11"/>
        <v>0</v>
      </c>
      <c r="L32" s="21">
        <f t="shared" si="12"/>
        <v>0.77083333333333404</v>
      </c>
      <c r="M32" s="22">
        <f t="shared" si="13"/>
        <v>0.812500000000001</v>
      </c>
      <c r="N32" s="23">
        <f t="shared" si="14"/>
        <v>1</v>
      </c>
      <c r="O32" s="19">
        <f t="shared" si="15"/>
        <v>16</v>
      </c>
      <c r="P32"/>
      <c r="Q32"/>
      <c r="U32" s="7">
        <v>29</v>
      </c>
      <c r="V32" s="8">
        <v>0.55208333333333404</v>
      </c>
    </row>
    <row r="33" spans="1:22" x14ac:dyDescent="0.25">
      <c r="A33" s="36">
        <v>18061</v>
      </c>
      <c r="B33" s="36" t="s">
        <v>20</v>
      </c>
      <c r="C33" s="38">
        <v>41899</v>
      </c>
      <c r="D33" s="19">
        <v>54</v>
      </c>
      <c r="E33" s="19">
        <v>57</v>
      </c>
      <c r="F33" s="36">
        <v>0</v>
      </c>
      <c r="G33" s="36">
        <v>4</v>
      </c>
      <c r="H33" s="23">
        <f t="shared" si="8"/>
        <v>5</v>
      </c>
      <c r="I33" s="24">
        <f t="shared" si="9"/>
        <v>10</v>
      </c>
      <c r="J33" s="25">
        <f t="shared" si="10"/>
        <v>0</v>
      </c>
      <c r="K33" s="26">
        <f t="shared" si="11"/>
        <v>0</v>
      </c>
      <c r="L33" s="21">
        <f t="shared" si="12"/>
        <v>0.812500000000001</v>
      </c>
      <c r="M33" s="22">
        <f t="shared" si="13"/>
        <v>0.85416666666666796</v>
      </c>
      <c r="N33" s="23">
        <f t="shared" si="14"/>
        <v>1</v>
      </c>
      <c r="O33" s="19">
        <f t="shared" si="15"/>
        <v>10</v>
      </c>
      <c r="P33"/>
      <c r="Q33"/>
      <c r="U33" s="7">
        <v>30</v>
      </c>
      <c r="V33" s="8">
        <v>0.562500000000001</v>
      </c>
    </row>
    <row r="34" spans="1:22" x14ac:dyDescent="0.25">
      <c r="A34" s="36">
        <v>18058</v>
      </c>
      <c r="B34" s="36" t="s">
        <v>20</v>
      </c>
      <c r="C34" s="38">
        <v>41898</v>
      </c>
      <c r="D34" s="19">
        <v>50</v>
      </c>
      <c r="E34" s="19">
        <v>53</v>
      </c>
      <c r="F34" s="36">
        <v>0</v>
      </c>
      <c r="G34" s="36">
        <v>2</v>
      </c>
      <c r="H34" s="23">
        <f t="shared" si="8"/>
        <v>3</v>
      </c>
      <c r="I34" s="24">
        <f t="shared" si="9"/>
        <v>6</v>
      </c>
      <c r="J34" s="25">
        <f t="shared" si="10"/>
        <v>0</v>
      </c>
      <c r="K34" s="26">
        <f t="shared" si="11"/>
        <v>0</v>
      </c>
      <c r="L34" s="21">
        <f t="shared" si="12"/>
        <v>0.77083333333333404</v>
      </c>
      <c r="M34" s="22">
        <f t="shared" si="13"/>
        <v>0.812500000000001</v>
      </c>
      <c r="N34" s="23">
        <f t="shared" si="14"/>
        <v>1</v>
      </c>
      <c r="O34" s="19">
        <f t="shared" si="15"/>
        <v>6</v>
      </c>
      <c r="P34"/>
      <c r="Q34"/>
      <c r="U34" s="7">
        <v>31</v>
      </c>
      <c r="V34" s="8">
        <v>0.57291666666666696</v>
      </c>
    </row>
    <row r="35" spans="1:22" x14ac:dyDescent="0.25">
      <c r="A35" s="36">
        <v>18056</v>
      </c>
      <c r="B35" s="36" t="s">
        <v>20</v>
      </c>
      <c r="C35" s="38">
        <v>41897</v>
      </c>
      <c r="D35" s="19">
        <v>50</v>
      </c>
      <c r="E35" s="19">
        <v>53</v>
      </c>
      <c r="F35" s="36">
        <v>0</v>
      </c>
      <c r="G35" s="36">
        <v>7</v>
      </c>
      <c r="H35" s="23">
        <f t="shared" si="8"/>
        <v>8</v>
      </c>
      <c r="I35" s="24">
        <f t="shared" si="9"/>
        <v>16</v>
      </c>
      <c r="J35" s="25">
        <f t="shared" si="10"/>
        <v>0</v>
      </c>
      <c r="K35" s="26">
        <f t="shared" si="11"/>
        <v>0</v>
      </c>
      <c r="L35" s="21">
        <f t="shared" si="12"/>
        <v>0.77083333333333404</v>
      </c>
      <c r="M35" s="22">
        <f t="shared" si="13"/>
        <v>0.812500000000001</v>
      </c>
      <c r="N35" s="23">
        <f t="shared" si="14"/>
        <v>1</v>
      </c>
      <c r="O35" s="19">
        <f t="shared" si="15"/>
        <v>16</v>
      </c>
      <c r="P35"/>
      <c r="Q35"/>
      <c r="U35" s="7">
        <v>32</v>
      </c>
      <c r="V35" s="8">
        <v>0.58333333333333404</v>
      </c>
    </row>
    <row r="36" spans="1:22" x14ac:dyDescent="0.25">
      <c r="A36" s="36">
        <v>18057</v>
      </c>
      <c r="B36" s="36" t="s">
        <v>20</v>
      </c>
      <c r="C36" s="38">
        <v>41897</v>
      </c>
      <c r="D36" s="19">
        <v>54</v>
      </c>
      <c r="E36" s="19">
        <v>57</v>
      </c>
      <c r="F36" s="36">
        <v>0</v>
      </c>
      <c r="G36" s="36">
        <v>2</v>
      </c>
      <c r="H36" s="23">
        <f t="shared" si="8"/>
        <v>3</v>
      </c>
      <c r="I36" s="24">
        <f t="shared" si="9"/>
        <v>6</v>
      </c>
      <c r="J36" s="25">
        <f t="shared" si="10"/>
        <v>0</v>
      </c>
      <c r="K36" s="26">
        <f t="shared" si="11"/>
        <v>0</v>
      </c>
      <c r="L36" s="21">
        <f t="shared" si="12"/>
        <v>0.812500000000001</v>
      </c>
      <c r="M36" s="22">
        <f t="shared" si="13"/>
        <v>0.85416666666666796</v>
      </c>
      <c r="N36" s="23">
        <f t="shared" si="14"/>
        <v>1</v>
      </c>
      <c r="O36" s="19">
        <f t="shared" si="15"/>
        <v>6</v>
      </c>
      <c r="P36"/>
      <c r="Q36"/>
      <c r="U36" s="7">
        <v>33</v>
      </c>
      <c r="V36" s="8">
        <v>0.593750000000001</v>
      </c>
    </row>
    <row r="37" spans="1:22" x14ac:dyDescent="0.25">
      <c r="A37" s="36">
        <v>18014</v>
      </c>
      <c r="B37" s="36" t="s">
        <v>20</v>
      </c>
      <c r="C37" s="38">
        <v>41893</v>
      </c>
      <c r="D37" s="19">
        <v>50</v>
      </c>
      <c r="E37" s="19">
        <v>53</v>
      </c>
      <c r="F37" s="36">
        <v>0</v>
      </c>
      <c r="G37" s="36">
        <v>5</v>
      </c>
      <c r="H37" s="23">
        <f t="shared" si="8"/>
        <v>6</v>
      </c>
      <c r="I37" s="24">
        <f t="shared" si="9"/>
        <v>12</v>
      </c>
      <c r="J37" s="25">
        <f t="shared" si="10"/>
        <v>0</v>
      </c>
      <c r="K37" s="26">
        <f t="shared" si="11"/>
        <v>0</v>
      </c>
      <c r="L37" s="21">
        <f t="shared" si="12"/>
        <v>0.77083333333333404</v>
      </c>
      <c r="M37" s="22">
        <f t="shared" si="13"/>
        <v>0.812500000000001</v>
      </c>
      <c r="N37" s="23">
        <f t="shared" si="14"/>
        <v>1</v>
      </c>
      <c r="O37" s="19">
        <f t="shared" si="15"/>
        <v>12</v>
      </c>
      <c r="P37"/>
      <c r="Q37"/>
      <c r="U37" s="7">
        <v>34</v>
      </c>
      <c r="V37" s="8">
        <v>0.60416666666666696</v>
      </c>
    </row>
    <row r="38" spans="1:22" x14ac:dyDescent="0.25">
      <c r="A38" s="36">
        <v>18015</v>
      </c>
      <c r="B38" s="36" t="s">
        <v>20</v>
      </c>
      <c r="C38" s="38">
        <v>41893</v>
      </c>
      <c r="D38" s="19">
        <v>54</v>
      </c>
      <c r="E38" s="19">
        <v>57</v>
      </c>
      <c r="F38" s="36">
        <v>0</v>
      </c>
      <c r="G38" s="36">
        <v>1</v>
      </c>
      <c r="H38" s="23">
        <f t="shared" si="8"/>
        <v>2</v>
      </c>
      <c r="I38" s="24">
        <f t="shared" si="9"/>
        <v>4</v>
      </c>
      <c r="J38" s="25">
        <f t="shared" si="10"/>
        <v>0</v>
      </c>
      <c r="K38" s="26">
        <f t="shared" si="11"/>
        <v>0</v>
      </c>
      <c r="L38" s="21">
        <f t="shared" si="12"/>
        <v>0.812500000000001</v>
      </c>
      <c r="M38" s="22">
        <f t="shared" si="13"/>
        <v>0.85416666666666796</v>
      </c>
      <c r="N38" s="23">
        <f t="shared" si="14"/>
        <v>1</v>
      </c>
      <c r="O38" s="19">
        <f t="shared" si="15"/>
        <v>4</v>
      </c>
      <c r="P38"/>
      <c r="Q38"/>
      <c r="U38" s="7">
        <v>35</v>
      </c>
      <c r="V38" s="8">
        <v>0.61458333333333404</v>
      </c>
    </row>
    <row r="39" spans="1:22" x14ac:dyDescent="0.25">
      <c r="A39" s="36">
        <v>18005</v>
      </c>
      <c r="B39" s="36" t="s">
        <v>20</v>
      </c>
      <c r="C39" s="38">
        <v>41892</v>
      </c>
      <c r="D39" s="19">
        <v>50</v>
      </c>
      <c r="E39" s="19">
        <v>53</v>
      </c>
      <c r="F39" s="36">
        <v>0</v>
      </c>
      <c r="G39" s="36">
        <v>6</v>
      </c>
      <c r="H39" s="23">
        <f t="shared" si="8"/>
        <v>7</v>
      </c>
      <c r="I39" s="24">
        <f t="shared" si="9"/>
        <v>14</v>
      </c>
      <c r="J39" s="25">
        <f t="shared" si="10"/>
        <v>0</v>
      </c>
      <c r="K39" s="26">
        <f t="shared" si="11"/>
        <v>0</v>
      </c>
      <c r="L39" s="21">
        <f t="shared" si="12"/>
        <v>0.77083333333333404</v>
      </c>
      <c r="M39" s="22">
        <f t="shared" si="13"/>
        <v>0.812500000000001</v>
      </c>
      <c r="N39" s="23">
        <f t="shared" si="14"/>
        <v>1</v>
      </c>
      <c r="O39" s="19">
        <f t="shared" si="15"/>
        <v>14</v>
      </c>
      <c r="P39"/>
      <c r="Q39"/>
      <c r="U39" s="7">
        <v>36</v>
      </c>
      <c r="V39" s="8">
        <v>0.625000000000001</v>
      </c>
    </row>
    <row r="40" spans="1:22" x14ac:dyDescent="0.25">
      <c r="A40" s="36">
        <v>18006</v>
      </c>
      <c r="B40" s="36" t="s">
        <v>20</v>
      </c>
      <c r="C40" s="38">
        <v>41892</v>
      </c>
      <c r="D40" s="19">
        <v>54</v>
      </c>
      <c r="E40" s="19">
        <v>57</v>
      </c>
      <c r="F40" s="36">
        <v>0</v>
      </c>
      <c r="G40" s="36">
        <v>2</v>
      </c>
      <c r="H40" s="23">
        <f t="shared" si="8"/>
        <v>3</v>
      </c>
      <c r="I40" s="24">
        <f t="shared" si="9"/>
        <v>6</v>
      </c>
      <c r="J40" s="25">
        <f t="shared" si="10"/>
        <v>0</v>
      </c>
      <c r="K40" s="26">
        <f t="shared" si="11"/>
        <v>0</v>
      </c>
      <c r="L40" s="21">
        <f t="shared" si="12"/>
        <v>0.812500000000001</v>
      </c>
      <c r="M40" s="22">
        <f t="shared" si="13"/>
        <v>0.85416666666666796</v>
      </c>
      <c r="N40" s="23">
        <f t="shared" si="14"/>
        <v>1</v>
      </c>
      <c r="O40" s="19">
        <f t="shared" si="15"/>
        <v>6</v>
      </c>
      <c r="P40"/>
      <c r="Q40"/>
      <c r="U40" s="7">
        <v>37</v>
      </c>
      <c r="V40" s="8">
        <v>0.63541666666666696</v>
      </c>
    </row>
    <row r="41" spans="1:22" x14ac:dyDescent="0.25">
      <c r="A41" s="36">
        <v>18008</v>
      </c>
      <c r="B41" s="36" t="s">
        <v>20</v>
      </c>
      <c r="C41" s="38">
        <v>41892</v>
      </c>
      <c r="D41" s="19">
        <v>54</v>
      </c>
      <c r="E41" s="19">
        <v>57</v>
      </c>
      <c r="F41" s="36">
        <v>3</v>
      </c>
      <c r="G41" s="36">
        <v>3</v>
      </c>
      <c r="H41" s="23">
        <f t="shared" si="8"/>
        <v>1</v>
      </c>
      <c r="I41" s="24">
        <f t="shared" si="9"/>
        <v>2</v>
      </c>
      <c r="J41" s="25">
        <f t="shared" si="10"/>
        <v>0</v>
      </c>
      <c r="K41" s="26">
        <f t="shared" si="11"/>
        <v>0</v>
      </c>
      <c r="L41" s="21">
        <f t="shared" si="12"/>
        <v>0.812500000000001</v>
      </c>
      <c r="M41" s="22">
        <f t="shared" si="13"/>
        <v>0.85416666666666796</v>
      </c>
      <c r="N41" s="23">
        <f t="shared" si="14"/>
        <v>1</v>
      </c>
      <c r="O41" s="19">
        <f t="shared" si="15"/>
        <v>2</v>
      </c>
      <c r="P41"/>
      <c r="Q41"/>
      <c r="S41" s="27"/>
      <c r="U41" s="7">
        <v>38</v>
      </c>
      <c r="V41" s="8">
        <v>0.64583333333333404</v>
      </c>
    </row>
    <row r="42" spans="1:22" x14ac:dyDescent="0.25">
      <c r="A42" s="36">
        <v>18003</v>
      </c>
      <c r="B42" s="36" t="s">
        <v>20</v>
      </c>
      <c r="C42" s="38">
        <v>41891</v>
      </c>
      <c r="D42" s="19">
        <v>50</v>
      </c>
      <c r="E42" s="19">
        <v>53</v>
      </c>
      <c r="F42" s="36">
        <v>0</v>
      </c>
      <c r="G42" s="36">
        <v>1</v>
      </c>
      <c r="H42" s="23">
        <f t="shared" si="8"/>
        <v>2</v>
      </c>
      <c r="I42" s="24">
        <f t="shared" si="9"/>
        <v>4</v>
      </c>
      <c r="J42" s="25">
        <f t="shared" si="10"/>
        <v>0</v>
      </c>
      <c r="K42" s="26">
        <f t="shared" si="11"/>
        <v>0</v>
      </c>
      <c r="L42" s="21">
        <f t="shared" si="12"/>
        <v>0.77083333333333404</v>
      </c>
      <c r="M42" s="22">
        <f t="shared" si="13"/>
        <v>0.812500000000001</v>
      </c>
      <c r="N42" s="23">
        <f t="shared" si="14"/>
        <v>1</v>
      </c>
      <c r="O42" s="19">
        <f t="shared" si="15"/>
        <v>4</v>
      </c>
      <c r="P42"/>
      <c r="Q42"/>
      <c r="S42" s="27"/>
      <c r="U42" s="7">
        <v>39</v>
      </c>
      <c r="V42" s="8">
        <v>0.656250000000001</v>
      </c>
    </row>
    <row r="43" spans="1:22" x14ac:dyDescent="0.25">
      <c r="A43" s="36">
        <v>18004</v>
      </c>
      <c r="B43" s="36" t="s">
        <v>20</v>
      </c>
      <c r="C43" s="38">
        <v>41891</v>
      </c>
      <c r="D43" s="19">
        <v>50</v>
      </c>
      <c r="E43" s="19">
        <v>53</v>
      </c>
      <c r="F43" s="36">
        <v>2</v>
      </c>
      <c r="G43" s="36">
        <v>2</v>
      </c>
      <c r="H43" s="23">
        <f t="shared" si="8"/>
        <v>1</v>
      </c>
      <c r="I43" s="24">
        <f t="shared" si="9"/>
        <v>2</v>
      </c>
      <c r="J43" s="25">
        <f t="shared" si="10"/>
        <v>0</v>
      </c>
      <c r="K43" s="26">
        <f t="shared" si="11"/>
        <v>0</v>
      </c>
      <c r="L43" s="21">
        <f t="shared" si="12"/>
        <v>0.77083333333333404</v>
      </c>
      <c r="M43" s="22">
        <f t="shared" si="13"/>
        <v>0.812500000000001</v>
      </c>
      <c r="N43" s="23">
        <f t="shared" si="14"/>
        <v>1</v>
      </c>
      <c r="O43" s="19">
        <f t="shared" si="15"/>
        <v>2</v>
      </c>
      <c r="P43"/>
      <c r="Q43"/>
      <c r="S43" s="27"/>
      <c r="U43" s="7">
        <v>40</v>
      </c>
      <c r="V43" s="8">
        <v>0.66666666666666696</v>
      </c>
    </row>
    <row r="44" spans="1:22" x14ac:dyDescent="0.25">
      <c r="A44" s="36">
        <v>18007</v>
      </c>
      <c r="B44" s="36" t="s">
        <v>20</v>
      </c>
      <c r="C44" s="38">
        <v>41891</v>
      </c>
      <c r="D44" s="19">
        <v>50</v>
      </c>
      <c r="E44" s="19">
        <v>53</v>
      </c>
      <c r="F44" s="36">
        <v>3</v>
      </c>
      <c r="G44" s="36">
        <v>3</v>
      </c>
      <c r="H44" s="23">
        <f t="shared" si="8"/>
        <v>1</v>
      </c>
      <c r="I44" s="24">
        <f t="shared" si="9"/>
        <v>2</v>
      </c>
      <c r="J44" s="25">
        <f t="shared" si="10"/>
        <v>0</v>
      </c>
      <c r="K44" s="26">
        <f t="shared" si="11"/>
        <v>0</v>
      </c>
      <c r="L44" s="21">
        <f t="shared" si="12"/>
        <v>0.77083333333333404</v>
      </c>
      <c r="M44" s="22">
        <f t="shared" si="13"/>
        <v>0.812500000000001</v>
      </c>
      <c r="N44" s="23">
        <f t="shared" si="14"/>
        <v>1</v>
      </c>
      <c r="O44" s="19">
        <f t="shared" si="15"/>
        <v>2</v>
      </c>
      <c r="P44"/>
      <c r="Q44"/>
      <c r="S44" s="27"/>
      <c r="U44" s="7">
        <v>41</v>
      </c>
      <c r="V44" s="8">
        <v>0.67708333333333404</v>
      </c>
    </row>
    <row r="45" spans="1:22" x14ac:dyDescent="0.25">
      <c r="A45" s="36">
        <v>18002</v>
      </c>
      <c r="B45" s="36" t="s">
        <v>20</v>
      </c>
      <c r="C45" s="38">
        <v>41890</v>
      </c>
      <c r="D45" s="19">
        <v>50</v>
      </c>
      <c r="E45" s="19">
        <v>54</v>
      </c>
      <c r="F45" s="36">
        <v>0</v>
      </c>
      <c r="G45" s="36">
        <v>3</v>
      </c>
      <c r="H45" s="23">
        <f t="shared" si="8"/>
        <v>4</v>
      </c>
      <c r="I45" s="24">
        <f t="shared" si="9"/>
        <v>10</v>
      </c>
      <c r="J45" s="25">
        <f t="shared" si="10"/>
        <v>0</v>
      </c>
      <c r="K45" s="26">
        <f t="shared" si="11"/>
        <v>0</v>
      </c>
      <c r="L45" s="21">
        <f t="shared" si="12"/>
        <v>0.77083333333333404</v>
      </c>
      <c r="M45" s="22">
        <f t="shared" si="13"/>
        <v>0.82291666666666796</v>
      </c>
      <c r="N45" s="23">
        <f t="shared" si="14"/>
        <v>1.25</v>
      </c>
      <c r="O45" s="19">
        <f t="shared" si="15"/>
        <v>10</v>
      </c>
      <c r="P45"/>
      <c r="Q45"/>
      <c r="S45" s="27"/>
      <c r="U45" s="7">
        <v>42</v>
      </c>
      <c r="V45" s="8">
        <v>0.687500000000001</v>
      </c>
    </row>
    <row r="46" spans="1:22" x14ac:dyDescent="0.25">
      <c r="A46" s="36">
        <v>17994</v>
      </c>
      <c r="B46" s="36" t="s">
        <v>20</v>
      </c>
      <c r="C46" s="38">
        <v>41839</v>
      </c>
      <c r="D46" s="19">
        <v>31</v>
      </c>
      <c r="E46" s="19">
        <v>31</v>
      </c>
      <c r="F46" s="36">
        <v>4</v>
      </c>
      <c r="G46" s="36">
        <v>4</v>
      </c>
      <c r="H46" s="23">
        <f t="shared" si="8"/>
        <v>1</v>
      </c>
      <c r="I46" s="24">
        <f t="shared" si="9"/>
        <v>0.5</v>
      </c>
      <c r="J46" s="25">
        <f t="shared" si="10"/>
        <v>0</v>
      </c>
      <c r="K46" s="26">
        <f t="shared" si="11"/>
        <v>0</v>
      </c>
      <c r="L46" s="21">
        <f t="shared" si="12"/>
        <v>0.57291666666666696</v>
      </c>
      <c r="M46" s="22">
        <f t="shared" si="13"/>
        <v>0.58333333333333404</v>
      </c>
      <c r="N46" s="23">
        <f t="shared" si="14"/>
        <v>0.25</v>
      </c>
      <c r="O46" s="19">
        <f t="shared" si="15"/>
        <v>0.5</v>
      </c>
      <c r="P46"/>
      <c r="Q46"/>
      <c r="S46" s="27"/>
      <c r="U46" s="7">
        <v>43</v>
      </c>
      <c r="V46" s="8">
        <v>0.69791666666666696</v>
      </c>
    </row>
    <row r="47" spans="1:22" x14ac:dyDescent="0.25">
      <c r="A47" s="36">
        <v>17971</v>
      </c>
      <c r="B47" s="36" t="s">
        <v>20</v>
      </c>
      <c r="C47" s="38">
        <v>41827</v>
      </c>
      <c r="D47" s="19">
        <v>50</v>
      </c>
      <c r="E47" s="19">
        <v>53</v>
      </c>
      <c r="F47" s="36">
        <v>0</v>
      </c>
      <c r="G47" s="36">
        <v>7</v>
      </c>
      <c r="H47" s="23">
        <f t="shared" si="8"/>
        <v>8</v>
      </c>
      <c r="I47" s="24">
        <f t="shared" si="9"/>
        <v>16</v>
      </c>
      <c r="J47" s="25">
        <f t="shared" si="10"/>
        <v>0</v>
      </c>
      <c r="K47" s="26">
        <f t="shared" si="11"/>
        <v>0</v>
      </c>
      <c r="L47" s="21">
        <f t="shared" si="12"/>
        <v>0.77083333333333404</v>
      </c>
      <c r="M47" s="22">
        <f t="shared" si="13"/>
        <v>0.812500000000001</v>
      </c>
      <c r="N47" s="23">
        <f t="shared" si="14"/>
        <v>1</v>
      </c>
      <c r="O47" s="19">
        <f t="shared" si="15"/>
        <v>16</v>
      </c>
      <c r="P47"/>
      <c r="Q47"/>
      <c r="S47" s="27"/>
      <c r="U47" s="7">
        <v>44</v>
      </c>
      <c r="V47" s="8">
        <v>0.70833333333333404</v>
      </c>
    </row>
    <row r="48" spans="1:22" x14ac:dyDescent="0.25">
      <c r="A48" s="36">
        <v>17972</v>
      </c>
      <c r="B48" s="36" t="s">
        <v>20</v>
      </c>
      <c r="C48" s="38">
        <v>41827</v>
      </c>
      <c r="D48" s="19">
        <v>54</v>
      </c>
      <c r="E48" s="19">
        <v>57</v>
      </c>
      <c r="F48" s="36">
        <v>0</v>
      </c>
      <c r="G48" s="36">
        <v>7</v>
      </c>
      <c r="H48" s="23">
        <f t="shared" si="8"/>
        <v>8</v>
      </c>
      <c r="I48" s="24">
        <f t="shared" si="9"/>
        <v>16</v>
      </c>
      <c r="J48" s="25">
        <f t="shared" si="10"/>
        <v>0</v>
      </c>
      <c r="K48" s="26">
        <f t="shared" si="11"/>
        <v>0</v>
      </c>
      <c r="L48" s="21">
        <f t="shared" si="12"/>
        <v>0.812500000000001</v>
      </c>
      <c r="M48" s="22">
        <f t="shared" si="13"/>
        <v>0.85416666666666796</v>
      </c>
      <c r="N48" s="23">
        <f t="shared" si="14"/>
        <v>1</v>
      </c>
      <c r="O48" s="19">
        <f t="shared" si="15"/>
        <v>16</v>
      </c>
      <c r="P48"/>
      <c r="Q48"/>
      <c r="S48" s="27"/>
      <c r="U48" s="7">
        <v>45</v>
      </c>
      <c r="V48" s="8">
        <v>0.718750000000001</v>
      </c>
    </row>
    <row r="49" spans="1:22" x14ac:dyDescent="0.25">
      <c r="A49" s="36">
        <v>17974</v>
      </c>
      <c r="B49" s="36" t="s">
        <v>20</v>
      </c>
      <c r="C49" s="38">
        <v>41827</v>
      </c>
      <c r="D49" s="19">
        <v>46</v>
      </c>
      <c r="E49" s="19">
        <v>49</v>
      </c>
      <c r="F49" s="36">
        <v>0</v>
      </c>
      <c r="G49" s="36">
        <v>3</v>
      </c>
      <c r="H49" s="23">
        <f t="shared" si="8"/>
        <v>4</v>
      </c>
      <c r="I49" s="24">
        <f t="shared" si="9"/>
        <v>8</v>
      </c>
      <c r="J49" s="25">
        <f t="shared" si="10"/>
        <v>0</v>
      </c>
      <c r="K49" s="26">
        <f t="shared" si="11"/>
        <v>0</v>
      </c>
      <c r="L49" s="21">
        <f t="shared" si="12"/>
        <v>0.72916666666666796</v>
      </c>
      <c r="M49" s="22">
        <f t="shared" si="13"/>
        <v>0.77083333333333404</v>
      </c>
      <c r="N49" s="23">
        <f t="shared" si="14"/>
        <v>1</v>
      </c>
      <c r="O49" s="19">
        <f t="shared" si="15"/>
        <v>8</v>
      </c>
      <c r="P49"/>
      <c r="Q49"/>
      <c r="S49" s="27"/>
      <c r="U49" s="7">
        <v>46</v>
      </c>
      <c r="V49" s="8">
        <v>0.72916666666666796</v>
      </c>
    </row>
    <row r="50" spans="1:22" x14ac:dyDescent="0.25">
      <c r="A50" s="36">
        <v>17975</v>
      </c>
      <c r="B50" s="36" t="s">
        <v>20</v>
      </c>
      <c r="C50" s="38">
        <v>41823</v>
      </c>
      <c r="D50" s="19">
        <v>50</v>
      </c>
      <c r="E50" s="19">
        <v>53</v>
      </c>
      <c r="F50" s="36">
        <v>0</v>
      </c>
      <c r="G50" s="36">
        <v>0</v>
      </c>
      <c r="H50" s="23">
        <f t="shared" si="8"/>
        <v>1</v>
      </c>
      <c r="I50" s="24">
        <f t="shared" si="9"/>
        <v>2</v>
      </c>
      <c r="J50" s="25">
        <f t="shared" si="10"/>
        <v>0</v>
      </c>
      <c r="K50" s="26">
        <f t="shared" si="11"/>
        <v>0</v>
      </c>
      <c r="L50" s="21">
        <f t="shared" si="12"/>
        <v>0.77083333333333404</v>
      </c>
      <c r="M50" s="22">
        <f t="shared" si="13"/>
        <v>0.812500000000001</v>
      </c>
      <c r="N50" s="23">
        <f t="shared" si="14"/>
        <v>1</v>
      </c>
      <c r="O50" s="19">
        <f t="shared" si="15"/>
        <v>2</v>
      </c>
      <c r="P50"/>
      <c r="Q50"/>
      <c r="S50" s="27"/>
      <c r="U50" s="7">
        <v>47</v>
      </c>
      <c r="V50" s="8">
        <v>0.73958333333333404</v>
      </c>
    </row>
    <row r="51" spans="1:22" x14ac:dyDescent="0.25">
      <c r="A51" s="36">
        <v>17969</v>
      </c>
      <c r="B51" s="36" t="s">
        <v>20</v>
      </c>
      <c r="C51" s="38">
        <v>41822</v>
      </c>
      <c r="D51" s="19">
        <v>50</v>
      </c>
      <c r="E51" s="19">
        <v>53</v>
      </c>
      <c r="F51" s="36">
        <v>0</v>
      </c>
      <c r="G51" s="36">
        <v>1</v>
      </c>
      <c r="H51" s="23">
        <f t="shared" si="8"/>
        <v>2</v>
      </c>
      <c r="I51" s="24">
        <f t="shared" si="9"/>
        <v>4</v>
      </c>
      <c r="J51" s="25">
        <f t="shared" si="10"/>
        <v>0</v>
      </c>
      <c r="K51" s="26">
        <f t="shared" si="11"/>
        <v>0</v>
      </c>
      <c r="L51" s="21">
        <f t="shared" si="12"/>
        <v>0.77083333333333404</v>
      </c>
      <c r="M51" s="22">
        <f t="shared" si="13"/>
        <v>0.812500000000001</v>
      </c>
      <c r="N51" s="23">
        <f t="shared" si="14"/>
        <v>1</v>
      </c>
      <c r="O51" s="19">
        <f t="shared" si="15"/>
        <v>4</v>
      </c>
      <c r="P51"/>
      <c r="Q51"/>
      <c r="S51" s="27"/>
      <c r="U51" s="7">
        <v>48</v>
      </c>
      <c r="V51" s="8">
        <v>0.750000000000001</v>
      </c>
    </row>
    <row r="52" spans="1:22" x14ac:dyDescent="0.25">
      <c r="A52" s="36">
        <v>17970</v>
      </c>
      <c r="B52" s="36" t="s">
        <v>20</v>
      </c>
      <c r="C52" s="38">
        <v>41822</v>
      </c>
      <c r="D52" s="19">
        <v>54</v>
      </c>
      <c r="E52" s="19">
        <v>57</v>
      </c>
      <c r="F52" s="36">
        <v>0</v>
      </c>
      <c r="G52" s="36">
        <v>0</v>
      </c>
      <c r="H52" s="23">
        <f t="shared" si="8"/>
        <v>1</v>
      </c>
      <c r="I52" s="24">
        <f t="shared" si="9"/>
        <v>2</v>
      </c>
      <c r="J52" s="25">
        <f t="shared" si="10"/>
        <v>0</v>
      </c>
      <c r="K52" s="26">
        <f t="shared" si="11"/>
        <v>0</v>
      </c>
      <c r="L52" s="21">
        <f t="shared" si="12"/>
        <v>0.812500000000001</v>
      </c>
      <c r="M52" s="22">
        <f t="shared" si="13"/>
        <v>0.85416666666666796</v>
      </c>
      <c r="N52" s="23">
        <f t="shared" si="14"/>
        <v>1</v>
      </c>
      <c r="O52" s="19">
        <f t="shared" si="15"/>
        <v>2</v>
      </c>
      <c r="P52"/>
      <c r="Q52"/>
      <c r="S52" s="27"/>
      <c r="U52" s="7">
        <v>49</v>
      </c>
      <c r="V52" s="8">
        <v>0.76041666666666796</v>
      </c>
    </row>
    <row r="53" spans="1:22" x14ac:dyDescent="0.25">
      <c r="A53" s="36">
        <v>17968</v>
      </c>
      <c r="B53" s="36" t="s">
        <v>20</v>
      </c>
      <c r="C53" s="38">
        <v>41821</v>
      </c>
      <c r="D53" s="19">
        <v>50</v>
      </c>
      <c r="E53" s="19">
        <v>53</v>
      </c>
      <c r="F53" s="36">
        <v>0</v>
      </c>
      <c r="G53" s="36">
        <v>3</v>
      </c>
      <c r="H53" s="23">
        <f t="shared" si="8"/>
        <v>4</v>
      </c>
      <c r="I53" s="24">
        <f t="shared" si="9"/>
        <v>8</v>
      </c>
      <c r="J53" s="25">
        <f t="shared" si="10"/>
        <v>0</v>
      </c>
      <c r="K53" s="26">
        <f t="shared" si="11"/>
        <v>0</v>
      </c>
      <c r="L53" s="21">
        <f t="shared" si="12"/>
        <v>0.77083333333333404</v>
      </c>
      <c r="M53" s="22">
        <f t="shared" si="13"/>
        <v>0.812500000000001</v>
      </c>
      <c r="N53" s="23">
        <f t="shared" si="14"/>
        <v>1</v>
      </c>
      <c r="O53" s="19">
        <f t="shared" si="15"/>
        <v>8</v>
      </c>
      <c r="P53"/>
      <c r="Q53"/>
      <c r="S53" s="27"/>
      <c r="U53" s="7">
        <v>50</v>
      </c>
      <c r="V53" s="8">
        <v>0.77083333333333404</v>
      </c>
    </row>
    <row r="54" spans="1:22" x14ac:dyDescent="0.25">
      <c r="A54" s="36"/>
      <c r="B54" s="36"/>
      <c r="C54" s="37"/>
      <c r="D54" s="36"/>
      <c r="E54" s="36"/>
      <c r="F54" s="36"/>
      <c r="G54" s="36"/>
      <c r="H54" s="23"/>
      <c r="I54" s="24"/>
      <c r="J54" s="25"/>
      <c r="K54" s="26"/>
      <c r="L54" s="21"/>
      <c r="M54" s="22"/>
      <c r="N54" s="23"/>
      <c r="O54" s="19"/>
      <c r="P54"/>
      <c r="Q54"/>
      <c r="S54" s="27"/>
      <c r="U54" s="7">
        <v>51</v>
      </c>
      <c r="V54" s="8">
        <v>0.781250000000001</v>
      </c>
    </row>
    <row r="55" spans="1:22" x14ac:dyDescent="0.25">
      <c r="A55" s="36"/>
      <c r="B55" s="36"/>
      <c r="C55" s="37"/>
      <c r="D55" s="36"/>
      <c r="E55" s="36"/>
      <c r="F55" s="36"/>
      <c r="G55" s="36"/>
      <c r="H55" s="23"/>
      <c r="I55" s="24"/>
      <c r="J55" s="25"/>
      <c r="K55" s="26"/>
      <c r="L55" s="21"/>
      <c r="M55" s="22"/>
      <c r="N55" s="23"/>
      <c r="O55" s="19"/>
      <c r="P55"/>
      <c r="Q55"/>
      <c r="S55" s="27"/>
      <c r="U55" s="7">
        <v>52</v>
      </c>
      <c r="V55" s="8">
        <v>0.79166666666666796</v>
      </c>
    </row>
    <row r="56" spans="1:22" x14ac:dyDescent="0.25">
      <c r="A56" s="36"/>
      <c r="B56" s="36"/>
      <c r="C56" s="37"/>
      <c r="D56" s="36"/>
      <c r="E56" s="36"/>
      <c r="F56" s="36"/>
      <c r="G56" s="36"/>
      <c r="H56" s="23"/>
      <c r="I56" s="24"/>
      <c r="J56" s="25"/>
      <c r="K56" s="26"/>
      <c r="L56" s="21"/>
      <c r="M56" s="22"/>
      <c r="N56" s="23"/>
      <c r="O56" s="19"/>
      <c r="P56"/>
      <c r="Q56"/>
      <c r="S56" s="27"/>
      <c r="U56" s="7">
        <v>53</v>
      </c>
      <c r="V56" s="8">
        <v>0.80208333333333404</v>
      </c>
    </row>
    <row r="57" spans="1:22" x14ac:dyDescent="0.25">
      <c r="A57" s="36"/>
      <c r="B57" s="36"/>
      <c r="C57" s="37"/>
      <c r="D57" s="36"/>
      <c r="E57" s="36"/>
      <c r="F57" s="36"/>
      <c r="G57" s="36"/>
      <c r="H57" s="23"/>
      <c r="I57" s="24"/>
      <c r="J57" s="25"/>
      <c r="K57" s="26"/>
      <c r="L57" s="21"/>
      <c r="M57" s="22"/>
      <c r="N57" s="23"/>
      <c r="O57" s="19"/>
      <c r="P57"/>
      <c r="Q57"/>
      <c r="S57" s="27"/>
      <c r="U57" s="7">
        <v>54</v>
      </c>
      <c r="V57" s="8">
        <v>0.812500000000001</v>
      </c>
    </row>
    <row r="58" spans="1:22" x14ac:dyDescent="0.25">
      <c r="A58" s="36"/>
      <c r="B58" s="36"/>
      <c r="C58" s="37"/>
      <c r="D58" s="36"/>
      <c r="E58" s="36"/>
      <c r="F58" s="36"/>
      <c r="G58" s="36"/>
      <c r="H58" s="23"/>
      <c r="I58" s="24"/>
      <c r="J58" s="25"/>
      <c r="K58" s="26"/>
      <c r="L58" s="21"/>
      <c r="M58" s="22"/>
      <c r="N58" s="23"/>
      <c r="O58" s="19"/>
      <c r="P58"/>
      <c r="Q58"/>
      <c r="S58" s="27"/>
      <c r="U58" s="7">
        <v>55</v>
      </c>
      <c r="V58" s="8">
        <v>0.82291666666666796</v>
      </c>
    </row>
    <row r="59" spans="1:22" x14ac:dyDescent="0.25">
      <c r="A59" s="36"/>
      <c r="B59" s="36"/>
      <c r="C59" s="37"/>
      <c r="D59" s="36"/>
      <c r="E59" s="36"/>
      <c r="F59" s="36"/>
      <c r="G59" s="36"/>
      <c r="H59" s="23"/>
      <c r="I59" s="24"/>
      <c r="J59" s="25"/>
      <c r="K59" s="26"/>
      <c r="L59" s="21"/>
      <c r="M59" s="22"/>
      <c r="N59" s="23"/>
      <c r="O59" s="19"/>
      <c r="P59"/>
      <c r="Q59"/>
      <c r="S59" s="27"/>
      <c r="U59" s="7">
        <v>56</v>
      </c>
      <c r="V59" s="8">
        <v>0.83333333333333404</v>
      </c>
    </row>
    <row r="60" spans="1:22" x14ac:dyDescent="0.25">
      <c r="A60" s="36"/>
      <c r="B60" s="36"/>
      <c r="C60" s="37"/>
      <c r="D60" s="36"/>
      <c r="E60" s="36"/>
      <c r="F60" s="36"/>
      <c r="G60" s="36"/>
      <c r="H60" s="23"/>
      <c r="I60" s="24"/>
      <c r="J60" s="25"/>
      <c r="K60" s="26"/>
      <c r="L60" s="21"/>
      <c r="M60" s="22"/>
      <c r="N60" s="23"/>
      <c r="O60" s="19"/>
      <c r="P60"/>
      <c r="Q60"/>
      <c r="S60" s="27"/>
      <c r="U60" s="7">
        <v>57</v>
      </c>
      <c r="V60" s="8">
        <v>0.843750000000001</v>
      </c>
    </row>
    <row r="61" spans="1:22" x14ac:dyDescent="0.25">
      <c r="A61" s="36"/>
      <c r="B61" s="36"/>
      <c r="C61" s="37"/>
      <c r="D61" s="36"/>
      <c r="E61" s="36"/>
      <c r="F61" s="36"/>
      <c r="G61" s="36"/>
      <c r="H61" s="23"/>
      <c r="I61" s="24"/>
      <c r="J61" s="25"/>
      <c r="K61" s="26"/>
      <c r="L61" s="21"/>
      <c r="M61" s="22"/>
      <c r="N61" s="23"/>
      <c r="O61" s="19"/>
      <c r="P61"/>
      <c r="Q61"/>
      <c r="S61" s="27"/>
      <c r="U61" s="7">
        <v>58</v>
      </c>
      <c r="V61" s="8">
        <v>0.85416666666666796</v>
      </c>
    </row>
    <row r="62" spans="1:22" x14ac:dyDescent="0.25">
      <c r="A62" s="36"/>
      <c r="B62" s="36"/>
      <c r="C62" s="37"/>
      <c r="D62" s="36"/>
      <c r="E62" s="36"/>
      <c r="F62" s="36"/>
      <c r="G62" s="36"/>
      <c r="H62" s="23"/>
      <c r="I62" s="24"/>
      <c r="J62" s="25"/>
      <c r="K62" s="26"/>
      <c r="L62" s="21"/>
      <c r="M62" s="22"/>
      <c r="N62" s="23"/>
      <c r="O62" s="19"/>
      <c r="P62"/>
      <c r="Q62"/>
      <c r="S62" s="27"/>
      <c r="U62" s="7">
        <v>59</v>
      </c>
      <c r="V62" s="8">
        <v>0.86458333333333404</v>
      </c>
    </row>
    <row r="63" spans="1:22" x14ac:dyDescent="0.25">
      <c r="A63" s="36"/>
      <c r="B63" s="36"/>
      <c r="C63" s="37"/>
      <c r="D63" s="36"/>
      <c r="E63" s="36"/>
      <c r="F63" s="36"/>
      <c r="G63" s="36"/>
      <c r="H63" s="23"/>
      <c r="I63" s="24"/>
      <c r="J63" s="25"/>
      <c r="K63" s="26"/>
      <c r="L63" s="21"/>
      <c r="M63" s="22"/>
      <c r="N63" s="23"/>
      <c r="O63" s="19"/>
      <c r="P63"/>
      <c r="Q63"/>
      <c r="S63" s="27"/>
      <c r="U63" s="7">
        <v>60</v>
      </c>
      <c r="V63" s="8">
        <v>0.875000000000001</v>
      </c>
    </row>
    <row r="64" spans="1:22" x14ac:dyDescent="0.25">
      <c r="A64" s="36"/>
      <c r="B64" s="36"/>
      <c r="C64" s="37"/>
      <c r="D64" s="36"/>
      <c r="E64" s="36"/>
      <c r="F64" s="36"/>
      <c r="G64" s="36"/>
      <c r="H64" s="23"/>
      <c r="I64" s="24"/>
      <c r="J64" s="25"/>
      <c r="K64" s="26"/>
      <c r="L64" s="21"/>
      <c r="M64" s="22"/>
      <c r="N64" s="23"/>
      <c r="O64" s="19"/>
      <c r="P64"/>
      <c r="Q64"/>
      <c r="S64" s="27"/>
      <c r="U64" s="7">
        <v>61</v>
      </c>
      <c r="V64" s="8">
        <v>0.88541666666666796</v>
      </c>
    </row>
    <row r="65" spans="1:22" x14ac:dyDescent="0.25">
      <c r="A65" s="36"/>
      <c r="B65" s="36"/>
      <c r="C65" s="37"/>
      <c r="D65" s="36"/>
      <c r="E65" s="36"/>
      <c r="F65" s="36"/>
      <c r="G65" s="36"/>
      <c r="H65" s="23"/>
      <c r="I65" s="24"/>
      <c r="J65" s="25"/>
      <c r="K65" s="26"/>
      <c r="L65" s="21"/>
      <c r="M65" s="22"/>
      <c r="N65" s="23"/>
      <c r="O65" s="19"/>
      <c r="P65"/>
      <c r="Q65"/>
      <c r="S65" s="27"/>
      <c r="U65" s="7">
        <v>62</v>
      </c>
      <c r="V65" s="8">
        <v>0.89583333333333404</v>
      </c>
    </row>
    <row r="66" spans="1:22" x14ac:dyDescent="0.25">
      <c r="A66" s="36"/>
      <c r="B66" s="36"/>
      <c r="C66" s="37"/>
      <c r="D66" s="36"/>
      <c r="E66" s="36"/>
      <c r="F66" s="36"/>
      <c r="G66" s="36"/>
      <c r="H66" s="23"/>
      <c r="I66" s="24"/>
      <c r="J66" s="25"/>
      <c r="K66" s="26"/>
      <c r="L66" s="21"/>
      <c r="M66" s="22"/>
      <c r="N66" s="23"/>
      <c r="O66" s="19"/>
      <c r="P66"/>
      <c r="Q66"/>
      <c r="S66" s="27"/>
      <c r="U66" s="7">
        <v>63</v>
      </c>
      <c r="V66" s="8">
        <v>0.906250000000001</v>
      </c>
    </row>
    <row r="67" spans="1:22" x14ac:dyDescent="0.25">
      <c r="A67" s="36"/>
      <c r="B67" s="36"/>
      <c r="C67" s="37"/>
      <c r="D67" s="36"/>
      <c r="E67" s="36"/>
      <c r="F67" s="36"/>
      <c r="G67" s="36"/>
      <c r="H67" s="23"/>
      <c r="I67" s="24"/>
      <c r="J67" s="25"/>
      <c r="K67" s="26"/>
      <c r="L67" s="21"/>
      <c r="M67" s="22"/>
      <c r="N67" s="23"/>
      <c r="O67" s="19"/>
      <c r="P67"/>
      <c r="Q67"/>
      <c r="S67" s="27"/>
      <c r="U67" s="7">
        <v>64</v>
      </c>
      <c r="V67" s="8">
        <v>0.91666666666666796</v>
      </c>
    </row>
    <row r="68" spans="1:22" x14ac:dyDescent="0.25">
      <c r="A68" s="36"/>
      <c r="B68" s="36"/>
      <c r="C68" s="37"/>
      <c r="D68" s="36"/>
      <c r="E68" s="36"/>
      <c r="F68" s="36"/>
      <c r="G68" s="36"/>
      <c r="H68" s="23"/>
      <c r="I68" s="24"/>
      <c r="J68" s="25"/>
      <c r="K68" s="26"/>
      <c r="L68" s="21"/>
      <c r="M68" s="22"/>
      <c r="N68" s="23"/>
      <c r="O68" s="19"/>
      <c r="P68"/>
      <c r="Q68"/>
      <c r="S68" s="27"/>
      <c r="U68" s="7">
        <v>65</v>
      </c>
      <c r="V68" s="8">
        <v>0.92708333333333504</v>
      </c>
    </row>
    <row r="69" spans="1:22" x14ac:dyDescent="0.25">
      <c r="A69" s="36"/>
      <c r="B69" s="36"/>
      <c r="C69" s="37"/>
      <c r="D69" s="36"/>
      <c r="E69" s="36"/>
      <c r="F69" s="36"/>
      <c r="G69" s="36"/>
      <c r="H69" s="23"/>
      <c r="I69" s="24"/>
      <c r="J69" s="25"/>
      <c r="K69" s="26"/>
      <c r="L69" s="21"/>
      <c r="M69" s="22"/>
      <c r="N69" s="23"/>
      <c r="O69" s="19"/>
      <c r="P69"/>
      <c r="Q69"/>
      <c r="S69" s="27"/>
      <c r="U69" s="7">
        <v>66</v>
      </c>
      <c r="V69" s="8">
        <v>0.937500000000001</v>
      </c>
    </row>
    <row r="70" spans="1:22" x14ac:dyDescent="0.25">
      <c r="A70" s="36"/>
      <c r="B70" s="36"/>
      <c r="C70" s="37"/>
      <c r="D70" s="36"/>
      <c r="E70" s="36"/>
      <c r="F70" s="36"/>
      <c r="G70" s="36"/>
      <c r="H70" s="23"/>
      <c r="I70" s="24"/>
      <c r="J70" s="25"/>
      <c r="K70" s="26"/>
      <c r="L70" s="21"/>
      <c r="M70" s="22"/>
      <c r="N70" s="23"/>
      <c r="O70" s="19"/>
      <c r="P70"/>
      <c r="Q70"/>
      <c r="S70" s="27"/>
      <c r="U70" s="7">
        <v>67</v>
      </c>
      <c r="V70" s="8">
        <v>0.94791666666666796</v>
      </c>
    </row>
    <row r="71" spans="1:22" x14ac:dyDescent="0.25">
      <c r="A71" s="36"/>
      <c r="B71" s="36"/>
      <c r="C71" s="37"/>
      <c r="D71" s="36"/>
      <c r="E71" s="36"/>
      <c r="F71" s="36"/>
      <c r="G71" s="36"/>
      <c r="H71" s="23"/>
      <c r="I71" s="24"/>
      <c r="J71" s="25"/>
      <c r="K71" s="26"/>
      <c r="L71" s="21"/>
      <c r="M71" s="22"/>
      <c r="N71" s="23"/>
      <c r="O71" s="19"/>
      <c r="P71"/>
      <c r="Q71"/>
      <c r="S71" s="27"/>
      <c r="U71" s="7">
        <v>68</v>
      </c>
      <c r="V71" s="8">
        <v>0.95833333333333504</v>
      </c>
    </row>
    <row r="72" spans="1:22" x14ac:dyDescent="0.25">
      <c r="A72" s="36"/>
      <c r="B72" s="36"/>
      <c r="C72" s="37"/>
      <c r="D72" s="36"/>
      <c r="E72" s="36"/>
      <c r="F72" s="36"/>
      <c r="G72" s="36"/>
      <c r="H72" s="23"/>
      <c r="I72" s="24"/>
      <c r="J72" s="25"/>
      <c r="K72" s="26"/>
      <c r="L72" s="21"/>
      <c r="M72" s="22"/>
      <c r="N72" s="23"/>
      <c r="O72" s="19"/>
      <c r="P72"/>
      <c r="Q72"/>
      <c r="S72" s="27"/>
      <c r="U72" s="7">
        <v>69</v>
      </c>
      <c r="V72" s="8">
        <v>0.968750000000001</v>
      </c>
    </row>
    <row r="73" spans="1:22" x14ac:dyDescent="0.25">
      <c r="A73" s="36"/>
      <c r="B73" s="36"/>
      <c r="C73" s="37"/>
      <c r="D73" s="36"/>
      <c r="E73" s="36"/>
      <c r="F73" s="36"/>
      <c r="G73" s="36"/>
      <c r="H73" s="23"/>
      <c r="I73" s="24"/>
      <c r="J73" s="25"/>
      <c r="K73" s="26"/>
      <c r="L73" s="21"/>
      <c r="M73" s="22"/>
      <c r="N73" s="23"/>
      <c r="O73" s="19"/>
      <c r="P73"/>
      <c r="Q73"/>
      <c r="S73" s="27"/>
      <c r="U73" s="7">
        <v>70</v>
      </c>
      <c r="V73" s="8">
        <v>0.97916666666666796</v>
      </c>
    </row>
    <row r="74" spans="1:22" x14ac:dyDescent="0.25">
      <c r="A74" s="36"/>
      <c r="B74" s="36"/>
      <c r="C74" s="37"/>
      <c r="D74" s="36"/>
      <c r="E74" s="36"/>
      <c r="F74" s="36"/>
      <c r="G74" s="36"/>
      <c r="H74" s="23"/>
      <c r="I74" s="24"/>
      <c r="J74" s="25"/>
      <c r="K74" s="26"/>
      <c r="L74" s="21"/>
      <c r="M74" s="22"/>
      <c r="N74" s="23"/>
      <c r="O74" s="19"/>
      <c r="P74"/>
      <c r="Q74"/>
      <c r="S74" s="27"/>
      <c r="U74" s="7">
        <v>71</v>
      </c>
      <c r="V74" s="8">
        <v>0.98958333333333504</v>
      </c>
    </row>
    <row r="75" spans="1:22" x14ac:dyDescent="0.25">
      <c r="A75" s="36"/>
      <c r="B75" s="36"/>
      <c r="C75" s="37"/>
      <c r="D75" s="36"/>
      <c r="E75" s="36"/>
      <c r="F75" s="36"/>
      <c r="G75" s="36"/>
      <c r="H75" s="23"/>
      <c r="I75" s="24"/>
      <c r="J75" s="25"/>
      <c r="K75" s="26"/>
      <c r="L75" s="21"/>
      <c r="M75" s="22"/>
      <c r="N75" s="23"/>
      <c r="O75" s="19"/>
      <c r="P75"/>
      <c r="Q75"/>
      <c r="S75" s="27"/>
      <c r="U75" s="7">
        <v>72</v>
      </c>
      <c r="V75" s="8">
        <v>1.00000000000002</v>
      </c>
    </row>
    <row r="76" spans="1:22" x14ac:dyDescent="0.25">
      <c r="A76" s="36"/>
      <c r="B76" s="36"/>
      <c r="C76" s="37"/>
      <c r="D76" s="36"/>
      <c r="E76" s="36"/>
      <c r="F76" s="36"/>
      <c r="G76" s="36"/>
      <c r="H76" s="23"/>
      <c r="I76" s="24"/>
      <c r="J76" s="25"/>
      <c r="K76" s="26"/>
      <c r="L76" s="21"/>
      <c r="M76" s="22"/>
      <c r="N76" s="23"/>
      <c r="O76" s="19"/>
      <c r="P76"/>
      <c r="Q76"/>
      <c r="S76" s="27"/>
      <c r="U76" s="7"/>
      <c r="V76" s="8"/>
    </row>
    <row r="77" spans="1:22" x14ac:dyDescent="0.25">
      <c r="A77" s="36"/>
      <c r="B77" s="36"/>
      <c r="C77" s="37"/>
      <c r="D77" s="36"/>
      <c r="E77" s="36"/>
      <c r="F77" s="36"/>
      <c r="G77" s="36"/>
      <c r="H77" s="23"/>
      <c r="I77" s="24"/>
      <c r="J77" s="25"/>
      <c r="K77" s="26"/>
      <c r="L77" s="21"/>
      <c r="M77" s="22"/>
      <c r="N77" s="23"/>
      <c r="O77" s="19"/>
      <c r="P77"/>
      <c r="Q77"/>
      <c r="S77" s="27"/>
      <c r="U77" s="7"/>
      <c r="V77" s="8"/>
    </row>
    <row r="78" spans="1:22" x14ac:dyDescent="0.25">
      <c r="A78" s="36"/>
      <c r="B78" s="36"/>
      <c r="C78" s="37"/>
      <c r="D78" s="36"/>
      <c r="E78" s="36"/>
      <c r="F78" s="36"/>
      <c r="G78" s="36"/>
      <c r="H78" s="23"/>
      <c r="I78" s="24"/>
      <c r="J78" s="25"/>
      <c r="K78" s="26"/>
      <c r="L78" s="21"/>
      <c r="M78" s="22"/>
      <c r="N78" s="23"/>
      <c r="O78" s="19"/>
      <c r="P78"/>
      <c r="Q78"/>
      <c r="S78" s="27"/>
      <c r="U78" s="7"/>
      <c r="V78" s="8"/>
    </row>
    <row r="79" spans="1:22" x14ac:dyDescent="0.25">
      <c r="A79" s="36"/>
      <c r="B79" s="36"/>
      <c r="C79" s="37"/>
      <c r="D79" s="36"/>
      <c r="E79" s="36"/>
      <c r="F79" s="36"/>
      <c r="G79" s="36"/>
      <c r="H79" s="23"/>
      <c r="I79" s="24"/>
      <c r="J79" s="25"/>
      <c r="K79" s="26"/>
      <c r="L79" s="21"/>
      <c r="M79" s="22"/>
      <c r="N79" s="23"/>
      <c r="O79" s="19"/>
      <c r="P79"/>
      <c r="Q79"/>
      <c r="S79" s="27"/>
      <c r="U79" s="7"/>
      <c r="V79" s="8"/>
    </row>
    <row r="80" spans="1:22" x14ac:dyDescent="0.25">
      <c r="A80" s="36"/>
      <c r="B80" s="36"/>
      <c r="C80" s="37"/>
      <c r="D80" s="36"/>
      <c r="E80" s="36"/>
      <c r="F80" s="36"/>
      <c r="G80" s="36"/>
      <c r="H80" s="23"/>
      <c r="I80" s="24"/>
      <c r="J80" s="25"/>
      <c r="K80" s="26"/>
      <c r="L80" s="21"/>
      <c r="M80" s="22"/>
      <c r="N80" s="23"/>
      <c r="O80" s="19"/>
      <c r="P80"/>
      <c r="Q80"/>
      <c r="S80" s="27"/>
      <c r="U80" s="7"/>
      <c r="V80" s="8"/>
    </row>
    <row r="81" spans="1:22" x14ac:dyDescent="0.25">
      <c r="A81" s="36"/>
      <c r="B81" s="36"/>
      <c r="C81" s="37"/>
      <c r="D81" s="36"/>
      <c r="E81" s="36"/>
      <c r="F81" s="36"/>
      <c r="G81" s="36"/>
      <c r="H81" s="23"/>
      <c r="I81" s="24"/>
      <c r="J81" s="25"/>
      <c r="K81" s="26"/>
      <c r="L81" s="21"/>
      <c r="M81" s="22"/>
      <c r="N81" s="23"/>
      <c r="O81" s="19"/>
      <c r="P81"/>
      <c r="Q81"/>
      <c r="S81" s="27"/>
      <c r="U81" s="7"/>
      <c r="V81" s="8"/>
    </row>
    <row r="82" spans="1:22" x14ac:dyDescent="0.25">
      <c r="A82" s="36"/>
      <c r="B82" s="36"/>
      <c r="C82" s="37"/>
      <c r="D82" s="36"/>
      <c r="E82" s="36"/>
      <c r="F82" s="36"/>
      <c r="G82" s="36"/>
      <c r="H82" s="23"/>
      <c r="I82" s="24"/>
      <c r="J82" s="25"/>
      <c r="K82" s="26"/>
      <c r="L82" s="21"/>
      <c r="M82" s="22"/>
      <c r="N82" s="23"/>
      <c r="O82" s="19"/>
      <c r="P82"/>
      <c r="Q82"/>
      <c r="S82" s="27"/>
      <c r="U82" s="7"/>
      <c r="V82" s="8"/>
    </row>
    <row r="83" spans="1:22" x14ac:dyDescent="0.25">
      <c r="A83" s="36"/>
      <c r="B83" s="36"/>
      <c r="C83" s="37"/>
      <c r="D83" s="36"/>
      <c r="E83" s="36"/>
      <c r="F83" s="36"/>
      <c r="G83" s="36"/>
      <c r="H83" s="23"/>
      <c r="I83" s="24"/>
      <c r="J83" s="25"/>
      <c r="K83" s="26"/>
      <c r="L83" s="21"/>
      <c r="M83" s="22"/>
      <c r="N83" s="23"/>
      <c r="O83" s="19"/>
      <c r="P83"/>
      <c r="Q83"/>
      <c r="S83" s="27"/>
      <c r="U83" s="7"/>
      <c r="V83" s="8"/>
    </row>
    <row r="84" spans="1:22" x14ac:dyDescent="0.25">
      <c r="A84" s="36"/>
      <c r="B84" s="36"/>
      <c r="C84" s="37"/>
      <c r="D84" s="36"/>
      <c r="E84" s="36"/>
      <c r="F84" s="36"/>
      <c r="G84" s="36"/>
      <c r="H84" s="23"/>
      <c r="I84" s="24"/>
      <c r="J84" s="25"/>
      <c r="K84" s="26"/>
      <c r="L84" s="21"/>
      <c r="M84" s="22"/>
      <c r="N84" s="23"/>
      <c r="O84" s="19"/>
      <c r="P84"/>
      <c r="Q84"/>
      <c r="S84" s="27"/>
      <c r="U84" s="7"/>
      <c r="V84" s="8"/>
    </row>
    <row r="85" spans="1:22" x14ac:dyDescent="0.25">
      <c r="A85" s="36"/>
      <c r="B85" s="36"/>
      <c r="C85" s="37"/>
      <c r="D85" s="36"/>
      <c r="E85" s="36"/>
      <c r="F85" s="36"/>
      <c r="G85" s="36"/>
      <c r="H85" s="23"/>
      <c r="I85" s="24"/>
      <c r="J85" s="25"/>
      <c r="K85" s="26"/>
      <c r="L85" s="21"/>
      <c r="M85" s="22"/>
      <c r="N85" s="23"/>
      <c r="O85" s="19"/>
      <c r="P85"/>
      <c r="Q85"/>
      <c r="S85" s="27"/>
      <c r="U85" s="7"/>
      <c r="V85" s="8"/>
    </row>
    <row r="86" spans="1:22" x14ac:dyDescent="0.25">
      <c r="A86" s="36"/>
      <c r="B86" s="36"/>
      <c r="C86" s="37"/>
      <c r="D86" s="36"/>
      <c r="E86" s="36"/>
      <c r="F86" s="36"/>
      <c r="G86" s="36"/>
      <c r="H86" s="23"/>
      <c r="I86" s="24"/>
      <c r="J86" s="25"/>
      <c r="K86" s="26"/>
      <c r="L86" s="21"/>
      <c r="M86" s="22"/>
      <c r="N86" s="23"/>
      <c r="O86" s="19"/>
      <c r="P86"/>
      <c r="Q86"/>
      <c r="S86" s="27"/>
      <c r="U86" s="7"/>
      <c r="V86" s="8"/>
    </row>
    <row r="87" spans="1:22" x14ac:dyDescent="0.25">
      <c r="A87" s="36"/>
      <c r="B87" s="36"/>
      <c r="C87" s="37"/>
      <c r="D87" s="36"/>
      <c r="E87" s="36"/>
      <c r="F87" s="36"/>
      <c r="G87" s="36"/>
      <c r="H87" s="23"/>
      <c r="I87" s="24"/>
      <c r="J87" s="25"/>
      <c r="K87" s="26"/>
      <c r="L87" s="21"/>
      <c r="M87" s="22"/>
      <c r="N87" s="23"/>
      <c r="O87" s="19"/>
      <c r="P87"/>
      <c r="Q87"/>
      <c r="S87" s="27"/>
      <c r="U87" s="7"/>
      <c r="V87" s="8"/>
    </row>
    <row r="88" spans="1:22" x14ac:dyDescent="0.25">
      <c r="A88" s="36"/>
      <c r="B88" s="36"/>
      <c r="C88" s="37"/>
      <c r="D88" s="36"/>
      <c r="E88" s="36"/>
      <c r="F88" s="36"/>
      <c r="G88" s="36"/>
      <c r="H88" s="23"/>
      <c r="I88" s="24"/>
      <c r="J88" s="25"/>
      <c r="K88" s="26"/>
      <c r="L88" s="21"/>
      <c r="M88" s="22"/>
      <c r="N88" s="23"/>
      <c r="O88" s="19"/>
      <c r="P88"/>
      <c r="Q88"/>
      <c r="S88" s="27"/>
      <c r="U88" s="7"/>
      <c r="V88" s="8"/>
    </row>
    <row r="89" spans="1:22" x14ac:dyDescent="0.25">
      <c r="A89" s="36"/>
      <c r="B89" s="36"/>
      <c r="C89" s="37"/>
      <c r="D89" s="36"/>
      <c r="E89" s="36"/>
      <c r="F89" s="36"/>
      <c r="G89" s="36"/>
      <c r="H89" s="23"/>
      <c r="I89" s="24"/>
      <c r="J89" s="25"/>
      <c r="K89" s="26"/>
      <c r="L89" s="21"/>
      <c r="M89" s="22"/>
      <c r="N89" s="23"/>
      <c r="O89" s="19"/>
      <c r="P89"/>
      <c r="Q89"/>
      <c r="S89" s="27"/>
      <c r="U89" s="7"/>
      <c r="V89" s="8"/>
    </row>
    <row r="90" spans="1:22" x14ac:dyDescent="0.25">
      <c r="A90" s="36"/>
      <c r="B90" s="36"/>
      <c r="C90" s="37"/>
      <c r="D90" s="36"/>
      <c r="E90" s="36"/>
      <c r="F90" s="36"/>
      <c r="G90" s="36"/>
      <c r="H90" s="23"/>
      <c r="I90" s="24"/>
      <c r="J90" s="25"/>
      <c r="K90" s="26"/>
      <c r="L90" s="21"/>
      <c r="M90" s="22"/>
      <c r="N90" s="23"/>
      <c r="O90" s="19"/>
      <c r="P90"/>
      <c r="Q90"/>
      <c r="S90" s="27"/>
      <c r="U90" s="7"/>
      <c r="V90" s="8"/>
    </row>
    <row r="91" spans="1:22" x14ac:dyDescent="0.25">
      <c r="A91" s="36"/>
      <c r="B91" s="36"/>
      <c r="C91" s="37"/>
      <c r="D91" s="36"/>
      <c r="E91" s="36"/>
      <c r="F91" s="36"/>
      <c r="G91" s="36"/>
      <c r="H91" s="23"/>
      <c r="I91" s="24"/>
      <c r="J91" s="25"/>
      <c r="K91" s="26"/>
      <c r="L91" s="21"/>
      <c r="M91" s="22"/>
      <c r="N91" s="23"/>
      <c r="O91" s="19"/>
      <c r="P91"/>
      <c r="Q91"/>
      <c r="S91" s="27"/>
      <c r="U91" s="7"/>
      <c r="V91" s="8"/>
    </row>
    <row r="92" spans="1:22" x14ac:dyDescent="0.25">
      <c r="A92" s="36"/>
      <c r="B92" s="36"/>
      <c r="C92" s="37"/>
      <c r="D92" s="36"/>
      <c r="E92" s="36"/>
      <c r="F92" s="36"/>
      <c r="G92" s="36"/>
      <c r="H92" s="23"/>
      <c r="I92" s="24"/>
      <c r="J92" s="25"/>
      <c r="K92" s="26"/>
      <c r="L92" s="21"/>
      <c r="M92" s="22"/>
      <c r="N92" s="23"/>
      <c r="O92" s="19"/>
      <c r="P92"/>
      <c r="Q92"/>
      <c r="S92" s="27"/>
      <c r="U92" s="7"/>
      <c r="V92" s="8"/>
    </row>
    <row r="93" spans="1:22" x14ac:dyDescent="0.25">
      <c r="A93" s="36"/>
      <c r="B93" s="36"/>
      <c r="C93" s="37"/>
      <c r="D93" s="36"/>
      <c r="E93" s="36"/>
      <c r="F93" s="36"/>
      <c r="G93" s="36"/>
      <c r="H93" s="23"/>
      <c r="I93" s="24"/>
      <c r="J93" s="25"/>
      <c r="K93" s="26"/>
      <c r="L93" s="21"/>
      <c r="M93" s="22"/>
      <c r="N93" s="23"/>
      <c r="O93" s="19"/>
      <c r="P93"/>
      <c r="Q93"/>
      <c r="S93" s="27"/>
      <c r="U93" s="7"/>
      <c r="V93" s="8"/>
    </row>
    <row r="94" spans="1:22" x14ac:dyDescent="0.25">
      <c r="A94" s="36"/>
      <c r="B94" s="36"/>
      <c r="C94" s="37"/>
      <c r="D94" s="36"/>
      <c r="E94" s="36"/>
      <c r="F94" s="36"/>
      <c r="G94" s="36"/>
      <c r="H94" s="23"/>
      <c r="I94" s="24"/>
      <c r="J94" s="25"/>
      <c r="K94" s="26"/>
      <c r="L94" s="21"/>
      <c r="M94" s="22"/>
      <c r="N94" s="23"/>
      <c r="O94" s="19"/>
      <c r="P94"/>
      <c r="Q94"/>
      <c r="S94" s="27"/>
      <c r="U94" s="7"/>
      <c r="V94" s="8"/>
    </row>
    <row r="95" spans="1:22" x14ac:dyDescent="0.25">
      <c r="A95" s="36"/>
      <c r="B95" s="36"/>
      <c r="C95" s="37"/>
      <c r="D95" s="36"/>
      <c r="E95" s="36"/>
      <c r="F95" s="36"/>
      <c r="G95" s="36"/>
      <c r="H95" s="23"/>
      <c r="I95" s="24"/>
      <c r="J95" s="25"/>
      <c r="K95" s="26"/>
      <c r="L95" s="21"/>
      <c r="M95" s="22"/>
      <c r="N95" s="23"/>
      <c r="O95" s="19"/>
      <c r="P95"/>
      <c r="Q95"/>
      <c r="S95" s="27"/>
      <c r="U95" s="7"/>
      <c r="V95" s="8"/>
    </row>
    <row r="96" spans="1:22" x14ac:dyDescent="0.25">
      <c r="A96" s="36"/>
      <c r="B96" s="36"/>
      <c r="C96" s="37"/>
      <c r="D96" s="36"/>
      <c r="E96" s="36"/>
      <c r="F96" s="36"/>
      <c r="G96" s="36"/>
      <c r="H96" s="23"/>
      <c r="I96" s="24"/>
      <c r="J96" s="25"/>
      <c r="K96" s="26"/>
      <c r="L96" s="21"/>
      <c r="M96" s="22"/>
      <c r="N96" s="23"/>
      <c r="O96" s="19"/>
      <c r="P96"/>
      <c r="Q96"/>
      <c r="S96" s="27"/>
      <c r="U96" s="7"/>
      <c r="V96" s="8"/>
    </row>
    <row r="97" spans="1:22" x14ac:dyDescent="0.25">
      <c r="A97" s="36"/>
      <c r="B97" s="36"/>
      <c r="C97" s="37"/>
      <c r="D97" s="36"/>
      <c r="E97" s="36"/>
      <c r="F97" s="36"/>
      <c r="G97" s="36"/>
      <c r="H97" s="23"/>
      <c r="I97" s="24"/>
      <c r="J97" s="25"/>
      <c r="K97" s="26"/>
      <c r="L97" s="21"/>
      <c r="M97" s="22"/>
      <c r="N97" s="23"/>
      <c r="O97" s="19"/>
      <c r="P97"/>
      <c r="Q97"/>
      <c r="S97" s="27"/>
      <c r="U97" s="7"/>
      <c r="V97" s="8"/>
    </row>
    <row r="98" spans="1:22" x14ac:dyDescent="0.25">
      <c r="A98" s="36"/>
      <c r="B98" s="36"/>
      <c r="C98" s="37"/>
      <c r="D98" s="36"/>
      <c r="E98" s="36"/>
      <c r="F98" s="36"/>
      <c r="G98" s="36"/>
      <c r="H98" s="23"/>
      <c r="I98" s="24"/>
      <c r="J98" s="25"/>
      <c r="K98" s="26"/>
      <c r="L98" s="21"/>
      <c r="M98" s="22"/>
      <c r="N98" s="23"/>
      <c r="O98" s="19"/>
      <c r="P98"/>
      <c r="Q98"/>
      <c r="S98" s="27"/>
      <c r="U98" s="7"/>
      <c r="V98" s="8"/>
    </row>
    <row r="99" spans="1:22" x14ac:dyDescent="0.25">
      <c r="A99" s="36"/>
      <c r="B99" s="36"/>
      <c r="C99" s="37"/>
      <c r="D99" s="36"/>
      <c r="E99" s="36"/>
      <c r="F99" s="36"/>
      <c r="G99" s="36"/>
      <c r="H99" s="23"/>
      <c r="I99" s="24"/>
      <c r="J99" s="25"/>
      <c r="K99" s="26"/>
      <c r="L99" s="21"/>
      <c r="M99" s="22"/>
      <c r="N99" s="23"/>
      <c r="O99" s="19"/>
      <c r="P99"/>
      <c r="Q99"/>
      <c r="S99" s="27"/>
      <c r="U99" s="7"/>
      <c r="V99" s="8"/>
    </row>
    <row r="100" spans="1:22" x14ac:dyDescent="0.25">
      <c r="A100" s="36"/>
      <c r="B100" s="36"/>
      <c r="C100" s="37"/>
      <c r="D100" s="36"/>
      <c r="E100" s="36"/>
      <c r="F100" s="36"/>
      <c r="G100" s="36"/>
      <c r="H100" s="23"/>
      <c r="I100" s="24"/>
      <c r="J100" s="25"/>
      <c r="K100" s="26"/>
      <c r="L100" s="21"/>
      <c r="M100" s="22"/>
      <c r="N100" s="23"/>
      <c r="O100" s="19"/>
      <c r="P100"/>
      <c r="Q100"/>
      <c r="S100" s="27"/>
      <c r="U100" s="7"/>
      <c r="V100" s="8"/>
    </row>
    <row r="101" spans="1:22" x14ac:dyDescent="0.25">
      <c r="A101" s="36"/>
      <c r="B101" s="36"/>
      <c r="C101" s="37"/>
      <c r="D101" s="36"/>
      <c r="E101" s="36"/>
      <c r="F101" s="36"/>
      <c r="G101" s="36"/>
      <c r="H101" s="23"/>
      <c r="I101" s="24"/>
      <c r="J101" s="25"/>
      <c r="K101" s="26"/>
      <c r="L101" s="21"/>
      <c r="M101" s="22"/>
      <c r="N101" s="23"/>
      <c r="O101" s="19"/>
      <c r="P101"/>
      <c r="Q101"/>
      <c r="S101" s="27"/>
      <c r="U101" s="7"/>
      <c r="V101" s="8"/>
    </row>
    <row r="102" spans="1:22" x14ac:dyDescent="0.25">
      <c r="A102" s="36"/>
      <c r="B102" s="36"/>
      <c r="C102" s="37"/>
      <c r="D102" s="36"/>
      <c r="E102" s="36"/>
      <c r="F102" s="36"/>
      <c r="G102" s="36"/>
      <c r="H102" s="23"/>
      <c r="I102" s="24"/>
      <c r="J102" s="25"/>
      <c r="K102" s="26"/>
      <c r="L102" s="21"/>
      <c r="M102" s="22"/>
      <c r="N102" s="23"/>
      <c r="O102" s="19"/>
      <c r="P102"/>
      <c r="Q102"/>
      <c r="S102" s="27"/>
      <c r="U102" s="7"/>
      <c r="V102" s="8"/>
    </row>
    <row r="103" spans="1:22" x14ac:dyDescent="0.25">
      <c r="A103" s="36"/>
      <c r="B103" s="36"/>
      <c r="C103" s="37"/>
      <c r="D103" s="36"/>
      <c r="E103" s="36"/>
      <c r="F103" s="36"/>
      <c r="G103" s="36"/>
      <c r="H103" s="23"/>
      <c r="I103" s="24"/>
      <c r="J103" s="25"/>
      <c r="K103" s="26"/>
      <c r="L103" s="21"/>
      <c r="M103" s="22"/>
      <c r="N103" s="23"/>
      <c r="O103" s="19"/>
      <c r="P103"/>
      <c r="Q103"/>
      <c r="S103" s="27"/>
      <c r="U103" s="7"/>
      <c r="V103" s="8"/>
    </row>
    <row r="104" spans="1:22" x14ac:dyDescent="0.25">
      <c r="A104" s="36"/>
      <c r="B104" s="36"/>
      <c r="C104" s="37"/>
      <c r="D104" s="36"/>
      <c r="E104" s="36"/>
      <c r="F104" s="36"/>
      <c r="G104" s="36"/>
      <c r="H104" s="23"/>
      <c r="I104" s="24"/>
      <c r="J104" s="25"/>
      <c r="K104" s="26"/>
      <c r="L104" s="21"/>
      <c r="M104" s="22"/>
      <c r="N104" s="23"/>
      <c r="O104" s="19"/>
      <c r="P104"/>
      <c r="Q104"/>
      <c r="S104" s="27"/>
      <c r="U104" s="7"/>
      <c r="V104" s="8"/>
    </row>
    <row r="105" spans="1:22" x14ac:dyDescent="0.25">
      <c r="A105" s="36"/>
      <c r="B105" s="36"/>
      <c r="C105" s="37"/>
      <c r="D105" s="36"/>
      <c r="E105" s="36"/>
      <c r="F105" s="36"/>
      <c r="G105" s="36"/>
      <c r="H105" s="23"/>
      <c r="I105" s="24"/>
      <c r="J105" s="25"/>
      <c r="K105" s="26"/>
      <c r="L105" s="21"/>
      <c r="M105" s="22"/>
      <c r="N105" s="23"/>
      <c r="O105" s="19"/>
      <c r="P105"/>
      <c r="Q105"/>
      <c r="S105" s="27"/>
      <c r="U105" s="7"/>
      <c r="V105" s="8"/>
    </row>
    <row r="106" spans="1:22" x14ac:dyDescent="0.25">
      <c r="A106" s="36"/>
      <c r="B106" s="36"/>
      <c r="C106" s="37"/>
      <c r="D106" s="36"/>
      <c r="E106" s="36"/>
      <c r="F106" s="36"/>
      <c r="G106" s="36"/>
      <c r="H106" s="23"/>
      <c r="I106" s="24"/>
      <c r="J106" s="25"/>
      <c r="K106" s="26"/>
      <c r="L106" s="21"/>
      <c r="M106" s="22"/>
      <c r="N106" s="23"/>
      <c r="O106" s="19"/>
      <c r="P106"/>
      <c r="Q106"/>
      <c r="S106" s="27"/>
      <c r="U106" s="7"/>
      <c r="V106" s="8"/>
    </row>
    <row r="107" spans="1:22" x14ac:dyDescent="0.25">
      <c r="A107" s="36"/>
      <c r="B107" s="36"/>
      <c r="C107" s="37"/>
      <c r="D107" s="36"/>
      <c r="E107" s="36"/>
      <c r="F107" s="36"/>
      <c r="G107" s="36"/>
      <c r="H107" s="23"/>
      <c r="I107" s="24"/>
      <c r="J107" s="25"/>
      <c r="K107" s="26"/>
      <c r="L107" s="21"/>
      <c r="M107" s="22"/>
      <c r="N107" s="23"/>
      <c r="O107" s="19"/>
      <c r="P107"/>
      <c r="Q107"/>
      <c r="S107" s="27"/>
      <c r="U107" s="7"/>
      <c r="V107" s="8"/>
    </row>
    <row r="108" spans="1:22" x14ac:dyDescent="0.25">
      <c r="A108" s="36"/>
      <c r="B108" s="36"/>
      <c r="C108" s="37"/>
      <c r="D108" s="36"/>
      <c r="E108" s="36"/>
      <c r="F108" s="36"/>
      <c r="G108" s="36"/>
      <c r="H108" s="23"/>
      <c r="I108" s="24"/>
      <c r="J108" s="25"/>
      <c r="K108" s="26"/>
      <c r="L108" s="21"/>
      <c r="M108" s="22"/>
      <c r="N108" s="23"/>
      <c r="O108" s="19"/>
      <c r="P108"/>
      <c r="Q108"/>
      <c r="S108" s="27"/>
      <c r="U108" s="7"/>
      <c r="V108" s="8"/>
    </row>
    <row r="109" spans="1:22" x14ac:dyDescent="0.25">
      <c r="A109" s="36"/>
      <c r="B109" s="36"/>
      <c r="C109" s="37"/>
      <c r="D109" s="36"/>
      <c r="E109" s="36"/>
      <c r="F109" s="36"/>
      <c r="G109" s="36"/>
      <c r="H109" s="23"/>
      <c r="I109" s="24"/>
      <c r="J109" s="25"/>
      <c r="K109" s="26"/>
      <c r="L109" s="21"/>
      <c r="M109" s="22"/>
      <c r="N109" s="23"/>
      <c r="O109" s="19"/>
      <c r="P109"/>
      <c r="Q109"/>
      <c r="S109" s="27"/>
      <c r="U109" s="7"/>
      <c r="V109" s="8"/>
    </row>
    <row r="110" spans="1:22" x14ac:dyDescent="0.25">
      <c r="A110" s="36"/>
      <c r="B110" s="36"/>
      <c r="C110" s="37"/>
      <c r="D110" s="36"/>
      <c r="E110" s="36"/>
      <c r="F110" s="36"/>
      <c r="G110" s="36"/>
      <c r="H110" s="23"/>
      <c r="I110" s="24"/>
      <c r="J110" s="25"/>
      <c r="K110" s="26"/>
      <c r="L110" s="21"/>
      <c r="M110" s="22"/>
      <c r="N110" s="23"/>
      <c r="O110" s="19"/>
      <c r="P110"/>
      <c r="Q110"/>
      <c r="S110" s="27"/>
      <c r="U110" s="7"/>
      <c r="V110" s="8"/>
    </row>
    <row r="111" spans="1:22" x14ac:dyDescent="0.25">
      <c r="A111" s="36"/>
      <c r="B111" s="36"/>
      <c r="C111" s="37"/>
      <c r="D111" s="36"/>
      <c r="E111" s="36"/>
      <c r="F111" s="36"/>
      <c r="G111" s="36"/>
      <c r="H111" s="23"/>
      <c r="I111" s="24"/>
      <c r="J111" s="25"/>
      <c r="K111" s="26"/>
      <c r="L111" s="21"/>
      <c r="M111" s="22"/>
      <c r="N111" s="23"/>
      <c r="O111" s="19"/>
      <c r="P111"/>
      <c r="Q111"/>
      <c r="S111" s="27"/>
      <c r="U111" s="7"/>
      <c r="V111" s="8"/>
    </row>
    <row r="112" spans="1:22" x14ac:dyDescent="0.25">
      <c r="A112" s="36"/>
      <c r="B112" s="36"/>
      <c r="C112" s="37"/>
      <c r="D112" s="36"/>
      <c r="E112" s="36"/>
      <c r="F112" s="36"/>
      <c r="G112" s="36"/>
      <c r="H112" s="23"/>
      <c r="I112" s="24"/>
      <c r="J112" s="25"/>
      <c r="K112" s="26"/>
      <c r="L112" s="21"/>
      <c r="M112" s="22"/>
      <c r="N112" s="23"/>
      <c r="O112" s="19"/>
      <c r="P112"/>
      <c r="Q112"/>
      <c r="S112" s="27"/>
      <c r="U112" s="7"/>
      <c r="V112" s="8"/>
    </row>
    <row r="113" spans="1:22" x14ac:dyDescent="0.25">
      <c r="A113" s="36"/>
      <c r="B113" s="36"/>
      <c r="C113" s="37"/>
      <c r="D113" s="36"/>
      <c r="E113" s="36"/>
      <c r="F113" s="36"/>
      <c r="G113" s="36"/>
      <c r="H113" s="23"/>
      <c r="I113" s="24"/>
      <c r="J113" s="25"/>
      <c r="K113" s="26"/>
      <c r="L113" s="21"/>
      <c r="M113" s="22"/>
      <c r="N113" s="23"/>
      <c r="O113" s="19"/>
      <c r="P113"/>
      <c r="Q113"/>
      <c r="S113" s="27"/>
      <c r="U113" s="7"/>
      <c r="V113" s="8"/>
    </row>
    <row r="114" spans="1:22" x14ac:dyDescent="0.25">
      <c r="A114" s="36"/>
      <c r="B114" s="36"/>
      <c r="C114" s="37"/>
      <c r="D114" s="36"/>
      <c r="E114" s="36"/>
      <c r="F114" s="36"/>
      <c r="G114" s="36"/>
      <c r="H114" s="23"/>
      <c r="I114" s="24"/>
      <c r="J114" s="25"/>
      <c r="K114" s="26"/>
      <c r="L114" s="21"/>
      <c r="M114" s="22"/>
      <c r="N114" s="23"/>
      <c r="O114" s="19"/>
      <c r="P114"/>
      <c r="Q114"/>
      <c r="S114" s="27"/>
      <c r="U114" s="7"/>
      <c r="V114" s="8"/>
    </row>
    <row r="115" spans="1:22" x14ac:dyDescent="0.25">
      <c r="A115" s="36"/>
      <c r="B115" s="36"/>
      <c r="C115" s="37"/>
      <c r="D115" s="36"/>
      <c r="E115" s="36"/>
      <c r="F115" s="36"/>
      <c r="G115" s="36"/>
      <c r="H115" s="23"/>
      <c r="I115" s="24"/>
      <c r="J115" s="25"/>
      <c r="K115" s="26"/>
      <c r="L115" s="21"/>
      <c r="M115" s="22"/>
      <c r="N115" s="23"/>
      <c r="O115" s="19"/>
      <c r="P115"/>
      <c r="Q115"/>
      <c r="S115" s="27"/>
      <c r="U115" s="7"/>
      <c r="V115" s="8"/>
    </row>
    <row r="116" spans="1:22" x14ac:dyDescent="0.25">
      <c r="A116" s="36"/>
      <c r="B116" s="36"/>
      <c r="C116" s="37"/>
      <c r="D116" s="36"/>
      <c r="E116" s="36"/>
      <c r="F116" s="36"/>
      <c r="G116" s="36"/>
      <c r="H116" s="23"/>
      <c r="I116" s="24"/>
      <c r="J116" s="25"/>
      <c r="K116" s="26"/>
      <c r="L116" s="21"/>
      <c r="M116" s="22"/>
      <c r="N116" s="23"/>
      <c r="O116" s="19"/>
      <c r="P116"/>
      <c r="Q116"/>
      <c r="S116" s="27"/>
      <c r="U116" s="7"/>
      <c r="V116" s="8"/>
    </row>
    <row r="117" spans="1:22" x14ac:dyDescent="0.25">
      <c r="A117" s="36"/>
      <c r="B117" s="36"/>
      <c r="C117" s="37"/>
      <c r="D117" s="36"/>
      <c r="E117" s="36"/>
      <c r="F117" s="36"/>
      <c r="G117" s="36"/>
      <c r="H117" s="23"/>
      <c r="I117" s="24"/>
      <c r="J117" s="25"/>
      <c r="K117" s="26"/>
      <c r="L117" s="21"/>
      <c r="M117" s="22"/>
      <c r="N117" s="23"/>
      <c r="O117" s="19"/>
      <c r="P117"/>
      <c r="Q117"/>
      <c r="S117" s="27"/>
      <c r="U117" s="7"/>
      <c r="V117" s="8"/>
    </row>
    <row r="118" spans="1:22" x14ac:dyDescent="0.25">
      <c r="A118" s="36"/>
      <c r="B118" s="36"/>
      <c r="C118" s="37"/>
      <c r="D118" s="36"/>
      <c r="E118" s="36"/>
      <c r="F118" s="36"/>
      <c r="G118" s="36"/>
      <c r="H118" s="23"/>
      <c r="I118" s="24"/>
      <c r="J118" s="25"/>
      <c r="K118" s="26"/>
      <c r="L118" s="21"/>
      <c r="M118" s="22"/>
      <c r="N118" s="23"/>
      <c r="O118" s="19"/>
      <c r="P118"/>
      <c r="Q118"/>
      <c r="S118" s="27"/>
      <c r="U118" s="7"/>
      <c r="V118" s="8"/>
    </row>
    <row r="119" spans="1:22" x14ac:dyDescent="0.25">
      <c r="A119" s="36"/>
      <c r="B119" s="36"/>
      <c r="C119" s="37"/>
      <c r="D119" s="36"/>
      <c r="E119" s="36"/>
      <c r="F119" s="36"/>
      <c r="G119" s="36"/>
      <c r="H119" s="23"/>
      <c r="I119" s="24"/>
      <c r="J119" s="25"/>
      <c r="K119" s="26"/>
      <c r="L119" s="21"/>
      <c r="M119" s="22"/>
      <c r="N119" s="23"/>
      <c r="O119" s="19"/>
      <c r="P119"/>
      <c r="Q119"/>
      <c r="S119" s="27"/>
      <c r="U119" s="7"/>
      <c r="V119" s="8"/>
    </row>
    <row r="120" spans="1:22" x14ac:dyDescent="0.25">
      <c r="A120" s="36"/>
      <c r="B120" s="36"/>
      <c r="C120" s="37"/>
      <c r="D120" s="36"/>
      <c r="E120" s="36"/>
      <c r="F120" s="36"/>
      <c r="G120" s="36"/>
      <c r="H120" s="23"/>
      <c r="I120" s="24"/>
      <c r="J120" s="25"/>
      <c r="K120" s="26"/>
      <c r="L120" s="21"/>
      <c r="M120" s="22"/>
      <c r="N120" s="23"/>
      <c r="O120" s="19"/>
      <c r="P120"/>
      <c r="Q120"/>
      <c r="S120" s="27"/>
      <c r="U120" s="7"/>
      <c r="V120" s="8"/>
    </row>
    <row r="121" spans="1:22" x14ac:dyDescent="0.25">
      <c r="A121" s="36"/>
      <c r="B121" s="36"/>
      <c r="C121" s="37"/>
      <c r="D121" s="36"/>
      <c r="E121" s="36"/>
      <c r="F121" s="36"/>
      <c r="G121" s="36"/>
      <c r="H121" s="23"/>
      <c r="I121" s="24"/>
      <c r="J121" s="25"/>
      <c r="K121" s="26"/>
      <c r="L121" s="21"/>
      <c r="M121" s="22"/>
      <c r="N121" s="23"/>
      <c r="O121" s="19"/>
      <c r="P121"/>
      <c r="Q121"/>
      <c r="S121" s="27"/>
      <c r="U121" s="7"/>
      <c r="V121" s="8"/>
    </row>
    <row r="122" spans="1:22" x14ac:dyDescent="0.25">
      <c r="A122" s="36"/>
      <c r="B122" s="36"/>
      <c r="C122" s="37"/>
      <c r="D122" s="36"/>
      <c r="E122" s="36"/>
      <c r="F122" s="36"/>
      <c r="G122" s="36"/>
      <c r="H122" s="23"/>
      <c r="I122" s="24"/>
      <c r="J122" s="25"/>
      <c r="K122" s="26"/>
      <c r="L122" s="21"/>
      <c r="M122" s="22"/>
      <c r="N122" s="23"/>
      <c r="O122" s="19"/>
      <c r="P122"/>
      <c r="Q122"/>
      <c r="S122" s="27"/>
      <c r="U122" s="7"/>
      <c r="V122" s="8"/>
    </row>
    <row r="123" spans="1:22" x14ac:dyDescent="0.25">
      <c r="A123" s="36"/>
      <c r="B123" s="36"/>
      <c r="C123" s="37"/>
      <c r="D123" s="36"/>
      <c r="E123" s="36"/>
      <c r="F123" s="36"/>
      <c r="G123" s="36"/>
      <c r="H123" s="23"/>
      <c r="I123" s="24"/>
      <c r="J123" s="25"/>
      <c r="K123" s="26"/>
      <c r="L123" s="21"/>
      <c r="M123" s="22"/>
      <c r="N123" s="23"/>
      <c r="O123" s="19"/>
      <c r="P123"/>
      <c r="Q123"/>
      <c r="S123" s="27"/>
      <c r="U123" s="7"/>
      <c r="V123" s="8"/>
    </row>
    <row r="124" spans="1:22" x14ac:dyDescent="0.25">
      <c r="A124" s="36"/>
      <c r="B124" s="36"/>
      <c r="C124" s="37"/>
      <c r="D124" s="36"/>
      <c r="E124" s="36"/>
      <c r="F124" s="36"/>
      <c r="G124" s="36"/>
      <c r="H124" s="23"/>
      <c r="I124" s="24"/>
      <c r="J124" s="25"/>
      <c r="K124" s="26"/>
      <c r="L124" s="21"/>
      <c r="M124" s="22"/>
      <c r="N124" s="23"/>
      <c r="O124" s="19"/>
      <c r="P124"/>
      <c r="Q124"/>
      <c r="S124" s="27"/>
      <c r="U124" s="7"/>
      <c r="V124" s="8"/>
    </row>
    <row r="125" spans="1:22" x14ac:dyDescent="0.25">
      <c r="A125" s="36"/>
      <c r="B125" s="36"/>
      <c r="C125" s="37"/>
      <c r="D125" s="36"/>
      <c r="E125" s="36"/>
      <c r="F125" s="36"/>
      <c r="G125" s="36"/>
      <c r="H125" s="23"/>
      <c r="I125" s="24"/>
      <c r="J125" s="25"/>
      <c r="K125" s="26"/>
      <c r="L125" s="21"/>
      <c r="M125" s="22"/>
      <c r="N125" s="23"/>
      <c r="O125" s="19"/>
      <c r="P125"/>
      <c r="Q125"/>
      <c r="S125" s="27"/>
      <c r="U125" s="7"/>
      <c r="V125" s="8"/>
    </row>
    <row r="126" spans="1:22" x14ac:dyDescent="0.25">
      <c r="A126" s="36"/>
      <c r="B126" s="36"/>
      <c r="C126" s="37"/>
      <c r="D126" s="36"/>
      <c r="E126" s="36"/>
      <c r="F126" s="36"/>
      <c r="G126" s="36"/>
      <c r="H126" s="23"/>
      <c r="I126" s="24"/>
      <c r="J126" s="25"/>
      <c r="K126" s="26"/>
      <c r="L126" s="21"/>
      <c r="M126" s="22"/>
      <c r="N126" s="23"/>
      <c r="O126" s="19"/>
      <c r="P126"/>
      <c r="Q126"/>
      <c r="S126" s="27"/>
      <c r="U126" s="7"/>
      <c r="V126" s="8"/>
    </row>
    <row r="127" spans="1:22" x14ac:dyDescent="0.25">
      <c r="A127" s="36"/>
      <c r="B127" s="36"/>
      <c r="C127" s="37"/>
      <c r="D127" s="36"/>
      <c r="E127" s="36"/>
      <c r="F127" s="36"/>
      <c r="G127" s="36"/>
      <c r="H127" s="23"/>
      <c r="I127" s="24"/>
      <c r="J127" s="25"/>
      <c r="K127" s="26"/>
      <c r="L127" s="21"/>
      <c r="M127" s="22"/>
      <c r="N127" s="23"/>
      <c r="O127" s="19"/>
      <c r="P127"/>
      <c r="Q127"/>
      <c r="S127" s="27"/>
      <c r="U127" s="7"/>
      <c r="V127" s="8"/>
    </row>
    <row r="128" spans="1:22" x14ac:dyDescent="0.25">
      <c r="A128" s="36"/>
      <c r="B128" s="36"/>
      <c r="C128" s="37"/>
      <c r="D128" s="36"/>
      <c r="E128" s="36"/>
      <c r="F128" s="36"/>
      <c r="G128" s="36"/>
      <c r="H128" s="23"/>
      <c r="I128" s="24"/>
      <c r="J128" s="25"/>
      <c r="K128" s="26"/>
      <c r="L128" s="21"/>
      <c r="M128" s="22"/>
      <c r="N128" s="23"/>
      <c r="O128" s="19"/>
      <c r="S128" s="27"/>
      <c r="U128" s="7"/>
      <c r="V128" s="8"/>
    </row>
    <row r="129" spans="1:22" x14ac:dyDescent="0.25">
      <c r="A129" s="36"/>
      <c r="B129" s="36"/>
      <c r="C129" s="37"/>
      <c r="D129" s="36"/>
      <c r="E129" s="36"/>
      <c r="F129" s="36"/>
      <c r="G129" s="36"/>
      <c r="H129" s="23"/>
      <c r="I129" s="24"/>
      <c r="J129" s="25"/>
      <c r="K129" s="26"/>
      <c r="L129" s="21"/>
      <c r="M129" s="22"/>
      <c r="N129" s="23"/>
      <c r="O129" s="19"/>
      <c r="S129" s="27"/>
      <c r="U129" s="7"/>
      <c r="V129" s="8"/>
    </row>
    <row r="130" spans="1:22" x14ac:dyDescent="0.25">
      <c r="A130" s="36"/>
      <c r="B130" s="36"/>
      <c r="C130" s="37"/>
      <c r="D130" s="36"/>
      <c r="E130" s="36"/>
      <c r="F130" s="36"/>
      <c r="G130" s="36"/>
      <c r="H130" s="23"/>
      <c r="I130" s="24"/>
      <c r="J130" s="25"/>
      <c r="K130" s="26"/>
      <c r="L130" s="21"/>
      <c r="M130" s="22"/>
      <c r="N130" s="23"/>
      <c r="O130" s="19"/>
      <c r="S130" s="27"/>
      <c r="U130" s="7"/>
      <c r="V130" s="8"/>
    </row>
    <row r="131" spans="1:22" x14ac:dyDescent="0.25">
      <c r="A131" s="36"/>
      <c r="B131" s="36"/>
      <c r="C131" s="37"/>
      <c r="D131" s="36"/>
      <c r="E131" s="36"/>
      <c r="F131" s="36"/>
      <c r="G131" s="36"/>
      <c r="H131" s="23"/>
      <c r="I131" s="24"/>
      <c r="J131" s="25"/>
      <c r="K131" s="26"/>
      <c r="L131" s="21"/>
      <c r="M131" s="22"/>
      <c r="N131" s="23"/>
      <c r="O131" s="19"/>
      <c r="S131" s="27"/>
      <c r="U131" s="7"/>
      <c r="V131" s="8"/>
    </row>
    <row r="132" spans="1:22" x14ac:dyDescent="0.25">
      <c r="A132" s="36"/>
      <c r="B132" s="36"/>
      <c r="C132" s="37"/>
      <c r="D132" s="36"/>
      <c r="E132" s="36"/>
      <c r="F132" s="36"/>
      <c r="G132" s="36"/>
      <c r="H132" s="23"/>
      <c r="I132" s="24"/>
      <c r="J132" s="25"/>
      <c r="K132" s="26"/>
      <c r="L132" s="21"/>
      <c r="M132" s="22"/>
      <c r="N132" s="23"/>
      <c r="O132" s="19"/>
      <c r="S132" s="27"/>
      <c r="U132" s="7"/>
      <c r="V132" s="8"/>
    </row>
    <row r="133" spans="1:22" x14ac:dyDescent="0.25">
      <c r="A133" s="36"/>
      <c r="B133" s="36"/>
      <c r="C133" s="37"/>
      <c r="D133" s="36"/>
      <c r="E133" s="36"/>
      <c r="F133" s="36"/>
      <c r="G133" s="36"/>
      <c r="H133" s="23"/>
      <c r="I133" s="24"/>
      <c r="J133" s="25"/>
      <c r="K133" s="26"/>
      <c r="L133" s="21"/>
      <c r="M133" s="22"/>
      <c r="N133" s="23"/>
      <c r="O133" s="19"/>
      <c r="S133" s="27"/>
      <c r="U133" s="7"/>
      <c r="V133" s="8"/>
    </row>
    <row r="134" spans="1:22" x14ac:dyDescent="0.25">
      <c r="A134" s="36"/>
      <c r="B134" s="36"/>
      <c r="C134" s="37"/>
      <c r="D134" s="36"/>
      <c r="E134" s="36"/>
      <c r="F134" s="36"/>
      <c r="G134" s="36"/>
      <c r="H134" s="23"/>
      <c r="I134" s="24"/>
      <c r="J134" s="25"/>
      <c r="K134" s="26"/>
      <c r="L134" s="21"/>
      <c r="M134" s="22"/>
      <c r="N134" s="23"/>
      <c r="O134" s="19"/>
      <c r="S134" s="27"/>
      <c r="U134" s="7"/>
      <c r="V134" s="8"/>
    </row>
    <row r="135" spans="1:22" x14ac:dyDescent="0.25">
      <c r="A135" s="36"/>
      <c r="B135" s="36"/>
      <c r="C135" s="37"/>
      <c r="D135" s="36"/>
      <c r="E135" s="36"/>
      <c r="F135" s="36"/>
      <c r="G135" s="36"/>
      <c r="H135" s="23"/>
      <c r="I135" s="24"/>
      <c r="J135" s="25"/>
      <c r="K135" s="26"/>
      <c r="L135" s="21"/>
      <c r="M135" s="22"/>
      <c r="N135" s="23"/>
      <c r="O135" s="19"/>
      <c r="S135" s="27"/>
      <c r="U135" s="7"/>
      <c r="V135" s="8"/>
    </row>
    <row r="136" spans="1:22" x14ac:dyDescent="0.25">
      <c r="A136" s="36"/>
      <c r="B136" s="36"/>
      <c r="C136" s="37"/>
      <c r="D136" s="36"/>
      <c r="E136" s="36"/>
      <c r="F136" s="36"/>
      <c r="G136" s="36"/>
      <c r="H136" s="23"/>
      <c r="I136" s="24"/>
      <c r="J136" s="25"/>
      <c r="K136" s="26"/>
      <c r="L136" s="21"/>
      <c r="M136" s="22"/>
      <c r="N136" s="23"/>
      <c r="O136" s="19"/>
      <c r="S136" s="27"/>
      <c r="U136" s="7"/>
      <c r="V136" s="8"/>
    </row>
    <row r="137" spans="1:22" x14ac:dyDescent="0.25">
      <c r="A137" s="36"/>
      <c r="B137" s="36"/>
      <c r="C137" s="37"/>
      <c r="D137" s="36"/>
      <c r="E137" s="36"/>
      <c r="F137" s="36"/>
      <c r="G137" s="36"/>
      <c r="H137" s="23"/>
      <c r="I137" s="24"/>
      <c r="J137" s="25"/>
      <c r="K137" s="26"/>
      <c r="L137" s="21"/>
      <c r="M137" s="22"/>
      <c r="N137" s="23"/>
      <c r="O137" s="19"/>
      <c r="S137" s="27"/>
      <c r="U137" s="7"/>
      <c r="V137" s="8"/>
    </row>
    <row r="138" spans="1:22" x14ac:dyDescent="0.25">
      <c r="A138" s="36"/>
      <c r="B138" s="36"/>
      <c r="C138" s="37"/>
      <c r="D138" s="36"/>
      <c r="E138" s="36"/>
      <c r="F138" s="36"/>
      <c r="G138" s="36"/>
      <c r="H138" s="23"/>
      <c r="I138" s="24"/>
      <c r="J138" s="25"/>
      <c r="K138" s="26"/>
      <c r="L138" s="21"/>
      <c r="M138" s="22"/>
      <c r="N138" s="23"/>
      <c r="O138" s="19"/>
      <c r="S138" s="27"/>
      <c r="U138" s="7"/>
      <c r="V138" s="8"/>
    </row>
    <row r="139" spans="1:22" x14ac:dyDescent="0.25">
      <c r="A139" s="36"/>
      <c r="B139" s="36"/>
      <c r="C139" s="37"/>
      <c r="D139" s="36"/>
      <c r="E139" s="36"/>
      <c r="F139" s="36"/>
      <c r="G139" s="36"/>
      <c r="H139" s="23"/>
      <c r="I139" s="24"/>
      <c r="J139" s="25"/>
      <c r="K139" s="26"/>
      <c r="L139" s="21"/>
      <c r="M139" s="22"/>
      <c r="N139" s="23"/>
      <c r="O139" s="19"/>
      <c r="S139" s="27"/>
      <c r="U139" s="7"/>
      <c r="V139" s="8"/>
    </row>
    <row r="140" spans="1:22" x14ac:dyDescent="0.25">
      <c r="A140" s="36"/>
      <c r="B140" s="36"/>
      <c r="C140" s="37"/>
      <c r="D140" s="36"/>
      <c r="E140" s="36"/>
      <c r="F140" s="36"/>
      <c r="G140" s="36"/>
      <c r="H140" s="23"/>
      <c r="I140" s="24"/>
      <c r="J140" s="25"/>
      <c r="K140" s="26"/>
      <c r="L140" s="21"/>
      <c r="M140" s="22"/>
      <c r="N140" s="23"/>
      <c r="O140" s="19"/>
      <c r="S140" s="27"/>
      <c r="U140" s="7"/>
      <c r="V140" s="8"/>
    </row>
    <row r="141" spans="1:22" x14ac:dyDescent="0.25">
      <c r="A141" s="36"/>
      <c r="B141" s="36"/>
      <c r="C141" s="37"/>
      <c r="D141" s="36"/>
      <c r="E141" s="36"/>
      <c r="F141" s="36"/>
      <c r="G141" s="36"/>
      <c r="H141" s="23"/>
      <c r="I141" s="24"/>
      <c r="J141" s="25"/>
      <c r="K141" s="26"/>
      <c r="L141" s="21"/>
      <c r="M141" s="22"/>
      <c r="N141" s="23"/>
      <c r="O141" s="19"/>
      <c r="S141" s="27"/>
      <c r="U141" s="7"/>
      <c r="V141" s="8"/>
    </row>
    <row r="142" spans="1:22" x14ac:dyDescent="0.25">
      <c r="A142" s="36"/>
      <c r="B142" s="36"/>
      <c r="C142" s="37"/>
      <c r="D142" s="36"/>
      <c r="E142" s="36"/>
      <c r="F142" s="36"/>
      <c r="G142" s="36"/>
      <c r="H142" s="23"/>
      <c r="I142" s="24"/>
      <c r="J142" s="25"/>
      <c r="K142" s="26"/>
      <c r="L142" s="21"/>
      <c r="M142" s="22"/>
      <c r="N142" s="23"/>
      <c r="O142" s="19"/>
      <c r="S142" s="27"/>
      <c r="U142" s="7"/>
      <c r="V142" s="8"/>
    </row>
    <row r="143" spans="1:22" x14ac:dyDescent="0.25">
      <c r="A143" s="36"/>
      <c r="B143" s="36"/>
      <c r="C143" s="37"/>
      <c r="D143" s="36"/>
      <c r="E143" s="36"/>
      <c r="F143" s="36"/>
      <c r="G143" s="36"/>
      <c r="H143" s="23"/>
      <c r="I143" s="24"/>
      <c r="J143" s="25"/>
      <c r="K143" s="26"/>
      <c r="L143" s="21"/>
      <c r="M143" s="22"/>
      <c r="N143" s="23"/>
      <c r="O143" s="19"/>
      <c r="S143" s="27"/>
      <c r="U143" s="7"/>
      <c r="V143" s="8"/>
    </row>
    <row r="144" spans="1:22" x14ac:dyDescent="0.25">
      <c r="A144" s="36"/>
      <c r="B144" s="36"/>
      <c r="C144" s="37"/>
      <c r="D144" s="36"/>
      <c r="E144" s="36"/>
      <c r="F144" s="36"/>
      <c r="G144" s="36"/>
      <c r="H144" s="23"/>
      <c r="I144" s="24"/>
      <c r="J144" s="25"/>
      <c r="K144" s="26"/>
      <c r="L144" s="21"/>
      <c r="M144" s="22"/>
      <c r="N144" s="23"/>
      <c r="O144" s="19"/>
      <c r="S144" s="27"/>
      <c r="U144" s="7"/>
      <c r="V144" s="8"/>
    </row>
    <row r="145" spans="1:22" x14ac:dyDescent="0.25">
      <c r="A145" s="36"/>
      <c r="B145" s="36"/>
      <c r="C145" s="37"/>
      <c r="D145" s="36"/>
      <c r="E145" s="36"/>
      <c r="F145" s="36"/>
      <c r="G145" s="36"/>
      <c r="H145" s="23"/>
      <c r="I145" s="24"/>
      <c r="J145" s="25"/>
      <c r="K145" s="26"/>
      <c r="L145" s="21"/>
      <c r="M145" s="22"/>
      <c r="N145" s="23"/>
      <c r="O145" s="19"/>
      <c r="S145" s="27"/>
      <c r="U145" s="7"/>
      <c r="V145" s="8"/>
    </row>
    <row r="146" spans="1:22" x14ac:dyDescent="0.25">
      <c r="A146" s="36"/>
      <c r="B146" s="36"/>
      <c r="C146" s="37"/>
      <c r="D146" s="36"/>
      <c r="E146" s="36"/>
      <c r="F146" s="36"/>
      <c r="G146" s="36"/>
      <c r="H146" s="23"/>
      <c r="I146" s="24"/>
      <c r="J146" s="25"/>
      <c r="K146" s="26"/>
      <c r="L146" s="21"/>
      <c r="M146" s="22"/>
      <c r="N146" s="23"/>
      <c r="O146" s="19"/>
      <c r="S146" s="27"/>
      <c r="U146" s="7"/>
      <c r="V146" s="8"/>
    </row>
    <row r="147" spans="1:22" x14ac:dyDescent="0.25">
      <c r="A147" s="36"/>
      <c r="B147" s="36"/>
      <c r="C147" s="37"/>
      <c r="D147" s="36"/>
      <c r="E147" s="36"/>
      <c r="F147" s="36"/>
      <c r="G147" s="36"/>
      <c r="H147" s="23"/>
      <c r="I147" s="24"/>
      <c r="J147" s="25"/>
      <c r="K147" s="26"/>
      <c r="L147" s="21"/>
      <c r="M147" s="22"/>
      <c r="N147" s="23"/>
      <c r="O147" s="19"/>
      <c r="S147" s="27"/>
      <c r="U147" s="7"/>
      <c r="V147" s="8"/>
    </row>
    <row r="148" spans="1:22" x14ac:dyDescent="0.25">
      <c r="A148" s="19"/>
      <c r="B148" s="19"/>
      <c r="C148" s="20"/>
      <c r="D148" s="19"/>
      <c r="E148" s="19"/>
      <c r="F148" s="19"/>
      <c r="G148" s="25"/>
      <c r="H148" s="25"/>
      <c r="I148" s="25"/>
      <c r="J148" s="25"/>
      <c r="K148" s="25"/>
      <c r="L148" s="31"/>
      <c r="M148" s="31"/>
      <c r="N148" s="25"/>
      <c r="O148" s="25"/>
      <c r="S148" s="27"/>
      <c r="U148" s="7"/>
      <c r="V148" s="8"/>
    </row>
    <row r="149" spans="1:22" x14ac:dyDescent="0.25">
      <c r="A149" s="19"/>
      <c r="B149" s="19"/>
      <c r="C149" s="20"/>
      <c r="D149" s="19"/>
      <c r="E149" s="19"/>
      <c r="F149" s="19"/>
      <c r="G149" s="25"/>
      <c r="H149" s="25"/>
      <c r="I149" s="25"/>
      <c r="J149" s="25"/>
      <c r="K149" s="25"/>
      <c r="L149" s="31"/>
      <c r="M149" s="31"/>
      <c r="N149" s="25"/>
      <c r="O149" s="25"/>
      <c r="S149" s="27"/>
      <c r="U149" s="7"/>
      <c r="V149" s="8"/>
    </row>
    <row r="150" spans="1:22" x14ac:dyDescent="0.25">
      <c r="S150" s="27"/>
      <c r="U150" s="7"/>
      <c r="V150" s="8"/>
    </row>
    <row r="151" spans="1:22" x14ac:dyDescent="0.25">
      <c r="S151" s="27"/>
      <c r="U151" s="7"/>
      <c r="V151" s="8"/>
    </row>
    <row r="152" spans="1:22" x14ac:dyDescent="0.25">
      <c r="S152" s="27"/>
      <c r="U152" s="7"/>
      <c r="V152" s="8"/>
    </row>
    <row r="153" spans="1:22" x14ac:dyDescent="0.25">
      <c r="S153" s="27"/>
      <c r="U153" s="7"/>
      <c r="V153" s="8"/>
    </row>
    <row r="154" spans="1:22" x14ac:dyDescent="0.25">
      <c r="S154" s="27"/>
      <c r="U154" s="7"/>
      <c r="V154" s="8"/>
    </row>
    <row r="155" spans="1:22" x14ac:dyDescent="0.25">
      <c r="S155" s="27"/>
      <c r="U155" s="7"/>
      <c r="V155" s="8"/>
    </row>
    <row r="156" spans="1:22" x14ac:dyDescent="0.25">
      <c r="S156" s="27"/>
      <c r="U156" s="7"/>
      <c r="V156" s="8"/>
    </row>
    <row r="157" spans="1:22" x14ac:dyDescent="0.25">
      <c r="S157" s="27"/>
      <c r="U157" s="7"/>
      <c r="V157" s="8"/>
    </row>
    <row r="158" spans="1:22" x14ac:dyDescent="0.25">
      <c r="S158" s="27"/>
      <c r="U158" s="7"/>
      <c r="V158" s="8"/>
    </row>
    <row r="159" spans="1:22" x14ac:dyDescent="0.25">
      <c r="S159" s="27"/>
      <c r="U159" s="7"/>
      <c r="V159" s="8"/>
    </row>
    <row r="160" spans="1:22" x14ac:dyDescent="0.25">
      <c r="S160" s="27"/>
      <c r="U160" s="7"/>
      <c r="V160" s="8"/>
    </row>
    <row r="161" spans="19:22" x14ac:dyDescent="0.25">
      <c r="S161" s="27"/>
      <c r="U161" s="7"/>
      <c r="V161" s="8"/>
    </row>
    <row r="162" spans="19:22" x14ac:dyDescent="0.25">
      <c r="S162" s="27"/>
      <c r="U162" s="7"/>
      <c r="V162" s="8"/>
    </row>
    <row r="163" spans="19:22" x14ac:dyDescent="0.25">
      <c r="S163" s="27"/>
      <c r="U163" s="7"/>
      <c r="V163" s="8"/>
    </row>
    <row r="164" spans="19:22" x14ac:dyDescent="0.25">
      <c r="S164" s="27"/>
      <c r="U164" s="7"/>
      <c r="V164" s="8"/>
    </row>
    <row r="165" spans="19:22" x14ac:dyDescent="0.25">
      <c r="S165" s="27"/>
      <c r="U165" s="7"/>
      <c r="V165" s="8"/>
    </row>
    <row r="166" spans="19:22" x14ac:dyDescent="0.25">
      <c r="S166" s="27"/>
      <c r="U166" s="7"/>
      <c r="V166" s="8"/>
    </row>
    <row r="167" spans="19:22" x14ac:dyDescent="0.25">
      <c r="S167" s="27"/>
      <c r="U167" s="7"/>
      <c r="V167" s="8"/>
    </row>
    <row r="168" spans="19:22" x14ac:dyDescent="0.25">
      <c r="S168" s="27"/>
      <c r="U168" s="7"/>
      <c r="V168" s="8"/>
    </row>
    <row r="169" spans="19:22" x14ac:dyDescent="0.25">
      <c r="S169" s="27"/>
      <c r="U169" s="7"/>
      <c r="V169" s="8"/>
    </row>
    <row r="170" spans="19:22" x14ac:dyDescent="0.25">
      <c r="S170" s="27"/>
      <c r="U170" s="7"/>
      <c r="V170" s="8"/>
    </row>
    <row r="171" spans="19:22" x14ac:dyDescent="0.25">
      <c r="S171" s="27"/>
      <c r="U171" s="7"/>
      <c r="V171" s="8"/>
    </row>
    <row r="172" spans="19:22" x14ac:dyDescent="0.25">
      <c r="S172" s="27"/>
      <c r="U172" s="7"/>
      <c r="V172" s="8"/>
    </row>
    <row r="173" spans="19:22" x14ac:dyDescent="0.25">
      <c r="S173" s="27"/>
      <c r="U173" s="7"/>
      <c r="V173" s="8"/>
    </row>
    <row r="174" spans="19:22" x14ac:dyDescent="0.25">
      <c r="S174" s="27"/>
      <c r="U174" s="7"/>
      <c r="V174" s="8"/>
    </row>
    <row r="175" spans="19:22" x14ac:dyDescent="0.25">
      <c r="S175" s="27"/>
      <c r="U175" s="7"/>
      <c r="V175" s="8"/>
    </row>
    <row r="176" spans="19:22" x14ac:dyDescent="0.25">
      <c r="S176" s="27"/>
      <c r="U176" s="7"/>
      <c r="V176" s="8"/>
    </row>
    <row r="177" spans="19:22" x14ac:dyDescent="0.25">
      <c r="S177" s="27"/>
      <c r="U177" s="7"/>
      <c r="V177" s="8"/>
    </row>
    <row r="178" spans="19:22" x14ac:dyDescent="0.25">
      <c r="S178" s="27"/>
      <c r="U178" s="7"/>
      <c r="V178" s="8"/>
    </row>
    <row r="179" spans="19:22" x14ac:dyDescent="0.25">
      <c r="S179" s="27"/>
      <c r="U179" s="7"/>
      <c r="V179" s="8"/>
    </row>
    <row r="180" spans="19:22" x14ac:dyDescent="0.25">
      <c r="S180" s="27"/>
      <c r="U180" s="7"/>
      <c r="V180" s="8"/>
    </row>
    <row r="181" spans="19:22" x14ac:dyDescent="0.25">
      <c r="S181" s="27"/>
      <c r="U181" s="7"/>
      <c r="V181" s="8"/>
    </row>
    <row r="182" spans="19:22" x14ac:dyDescent="0.25">
      <c r="S182" s="27"/>
      <c r="U182" s="7"/>
      <c r="V182" s="8"/>
    </row>
    <row r="183" spans="19:22" x14ac:dyDescent="0.25">
      <c r="S183" s="27"/>
      <c r="U183" s="7"/>
      <c r="V183" s="8"/>
    </row>
    <row r="184" spans="19:22" x14ac:dyDescent="0.25">
      <c r="S184" s="27"/>
      <c r="U184" s="7"/>
      <c r="V184" s="8"/>
    </row>
    <row r="185" spans="19:22" x14ac:dyDescent="0.25">
      <c r="S185" s="27"/>
      <c r="U185" s="7"/>
      <c r="V185" s="8"/>
    </row>
    <row r="186" spans="19:22" x14ac:dyDescent="0.25">
      <c r="S186" s="27"/>
      <c r="U186" s="7"/>
      <c r="V186" s="8"/>
    </row>
    <row r="187" spans="19:22" x14ac:dyDescent="0.25">
      <c r="S187" s="27"/>
      <c r="U187" s="7"/>
      <c r="V187" s="8"/>
    </row>
    <row r="188" spans="19:22" x14ac:dyDescent="0.25">
      <c r="S188" s="27"/>
      <c r="U188" s="7"/>
      <c r="V188" s="8"/>
    </row>
    <row r="189" spans="19:22" x14ac:dyDescent="0.25">
      <c r="S189" s="27"/>
      <c r="U189" s="7"/>
      <c r="V189" s="8"/>
    </row>
    <row r="190" spans="19:22" x14ac:dyDescent="0.25">
      <c r="S190" s="27"/>
      <c r="U190" s="7"/>
      <c r="V190" s="8"/>
    </row>
    <row r="191" spans="19:22" x14ac:dyDescent="0.25">
      <c r="S191" s="27"/>
      <c r="U191" s="7"/>
      <c r="V191" s="8"/>
    </row>
    <row r="192" spans="19:22" x14ac:dyDescent="0.25">
      <c r="S192" s="27"/>
      <c r="U192" s="7"/>
      <c r="V192" s="8"/>
    </row>
    <row r="193" spans="19:22" x14ac:dyDescent="0.25">
      <c r="S193" s="27"/>
      <c r="U193" s="7"/>
      <c r="V193" s="8"/>
    </row>
    <row r="194" spans="19:22" x14ac:dyDescent="0.25">
      <c r="S194" s="27"/>
      <c r="U194" s="7"/>
      <c r="V194" s="8"/>
    </row>
    <row r="195" spans="19:22" x14ac:dyDescent="0.25">
      <c r="S195" s="27"/>
    </row>
    <row r="196" spans="19:22" x14ac:dyDescent="0.25">
      <c r="S196" s="27"/>
    </row>
    <row r="197" spans="19:22" x14ac:dyDescent="0.25">
      <c r="S197" s="27"/>
    </row>
    <row r="198" spans="19:22" x14ac:dyDescent="0.25">
      <c r="S198" s="27"/>
    </row>
    <row r="199" spans="19:22" x14ac:dyDescent="0.25">
      <c r="S199" s="27"/>
    </row>
    <row r="200" spans="19:22" x14ac:dyDescent="0.25">
      <c r="S200" s="27"/>
    </row>
    <row r="201" spans="19:22" x14ac:dyDescent="0.25">
      <c r="S201" s="27"/>
    </row>
    <row r="202" spans="19:22" x14ac:dyDescent="0.25">
      <c r="S202" s="27"/>
    </row>
    <row r="203" spans="19:22" x14ac:dyDescent="0.25">
      <c r="S203" s="27"/>
    </row>
    <row r="204" spans="19:22" x14ac:dyDescent="0.25">
      <c r="S204" s="27"/>
    </row>
    <row r="205" spans="19:22" x14ac:dyDescent="0.25">
      <c r="S205" s="27"/>
    </row>
    <row r="206" spans="19:22" x14ac:dyDescent="0.25">
      <c r="S206" s="27"/>
    </row>
    <row r="207" spans="19:22" x14ac:dyDescent="0.25">
      <c r="S207" s="27"/>
    </row>
    <row r="208" spans="19:22" x14ac:dyDescent="0.25">
      <c r="S208" s="27"/>
    </row>
    <row r="209" spans="19:19" x14ac:dyDescent="0.25">
      <c r="S209" s="27"/>
    </row>
    <row r="210" spans="19:19" x14ac:dyDescent="0.25">
      <c r="S210" s="27"/>
    </row>
    <row r="211" spans="19:19" x14ac:dyDescent="0.25">
      <c r="S211" s="27"/>
    </row>
    <row r="212" spans="19:19" x14ac:dyDescent="0.25">
      <c r="S212" s="27"/>
    </row>
    <row r="213" spans="19:19" x14ac:dyDescent="0.25">
      <c r="S213" s="27"/>
    </row>
    <row r="214" spans="19:19" x14ac:dyDescent="0.25">
      <c r="S214" s="27"/>
    </row>
    <row r="215" spans="19:19" x14ac:dyDescent="0.25">
      <c r="S215" s="27"/>
    </row>
    <row r="216" spans="19:19" x14ac:dyDescent="0.25">
      <c r="S216" s="27"/>
    </row>
    <row r="217" spans="19:19" x14ac:dyDescent="0.25">
      <c r="S217" s="27"/>
    </row>
    <row r="218" spans="19:19" x14ac:dyDescent="0.25">
      <c r="S218" s="27"/>
    </row>
    <row r="219" spans="19:19" x14ac:dyDescent="0.25">
      <c r="S219" s="27"/>
    </row>
    <row r="220" spans="19:19" x14ac:dyDescent="0.25">
      <c r="S220" s="27"/>
    </row>
    <row r="221" spans="19:19" x14ac:dyDescent="0.25">
      <c r="S221" s="27"/>
    </row>
    <row r="222" spans="19:19" x14ac:dyDescent="0.25">
      <c r="S222" s="27"/>
    </row>
    <row r="223" spans="19:19" x14ac:dyDescent="0.25">
      <c r="S223" s="27"/>
    </row>
    <row r="224" spans="19:19" x14ac:dyDescent="0.25">
      <c r="S224" s="27"/>
    </row>
    <row r="225" spans="19:19" x14ac:dyDescent="0.25">
      <c r="S225" s="27"/>
    </row>
    <row r="226" spans="19:19" x14ac:dyDescent="0.25">
      <c r="S226" s="27"/>
    </row>
    <row r="227" spans="19:19" x14ac:dyDescent="0.25">
      <c r="S227" s="27"/>
    </row>
    <row r="228" spans="19:19" x14ac:dyDescent="0.25">
      <c r="S228" s="27"/>
    </row>
    <row r="229" spans="19:19" x14ac:dyDescent="0.25">
      <c r="S229" s="27"/>
    </row>
    <row r="230" spans="19:19" x14ac:dyDescent="0.25">
      <c r="S230" s="27"/>
    </row>
    <row r="231" spans="19:19" x14ac:dyDescent="0.25">
      <c r="S231" s="27"/>
    </row>
    <row r="232" spans="19:19" x14ac:dyDescent="0.25">
      <c r="S232" s="27"/>
    </row>
    <row r="233" spans="19:19" x14ac:dyDescent="0.25">
      <c r="S233" s="27"/>
    </row>
    <row r="234" spans="19:19" x14ac:dyDescent="0.25">
      <c r="S234" s="27"/>
    </row>
    <row r="235" spans="19:19" x14ac:dyDescent="0.25">
      <c r="S235" s="27"/>
    </row>
    <row r="236" spans="19:19" x14ac:dyDescent="0.25">
      <c r="S236" s="27"/>
    </row>
    <row r="237" spans="19:19" x14ac:dyDescent="0.25">
      <c r="S237" s="27"/>
    </row>
    <row r="238" spans="19:19" x14ac:dyDescent="0.25">
      <c r="S238" s="27"/>
    </row>
    <row r="239" spans="19:19" x14ac:dyDescent="0.25">
      <c r="S239" s="27"/>
    </row>
    <row r="240" spans="19:19" x14ac:dyDescent="0.25">
      <c r="S240" s="27"/>
    </row>
    <row r="241" spans="19:19" x14ac:dyDescent="0.25">
      <c r="S241" s="27"/>
    </row>
    <row r="242" spans="19:19" x14ac:dyDescent="0.25">
      <c r="S242" s="27"/>
    </row>
    <row r="243" spans="19:19" x14ac:dyDescent="0.25">
      <c r="S243" s="27"/>
    </row>
    <row r="244" spans="19:19" x14ac:dyDescent="0.25">
      <c r="S244" s="27"/>
    </row>
    <row r="245" spans="19:19" x14ac:dyDescent="0.25">
      <c r="S245" s="27"/>
    </row>
    <row r="246" spans="19:19" x14ac:dyDescent="0.25">
      <c r="S246" s="27"/>
    </row>
    <row r="247" spans="19:19" x14ac:dyDescent="0.25">
      <c r="S247" s="27"/>
    </row>
    <row r="248" spans="19:19" x14ac:dyDescent="0.25">
      <c r="S248" s="27"/>
    </row>
    <row r="249" spans="19:19" x14ac:dyDescent="0.25">
      <c r="S249" s="27"/>
    </row>
    <row r="250" spans="19:19" x14ac:dyDescent="0.25">
      <c r="S250" s="27"/>
    </row>
    <row r="251" spans="19:19" x14ac:dyDescent="0.25">
      <c r="S251" s="27"/>
    </row>
    <row r="252" spans="19:19" x14ac:dyDescent="0.25">
      <c r="S252" s="27"/>
    </row>
    <row r="253" spans="19:19" x14ac:dyDescent="0.25">
      <c r="S253" s="27"/>
    </row>
  </sheetData>
  <phoneticPr fontId="18" type="noConversion"/>
  <pageMargins left="0.7" right="0.7" top="0.75" bottom="0.75" header="0.3" footer="0.3"/>
  <pageSetup scale="81" fitToHeight="0" orientation="portrait" r:id="rId1"/>
  <headerFooter alignWithMargins="0"/>
  <rowBreaks count="1" manualBreakCount="1">
    <brk id="53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2014-10-28T20:03:41Z</cp:lastPrinted>
  <dcterms:created xsi:type="dcterms:W3CDTF">2013-10-12T09:49:55Z</dcterms:created>
  <dcterms:modified xsi:type="dcterms:W3CDTF">2014-10-28T20:03:56Z</dcterms:modified>
</cp:coreProperties>
</file>