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480" windowWidth="11460" windowHeight="9795" tabRatio="750"/>
  </bookViews>
  <sheets>
    <sheet name="2016-2017 Current Account" sheetId="1" r:id="rId1"/>
  </sheets>
  <definedNames>
    <definedName name="Account_table">'2016-2017 Current Account'!$H$2:$AI$6</definedName>
    <definedName name="Capital_Account_Balance">'2016-2017 Current Account'!$C$5</definedName>
    <definedName name="Current_account_balance">'2016-2017 Current Account'!$C$4</definedName>
    <definedName name="exchange_rate">#REF!</definedName>
    <definedName name="Table">#REF!</definedName>
    <definedName name="uncashed_cheques">'2016-2017 Current Account'!$C$7</definedName>
  </definedNames>
  <calcPr calcId="145621"/>
</workbook>
</file>

<file path=xl/calcChain.xml><?xml version="1.0" encoding="utf-8"?>
<calcChain xmlns="http://schemas.openxmlformats.org/spreadsheetml/2006/main">
  <c r="F110" i="1" l="1"/>
  <c r="G95" i="1"/>
  <c r="G96" i="1" s="1"/>
  <c r="G97" i="1" s="1"/>
  <c r="G98" i="1" s="1"/>
  <c r="G99" i="1" s="1"/>
  <c r="G100" i="1" s="1"/>
  <c r="G44" i="1"/>
  <c r="G45" i="1" s="1"/>
  <c r="G46" i="1" s="1"/>
  <c r="G47" i="1" s="1"/>
  <c r="G48" i="1" s="1"/>
  <c r="G49" i="1" s="1"/>
  <c r="G50" i="1" s="1"/>
  <c r="F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 s="1"/>
  <c r="G40" i="1" s="1"/>
  <c r="G41" i="1"/>
  <c r="G42" i="1"/>
  <c r="G43" i="1"/>
  <c r="G51" i="1"/>
  <c r="G52" i="1"/>
  <c r="G53" i="1" s="1"/>
  <c r="G54" i="1" s="1"/>
  <c r="G55" i="1" s="1"/>
  <c r="G56" i="1" s="1"/>
  <c r="G57" i="1" s="1"/>
  <c r="G58" i="1"/>
  <c r="G59" i="1" s="1"/>
  <c r="G60" i="1"/>
  <c r="G61" i="1"/>
  <c r="G62" i="1"/>
  <c r="G63" i="1"/>
  <c r="G64" i="1"/>
  <c r="G65" i="1"/>
  <c r="G66" i="1"/>
  <c r="G67" i="1"/>
  <c r="G68" i="1" s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F22" i="1"/>
  <c r="F23" i="1"/>
  <c r="F24" i="1"/>
  <c r="F25" i="1"/>
  <c r="F26" i="1"/>
  <c r="F27" i="1"/>
  <c r="F28" i="1" s="1"/>
  <c r="F29" i="1"/>
  <c r="F30" i="1"/>
  <c r="F31" i="1"/>
  <c r="F32" i="1"/>
  <c r="F33" i="1"/>
  <c r="F34" i="1"/>
  <c r="F35" i="1"/>
  <c r="F36" i="1"/>
  <c r="F37" i="1"/>
  <c r="F38" i="1"/>
  <c r="F39" i="1" s="1"/>
  <c r="F40" i="1" s="1"/>
  <c r="F41" i="1"/>
  <c r="F42" i="1"/>
  <c r="F43" i="1"/>
  <c r="F44" i="1" s="1"/>
  <c r="F45" i="1" s="1"/>
  <c r="F46" i="1" s="1"/>
  <c r="F47" i="1" s="1"/>
  <c r="F48" i="1" s="1"/>
  <c r="F49" i="1" s="1"/>
  <c r="F50" i="1" s="1"/>
  <c r="F51" i="1"/>
  <c r="F52" i="1"/>
  <c r="F53" i="1"/>
  <c r="F54" i="1"/>
  <c r="F55" i="1" s="1"/>
  <c r="F56" i="1"/>
  <c r="F57" i="1"/>
  <c r="F58" i="1"/>
  <c r="F59" i="1"/>
  <c r="F60" i="1"/>
  <c r="F61" i="1"/>
  <c r="F62" i="1"/>
  <c r="F63" i="1"/>
  <c r="F64" i="1"/>
  <c r="F65" i="1"/>
  <c r="F66" i="1"/>
  <c r="F67" i="1"/>
  <c r="F68" i="1" s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 s="1"/>
  <c r="F96" i="1" s="1"/>
  <c r="F97" i="1" s="1"/>
  <c r="F98" i="1" s="1"/>
  <c r="F99" i="1" s="1"/>
  <c r="F100" i="1" s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11" i="1"/>
  <c r="G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AK4" i="1" l="1"/>
  <c r="AB3" i="1"/>
  <c r="AA3" i="1"/>
  <c r="Y3" i="1"/>
  <c r="Z3" i="1"/>
  <c r="W3" i="1"/>
  <c r="X3" i="1"/>
  <c r="S3" i="1"/>
  <c r="T3" i="1"/>
  <c r="U3" i="1"/>
  <c r="V3" i="1"/>
  <c r="Q3" i="1"/>
  <c r="R3" i="1"/>
  <c r="P3" i="1"/>
  <c r="O3" i="1"/>
  <c r="N3" i="1"/>
  <c r="M3" i="1"/>
  <c r="I3" i="1"/>
  <c r="K3" i="1"/>
  <c r="L3" i="1"/>
  <c r="H3" i="1"/>
  <c r="AF3" i="1" l="1"/>
  <c r="AG3" i="1"/>
  <c r="AH3" i="1"/>
  <c r="AI3" i="1"/>
  <c r="AE3" i="1"/>
  <c r="AD3" i="1"/>
  <c r="J3" i="1" l="1"/>
  <c r="AE5" i="1" l="1"/>
  <c r="AE6" i="1" l="1"/>
  <c r="H5" i="1"/>
  <c r="H6" i="1" l="1"/>
  <c r="AF4" i="1"/>
  <c r="C7" i="1" l="1"/>
  <c r="E1" i="1" l="1"/>
  <c r="C1" i="1"/>
  <c r="C5" i="1" l="1"/>
  <c r="C4" i="1"/>
  <c r="AC7" i="1"/>
  <c r="AD6" i="1" l="1"/>
  <c r="AG5" i="1" l="1"/>
  <c r="C2" i="1"/>
  <c r="AA5" i="1"/>
  <c r="AB5" i="1" l="1"/>
  <c r="AH6" i="1"/>
  <c r="L6" i="1"/>
  <c r="AF5" i="1"/>
  <c r="W5" i="1"/>
  <c r="S6" i="1"/>
  <c r="Z6" i="1"/>
  <c r="AB6" i="1"/>
  <c r="Z5" i="1"/>
  <c r="X6" i="1"/>
  <c r="AI6" i="1"/>
  <c r="AI5" i="1"/>
  <c r="S5" i="1"/>
  <c r="L5" i="1"/>
  <c r="X5" i="1"/>
  <c r="AD5" i="1"/>
  <c r="W6" i="1"/>
  <c r="AF6" i="1"/>
  <c r="AG6" i="1"/>
  <c r="AH5" i="1"/>
  <c r="AA6" i="1" l="1"/>
  <c r="O5" i="1" l="1"/>
  <c r="R5" i="1"/>
  <c r="Q6" i="1"/>
  <c r="U5" i="1"/>
  <c r="U6" i="1"/>
  <c r="R6" i="1"/>
  <c r="V6" i="1"/>
  <c r="Y5" i="1"/>
  <c r="T5" i="1"/>
  <c r="V5" i="1"/>
  <c r="Y6" i="1"/>
  <c r="T6" i="1"/>
  <c r="Q5" i="1"/>
  <c r="O6" i="1"/>
  <c r="J5" i="1" l="1"/>
  <c r="P6" i="1"/>
  <c r="N5" i="1"/>
  <c r="P5" i="1"/>
  <c r="M5" i="1"/>
  <c r="K6" i="1"/>
  <c r="I6" i="1"/>
  <c r="N6" i="1"/>
  <c r="M6" i="1"/>
  <c r="K5" i="1"/>
  <c r="I5" i="1"/>
  <c r="J6" i="1"/>
</calcChain>
</file>

<file path=xl/sharedStrings.xml><?xml version="1.0" encoding="utf-8"?>
<sst xmlns="http://schemas.openxmlformats.org/spreadsheetml/2006/main" count="550" uniqueCount="197">
  <si>
    <t xml:space="preserve">Last updated: </t>
  </si>
  <si>
    <t>JCR</t>
  </si>
  <si>
    <t>Subs</t>
  </si>
  <si>
    <t>Equipment hire</t>
  </si>
  <si>
    <t>Bank charges</t>
  </si>
  <si>
    <t>Insurance</t>
  </si>
  <si>
    <t>Maintenance</t>
  </si>
  <si>
    <t>Membership</t>
  </si>
  <si>
    <t>Race entry</t>
  </si>
  <si>
    <t>Transport</t>
  </si>
  <si>
    <t>Training</t>
  </si>
  <si>
    <t>Coaching</t>
  </si>
  <si>
    <t>Fines</t>
  </si>
  <si>
    <t>Misc</t>
  </si>
  <si>
    <t>Ents</t>
  </si>
  <si>
    <t>Kit</t>
  </si>
  <si>
    <t>Freshers/BBQ</t>
  </si>
  <si>
    <t>Contingency</t>
  </si>
  <si>
    <t>Paid in cash</t>
  </si>
  <si>
    <t>Sponsorship</t>
  </si>
  <si>
    <t>Training camp</t>
  </si>
  <si>
    <t>New boat</t>
  </si>
  <si>
    <t>New blades</t>
  </si>
  <si>
    <t>Other new kit</t>
  </si>
  <si>
    <t>CA contingency</t>
  </si>
  <si>
    <t>Signage</t>
  </si>
  <si>
    <t>Total spent</t>
  </si>
  <si>
    <t>Budget</t>
  </si>
  <si>
    <t>Budget used</t>
  </si>
  <si>
    <t>Remaining</t>
  </si>
  <si>
    <t>Total value of uncashed cheques:</t>
  </si>
  <si>
    <t>Date</t>
  </si>
  <si>
    <t>Name</t>
  </si>
  <si>
    <t>Transfer type</t>
  </si>
  <si>
    <t>Paid</t>
  </si>
  <si>
    <t>Amount</t>
  </si>
  <si>
    <t>Current balance</t>
  </si>
  <si>
    <t>Check</t>
  </si>
  <si>
    <t>Notes</t>
  </si>
  <si>
    <t>TRANSFER</t>
  </si>
  <si>
    <t>YES</t>
  </si>
  <si>
    <t>Grant from capital</t>
  </si>
  <si>
    <t>Donations</t>
  </si>
  <si>
    <t>Grant to current</t>
  </si>
  <si>
    <t>Current account balance:</t>
  </si>
  <si>
    <t>Capital balance</t>
  </si>
  <si>
    <t xml:space="preserve">Capital account balance: </t>
  </si>
  <si>
    <t>Current account</t>
  </si>
  <si>
    <t>Capital account</t>
  </si>
  <si>
    <t>Rob Roy Autumn Head</t>
  </si>
  <si>
    <t>Maintenance and Boat Refurb</t>
  </si>
  <si>
    <t>JCR Current</t>
  </si>
  <si>
    <t>Club Subs</t>
  </si>
  <si>
    <t>Pembroke Regatta</t>
  </si>
  <si>
    <t>£200 cash</t>
  </si>
  <si>
    <t>Total cash with Treasurer</t>
  </si>
  <si>
    <t>Bank Charges</t>
  </si>
  <si>
    <t>CARD</t>
  </si>
  <si>
    <t>positive is paid out, -ve is paid in</t>
  </si>
  <si>
    <t>TwoTwoFive Sponsorship</t>
  </si>
  <si>
    <t>CHEQUE</t>
  </si>
  <si>
    <t>Cambridge S&amp;C</t>
  </si>
  <si>
    <t>Musea Ltd. - Mich Stash</t>
  </si>
  <si>
    <t>Homebase - Shelving + Boxes for new office</t>
  </si>
  <si>
    <t>Miriam - Fleece</t>
  </si>
  <si>
    <t>Anton - Fleece</t>
  </si>
  <si>
    <t>Jose - Fleece</t>
  </si>
  <si>
    <t>Oisin - Fleece</t>
  </si>
  <si>
    <t>Alex - Fleece</t>
  </si>
  <si>
    <t>PC Boat Repairs - Stampfli Refurb</t>
  </si>
  <si>
    <t>Matt Le Maitre - Fleece</t>
  </si>
  <si>
    <t>Fleeces</t>
  </si>
  <si>
    <t>Christ's Col. Remaining Single Fee</t>
  </si>
  <si>
    <t>Alister Taylor - Coaching + Radios</t>
  </si>
  <si>
    <t>Uni IVs Entry</t>
  </si>
  <si>
    <t>CUCBC Mich Bill</t>
  </si>
  <si>
    <t>Coxbox Repair Postage</t>
  </si>
  <si>
    <t>Truck Hire - Peterborough</t>
  </si>
  <si>
    <t>Miffy Refund - Great Ouse Marathon</t>
  </si>
  <si>
    <t>Alister Taylor - Coaching 3</t>
  </si>
  <si>
    <t>Coach - Peterborough</t>
  </si>
  <si>
    <t>Arianna - Posters minus Fleece</t>
  </si>
  <si>
    <t>Sophie Bodanis - Tribal</t>
  </si>
  <si>
    <t>Caitlin - Tribal</t>
  </si>
  <si>
    <t>Queens' Boatie Bar Crawl</t>
  </si>
  <si>
    <t>Reclaim from Milad -.-</t>
  </si>
  <si>
    <t>JCR Contribution + 2016 Camp</t>
  </si>
  <si>
    <t>Queens' Ergs</t>
  </si>
  <si>
    <t>Alister Taylor - Coaching 4</t>
  </si>
  <si>
    <t>Alister Taylor - Coaching 5 and 6</t>
  </si>
  <si>
    <t>Sarah Benham - Camp 16</t>
  </si>
  <si>
    <t>Cox Box Refurbs</t>
  </si>
  <si>
    <t>Peterborough Fuel</t>
  </si>
  <si>
    <t>Cambridge Winter Head</t>
  </si>
  <si>
    <t>Alister Taylor - Coaching 7</t>
  </si>
  <si>
    <t>Kate Hurst - Ferry Booking Reimbursement</t>
  </si>
  <si>
    <t>Emma Sprints Entry</t>
  </si>
  <si>
    <t>Camp Truck Hire</t>
  </si>
  <si>
    <t>Kate Hurst - Hotel, Camp</t>
  </si>
  <si>
    <t>Josh Kimblin - Camp</t>
  </si>
  <si>
    <t>Shenzhen - Camp</t>
  </si>
  <si>
    <t>Honor - Camp</t>
  </si>
  <si>
    <t>Arran - Camp</t>
  </si>
  <si>
    <t>Miriam - Camp &amp; T-Shirt</t>
  </si>
  <si>
    <t>Alister Taylor - Coaching 8</t>
  </si>
  <si>
    <t>Clare Novices Entry</t>
  </si>
  <si>
    <t>Adam - Camp &amp; T-Shirt</t>
  </si>
  <si>
    <t>Andy - Camp &amp; T-Shirt</t>
  </si>
  <si>
    <t>Jasmine - Camp</t>
  </si>
  <si>
    <t>Ciara - Camp</t>
  </si>
  <si>
    <t>Phoebe - Camp</t>
  </si>
  <si>
    <t>Emma Sprints Refund</t>
  </si>
  <si>
    <t>Anton - Camp</t>
  </si>
  <si>
    <t>Anton - NM1 T-Shirts</t>
  </si>
  <si>
    <t>Katie - T-Shirt</t>
  </si>
  <si>
    <t>Caitlin - Camp</t>
  </si>
  <si>
    <t>Alex - Camp &amp; T-Shirt</t>
  </si>
  <si>
    <t>Alister Taylor - Coaching 9</t>
  </si>
  <si>
    <t>Alister Taylor - Coaching</t>
  </si>
  <si>
    <t>Coach Hire - France</t>
  </si>
  <si>
    <t>Jose - NM3 T-Shirts</t>
  </si>
  <si>
    <t>Christmas Head Entry</t>
  </si>
  <si>
    <t>Crustaceans M3 Fairbairns Contribution</t>
  </si>
  <si>
    <t>Rachel - Camp</t>
  </si>
  <si>
    <t>Lake Deposit - Camp</t>
  </si>
  <si>
    <t>Crustaceans W1 Fairbairns Contribution</t>
  </si>
  <si>
    <t>Coaching Bike Service</t>
  </si>
  <si>
    <t>Coaching Bike Headset</t>
  </si>
  <si>
    <t>Oisin - Camp</t>
  </si>
  <si>
    <t>Crustaceans M1 Fairbairns Contribution</t>
  </si>
  <si>
    <t>Christ's Fairbairns Entry</t>
  </si>
  <si>
    <t>Crustaceans Fairbairns Entry</t>
  </si>
  <si>
    <t>Tom Chess - Camp</t>
  </si>
  <si>
    <t>Rigger for Sir Hans</t>
  </si>
  <si>
    <t>Erg Service - Jack Lawlor Anderson</t>
  </si>
  <si>
    <t>Ben BJ - Camp</t>
  </si>
  <si>
    <t>Sophie Bodanis - Camp</t>
  </si>
  <si>
    <t>Truck Hire - Camp</t>
  </si>
  <si>
    <t>Fuel - Camp</t>
  </si>
  <si>
    <t>Ferry - Camp</t>
  </si>
  <si>
    <t>Bulbs for Truck</t>
  </si>
  <si>
    <t>Tolls - French Motorways</t>
  </si>
  <si>
    <t>Hotel - Kate</t>
  </si>
  <si>
    <t>Arianna - Camp</t>
  </si>
  <si>
    <t>Toll - Dartford Crossing</t>
  </si>
  <si>
    <t>Tolls + Fuel France</t>
  </si>
  <si>
    <t>Coaches Meals</t>
  </si>
  <si>
    <t>Alister Taylor - Coaching 1-17</t>
  </si>
  <si>
    <t>Gate &amp; Pin for Sir Hans</t>
  </si>
  <si>
    <t>Tolls &amp; Fuel Camp</t>
  </si>
  <si>
    <t>Hotel Return Journey</t>
  </si>
  <si>
    <t>Truck Return + Fuel</t>
  </si>
  <si>
    <t xml:space="preserve">Tolls </t>
  </si>
  <si>
    <t>Winter H2H</t>
  </si>
  <si>
    <t>Accomodation - Camp</t>
  </si>
  <si>
    <t>Jose - Camp</t>
  </si>
  <si>
    <t>Newnham Short Course</t>
  </si>
  <si>
    <t>Lent Bumps Entries</t>
  </si>
  <si>
    <t>Stopwatch + Whistle</t>
  </si>
  <si>
    <t>Robinson Head</t>
  </si>
  <si>
    <t>Brake Pads (Coaching Bike)</t>
  </si>
  <si>
    <t>BR Membership</t>
  </si>
  <si>
    <t>WeHORR Truck Hire</t>
  </si>
  <si>
    <t>WeHORR Entry (Bex Paid)</t>
  </si>
  <si>
    <t>Janousek Rudder Cable &amp; Connectors</t>
  </si>
  <si>
    <t>Camp T-Shirts</t>
  </si>
  <si>
    <t>Jeremy Preddy - Empacher Insurance Contribution</t>
  </si>
  <si>
    <t>Towing + Sons of Thames (Kate Paid)</t>
  </si>
  <si>
    <t>Oisin - Blazer Deposit</t>
  </si>
  <si>
    <t>WeHORR Fuel</t>
  </si>
  <si>
    <t>Anton - Blazer Deposit</t>
  </si>
  <si>
    <t>Boat LoudSpeakers</t>
  </si>
  <si>
    <t>Conservators of the Cam Registration</t>
  </si>
  <si>
    <t>Catz Cardinals</t>
  </si>
  <si>
    <t>Kate - Mileage (To &amp; from storage)</t>
  </si>
  <si>
    <t>British Rowing Affiliation</t>
  </si>
  <si>
    <t>Gate Inserts</t>
  </si>
  <si>
    <t>Alex - Blazer Deposit</t>
  </si>
  <si>
    <t>New Backstays</t>
  </si>
  <si>
    <t>Camp - Lake</t>
  </si>
  <si>
    <t>Simon Martin - Bumps Gift Payment (Adam Paid)</t>
  </si>
  <si>
    <t>BCD Printing + Cocktails</t>
  </si>
  <si>
    <t>Blazer Deposits</t>
  </si>
  <si>
    <t>Crustaceans HOTC</t>
  </si>
  <si>
    <t>Twm - Blazer Deposit</t>
  </si>
  <si>
    <t>Twm - Blazer Final</t>
  </si>
  <si>
    <t>Adam - Blazer Final (Deposit paid directly to Collier)</t>
  </si>
  <si>
    <t>Oisin - Blazer Final</t>
  </si>
  <si>
    <t>Anton - Blazer Final</t>
  </si>
  <si>
    <t>Paint &amp; Cox Box Repair</t>
  </si>
  <si>
    <t>Alex - Blazer Final</t>
  </si>
  <si>
    <t>Blazer Final Balance (Includes 1 off setup cost)</t>
  </si>
  <si>
    <t xml:space="preserve">Cillit Bang </t>
  </si>
  <si>
    <t>Small Boats Regatta</t>
  </si>
  <si>
    <t>Spring H2H</t>
  </si>
  <si>
    <t>City Sprints</t>
  </si>
  <si>
    <t>Camp Lake Deposit (Exchange Rate Loss. Andy 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</si>
</sst>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_ ;[Red]\-0.00\ 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1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40" fontId="0" fillId="4" borderId="7" xfId="0" applyNumberFormat="1" applyFont="1" applyFill="1" applyBorder="1"/>
    <xf numFmtId="0" fontId="0" fillId="0" borderId="0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0" fontId="0" fillId="0" borderId="6" xfId="0" applyFill="1" applyBorder="1"/>
    <xf numFmtId="0" fontId="0" fillId="7" borderId="0" xfId="0" applyFill="1" applyBorder="1"/>
    <xf numFmtId="0" fontId="0" fillId="0" borderId="0" xfId="0" applyFill="1"/>
    <xf numFmtId="164" fontId="0" fillId="5" borderId="0" xfId="0" applyNumberFormat="1" applyFill="1" applyBorder="1"/>
    <xf numFmtId="0" fontId="8" fillId="4" borderId="7" xfId="0" applyFont="1" applyFill="1" applyBorder="1"/>
    <xf numFmtId="164" fontId="8" fillId="9" borderId="7" xfId="0" applyNumberFormat="1" applyFont="1" applyFill="1" applyBorder="1"/>
    <xf numFmtId="43" fontId="9" fillId="9" borderId="7" xfId="1" applyFont="1" applyFill="1" applyBorder="1"/>
    <xf numFmtId="0" fontId="0" fillId="5" borderId="0" xfId="0" applyFill="1" applyBorder="1"/>
    <xf numFmtId="14" fontId="0" fillId="9" borderId="12" xfId="0" applyNumberFormat="1" applyFill="1" applyBorder="1"/>
    <xf numFmtId="0" fontId="3" fillId="9" borderId="1" xfId="0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left"/>
    </xf>
    <xf numFmtId="14" fontId="2" fillId="9" borderId="1" xfId="0" applyNumberFormat="1" applyFont="1" applyFill="1" applyBorder="1"/>
    <xf numFmtId="40" fontId="0" fillId="10" borderId="12" xfId="0" applyNumberFormat="1" applyFill="1" applyBorder="1"/>
    <xf numFmtId="40" fontId="2" fillId="10" borderId="1" xfId="0" applyNumberFormat="1" applyFont="1" applyFill="1" applyBorder="1"/>
    <xf numFmtId="40" fontId="2" fillId="10" borderId="2" xfId="0" applyNumberFormat="1" applyFont="1" applyFill="1" applyBorder="1"/>
    <xf numFmtId="40" fontId="2" fillId="2" borderId="4" xfId="0" applyNumberFormat="1" applyFont="1" applyFill="1" applyBorder="1"/>
    <xf numFmtId="40" fontId="2" fillId="11" borderId="4" xfId="0" applyNumberFormat="1" applyFont="1" applyFill="1" applyBorder="1"/>
    <xf numFmtId="0" fontId="2" fillId="12" borderId="5" xfId="0" applyFont="1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10" borderId="0" xfId="0" applyFill="1" applyBorder="1"/>
    <xf numFmtId="0" fontId="0" fillId="10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2" borderId="6" xfId="0" applyFill="1" applyBorder="1"/>
    <xf numFmtId="9" fontId="0" fillId="2" borderId="4" xfId="0" applyNumberFormat="1" applyFill="1" applyBorder="1"/>
    <xf numFmtId="164" fontId="0" fillId="2" borderId="14" xfId="0" applyNumberFormat="1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0" fontId="0" fillId="11" borderId="4" xfId="0" applyFill="1" applyBorder="1"/>
    <xf numFmtId="164" fontId="0" fillId="11" borderId="14" xfId="0" applyNumberFormat="1" applyFill="1" applyBorder="1"/>
    <xf numFmtId="9" fontId="0" fillId="9" borderId="0" xfId="0" applyNumberFormat="1" applyFill="1" applyBorder="1"/>
    <xf numFmtId="9" fontId="0" fillId="10" borderId="12" xfId="0" applyNumberFormat="1" applyFill="1" applyBorder="1"/>
    <xf numFmtId="9" fontId="0" fillId="10" borderId="0" xfId="0" applyNumberFormat="1" applyFill="1" applyBorder="1"/>
    <xf numFmtId="9" fontId="0" fillId="10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2" borderId="6" xfId="0" applyNumberFormat="1" applyFill="1" applyBorder="1"/>
    <xf numFmtId="0" fontId="0" fillId="9" borderId="8" xfId="0" applyFill="1" applyBorder="1"/>
    <xf numFmtId="14" fontId="0" fillId="9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9" borderId="8" xfId="0" applyNumberFormat="1" applyFill="1" applyBorder="1"/>
    <xf numFmtId="40" fontId="0" fillId="10" borderId="11" xfId="0" applyNumberFormat="1" applyFill="1" applyBorder="1"/>
    <xf numFmtId="0" fontId="0" fillId="10" borderId="8" xfId="0" applyFill="1" applyBorder="1"/>
    <xf numFmtId="0" fontId="0" fillId="10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9" borderId="0" xfId="0" applyFill="1"/>
    <xf numFmtId="0" fontId="0" fillId="9" borderId="6" xfId="0" applyFill="1" applyBorder="1"/>
    <xf numFmtId="0" fontId="0" fillId="5" borderId="0" xfId="0" applyFill="1"/>
    <xf numFmtId="0" fontId="0" fillId="7" borderId="0" xfId="0" applyFill="1"/>
    <xf numFmtId="0" fontId="0" fillId="12" borderId="13" xfId="0" applyFill="1" applyBorder="1"/>
    <xf numFmtId="14" fontId="2" fillId="10" borderId="13" xfId="0" applyNumberFormat="1" applyFont="1" applyFill="1" applyBorder="1"/>
    <xf numFmtId="0" fontId="2" fillId="10" borderId="13" xfId="0" applyFont="1" applyFill="1" applyBorder="1"/>
    <xf numFmtId="14" fontId="2" fillId="8" borderId="13" xfId="0" applyNumberFormat="1" applyFont="1" applyFill="1" applyBorder="1"/>
    <xf numFmtId="0" fontId="2" fillId="13" borderId="11" xfId="0" applyFon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43" fontId="4" fillId="9" borderId="5" xfId="1" applyFon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2" borderId="5" xfId="0" applyFill="1" applyBorder="1"/>
    <xf numFmtId="0" fontId="0" fillId="9" borderId="12" xfId="0" applyFill="1" applyBorder="1"/>
    <xf numFmtId="40" fontId="0" fillId="9" borderId="12" xfId="0" applyNumberFormat="1" applyFill="1" applyBorder="1"/>
    <xf numFmtId="43" fontId="4" fillId="9" borderId="7" xfId="1" applyFont="1" applyFill="1" applyBorder="1"/>
    <xf numFmtId="40" fontId="0" fillId="5" borderId="0" xfId="0" applyNumberFormat="1" applyFill="1" applyBorder="1"/>
    <xf numFmtId="40" fontId="0" fillId="5" borderId="12" xfId="0" applyNumberFormat="1" applyFill="1" applyBorder="1"/>
    <xf numFmtId="40" fontId="0" fillId="6" borderId="12" xfId="0" applyNumberFormat="1" applyFill="1" applyBorder="1"/>
    <xf numFmtId="40" fontId="0" fillId="7" borderId="12" xfId="0" applyNumberFormat="1" applyFill="1" applyBorder="1"/>
    <xf numFmtId="40" fontId="0" fillId="4" borderId="12" xfId="0" applyNumberFormat="1" applyFont="1" applyFill="1" applyBorder="1"/>
    <xf numFmtId="0" fontId="0" fillId="12" borderId="7" xfId="0" applyFill="1" applyBorder="1"/>
    <xf numFmtId="164" fontId="0" fillId="5" borderId="12" xfId="0" applyNumberFormat="1" applyFill="1" applyBorder="1"/>
    <xf numFmtId="164" fontId="0" fillId="6" borderId="12" xfId="0" applyNumberFormat="1" applyFill="1" applyBorder="1"/>
    <xf numFmtId="164" fontId="0" fillId="7" borderId="12" xfId="0" applyNumberFormat="1" applyFill="1" applyBorder="1"/>
    <xf numFmtId="14" fontId="0" fillId="9" borderId="6" xfId="0" applyNumberFormat="1" applyFill="1" applyBorder="1"/>
    <xf numFmtId="164" fontId="0" fillId="7" borderId="7" xfId="0" applyNumberFormat="1" applyFill="1" applyBorder="1"/>
    <xf numFmtId="14" fontId="0" fillId="4" borderId="7" xfId="0" applyNumberFormat="1" applyFill="1" applyBorder="1"/>
    <xf numFmtId="0" fontId="0" fillId="12" borderId="0" xfId="0" applyFill="1" applyBorder="1"/>
    <xf numFmtId="0" fontId="6" fillId="12" borderId="7" xfId="0" applyFont="1" applyFill="1" applyBorder="1"/>
    <xf numFmtId="0" fontId="7" fillId="12" borderId="7" xfId="0" applyFont="1" applyFill="1" applyBorder="1"/>
    <xf numFmtId="14" fontId="8" fillId="9" borderId="6" xfId="0" applyNumberFormat="1" applyFont="1" applyFill="1" applyBorder="1"/>
    <xf numFmtId="0" fontId="8" fillId="9" borderId="7" xfId="0" applyFont="1" applyFill="1" applyBorder="1"/>
    <xf numFmtId="40" fontId="8" fillId="5" borderId="0" xfId="0" applyNumberFormat="1" applyFont="1" applyFill="1" applyBorder="1"/>
    <xf numFmtId="164" fontId="8" fillId="5" borderId="7" xfId="0" applyNumberFormat="1" applyFont="1" applyFill="1" applyBorder="1"/>
    <xf numFmtId="164" fontId="8" fillId="6" borderId="7" xfId="0" applyNumberFormat="1" applyFont="1" applyFill="1" applyBorder="1"/>
    <xf numFmtId="164" fontId="8" fillId="7" borderId="7" xfId="0" applyNumberFormat="1" applyFont="1" applyFill="1" applyBorder="1"/>
    <xf numFmtId="0" fontId="8" fillId="12" borderId="7" xfId="0" applyFont="1" applyFill="1" applyBorder="1"/>
    <xf numFmtId="0" fontId="8" fillId="0" borderId="0" xfId="0" applyFont="1"/>
    <xf numFmtId="0" fontId="10" fillId="12" borderId="7" xfId="0" applyFont="1" applyFill="1" applyBorder="1"/>
    <xf numFmtId="0" fontId="11" fillId="0" borderId="0" xfId="0" applyFon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14" fontId="0" fillId="9" borderId="6" xfId="0" applyNumberForma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14" fontId="0" fillId="9" borderId="6" xfId="0" applyNumberFormat="1" applyFill="1" applyBorder="1"/>
    <xf numFmtId="0" fontId="0" fillId="9" borderId="7" xfId="0" applyFill="1" applyBorder="1"/>
    <xf numFmtId="0" fontId="0" fillId="4" borderId="7" xfId="0" applyFill="1" applyBorder="1"/>
    <xf numFmtId="164" fontId="0" fillId="9" borderId="7" xfId="0" applyNumberFormat="1" applyFill="1" applyBorder="1"/>
    <xf numFmtId="14" fontId="0" fillId="9" borderId="6" xfId="0" applyNumberFormat="1" applyFill="1" applyBorder="1"/>
    <xf numFmtId="40" fontId="0" fillId="9" borderId="12" xfId="0" applyNumberFormat="1" applyFill="1" applyBorder="1"/>
    <xf numFmtId="2" fontId="0" fillId="5" borderId="0" xfId="0" applyNumberFormat="1" applyFill="1" applyBorder="1"/>
    <xf numFmtId="2" fontId="0" fillId="5" borderId="7" xfId="0" applyNumberForma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FFFFCC"/>
      <color rgb="FFFF7D7D"/>
      <color rgb="FFADF7F5"/>
      <color rgb="FF72EEEE"/>
      <color rgb="FFFEF998"/>
      <color rgb="FFFFFF00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3"/>
  <sheetViews>
    <sheetView tabSelected="1" zoomScale="80" zoomScaleNormal="80" workbookViewId="0">
      <pane xSplit="7" ySplit="9" topLeftCell="H159" activePane="bottomRight" state="frozen"/>
      <selection activeCell="C24" sqref="C24"/>
      <selection pane="topRight" activeCell="C24" sqref="C24"/>
      <selection pane="bottomLeft" activeCell="C24" sqref="C24"/>
      <selection pane="bottomRight" activeCell="M94" sqref="M94"/>
    </sheetView>
  </sheetViews>
  <sheetFormatPr defaultRowHeight="15" x14ac:dyDescent="0.25"/>
  <cols>
    <col min="1" max="1" width="11.5703125" style="14" customWidth="1"/>
    <col min="2" max="2" width="24" style="14" customWidth="1"/>
    <col min="3" max="3" width="11" style="14" customWidth="1"/>
    <col min="4" max="4" width="4" style="14" customWidth="1"/>
    <col min="5" max="5" width="9.7109375" style="14" customWidth="1"/>
    <col min="6" max="6" width="11" style="14" customWidth="1"/>
    <col min="7" max="7" width="11.5703125" style="17" bestFit="1" customWidth="1"/>
    <col min="8" max="8" width="9.28515625" style="14" customWidth="1"/>
    <col min="9" max="9" width="9.7109375" style="14" customWidth="1"/>
    <col min="10" max="10" width="8.85546875" style="14" bestFit="1" customWidth="1"/>
    <col min="11" max="11" width="9.42578125" style="14" customWidth="1"/>
    <col min="12" max="12" width="9.28515625" style="14" bestFit="1" customWidth="1"/>
    <col min="13" max="13" width="7.85546875" style="14" customWidth="1"/>
    <col min="14" max="14" width="9.5703125" style="14" customWidth="1"/>
    <col min="15" max="15" width="9.5703125" style="14" bestFit="1" customWidth="1"/>
    <col min="16" max="16" width="14.28515625" style="14" customWidth="1"/>
    <col min="17" max="17" width="8.85546875" style="14" customWidth="1"/>
    <col min="18" max="18" width="10.7109375" style="14" customWidth="1"/>
    <col min="19" max="19" width="10.42578125" style="14" bestFit="1" customWidth="1"/>
    <col min="20" max="20" width="8.85546875" style="14" customWidth="1"/>
    <col min="21" max="21" width="9.7109375" style="14" customWidth="1"/>
    <col min="22" max="22" width="8.7109375" style="14" customWidth="1"/>
    <col min="23" max="23" width="8.28515625" style="14" customWidth="1"/>
    <col min="24" max="24" width="10.140625" style="14" bestFit="1" customWidth="1"/>
    <col min="25" max="25" width="10.42578125" style="14" customWidth="1"/>
    <col min="26" max="26" width="9.140625" style="14" customWidth="1"/>
    <col min="27" max="27" width="11.28515625" style="14" customWidth="1"/>
    <col min="28" max="28" width="7.85546875" style="14" customWidth="1"/>
    <col min="29" max="30" width="9.140625" style="14" customWidth="1"/>
    <col min="31" max="31" width="11.85546875" style="14" customWidth="1"/>
    <col min="32" max="32" width="10.5703125" style="14" customWidth="1"/>
    <col min="33" max="33" width="9" style="14" customWidth="1"/>
    <col min="34" max="34" width="10" style="14" customWidth="1"/>
    <col min="35" max="35" width="11.28515625" style="14" customWidth="1"/>
    <col min="36" max="36" width="9.140625" style="14"/>
    <col min="37" max="37" width="80.5703125" style="14" customWidth="1"/>
    <col min="38" max="16384" width="9.140625" style="19"/>
  </cols>
  <sheetData>
    <row r="1" spans="1:37" customFormat="1" x14ac:dyDescent="0.25">
      <c r="A1" s="14"/>
      <c r="B1" s="115" t="s">
        <v>54</v>
      </c>
      <c r="C1" s="115">
        <f>270+60</f>
        <v>330</v>
      </c>
      <c r="D1" s="14"/>
      <c r="E1" s="115">
        <f>53-21</f>
        <v>32</v>
      </c>
      <c r="F1" s="14"/>
      <c r="G1" s="17"/>
      <c r="H1" s="24" t="s">
        <v>47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0"/>
      <c r="X1" s="24"/>
      <c r="Y1" s="24"/>
      <c r="Z1" s="24"/>
      <c r="AA1" s="24"/>
      <c r="AB1" s="24"/>
      <c r="AC1" s="14"/>
      <c r="AD1" s="18" t="s">
        <v>48</v>
      </c>
      <c r="AE1" s="18"/>
      <c r="AF1" s="18"/>
      <c r="AG1" s="18"/>
      <c r="AH1" s="18"/>
      <c r="AI1" s="18"/>
      <c r="AJ1" s="14"/>
      <c r="AK1" s="14"/>
    </row>
    <row r="2" spans="1:37" customFormat="1" x14ac:dyDescent="0.25">
      <c r="A2" s="25"/>
      <c r="B2" s="26" t="s">
        <v>0</v>
      </c>
      <c r="C2" s="27">
        <f ca="1">TODAY()</f>
        <v>42863</v>
      </c>
      <c r="D2" s="28"/>
      <c r="E2" s="29"/>
      <c r="F2" s="30"/>
      <c r="G2" s="31"/>
      <c r="H2" s="1" t="s">
        <v>41</v>
      </c>
      <c r="I2" s="32" t="s">
        <v>51</v>
      </c>
      <c r="J2" s="32" t="s">
        <v>52</v>
      </c>
      <c r="K2" s="32" t="s">
        <v>3</v>
      </c>
      <c r="L2" s="32" t="s">
        <v>19</v>
      </c>
      <c r="M2" s="32" t="s">
        <v>4</v>
      </c>
      <c r="N2" s="32" t="s">
        <v>5</v>
      </c>
      <c r="O2" s="32" t="s">
        <v>7</v>
      </c>
      <c r="P2" s="32" t="s">
        <v>50</v>
      </c>
      <c r="Q2" s="32" t="s">
        <v>8</v>
      </c>
      <c r="R2" s="32" t="s">
        <v>9</v>
      </c>
      <c r="S2" s="32" t="s">
        <v>20</v>
      </c>
      <c r="T2" s="32" t="s">
        <v>10</v>
      </c>
      <c r="U2" s="32" t="s">
        <v>11</v>
      </c>
      <c r="V2" s="32" t="s">
        <v>12</v>
      </c>
      <c r="W2" s="32" t="s">
        <v>14</v>
      </c>
      <c r="X2" s="32" t="s">
        <v>16</v>
      </c>
      <c r="Y2" s="32" t="s">
        <v>13</v>
      </c>
      <c r="Z2" s="32" t="s">
        <v>25</v>
      </c>
      <c r="AA2" s="32" t="s">
        <v>15</v>
      </c>
      <c r="AB2" s="32" t="s">
        <v>17</v>
      </c>
      <c r="AC2" s="2" t="s">
        <v>18</v>
      </c>
      <c r="AD2" s="33" t="s">
        <v>42</v>
      </c>
      <c r="AE2" s="33" t="s">
        <v>43</v>
      </c>
      <c r="AF2" s="33" t="s">
        <v>21</v>
      </c>
      <c r="AG2" s="33" t="s">
        <v>22</v>
      </c>
      <c r="AH2" s="33" t="s">
        <v>23</v>
      </c>
      <c r="AI2" s="33" t="s">
        <v>24</v>
      </c>
      <c r="AJ2" s="3"/>
      <c r="AK2" s="34"/>
    </row>
    <row r="3" spans="1:37" customFormat="1" x14ac:dyDescent="0.25">
      <c r="A3" s="25"/>
      <c r="B3" s="35"/>
      <c r="C3" s="35"/>
      <c r="D3" s="36"/>
      <c r="E3" s="29" t="s">
        <v>26</v>
      </c>
      <c r="F3" s="37"/>
      <c r="G3" s="38"/>
      <c r="H3" s="39">
        <f>SUM(H10:H264)</f>
        <v>0</v>
      </c>
      <c r="I3" s="39">
        <f>SUM(I10:I264)</f>
        <v>13000</v>
      </c>
      <c r="J3" s="39">
        <f>SUM(J10:J264)</f>
        <v>2905</v>
      </c>
      <c r="K3" s="39">
        <f>SUM(K10:K264)</f>
        <v>0</v>
      </c>
      <c r="L3" s="39">
        <f>SUM(L10:L264)</f>
        <v>4500</v>
      </c>
      <c r="M3" s="40">
        <f t="shared" ref="M3:AB3" si="0">-SUM(M10:M264)</f>
        <v>48</v>
      </c>
      <c r="N3" s="40">
        <f t="shared" si="0"/>
        <v>2623.32</v>
      </c>
      <c r="O3" s="40">
        <f t="shared" si="0"/>
        <v>1489.9</v>
      </c>
      <c r="P3" s="40">
        <f t="shared" si="0"/>
        <v>5742.27</v>
      </c>
      <c r="Q3" s="40">
        <f t="shared" si="0"/>
        <v>3142.66</v>
      </c>
      <c r="R3" s="40">
        <f t="shared" si="0"/>
        <v>58.8</v>
      </c>
      <c r="S3" s="40">
        <f t="shared" si="0"/>
        <v>6888.02</v>
      </c>
      <c r="T3" s="40">
        <f t="shared" si="0"/>
        <v>744.76</v>
      </c>
      <c r="U3" s="40">
        <f t="shared" si="0"/>
        <v>6015</v>
      </c>
      <c r="V3" s="40">
        <f t="shared" si="0"/>
        <v>0</v>
      </c>
      <c r="W3" s="40">
        <f t="shared" si="0"/>
        <v>156.4</v>
      </c>
      <c r="X3" s="40">
        <f t="shared" si="0"/>
        <v>45.79</v>
      </c>
      <c r="Y3" s="40">
        <f t="shared" si="0"/>
        <v>-46</v>
      </c>
      <c r="Z3" s="40">
        <f t="shared" si="0"/>
        <v>21</v>
      </c>
      <c r="AA3" s="40">
        <f t="shared" si="0"/>
        <v>103.4899999999999</v>
      </c>
      <c r="AB3" s="40">
        <f t="shared" si="0"/>
        <v>0</v>
      </c>
      <c r="AC3" s="4"/>
      <c r="AD3" s="41">
        <f>SUM(AD10:AD252)</f>
        <v>0</v>
      </c>
      <c r="AE3" s="41">
        <f>-SUM(AE10:AE252)</f>
        <v>0</v>
      </c>
      <c r="AF3" s="41">
        <f>-SUM(AF10:AF252)</f>
        <v>0</v>
      </c>
      <c r="AG3" s="41">
        <f>-SUM(AG10:AG252)</f>
        <v>0</v>
      </c>
      <c r="AH3" s="41">
        <f>-SUM(AH10:AH252)</f>
        <v>0</v>
      </c>
      <c r="AI3" s="41">
        <f>-SUM(AI10:AI252)</f>
        <v>0</v>
      </c>
      <c r="AJ3" s="5"/>
      <c r="AK3" s="42"/>
    </row>
    <row r="4" spans="1:37" customFormat="1" x14ac:dyDescent="0.25">
      <c r="A4" s="25"/>
      <c r="B4" s="43" t="s">
        <v>44</v>
      </c>
      <c r="C4" s="44">
        <f>INDEX(F10:F303, MATCH(99^20, F10:F303))</f>
        <v>3597.1800000000076</v>
      </c>
      <c r="D4" s="36"/>
      <c r="E4" s="29" t="s">
        <v>27</v>
      </c>
      <c r="F4" s="37"/>
      <c r="G4" s="38"/>
      <c r="H4" s="45">
        <v>0</v>
      </c>
      <c r="I4" s="46">
        <v>13000</v>
      </c>
      <c r="J4" s="46">
        <v>3500</v>
      </c>
      <c r="K4" s="46">
        <v>5500</v>
      </c>
      <c r="L4" s="46">
        <v>4500</v>
      </c>
      <c r="M4" s="46">
        <v>60</v>
      </c>
      <c r="N4" s="46">
        <v>2600</v>
      </c>
      <c r="O4" s="46">
        <v>1600</v>
      </c>
      <c r="P4" s="46">
        <v>7000</v>
      </c>
      <c r="Q4" s="46">
        <v>6000</v>
      </c>
      <c r="R4" s="46">
        <v>200</v>
      </c>
      <c r="S4" s="46">
        <v>2500</v>
      </c>
      <c r="T4" s="46">
        <v>1000</v>
      </c>
      <c r="U4" s="46">
        <v>6250</v>
      </c>
      <c r="V4" s="46">
        <v>300</v>
      </c>
      <c r="W4" s="46">
        <v>200</v>
      </c>
      <c r="X4" s="46">
        <v>450</v>
      </c>
      <c r="Y4" s="46">
        <v>225</v>
      </c>
      <c r="Z4" s="46">
        <v>350</v>
      </c>
      <c r="AA4" s="46">
        <v>0</v>
      </c>
      <c r="AB4" s="46">
        <v>500</v>
      </c>
      <c r="AC4" s="6"/>
      <c r="AD4" s="47">
        <v>7000</v>
      </c>
      <c r="AE4" s="47">
        <v>0</v>
      </c>
      <c r="AF4" s="41">
        <f>-SUM(AF11:AF232)</f>
        <v>0</v>
      </c>
      <c r="AG4" s="47">
        <v>0</v>
      </c>
      <c r="AH4" s="47">
        <v>2000</v>
      </c>
      <c r="AI4" s="47">
        <v>300</v>
      </c>
      <c r="AJ4" s="5"/>
      <c r="AK4" s="42">
        <f>107.47+1500+750</f>
        <v>2357.4700000000003</v>
      </c>
    </row>
    <row r="5" spans="1:37" customFormat="1" x14ac:dyDescent="0.25">
      <c r="A5" s="25"/>
      <c r="B5" s="48" t="s">
        <v>46</v>
      </c>
      <c r="C5" s="49">
        <f>INDEX(G10:G303, MATCH(99^20, G10:G303))</f>
        <v>30084.05</v>
      </c>
      <c r="D5" s="50"/>
      <c r="E5" s="51" t="s">
        <v>28</v>
      </c>
      <c r="F5" s="52"/>
      <c r="G5" s="53"/>
      <c r="H5" s="54" t="str">
        <f t="shared" ref="H5:AB5" si="1">IF(H4=0,"-",(H3/H4))</f>
        <v>-</v>
      </c>
      <c r="I5" s="55">
        <f t="shared" si="1"/>
        <v>1</v>
      </c>
      <c r="J5" s="55">
        <f t="shared" si="1"/>
        <v>0.83</v>
      </c>
      <c r="K5" s="55">
        <f t="shared" si="1"/>
        <v>0</v>
      </c>
      <c r="L5" s="55">
        <f t="shared" si="1"/>
        <v>1</v>
      </c>
      <c r="M5" s="55">
        <f t="shared" si="1"/>
        <v>0.8</v>
      </c>
      <c r="N5" s="55">
        <f t="shared" si="1"/>
        <v>1.0089692307692308</v>
      </c>
      <c r="O5" s="55">
        <f t="shared" si="1"/>
        <v>0.93118750000000006</v>
      </c>
      <c r="P5" s="55">
        <f t="shared" si="1"/>
        <v>0.82032428571428573</v>
      </c>
      <c r="Q5" s="55">
        <f t="shared" si="1"/>
        <v>0.52377666666666667</v>
      </c>
      <c r="R5" s="55">
        <f t="shared" si="1"/>
        <v>0.29399999999999998</v>
      </c>
      <c r="S5" s="55">
        <f t="shared" si="1"/>
        <v>2.7552080000000001</v>
      </c>
      <c r="T5" s="55">
        <f t="shared" si="1"/>
        <v>0.74475999999999998</v>
      </c>
      <c r="U5" s="55">
        <f t="shared" si="1"/>
        <v>0.96240000000000003</v>
      </c>
      <c r="V5" s="55">
        <f t="shared" si="1"/>
        <v>0</v>
      </c>
      <c r="W5" s="55">
        <f t="shared" si="1"/>
        <v>0.78200000000000003</v>
      </c>
      <c r="X5" s="55">
        <f t="shared" si="1"/>
        <v>0.10175555555555556</v>
      </c>
      <c r="Y5" s="55">
        <f t="shared" si="1"/>
        <v>-0.20444444444444446</v>
      </c>
      <c r="Z5" s="55">
        <f t="shared" si="1"/>
        <v>0.06</v>
      </c>
      <c r="AA5" s="55" t="str">
        <f t="shared" si="1"/>
        <v>-</v>
      </c>
      <c r="AB5" s="55">
        <f t="shared" si="1"/>
        <v>0</v>
      </c>
      <c r="AC5" s="7"/>
      <c r="AD5" s="56">
        <f t="shared" ref="AD5:AI5" si="2">IF(AD4=0,"-",(AD3/AD4))</f>
        <v>0</v>
      </c>
      <c r="AE5" s="56" t="str">
        <f t="shared" si="2"/>
        <v>-</v>
      </c>
      <c r="AF5" s="56" t="str">
        <f t="shared" si="2"/>
        <v>-</v>
      </c>
      <c r="AG5" s="56" t="str">
        <f t="shared" si="2"/>
        <v>-</v>
      </c>
      <c r="AH5" s="56">
        <f t="shared" si="2"/>
        <v>0</v>
      </c>
      <c r="AI5" s="56">
        <f t="shared" si="2"/>
        <v>0</v>
      </c>
      <c r="AJ5" s="8"/>
      <c r="AK5" s="57"/>
    </row>
    <row r="6" spans="1:37" customFormat="1" x14ac:dyDescent="0.25">
      <c r="A6" s="25"/>
      <c r="B6" s="58"/>
      <c r="C6" s="58"/>
      <c r="D6" s="36"/>
      <c r="E6" s="29" t="s">
        <v>29</v>
      </c>
      <c r="F6" s="37"/>
      <c r="G6" s="38"/>
      <c r="H6" s="45">
        <f t="shared" ref="H6:AB6" si="3">(H4-H3)</f>
        <v>0</v>
      </c>
      <c r="I6" s="46">
        <f t="shared" si="3"/>
        <v>0</v>
      </c>
      <c r="J6" s="46">
        <f t="shared" si="3"/>
        <v>595</v>
      </c>
      <c r="K6" s="46">
        <f t="shared" si="3"/>
        <v>5500</v>
      </c>
      <c r="L6" s="46">
        <f t="shared" si="3"/>
        <v>0</v>
      </c>
      <c r="M6" s="46">
        <f t="shared" si="3"/>
        <v>12</v>
      </c>
      <c r="N6" s="46">
        <f t="shared" si="3"/>
        <v>-23.320000000000164</v>
      </c>
      <c r="O6" s="46">
        <f t="shared" si="3"/>
        <v>110.09999999999991</v>
      </c>
      <c r="P6" s="46">
        <f t="shared" si="3"/>
        <v>1257.7299999999996</v>
      </c>
      <c r="Q6" s="46">
        <f t="shared" si="3"/>
        <v>2857.34</v>
      </c>
      <c r="R6" s="46">
        <f t="shared" si="3"/>
        <v>141.19999999999999</v>
      </c>
      <c r="S6" s="46">
        <f t="shared" si="3"/>
        <v>-4388.0200000000004</v>
      </c>
      <c r="T6" s="46">
        <f t="shared" si="3"/>
        <v>255.24</v>
      </c>
      <c r="U6" s="46">
        <f t="shared" si="3"/>
        <v>235</v>
      </c>
      <c r="V6" s="46">
        <f t="shared" si="3"/>
        <v>300</v>
      </c>
      <c r="W6" s="46">
        <f t="shared" si="3"/>
        <v>43.599999999999994</v>
      </c>
      <c r="X6" s="46">
        <f t="shared" si="3"/>
        <v>404.21</v>
      </c>
      <c r="Y6" s="46">
        <f t="shared" si="3"/>
        <v>271</v>
      </c>
      <c r="Z6" s="46">
        <f t="shared" si="3"/>
        <v>329</v>
      </c>
      <c r="AA6" s="46">
        <f t="shared" si="3"/>
        <v>-103.4899999999999</v>
      </c>
      <c r="AB6" s="46">
        <f t="shared" si="3"/>
        <v>500</v>
      </c>
      <c r="AC6" s="6"/>
      <c r="AD6" s="47">
        <f t="shared" ref="AD6:AI6" si="4">(AD4-AD3)</f>
        <v>7000</v>
      </c>
      <c r="AE6" s="47">
        <f t="shared" si="4"/>
        <v>0</v>
      </c>
      <c r="AF6" s="47">
        <f t="shared" si="4"/>
        <v>0</v>
      </c>
      <c r="AG6" s="47">
        <f t="shared" si="4"/>
        <v>0</v>
      </c>
      <c r="AH6" s="47">
        <f t="shared" si="4"/>
        <v>2000</v>
      </c>
      <c r="AI6" s="47">
        <f t="shared" si="4"/>
        <v>300</v>
      </c>
      <c r="AJ6" s="5"/>
      <c r="AK6" s="42"/>
    </row>
    <row r="7" spans="1:37" customFormat="1" x14ac:dyDescent="0.25">
      <c r="A7" s="59"/>
      <c r="B7" s="60" t="s">
        <v>30</v>
      </c>
      <c r="C7" s="61">
        <f>ABS(SUMIF(D10:D303,"UNCASHED",D10:D303))</f>
        <v>0</v>
      </c>
      <c r="D7" s="62"/>
      <c r="E7" s="63" t="s">
        <v>55</v>
      </c>
      <c r="F7" s="64"/>
      <c r="G7" s="65"/>
      <c r="H7" s="66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9">
        <f>-SUM(AC10:AC231)</f>
        <v>0</v>
      </c>
      <c r="AD7" s="68"/>
      <c r="AE7" s="68"/>
      <c r="AF7" s="68"/>
      <c r="AG7" s="68"/>
      <c r="AH7" s="68"/>
      <c r="AI7" s="68"/>
      <c r="AJ7" s="5"/>
      <c r="AK7" s="42"/>
    </row>
    <row r="8" spans="1:37" customFormat="1" x14ac:dyDescent="0.25">
      <c r="A8" s="69"/>
      <c r="B8" s="69"/>
      <c r="C8" s="69"/>
      <c r="D8" s="69"/>
      <c r="E8" s="69"/>
      <c r="F8" s="69"/>
      <c r="G8" s="70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1" t="s">
        <v>58</v>
      </c>
      <c r="AD8" s="72"/>
      <c r="AE8" s="72"/>
      <c r="AF8" s="72"/>
      <c r="AG8" s="72"/>
      <c r="AH8" s="72"/>
      <c r="AI8" s="72"/>
      <c r="AJ8" s="12"/>
      <c r="AK8" s="73"/>
    </row>
    <row r="9" spans="1:37" customFormat="1" x14ac:dyDescent="0.25">
      <c r="A9" s="74" t="s">
        <v>31</v>
      </c>
      <c r="B9" s="75" t="s">
        <v>32</v>
      </c>
      <c r="C9" s="75" t="s">
        <v>33</v>
      </c>
      <c r="D9" s="76" t="s">
        <v>34</v>
      </c>
      <c r="E9" s="74" t="s">
        <v>35</v>
      </c>
      <c r="F9" s="75" t="s">
        <v>36</v>
      </c>
      <c r="G9" s="75" t="s">
        <v>45</v>
      </c>
      <c r="H9" s="1" t="s">
        <v>41</v>
      </c>
      <c r="I9" s="32" t="s">
        <v>1</v>
      </c>
      <c r="J9" s="32" t="s">
        <v>2</v>
      </c>
      <c r="K9" s="32" t="s">
        <v>3</v>
      </c>
      <c r="L9" s="32" t="s">
        <v>19</v>
      </c>
      <c r="M9" s="32" t="s">
        <v>4</v>
      </c>
      <c r="N9" s="32" t="s">
        <v>5</v>
      </c>
      <c r="O9" s="32" t="s">
        <v>7</v>
      </c>
      <c r="P9" s="32" t="s">
        <v>6</v>
      </c>
      <c r="Q9" s="32" t="s">
        <v>8</v>
      </c>
      <c r="R9" s="32" t="s">
        <v>9</v>
      </c>
      <c r="S9" s="32" t="s">
        <v>20</v>
      </c>
      <c r="T9" s="32" t="s">
        <v>10</v>
      </c>
      <c r="U9" s="32" t="s">
        <v>11</v>
      </c>
      <c r="V9" s="32" t="s">
        <v>12</v>
      </c>
      <c r="W9" s="32" t="s">
        <v>14</v>
      </c>
      <c r="X9" s="32" t="s">
        <v>16</v>
      </c>
      <c r="Y9" s="32" t="s">
        <v>13</v>
      </c>
      <c r="Z9" s="32" t="s">
        <v>25</v>
      </c>
      <c r="AA9" s="32" t="s">
        <v>15</v>
      </c>
      <c r="AB9" s="32" t="s">
        <v>17</v>
      </c>
      <c r="AC9" s="2" t="s">
        <v>18</v>
      </c>
      <c r="AD9" s="33" t="s">
        <v>42</v>
      </c>
      <c r="AE9" s="33" t="s">
        <v>43</v>
      </c>
      <c r="AF9" s="33" t="s">
        <v>21</v>
      </c>
      <c r="AG9" s="33" t="s">
        <v>22</v>
      </c>
      <c r="AH9" s="33" t="s">
        <v>23</v>
      </c>
      <c r="AI9" s="33" t="s">
        <v>24</v>
      </c>
      <c r="AJ9" s="10" t="s">
        <v>37</v>
      </c>
      <c r="AK9" s="77" t="s">
        <v>38</v>
      </c>
    </row>
    <row r="10" spans="1:37" customFormat="1" x14ac:dyDescent="0.25">
      <c r="A10" s="70"/>
      <c r="B10" s="78"/>
      <c r="C10" s="78"/>
      <c r="D10" s="79"/>
      <c r="E10" s="80"/>
      <c r="F10" s="128">
        <v>10225.59</v>
      </c>
      <c r="G10" s="81">
        <v>30084.05</v>
      </c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4"/>
      <c r="AD10" s="85"/>
      <c r="AE10" s="85"/>
      <c r="AF10" s="85"/>
      <c r="AG10" s="85"/>
      <c r="AH10" s="85"/>
      <c r="AI10" s="85"/>
      <c r="AJ10" s="86"/>
      <c r="AK10" s="87"/>
    </row>
    <row r="11" spans="1:37" customFormat="1" x14ac:dyDescent="0.25">
      <c r="A11" s="127">
        <v>42619</v>
      </c>
      <c r="B11" s="124" t="s">
        <v>62</v>
      </c>
      <c r="C11" s="124" t="s">
        <v>39</v>
      </c>
      <c r="D11" s="125" t="s">
        <v>40</v>
      </c>
      <c r="E11" s="126">
        <v>-199.5</v>
      </c>
      <c r="F11" s="89">
        <f>IF(E11=0,"",IF(D11&gt;0,IF(D11="CASH",F10,IF(D11="UNCASHED",F10,IF(D11="DONATION",F10,F10+E11))),F10))</f>
        <v>10026.09</v>
      </c>
      <c r="G11" s="90">
        <f>IF(B11=0, " ", G10+SUM(AD11:AI11))</f>
        <v>30084.05</v>
      </c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>
        <v>-199.5</v>
      </c>
      <c r="AB11" s="92"/>
      <c r="AC11" s="93"/>
      <c r="AD11" s="94"/>
      <c r="AE11" s="94"/>
      <c r="AF11" s="94"/>
      <c r="AG11" s="94"/>
      <c r="AH11" s="94"/>
      <c r="AI11" s="94"/>
      <c r="AJ11" s="95" t="str">
        <f>IF(D11="CASH",(IF(SUM(H11:AI11)=0,"OK","ERROR")),IF(E11=0,"",IF(D11=0,"UNPAID",IF(SUM(H11:AI11)=E11,"OK","ERROR"))))</f>
        <v>OK</v>
      </c>
      <c r="AK11" s="96"/>
    </row>
    <row r="12" spans="1:37" customFormat="1" x14ac:dyDescent="0.25">
      <c r="A12" s="127">
        <v>42621</v>
      </c>
      <c r="B12" s="124" t="s">
        <v>56</v>
      </c>
      <c r="C12" s="124" t="s">
        <v>39</v>
      </c>
      <c r="D12" s="125" t="s">
        <v>40</v>
      </c>
      <c r="E12" s="126">
        <v>-6</v>
      </c>
      <c r="F12" s="128">
        <f t="shared" ref="F12:F75" si="5">IF(E12=0,"",IF(D12&gt;0,IF(D12="CASH",F11,IF(D12="UNCASHED",F11,IF(D12="DONATION",F11,F11+E12))),F11))</f>
        <v>10020.09</v>
      </c>
      <c r="G12" s="90">
        <f t="shared" ref="G12:G75" si="6">IF(B12=0, " ", G11+SUM(AD12:AI12))</f>
        <v>30084.05</v>
      </c>
      <c r="H12" s="91"/>
      <c r="I12" s="92"/>
      <c r="J12" s="92"/>
      <c r="K12" s="92"/>
      <c r="L12" s="92"/>
      <c r="M12" s="92">
        <v>-6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3"/>
      <c r="AD12" s="94"/>
      <c r="AE12" s="94"/>
      <c r="AF12" s="94"/>
      <c r="AG12" s="94"/>
      <c r="AH12" s="94"/>
      <c r="AI12" s="94"/>
      <c r="AJ12" s="95" t="str">
        <f t="shared" ref="AJ12:AJ75" si="7">IF(D12="CASH",(IF(SUM(H12:AI12)=0,"OK","ERROR")),IF(E12=0,"",IF(D12=0,"UNPAID",IF(SUM(H12:AI12)=E12,"OK","ERROR"))))</f>
        <v>OK</v>
      </c>
      <c r="AK12" s="96"/>
    </row>
    <row r="13" spans="1:37" customFormat="1" x14ac:dyDescent="0.25">
      <c r="A13" s="123">
        <v>42622</v>
      </c>
      <c r="B13" s="120" t="s">
        <v>63</v>
      </c>
      <c r="C13" s="120" t="s">
        <v>57</v>
      </c>
      <c r="D13" s="121" t="s">
        <v>40</v>
      </c>
      <c r="E13" s="122">
        <v>-185.6</v>
      </c>
      <c r="F13" s="128">
        <f t="shared" si="5"/>
        <v>9834.49</v>
      </c>
      <c r="G13" s="90">
        <f t="shared" si="6"/>
        <v>30084.05</v>
      </c>
      <c r="H13" s="91"/>
      <c r="I13" s="92"/>
      <c r="J13" s="92"/>
      <c r="K13" s="92"/>
      <c r="L13" s="92"/>
      <c r="M13" s="92"/>
      <c r="N13" s="92"/>
      <c r="O13" s="92"/>
      <c r="P13" s="92">
        <v>-185.6</v>
      </c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3"/>
      <c r="AD13" s="94"/>
      <c r="AE13" s="94"/>
      <c r="AF13" s="94"/>
      <c r="AG13" s="94"/>
      <c r="AH13" s="94"/>
      <c r="AI13" s="94"/>
      <c r="AJ13" s="95" t="str">
        <f t="shared" si="7"/>
        <v>OK</v>
      </c>
      <c r="AK13" s="96"/>
    </row>
    <row r="14" spans="1:37" customFormat="1" x14ac:dyDescent="0.25">
      <c r="A14" s="123">
        <v>42623</v>
      </c>
      <c r="B14" s="120" t="s">
        <v>64</v>
      </c>
      <c r="C14" s="120" t="s">
        <v>39</v>
      </c>
      <c r="D14" s="121" t="s">
        <v>40</v>
      </c>
      <c r="E14" s="122">
        <v>43.28</v>
      </c>
      <c r="F14" s="128">
        <f t="shared" si="5"/>
        <v>9877.77</v>
      </c>
      <c r="G14" s="90">
        <f t="shared" si="6"/>
        <v>30084.05</v>
      </c>
      <c r="H14" s="91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>
        <v>43.28</v>
      </c>
      <c r="AB14" s="92"/>
      <c r="AC14" s="93"/>
      <c r="AD14" s="94"/>
      <c r="AE14" s="94"/>
      <c r="AF14" s="94"/>
      <c r="AG14" s="94"/>
      <c r="AH14" s="94"/>
      <c r="AI14" s="94"/>
      <c r="AJ14" s="95" t="str">
        <f t="shared" si="7"/>
        <v>OK</v>
      </c>
      <c r="AK14" s="96"/>
    </row>
    <row r="15" spans="1:37" customFormat="1" x14ac:dyDescent="0.25">
      <c r="A15" s="123">
        <v>42625</v>
      </c>
      <c r="B15" s="120" t="s">
        <v>65</v>
      </c>
      <c r="C15" s="120" t="s">
        <v>39</v>
      </c>
      <c r="D15" s="121" t="s">
        <v>40</v>
      </c>
      <c r="E15" s="122">
        <v>43.28</v>
      </c>
      <c r="F15" s="128">
        <f t="shared" si="5"/>
        <v>9921.0500000000011</v>
      </c>
      <c r="G15" s="90">
        <f t="shared" si="6"/>
        <v>30084.05</v>
      </c>
      <c r="H15" s="91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v>43.28</v>
      </c>
      <c r="AB15" s="92"/>
      <c r="AC15" s="93"/>
      <c r="AD15" s="94"/>
      <c r="AE15" s="94"/>
      <c r="AF15" s="94"/>
      <c r="AG15" s="94"/>
      <c r="AH15" s="94"/>
      <c r="AI15" s="94"/>
      <c r="AJ15" s="95" t="str">
        <f t="shared" si="7"/>
        <v>OK</v>
      </c>
      <c r="AK15" s="96"/>
    </row>
    <row r="16" spans="1:37" customFormat="1" x14ac:dyDescent="0.25">
      <c r="A16" s="119">
        <v>42626</v>
      </c>
      <c r="B16" s="116" t="s">
        <v>66</v>
      </c>
      <c r="C16" s="116" t="s">
        <v>39</v>
      </c>
      <c r="D16" s="117" t="s">
        <v>40</v>
      </c>
      <c r="E16" s="126">
        <v>43.28</v>
      </c>
      <c r="F16" s="128">
        <f t="shared" si="5"/>
        <v>9964.3300000000017</v>
      </c>
      <c r="G16" s="90">
        <f t="shared" si="6"/>
        <v>30084.05</v>
      </c>
      <c r="H16" s="91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v>43.28</v>
      </c>
      <c r="AB16" s="92"/>
      <c r="AC16" s="93"/>
      <c r="AD16" s="94"/>
      <c r="AE16" s="94"/>
      <c r="AF16" s="94"/>
      <c r="AG16" s="94"/>
      <c r="AH16" s="94"/>
      <c r="AI16" s="94"/>
      <c r="AJ16" s="95" t="str">
        <f t="shared" si="7"/>
        <v>OK</v>
      </c>
      <c r="AK16" s="96"/>
    </row>
    <row r="17" spans="1:37" customFormat="1" x14ac:dyDescent="0.25">
      <c r="A17" s="119">
        <v>42628</v>
      </c>
      <c r="B17" s="116" t="s">
        <v>67</v>
      </c>
      <c r="C17" s="116" t="s">
        <v>39</v>
      </c>
      <c r="D17" s="117" t="s">
        <v>40</v>
      </c>
      <c r="E17" s="126">
        <v>43.28</v>
      </c>
      <c r="F17" s="128">
        <f t="shared" si="5"/>
        <v>10007.610000000002</v>
      </c>
      <c r="G17" s="90">
        <f t="shared" si="6"/>
        <v>30084.05</v>
      </c>
      <c r="H17" s="91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v>43.28</v>
      </c>
      <c r="AB17" s="92"/>
      <c r="AC17" s="93"/>
      <c r="AD17" s="94"/>
      <c r="AE17" s="94"/>
      <c r="AF17" s="94"/>
      <c r="AG17" s="94"/>
      <c r="AH17" s="94"/>
      <c r="AI17" s="94"/>
      <c r="AJ17" s="95" t="str">
        <f t="shared" si="7"/>
        <v>OK</v>
      </c>
      <c r="AK17" s="96"/>
    </row>
    <row r="18" spans="1:37" customFormat="1" x14ac:dyDescent="0.25">
      <c r="A18" s="119">
        <v>42635</v>
      </c>
      <c r="B18" s="116" t="s">
        <v>59</v>
      </c>
      <c r="C18" s="116" t="s">
        <v>39</v>
      </c>
      <c r="D18" s="117" t="s">
        <v>40</v>
      </c>
      <c r="E18" s="118">
        <v>4500</v>
      </c>
      <c r="F18" s="128">
        <f t="shared" si="5"/>
        <v>14507.610000000002</v>
      </c>
      <c r="G18" s="90">
        <f t="shared" si="6"/>
        <v>30084.05</v>
      </c>
      <c r="H18" s="91"/>
      <c r="I18" s="97"/>
      <c r="J18" s="97"/>
      <c r="K18" s="97"/>
      <c r="L18" s="97">
        <v>4500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2"/>
      <c r="AB18" s="97"/>
      <c r="AC18" s="98"/>
      <c r="AD18" s="99"/>
      <c r="AE18" s="99"/>
      <c r="AF18" s="99"/>
      <c r="AG18" s="99"/>
      <c r="AH18" s="99"/>
      <c r="AI18" s="99"/>
      <c r="AJ18" s="95" t="str">
        <f t="shared" si="7"/>
        <v>OK</v>
      </c>
      <c r="AK18" s="96"/>
    </row>
    <row r="19" spans="1:37" customFormat="1" x14ac:dyDescent="0.25">
      <c r="A19" s="119">
        <v>42641</v>
      </c>
      <c r="B19" s="116" t="s">
        <v>68</v>
      </c>
      <c r="C19" s="116" t="s">
        <v>39</v>
      </c>
      <c r="D19" s="117" t="s">
        <v>40</v>
      </c>
      <c r="E19" s="118">
        <v>43.28</v>
      </c>
      <c r="F19" s="128">
        <f t="shared" si="5"/>
        <v>14550.890000000003</v>
      </c>
      <c r="G19" s="90">
        <f t="shared" si="6"/>
        <v>30084.05</v>
      </c>
      <c r="H19" s="91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92">
        <v>43.28</v>
      </c>
      <c r="AB19" s="15"/>
      <c r="AC19" s="16"/>
      <c r="AD19" s="101"/>
      <c r="AE19" s="101"/>
      <c r="AF19" s="101"/>
      <c r="AG19" s="101"/>
      <c r="AH19" s="101"/>
      <c r="AI19" s="101"/>
      <c r="AJ19" s="95" t="str">
        <f t="shared" si="7"/>
        <v>OK</v>
      </c>
      <c r="AK19" s="96"/>
    </row>
    <row r="20" spans="1:37" customFormat="1" x14ac:dyDescent="0.25">
      <c r="A20" s="119">
        <v>42642</v>
      </c>
      <c r="B20" s="116" t="s">
        <v>69</v>
      </c>
      <c r="C20" s="116" t="s">
        <v>39</v>
      </c>
      <c r="D20" s="117" t="s">
        <v>40</v>
      </c>
      <c r="E20" s="118">
        <v>-3277</v>
      </c>
      <c r="F20" s="128">
        <f t="shared" si="5"/>
        <v>11273.890000000003</v>
      </c>
      <c r="G20" s="90">
        <f t="shared" si="6"/>
        <v>30084.05</v>
      </c>
      <c r="H20" s="91"/>
      <c r="I20" s="15"/>
      <c r="J20" s="15"/>
      <c r="K20" s="15"/>
      <c r="L20" s="15"/>
      <c r="M20" s="15"/>
      <c r="N20" s="15"/>
      <c r="O20" s="15"/>
      <c r="P20" s="15">
        <v>-3277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92"/>
      <c r="AB20" s="15"/>
      <c r="AC20" s="16"/>
      <c r="AD20" s="101"/>
      <c r="AE20" s="101"/>
      <c r="AF20" s="101"/>
      <c r="AG20" s="101"/>
      <c r="AH20" s="101"/>
      <c r="AI20" s="101"/>
      <c r="AJ20" s="95" t="str">
        <f t="shared" si="7"/>
        <v>OK</v>
      </c>
      <c r="AK20" s="96"/>
    </row>
    <row r="21" spans="1:37" customFormat="1" x14ac:dyDescent="0.25">
      <c r="A21" s="119">
        <v>42645</v>
      </c>
      <c r="B21" s="116" t="s">
        <v>70</v>
      </c>
      <c r="C21" s="116" t="s">
        <v>39</v>
      </c>
      <c r="D21" s="117" t="s">
        <v>40</v>
      </c>
      <c r="E21" s="118">
        <v>43.28</v>
      </c>
      <c r="F21" s="128">
        <f t="shared" si="5"/>
        <v>11317.170000000004</v>
      </c>
      <c r="G21" s="90">
        <f t="shared" si="6"/>
        <v>30084.05</v>
      </c>
      <c r="H21" s="91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>
        <v>43.28</v>
      </c>
      <c r="AB21" s="15"/>
      <c r="AC21" s="16"/>
      <c r="AD21" s="101"/>
      <c r="AE21" s="101"/>
      <c r="AF21" s="101"/>
      <c r="AG21" s="101"/>
      <c r="AH21" s="101"/>
      <c r="AI21" s="101"/>
      <c r="AJ21" s="95" t="str">
        <f t="shared" si="7"/>
        <v>OK</v>
      </c>
      <c r="AK21" s="96"/>
    </row>
    <row r="22" spans="1:37" customFormat="1" x14ac:dyDescent="0.25">
      <c r="A22" s="119">
        <v>42650</v>
      </c>
      <c r="B22" s="116" t="s">
        <v>71</v>
      </c>
      <c r="C22" s="116" t="s">
        <v>39</v>
      </c>
      <c r="D22" s="117" t="s">
        <v>40</v>
      </c>
      <c r="E22" s="118">
        <v>-344.95</v>
      </c>
      <c r="F22" s="128">
        <f t="shared" si="5"/>
        <v>10972.220000000003</v>
      </c>
      <c r="G22" s="90">
        <f t="shared" si="6"/>
        <v>30084.05</v>
      </c>
      <c r="H22" s="91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-344.95</v>
      </c>
      <c r="AB22" s="15"/>
      <c r="AC22" s="16"/>
      <c r="AD22" s="101"/>
      <c r="AE22" s="101"/>
      <c r="AF22" s="101"/>
      <c r="AG22" s="101"/>
      <c r="AH22" s="101"/>
      <c r="AI22" s="101"/>
      <c r="AJ22" s="95" t="str">
        <f t="shared" si="7"/>
        <v>OK</v>
      </c>
      <c r="AK22" s="96"/>
    </row>
    <row r="23" spans="1:37" customFormat="1" x14ac:dyDescent="0.25">
      <c r="A23" s="127">
        <v>42652</v>
      </c>
      <c r="B23" s="124" t="s">
        <v>56</v>
      </c>
      <c r="C23" s="124" t="s">
        <v>39</v>
      </c>
      <c r="D23" s="125" t="s">
        <v>40</v>
      </c>
      <c r="E23" s="126">
        <v>-6</v>
      </c>
      <c r="F23" s="128">
        <f t="shared" si="5"/>
        <v>10966.220000000003</v>
      </c>
      <c r="G23" s="90">
        <f t="shared" si="6"/>
        <v>30084.05</v>
      </c>
      <c r="H23" s="91"/>
      <c r="I23" s="15"/>
      <c r="J23" s="15"/>
      <c r="K23" s="15"/>
      <c r="L23" s="15"/>
      <c r="M23" s="15">
        <v>-6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  <c r="AD23" s="101"/>
      <c r="AE23" s="101"/>
      <c r="AF23" s="101"/>
      <c r="AG23" s="101"/>
      <c r="AH23" s="101"/>
      <c r="AI23" s="101"/>
      <c r="AJ23" s="95" t="str">
        <f t="shared" si="7"/>
        <v>OK</v>
      </c>
      <c r="AK23" s="96"/>
    </row>
    <row r="24" spans="1:37" customFormat="1" x14ac:dyDescent="0.25">
      <c r="A24" s="119">
        <v>42652</v>
      </c>
      <c r="B24" s="116" t="s">
        <v>49</v>
      </c>
      <c r="C24" s="116" t="s">
        <v>39</v>
      </c>
      <c r="D24" s="117" t="s">
        <v>40</v>
      </c>
      <c r="E24" s="118">
        <v>-200</v>
      </c>
      <c r="F24" s="128">
        <f t="shared" si="5"/>
        <v>10766.220000000003</v>
      </c>
      <c r="G24" s="90">
        <f t="shared" si="6"/>
        <v>30084.05</v>
      </c>
      <c r="H24" s="91"/>
      <c r="I24" s="15"/>
      <c r="J24" s="15"/>
      <c r="K24" s="15"/>
      <c r="L24" s="15"/>
      <c r="M24" s="15"/>
      <c r="N24" s="15"/>
      <c r="O24" s="15"/>
      <c r="P24" s="15"/>
      <c r="Q24" s="15">
        <v>-200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  <c r="AD24" s="101"/>
      <c r="AE24" s="101"/>
      <c r="AF24" s="101"/>
      <c r="AG24" s="101"/>
      <c r="AH24" s="101"/>
      <c r="AI24" s="101"/>
      <c r="AJ24" s="95" t="str">
        <f t="shared" si="7"/>
        <v>OK</v>
      </c>
      <c r="AK24" s="96"/>
    </row>
    <row r="25" spans="1:37" customFormat="1" x14ac:dyDescent="0.25">
      <c r="A25" s="119">
        <v>42653</v>
      </c>
      <c r="B25" s="116" t="s">
        <v>72</v>
      </c>
      <c r="C25" s="116" t="s">
        <v>39</v>
      </c>
      <c r="D25" s="117" t="s">
        <v>40</v>
      </c>
      <c r="E25" s="118">
        <v>50</v>
      </c>
      <c r="F25" s="128">
        <f t="shared" si="5"/>
        <v>10816.220000000003</v>
      </c>
      <c r="G25" s="90">
        <f t="shared" si="6"/>
        <v>30084.05</v>
      </c>
      <c r="H25" s="91"/>
      <c r="I25" s="15"/>
      <c r="J25" s="15"/>
      <c r="K25" s="15"/>
      <c r="L25" s="15"/>
      <c r="M25" s="15"/>
      <c r="N25" s="15"/>
      <c r="O25" s="15"/>
      <c r="P25" s="15">
        <v>50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  <c r="AD25" s="101"/>
      <c r="AE25" s="101"/>
      <c r="AF25" s="101"/>
      <c r="AG25" s="101"/>
      <c r="AH25" s="101"/>
      <c r="AI25" s="101"/>
      <c r="AJ25" s="95" t="str">
        <f t="shared" si="7"/>
        <v>OK</v>
      </c>
      <c r="AK25" s="96"/>
    </row>
    <row r="26" spans="1:37" customFormat="1" x14ac:dyDescent="0.25">
      <c r="A26" s="119">
        <v>42655</v>
      </c>
      <c r="B26" s="116" t="s">
        <v>73</v>
      </c>
      <c r="C26" s="116" t="s">
        <v>39</v>
      </c>
      <c r="D26" s="117" t="s">
        <v>40</v>
      </c>
      <c r="E26" s="118">
        <v>-430.9</v>
      </c>
      <c r="F26" s="128">
        <f t="shared" si="5"/>
        <v>10385.320000000003</v>
      </c>
      <c r="G26" s="90">
        <f t="shared" si="6"/>
        <v>30084.05</v>
      </c>
      <c r="H26" s="91"/>
      <c r="I26" s="15"/>
      <c r="J26" s="15"/>
      <c r="K26" s="15"/>
      <c r="L26" s="15"/>
      <c r="M26" s="15"/>
      <c r="N26" s="15"/>
      <c r="O26" s="15"/>
      <c r="P26" s="15">
        <v>-40.9</v>
      </c>
      <c r="Q26" s="15"/>
      <c r="R26" s="15"/>
      <c r="S26" s="15"/>
      <c r="T26" s="15"/>
      <c r="U26" s="15">
        <v>-390</v>
      </c>
      <c r="V26" s="15"/>
      <c r="W26" s="15"/>
      <c r="X26" s="15"/>
      <c r="Y26" s="15"/>
      <c r="Z26" s="15"/>
      <c r="AA26" s="15"/>
      <c r="AB26" s="15"/>
      <c r="AC26" s="16"/>
      <c r="AD26" s="101"/>
      <c r="AE26" s="101"/>
      <c r="AF26" s="101"/>
      <c r="AG26" s="101"/>
      <c r="AH26" s="101"/>
      <c r="AI26" s="101"/>
      <c r="AJ26" s="95" t="str">
        <f t="shared" si="7"/>
        <v>OK</v>
      </c>
      <c r="AK26" s="96"/>
    </row>
    <row r="27" spans="1:37" customFormat="1" x14ac:dyDescent="0.25">
      <c r="A27" s="127">
        <v>42655</v>
      </c>
      <c r="B27" s="124" t="s">
        <v>75</v>
      </c>
      <c r="C27" s="124" t="s">
        <v>39</v>
      </c>
      <c r="D27" s="125" t="s">
        <v>40</v>
      </c>
      <c r="E27" s="126">
        <v>-60</v>
      </c>
      <c r="F27" s="128">
        <f t="shared" si="5"/>
        <v>10325.320000000003</v>
      </c>
      <c r="G27" s="90">
        <f t="shared" si="6"/>
        <v>30084.05</v>
      </c>
      <c r="H27" s="91"/>
      <c r="I27" s="15"/>
      <c r="J27" s="15"/>
      <c r="K27" s="15"/>
      <c r="L27" s="15"/>
      <c r="M27" s="15"/>
      <c r="N27" s="15"/>
      <c r="O27" s="15"/>
      <c r="P27" s="15"/>
      <c r="Q27" s="15">
        <v>-60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  <c r="AD27" s="101"/>
      <c r="AE27" s="101"/>
      <c r="AF27" s="101"/>
      <c r="AG27" s="101"/>
      <c r="AH27" s="101"/>
      <c r="AI27" s="101"/>
      <c r="AJ27" s="95" t="str">
        <f t="shared" si="7"/>
        <v>OK</v>
      </c>
      <c r="AK27" s="96"/>
    </row>
    <row r="28" spans="1:37" customFormat="1" x14ac:dyDescent="0.25">
      <c r="A28" s="127">
        <v>42657</v>
      </c>
      <c r="B28" s="124" t="s">
        <v>74</v>
      </c>
      <c r="C28" s="124" t="s">
        <v>39</v>
      </c>
      <c r="D28" s="125" t="s">
        <v>40</v>
      </c>
      <c r="E28" s="126">
        <v>-50</v>
      </c>
      <c r="F28" s="128">
        <f t="shared" si="5"/>
        <v>10275.320000000003</v>
      </c>
      <c r="G28" s="90">
        <f t="shared" si="6"/>
        <v>30084.05</v>
      </c>
      <c r="H28" s="91"/>
      <c r="I28" s="15"/>
      <c r="J28" s="15"/>
      <c r="K28" s="15"/>
      <c r="L28" s="15"/>
      <c r="M28" s="15"/>
      <c r="N28" s="15"/>
      <c r="O28" s="15"/>
      <c r="P28" s="15"/>
      <c r="Q28" s="15">
        <v>-50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01"/>
      <c r="AE28" s="101"/>
      <c r="AF28" s="101"/>
      <c r="AG28" s="101"/>
      <c r="AH28" s="101"/>
      <c r="AI28" s="101"/>
      <c r="AJ28" s="95" t="str">
        <f t="shared" si="7"/>
        <v>OK</v>
      </c>
      <c r="AK28" s="96"/>
    </row>
    <row r="29" spans="1:37" customFormat="1" x14ac:dyDescent="0.25">
      <c r="A29" s="127">
        <v>42661</v>
      </c>
      <c r="B29" s="124" t="s">
        <v>76</v>
      </c>
      <c r="C29" s="124" t="s">
        <v>57</v>
      </c>
      <c r="D29" s="125" t="s">
        <v>40</v>
      </c>
      <c r="E29" s="126">
        <v>-59.21</v>
      </c>
      <c r="F29" s="128">
        <f t="shared" si="5"/>
        <v>10216.110000000004</v>
      </c>
      <c r="G29" s="90">
        <f t="shared" si="6"/>
        <v>30084.05</v>
      </c>
      <c r="H29" s="91"/>
      <c r="I29" s="15"/>
      <c r="J29" s="15"/>
      <c r="K29" s="15"/>
      <c r="L29" s="15"/>
      <c r="M29" s="15"/>
      <c r="N29" s="15"/>
      <c r="O29" s="15"/>
      <c r="P29" s="15">
        <v>-59.21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  <c r="AD29" s="101"/>
      <c r="AE29" s="101"/>
      <c r="AF29" s="101"/>
      <c r="AG29" s="101"/>
      <c r="AH29" s="101"/>
      <c r="AI29" s="101"/>
      <c r="AJ29" s="95" t="str">
        <f t="shared" si="7"/>
        <v>OK</v>
      </c>
      <c r="AK29" s="96"/>
    </row>
    <row r="30" spans="1:37" customFormat="1" x14ac:dyDescent="0.25">
      <c r="A30" s="127">
        <v>42662</v>
      </c>
      <c r="B30" s="124" t="s">
        <v>77</v>
      </c>
      <c r="C30" s="124" t="s">
        <v>57</v>
      </c>
      <c r="D30" s="125" t="s">
        <v>40</v>
      </c>
      <c r="E30" s="126">
        <v>-195</v>
      </c>
      <c r="F30" s="128">
        <f t="shared" si="5"/>
        <v>10021.110000000004</v>
      </c>
      <c r="G30" s="90">
        <f t="shared" si="6"/>
        <v>30084.05</v>
      </c>
      <c r="H30" s="91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>
        <v>-195</v>
      </c>
      <c r="U30" s="15"/>
      <c r="V30" s="15"/>
      <c r="W30" s="15"/>
      <c r="X30" s="15"/>
      <c r="Y30" s="15"/>
      <c r="Z30" s="15"/>
      <c r="AA30" s="15"/>
      <c r="AB30" s="15"/>
      <c r="AC30" s="16"/>
      <c r="AD30" s="101"/>
      <c r="AE30" s="101"/>
      <c r="AF30" s="101"/>
      <c r="AG30" s="101"/>
      <c r="AH30" s="101"/>
      <c r="AI30" s="101"/>
      <c r="AJ30" s="95" t="str">
        <f t="shared" si="7"/>
        <v>OK</v>
      </c>
      <c r="AK30" s="96"/>
    </row>
    <row r="31" spans="1:37" customFormat="1" x14ac:dyDescent="0.25">
      <c r="A31" s="127">
        <v>42664</v>
      </c>
      <c r="B31" s="124" t="s">
        <v>78</v>
      </c>
      <c r="C31" s="124" t="s">
        <v>60</v>
      </c>
      <c r="D31" s="125" t="s">
        <v>40</v>
      </c>
      <c r="E31" s="126">
        <v>-96</v>
      </c>
      <c r="F31" s="128">
        <f t="shared" si="5"/>
        <v>9925.1100000000042</v>
      </c>
      <c r="G31" s="90">
        <f t="shared" si="6"/>
        <v>30084.05</v>
      </c>
      <c r="H31" s="91"/>
      <c r="I31" s="15"/>
      <c r="J31" s="15"/>
      <c r="K31" s="15"/>
      <c r="L31" s="15"/>
      <c r="M31" s="15"/>
      <c r="N31" s="15"/>
      <c r="O31" s="15"/>
      <c r="P31" s="15"/>
      <c r="Q31" s="15">
        <v>-96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6"/>
      <c r="AD31" s="101"/>
      <c r="AE31" s="101"/>
      <c r="AF31" s="101"/>
      <c r="AG31" s="101"/>
      <c r="AH31" s="101"/>
      <c r="AI31" s="101"/>
      <c r="AJ31" s="95" t="str">
        <f t="shared" si="7"/>
        <v>OK</v>
      </c>
      <c r="AK31" s="96"/>
    </row>
    <row r="32" spans="1:37" customFormat="1" x14ac:dyDescent="0.25">
      <c r="A32" s="127">
        <v>42664</v>
      </c>
      <c r="B32" s="124" t="s">
        <v>79</v>
      </c>
      <c r="C32" s="124" t="s">
        <v>39</v>
      </c>
      <c r="D32" s="125" t="s">
        <v>40</v>
      </c>
      <c r="E32" s="126">
        <v>-270</v>
      </c>
      <c r="F32" s="128">
        <f t="shared" si="5"/>
        <v>9655.1100000000042</v>
      </c>
      <c r="G32" s="90">
        <f t="shared" si="6"/>
        <v>30084.05</v>
      </c>
      <c r="H32" s="91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>
        <v>-270</v>
      </c>
      <c r="V32" s="15"/>
      <c r="W32" s="15"/>
      <c r="X32" s="15"/>
      <c r="Y32" s="15"/>
      <c r="Z32" s="15"/>
      <c r="AA32" s="15"/>
      <c r="AB32" s="15"/>
      <c r="AC32" s="16"/>
      <c r="AD32" s="101"/>
      <c r="AE32" s="101"/>
      <c r="AF32" s="101"/>
      <c r="AG32" s="101"/>
      <c r="AH32" s="101"/>
      <c r="AI32" s="101"/>
      <c r="AJ32" s="95" t="str">
        <f t="shared" si="7"/>
        <v>OK</v>
      </c>
      <c r="AK32" s="96"/>
    </row>
    <row r="33" spans="1:37" customFormat="1" x14ac:dyDescent="0.25">
      <c r="A33" s="127">
        <v>42664</v>
      </c>
      <c r="B33" s="124" t="s">
        <v>80</v>
      </c>
      <c r="C33" s="124" t="s">
        <v>39</v>
      </c>
      <c r="D33" s="102" t="s">
        <v>40</v>
      </c>
      <c r="E33" s="126">
        <v>-525</v>
      </c>
      <c r="F33" s="128">
        <f t="shared" si="5"/>
        <v>9130.1100000000042</v>
      </c>
      <c r="G33" s="90">
        <f t="shared" si="6"/>
        <v>30084.05</v>
      </c>
      <c r="H33" s="91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>
        <v>-525</v>
      </c>
      <c r="U33" s="15"/>
      <c r="V33" s="15"/>
      <c r="W33" s="15"/>
      <c r="X33" s="15"/>
      <c r="Y33" s="15"/>
      <c r="Z33" s="15"/>
      <c r="AA33" s="15"/>
      <c r="AB33" s="15"/>
      <c r="AC33" s="16"/>
      <c r="AD33" s="101"/>
      <c r="AE33" s="101"/>
      <c r="AF33" s="101"/>
      <c r="AG33" s="101"/>
      <c r="AH33" s="101"/>
      <c r="AI33" s="101"/>
      <c r="AJ33" s="95" t="str">
        <f t="shared" si="7"/>
        <v>OK</v>
      </c>
      <c r="AK33" s="96"/>
    </row>
    <row r="34" spans="1:37" customFormat="1" x14ac:dyDescent="0.25">
      <c r="A34" s="127">
        <v>42664</v>
      </c>
      <c r="B34" s="124" t="s">
        <v>81</v>
      </c>
      <c r="C34" s="124" t="s">
        <v>39</v>
      </c>
      <c r="D34" s="102" t="s">
        <v>40</v>
      </c>
      <c r="E34" s="126">
        <v>-2.5099999999999998</v>
      </c>
      <c r="F34" s="128">
        <f t="shared" si="5"/>
        <v>9127.600000000004</v>
      </c>
      <c r="G34" s="90">
        <f t="shared" si="6"/>
        <v>30084.05</v>
      </c>
      <c r="H34" s="91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>
        <v>-45.79</v>
      </c>
      <c r="Y34" s="15"/>
      <c r="Z34" s="15"/>
      <c r="AA34" s="15">
        <v>43.28</v>
      </c>
      <c r="AB34" s="15"/>
      <c r="AC34" s="16"/>
      <c r="AD34" s="101"/>
      <c r="AE34" s="101"/>
      <c r="AF34" s="101"/>
      <c r="AG34" s="101"/>
      <c r="AH34" s="101"/>
      <c r="AI34" s="101"/>
      <c r="AJ34" s="95" t="str">
        <f t="shared" si="7"/>
        <v>OK</v>
      </c>
      <c r="AK34" s="96"/>
    </row>
    <row r="35" spans="1:37" customFormat="1" x14ac:dyDescent="0.25">
      <c r="A35" s="127">
        <v>42664</v>
      </c>
      <c r="B35" s="124" t="s">
        <v>82</v>
      </c>
      <c r="C35" s="124" t="s">
        <v>39</v>
      </c>
      <c r="D35" s="102" t="s">
        <v>40</v>
      </c>
      <c r="E35" s="126">
        <v>23</v>
      </c>
      <c r="F35" s="128">
        <f t="shared" si="5"/>
        <v>9150.600000000004</v>
      </c>
      <c r="G35" s="90">
        <f t="shared" si="6"/>
        <v>30084.05</v>
      </c>
      <c r="H35" s="91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>
        <v>23</v>
      </c>
      <c r="Z35" s="15"/>
      <c r="AA35" s="15"/>
      <c r="AB35" s="15"/>
      <c r="AC35" s="16"/>
      <c r="AD35" s="101"/>
      <c r="AE35" s="101"/>
      <c r="AF35" s="101"/>
      <c r="AG35" s="101"/>
      <c r="AH35" s="101"/>
      <c r="AI35" s="101"/>
      <c r="AJ35" s="95" t="str">
        <f t="shared" si="7"/>
        <v>OK</v>
      </c>
      <c r="AK35" s="96"/>
    </row>
    <row r="36" spans="1:37" customFormat="1" x14ac:dyDescent="0.25">
      <c r="A36" s="127">
        <v>42666</v>
      </c>
      <c r="B36" s="124" t="s">
        <v>83</v>
      </c>
      <c r="C36" s="124" t="s">
        <v>39</v>
      </c>
      <c r="D36" s="125" t="s">
        <v>40</v>
      </c>
      <c r="E36" s="126">
        <v>23</v>
      </c>
      <c r="F36" s="128">
        <f t="shared" si="5"/>
        <v>9173.600000000004</v>
      </c>
      <c r="G36" s="90">
        <f t="shared" si="6"/>
        <v>30084.05</v>
      </c>
      <c r="H36" s="91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>
        <v>23</v>
      </c>
      <c r="Z36" s="15"/>
      <c r="AA36" s="15"/>
      <c r="AB36" s="15"/>
      <c r="AC36" s="16"/>
      <c r="AD36" s="101"/>
      <c r="AE36" s="101"/>
      <c r="AF36" s="101"/>
      <c r="AG36" s="101"/>
      <c r="AH36" s="101"/>
      <c r="AI36" s="101"/>
      <c r="AJ36" s="95" t="str">
        <f t="shared" si="7"/>
        <v>OK</v>
      </c>
      <c r="AK36" s="96"/>
    </row>
    <row r="37" spans="1:37" customFormat="1" x14ac:dyDescent="0.25">
      <c r="A37" s="127">
        <v>42672</v>
      </c>
      <c r="B37" s="124" t="s">
        <v>84</v>
      </c>
      <c r="C37" s="124" t="s">
        <v>39</v>
      </c>
      <c r="D37" s="125" t="s">
        <v>40</v>
      </c>
      <c r="E37" s="126">
        <v>-100</v>
      </c>
      <c r="F37" s="128">
        <f t="shared" si="5"/>
        <v>9073.600000000004</v>
      </c>
      <c r="G37" s="90">
        <f t="shared" si="6"/>
        <v>30084.05</v>
      </c>
      <c r="H37" s="91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>
        <v>-100</v>
      </c>
      <c r="X37" s="15"/>
      <c r="Y37" s="15"/>
      <c r="Z37" s="15"/>
      <c r="AA37" s="15"/>
      <c r="AB37" s="15"/>
      <c r="AC37" s="16"/>
      <c r="AD37" s="101"/>
      <c r="AE37" s="101"/>
      <c r="AF37" s="101"/>
      <c r="AG37" s="101"/>
      <c r="AH37" s="101"/>
      <c r="AI37" s="101"/>
      <c r="AJ37" s="95" t="str">
        <f t="shared" si="7"/>
        <v>OK</v>
      </c>
      <c r="AK37" s="103" t="s">
        <v>85</v>
      </c>
    </row>
    <row r="38" spans="1:37" customFormat="1" x14ac:dyDescent="0.25">
      <c r="A38" s="127">
        <v>42672</v>
      </c>
      <c r="B38" s="124" t="s">
        <v>88</v>
      </c>
      <c r="C38" s="124" t="s">
        <v>39</v>
      </c>
      <c r="D38" s="102" t="s">
        <v>40</v>
      </c>
      <c r="E38" s="126">
        <v>-180</v>
      </c>
      <c r="F38" s="128">
        <f t="shared" si="5"/>
        <v>8893.600000000004</v>
      </c>
      <c r="G38" s="90">
        <f t="shared" si="6"/>
        <v>30084.05</v>
      </c>
      <c r="H38" s="91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>
        <v>-180</v>
      </c>
      <c r="V38" s="15"/>
      <c r="W38" s="15"/>
      <c r="X38" s="15"/>
      <c r="Y38" s="15"/>
      <c r="Z38" s="15"/>
      <c r="AA38" s="15"/>
      <c r="AB38" s="15"/>
      <c r="AC38" s="16"/>
      <c r="AD38" s="101"/>
      <c r="AE38" s="101"/>
      <c r="AF38" s="101"/>
      <c r="AG38" s="101"/>
      <c r="AH38" s="101"/>
      <c r="AI38" s="101"/>
      <c r="AJ38" s="95" t="str">
        <f t="shared" si="7"/>
        <v>OK</v>
      </c>
      <c r="AK38" s="96"/>
    </row>
    <row r="39" spans="1:37" customFormat="1" x14ac:dyDescent="0.25">
      <c r="A39" s="127">
        <v>42676</v>
      </c>
      <c r="B39" s="124" t="s">
        <v>86</v>
      </c>
      <c r="C39" s="124" t="s">
        <v>39</v>
      </c>
      <c r="D39" s="102" t="s">
        <v>40</v>
      </c>
      <c r="E39" s="126">
        <v>13950</v>
      </c>
      <c r="F39" s="128">
        <f t="shared" ref="F39:F40" si="8">IF(E39=0,"",IF(D39&gt;0,IF(D39="CASH",F38,IF(D39="UNCASHED",F38,IF(D39="DONATION",F38,F38+E39))),F38))</f>
        <v>22843.600000000006</v>
      </c>
      <c r="G39" s="90">
        <f t="shared" ref="G39:G40" si="9">IF(B39=0, " ", G38+SUM(AD39:AI39))</f>
        <v>30084.05</v>
      </c>
      <c r="H39" s="91"/>
      <c r="I39" s="15">
        <v>13000</v>
      </c>
      <c r="J39" s="15"/>
      <c r="K39" s="15"/>
      <c r="L39" s="15"/>
      <c r="M39" s="15"/>
      <c r="N39" s="15"/>
      <c r="O39" s="15"/>
      <c r="P39" s="15"/>
      <c r="Q39" s="15"/>
      <c r="R39" s="15"/>
      <c r="S39" s="15">
        <v>950</v>
      </c>
      <c r="T39" s="15"/>
      <c r="U39" s="15"/>
      <c r="V39" s="15"/>
      <c r="W39" s="15"/>
      <c r="X39" s="15"/>
      <c r="Y39" s="15"/>
      <c r="Z39" s="15"/>
      <c r="AA39" s="15"/>
      <c r="AB39" s="15"/>
      <c r="AC39" s="16"/>
      <c r="AD39" s="101"/>
      <c r="AE39" s="101"/>
      <c r="AF39" s="101"/>
      <c r="AG39" s="101"/>
      <c r="AH39" s="101"/>
      <c r="AI39" s="101"/>
      <c r="AJ39" s="95" t="str">
        <f t="shared" si="7"/>
        <v>OK</v>
      </c>
      <c r="AK39" s="96"/>
    </row>
    <row r="40" spans="1:37" customFormat="1" x14ac:dyDescent="0.25">
      <c r="A40" s="127">
        <v>42676</v>
      </c>
      <c r="B40" s="124" t="s">
        <v>87</v>
      </c>
      <c r="C40" s="124" t="s">
        <v>39</v>
      </c>
      <c r="D40" s="102" t="s">
        <v>40</v>
      </c>
      <c r="E40" s="126">
        <v>-210</v>
      </c>
      <c r="F40" s="128">
        <f t="shared" si="8"/>
        <v>22633.600000000006</v>
      </c>
      <c r="G40" s="90">
        <f t="shared" si="9"/>
        <v>30084.05</v>
      </c>
      <c r="H40" s="91"/>
      <c r="I40" s="15"/>
      <c r="J40" s="15"/>
      <c r="K40" s="15"/>
      <c r="L40" s="15"/>
      <c r="M40" s="15"/>
      <c r="N40" s="15"/>
      <c r="O40" s="15"/>
      <c r="P40" s="15"/>
      <c r="Q40" s="15">
        <v>-210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6"/>
      <c r="AD40" s="101"/>
      <c r="AE40" s="101"/>
      <c r="AF40" s="101"/>
      <c r="AG40" s="101"/>
      <c r="AH40" s="101"/>
      <c r="AI40" s="101"/>
      <c r="AJ40" s="95" t="str">
        <f t="shared" si="7"/>
        <v>OK</v>
      </c>
      <c r="AK40" s="96"/>
    </row>
    <row r="41" spans="1:37" customFormat="1" x14ac:dyDescent="0.25">
      <c r="A41" s="127">
        <v>42680</v>
      </c>
      <c r="B41" s="124" t="s">
        <v>89</v>
      </c>
      <c r="C41" s="124" t="s">
        <v>39</v>
      </c>
      <c r="D41" s="125" t="s">
        <v>40</v>
      </c>
      <c r="E41" s="126">
        <v>-450</v>
      </c>
      <c r="F41" s="128">
        <f t="shared" si="5"/>
        <v>22183.600000000006</v>
      </c>
      <c r="G41" s="90">
        <f t="shared" si="6"/>
        <v>30084.05</v>
      </c>
      <c r="H41" s="91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>
        <v>-450</v>
      </c>
      <c r="V41" s="15"/>
      <c r="W41" s="15"/>
      <c r="X41" s="15"/>
      <c r="Y41" s="15"/>
      <c r="Z41" s="15"/>
      <c r="AA41" s="15"/>
      <c r="AB41" s="15"/>
      <c r="AC41" s="16"/>
      <c r="AD41" s="101"/>
      <c r="AE41" s="101"/>
      <c r="AF41" s="101"/>
      <c r="AG41" s="101"/>
      <c r="AH41" s="101"/>
      <c r="AI41" s="101"/>
      <c r="AJ41" s="95" t="str">
        <f t="shared" si="7"/>
        <v>OK</v>
      </c>
      <c r="AK41" s="96"/>
    </row>
    <row r="42" spans="1:37" customFormat="1" x14ac:dyDescent="0.25">
      <c r="A42" s="100">
        <v>42680</v>
      </c>
      <c r="B42" s="78" t="s">
        <v>90</v>
      </c>
      <c r="C42" s="78" t="s">
        <v>39</v>
      </c>
      <c r="D42" s="79" t="s">
        <v>40</v>
      </c>
      <c r="E42" s="80">
        <v>125</v>
      </c>
      <c r="F42" s="128">
        <f t="shared" si="5"/>
        <v>22308.600000000006</v>
      </c>
      <c r="G42" s="90">
        <f t="shared" si="6"/>
        <v>30084.05</v>
      </c>
      <c r="H42" s="91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>
        <v>125</v>
      </c>
      <c r="T42" s="15"/>
      <c r="U42" s="15"/>
      <c r="V42" s="15"/>
      <c r="W42" s="15"/>
      <c r="X42" s="15"/>
      <c r="Y42" s="15"/>
      <c r="Z42" s="15"/>
      <c r="AA42" s="15"/>
      <c r="AB42" s="15"/>
      <c r="AC42" s="16"/>
      <c r="AD42" s="101"/>
      <c r="AE42" s="101"/>
      <c r="AF42" s="101"/>
      <c r="AG42" s="101"/>
      <c r="AH42" s="101"/>
      <c r="AI42" s="101"/>
      <c r="AJ42" s="95" t="str">
        <f t="shared" si="7"/>
        <v>OK</v>
      </c>
      <c r="AK42" s="96"/>
    </row>
    <row r="43" spans="1:37" customFormat="1" x14ac:dyDescent="0.25">
      <c r="A43" s="100">
        <v>42682</v>
      </c>
      <c r="B43" s="78" t="s">
        <v>56</v>
      </c>
      <c r="C43" s="78" t="s">
        <v>39</v>
      </c>
      <c r="D43" s="79" t="s">
        <v>40</v>
      </c>
      <c r="E43" s="80">
        <v>-6</v>
      </c>
      <c r="F43" s="128">
        <f t="shared" si="5"/>
        <v>22302.600000000006</v>
      </c>
      <c r="G43" s="90">
        <f t="shared" si="6"/>
        <v>30084.05</v>
      </c>
      <c r="H43" s="91"/>
      <c r="I43" s="15"/>
      <c r="J43" s="15"/>
      <c r="K43" s="15"/>
      <c r="L43" s="15"/>
      <c r="M43" s="15">
        <v>-6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6"/>
      <c r="AD43" s="101"/>
      <c r="AE43" s="101"/>
      <c r="AF43" s="101"/>
      <c r="AG43" s="101"/>
      <c r="AH43" s="101"/>
      <c r="AI43" s="101"/>
      <c r="AJ43" s="95" t="str">
        <f t="shared" si="7"/>
        <v>OK</v>
      </c>
      <c r="AK43" s="96"/>
    </row>
    <row r="44" spans="1:37" customFormat="1" x14ac:dyDescent="0.25">
      <c r="A44" s="127">
        <v>42682</v>
      </c>
      <c r="B44" s="124" t="s">
        <v>91</v>
      </c>
      <c r="C44" s="124" t="s">
        <v>39</v>
      </c>
      <c r="D44" s="125" t="s">
        <v>40</v>
      </c>
      <c r="E44" s="126">
        <v>-345</v>
      </c>
      <c r="F44" s="128">
        <f t="shared" ref="F44:F50" si="10">IF(E44=0,"",IF(D44&gt;0,IF(D44="CASH",F43,IF(D44="UNCASHED",F43,IF(D44="DONATION",F43,F43+E44))),F43))</f>
        <v>21957.600000000006</v>
      </c>
      <c r="G44" s="90">
        <f t="shared" ref="G44:G50" si="11">IF(B44=0, " ", G43+SUM(AD44:AI44))</f>
        <v>30084.05</v>
      </c>
      <c r="H44" s="91"/>
      <c r="I44" s="15"/>
      <c r="J44" s="15"/>
      <c r="K44" s="15"/>
      <c r="L44" s="15"/>
      <c r="M44" s="15"/>
      <c r="N44" s="15"/>
      <c r="O44" s="15"/>
      <c r="P44" s="15">
        <v>-345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6"/>
      <c r="AD44" s="101"/>
      <c r="AE44" s="101"/>
      <c r="AF44" s="101"/>
      <c r="AG44" s="101"/>
      <c r="AH44" s="101"/>
      <c r="AI44" s="101"/>
      <c r="AJ44" s="95" t="str">
        <f t="shared" si="7"/>
        <v>OK</v>
      </c>
      <c r="AK44" s="96"/>
    </row>
    <row r="45" spans="1:37" customFormat="1" x14ac:dyDescent="0.25">
      <c r="A45" s="127">
        <v>42682</v>
      </c>
      <c r="B45" s="124" t="s">
        <v>92</v>
      </c>
      <c r="C45" s="124" t="s">
        <v>57</v>
      </c>
      <c r="D45" s="125" t="s">
        <v>40</v>
      </c>
      <c r="E45" s="126">
        <v>-34.76</v>
      </c>
      <c r="F45" s="128">
        <f t="shared" si="10"/>
        <v>21922.840000000007</v>
      </c>
      <c r="G45" s="90">
        <f t="shared" si="11"/>
        <v>30084.05</v>
      </c>
      <c r="H45" s="91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>
        <v>-34.76</v>
      </c>
      <c r="U45" s="15"/>
      <c r="V45" s="15"/>
      <c r="W45" s="15"/>
      <c r="X45" s="15"/>
      <c r="Y45" s="15"/>
      <c r="Z45" s="15"/>
      <c r="AA45" s="15"/>
      <c r="AB45" s="15"/>
      <c r="AC45" s="16"/>
      <c r="AD45" s="101"/>
      <c r="AE45" s="101"/>
      <c r="AF45" s="101"/>
      <c r="AG45" s="101"/>
      <c r="AH45" s="101"/>
      <c r="AI45" s="101"/>
      <c r="AJ45" s="95" t="str">
        <f t="shared" si="7"/>
        <v>OK</v>
      </c>
      <c r="AK45" s="96"/>
    </row>
    <row r="46" spans="1:37" customFormat="1" x14ac:dyDescent="0.25">
      <c r="A46" s="127">
        <v>42685</v>
      </c>
      <c r="B46" s="124" t="s">
        <v>93</v>
      </c>
      <c r="C46" s="124" t="s">
        <v>39</v>
      </c>
      <c r="D46" s="125" t="s">
        <v>40</v>
      </c>
      <c r="E46" s="126">
        <v>-256</v>
      </c>
      <c r="F46" s="128">
        <f t="shared" si="10"/>
        <v>21666.840000000007</v>
      </c>
      <c r="G46" s="90">
        <f t="shared" si="11"/>
        <v>30084.05</v>
      </c>
      <c r="H46" s="91"/>
      <c r="I46" s="15"/>
      <c r="J46" s="15"/>
      <c r="K46" s="15"/>
      <c r="L46" s="15"/>
      <c r="M46" s="15"/>
      <c r="N46" s="15"/>
      <c r="O46" s="15"/>
      <c r="P46" s="15"/>
      <c r="Q46" s="15">
        <v>-256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6"/>
      <c r="AD46" s="101"/>
      <c r="AE46" s="101"/>
      <c r="AF46" s="101"/>
      <c r="AG46" s="101"/>
      <c r="AH46" s="101"/>
      <c r="AI46" s="101"/>
      <c r="AJ46" s="95" t="str">
        <f t="shared" si="7"/>
        <v>OK</v>
      </c>
      <c r="AK46" s="96"/>
    </row>
    <row r="47" spans="1:37" customFormat="1" x14ac:dyDescent="0.25">
      <c r="A47" s="127">
        <v>42688</v>
      </c>
      <c r="B47" s="124" t="s">
        <v>94</v>
      </c>
      <c r="C47" s="124" t="s">
        <v>39</v>
      </c>
      <c r="D47" s="125" t="s">
        <v>40</v>
      </c>
      <c r="E47" s="126">
        <v>-180</v>
      </c>
      <c r="F47" s="128">
        <f t="shared" si="10"/>
        <v>21486.840000000007</v>
      </c>
      <c r="G47" s="90">
        <f t="shared" si="11"/>
        <v>30084.05</v>
      </c>
      <c r="H47" s="91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>
        <v>-180</v>
      </c>
      <c r="V47" s="15"/>
      <c r="W47" s="15"/>
      <c r="X47" s="15"/>
      <c r="Y47" s="15"/>
      <c r="Z47" s="15"/>
      <c r="AA47" s="15"/>
      <c r="AB47" s="15"/>
      <c r="AC47" s="16"/>
      <c r="AD47" s="101"/>
      <c r="AE47" s="101"/>
      <c r="AF47" s="101"/>
      <c r="AG47" s="101"/>
      <c r="AH47" s="101"/>
      <c r="AI47" s="101"/>
      <c r="AJ47" s="95" t="str">
        <f t="shared" si="7"/>
        <v>OK</v>
      </c>
      <c r="AK47" s="96"/>
    </row>
    <row r="48" spans="1:37" customFormat="1" x14ac:dyDescent="0.25">
      <c r="A48" s="127">
        <v>42691</v>
      </c>
      <c r="B48" s="124" t="s">
        <v>95</v>
      </c>
      <c r="C48" s="126" t="s">
        <v>39</v>
      </c>
      <c r="D48" s="125" t="s">
        <v>40</v>
      </c>
      <c r="E48" s="126">
        <v>-224</v>
      </c>
      <c r="F48" s="128">
        <f t="shared" si="10"/>
        <v>21262.840000000007</v>
      </c>
      <c r="G48" s="90">
        <f t="shared" si="11"/>
        <v>30084.05</v>
      </c>
      <c r="H48" s="91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>
        <v>-224</v>
      </c>
      <c r="T48" s="15"/>
      <c r="U48" s="15"/>
      <c r="V48" s="15"/>
      <c r="W48" s="15"/>
      <c r="X48" s="15"/>
      <c r="Y48" s="15"/>
      <c r="Z48" s="15"/>
      <c r="AA48" s="15"/>
      <c r="AB48" s="15"/>
      <c r="AC48" s="16"/>
      <c r="AD48" s="101"/>
      <c r="AE48" s="101"/>
      <c r="AF48" s="101"/>
      <c r="AG48" s="101"/>
      <c r="AH48" s="101"/>
      <c r="AI48" s="101"/>
      <c r="AJ48" s="95" t="str">
        <f t="shared" si="7"/>
        <v>OK</v>
      </c>
      <c r="AK48" s="96"/>
    </row>
    <row r="49" spans="1:37" customFormat="1" x14ac:dyDescent="0.25">
      <c r="A49" s="127">
        <v>42692</v>
      </c>
      <c r="B49" s="124" t="s">
        <v>105</v>
      </c>
      <c r="C49" s="124" t="s">
        <v>60</v>
      </c>
      <c r="D49" s="125" t="s">
        <v>40</v>
      </c>
      <c r="E49" s="126">
        <v>-118</v>
      </c>
      <c r="F49" s="128">
        <f t="shared" si="10"/>
        <v>21144.840000000007</v>
      </c>
      <c r="G49" s="90">
        <f t="shared" si="11"/>
        <v>30084.05</v>
      </c>
      <c r="H49" s="91"/>
      <c r="I49" s="15"/>
      <c r="J49" s="15"/>
      <c r="K49" s="15"/>
      <c r="L49" s="15"/>
      <c r="M49" s="15"/>
      <c r="N49" s="15"/>
      <c r="O49" s="15"/>
      <c r="P49" s="15"/>
      <c r="Q49" s="15">
        <v>-118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6"/>
      <c r="AD49" s="101"/>
      <c r="AE49" s="101"/>
      <c r="AF49" s="101"/>
      <c r="AG49" s="101"/>
      <c r="AH49" s="101"/>
      <c r="AI49" s="101"/>
      <c r="AJ49" s="95" t="str">
        <f t="shared" si="7"/>
        <v>OK</v>
      </c>
      <c r="AK49" s="96"/>
    </row>
    <row r="50" spans="1:37" customFormat="1" x14ac:dyDescent="0.25">
      <c r="A50" s="127">
        <v>42692</v>
      </c>
      <c r="B50" s="124" t="s">
        <v>97</v>
      </c>
      <c r="C50" s="124" t="s">
        <v>57</v>
      </c>
      <c r="D50" s="125" t="s">
        <v>40</v>
      </c>
      <c r="E50" s="126">
        <v>-855</v>
      </c>
      <c r="F50" s="128">
        <f t="shared" si="10"/>
        <v>20289.840000000007</v>
      </c>
      <c r="G50" s="90">
        <f t="shared" si="11"/>
        <v>30084.05</v>
      </c>
      <c r="H50" s="91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>
        <v>-855</v>
      </c>
      <c r="T50" s="15"/>
      <c r="U50" s="15"/>
      <c r="V50" s="15"/>
      <c r="W50" s="15"/>
      <c r="X50" s="15"/>
      <c r="Y50" s="15"/>
      <c r="Z50" s="15"/>
      <c r="AA50" s="15"/>
      <c r="AB50" s="15"/>
      <c r="AC50" s="16"/>
      <c r="AD50" s="101"/>
      <c r="AE50" s="101"/>
      <c r="AF50" s="101"/>
      <c r="AG50" s="101"/>
      <c r="AH50" s="101"/>
      <c r="AI50" s="101"/>
      <c r="AJ50" s="95" t="str">
        <f t="shared" si="7"/>
        <v>OK</v>
      </c>
      <c r="AK50" s="96"/>
    </row>
    <row r="51" spans="1:37" customFormat="1" x14ac:dyDescent="0.25">
      <c r="A51" s="100">
        <v>42692</v>
      </c>
      <c r="B51" s="78" t="s">
        <v>98</v>
      </c>
      <c r="C51" s="78" t="s">
        <v>57</v>
      </c>
      <c r="D51" s="102" t="s">
        <v>40</v>
      </c>
      <c r="E51" s="80">
        <v>-131.97</v>
      </c>
      <c r="F51" s="128">
        <f t="shared" si="5"/>
        <v>20157.870000000006</v>
      </c>
      <c r="G51" s="90">
        <f t="shared" si="6"/>
        <v>30084.05</v>
      </c>
      <c r="H51" s="91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>
        <v>-131.97</v>
      </c>
      <c r="T51" s="15"/>
      <c r="U51" s="15"/>
      <c r="V51" s="15"/>
      <c r="W51" s="15"/>
      <c r="X51" s="15"/>
      <c r="Y51" s="15"/>
      <c r="Z51" s="15"/>
      <c r="AA51" s="15"/>
      <c r="AB51" s="15"/>
      <c r="AC51" s="16"/>
      <c r="AD51" s="101"/>
      <c r="AE51" s="101"/>
      <c r="AF51" s="101"/>
      <c r="AG51" s="101"/>
      <c r="AH51" s="101"/>
      <c r="AI51" s="101"/>
      <c r="AJ51" s="95" t="str">
        <f t="shared" si="7"/>
        <v>OK</v>
      </c>
      <c r="AK51" s="96"/>
    </row>
    <row r="52" spans="1:37" customFormat="1" x14ac:dyDescent="0.25">
      <c r="A52" s="100">
        <v>42692</v>
      </c>
      <c r="B52" s="78" t="s">
        <v>99</v>
      </c>
      <c r="C52" s="78" t="s">
        <v>39</v>
      </c>
      <c r="D52" s="79" t="s">
        <v>40</v>
      </c>
      <c r="E52" s="80">
        <v>200</v>
      </c>
      <c r="F52" s="128">
        <f t="shared" si="5"/>
        <v>20357.870000000006</v>
      </c>
      <c r="G52" s="90">
        <f t="shared" si="6"/>
        <v>30084.05</v>
      </c>
      <c r="H52" s="91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>
        <v>200</v>
      </c>
      <c r="T52" s="15"/>
      <c r="U52" s="15"/>
      <c r="V52" s="15"/>
      <c r="W52" s="15"/>
      <c r="X52" s="15"/>
      <c r="Y52" s="15"/>
      <c r="Z52" s="15"/>
      <c r="AA52" s="15"/>
      <c r="AB52" s="15"/>
      <c r="AC52" s="16"/>
      <c r="AD52" s="101"/>
      <c r="AE52" s="101"/>
      <c r="AF52" s="101"/>
      <c r="AG52" s="101"/>
      <c r="AH52" s="101"/>
      <c r="AI52" s="101"/>
      <c r="AJ52" s="95" t="str">
        <f t="shared" si="7"/>
        <v>OK</v>
      </c>
      <c r="AK52" s="96"/>
    </row>
    <row r="53" spans="1:37" customFormat="1" x14ac:dyDescent="0.25">
      <c r="A53" s="100">
        <v>42693</v>
      </c>
      <c r="B53" s="78" t="s">
        <v>100</v>
      </c>
      <c r="C53" s="124" t="s">
        <v>39</v>
      </c>
      <c r="D53" s="79" t="s">
        <v>40</v>
      </c>
      <c r="E53" s="80">
        <v>200</v>
      </c>
      <c r="F53" s="128">
        <f t="shared" si="5"/>
        <v>20557.870000000006</v>
      </c>
      <c r="G53" s="90">
        <f t="shared" si="6"/>
        <v>30084.05</v>
      </c>
      <c r="H53" s="91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>
        <v>200</v>
      </c>
      <c r="T53" s="15"/>
      <c r="U53" s="15"/>
      <c r="V53" s="15"/>
      <c r="W53" s="15"/>
      <c r="X53" s="15"/>
      <c r="Y53" s="15"/>
      <c r="Z53" s="15"/>
      <c r="AA53" s="15"/>
      <c r="AB53" s="15"/>
      <c r="AC53" s="16"/>
      <c r="AD53" s="101"/>
      <c r="AE53" s="101"/>
      <c r="AF53" s="101"/>
      <c r="AG53" s="101"/>
      <c r="AH53" s="101"/>
      <c r="AI53" s="101"/>
      <c r="AJ53" s="95" t="str">
        <f t="shared" si="7"/>
        <v>OK</v>
      </c>
      <c r="AK53" s="96"/>
    </row>
    <row r="54" spans="1:37" customFormat="1" x14ac:dyDescent="0.25">
      <c r="A54" s="127">
        <v>42693</v>
      </c>
      <c r="B54" s="124" t="s">
        <v>101</v>
      </c>
      <c r="C54" s="124" t="s">
        <v>39</v>
      </c>
      <c r="D54" s="125" t="s">
        <v>40</v>
      </c>
      <c r="E54" s="126">
        <v>200</v>
      </c>
      <c r="F54" s="128">
        <f t="shared" si="5"/>
        <v>20757.870000000006</v>
      </c>
      <c r="G54" s="90">
        <f t="shared" si="6"/>
        <v>30084.05</v>
      </c>
      <c r="H54" s="91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>
        <v>200</v>
      </c>
      <c r="T54" s="15"/>
      <c r="U54" s="15"/>
      <c r="V54" s="15"/>
      <c r="W54" s="15"/>
      <c r="X54" s="15"/>
      <c r="Y54" s="15"/>
      <c r="Z54" s="15"/>
      <c r="AA54" s="15"/>
      <c r="AB54" s="15"/>
      <c r="AC54" s="16"/>
      <c r="AD54" s="101"/>
      <c r="AE54" s="101"/>
      <c r="AF54" s="101"/>
      <c r="AG54" s="101"/>
      <c r="AH54" s="101"/>
      <c r="AI54" s="101"/>
      <c r="AJ54" s="95" t="str">
        <f t="shared" si="7"/>
        <v>OK</v>
      </c>
      <c r="AK54" s="96"/>
    </row>
    <row r="55" spans="1:37" customFormat="1" x14ac:dyDescent="0.25">
      <c r="A55" s="127">
        <v>42693</v>
      </c>
      <c r="B55" s="124" t="s">
        <v>102</v>
      </c>
      <c r="C55" s="124" t="s">
        <v>39</v>
      </c>
      <c r="D55" s="125" t="s">
        <v>40</v>
      </c>
      <c r="E55" s="126">
        <v>200</v>
      </c>
      <c r="F55" s="128">
        <f t="shared" si="5"/>
        <v>20957.870000000006</v>
      </c>
      <c r="G55" s="90">
        <f t="shared" si="6"/>
        <v>30084.05</v>
      </c>
      <c r="H55" s="91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>
        <v>200</v>
      </c>
      <c r="T55" s="15"/>
      <c r="U55" s="15"/>
      <c r="V55" s="15"/>
      <c r="W55" s="15"/>
      <c r="X55" s="15"/>
      <c r="Y55" s="15"/>
      <c r="Z55" s="15"/>
      <c r="AA55" s="15"/>
      <c r="AB55" s="15"/>
      <c r="AC55" s="16"/>
      <c r="AD55" s="101"/>
      <c r="AE55" s="101"/>
      <c r="AF55" s="101"/>
      <c r="AG55" s="101"/>
      <c r="AH55" s="101"/>
      <c r="AI55" s="101"/>
      <c r="AJ55" s="95" t="str">
        <f t="shared" si="7"/>
        <v>OK</v>
      </c>
      <c r="AK55" s="96"/>
    </row>
    <row r="56" spans="1:37" customFormat="1" x14ac:dyDescent="0.25">
      <c r="A56" s="127">
        <v>42694</v>
      </c>
      <c r="B56" s="124" t="s">
        <v>103</v>
      </c>
      <c r="C56" s="124" t="s">
        <v>39</v>
      </c>
      <c r="D56" s="125" t="s">
        <v>40</v>
      </c>
      <c r="E56" s="126">
        <v>205</v>
      </c>
      <c r="F56" s="128">
        <f t="shared" si="5"/>
        <v>21162.870000000006</v>
      </c>
      <c r="G56" s="90">
        <f t="shared" si="6"/>
        <v>30084.05</v>
      </c>
      <c r="H56" s="91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>
        <v>200</v>
      </c>
      <c r="T56" s="15"/>
      <c r="U56" s="15"/>
      <c r="V56" s="15"/>
      <c r="W56" s="15"/>
      <c r="X56" s="15"/>
      <c r="Y56" s="15"/>
      <c r="Z56" s="15"/>
      <c r="AA56" s="15">
        <v>5</v>
      </c>
      <c r="AB56" s="15"/>
      <c r="AC56" s="16"/>
      <c r="AD56" s="101"/>
      <c r="AE56" s="101"/>
      <c r="AF56" s="101"/>
      <c r="AG56" s="101"/>
      <c r="AH56" s="101"/>
      <c r="AI56" s="101"/>
      <c r="AJ56" s="95" t="str">
        <f t="shared" si="7"/>
        <v>OK</v>
      </c>
      <c r="AK56" s="96"/>
    </row>
    <row r="57" spans="1:37" customFormat="1" x14ac:dyDescent="0.25">
      <c r="A57" s="100">
        <v>42694</v>
      </c>
      <c r="B57" s="78" t="s">
        <v>104</v>
      </c>
      <c r="C57" s="78" t="s">
        <v>39</v>
      </c>
      <c r="D57" s="79" t="s">
        <v>40</v>
      </c>
      <c r="E57" s="80">
        <v>-240</v>
      </c>
      <c r="F57" s="128">
        <f t="shared" si="5"/>
        <v>20922.870000000006</v>
      </c>
      <c r="G57" s="90">
        <f t="shared" si="6"/>
        <v>30084.05</v>
      </c>
      <c r="H57" s="91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>
        <v>-240</v>
      </c>
      <c r="V57" s="15"/>
      <c r="W57" s="15"/>
      <c r="X57" s="15"/>
      <c r="Y57" s="15"/>
      <c r="Z57" s="15"/>
      <c r="AA57" s="15"/>
      <c r="AB57" s="15"/>
      <c r="AC57" s="16"/>
      <c r="AD57" s="101"/>
      <c r="AE57" s="101"/>
      <c r="AF57" s="101"/>
      <c r="AG57" s="101"/>
      <c r="AH57" s="101"/>
      <c r="AI57" s="101"/>
      <c r="AJ57" s="95" t="str">
        <f t="shared" si="7"/>
        <v>OK</v>
      </c>
      <c r="AK57" s="96"/>
    </row>
    <row r="58" spans="1:37" customFormat="1" x14ac:dyDescent="0.25">
      <c r="A58" s="127">
        <v>42694</v>
      </c>
      <c r="B58" s="78" t="s">
        <v>106</v>
      </c>
      <c r="C58" s="78" t="s">
        <v>39</v>
      </c>
      <c r="D58" s="125" t="s">
        <v>40</v>
      </c>
      <c r="E58" s="80">
        <v>205</v>
      </c>
      <c r="F58" s="128">
        <f t="shared" si="5"/>
        <v>21127.870000000006</v>
      </c>
      <c r="G58" s="90">
        <f t="shared" si="6"/>
        <v>30084.05</v>
      </c>
      <c r="H58" s="91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>
        <v>200</v>
      </c>
      <c r="T58" s="15"/>
      <c r="U58" s="15"/>
      <c r="V58" s="15"/>
      <c r="W58" s="15"/>
      <c r="X58" s="15"/>
      <c r="Y58" s="15"/>
      <c r="Z58" s="15"/>
      <c r="AA58" s="15">
        <v>5</v>
      </c>
      <c r="AB58" s="15"/>
      <c r="AC58" s="16"/>
      <c r="AD58" s="101"/>
      <c r="AE58" s="101"/>
      <c r="AF58" s="101"/>
      <c r="AG58" s="101"/>
      <c r="AH58" s="101"/>
      <c r="AI58" s="101"/>
      <c r="AJ58" s="95" t="str">
        <f t="shared" si="7"/>
        <v>OK</v>
      </c>
      <c r="AK58" s="96"/>
    </row>
    <row r="59" spans="1:37" customFormat="1" x14ac:dyDescent="0.25">
      <c r="A59" s="127">
        <v>42694</v>
      </c>
      <c r="B59" s="78" t="s">
        <v>107</v>
      </c>
      <c r="C59" s="124" t="s">
        <v>39</v>
      </c>
      <c r="D59" s="125" t="s">
        <v>40</v>
      </c>
      <c r="E59" s="80">
        <v>205</v>
      </c>
      <c r="F59" s="128">
        <f t="shared" si="5"/>
        <v>21332.870000000006</v>
      </c>
      <c r="G59" s="90">
        <f t="shared" si="6"/>
        <v>30084.05</v>
      </c>
      <c r="H59" s="91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>
        <v>200</v>
      </c>
      <c r="T59" s="15"/>
      <c r="U59" s="15"/>
      <c r="V59" s="15"/>
      <c r="W59" s="15"/>
      <c r="X59" s="15"/>
      <c r="Y59" s="15"/>
      <c r="Z59" s="15"/>
      <c r="AA59" s="15">
        <v>5</v>
      </c>
      <c r="AB59" s="15"/>
      <c r="AC59" s="16"/>
      <c r="AD59" s="101"/>
      <c r="AE59" s="101"/>
      <c r="AF59" s="101"/>
      <c r="AG59" s="101"/>
      <c r="AH59" s="101"/>
      <c r="AI59" s="101"/>
      <c r="AJ59" s="95" t="str">
        <f t="shared" si="7"/>
        <v>OK</v>
      </c>
      <c r="AK59" s="96"/>
    </row>
    <row r="60" spans="1:37" customFormat="1" x14ac:dyDescent="0.25">
      <c r="A60" s="100">
        <v>42695</v>
      </c>
      <c r="B60" s="78" t="s">
        <v>96</v>
      </c>
      <c r="C60" s="78" t="s">
        <v>60</v>
      </c>
      <c r="D60" s="79" t="s">
        <v>40</v>
      </c>
      <c r="E60" s="80">
        <v>-150</v>
      </c>
      <c r="F60" s="128">
        <f t="shared" si="5"/>
        <v>21182.870000000006</v>
      </c>
      <c r="G60" s="90">
        <f t="shared" si="6"/>
        <v>30084.05</v>
      </c>
      <c r="H60" s="91"/>
      <c r="I60" s="15"/>
      <c r="J60" s="15"/>
      <c r="K60" s="15"/>
      <c r="L60" s="15"/>
      <c r="M60" s="15"/>
      <c r="N60" s="15"/>
      <c r="O60" s="15"/>
      <c r="P60" s="15"/>
      <c r="Q60" s="15">
        <v>-150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6"/>
      <c r="AD60" s="101"/>
      <c r="AE60" s="101"/>
      <c r="AF60" s="101"/>
      <c r="AG60" s="101"/>
      <c r="AH60" s="101"/>
      <c r="AI60" s="101"/>
      <c r="AJ60" s="95" t="str">
        <f t="shared" si="7"/>
        <v>OK</v>
      </c>
      <c r="AK60" s="96"/>
    </row>
    <row r="61" spans="1:37" customFormat="1" x14ac:dyDescent="0.25">
      <c r="A61" s="100">
        <v>42695</v>
      </c>
      <c r="B61" s="78" t="s">
        <v>108</v>
      </c>
      <c r="C61" s="78" t="s">
        <v>39</v>
      </c>
      <c r="D61" s="79" t="s">
        <v>40</v>
      </c>
      <c r="E61" s="80">
        <v>200</v>
      </c>
      <c r="F61" s="128">
        <f t="shared" si="5"/>
        <v>21382.870000000006</v>
      </c>
      <c r="G61" s="90">
        <f t="shared" si="6"/>
        <v>30084.05</v>
      </c>
      <c r="H61" s="91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>
        <v>200</v>
      </c>
      <c r="T61" s="15"/>
      <c r="U61" s="15"/>
      <c r="V61" s="15"/>
      <c r="W61" s="15"/>
      <c r="X61" s="15"/>
      <c r="Y61" s="15"/>
      <c r="Z61" s="15"/>
      <c r="AA61" s="15"/>
      <c r="AB61" s="15"/>
      <c r="AC61" s="16"/>
      <c r="AD61" s="101"/>
      <c r="AE61" s="101"/>
      <c r="AF61" s="101"/>
      <c r="AG61" s="101"/>
      <c r="AH61" s="101"/>
      <c r="AI61" s="101"/>
      <c r="AJ61" s="95" t="str">
        <f t="shared" si="7"/>
        <v>OK</v>
      </c>
      <c r="AK61" s="96"/>
    </row>
    <row r="62" spans="1:37" customFormat="1" x14ac:dyDescent="0.25">
      <c r="A62" s="100">
        <v>42696</v>
      </c>
      <c r="B62" s="78" t="s">
        <v>109</v>
      </c>
      <c r="C62" s="78" t="s">
        <v>39</v>
      </c>
      <c r="D62" s="102" t="s">
        <v>40</v>
      </c>
      <c r="E62" s="80">
        <v>200</v>
      </c>
      <c r="F62" s="128">
        <f t="shared" si="5"/>
        <v>21582.870000000006</v>
      </c>
      <c r="G62" s="90">
        <f t="shared" si="6"/>
        <v>30084.05</v>
      </c>
      <c r="H62" s="91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>
        <v>200</v>
      </c>
      <c r="T62" s="15"/>
      <c r="U62" s="15"/>
      <c r="V62" s="15"/>
      <c r="W62" s="15"/>
      <c r="X62" s="15"/>
      <c r="Y62" s="15"/>
      <c r="Z62" s="15"/>
      <c r="AA62" s="15"/>
      <c r="AB62" s="15"/>
      <c r="AC62" s="16"/>
      <c r="AD62" s="101"/>
      <c r="AE62" s="101"/>
      <c r="AF62" s="101"/>
      <c r="AG62" s="101"/>
      <c r="AH62" s="101"/>
      <c r="AI62" s="101"/>
      <c r="AJ62" s="95" t="str">
        <f t="shared" si="7"/>
        <v>OK</v>
      </c>
      <c r="AK62" s="96"/>
    </row>
    <row r="63" spans="1:37" customFormat="1" x14ac:dyDescent="0.25">
      <c r="A63" s="100">
        <v>42697</v>
      </c>
      <c r="B63" s="78" t="s">
        <v>110</v>
      </c>
      <c r="C63" s="78" t="s">
        <v>39</v>
      </c>
      <c r="D63" s="79" t="s">
        <v>40</v>
      </c>
      <c r="E63" s="80">
        <v>200</v>
      </c>
      <c r="F63" s="128">
        <f t="shared" si="5"/>
        <v>21782.870000000006</v>
      </c>
      <c r="G63" s="90">
        <f t="shared" si="6"/>
        <v>30084.05</v>
      </c>
      <c r="H63" s="91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>
        <v>200</v>
      </c>
      <c r="T63" s="15"/>
      <c r="U63" s="15"/>
      <c r="V63" s="15"/>
      <c r="W63" s="15"/>
      <c r="X63" s="15"/>
      <c r="Y63" s="15"/>
      <c r="Z63" s="15"/>
      <c r="AA63" s="15"/>
      <c r="AB63" s="15"/>
      <c r="AC63" s="16"/>
      <c r="AD63" s="101"/>
      <c r="AE63" s="101"/>
      <c r="AF63" s="101"/>
      <c r="AG63" s="101"/>
      <c r="AH63" s="101"/>
      <c r="AI63" s="101"/>
      <c r="AJ63" s="95" t="str">
        <f t="shared" si="7"/>
        <v>OK</v>
      </c>
      <c r="AK63" s="96"/>
    </row>
    <row r="64" spans="1:37" customFormat="1" x14ac:dyDescent="0.25">
      <c r="A64" s="100">
        <v>42697</v>
      </c>
      <c r="B64" s="78" t="s">
        <v>111</v>
      </c>
      <c r="C64" s="78" t="s">
        <v>39</v>
      </c>
      <c r="D64" s="79" t="s">
        <v>40</v>
      </c>
      <c r="E64" s="80">
        <v>50</v>
      </c>
      <c r="F64" s="128">
        <f t="shared" si="5"/>
        <v>21832.870000000006</v>
      </c>
      <c r="G64" s="90">
        <f t="shared" si="6"/>
        <v>30084.05</v>
      </c>
      <c r="H64" s="91"/>
      <c r="I64" s="15"/>
      <c r="J64" s="15"/>
      <c r="K64" s="15"/>
      <c r="L64" s="15"/>
      <c r="M64" s="15"/>
      <c r="N64" s="15"/>
      <c r="O64" s="15"/>
      <c r="P64" s="15"/>
      <c r="Q64" s="15">
        <v>50</v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6"/>
      <c r="AD64" s="101"/>
      <c r="AE64" s="101"/>
      <c r="AF64" s="101"/>
      <c r="AG64" s="101"/>
      <c r="AH64" s="101"/>
      <c r="AI64" s="101"/>
      <c r="AJ64" s="95" t="str">
        <f t="shared" si="7"/>
        <v>OK</v>
      </c>
      <c r="AK64" s="96"/>
    </row>
    <row r="65" spans="1:37" customFormat="1" x14ac:dyDescent="0.25">
      <c r="A65" s="25">
        <v>42698</v>
      </c>
      <c r="B65" s="88" t="s">
        <v>112</v>
      </c>
      <c r="C65" s="88" t="s">
        <v>39</v>
      </c>
      <c r="D65" s="79" t="s">
        <v>40</v>
      </c>
      <c r="E65" s="80">
        <v>200</v>
      </c>
      <c r="F65" s="128">
        <f t="shared" si="5"/>
        <v>22032.870000000006</v>
      </c>
      <c r="G65" s="90">
        <f t="shared" si="6"/>
        <v>30084.05</v>
      </c>
      <c r="H65" s="91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>
        <v>200</v>
      </c>
      <c r="T65" s="15"/>
      <c r="U65" s="15"/>
      <c r="V65" s="15"/>
      <c r="W65" s="15"/>
      <c r="X65" s="15"/>
      <c r="Y65" s="15"/>
      <c r="Z65" s="15"/>
      <c r="AA65" s="15"/>
      <c r="AB65" s="15"/>
      <c r="AC65" s="16"/>
      <c r="AD65" s="101"/>
      <c r="AE65" s="101"/>
      <c r="AF65" s="101"/>
      <c r="AG65" s="101"/>
      <c r="AH65" s="101"/>
      <c r="AI65" s="101"/>
      <c r="AJ65" s="95" t="str">
        <f t="shared" si="7"/>
        <v>OK</v>
      </c>
      <c r="AK65" s="96"/>
    </row>
    <row r="66" spans="1:37" customFormat="1" x14ac:dyDescent="0.25">
      <c r="A66" s="100">
        <v>42698</v>
      </c>
      <c r="B66" s="78" t="s">
        <v>113</v>
      </c>
      <c r="C66" s="78" t="s">
        <v>39</v>
      </c>
      <c r="D66" s="79" t="s">
        <v>40</v>
      </c>
      <c r="E66" s="80">
        <v>54</v>
      </c>
      <c r="F66" s="128">
        <f t="shared" si="5"/>
        <v>22086.870000000006</v>
      </c>
      <c r="G66" s="90">
        <f t="shared" si="6"/>
        <v>30084.05</v>
      </c>
      <c r="H66" s="91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>
        <v>54</v>
      </c>
      <c r="AB66" s="15"/>
      <c r="AC66" s="16"/>
      <c r="AD66" s="101"/>
      <c r="AE66" s="101"/>
      <c r="AF66" s="101"/>
      <c r="AG66" s="101"/>
      <c r="AH66" s="101"/>
      <c r="AI66" s="101"/>
      <c r="AJ66" s="95" t="str">
        <f t="shared" si="7"/>
        <v>OK</v>
      </c>
      <c r="AK66" s="96"/>
    </row>
    <row r="67" spans="1:37" customFormat="1" x14ac:dyDescent="0.25">
      <c r="A67" s="100">
        <v>42701</v>
      </c>
      <c r="B67" s="78" t="s">
        <v>115</v>
      </c>
      <c r="C67" s="78" t="s">
        <v>39</v>
      </c>
      <c r="D67" s="79" t="s">
        <v>40</v>
      </c>
      <c r="E67" s="80">
        <v>200</v>
      </c>
      <c r="F67" s="128">
        <f t="shared" si="5"/>
        <v>22286.870000000006</v>
      </c>
      <c r="G67" s="90">
        <f t="shared" si="6"/>
        <v>30084.05</v>
      </c>
      <c r="H67" s="91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>
        <v>200</v>
      </c>
      <c r="T67" s="15"/>
      <c r="U67" s="15"/>
      <c r="V67" s="15"/>
      <c r="W67" s="15"/>
      <c r="X67" s="15"/>
      <c r="Y67" s="15"/>
      <c r="Z67" s="15"/>
      <c r="AA67" s="15"/>
      <c r="AB67" s="15"/>
      <c r="AC67" s="16"/>
      <c r="AD67" s="101"/>
      <c r="AE67" s="101"/>
      <c r="AF67" s="101"/>
      <c r="AG67" s="101"/>
      <c r="AH67" s="101"/>
      <c r="AI67" s="101"/>
      <c r="AJ67" s="95" t="str">
        <f t="shared" si="7"/>
        <v>OK</v>
      </c>
      <c r="AK67" s="96"/>
    </row>
    <row r="68" spans="1:37" customFormat="1" x14ac:dyDescent="0.25">
      <c r="A68" s="100">
        <v>42701</v>
      </c>
      <c r="B68" s="78" t="s">
        <v>114</v>
      </c>
      <c r="C68" s="78" t="s">
        <v>39</v>
      </c>
      <c r="D68" s="79" t="s">
        <v>40</v>
      </c>
      <c r="E68" s="80">
        <v>5</v>
      </c>
      <c r="F68" s="128">
        <f t="shared" si="5"/>
        <v>22291.870000000006</v>
      </c>
      <c r="G68" s="90">
        <f t="shared" si="6"/>
        <v>30084.05</v>
      </c>
      <c r="H68" s="91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>
        <v>5</v>
      </c>
      <c r="AB68" s="15"/>
      <c r="AC68" s="16"/>
      <c r="AD68" s="101"/>
      <c r="AE68" s="101"/>
      <c r="AF68" s="101"/>
      <c r="AG68" s="101"/>
      <c r="AH68" s="101"/>
      <c r="AI68" s="101"/>
      <c r="AJ68" s="95" t="str">
        <f t="shared" si="7"/>
        <v>OK</v>
      </c>
      <c r="AK68" s="96"/>
    </row>
    <row r="69" spans="1:37" customFormat="1" x14ac:dyDescent="0.25">
      <c r="A69" s="100">
        <v>42702</v>
      </c>
      <c r="B69" s="78" t="s">
        <v>116</v>
      </c>
      <c r="C69" s="78" t="s">
        <v>39</v>
      </c>
      <c r="D69" s="79" t="s">
        <v>40</v>
      </c>
      <c r="E69" s="80">
        <v>205</v>
      </c>
      <c r="F69" s="128">
        <f t="shared" si="5"/>
        <v>22496.870000000006</v>
      </c>
      <c r="G69" s="90">
        <f t="shared" si="6"/>
        <v>30084.05</v>
      </c>
      <c r="H69" s="91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>
        <v>200</v>
      </c>
      <c r="T69" s="15"/>
      <c r="U69" s="15"/>
      <c r="V69" s="15"/>
      <c r="W69" s="15"/>
      <c r="X69" s="15"/>
      <c r="Y69" s="15"/>
      <c r="Z69" s="15"/>
      <c r="AA69" s="15">
        <v>5</v>
      </c>
      <c r="AB69" s="15"/>
      <c r="AC69" s="16"/>
      <c r="AD69" s="101"/>
      <c r="AE69" s="101"/>
      <c r="AF69" s="101"/>
      <c r="AG69" s="101"/>
      <c r="AH69" s="101"/>
      <c r="AI69" s="101"/>
      <c r="AJ69" s="95" t="str">
        <f t="shared" si="7"/>
        <v>OK</v>
      </c>
      <c r="AK69" s="96"/>
    </row>
    <row r="70" spans="1:37" customFormat="1" x14ac:dyDescent="0.25">
      <c r="A70" s="100">
        <v>42704</v>
      </c>
      <c r="B70" s="78" t="s">
        <v>117</v>
      </c>
      <c r="C70" s="78" t="s">
        <v>39</v>
      </c>
      <c r="D70" s="79" t="s">
        <v>40</v>
      </c>
      <c r="E70" s="80">
        <v>-210</v>
      </c>
      <c r="F70" s="128">
        <f t="shared" si="5"/>
        <v>22286.870000000006</v>
      </c>
      <c r="G70" s="90">
        <f t="shared" si="6"/>
        <v>30084.05</v>
      </c>
      <c r="H70" s="91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>
        <v>-210</v>
      </c>
      <c r="V70" s="15"/>
      <c r="W70" s="15"/>
      <c r="X70" s="15"/>
      <c r="Y70" s="15"/>
      <c r="Z70" s="15"/>
      <c r="AA70" s="15"/>
      <c r="AB70" s="15"/>
      <c r="AC70" s="16"/>
      <c r="AD70" s="101"/>
      <c r="AE70" s="101"/>
      <c r="AF70" s="101"/>
      <c r="AG70" s="101"/>
      <c r="AH70" s="101"/>
      <c r="AI70" s="101"/>
      <c r="AJ70" s="95" t="str">
        <f t="shared" si="7"/>
        <v>OK</v>
      </c>
      <c r="AK70" s="96"/>
    </row>
    <row r="71" spans="1:37" customFormat="1" x14ac:dyDescent="0.25">
      <c r="A71" s="100">
        <v>42706</v>
      </c>
      <c r="B71" s="78" t="s">
        <v>118</v>
      </c>
      <c r="C71" s="78" t="s">
        <v>39</v>
      </c>
      <c r="D71" s="79" t="s">
        <v>40</v>
      </c>
      <c r="E71" s="80">
        <v>-150</v>
      </c>
      <c r="F71" s="128">
        <f t="shared" si="5"/>
        <v>22136.870000000006</v>
      </c>
      <c r="G71" s="90">
        <f t="shared" si="6"/>
        <v>30084.05</v>
      </c>
      <c r="H71" s="91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>
        <v>-150</v>
      </c>
      <c r="V71" s="15"/>
      <c r="W71" s="15"/>
      <c r="X71" s="15"/>
      <c r="Y71" s="15"/>
      <c r="Z71" s="15"/>
      <c r="AA71" s="15"/>
      <c r="AB71" s="15"/>
      <c r="AC71" s="16"/>
      <c r="AD71" s="101"/>
      <c r="AE71" s="101"/>
      <c r="AF71" s="101"/>
      <c r="AG71" s="101"/>
      <c r="AH71" s="101"/>
      <c r="AI71" s="101"/>
      <c r="AJ71" s="95" t="str">
        <f t="shared" si="7"/>
        <v>OK</v>
      </c>
      <c r="AK71" s="96"/>
    </row>
    <row r="72" spans="1:37" customFormat="1" x14ac:dyDescent="0.25">
      <c r="A72" s="100">
        <v>42706</v>
      </c>
      <c r="B72" s="78" t="s">
        <v>61</v>
      </c>
      <c r="C72" s="88" t="s">
        <v>39</v>
      </c>
      <c r="D72" s="79" t="s">
        <v>40</v>
      </c>
      <c r="E72" s="80">
        <v>-1305</v>
      </c>
      <c r="F72" s="128">
        <f t="shared" si="5"/>
        <v>20831.870000000006</v>
      </c>
      <c r="G72" s="90">
        <f t="shared" si="6"/>
        <v>30084.05</v>
      </c>
      <c r="H72" s="91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>
        <v>-1305</v>
      </c>
      <c r="V72" s="15"/>
      <c r="W72" s="15"/>
      <c r="X72" s="15"/>
      <c r="Y72" s="15"/>
      <c r="Z72" s="15"/>
      <c r="AA72" s="15"/>
      <c r="AB72" s="15"/>
      <c r="AC72" s="16"/>
      <c r="AD72" s="101"/>
      <c r="AE72" s="101"/>
      <c r="AF72" s="101"/>
      <c r="AG72" s="101"/>
      <c r="AH72" s="101"/>
      <c r="AI72" s="101"/>
      <c r="AJ72" s="95" t="str">
        <f t="shared" si="7"/>
        <v>OK</v>
      </c>
      <c r="AK72" s="96"/>
    </row>
    <row r="73" spans="1:37" customFormat="1" x14ac:dyDescent="0.25">
      <c r="A73" s="100">
        <v>42706</v>
      </c>
      <c r="B73" s="78" t="s">
        <v>119</v>
      </c>
      <c r="C73" s="78" t="s">
        <v>39</v>
      </c>
      <c r="D73" s="79" t="s">
        <v>40</v>
      </c>
      <c r="E73" s="80">
        <v>-4300</v>
      </c>
      <c r="F73" s="128">
        <f t="shared" si="5"/>
        <v>16531.870000000006</v>
      </c>
      <c r="G73" s="90">
        <f t="shared" si="6"/>
        <v>30084.05</v>
      </c>
      <c r="H73" s="91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>
        <v>-4300</v>
      </c>
      <c r="T73" s="15"/>
      <c r="U73" s="15"/>
      <c r="V73" s="15"/>
      <c r="W73" s="15"/>
      <c r="X73" s="15"/>
      <c r="Y73" s="15"/>
      <c r="Z73" s="15"/>
      <c r="AA73" s="15"/>
      <c r="AB73" s="15"/>
      <c r="AC73" s="16"/>
      <c r="AD73" s="101"/>
      <c r="AE73" s="101"/>
      <c r="AF73" s="101"/>
      <c r="AG73" s="101"/>
      <c r="AH73" s="101"/>
      <c r="AI73" s="101"/>
      <c r="AJ73" s="95" t="str">
        <f t="shared" si="7"/>
        <v>OK</v>
      </c>
      <c r="AK73" s="96"/>
    </row>
    <row r="74" spans="1:37" customFormat="1" x14ac:dyDescent="0.25">
      <c r="A74" s="100">
        <v>42706</v>
      </c>
      <c r="B74" s="78" t="s">
        <v>120</v>
      </c>
      <c r="C74" s="78" t="s">
        <v>39</v>
      </c>
      <c r="D74" s="79" t="s">
        <v>40</v>
      </c>
      <c r="E74" s="80">
        <v>54</v>
      </c>
      <c r="F74" s="128">
        <f t="shared" si="5"/>
        <v>16585.870000000006</v>
      </c>
      <c r="G74" s="90">
        <f t="shared" si="6"/>
        <v>30084.05</v>
      </c>
      <c r="H74" s="91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>
        <v>54</v>
      </c>
      <c r="AB74" s="15"/>
      <c r="AC74" s="16"/>
      <c r="AD74" s="101"/>
      <c r="AE74" s="101"/>
      <c r="AF74" s="101"/>
      <c r="AG74" s="101"/>
      <c r="AH74" s="101"/>
      <c r="AI74" s="101"/>
      <c r="AJ74" s="95" t="str">
        <f t="shared" si="7"/>
        <v>OK</v>
      </c>
      <c r="AK74" s="96"/>
    </row>
    <row r="75" spans="1:37" customFormat="1" x14ac:dyDescent="0.25">
      <c r="A75" s="100">
        <v>42706</v>
      </c>
      <c r="B75" s="78" t="s">
        <v>121</v>
      </c>
      <c r="C75" s="78" t="s">
        <v>39</v>
      </c>
      <c r="D75" s="102" t="s">
        <v>40</v>
      </c>
      <c r="E75" s="80">
        <v>-56</v>
      </c>
      <c r="F75" s="128">
        <f t="shared" si="5"/>
        <v>16529.870000000006</v>
      </c>
      <c r="G75" s="90">
        <f t="shared" si="6"/>
        <v>30084.05</v>
      </c>
      <c r="H75" s="91"/>
      <c r="I75" s="15"/>
      <c r="J75" s="15"/>
      <c r="K75" s="15"/>
      <c r="L75" s="15"/>
      <c r="M75" s="15"/>
      <c r="N75" s="15"/>
      <c r="O75" s="15"/>
      <c r="P75" s="15"/>
      <c r="Q75" s="15">
        <v>-56</v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6"/>
      <c r="AD75" s="101"/>
      <c r="AE75" s="101"/>
      <c r="AF75" s="101"/>
      <c r="AG75" s="101"/>
      <c r="AH75" s="101"/>
      <c r="AI75" s="101"/>
      <c r="AJ75" s="95" t="str">
        <f t="shared" si="7"/>
        <v>OK</v>
      </c>
      <c r="AK75" s="96"/>
    </row>
    <row r="76" spans="1:37" customFormat="1" x14ac:dyDescent="0.25">
      <c r="A76" s="100">
        <v>42708</v>
      </c>
      <c r="B76" s="78" t="s">
        <v>122</v>
      </c>
      <c r="C76" s="88" t="s">
        <v>39</v>
      </c>
      <c r="D76" s="102" t="s">
        <v>40</v>
      </c>
      <c r="E76" s="80">
        <v>63</v>
      </c>
      <c r="F76" s="128">
        <f t="shared" ref="F76:F139" si="12">IF(E76=0,"",IF(D76&gt;0,IF(D76="CASH",F75,IF(D76="UNCASHED",F75,IF(D76="DONATION",F75,F75+E76))),F75))</f>
        <v>16592.870000000006</v>
      </c>
      <c r="G76" s="90">
        <f t="shared" ref="G76:G139" si="13">IF(B76=0, " ", G75+SUM(AD76:AI76))</f>
        <v>30084.05</v>
      </c>
      <c r="H76" s="91"/>
      <c r="I76" s="15"/>
      <c r="J76" s="15"/>
      <c r="K76" s="15"/>
      <c r="L76" s="15"/>
      <c r="M76" s="15"/>
      <c r="N76" s="15"/>
      <c r="O76" s="15"/>
      <c r="P76" s="15"/>
      <c r="Q76" s="15">
        <v>63</v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6"/>
      <c r="AD76" s="101"/>
      <c r="AE76" s="101"/>
      <c r="AF76" s="101"/>
      <c r="AG76" s="101"/>
      <c r="AH76" s="101"/>
      <c r="AI76" s="101"/>
      <c r="AJ76" s="95" t="str">
        <f t="shared" ref="AJ76:AJ139" si="14">IF(D76="CASH",(IF(SUM(H76:AI76)=0,"OK","ERROR")),IF(E76=0,"",IF(D76=0,"UNPAID",IF(SUM(H76:AI76)=E76,"OK","ERROR"))))</f>
        <v>OK</v>
      </c>
      <c r="AK76" s="96"/>
    </row>
    <row r="77" spans="1:37" customFormat="1" x14ac:dyDescent="0.25">
      <c r="A77" s="100">
        <v>42711</v>
      </c>
      <c r="B77" s="78" t="s">
        <v>123</v>
      </c>
      <c r="C77" s="78" t="s">
        <v>39</v>
      </c>
      <c r="D77" s="79" t="s">
        <v>40</v>
      </c>
      <c r="E77" s="80">
        <v>205</v>
      </c>
      <c r="F77" s="128">
        <f t="shared" si="12"/>
        <v>16797.870000000006</v>
      </c>
      <c r="G77" s="90">
        <f t="shared" si="13"/>
        <v>30084.05</v>
      </c>
      <c r="H77" s="91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>
        <v>200</v>
      </c>
      <c r="T77" s="15"/>
      <c r="U77" s="15"/>
      <c r="V77" s="15"/>
      <c r="W77" s="15"/>
      <c r="X77" s="15"/>
      <c r="Y77" s="15"/>
      <c r="Z77" s="15"/>
      <c r="AA77" s="15">
        <v>5</v>
      </c>
      <c r="AB77" s="15"/>
      <c r="AC77" s="16"/>
      <c r="AD77" s="101"/>
      <c r="AE77" s="101"/>
      <c r="AF77" s="101"/>
      <c r="AG77" s="101"/>
      <c r="AH77" s="101"/>
      <c r="AI77" s="101"/>
      <c r="AJ77" s="95" t="str">
        <f t="shared" si="14"/>
        <v>OK</v>
      </c>
      <c r="AK77" s="96"/>
    </row>
    <row r="78" spans="1:37" customFormat="1" x14ac:dyDescent="0.25">
      <c r="A78" s="100">
        <v>42713</v>
      </c>
      <c r="B78" s="78" t="s">
        <v>56</v>
      </c>
      <c r="C78" s="78" t="s">
        <v>39</v>
      </c>
      <c r="D78" s="79" t="s">
        <v>40</v>
      </c>
      <c r="E78" s="80">
        <v>-6</v>
      </c>
      <c r="F78" s="128">
        <f t="shared" si="12"/>
        <v>16791.870000000006</v>
      </c>
      <c r="G78" s="90">
        <f t="shared" si="13"/>
        <v>30084.05</v>
      </c>
      <c r="H78" s="91"/>
      <c r="I78" s="15"/>
      <c r="J78" s="15"/>
      <c r="K78" s="15"/>
      <c r="L78" s="15"/>
      <c r="M78" s="15">
        <v>-6</v>
      </c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6"/>
      <c r="AD78" s="101"/>
      <c r="AE78" s="101"/>
      <c r="AF78" s="101"/>
      <c r="AG78" s="101"/>
      <c r="AH78" s="101"/>
      <c r="AI78" s="101"/>
      <c r="AJ78" s="95" t="str">
        <f t="shared" si="14"/>
        <v>OK</v>
      </c>
      <c r="AK78" s="96"/>
    </row>
    <row r="79" spans="1:37" customFormat="1" x14ac:dyDescent="0.25">
      <c r="A79" s="100">
        <v>42713</v>
      </c>
      <c r="B79" s="78" t="s">
        <v>124</v>
      </c>
      <c r="C79" s="78" t="s">
        <v>39</v>
      </c>
      <c r="D79" s="102" t="s">
        <v>40</v>
      </c>
      <c r="E79" s="80">
        <v>-154.43</v>
      </c>
      <c r="F79" s="128">
        <f t="shared" si="12"/>
        <v>16637.440000000006</v>
      </c>
      <c r="G79" s="90">
        <f t="shared" si="13"/>
        <v>30084.05</v>
      </c>
      <c r="H79" s="91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>
        <v>-154.43</v>
      </c>
      <c r="T79" s="15"/>
      <c r="U79" s="15"/>
      <c r="V79" s="15"/>
      <c r="W79" s="15"/>
      <c r="X79" s="15"/>
      <c r="Y79" s="15"/>
      <c r="Z79" s="15"/>
      <c r="AA79" s="15"/>
      <c r="AB79" s="15"/>
      <c r="AC79" s="16"/>
      <c r="AD79" s="101"/>
      <c r="AE79" s="101"/>
      <c r="AF79" s="101"/>
      <c r="AG79" s="101"/>
      <c r="AH79" s="101"/>
      <c r="AI79" s="101"/>
      <c r="AJ79" s="95" t="str">
        <f t="shared" si="14"/>
        <v>OK</v>
      </c>
      <c r="AK79" s="96"/>
    </row>
    <row r="80" spans="1:37" customFormat="1" x14ac:dyDescent="0.25">
      <c r="A80" s="100">
        <v>42717</v>
      </c>
      <c r="B80" s="78" t="s">
        <v>125</v>
      </c>
      <c r="C80" s="78" t="s">
        <v>39</v>
      </c>
      <c r="D80" s="79" t="s">
        <v>40</v>
      </c>
      <c r="E80" s="80">
        <v>100</v>
      </c>
      <c r="F80" s="128">
        <f t="shared" si="12"/>
        <v>16737.440000000006</v>
      </c>
      <c r="G80" s="90">
        <f t="shared" si="13"/>
        <v>30084.05</v>
      </c>
      <c r="H80" s="91"/>
      <c r="I80" s="15"/>
      <c r="J80" s="15"/>
      <c r="K80" s="15"/>
      <c r="L80" s="15"/>
      <c r="M80" s="15"/>
      <c r="N80" s="15"/>
      <c r="O80" s="15"/>
      <c r="P80" s="15"/>
      <c r="Q80" s="15">
        <v>100</v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6"/>
      <c r="AD80" s="101"/>
      <c r="AE80" s="101"/>
      <c r="AF80" s="101"/>
      <c r="AG80" s="101"/>
      <c r="AH80" s="101"/>
      <c r="AI80" s="101"/>
      <c r="AJ80" s="95" t="str">
        <f t="shared" si="14"/>
        <v>OK</v>
      </c>
      <c r="AK80" s="96"/>
    </row>
    <row r="81" spans="1:37" customFormat="1" x14ac:dyDescent="0.25">
      <c r="A81" s="100">
        <v>42720</v>
      </c>
      <c r="B81" s="78" t="s">
        <v>126</v>
      </c>
      <c r="C81" s="78" t="s">
        <v>57</v>
      </c>
      <c r="D81" s="79" t="s">
        <v>40</v>
      </c>
      <c r="E81" s="80">
        <v>-48.98</v>
      </c>
      <c r="F81" s="128">
        <f t="shared" si="12"/>
        <v>16688.460000000006</v>
      </c>
      <c r="G81" s="90">
        <f t="shared" si="13"/>
        <v>30084.05</v>
      </c>
      <c r="H81" s="91"/>
      <c r="I81" s="15"/>
      <c r="J81" s="15"/>
      <c r="K81" s="15"/>
      <c r="L81" s="15"/>
      <c r="M81" s="15"/>
      <c r="N81" s="15"/>
      <c r="O81" s="15"/>
      <c r="P81" s="15">
        <v>-48.98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6"/>
      <c r="AD81" s="101"/>
      <c r="AE81" s="101"/>
      <c r="AF81" s="101"/>
      <c r="AG81" s="101"/>
      <c r="AH81" s="101"/>
      <c r="AI81" s="101"/>
      <c r="AJ81" s="95" t="str">
        <f t="shared" si="14"/>
        <v>OK</v>
      </c>
      <c r="AK81" s="96"/>
    </row>
    <row r="82" spans="1:37" customFormat="1" x14ac:dyDescent="0.25">
      <c r="A82" s="100">
        <v>42720</v>
      </c>
      <c r="B82" s="78" t="s">
        <v>127</v>
      </c>
      <c r="C82" s="78" t="s">
        <v>57</v>
      </c>
      <c r="D82" s="79" t="s">
        <v>40</v>
      </c>
      <c r="E82" s="80">
        <v>-9.99</v>
      </c>
      <c r="F82" s="128">
        <f t="shared" si="12"/>
        <v>16678.470000000005</v>
      </c>
      <c r="G82" s="90">
        <f t="shared" si="13"/>
        <v>30084.05</v>
      </c>
      <c r="H82" s="91"/>
      <c r="I82" s="15"/>
      <c r="J82" s="15"/>
      <c r="K82" s="15"/>
      <c r="L82" s="15"/>
      <c r="M82" s="15"/>
      <c r="N82" s="15"/>
      <c r="O82" s="15"/>
      <c r="P82" s="15">
        <v>-9.99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6"/>
      <c r="AD82" s="101"/>
      <c r="AE82" s="101"/>
      <c r="AF82" s="101"/>
      <c r="AG82" s="101"/>
      <c r="AH82" s="101"/>
      <c r="AI82" s="101"/>
      <c r="AJ82" s="95" t="str">
        <f t="shared" si="14"/>
        <v>OK</v>
      </c>
      <c r="AK82" s="96"/>
    </row>
    <row r="83" spans="1:37" customFormat="1" x14ac:dyDescent="0.25">
      <c r="A83" s="100">
        <v>42720</v>
      </c>
      <c r="B83" s="78" t="s">
        <v>128</v>
      </c>
      <c r="C83" s="78" t="s">
        <v>39</v>
      </c>
      <c r="D83" s="79" t="s">
        <v>40</v>
      </c>
      <c r="E83" s="80">
        <v>200</v>
      </c>
      <c r="F83" s="128">
        <f t="shared" si="12"/>
        <v>16878.470000000005</v>
      </c>
      <c r="G83" s="90">
        <f t="shared" si="13"/>
        <v>30084.05</v>
      </c>
      <c r="H83" s="91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>
        <v>200</v>
      </c>
      <c r="T83" s="15"/>
      <c r="U83" s="15"/>
      <c r="V83" s="15"/>
      <c r="W83" s="15"/>
      <c r="X83" s="15"/>
      <c r="Y83" s="15"/>
      <c r="Z83" s="15"/>
      <c r="AA83" s="15"/>
      <c r="AB83" s="15"/>
      <c r="AC83" s="16"/>
      <c r="AD83" s="101"/>
      <c r="AE83" s="101"/>
      <c r="AF83" s="101"/>
      <c r="AG83" s="101"/>
      <c r="AH83" s="101"/>
      <c r="AI83" s="101"/>
      <c r="AJ83" s="95" t="str">
        <f t="shared" si="14"/>
        <v>OK</v>
      </c>
      <c r="AK83" s="96"/>
    </row>
    <row r="84" spans="1:37" customFormat="1" x14ac:dyDescent="0.25">
      <c r="A84" s="100">
        <v>42722</v>
      </c>
      <c r="B84" s="78" t="s">
        <v>129</v>
      </c>
      <c r="C84" s="78" t="s">
        <v>39</v>
      </c>
      <c r="D84" s="79" t="s">
        <v>40</v>
      </c>
      <c r="E84" s="80">
        <v>303</v>
      </c>
      <c r="F84" s="128">
        <f t="shared" si="12"/>
        <v>17181.470000000005</v>
      </c>
      <c r="G84" s="90">
        <f t="shared" si="13"/>
        <v>30084.05</v>
      </c>
      <c r="H84" s="91"/>
      <c r="I84" s="15"/>
      <c r="J84" s="15"/>
      <c r="K84" s="15"/>
      <c r="L84" s="15"/>
      <c r="M84" s="15"/>
      <c r="N84" s="15"/>
      <c r="O84" s="15"/>
      <c r="P84" s="15"/>
      <c r="Q84" s="15">
        <v>303</v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6"/>
      <c r="AD84" s="101"/>
      <c r="AE84" s="101"/>
      <c r="AF84" s="101"/>
      <c r="AG84" s="101"/>
      <c r="AH84" s="101"/>
      <c r="AI84" s="101"/>
      <c r="AJ84" s="95" t="str">
        <f t="shared" si="14"/>
        <v>OK</v>
      </c>
      <c r="AK84" s="96"/>
    </row>
    <row r="85" spans="1:37" customFormat="1" x14ac:dyDescent="0.25">
      <c r="A85" s="100">
        <v>42723</v>
      </c>
      <c r="B85" s="78" t="s">
        <v>130</v>
      </c>
      <c r="C85" s="78" t="s">
        <v>60</v>
      </c>
      <c r="D85" s="79" t="s">
        <v>40</v>
      </c>
      <c r="E85" s="80">
        <v>-342</v>
      </c>
      <c r="F85" s="128">
        <f t="shared" si="12"/>
        <v>16839.470000000005</v>
      </c>
      <c r="G85" s="90">
        <f t="shared" si="13"/>
        <v>30084.05</v>
      </c>
      <c r="H85" s="91"/>
      <c r="I85" s="15"/>
      <c r="J85" s="15"/>
      <c r="K85" s="15"/>
      <c r="L85" s="15"/>
      <c r="M85" s="15"/>
      <c r="N85" s="15"/>
      <c r="O85" s="15"/>
      <c r="P85" s="15"/>
      <c r="Q85" s="15">
        <v>-342</v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6"/>
      <c r="AD85" s="101"/>
      <c r="AE85" s="101"/>
      <c r="AF85" s="101"/>
      <c r="AG85" s="101"/>
      <c r="AH85" s="101"/>
      <c r="AI85" s="101"/>
      <c r="AJ85" s="95" t="str">
        <f t="shared" si="14"/>
        <v>OK</v>
      </c>
      <c r="AK85" s="96"/>
    </row>
    <row r="86" spans="1:37" customFormat="1" x14ac:dyDescent="0.25">
      <c r="A86" s="100">
        <v>42723</v>
      </c>
      <c r="B86" s="78" t="s">
        <v>131</v>
      </c>
      <c r="C86" s="78" t="s">
        <v>60</v>
      </c>
      <c r="D86" s="79" t="s">
        <v>40</v>
      </c>
      <c r="E86" s="80">
        <v>-214</v>
      </c>
      <c r="F86" s="128">
        <f t="shared" si="12"/>
        <v>16625.470000000005</v>
      </c>
      <c r="G86" s="90">
        <f t="shared" si="13"/>
        <v>30084.05</v>
      </c>
      <c r="H86" s="91"/>
      <c r="I86" s="15"/>
      <c r="J86" s="15"/>
      <c r="K86" s="15"/>
      <c r="L86" s="15"/>
      <c r="M86" s="15"/>
      <c r="N86" s="15"/>
      <c r="O86" s="15"/>
      <c r="P86" s="15"/>
      <c r="Q86" s="15">
        <v>-214</v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6"/>
      <c r="AD86" s="101"/>
      <c r="AE86" s="101"/>
      <c r="AF86" s="101"/>
      <c r="AG86" s="101"/>
      <c r="AH86" s="101"/>
      <c r="AI86" s="101"/>
      <c r="AJ86" s="95" t="str">
        <f t="shared" si="14"/>
        <v>OK</v>
      </c>
      <c r="AK86" s="96"/>
    </row>
    <row r="87" spans="1:37" customFormat="1" x14ac:dyDescent="0.25">
      <c r="A87" s="100">
        <v>42724</v>
      </c>
      <c r="B87" s="78" t="s">
        <v>132</v>
      </c>
      <c r="C87" s="78" t="s">
        <v>39</v>
      </c>
      <c r="D87" s="79" t="s">
        <v>40</v>
      </c>
      <c r="E87" s="80">
        <v>200</v>
      </c>
      <c r="F87" s="128">
        <f t="shared" si="12"/>
        <v>16825.470000000005</v>
      </c>
      <c r="G87" s="90">
        <f t="shared" si="13"/>
        <v>30084.05</v>
      </c>
      <c r="H87" s="91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>
        <v>200</v>
      </c>
      <c r="T87" s="15"/>
      <c r="U87" s="15"/>
      <c r="V87" s="15"/>
      <c r="W87" s="15"/>
      <c r="X87" s="15"/>
      <c r="Y87" s="15"/>
      <c r="Z87" s="15"/>
      <c r="AA87" s="15"/>
      <c r="AB87" s="15"/>
      <c r="AC87" s="16"/>
      <c r="AD87" s="101"/>
      <c r="AE87" s="101"/>
      <c r="AF87" s="101"/>
      <c r="AG87" s="101"/>
      <c r="AH87" s="101"/>
      <c r="AI87" s="101"/>
      <c r="AJ87" s="95" t="str">
        <f t="shared" si="14"/>
        <v>OK</v>
      </c>
      <c r="AK87" s="96"/>
    </row>
    <row r="88" spans="1:37" customFormat="1" x14ac:dyDescent="0.25">
      <c r="A88" s="100">
        <v>42732</v>
      </c>
      <c r="B88" s="78" t="s">
        <v>133</v>
      </c>
      <c r="C88" s="78" t="s">
        <v>39</v>
      </c>
      <c r="D88" s="79" t="s">
        <v>40</v>
      </c>
      <c r="E88" s="80">
        <v>-129</v>
      </c>
      <c r="F88" s="128">
        <f t="shared" si="12"/>
        <v>16696.470000000005</v>
      </c>
      <c r="G88" s="90">
        <f t="shared" si="13"/>
        <v>30084.05</v>
      </c>
      <c r="H88" s="91"/>
      <c r="I88" s="15"/>
      <c r="J88" s="15"/>
      <c r="K88" s="15"/>
      <c r="L88" s="15"/>
      <c r="M88" s="15"/>
      <c r="N88" s="15"/>
      <c r="O88" s="15"/>
      <c r="P88" s="15">
        <v>-129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6"/>
      <c r="AD88" s="101"/>
      <c r="AE88" s="101"/>
      <c r="AF88" s="101"/>
      <c r="AG88" s="101"/>
      <c r="AH88" s="101"/>
      <c r="AI88" s="101"/>
      <c r="AJ88" s="95" t="str">
        <f t="shared" si="14"/>
        <v>OK</v>
      </c>
      <c r="AK88" s="96"/>
    </row>
    <row r="89" spans="1:37" customFormat="1" x14ac:dyDescent="0.25">
      <c r="A89" s="100">
        <v>42732</v>
      </c>
      <c r="B89" s="78" t="s">
        <v>134</v>
      </c>
      <c r="C89" s="78" t="s">
        <v>39</v>
      </c>
      <c r="D89" s="79" t="s">
        <v>40</v>
      </c>
      <c r="E89" s="80">
        <v>-540</v>
      </c>
      <c r="F89" s="128">
        <f t="shared" si="12"/>
        <v>16156.470000000005</v>
      </c>
      <c r="G89" s="90">
        <f t="shared" si="13"/>
        <v>30084.05</v>
      </c>
      <c r="H89" s="91"/>
      <c r="I89" s="15"/>
      <c r="J89" s="15"/>
      <c r="K89" s="15"/>
      <c r="L89" s="15"/>
      <c r="M89" s="15"/>
      <c r="N89" s="15"/>
      <c r="O89" s="15"/>
      <c r="P89" s="15">
        <v>-540</v>
      </c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6"/>
      <c r="AD89" s="101"/>
      <c r="AE89" s="101"/>
      <c r="AF89" s="101"/>
      <c r="AG89" s="101"/>
      <c r="AH89" s="101"/>
      <c r="AI89" s="101"/>
      <c r="AJ89" s="95" t="str">
        <f t="shared" si="14"/>
        <v>OK</v>
      </c>
      <c r="AK89" s="96"/>
    </row>
    <row r="90" spans="1:37" customFormat="1" x14ac:dyDescent="0.25">
      <c r="A90" s="100">
        <v>42732</v>
      </c>
      <c r="B90" s="78" t="s">
        <v>5</v>
      </c>
      <c r="C90" s="78" t="s">
        <v>39</v>
      </c>
      <c r="D90" s="79" t="s">
        <v>40</v>
      </c>
      <c r="E90" s="80">
        <v>-2708.32</v>
      </c>
      <c r="F90" s="128">
        <f t="shared" si="12"/>
        <v>13448.150000000005</v>
      </c>
      <c r="G90" s="90">
        <f t="shared" si="13"/>
        <v>30084.05</v>
      </c>
      <c r="H90" s="91"/>
      <c r="I90" s="15"/>
      <c r="J90" s="15"/>
      <c r="K90" s="15"/>
      <c r="L90" s="15"/>
      <c r="M90" s="15"/>
      <c r="N90" s="15">
        <v>-2708.32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6"/>
      <c r="AD90" s="101"/>
      <c r="AE90" s="101"/>
      <c r="AF90" s="101"/>
      <c r="AG90" s="101"/>
      <c r="AH90" s="101"/>
      <c r="AI90" s="101"/>
      <c r="AJ90" s="95" t="str">
        <f t="shared" si="14"/>
        <v>OK</v>
      </c>
      <c r="AK90" s="96"/>
    </row>
    <row r="91" spans="1:37" customFormat="1" x14ac:dyDescent="0.25">
      <c r="A91" s="100">
        <v>42737</v>
      </c>
      <c r="B91" s="78" t="s">
        <v>135</v>
      </c>
      <c r="C91" s="78" t="s">
        <v>39</v>
      </c>
      <c r="D91" s="79" t="s">
        <v>40</v>
      </c>
      <c r="E91" s="80">
        <v>200</v>
      </c>
      <c r="F91" s="128">
        <f t="shared" si="12"/>
        <v>13648.150000000005</v>
      </c>
      <c r="G91" s="90">
        <f t="shared" si="13"/>
        <v>30084.05</v>
      </c>
      <c r="H91" s="91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>
        <v>200</v>
      </c>
      <c r="T91" s="15"/>
      <c r="U91" s="15"/>
      <c r="V91" s="15"/>
      <c r="W91" s="15"/>
      <c r="X91" s="15"/>
      <c r="Y91" s="15"/>
      <c r="Z91" s="15"/>
      <c r="AA91" s="15"/>
      <c r="AB91" s="15"/>
      <c r="AC91" s="16"/>
      <c r="AD91" s="101"/>
      <c r="AE91" s="101"/>
      <c r="AF91" s="101"/>
      <c r="AG91" s="101"/>
      <c r="AH91" s="101"/>
      <c r="AI91" s="101"/>
      <c r="AJ91" s="95" t="str">
        <f t="shared" si="14"/>
        <v>OK</v>
      </c>
      <c r="AK91" s="96"/>
    </row>
    <row r="92" spans="1:37" customFormat="1" x14ac:dyDescent="0.25">
      <c r="A92" s="100">
        <v>42740</v>
      </c>
      <c r="B92" s="78" t="s">
        <v>136</v>
      </c>
      <c r="C92" s="78" t="s">
        <v>39</v>
      </c>
      <c r="D92" s="79" t="s">
        <v>40</v>
      </c>
      <c r="E92" s="80">
        <v>200</v>
      </c>
      <c r="F92" s="128">
        <f t="shared" si="12"/>
        <v>13848.150000000005</v>
      </c>
      <c r="G92" s="90">
        <f t="shared" si="13"/>
        <v>30084.05</v>
      </c>
      <c r="H92" s="91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>
        <v>200</v>
      </c>
      <c r="T92" s="15"/>
      <c r="U92" s="15"/>
      <c r="V92" s="15"/>
      <c r="W92" s="15"/>
      <c r="X92" s="15"/>
      <c r="Y92" s="15"/>
      <c r="Z92" s="15"/>
      <c r="AA92" s="15"/>
      <c r="AB92" s="15"/>
      <c r="AC92" s="16"/>
      <c r="AD92" s="101"/>
      <c r="AE92" s="101"/>
      <c r="AF92" s="101"/>
      <c r="AG92" s="101"/>
      <c r="AH92" s="101"/>
      <c r="AI92" s="101"/>
      <c r="AJ92" s="95" t="str">
        <f t="shared" si="14"/>
        <v>OK</v>
      </c>
      <c r="AK92" s="96"/>
    </row>
    <row r="93" spans="1:37" customFormat="1" x14ac:dyDescent="0.25">
      <c r="A93" s="100">
        <v>42741</v>
      </c>
      <c r="B93" s="78" t="s">
        <v>137</v>
      </c>
      <c r="C93" s="78" t="s">
        <v>57</v>
      </c>
      <c r="D93" s="79" t="s">
        <v>40</v>
      </c>
      <c r="E93" s="80">
        <v>-110</v>
      </c>
      <c r="F93" s="128">
        <f t="shared" si="12"/>
        <v>13738.150000000005</v>
      </c>
      <c r="G93" s="90">
        <f t="shared" si="13"/>
        <v>30084.05</v>
      </c>
      <c r="H93" s="91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>
        <v>-110</v>
      </c>
      <c r="T93" s="15"/>
      <c r="U93" s="15"/>
      <c r="V93" s="15"/>
      <c r="W93" s="15"/>
      <c r="X93" s="15"/>
      <c r="Y93" s="15"/>
      <c r="Z93" s="15"/>
      <c r="AA93" s="15"/>
      <c r="AB93" s="15"/>
      <c r="AC93" s="16"/>
      <c r="AD93" s="101"/>
      <c r="AE93" s="101"/>
      <c r="AF93" s="101"/>
      <c r="AG93" s="101"/>
      <c r="AH93" s="101"/>
      <c r="AI93" s="101"/>
      <c r="AJ93" s="95" t="str">
        <f t="shared" si="14"/>
        <v>OK</v>
      </c>
      <c r="AK93" s="96"/>
    </row>
    <row r="94" spans="1:37" customFormat="1" x14ac:dyDescent="0.25">
      <c r="A94" s="100">
        <v>42742</v>
      </c>
      <c r="B94" s="78" t="s">
        <v>143</v>
      </c>
      <c r="C94" s="78" t="s">
        <v>39</v>
      </c>
      <c r="D94" s="79" t="s">
        <v>40</v>
      </c>
      <c r="E94" s="80">
        <v>210</v>
      </c>
      <c r="F94" s="128">
        <f t="shared" si="12"/>
        <v>13948.150000000005</v>
      </c>
      <c r="G94" s="90">
        <f t="shared" si="13"/>
        <v>30084.05</v>
      </c>
      <c r="H94" s="91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>
        <v>200</v>
      </c>
      <c r="T94" s="15">
        <v>10</v>
      </c>
      <c r="U94" s="15"/>
      <c r="V94" s="15"/>
      <c r="W94" s="15"/>
      <c r="X94" s="15"/>
      <c r="Y94" s="15"/>
      <c r="Z94" s="15"/>
      <c r="AA94" s="15"/>
      <c r="AB94" s="15"/>
      <c r="AC94" s="16"/>
      <c r="AD94" s="101"/>
      <c r="AE94" s="101"/>
      <c r="AF94" s="101"/>
      <c r="AG94" s="101"/>
      <c r="AH94" s="101"/>
      <c r="AI94" s="101"/>
      <c r="AJ94" s="95" t="str">
        <f t="shared" si="14"/>
        <v>OK</v>
      </c>
      <c r="AK94" s="96"/>
    </row>
    <row r="95" spans="1:37" customFormat="1" x14ac:dyDescent="0.25">
      <c r="A95" s="127">
        <v>42743</v>
      </c>
      <c r="B95" s="124" t="s">
        <v>56</v>
      </c>
      <c r="C95" s="124" t="s">
        <v>39</v>
      </c>
      <c r="D95" s="125" t="s">
        <v>40</v>
      </c>
      <c r="E95" s="126">
        <v>-6</v>
      </c>
      <c r="F95" s="128">
        <f t="shared" ref="F95:F100" si="15">IF(E95=0,"",IF(D95&gt;0,IF(D95="CASH",F94,IF(D95="UNCASHED",F94,IF(D95="DONATION",F94,F94+E95))),F94))</f>
        <v>13942.150000000005</v>
      </c>
      <c r="G95" s="90">
        <f t="shared" ref="G95:G100" si="16">IF(B95=0, " ", G94+SUM(AD95:AI95))</f>
        <v>30084.05</v>
      </c>
      <c r="H95" s="91"/>
      <c r="I95" s="15"/>
      <c r="J95" s="15"/>
      <c r="K95" s="15"/>
      <c r="L95" s="15"/>
      <c r="M95" s="15">
        <v>-6</v>
      </c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6"/>
      <c r="AD95" s="101"/>
      <c r="AE95" s="101"/>
      <c r="AF95" s="101"/>
      <c r="AG95" s="101"/>
      <c r="AH95" s="101"/>
      <c r="AI95" s="101"/>
      <c r="AJ95" s="95" t="str">
        <f t="shared" si="14"/>
        <v>OK</v>
      </c>
      <c r="AK95" s="96"/>
    </row>
    <row r="96" spans="1:37" customFormat="1" x14ac:dyDescent="0.25">
      <c r="A96" s="127">
        <v>42744</v>
      </c>
      <c r="B96" s="124" t="s">
        <v>138</v>
      </c>
      <c r="C96" s="124" t="s">
        <v>57</v>
      </c>
      <c r="D96" s="125" t="s">
        <v>40</v>
      </c>
      <c r="E96" s="126">
        <v>-67.52</v>
      </c>
      <c r="F96" s="128">
        <f t="shared" si="15"/>
        <v>13874.630000000005</v>
      </c>
      <c r="G96" s="90">
        <f t="shared" si="16"/>
        <v>30084.05</v>
      </c>
      <c r="H96" s="91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>
        <v>-67.52</v>
      </c>
      <c r="T96" s="15"/>
      <c r="U96" s="15"/>
      <c r="V96" s="15"/>
      <c r="W96" s="15"/>
      <c r="X96" s="15"/>
      <c r="Y96" s="15"/>
      <c r="Z96" s="15"/>
      <c r="AA96" s="15"/>
      <c r="AB96" s="15"/>
      <c r="AC96" s="16"/>
      <c r="AD96" s="101"/>
      <c r="AE96" s="101"/>
      <c r="AF96" s="101"/>
      <c r="AG96" s="101"/>
      <c r="AH96" s="101"/>
      <c r="AI96" s="101"/>
      <c r="AJ96" s="95" t="str">
        <f t="shared" si="14"/>
        <v>OK</v>
      </c>
      <c r="AK96" s="96"/>
    </row>
    <row r="97" spans="1:37" customFormat="1" x14ac:dyDescent="0.25">
      <c r="A97" s="127">
        <v>42744</v>
      </c>
      <c r="B97" s="124" t="s">
        <v>139</v>
      </c>
      <c r="C97" s="124" t="s">
        <v>57</v>
      </c>
      <c r="D97" s="125" t="s">
        <v>40</v>
      </c>
      <c r="E97" s="126">
        <v>-11.25</v>
      </c>
      <c r="F97" s="128">
        <f t="shared" si="15"/>
        <v>13863.380000000005</v>
      </c>
      <c r="G97" s="90">
        <f t="shared" si="16"/>
        <v>30084.05</v>
      </c>
      <c r="H97" s="91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>
        <v>-11.25</v>
      </c>
      <c r="T97" s="15"/>
      <c r="U97" s="15"/>
      <c r="V97" s="15"/>
      <c r="W97" s="15"/>
      <c r="X97" s="15"/>
      <c r="Y97" s="15"/>
      <c r="Z97" s="15"/>
      <c r="AA97" s="15"/>
      <c r="AB97" s="15"/>
      <c r="AC97" s="16"/>
      <c r="AD97" s="101"/>
      <c r="AE97" s="101"/>
      <c r="AF97" s="101"/>
      <c r="AG97" s="101"/>
      <c r="AH97" s="101"/>
      <c r="AI97" s="101"/>
      <c r="AJ97" s="95" t="str">
        <f t="shared" si="14"/>
        <v>OK</v>
      </c>
      <c r="AK97" s="96"/>
    </row>
    <row r="98" spans="1:37" customFormat="1" x14ac:dyDescent="0.25">
      <c r="A98" s="127">
        <v>42744</v>
      </c>
      <c r="B98" s="124" t="s">
        <v>140</v>
      </c>
      <c r="C98" s="124" t="s">
        <v>57</v>
      </c>
      <c r="D98" s="125" t="s">
        <v>40</v>
      </c>
      <c r="E98" s="126">
        <v>-13.48</v>
      </c>
      <c r="F98" s="128">
        <f t="shared" si="15"/>
        <v>13849.900000000005</v>
      </c>
      <c r="G98" s="90">
        <f t="shared" si="16"/>
        <v>30084.05</v>
      </c>
      <c r="H98" s="91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>
        <v>-13.48</v>
      </c>
      <c r="T98" s="15"/>
      <c r="U98" s="15"/>
      <c r="V98" s="15"/>
      <c r="W98" s="15"/>
      <c r="X98" s="15"/>
      <c r="Y98" s="15"/>
      <c r="Z98" s="15"/>
      <c r="AA98" s="15"/>
      <c r="AB98" s="15"/>
      <c r="AC98" s="16"/>
      <c r="AD98" s="101"/>
      <c r="AE98" s="101"/>
      <c r="AF98" s="101"/>
      <c r="AG98" s="101"/>
      <c r="AH98" s="101"/>
      <c r="AI98" s="101"/>
      <c r="AJ98" s="95" t="str">
        <f t="shared" si="14"/>
        <v>OK</v>
      </c>
      <c r="AK98" s="96"/>
    </row>
    <row r="99" spans="1:37" customFormat="1" x14ac:dyDescent="0.25">
      <c r="A99" s="127">
        <v>42744</v>
      </c>
      <c r="B99" s="124" t="s">
        <v>141</v>
      </c>
      <c r="C99" s="124" t="s">
        <v>57</v>
      </c>
      <c r="D99" s="125" t="s">
        <v>40</v>
      </c>
      <c r="E99" s="126">
        <v>-200.35</v>
      </c>
      <c r="F99" s="128">
        <f t="shared" si="15"/>
        <v>13649.550000000005</v>
      </c>
      <c r="G99" s="90">
        <f t="shared" si="16"/>
        <v>30084.05</v>
      </c>
      <c r="H99" s="91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>
        <v>-200.35</v>
      </c>
      <c r="T99" s="15"/>
      <c r="U99" s="15"/>
      <c r="V99" s="15"/>
      <c r="W99" s="15"/>
      <c r="X99" s="15"/>
      <c r="Y99" s="15"/>
      <c r="Z99" s="15"/>
      <c r="AA99" s="15"/>
      <c r="AB99" s="15"/>
      <c r="AC99" s="16"/>
      <c r="AD99" s="101"/>
      <c r="AE99" s="101"/>
      <c r="AF99" s="101"/>
      <c r="AG99" s="101"/>
      <c r="AH99" s="101"/>
      <c r="AI99" s="101"/>
      <c r="AJ99" s="95" t="str">
        <f t="shared" si="14"/>
        <v>OK</v>
      </c>
      <c r="AK99" s="96"/>
    </row>
    <row r="100" spans="1:37" customFormat="1" x14ac:dyDescent="0.25">
      <c r="A100" s="127">
        <v>42744</v>
      </c>
      <c r="B100" s="124" t="s">
        <v>142</v>
      </c>
      <c r="C100" s="124" t="s">
        <v>57</v>
      </c>
      <c r="D100" s="125" t="s">
        <v>40</v>
      </c>
      <c r="E100" s="126">
        <v>-8.74</v>
      </c>
      <c r="F100" s="128">
        <f t="shared" si="15"/>
        <v>13640.810000000005</v>
      </c>
      <c r="G100" s="90">
        <f t="shared" si="16"/>
        <v>30084.05</v>
      </c>
      <c r="H100" s="91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>
        <v>-8.74</v>
      </c>
      <c r="T100" s="15"/>
      <c r="U100" s="15"/>
      <c r="V100" s="15"/>
      <c r="W100" s="15"/>
      <c r="X100" s="15"/>
      <c r="Y100" s="15"/>
      <c r="Z100" s="15"/>
      <c r="AA100" s="15"/>
      <c r="AB100" s="15"/>
      <c r="AC100" s="16"/>
      <c r="AD100" s="101"/>
      <c r="AE100" s="101"/>
      <c r="AF100" s="101"/>
      <c r="AG100" s="101"/>
      <c r="AH100" s="101"/>
      <c r="AI100" s="101"/>
      <c r="AJ100" s="95" t="str">
        <f t="shared" si="14"/>
        <v>OK</v>
      </c>
      <c r="AK100" s="96"/>
    </row>
    <row r="101" spans="1:37" customFormat="1" x14ac:dyDescent="0.25">
      <c r="A101" s="100">
        <v>42744</v>
      </c>
      <c r="B101" s="78" t="s">
        <v>144</v>
      </c>
      <c r="C101" s="78" t="s">
        <v>39</v>
      </c>
      <c r="D101" s="79" t="s">
        <v>40</v>
      </c>
      <c r="E101" s="80">
        <v>-6</v>
      </c>
      <c r="F101" s="128">
        <f t="shared" si="12"/>
        <v>13634.810000000005</v>
      </c>
      <c r="G101" s="90">
        <f t="shared" si="13"/>
        <v>30084.05</v>
      </c>
      <c r="H101" s="91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>
        <v>-6</v>
      </c>
      <c r="T101" s="15"/>
      <c r="U101" s="15"/>
      <c r="V101" s="15"/>
      <c r="W101" s="15"/>
      <c r="X101" s="15"/>
      <c r="Y101" s="15"/>
      <c r="Z101" s="15"/>
      <c r="AA101" s="15"/>
      <c r="AB101" s="15"/>
      <c r="AC101" s="16"/>
      <c r="AD101" s="101"/>
      <c r="AE101" s="101"/>
      <c r="AF101" s="101"/>
      <c r="AG101" s="101"/>
      <c r="AH101" s="101"/>
      <c r="AI101" s="101"/>
      <c r="AJ101" s="95" t="str">
        <f t="shared" si="14"/>
        <v>OK</v>
      </c>
      <c r="AK101" s="96"/>
    </row>
    <row r="102" spans="1:37" customFormat="1" x14ac:dyDescent="0.25">
      <c r="A102" s="100">
        <v>42745</v>
      </c>
      <c r="B102" s="78" t="s">
        <v>145</v>
      </c>
      <c r="C102" s="78" t="s">
        <v>57</v>
      </c>
      <c r="D102" s="79" t="s">
        <v>40</v>
      </c>
      <c r="E102" s="80">
        <v>-110.8</v>
      </c>
      <c r="F102" s="128">
        <f t="shared" si="12"/>
        <v>13524.010000000006</v>
      </c>
      <c r="G102" s="90">
        <f t="shared" si="13"/>
        <v>30084.05</v>
      </c>
      <c r="H102" s="91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>
        <v>-110.8</v>
      </c>
      <c r="T102" s="15"/>
      <c r="U102" s="15"/>
      <c r="V102" s="15"/>
      <c r="W102" s="15"/>
      <c r="X102" s="15"/>
      <c r="Y102" s="15"/>
      <c r="Z102" s="15"/>
      <c r="AA102" s="15"/>
      <c r="AB102" s="15"/>
      <c r="AC102" s="16"/>
      <c r="AD102" s="101"/>
      <c r="AE102" s="101"/>
      <c r="AF102" s="101"/>
      <c r="AG102" s="101"/>
      <c r="AH102" s="101"/>
      <c r="AI102" s="101"/>
      <c r="AJ102" s="95" t="str">
        <f t="shared" si="14"/>
        <v>OK</v>
      </c>
      <c r="AK102" s="96"/>
    </row>
    <row r="103" spans="1:37" customFormat="1" x14ac:dyDescent="0.25">
      <c r="A103" s="100">
        <v>42747</v>
      </c>
      <c r="B103" s="78" t="s">
        <v>146</v>
      </c>
      <c r="C103" s="78" t="s">
        <v>57</v>
      </c>
      <c r="D103" s="102" t="s">
        <v>40</v>
      </c>
      <c r="E103" s="80">
        <v>-53.66</v>
      </c>
      <c r="F103" s="128">
        <f t="shared" si="12"/>
        <v>13470.350000000006</v>
      </c>
      <c r="G103" s="90">
        <f t="shared" si="13"/>
        <v>30084.05</v>
      </c>
      <c r="H103" s="91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>
        <v>-53.66</v>
      </c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01"/>
      <c r="AE103" s="101"/>
      <c r="AF103" s="101"/>
      <c r="AG103" s="101"/>
      <c r="AH103" s="101"/>
      <c r="AI103" s="101"/>
      <c r="AJ103" s="95" t="str">
        <f t="shared" si="14"/>
        <v>OK</v>
      </c>
      <c r="AK103" s="96"/>
    </row>
    <row r="104" spans="1:37" customFormat="1" x14ac:dyDescent="0.25">
      <c r="A104" s="100">
        <v>42751</v>
      </c>
      <c r="B104" s="78" t="s">
        <v>147</v>
      </c>
      <c r="C104" s="78" t="s">
        <v>39</v>
      </c>
      <c r="D104" s="102" t="s">
        <v>40</v>
      </c>
      <c r="E104" s="80">
        <v>-660</v>
      </c>
      <c r="F104" s="128">
        <f t="shared" si="12"/>
        <v>12810.350000000006</v>
      </c>
      <c r="G104" s="90">
        <f t="shared" si="13"/>
        <v>30084.05</v>
      </c>
      <c r="H104" s="91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>
        <v>-660</v>
      </c>
      <c r="V104" s="15"/>
      <c r="W104" s="15"/>
      <c r="X104" s="15"/>
      <c r="Y104" s="15"/>
      <c r="Z104" s="15"/>
      <c r="AA104" s="15"/>
      <c r="AB104" s="15"/>
      <c r="AC104" s="16"/>
      <c r="AD104" s="101"/>
      <c r="AE104" s="101"/>
      <c r="AF104" s="101"/>
      <c r="AG104" s="101"/>
      <c r="AH104" s="101"/>
      <c r="AI104" s="101"/>
      <c r="AJ104" s="95" t="str">
        <f t="shared" si="14"/>
        <v>OK</v>
      </c>
      <c r="AK104" s="96"/>
    </row>
    <row r="105" spans="1:37" customFormat="1" x14ac:dyDescent="0.25">
      <c r="A105" s="100">
        <v>42751</v>
      </c>
      <c r="B105" s="78" t="s">
        <v>148</v>
      </c>
      <c r="C105" s="78" t="s">
        <v>39</v>
      </c>
      <c r="D105" s="79" t="s">
        <v>40</v>
      </c>
      <c r="E105" s="80">
        <v>-37.5</v>
      </c>
      <c r="F105" s="128">
        <f t="shared" si="12"/>
        <v>12772.850000000006</v>
      </c>
      <c r="G105" s="90">
        <f t="shared" si="13"/>
        <v>30084.05</v>
      </c>
      <c r="H105" s="91"/>
      <c r="I105" s="15"/>
      <c r="J105" s="15"/>
      <c r="K105" s="15"/>
      <c r="L105" s="15"/>
      <c r="M105" s="15"/>
      <c r="N105" s="15"/>
      <c r="O105" s="15"/>
      <c r="P105" s="15">
        <v>-37.5</v>
      </c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6"/>
      <c r="AD105" s="101"/>
      <c r="AE105" s="101"/>
      <c r="AF105" s="101"/>
      <c r="AG105" s="101"/>
      <c r="AH105" s="101"/>
      <c r="AI105" s="101"/>
      <c r="AJ105" s="95" t="str">
        <f t="shared" si="14"/>
        <v>OK</v>
      </c>
      <c r="AK105" s="96"/>
    </row>
    <row r="106" spans="1:37" customFormat="1" x14ac:dyDescent="0.25">
      <c r="A106" s="100">
        <v>42751</v>
      </c>
      <c r="B106" s="78" t="s">
        <v>139</v>
      </c>
      <c r="C106" s="78" t="s">
        <v>57</v>
      </c>
      <c r="D106" s="79" t="s">
        <v>40</v>
      </c>
      <c r="E106" s="80">
        <v>-24.29</v>
      </c>
      <c r="F106" s="128">
        <f t="shared" si="12"/>
        <v>12748.560000000005</v>
      </c>
      <c r="G106" s="90">
        <f t="shared" si="13"/>
        <v>30084.05</v>
      </c>
      <c r="H106" s="91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>
        <v>-24.29</v>
      </c>
      <c r="T106" s="15"/>
      <c r="U106" s="15"/>
      <c r="V106" s="15"/>
      <c r="W106" s="15"/>
      <c r="X106" s="15"/>
      <c r="Y106" s="15"/>
      <c r="Z106" s="15"/>
      <c r="AA106" s="15"/>
      <c r="AB106" s="15"/>
      <c r="AC106" s="16"/>
      <c r="AD106" s="101"/>
      <c r="AE106" s="101"/>
      <c r="AF106" s="101"/>
      <c r="AG106" s="101"/>
      <c r="AH106" s="101"/>
      <c r="AI106" s="101"/>
      <c r="AJ106" s="95" t="str">
        <f t="shared" si="14"/>
        <v>OK</v>
      </c>
      <c r="AK106" s="96"/>
    </row>
    <row r="107" spans="1:37" customFormat="1" x14ac:dyDescent="0.25">
      <c r="A107" s="100">
        <v>42751</v>
      </c>
      <c r="B107" s="78" t="s">
        <v>138</v>
      </c>
      <c r="C107" s="78" t="s">
        <v>57</v>
      </c>
      <c r="D107" s="79" t="s">
        <v>40</v>
      </c>
      <c r="E107" s="80">
        <v>-74.75</v>
      </c>
      <c r="F107" s="128">
        <f t="shared" si="12"/>
        <v>12673.810000000005</v>
      </c>
      <c r="G107" s="90">
        <f t="shared" si="13"/>
        <v>30084.05</v>
      </c>
      <c r="H107" s="91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>
        <v>-74.75</v>
      </c>
      <c r="T107" s="15"/>
      <c r="U107" s="15"/>
      <c r="V107" s="15"/>
      <c r="W107" s="15"/>
      <c r="X107" s="15"/>
      <c r="Y107" s="15"/>
      <c r="Z107" s="15"/>
      <c r="AA107" s="15"/>
      <c r="AB107" s="15"/>
      <c r="AC107" s="16"/>
      <c r="AD107" s="101"/>
      <c r="AE107" s="101"/>
      <c r="AF107" s="101"/>
      <c r="AG107" s="101"/>
      <c r="AH107" s="101"/>
      <c r="AI107" s="101"/>
      <c r="AJ107" s="95" t="str">
        <f t="shared" si="14"/>
        <v>OK</v>
      </c>
      <c r="AK107" s="96"/>
    </row>
    <row r="108" spans="1:37" customFormat="1" x14ac:dyDescent="0.25">
      <c r="A108" s="100">
        <v>42751</v>
      </c>
      <c r="B108" s="78" t="s">
        <v>149</v>
      </c>
      <c r="C108" s="78" t="s">
        <v>57</v>
      </c>
      <c r="D108" s="79" t="s">
        <v>40</v>
      </c>
      <c r="E108" s="80">
        <v>-370.47</v>
      </c>
      <c r="F108" s="128">
        <f t="shared" si="12"/>
        <v>12303.340000000006</v>
      </c>
      <c r="G108" s="90">
        <f t="shared" si="13"/>
        <v>30084.05</v>
      </c>
      <c r="H108" s="91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>
        <v>-370.47</v>
      </c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01"/>
      <c r="AE108" s="101"/>
      <c r="AF108" s="101"/>
      <c r="AG108" s="101"/>
      <c r="AH108" s="101"/>
      <c r="AI108" s="101"/>
      <c r="AJ108" s="95" t="str">
        <f t="shared" si="14"/>
        <v>OK</v>
      </c>
      <c r="AK108" s="96"/>
    </row>
    <row r="109" spans="1:37" customFormat="1" x14ac:dyDescent="0.25">
      <c r="A109" s="100">
        <v>42751</v>
      </c>
      <c r="B109" s="78" t="s">
        <v>150</v>
      </c>
      <c r="C109" s="78" t="s">
        <v>57</v>
      </c>
      <c r="D109" s="79" t="s">
        <v>40</v>
      </c>
      <c r="E109" s="80">
        <v>-150.27000000000001</v>
      </c>
      <c r="F109" s="128">
        <f t="shared" si="12"/>
        <v>12153.070000000005</v>
      </c>
      <c r="G109" s="90">
        <f t="shared" si="13"/>
        <v>30084.05</v>
      </c>
      <c r="H109" s="91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>
        <v>-150.27000000000001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6"/>
      <c r="AD109" s="101"/>
      <c r="AE109" s="101"/>
      <c r="AF109" s="101"/>
      <c r="AG109" s="101"/>
      <c r="AH109" s="101"/>
      <c r="AI109" s="101"/>
      <c r="AJ109" s="95" t="str">
        <f t="shared" si="14"/>
        <v>OK</v>
      </c>
      <c r="AK109" s="96"/>
    </row>
    <row r="110" spans="1:37" customFormat="1" x14ac:dyDescent="0.25">
      <c r="A110" s="100">
        <v>42752</v>
      </c>
      <c r="B110" s="78" t="s">
        <v>151</v>
      </c>
      <c r="C110" s="78" t="s">
        <v>57</v>
      </c>
      <c r="D110" s="79" t="s">
        <v>40</v>
      </c>
      <c r="E110" s="80">
        <v>-126.27</v>
      </c>
      <c r="F110" s="128">
        <f>IF(E110=0,"",IF(D110&gt;0,IF(D110="CASH",F109,IF(D110="UNCASHED",F109,IF(D110="DONATION",F109,F109+E110))),F109))</f>
        <v>12026.800000000005</v>
      </c>
      <c r="G110" s="90">
        <f t="shared" si="13"/>
        <v>30084.05</v>
      </c>
      <c r="H110" s="91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>
        <v>-126.27</v>
      </c>
      <c r="T110" s="15"/>
      <c r="U110" s="15"/>
      <c r="V110" s="15"/>
      <c r="W110" s="15"/>
      <c r="X110" s="15"/>
      <c r="Y110" s="15"/>
      <c r="Z110" s="15"/>
      <c r="AA110" s="15"/>
      <c r="AB110" s="15"/>
      <c r="AC110" s="16"/>
      <c r="AD110" s="101"/>
      <c r="AE110" s="101"/>
      <c r="AF110" s="101"/>
      <c r="AG110" s="101"/>
      <c r="AH110" s="101"/>
      <c r="AI110" s="101"/>
      <c r="AJ110" s="95" t="str">
        <f t="shared" si="14"/>
        <v>OK</v>
      </c>
      <c r="AK110" s="96"/>
    </row>
    <row r="111" spans="1:37" customFormat="1" x14ac:dyDescent="0.25">
      <c r="A111" s="100">
        <v>42752</v>
      </c>
      <c r="B111" s="78" t="s">
        <v>152</v>
      </c>
      <c r="C111" s="78" t="s">
        <v>57</v>
      </c>
      <c r="D111" s="79" t="s">
        <v>40</v>
      </c>
      <c r="E111" s="80">
        <v>-88.39</v>
      </c>
      <c r="F111" s="128">
        <f t="shared" si="12"/>
        <v>11938.410000000005</v>
      </c>
      <c r="G111" s="90">
        <f t="shared" si="13"/>
        <v>30084.05</v>
      </c>
      <c r="H111" s="91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>
        <v>-88.39</v>
      </c>
      <c r="T111" s="15"/>
      <c r="U111" s="15"/>
      <c r="V111" s="15"/>
      <c r="W111" s="15"/>
      <c r="X111" s="15"/>
      <c r="Y111" s="15"/>
      <c r="Z111" s="15"/>
      <c r="AA111" s="15"/>
      <c r="AB111" s="15"/>
      <c r="AC111" s="16"/>
      <c r="AD111" s="101"/>
      <c r="AE111" s="101"/>
      <c r="AF111" s="101"/>
      <c r="AG111" s="101"/>
      <c r="AH111" s="101"/>
      <c r="AI111" s="101"/>
      <c r="AJ111" s="95" t="str">
        <f t="shared" si="14"/>
        <v>OK</v>
      </c>
      <c r="AK111" s="96"/>
    </row>
    <row r="112" spans="1:37" customFormat="1" x14ac:dyDescent="0.25">
      <c r="A112" s="100">
        <v>42757</v>
      </c>
      <c r="B112" s="78" t="s">
        <v>153</v>
      </c>
      <c r="C112" s="78" t="s">
        <v>39</v>
      </c>
      <c r="D112" s="79" t="s">
        <v>40</v>
      </c>
      <c r="E112" s="80">
        <v>-240</v>
      </c>
      <c r="F112" s="128">
        <f t="shared" si="12"/>
        <v>11698.410000000005</v>
      </c>
      <c r="G112" s="90">
        <f t="shared" si="13"/>
        <v>30084.05</v>
      </c>
      <c r="H112" s="91"/>
      <c r="I112" s="15"/>
      <c r="J112" s="15"/>
      <c r="K112" s="15"/>
      <c r="L112" s="15"/>
      <c r="M112" s="15"/>
      <c r="N112" s="15"/>
      <c r="O112" s="15"/>
      <c r="P112" s="15"/>
      <c r="Q112" s="15">
        <v>-240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6"/>
      <c r="AD112" s="101"/>
      <c r="AE112" s="101"/>
      <c r="AF112" s="101"/>
      <c r="AG112" s="101"/>
      <c r="AH112" s="101"/>
      <c r="AI112" s="101"/>
      <c r="AJ112" s="95" t="str">
        <f t="shared" si="14"/>
        <v>OK</v>
      </c>
      <c r="AK112" s="96"/>
    </row>
    <row r="113" spans="1:37" customFormat="1" x14ac:dyDescent="0.25">
      <c r="A113" s="100">
        <v>42761</v>
      </c>
      <c r="B113" s="78" t="s">
        <v>118</v>
      </c>
      <c r="C113" s="78" t="s">
        <v>39</v>
      </c>
      <c r="D113" s="79" t="s">
        <v>40</v>
      </c>
      <c r="E113" s="80">
        <v>-210</v>
      </c>
      <c r="F113" s="128">
        <f t="shared" si="12"/>
        <v>11488.410000000005</v>
      </c>
      <c r="G113" s="90">
        <f t="shared" si="13"/>
        <v>30084.05</v>
      </c>
      <c r="H113" s="91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>
        <v>-210</v>
      </c>
      <c r="V113" s="15"/>
      <c r="W113" s="15"/>
      <c r="X113" s="15"/>
      <c r="Y113" s="15"/>
      <c r="Z113" s="15"/>
      <c r="AA113" s="15"/>
      <c r="AB113" s="15"/>
      <c r="AC113" s="16"/>
      <c r="AD113" s="101"/>
      <c r="AE113" s="101"/>
      <c r="AF113" s="101"/>
      <c r="AG113" s="101"/>
      <c r="AH113" s="101"/>
      <c r="AI113" s="101"/>
      <c r="AJ113" s="95" t="str">
        <f t="shared" si="14"/>
        <v>OK</v>
      </c>
      <c r="AK113" s="96"/>
    </row>
    <row r="114" spans="1:37" customFormat="1" x14ac:dyDescent="0.25">
      <c r="A114" s="100">
        <v>42761</v>
      </c>
      <c r="B114" s="78" t="s">
        <v>154</v>
      </c>
      <c r="C114" s="78" t="s">
        <v>39</v>
      </c>
      <c r="D114" s="79" t="s">
        <v>40</v>
      </c>
      <c r="E114" s="80">
        <v>-4054.88</v>
      </c>
      <c r="F114" s="128">
        <f t="shared" si="12"/>
        <v>7433.5300000000052</v>
      </c>
      <c r="G114" s="90">
        <f t="shared" si="13"/>
        <v>30084.05</v>
      </c>
      <c r="H114" s="91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>
        <v>-4054.88</v>
      </c>
      <c r="T114" s="15"/>
      <c r="U114" s="15"/>
      <c r="V114" s="15"/>
      <c r="W114" s="15"/>
      <c r="X114" s="15"/>
      <c r="Y114" s="15"/>
      <c r="Z114" s="15"/>
      <c r="AA114" s="15"/>
      <c r="AB114" s="15"/>
      <c r="AC114" s="16"/>
      <c r="AD114" s="101"/>
      <c r="AE114" s="101"/>
      <c r="AF114" s="101"/>
      <c r="AG114" s="101"/>
      <c r="AH114" s="101"/>
      <c r="AI114" s="101"/>
      <c r="AJ114" s="95" t="str">
        <f t="shared" si="14"/>
        <v>OK</v>
      </c>
      <c r="AK114" s="96"/>
    </row>
    <row r="115" spans="1:37" customFormat="1" x14ac:dyDescent="0.25">
      <c r="A115" s="100">
        <v>42762</v>
      </c>
      <c r="B115" s="78" t="s">
        <v>155</v>
      </c>
      <c r="C115" s="78" t="s">
        <v>39</v>
      </c>
      <c r="D115" s="79" t="s">
        <v>40</v>
      </c>
      <c r="E115" s="80">
        <v>200</v>
      </c>
      <c r="F115" s="128">
        <f t="shared" si="12"/>
        <v>7633.5300000000052</v>
      </c>
      <c r="G115" s="90">
        <f t="shared" si="13"/>
        <v>30084.05</v>
      </c>
      <c r="H115" s="91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>
        <v>200</v>
      </c>
      <c r="T115" s="15"/>
      <c r="U115" s="15"/>
      <c r="V115" s="15"/>
      <c r="W115" s="15"/>
      <c r="X115" s="15"/>
      <c r="Y115" s="15"/>
      <c r="Z115" s="15"/>
      <c r="AA115" s="15"/>
      <c r="AB115" s="15"/>
      <c r="AC115" s="16"/>
      <c r="AD115" s="101"/>
      <c r="AE115" s="101"/>
      <c r="AF115" s="101"/>
      <c r="AG115" s="101"/>
      <c r="AH115" s="101"/>
      <c r="AI115" s="101"/>
      <c r="AJ115" s="95" t="str">
        <f t="shared" si="14"/>
        <v>OK</v>
      </c>
      <c r="AK115" s="96"/>
    </row>
    <row r="116" spans="1:37" customFormat="1" x14ac:dyDescent="0.25">
      <c r="A116" s="100">
        <v>42764</v>
      </c>
      <c r="B116" s="78" t="s">
        <v>156</v>
      </c>
      <c r="C116" s="78" t="s">
        <v>39</v>
      </c>
      <c r="D116" s="79" t="s">
        <v>40</v>
      </c>
      <c r="E116" s="80">
        <v>-180</v>
      </c>
      <c r="F116" s="128">
        <f t="shared" si="12"/>
        <v>7453.5300000000052</v>
      </c>
      <c r="G116" s="90">
        <f t="shared" si="13"/>
        <v>30084.05</v>
      </c>
      <c r="H116" s="91"/>
      <c r="I116" s="15"/>
      <c r="J116" s="15"/>
      <c r="K116" s="15"/>
      <c r="L116" s="15"/>
      <c r="M116" s="15"/>
      <c r="N116" s="15"/>
      <c r="O116" s="15"/>
      <c r="P116" s="15"/>
      <c r="Q116" s="15">
        <v>-180</v>
      </c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6"/>
      <c r="AD116" s="101"/>
      <c r="AE116" s="101"/>
      <c r="AF116" s="101"/>
      <c r="AG116" s="101"/>
      <c r="AH116" s="101"/>
      <c r="AI116" s="101"/>
      <c r="AJ116" s="95" t="str">
        <f t="shared" si="14"/>
        <v>OK</v>
      </c>
      <c r="AK116" s="96"/>
    </row>
    <row r="117" spans="1:37" customFormat="1" x14ac:dyDescent="0.25">
      <c r="A117" s="100">
        <v>42769</v>
      </c>
      <c r="B117" s="78" t="s">
        <v>118</v>
      </c>
      <c r="C117" s="78" t="s">
        <v>39</v>
      </c>
      <c r="D117" s="79" t="s">
        <v>40</v>
      </c>
      <c r="E117" s="80">
        <v>-240</v>
      </c>
      <c r="F117" s="128">
        <f t="shared" si="12"/>
        <v>7213.5300000000052</v>
      </c>
      <c r="G117" s="90">
        <f t="shared" si="13"/>
        <v>30084.05</v>
      </c>
      <c r="H117" s="91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>
        <v>-240</v>
      </c>
      <c r="V117" s="15"/>
      <c r="W117" s="15"/>
      <c r="X117" s="15"/>
      <c r="Y117" s="15"/>
      <c r="Z117" s="15"/>
      <c r="AA117" s="15"/>
      <c r="AB117" s="15"/>
      <c r="AC117" s="16"/>
      <c r="AD117" s="101"/>
      <c r="AE117" s="101"/>
      <c r="AF117" s="101"/>
      <c r="AG117" s="101"/>
      <c r="AH117" s="101"/>
      <c r="AI117" s="101"/>
      <c r="AJ117" s="95" t="str">
        <f t="shared" si="14"/>
        <v>OK</v>
      </c>
      <c r="AK117" s="96"/>
    </row>
    <row r="118" spans="1:37" customFormat="1" x14ac:dyDescent="0.25">
      <c r="A118" s="100">
        <v>42769</v>
      </c>
      <c r="B118" s="78" t="s">
        <v>157</v>
      </c>
      <c r="C118" s="78" t="s">
        <v>39</v>
      </c>
      <c r="D118" s="79" t="s">
        <v>40</v>
      </c>
      <c r="E118" s="80">
        <v>-200</v>
      </c>
      <c r="F118" s="128">
        <f t="shared" si="12"/>
        <v>7013.5300000000052</v>
      </c>
      <c r="G118" s="90">
        <f t="shared" si="13"/>
        <v>30084.05</v>
      </c>
      <c r="H118" s="91"/>
      <c r="I118" s="15"/>
      <c r="J118" s="15"/>
      <c r="K118" s="15"/>
      <c r="L118" s="15"/>
      <c r="M118" s="15"/>
      <c r="N118" s="15"/>
      <c r="O118" s="15"/>
      <c r="P118" s="15"/>
      <c r="Q118" s="15">
        <v>-200</v>
      </c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6"/>
      <c r="AD118" s="101"/>
      <c r="AE118" s="101"/>
      <c r="AF118" s="101"/>
      <c r="AG118" s="101"/>
      <c r="AH118" s="101"/>
      <c r="AI118" s="101"/>
      <c r="AJ118" s="95" t="str">
        <f t="shared" si="14"/>
        <v>OK</v>
      </c>
      <c r="AK118" s="96"/>
    </row>
    <row r="119" spans="1:37" customFormat="1" x14ac:dyDescent="0.25">
      <c r="A119" s="100">
        <v>42772</v>
      </c>
      <c r="B119" s="78" t="s">
        <v>158</v>
      </c>
      <c r="C119" s="78" t="s">
        <v>57</v>
      </c>
      <c r="D119" s="79" t="s">
        <v>40</v>
      </c>
      <c r="E119" s="80">
        <v>-14.5</v>
      </c>
      <c r="F119" s="128">
        <f t="shared" si="12"/>
        <v>6999.0300000000052</v>
      </c>
      <c r="G119" s="90">
        <f t="shared" si="13"/>
        <v>30084.05</v>
      </c>
      <c r="H119" s="91"/>
      <c r="I119" s="15"/>
      <c r="J119" s="15"/>
      <c r="K119" s="15"/>
      <c r="L119" s="15"/>
      <c r="M119" s="15"/>
      <c r="N119" s="15"/>
      <c r="O119" s="15"/>
      <c r="P119" s="15">
        <v>-14.5</v>
      </c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6"/>
      <c r="AD119" s="101"/>
      <c r="AE119" s="101"/>
      <c r="AF119" s="101"/>
      <c r="AG119" s="101"/>
      <c r="AH119" s="101"/>
      <c r="AI119" s="101"/>
      <c r="AJ119" s="95" t="str">
        <f t="shared" si="14"/>
        <v>OK</v>
      </c>
      <c r="AK119" s="96"/>
    </row>
    <row r="120" spans="1:37" customFormat="1" x14ac:dyDescent="0.25">
      <c r="A120" s="100">
        <v>42773</v>
      </c>
      <c r="B120" s="78" t="s">
        <v>118</v>
      </c>
      <c r="C120" s="78" t="s">
        <v>39</v>
      </c>
      <c r="D120" s="79" t="s">
        <v>40</v>
      </c>
      <c r="E120" s="80">
        <v>-180</v>
      </c>
      <c r="F120" s="128">
        <f t="shared" si="12"/>
        <v>6819.0300000000052</v>
      </c>
      <c r="G120" s="90">
        <f t="shared" si="13"/>
        <v>30084.05</v>
      </c>
      <c r="H120" s="91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>
        <v>-180</v>
      </c>
      <c r="V120" s="15"/>
      <c r="W120" s="15"/>
      <c r="X120" s="15"/>
      <c r="Y120" s="15"/>
      <c r="Z120" s="15"/>
      <c r="AA120" s="15"/>
      <c r="AB120" s="15"/>
      <c r="AC120" s="16"/>
      <c r="AD120" s="101"/>
      <c r="AE120" s="101"/>
      <c r="AF120" s="101"/>
      <c r="AG120" s="101"/>
      <c r="AH120" s="101"/>
      <c r="AI120" s="101"/>
      <c r="AJ120" s="95" t="str">
        <f t="shared" si="14"/>
        <v>OK</v>
      </c>
      <c r="AK120" s="96"/>
    </row>
    <row r="121" spans="1:37" customFormat="1" x14ac:dyDescent="0.25">
      <c r="A121" s="100">
        <v>42773</v>
      </c>
      <c r="B121" s="78" t="s">
        <v>159</v>
      </c>
      <c r="C121" s="78" t="s">
        <v>39</v>
      </c>
      <c r="D121" s="79" t="s">
        <v>40</v>
      </c>
      <c r="E121" s="80">
        <v>-45</v>
      </c>
      <c r="F121" s="128">
        <f t="shared" si="12"/>
        <v>6774.0300000000052</v>
      </c>
      <c r="G121" s="90">
        <f t="shared" si="13"/>
        <v>30084.05</v>
      </c>
      <c r="H121" s="91"/>
      <c r="I121" s="15"/>
      <c r="J121" s="15"/>
      <c r="K121" s="15"/>
      <c r="L121" s="15"/>
      <c r="M121" s="15"/>
      <c r="N121" s="15"/>
      <c r="O121" s="15"/>
      <c r="P121" s="15"/>
      <c r="Q121" s="15">
        <v>-45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6"/>
      <c r="AD121" s="101"/>
      <c r="AE121" s="101"/>
      <c r="AF121" s="101"/>
      <c r="AG121" s="101"/>
      <c r="AH121" s="101"/>
      <c r="AI121" s="101"/>
      <c r="AJ121" s="95" t="str">
        <f t="shared" si="14"/>
        <v>OK</v>
      </c>
      <c r="AK121" s="96"/>
    </row>
    <row r="122" spans="1:37" customFormat="1" x14ac:dyDescent="0.25">
      <c r="A122" s="100">
        <v>42774</v>
      </c>
      <c r="B122" s="78" t="s">
        <v>56</v>
      </c>
      <c r="C122" s="78" t="s">
        <v>39</v>
      </c>
      <c r="D122" s="79" t="s">
        <v>40</v>
      </c>
      <c r="E122" s="80">
        <v>-6</v>
      </c>
      <c r="F122" s="128">
        <f t="shared" si="12"/>
        <v>6768.0300000000052</v>
      </c>
      <c r="G122" s="90">
        <f t="shared" si="13"/>
        <v>30084.05</v>
      </c>
      <c r="H122" s="91"/>
      <c r="I122" s="15"/>
      <c r="J122" s="15"/>
      <c r="K122" s="15"/>
      <c r="L122" s="15"/>
      <c r="M122" s="15">
        <v>-6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6"/>
      <c r="AD122" s="101"/>
      <c r="AE122" s="101"/>
      <c r="AF122" s="101"/>
      <c r="AG122" s="101"/>
      <c r="AH122" s="101"/>
      <c r="AI122" s="101"/>
      <c r="AJ122" s="95" t="str">
        <f t="shared" si="14"/>
        <v>OK</v>
      </c>
      <c r="AK122" s="96"/>
    </row>
    <row r="123" spans="1:37" customFormat="1" x14ac:dyDescent="0.25">
      <c r="A123" s="100">
        <v>42776</v>
      </c>
      <c r="B123" s="78" t="s">
        <v>160</v>
      </c>
      <c r="C123" s="78" t="s">
        <v>39</v>
      </c>
      <c r="D123" s="79" t="s">
        <v>40</v>
      </c>
      <c r="E123" s="80">
        <v>-15.98</v>
      </c>
      <c r="F123" s="128">
        <f t="shared" si="12"/>
        <v>6752.0500000000056</v>
      </c>
      <c r="G123" s="90">
        <f t="shared" si="13"/>
        <v>30084.05</v>
      </c>
      <c r="H123" s="91"/>
      <c r="I123" s="15"/>
      <c r="J123" s="15"/>
      <c r="K123" s="15"/>
      <c r="L123" s="15"/>
      <c r="M123" s="15"/>
      <c r="N123" s="15"/>
      <c r="O123" s="15"/>
      <c r="P123" s="15">
        <v>-15.98</v>
      </c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6"/>
      <c r="AD123" s="101"/>
      <c r="AE123" s="101"/>
      <c r="AF123" s="101"/>
      <c r="AG123" s="101"/>
      <c r="AH123" s="101"/>
      <c r="AI123" s="101"/>
      <c r="AJ123" s="95" t="str">
        <f t="shared" si="14"/>
        <v>OK</v>
      </c>
      <c r="AK123" s="96"/>
    </row>
    <row r="124" spans="1:37" customFormat="1" x14ac:dyDescent="0.25">
      <c r="A124" s="100">
        <v>42777</v>
      </c>
      <c r="B124" s="78" t="s">
        <v>53</v>
      </c>
      <c r="C124" s="78" t="s">
        <v>39</v>
      </c>
      <c r="D124" s="79" t="s">
        <v>40</v>
      </c>
      <c r="E124" s="80">
        <v>-50</v>
      </c>
      <c r="F124" s="128">
        <f t="shared" si="12"/>
        <v>6702.0500000000056</v>
      </c>
      <c r="G124" s="90">
        <f t="shared" si="13"/>
        <v>30084.05</v>
      </c>
      <c r="H124" s="91"/>
      <c r="I124" s="15"/>
      <c r="J124" s="15"/>
      <c r="K124" s="15"/>
      <c r="L124" s="15"/>
      <c r="M124" s="15"/>
      <c r="N124" s="15"/>
      <c r="O124" s="15"/>
      <c r="P124" s="15"/>
      <c r="Q124" s="15">
        <v>-50</v>
      </c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6"/>
      <c r="AD124" s="101"/>
      <c r="AE124" s="101"/>
      <c r="AF124" s="101"/>
      <c r="AG124" s="101"/>
      <c r="AH124" s="101"/>
      <c r="AI124" s="101"/>
      <c r="AJ124" s="95" t="str">
        <f t="shared" si="14"/>
        <v>OK</v>
      </c>
      <c r="AK124" s="96"/>
    </row>
    <row r="125" spans="1:37" customFormat="1" x14ac:dyDescent="0.25">
      <c r="A125" s="100">
        <v>42779</v>
      </c>
      <c r="B125" s="78" t="s">
        <v>161</v>
      </c>
      <c r="C125" s="78" t="s">
        <v>57</v>
      </c>
      <c r="D125" s="79" t="s">
        <v>40</v>
      </c>
      <c r="E125" s="80">
        <v>-55</v>
      </c>
      <c r="F125" s="128">
        <f t="shared" si="12"/>
        <v>6647.0500000000056</v>
      </c>
      <c r="G125" s="90">
        <f t="shared" si="13"/>
        <v>30084.05</v>
      </c>
      <c r="H125" s="91"/>
      <c r="I125" s="15"/>
      <c r="J125" s="15"/>
      <c r="K125" s="15"/>
      <c r="L125" s="15"/>
      <c r="M125" s="15"/>
      <c r="N125" s="15"/>
      <c r="O125" s="15">
        <v>-55</v>
      </c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6"/>
      <c r="AD125" s="101"/>
      <c r="AE125" s="101"/>
      <c r="AF125" s="101"/>
      <c r="AG125" s="101"/>
      <c r="AH125" s="101"/>
      <c r="AI125" s="101"/>
      <c r="AJ125" s="95" t="str">
        <f t="shared" si="14"/>
        <v>OK</v>
      </c>
      <c r="AK125" s="96"/>
    </row>
    <row r="126" spans="1:37" customFormat="1" x14ac:dyDescent="0.25">
      <c r="A126" s="100">
        <v>42781</v>
      </c>
      <c r="B126" s="78" t="s">
        <v>162</v>
      </c>
      <c r="C126" s="78" t="s">
        <v>57</v>
      </c>
      <c r="D126" s="79" t="s">
        <v>40</v>
      </c>
      <c r="E126" s="80">
        <v>-195</v>
      </c>
      <c r="F126" s="128">
        <f t="shared" si="12"/>
        <v>6452.0500000000056</v>
      </c>
      <c r="G126" s="90">
        <f t="shared" si="13"/>
        <v>30084.05</v>
      </c>
      <c r="H126" s="91"/>
      <c r="I126" s="15"/>
      <c r="J126" s="15"/>
      <c r="K126" s="15"/>
      <c r="L126" s="15"/>
      <c r="M126" s="15"/>
      <c r="N126" s="15"/>
      <c r="O126" s="15"/>
      <c r="P126" s="15"/>
      <c r="Q126" s="15">
        <v>-195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6"/>
      <c r="AD126" s="101"/>
      <c r="AE126" s="101"/>
      <c r="AF126" s="101"/>
      <c r="AG126" s="101"/>
      <c r="AH126" s="101"/>
      <c r="AI126" s="101"/>
      <c r="AJ126" s="95" t="str">
        <f t="shared" si="14"/>
        <v>OK</v>
      </c>
      <c r="AK126" s="96"/>
    </row>
    <row r="127" spans="1:37" customFormat="1" x14ac:dyDescent="0.25">
      <c r="A127" s="100">
        <v>42782</v>
      </c>
      <c r="B127" s="78" t="s">
        <v>163</v>
      </c>
      <c r="C127" s="78" t="s">
        <v>39</v>
      </c>
      <c r="D127" s="79" t="s">
        <v>40</v>
      </c>
      <c r="E127" s="80">
        <v>-110</v>
      </c>
      <c r="F127" s="128">
        <f t="shared" si="12"/>
        <v>6342.0500000000056</v>
      </c>
      <c r="G127" s="90">
        <f t="shared" si="13"/>
        <v>30084.05</v>
      </c>
      <c r="H127" s="91"/>
      <c r="I127" s="15"/>
      <c r="J127" s="15"/>
      <c r="K127" s="15"/>
      <c r="L127" s="15"/>
      <c r="M127" s="15"/>
      <c r="N127" s="15"/>
      <c r="O127" s="15"/>
      <c r="P127" s="15"/>
      <c r="Q127" s="15">
        <v>-110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6"/>
      <c r="AD127" s="101"/>
      <c r="AE127" s="101"/>
      <c r="AF127" s="101"/>
      <c r="AG127" s="101"/>
      <c r="AH127" s="101"/>
      <c r="AI127" s="101"/>
      <c r="AJ127" s="95" t="str">
        <f t="shared" si="14"/>
        <v>OK</v>
      </c>
      <c r="AK127" s="96"/>
    </row>
    <row r="128" spans="1:37" customFormat="1" x14ac:dyDescent="0.25">
      <c r="A128" s="100">
        <v>42782</v>
      </c>
      <c r="B128" s="78" t="s">
        <v>164</v>
      </c>
      <c r="C128" s="78" t="s">
        <v>57</v>
      </c>
      <c r="D128" s="79" t="s">
        <v>40</v>
      </c>
      <c r="E128" s="80">
        <v>-126.84</v>
      </c>
      <c r="F128" s="128">
        <f t="shared" si="12"/>
        <v>6215.2100000000055</v>
      </c>
      <c r="G128" s="90">
        <f t="shared" si="13"/>
        <v>30084.05</v>
      </c>
      <c r="H128" s="91"/>
      <c r="I128" s="15"/>
      <c r="J128" s="15"/>
      <c r="K128" s="15"/>
      <c r="L128" s="15"/>
      <c r="M128" s="15"/>
      <c r="N128" s="15"/>
      <c r="O128" s="15"/>
      <c r="P128" s="15">
        <v>-126.84</v>
      </c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6"/>
      <c r="AD128" s="101"/>
      <c r="AE128" s="101"/>
      <c r="AF128" s="101"/>
      <c r="AG128" s="101"/>
      <c r="AH128" s="101"/>
      <c r="AI128" s="101"/>
      <c r="AJ128" s="95" t="str">
        <f t="shared" si="14"/>
        <v>OK</v>
      </c>
      <c r="AK128" s="96"/>
    </row>
    <row r="129" spans="1:37" customFormat="1" x14ac:dyDescent="0.25">
      <c r="A129" s="100">
        <v>42787</v>
      </c>
      <c r="B129" s="78" t="s">
        <v>118</v>
      </c>
      <c r="C129" s="78" t="s">
        <v>39</v>
      </c>
      <c r="D129" s="79" t="s">
        <v>40</v>
      </c>
      <c r="E129" s="80">
        <v>-180</v>
      </c>
      <c r="F129" s="128">
        <f t="shared" si="12"/>
        <v>6035.2100000000055</v>
      </c>
      <c r="G129" s="90">
        <f t="shared" si="13"/>
        <v>30084.05</v>
      </c>
      <c r="H129" s="91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>
        <v>-180</v>
      </c>
      <c r="V129" s="15"/>
      <c r="W129" s="15"/>
      <c r="X129" s="15"/>
      <c r="Y129" s="15"/>
      <c r="Z129" s="15"/>
      <c r="AA129" s="15"/>
      <c r="AB129" s="15"/>
      <c r="AC129" s="16"/>
      <c r="AD129" s="101"/>
      <c r="AE129" s="101"/>
      <c r="AF129" s="101"/>
      <c r="AG129" s="101"/>
      <c r="AH129" s="101"/>
      <c r="AI129" s="101"/>
      <c r="AJ129" s="95" t="str">
        <f t="shared" si="14"/>
        <v>OK</v>
      </c>
      <c r="AK129" s="96"/>
    </row>
    <row r="130" spans="1:37" customFormat="1" x14ac:dyDescent="0.25">
      <c r="A130" s="100">
        <v>42787</v>
      </c>
      <c r="B130" s="78" t="s">
        <v>165</v>
      </c>
      <c r="C130" s="78" t="s">
        <v>39</v>
      </c>
      <c r="D130" s="79" t="s">
        <v>40</v>
      </c>
      <c r="E130" s="80">
        <v>-324</v>
      </c>
      <c r="F130" s="128">
        <f t="shared" si="12"/>
        <v>5711.2100000000055</v>
      </c>
      <c r="G130" s="90">
        <f t="shared" si="13"/>
        <v>30084.05</v>
      </c>
      <c r="H130" s="91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>
        <v>-324</v>
      </c>
      <c r="T130" s="15"/>
      <c r="U130" s="15"/>
      <c r="V130" s="15"/>
      <c r="W130" s="15"/>
      <c r="X130" s="15"/>
      <c r="Y130" s="15"/>
      <c r="Z130" s="15"/>
      <c r="AA130" s="15"/>
      <c r="AB130" s="15"/>
      <c r="AC130" s="16"/>
      <c r="AD130" s="101"/>
      <c r="AE130" s="101"/>
      <c r="AF130" s="101"/>
      <c r="AG130" s="101"/>
      <c r="AH130" s="101"/>
      <c r="AI130" s="101"/>
      <c r="AJ130" s="95" t="str">
        <f t="shared" si="14"/>
        <v>OK</v>
      </c>
      <c r="AK130" s="96"/>
    </row>
    <row r="131" spans="1:37" customFormat="1" x14ac:dyDescent="0.25">
      <c r="A131" s="100">
        <v>42795</v>
      </c>
      <c r="B131" s="78" t="s">
        <v>118</v>
      </c>
      <c r="C131" s="78" t="s">
        <v>39</v>
      </c>
      <c r="D131" s="79" t="s">
        <v>40</v>
      </c>
      <c r="E131" s="80">
        <v>-180</v>
      </c>
      <c r="F131" s="128">
        <f t="shared" si="12"/>
        <v>5531.2100000000055</v>
      </c>
      <c r="G131" s="90">
        <f t="shared" si="13"/>
        <v>30084.05</v>
      </c>
      <c r="H131" s="91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>
        <v>-180</v>
      </c>
      <c r="V131" s="15"/>
      <c r="W131" s="15"/>
      <c r="X131" s="15"/>
      <c r="Y131" s="15"/>
      <c r="Z131" s="15"/>
      <c r="AA131" s="15"/>
      <c r="AB131" s="15"/>
      <c r="AC131" s="16"/>
      <c r="AD131" s="101"/>
      <c r="AE131" s="101"/>
      <c r="AF131" s="101"/>
      <c r="AG131" s="101"/>
      <c r="AH131" s="101"/>
      <c r="AI131" s="101"/>
      <c r="AJ131" s="95" t="str">
        <f t="shared" si="14"/>
        <v>OK</v>
      </c>
      <c r="AK131" s="96"/>
    </row>
    <row r="132" spans="1:37" customFormat="1" x14ac:dyDescent="0.25">
      <c r="A132" s="100">
        <v>42797</v>
      </c>
      <c r="B132" s="78" t="s">
        <v>166</v>
      </c>
      <c r="C132" s="78" t="s">
        <v>39</v>
      </c>
      <c r="D132" s="79" t="s">
        <v>40</v>
      </c>
      <c r="E132" s="80">
        <v>85</v>
      </c>
      <c r="F132" s="128">
        <f t="shared" si="12"/>
        <v>5616.2100000000055</v>
      </c>
      <c r="G132" s="90">
        <f t="shared" si="13"/>
        <v>30084.05</v>
      </c>
      <c r="H132" s="91"/>
      <c r="I132" s="15"/>
      <c r="J132" s="15"/>
      <c r="K132" s="15"/>
      <c r="L132" s="15"/>
      <c r="M132" s="15"/>
      <c r="N132" s="15">
        <v>85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6"/>
      <c r="AD132" s="101"/>
      <c r="AE132" s="101"/>
      <c r="AF132" s="101"/>
      <c r="AG132" s="101"/>
      <c r="AH132" s="101"/>
      <c r="AI132" s="101"/>
      <c r="AJ132" s="95" t="str">
        <f t="shared" si="14"/>
        <v>OK</v>
      </c>
      <c r="AK132" s="96"/>
    </row>
    <row r="133" spans="1:37" customFormat="1" x14ac:dyDescent="0.25">
      <c r="A133" s="100">
        <v>42804</v>
      </c>
      <c r="B133" s="78" t="s">
        <v>167</v>
      </c>
      <c r="C133" s="78" t="s">
        <v>39</v>
      </c>
      <c r="D133" s="79" t="s">
        <v>40</v>
      </c>
      <c r="E133" s="80">
        <v>-148</v>
      </c>
      <c r="F133" s="128">
        <f t="shared" si="12"/>
        <v>5468.2100000000055</v>
      </c>
      <c r="G133" s="90">
        <f t="shared" si="13"/>
        <v>30084.05</v>
      </c>
      <c r="H133" s="91"/>
      <c r="I133" s="15"/>
      <c r="J133" s="15"/>
      <c r="K133" s="15"/>
      <c r="L133" s="15"/>
      <c r="M133" s="15"/>
      <c r="N133" s="15"/>
      <c r="O133" s="15"/>
      <c r="P133" s="15"/>
      <c r="Q133" s="15">
        <v>-148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6"/>
      <c r="AD133" s="101"/>
      <c r="AE133" s="101"/>
      <c r="AF133" s="101"/>
      <c r="AG133" s="101"/>
      <c r="AH133" s="101"/>
      <c r="AI133" s="101"/>
      <c r="AJ133" s="95" t="str">
        <f t="shared" si="14"/>
        <v>OK</v>
      </c>
      <c r="AK133" s="96"/>
    </row>
    <row r="134" spans="1:37" customFormat="1" x14ac:dyDescent="0.25">
      <c r="A134" s="100">
        <v>42805</v>
      </c>
      <c r="B134" s="78" t="s">
        <v>56</v>
      </c>
      <c r="C134" s="78" t="s">
        <v>39</v>
      </c>
      <c r="D134" s="79" t="s">
        <v>40</v>
      </c>
      <c r="E134" s="80">
        <v>-6</v>
      </c>
      <c r="F134" s="128">
        <f t="shared" si="12"/>
        <v>5462.2100000000055</v>
      </c>
      <c r="G134" s="90">
        <f t="shared" si="13"/>
        <v>30084.05</v>
      </c>
      <c r="H134" s="91"/>
      <c r="I134" s="15"/>
      <c r="J134" s="15"/>
      <c r="K134" s="15"/>
      <c r="L134" s="15"/>
      <c r="M134" s="15">
        <v>-6</v>
      </c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6"/>
      <c r="AD134" s="101"/>
      <c r="AE134" s="101"/>
      <c r="AF134" s="101"/>
      <c r="AG134" s="101"/>
      <c r="AH134" s="101"/>
      <c r="AI134" s="101"/>
      <c r="AJ134" s="95" t="str">
        <f t="shared" si="14"/>
        <v>OK</v>
      </c>
      <c r="AK134" s="96"/>
    </row>
    <row r="135" spans="1:37" customFormat="1" x14ac:dyDescent="0.25">
      <c r="A135" s="100">
        <v>42808</v>
      </c>
      <c r="B135" s="78" t="s">
        <v>168</v>
      </c>
      <c r="C135" s="78" t="s">
        <v>39</v>
      </c>
      <c r="D135" s="79" t="s">
        <v>40</v>
      </c>
      <c r="E135" s="80">
        <v>100</v>
      </c>
      <c r="F135" s="128">
        <f t="shared" si="12"/>
        <v>5562.2100000000055</v>
      </c>
      <c r="G135" s="90">
        <f t="shared" si="13"/>
        <v>30084.05</v>
      </c>
      <c r="H135" s="91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>
        <v>100</v>
      </c>
      <c r="AB135" s="15"/>
      <c r="AC135" s="16"/>
      <c r="AD135" s="101"/>
      <c r="AE135" s="101"/>
      <c r="AF135" s="101"/>
      <c r="AG135" s="101"/>
      <c r="AH135" s="101"/>
      <c r="AI135" s="101"/>
      <c r="AJ135" s="95" t="str">
        <f t="shared" si="14"/>
        <v>OK</v>
      </c>
      <c r="AK135" s="96"/>
    </row>
    <row r="136" spans="1:37" customFormat="1" x14ac:dyDescent="0.25">
      <c r="A136" s="100">
        <v>42809</v>
      </c>
      <c r="B136" s="78" t="s">
        <v>169</v>
      </c>
      <c r="C136" s="78" t="s">
        <v>57</v>
      </c>
      <c r="D136" s="79" t="s">
        <v>40</v>
      </c>
      <c r="E136" s="80">
        <v>-51.66</v>
      </c>
      <c r="F136" s="128">
        <f t="shared" si="12"/>
        <v>5510.5500000000056</v>
      </c>
      <c r="G136" s="90">
        <f t="shared" si="13"/>
        <v>30084.05</v>
      </c>
      <c r="H136" s="91"/>
      <c r="I136" s="15"/>
      <c r="J136" s="15"/>
      <c r="K136" s="15"/>
      <c r="L136" s="15"/>
      <c r="M136" s="15"/>
      <c r="N136" s="15"/>
      <c r="O136" s="15"/>
      <c r="P136" s="15"/>
      <c r="Q136" s="15">
        <v>-51.66</v>
      </c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6"/>
      <c r="AD136" s="101"/>
      <c r="AE136" s="101"/>
      <c r="AF136" s="101"/>
      <c r="AG136" s="101"/>
      <c r="AH136" s="101"/>
      <c r="AI136" s="101"/>
      <c r="AJ136" s="95" t="str">
        <f t="shared" si="14"/>
        <v>OK</v>
      </c>
      <c r="AK136" s="96"/>
    </row>
    <row r="137" spans="1:37" customFormat="1" x14ac:dyDescent="0.25">
      <c r="A137" s="100">
        <v>42810</v>
      </c>
      <c r="B137" s="78" t="s">
        <v>2</v>
      </c>
      <c r="C137" s="78" t="s">
        <v>39</v>
      </c>
      <c r="D137" s="79" t="s">
        <v>40</v>
      </c>
      <c r="E137" s="80">
        <v>2905</v>
      </c>
      <c r="F137" s="128">
        <f t="shared" si="12"/>
        <v>8415.5500000000065</v>
      </c>
      <c r="G137" s="90">
        <f t="shared" si="13"/>
        <v>30084.05</v>
      </c>
      <c r="H137" s="91"/>
      <c r="I137" s="15"/>
      <c r="J137" s="15">
        <v>2905</v>
      </c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6"/>
      <c r="AD137" s="101"/>
      <c r="AE137" s="101"/>
      <c r="AF137" s="101"/>
      <c r="AG137" s="101"/>
      <c r="AH137" s="101"/>
      <c r="AI137" s="101"/>
      <c r="AJ137" s="95" t="str">
        <f t="shared" si="14"/>
        <v>OK</v>
      </c>
      <c r="AK137" s="96"/>
    </row>
    <row r="138" spans="1:37" customFormat="1" x14ac:dyDescent="0.25">
      <c r="A138" s="100">
        <v>42811</v>
      </c>
      <c r="B138" s="78" t="s">
        <v>170</v>
      </c>
      <c r="C138" s="78" t="s">
        <v>39</v>
      </c>
      <c r="D138" s="79" t="s">
        <v>40</v>
      </c>
      <c r="E138" s="80">
        <v>100</v>
      </c>
      <c r="F138" s="128">
        <f t="shared" si="12"/>
        <v>8515.5500000000065</v>
      </c>
      <c r="G138" s="90">
        <f t="shared" si="13"/>
        <v>30084.05</v>
      </c>
      <c r="H138" s="91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>
        <v>100</v>
      </c>
      <c r="AB138" s="15"/>
      <c r="AC138" s="16"/>
      <c r="AD138" s="101"/>
      <c r="AE138" s="101"/>
      <c r="AF138" s="101"/>
      <c r="AG138" s="101"/>
      <c r="AH138" s="101"/>
      <c r="AI138" s="101"/>
      <c r="AJ138" s="95" t="str">
        <f t="shared" si="14"/>
        <v>OK</v>
      </c>
      <c r="AK138" s="96"/>
    </row>
    <row r="139" spans="1:37" customFormat="1" x14ac:dyDescent="0.25">
      <c r="A139" s="100">
        <v>42811</v>
      </c>
      <c r="B139" s="78" t="s">
        <v>118</v>
      </c>
      <c r="C139" s="78" t="s">
        <v>39</v>
      </c>
      <c r="D139" s="79" t="s">
        <v>40</v>
      </c>
      <c r="E139" s="80">
        <v>-90</v>
      </c>
      <c r="F139" s="128">
        <f t="shared" si="12"/>
        <v>8425.5500000000065</v>
      </c>
      <c r="G139" s="90">
        <f t="shared" si="13"/>
        <v>30084.05</v>
      </c>
      <c r="H139" s="91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>
        <v>-90</v>
      </c>
      <c r="V139" s="15"/>
      <c r="W139" s="15"/>
      <c r="X139" s="15"/>
      <c r="Y139" s="15"/>
      <c r="Z139" s="15"/>
      <c r="AA139" s="15"/>
      <c r="AB139" s="15"/>
      <c r="AC139" s="16"/>
      <c r="AD139" s="101"/>
      <c r="AE139" s="101"/>
      <c r="AF139" s="101"/>
      <c r="AG139" s="101"/>
      <c r="AH139" s="101"/>
      <c r="AI139" s="101"/>
      <c r="AJ139" s="95" t="str">
        <f t="shared" si="14"/>
        <v>OK</v>
      </c>
      <c r="AK139" s="96"/>
    </row>
    <row r="140" spans="1:37" customFormat="1" x14ac:dyDescent="0.25">
      <c r="A140" s="100">
        <v>42814</v>
      </c>
      <c r="B140" s="78" t="s">
        <v>171</v>
      </c>
      <c r="C140" s="78" t="s">
        <v>57</v>
      </c>
      <c r="D140" s="79" t="s">
        <v>40</v>
      </c>
      <c r="E140" s="80">
        <v>-123</v>
      </c>
      <c r="F140" s="128">
        <f t="shared" ref="F140:F203" si="17">IF(E140=0,"",IF(D140&gt;0,IF(D140="CASH",F139,IF(D140="UNCASHED",F139,IF(D140="DONATION",F139,F139+E140))),F139))</f>
        <v>8302.5500000000065</v>
      </c>
      <c r="G140" s="90">
        <f t="shared" ref="G140:G203" si="18">IF(B140=0, " ", G139+SUM(AD140:AI140))</f>
        <v>30084.05</v>
      </c>
      <c r="H140" s="91"/>
      <c r="I140" s="15"/>
      <c r="J140" s="15"/>
      <c r="K140" s="15"/>
      <c r="L140" s="15"/>
      <c r="M140" s="15"/>
      <c r="N140" s="15"/>
      <c r="O140" s="15"/>
      <c r="P140" s="15">
        <v>-123</v>
      </c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6"/>
      <c r="AD140" s="101"/>
      <c r="AE140" s="101"/>
      <c r="AF140" s="101"/>
      <c r="AG140" s="101"/>
      <c r="AH140" s="101"/>
      <c r="AI140" s="101"/>
      <c r="AJ140" s="95" t="str">
        <f t="shared" ref="AJ140:AJ203" si="19">IF(D140="CASH",(IF(SUM(H140:AI140)=0,"OK","ERROR")),IF(E140=0,"",IF(D140=0,"UNPAID",IF(SUM(H140:AI140)=E140,"OK","ERROR"))))</f>
        <v>OK</v>
      </c>
      <c r="AK140" s="96"/>
    </row>
    <row r="141" spans="1:37" customFormat="1" x14ac:dyDescent="0.25">
      <c r="A141" s="100">
        <v>42815</v>
      </c>
      <c r="B141" s="78" t="s">
        <v>172</v>
      </c>
      <c r="C141" s="78" t="s">
        <v>60</v>
      </c>
      <c r="D141" s="79" t="s">
        <v>40</v>
      </c>
      <c r="E141" s="80">
        <v>-1231</v>
      </c>
      <c r="F141" s="128">
        <f t="shared" si="17"/>
        <v>7071.5500000000065</v>
      </c>
      <c r="G141" s="90">
        <f t="shared" si="18"/>
        <v>30084.05</v>
      </c>
      <c r="H141" s="91"/>
      <c r="I141" s="15"/>
      <c r="J141" s="15"/>
      <c r="K141" s="15"/>
      <c r="L141" s="15"/>
      <c r="M141" s="15"/>
      <c r="N141" s="15"/>
      <c r="O141" s="15">
        <v>-1231</v>
      </c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6"/>
      <c r="AD141" s="101"/>
      <c r="AE141" s="101"/>
      <c r="AF141" s="101"/>
      <c r="AG141" s="101"/>
      <c r="AH141" s="101"/>
      <c r="AI141" s="101"/>
      <c r="AJ141" s="95" t="str">
        <f t="shared" si="19"/>
        <v>OK</v>
      </c>
      <c r="AK141" s="96"/>
    </row>
    <row r="142" spans="1:37" customFormat="1" x14ac:dyDescent="0.25">
      <c r="A142" s="100">
        <v>42816</v>
      </c>
      <c r="B142" s="78" t="s">
        <v>173</v>
      </c>
      <c r="C142" s="78" t="s">
        <v>60</v>
      </c>
      <c r="D142" s="79" t="s">
        <v>40</v>
      </c>
      <c r="E142" s="80">
        <v>-32</v>
      </c>
      <c r="F142" s="128">
        <f t="shared" si="17"/>
        <v>7039.5500000000065</v>
      </c>
      <c r="G142" s="90">
        <f t="shared" si="18"/>
        <v>30084.05</v>
      </c>
      <c r="H142" s="91"/>
      <c r="I142" s="15"/>
      <c r="J142" s="15"/>
      <c r="K142" s="15"/>
      <c r="L142" s="15"/>
      <c r="M142" s="15"/>
      <c r="N142" s="15"/>
      <c r="O142" s="15"/>
      <c r="P142" s="15"/>
      <c r="Q142" s="15">
        <v>-32</v>
      </c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6"/>
      <c r="AD142" s="101"/>
      <c r="AE142" s="101"/>
      <c r="AF142" s="101"/>
      <c r="AG142" s="101"/>
      <c r="AH142" s="101"/>
      <c r="AI142" s="101"/>
      <c r="AJ142" s="95" t="str">
        <f t="shared" si="19"/>
        <v>OK</v>
      </c>
      <c r="AK142" s="96"/>
    </row>
    <row r="143" spans="1:37" customFormat="1" x14ac:dyDescent="0.25">
      <c r="A143" s="100">
        <v>42816</v>
      </c>
      <c r="B143" s="78" t="s">
        <v>174</v>
      </c>
      <c r="C143" s="78" t="s">
        <v>39</v>
      </c>
      <c r="D143" s="79" t="s">
        <v>40</v>
      </c>
      <c r="E143" s="80">
        <v>-58.8</v>
      </c>
      <c r="F143" s="128">
        <f t="shared" si="17"/>
        <v>6980.7500000000064</v>
      </c>
      <c r="G143" s="90">
        <f t="shared" si="18"/>
        <v>30084.05</v>
      </c>
      <c r="H143" s="91"/>
      <c r="I143" s="15"/>
      <c r="J143" s="15"/>
      <c r="K143" s="15"/>
      <c r="L143" s="15"/>
      <c r="M143" s="15"/>
      <c r="N143" s="15"/>
      <c r="O143" s="15"/>
      <c r="P143" s="15"/>
      <c r="Q143" s="15"/>
      <c r="R143" s="15">
        <v>-58.8</v>
      </c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6"/>
      <c r="AD143" s="101"/>
      <c r="AE143" s="101"/>
      <c r="AF143" s="101"/>
      <c r="AG143" s="101"/>
      <c r="AH143" s="101"/>
      <c r="AI143" s="101"/>
      <c r="AJ143" s="95" t="str">
        <f t="shared" si="19"/>
        <v>OK</v>
      </c>
      <c r="AK143" s="96"/>
    </row>
    <row r="144" spans="1:37" customFormat="1" x14ac:dyDescent="0.25">
      <c r="A144" s="100">
        <v>42816</v>
      </c>
      <c r="B144" s="78" t="s">
        <v>175</v>
      </c>
      <c r="C144" s="78" t="s">
        <v>39</v>
      </c>
      <c r="D144" s="79" t="s">
        <v>40</v>
      </c>
      <c r="E144" s="80">
        <v>-203.9</v>
      </c>
      <c r="F144" s="128">
        <f t="shared" si="17"/>
        <v>6776.8500000000067</v>
      </c>
      <c r="G144" s="90">
        <f t="shared" si="18"/>
        <v>30084.05</v>
      </c>
      <c r="H144" s="91"/>
      <c r="I144" s="15"/>
      <c r="J144" s="15"/>
      <c r="K144" s="15"/>
      <c r="L144" s="15"/>
      <c r="M144" s="15"/>
      <c r="N144" s="15"/>
      <c r="O144" s="15">
        <v>-203.9</v>
      </c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6"/>
      <c r="AD144" s="101"/>
      <c r="AE144" s="101"/>
      <c r="AF144" s="101"/>
      <c r="AG144" s="101"/>
      <c r="AH144" s="101"/>
      <c r="AI144" s="101"/>
      <c r="AJ144" s="95" t="str">
        <f t="shared" si="19"/>
        <v>OK</v>
      </c>
      <c r="AK144" s="96"/>
    </row>
    <row r="145" spans="1:37" customFormat="1" x14ac:dyDescent="0.25">
      <c r="A145" s="127">
        <v>42816</v>
      </c>
      <c r="B145" s="78" t="s">
        <v>61</v>
      </c>
      <c r="C145" s="78" t="s">
        <v>39</v>
      </c>
      <c r="D145" s="79" t="s">
        <v>40</v>
      </c>
      <c r="E145" s="80">
        <v>-900</v>
      </c>
      <c r="F145" s="128">
        <f t="shared" si="17"/>
        <v>5876.8500000000067</v>
      </c>
      <c r="G145" s="90">
        <f t="shared" si="18"/>
        <v>30084.05</v>
      </c>
      <c r="H145" s="91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>
        <v>-900</v>
      </c>
      <c r="V145" s="15"/>
      <c r="W145" s="15"/>
      <c r="X145" s="15"/>
      <c r="Y145" s="15"/>
      <c r="Z145" s="15"/>
      <c r="AA145" s="15"/>
      <c r="AB145" s="15"/>
      <c r="AC145" s="16"/>
      <c r="AD145" s="101"/>
      <c r="AE145" s="101"/>
      <c r="AF145" s="101"/>
      <c r="AG145" s="101"/>
      <c r="AH145" s="101"/>
      <c r="AI145" s="101"/>
      <c r="AJ145" s="95" t="str">
        <f t="shared" si="19"/>
        <v>OK</v>
      </c>
      <c r="AK145" s="96"/>
    </row>
    <row r="146" spans="1:37" customFormat="1" x14ac:dyDescent="0.25">
      <c r="A146" s="100">
        <v>42816</v>
      </c>
      <c r="B146" s="78" t="s">
        <v>176</v>
      </c>
      <c r="C146" s="78" t="s">
        <v>57</v>
      </c>
      <c r="D146" s="102" t="s">
        <v>40</v>
      </c>
      <c r="E146" s="80">
        <v>-32.020000000000003</v>
      </c>
      <c r="F146" s="128">
        <f t="shared" si="17"/>
        <v>5844.8300000000063</v>
      </c>
      <c r="G146" s="90">
        <f t="shared" si="18"/>
        <v>30084.05</v>
      </c>
      <c r="H146" s="91"/>
      <c r="I146" s="15"/>
      <c r="J146" s="15"/>
      <c r="K146" s="15"/>
      <c r="L146" s="15"/>
      <c r="M146" s="15"/>
      <c r="N146" s="15"/>
      <c r="O146" s="15"/>
      <c r="P146" s="15">
        <v>-32.020000000000003</v>
      </c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6"/>
      <c r="AD146" s="101"/>
      <c r="AE146" s="101"/>
      <c r="AF146" s="101"/>
      <c r="AG146" s="101"/>
      <c r="AH146" s="101"/>
      <c r="AI146" s="101"/>
      <c r="AJ146" s="95" t="str">
        <f t="shared" si="19"/>
        <v>OK</v>
      </c>
      <c r="AK146" s="96"/>
    </row>
    <row r="147" spans="1:37" customFormat="1" x14ac:dyDescent="0.25">
      <c r="A147" s="100">
        <v>42817</v>
      </c>
      <c r="B147" s="78" t="s">
        <v>177</v>
      </c>
      <c r="C147" s="78" t="s">
        <v>39</v>
      </c>
      <c r="D147" s="79" t="s">
        <v>40</v>
      </c>
      <c r="E147" s="80">
        <v>100</v>
      </c>
      <c r="F147" s="128">
        <f t="shared" si="17"/>
        <v>5944.8300000000063</v>
      </c>
      <c r="G147" s="90">
        <f t="shared" si="18"/>
        <v>30084.05</v>
      </c>
      <c r="H147" s="91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>
        <v>100</v>
      </c>
      <c r="AB147" s="15"/>
      <c r="AC147" s="16"/>
      <c r="AD147" s="101"/>
      <c r="AE147" s="101"/>
      <c r="AF147" s="101"/>
      <c r="AG147" s="101"/>
      <c r="AH147" s="101"/>
      <c r="AI147" s="101"/>
      <c r="AJ147" s="95" t="str">
        <f t="shared" si="19"/>
        <v>OK</v>
      </c>
      <c r="AK147" s="96"/>
    </row>
    <row r="148" spans="1:37" customFormat="1" x14ac:dyDescent="0.25">
      <c r="A148" s="100">
        <v>42818</v>
      </c>
      <c r="B148" s="78" t="s">
        <v>178</v>
      </c>
      <c r="C148" s="78" t="s">
        <v>39</v>
      </c>
      <c r="D148" s="79" t="s">
        <v>40</v>
      </c>
      <c r="E148" s="80">
        <v>-562.75</v>
      </c>
      <c r="F148" s="128">
        <f t="shared" si="17"/>
        <v>5382.0800000000063</v>
      </c>
      <c r="G148" s="90">
        <f t="shared" si="18"/>
        <v>30084.05</v>
      </c>
      <c r="H148" s="91"/>
      <c r="I148" s="15"/>
      <c r="J148" s="15"/>
      <c r="K148" s="15"/>
      <c r="L148" s="15"/>
      <c r="M148" s="15"/>
      <c r="N148" s="15"/>
      <c r="O148" s="15"/>
      <c r="P148" s="15">
        <v>-562.75</v>
      </c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6"/>
      <c r="AD148" s="101"/>
      <c r="AE148" s="101"/>
      <c r="AF148" s="101"/>
      <c r="AG148" s="101"/>
      <c r="AH148" s="101"/>
      <c r="AI148" s="101"/>
      <c r="AJ148" s="95" t="str">
        <f t="shared" si="19"/>
        <v>OK</v>
      </c>
      <c r="AK148" s="96"/>
    </row>
    <row r="149" spans="1:37" customFormat="1" x14ac:dyDescent="0.25">
      <c r="A149" s="100">
        <v>42821</v>
      </c>
      <c r="B149" s="78" t="s">
        <v>179</v>
      </c>
      <c r="C149" s="78" t="s">
        <v>39</v>
      </c>
      <c r="D149" s="79" t="s">
        <v>40</v>
      </c>
      <c r="E149" s="80">
        <v>-397.32</v>
      </c>
      <c r="F149" s="128">
        <f t="shared" si="17"/>
        <v>4984.7600000000066</v>
      </c>
      <c r="G149" s="90">
        <f t="shared" si="18"/>
        <v>30084.05</v>
      </c>
      <c r="H149" s="91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>
        <v>-397.32</v>
      </c>
      <c r="T149" s="15"/>
      <c r="U149" s="15"/>
      <c r="V149" s="15"/>
      <c r="W149" s="15"/>
      <c r="X149" s="15"/>
      <c r="Y149" s="15"/>
      <c r="Z149" s="15"/>
      <c r="AA149" s="15"/>
      <c r="AB149" s="15"/>
      <c r="AC149" s="16"/>
      <c r="AD149" s="101"/>
      <c r="AE149" s="101"/>
      <c r="AF149" s="101"/>
      <c r="AG149" s="101"/>
      <c r="AH149" s="101"/>
      <c r="AI149" s="101"/>
      <c r="AJ149" s="95" t="str">
        <f t="shared" si="19"/>
        <v>OK</v>
      </c>
      <c r="AK149" s="96"/>
    </row>
    <row r="150" spans="1:37" customFormat="1" x14ac:dyDescent="0.25">
      <c r="A150" s="100">
        <v>42824</v>
      </c>
      <c r="B150" s="78" t="s">
        <v>180</v>
      </c>
      <c r="C150" s="78" t="s">
        <v>39</v>
      </c>
      <c r="D150" s="102" t="s">
        <v>40</v>
      </c>
      <c r="E150" s="80">
        <v>-25</v>
      </c>
      <c r="F150" s="128">
        <f t="shared" si="17"/>
        <v>4959.7600000000066</v>
      </c>
      <c r="G150" s="90">
        <f t="shared" si="18"/>
        <v>30084.05</v>
      </c>
      <c r="H150" s="91"/>
      <c r="I150" s="15"/>
      <c r="J150" s="15"/>
      <c r="K150" s="15"/>
      <c r="L150" s="15"/>
      <c r="M150" s="15"/>
      <c r="N150" s="15"/>
      <c r="O150" s="15"/>
      <c r="P150" s="15"/>
      <c r="Q150" s="15">
        <v>-25</v>
      </c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6"/>
      <c r="AD150" s="101"/>
      <c r="AE150" s="101"/>
      <c r="AF150" s="101"/>
      <c r="AG150" s="101"/>
      <c r="AH150" s="101"/>
      <c r="AI150" s="101"/>
      <c r="AJ150" s="95" t="str">
        <f t="shared" si="19"/>
        <v>OK</v>
      </c>
      <c r="AK150" s="96"/>
    </row>
    <row r="151" spans="1:37" customFormat="1" x14ac:dyDescent="0.25">
      <c r="A151" s="100">
        <v>42824</v>
      </c>
      <c r="B151" s="78" t="s">
        <v>181</v>
      </c>
      <c r="C151" s="78" t="s">
        <v>39</v>
      </c>
      <c r="D151" s="79" t="s">
        <v>40</v>
      </c>
      <c r="E151" s="80">
        <v>-56.4</v>
      </c>
      <c r="F151" s="128">
        <f t="shared" si="17"/>
        <v>4903.3600000000069</v>
      </c>
      <c r="G151" s="90">
        <f t="shared" si="18"/>
        <v>30084.05</v>
      </c>
      <c r="H151" s="91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>
        <v>-56.4</v>
      </c>
      <c r="X151" s="15"/>
      <c r="Y151" s="15"/>
      <c r="Z151" s="15"/>
      <c r="AA151" s="15"/>
      <c r="AB151" s="15"/>
      <c r="AC151" s="16"/>
      <c r="AD151" s="101"/>
      <c r="AE151" s="101"/>
      <c r="AF151" s="101"/>
      <c r="AG151" s="101"/>
      <c r="AH151" s="101"/>
      <c r="AI151" s="101"/>
      <c r="AJ151" s="95" t="str">
        <f t="shared" si="19"/>
        <v>OK</v>
      </c>
      <c r="AK151" s="96"/>
    </row>
    <row r="152" spans="1:37" customFormat="1" x14ac:dyDescent="0.25">
      <c r="A152" s="100">
        <v>42824</v>
      </c>
      <c r="B152" s="78" t="s">
        <v>182</v>
      </c>
      <c r="C152" s="78" t="s">
        <v>39</v>
      </c>
      <c r="D152" s="79" t="s">
        <v>40</v>
      </c>
      <c r="E152" s="80">
        <v>-400</v>
      </c>
      <c r="F152" s="128">
        <f t="shared" si="17"/>
        <v>4503.3600000000069</v>
      </c>
      <c r="G152" s="90">
        <f t="shared" si="18"/>
        <v>30084.05</v>
      </c>
      <c r="H152" s="91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30"/>
      <c r="T152" s="15"/>
      <c r="U152" s="15"/>
      <c r="V152" s="15"/>
      <c r="W152" s="15"/>
      <c r="X152" s="15"/>
      <c r="Y152" s="15"/>
      <c r="Z152" s="15"/>
      <c r="AA152" s="15">
        <v>-400</v>
      </c>
      <c r="AB152" s="15"/>
      <c r="AC152" s="16"/>
      <c r="AD152" s="101"/>
      <c r="AE152" s="101"/>
      <c r="AF152" s="101"/>
      <c r="AG152" s="101"/>
      <c r="AH152" s="101"/>
      <c r="AI152" s="101"/>
      <c r="AJ152" s="95" t="str">
        <f t="shared" si="19"/>
        <v>OK</v>
      </c>
      <c r="AK152" s="96"/>
    </row>
    <row r="153" spans="1:37" customFormat="1" x14ac:dyDescent="0.25">
      <c r="A153" s="100">
        <v>42826</v>
      </c>
      <c r="B153" s="78" t="s">
        <v>183</v>
      </c>
      <c r="C153" s="78" t="s">
        <v>39</v>
      </c>
      <c r="D153" s="79" t="s">
        <v>40</v>
      </c>
      <c r="E153" s="80">
        <v>-320</v>
      </c>
      <c r="F153" s="128">
        <f t="shared" si="17"/>
        <v>4183.3600000000069</v>
      </c>
      <c r="G153" s="90">
        <f t="shared" si="18"/>
        <v>30084.05</v>
      </c>
      <c r="H153" s="91"/>
      <c r="I153" s="15"/>
      <c r="J153" s="15"/>
      <c r="K153" s="15"/>
      <c r="L153" s="15"/>
      <c r="M153" s="15"/>
      <c r="N153" s="15"/>
      <c r="O153" s="15"/>
      <c r="P153" s="15"/>
      <c r="Q153" s="15">
        <v>-320</v>
      </c>
      <c r="R153" s="15"/>
      <c r="S153" s="130"/>
      <c r="T153" s="15"/>
      <c r="U153" s="15"/>
      <c r="V153" s="15"/>
      <c r="W153" s="15"/>
      <c r="X153" s="15"/>
      <c r="Y153" s="15"/>
      <c r="Z153" s="15"/>
      <c r="AA153" s="15"/>
      <c r="AB153" s="15"/>
      <c r="AC153" s="16"/>
      <c r="AD153" s="101"/>
      <c r="AE153" s="101"/>
      <c r="AF153" s="101"/>
      <c r="AG153" s="101"/>
      <c r="AH153" s="101"/>
      <c r="AI153" s="101"/>
      <c r="AJ153" s="95" t="str">
        <f t="shared" si="19"/>
        <v>OK</v>
      </c>
      <c r="AK153" s="96"/>
    </row>
    <row r="154" spans="1:37" customFormat="1" x14ac:dyDescent="0.25">
      <c r="A154" s="100">
        <v>42827</v>
      </c>
      <c r="B154" s="78" t="s">
        <v>184</v>
      </c>
      <c r="C154" s="78" t="s">
        <v>39</v>
      </c>
      <c r="D154" s="79" t="s">
        <v>40</v>
      </c>
      <c r="E154" s="80">
        <v>100</v>
      </c>
      <c r="F154" s="128">
        <f t="shared" si="17"/>
        <v>4283.3600000000069</v>
      </c>
      <c r="G154" s="90">
        <f t="shared" si="18"/>
        <v>30084.05</v>
      </c>
      <c r="H154" s="91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30"/>
      <c r="T154" s="15"/>
      <c r="U154" s="15"/>
      <c r="V154" s="15"/>
      <c r="W154" s="15"/>
      <c r="X154" s="15"/>
      <c r="Y154" s="15"/>
      <c r="Z154" s="15"/>
      <c r="AA154" s="15">
        <v>100</v>
      </c>
      <c r="AB154" s="15"/>
      <c r="AC154" s="16"/>
      <c r="AD154" s="101"/>
      <c r="AE154" s="101"/>
      <c r="AF154" s="101"/>
      <c r="AG154" s="101"/>
      <c r="AH154" s="101"/>
      <c r="AI154" s="101"/>
      <c r="AJ154" s="95" t="str">
        <f t="shared" si="19"/>
        <v>OK</v>
      </c>
      <c r="AK154" s="96"/>
    </row>
    <row r="155" spans="1:37" customFormat="1" x14ac:dyDescent="0.25">
      <c r="A155" s="100">
        <v>42833</v>
      </c>
      <c r="B155" s="78" t="s">
        <v>56</v>
      </c>
      <c r="C155" s="78" t="s">
        <v>39</v>
      </c>
      <c r="D155" s="79" t="s">
        <v>40</v>
      </c>
      <c r="E155" s="80">
        <v>-6</v>
      </c>
      <c r="F155" s="128">
        <f t="shared" si="17"/>
        <v>4277.3600000000069</v>
      </c>
      <c r="G155" s="90">
        <f t="shared" si="18"/>
        <v>30084.05</v>
      </c>
      <c r="H155" s="91"/>
      <c r="I155" s="15"/>
      <c r="J155" s="15"/>
      <c r="K155" s="15"/>
      <c r="L155" s="15"/>
      <c r="M155" s="15">
        <v>-6</v>
      </c>
      <c r="N155" s="15"/>
      <c r="O155" s="15"/>
      <c r="P155" s="15"/>
      <c r="Q155" s="15"/>
      <c r="R155" s="15"/>
      <c r="S155" s="130"/>
      <c r="T155" s="15"/>
      <c r="U155" s="15"/>
      <c r="V155" s="15"/>
      <c r="W155" s="15"/>
      <c r="X155" s="15"/>
      <c r="Y155" s="15"/>
      <c r="Z155" s="15"/>
      <c r="AA155" s="15"/>
      <c r="AB155" s="15"/>
      <c r="AC155" s="16"/>
      <c r="AD155" s="101"/>
      <c r="AE155" s="101"/>
      <c r="AF155" s="101"/>
      <c r="AG155" s="101"/>
      <c r="AH155" s="101"/>
      <c r="AI155" s="101"/>
      <c r="AJ155" s="95" t="str">
        <f t="shared" si="19"/>
        <v>OK</v>
      </c>
      <c r="AK155" s="96"/>
    </row>
    <row r="156" spans="1:37" customFormat="1" x14ac:dyDescent="0.25">
      <c r="A156" s="100">
        <v>42834</v>
      </c>
      <c r="B156" s="78" t="s">
        <v>185</v>
      </c>
      <c r="C156" s="78" t="s">
        <v>39</v>
      </c>
      <c r="D156" s="79" t="s">
        <v>40</v>
      </c>
      <c r="E156" s="80">
        <v>129.80000000000001</v>
      </c>
      <c r="F156" s="128">
        <f t="shared" si="17"/>
        <v>4407.1600000000071</v>
      </c>
      <c r="G156" s="90">
        <f t="shared" si="18"/>
        <v>30084.05</v>
      </c>
      <c r="H156" s="91"/>
      <c r="I156" s="15"/>
      <c r="J156" s="15"/>
      <c r="K156" s="15"/>
      <c r="L156" s="15"/>
      <c r="M156" s="15"/>
      <c r="N156" s="15"/>
      <c r="O156" s="15"/>
      <c r="P156" s="24"/>
      <c r="Q156" s="15"/>
      <c r="R156" s="15"/>
      <c r="S156" s="129"/>
      <c r="T156" s="15"/>
      <c r="U156" s="15"/>
      <c r="V156" s="15"/>
      <c r="W156" s="15"/>
      <c r="X156" s="15"/>
      <c r="Y156" s="15"/>
      <c r="Z156" s="24"/>
      <c r="AA156" s="15">
        <v>129.80000000000001</v>
      </c>
      <c r="AB156" s="15"/>
      <c r="AC156" s="16"/>
      <c r="AD156" s="101"/>
      <c r="AE156" s="101"/>
      <c r="AF156" s="101"/>
      <c r="AG156" s="101"/>
      <c r="AH156" s="101"/>
      <c r="AI156" s="101"/>
      <c r="AJ156" s="95" t="str">
        <f t="shared" si="19"/>
        <v>OK</v>
      </c>
      <c r="AK156" s="96"/>
    </row>
    <row r="157" spans="1:37" customFormat="1" x14ac:dyDescent="0.25">
      <c r="A157" s="100">
        <v>42834</v>
      </c>
      <c r="B157" s="78" t="s">
        <v>186</v>
      </c>
      <c r="C157" s="78" t="s">
        <v>39</v>
      </c>
      <c r="D157" s="79" t="s">
        <v>40</v>
      </c>
      <c r="E157" s="80">
        <v>129.80000000000001</v>
      </c>
      <c r="F157" s="128">
        <f t="shared" si="17"/>
        <v>4536.9600000000073</v>
      </c>
      <c r="G157" s="90">
        <f t="shared" si="18"/>
        <v>30084.05</v>
      </c>
      <c r="H157" s="91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30"/>
      <c r="T157" s="15"/>
      <c r="U157" s="15"/>
      <c r="V157" s="15"/>
      <c r="W157" s="15"/>
      <c r="X157" s="15"/>
      <c r="Y157" s="15"/>
      <c r="Z157" s="15"/>
      <c r="AA157" s="15">
        <v>129.80000000000001</v>
      </c>
      <c r="AB157" s="15"/>
      <c r="AC157" s="16"/>
      <c r="AD157" s="101"/>
      <c r="AE157" s="101"/>
      <c r="AF157" s="101"/>
      <c r="AG157" s="101"/>
      <c r="AH157" s="101"/>
      <c r="AI157" s="101"/>
      <c r="AJ157" s="95" t="str">
        <f t="shared" si="19"/>
        <v>OK</v>
      </c>
      <c r="AK157" s="96"/>
    </row>
    <row r="158" spans="1:37" customFormat="1" x14ac:dyDescent="0.25">
      <c r="A158" s="100">
        <v>42835</v>
      </c>
      <c r="B158" s="78" t="s">
        <v>187</v>
      </c>
      <c r="C158" s="78" t="s">
        <v>39</v>
      </c>
      <c r="D158" s="79" t="s">
        <v>40</v>
      </c>
      <c r="E158" s="80">
        <v>129.82</v>
      </c>
      <c r="F158" s="128">
        <f t="shared" si="17"/>
        <v>4666.780000000007</v>
      </c>
      <c r="G158" s="90">
        <f t="shared" si="18"/>
        <v>30084.05</v>
      </c>
      <c r="H158" s="91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30"/>
      <c r="T158" s="15"/>
      <c r="U158" s="15"/>
      <c r="V158" s="15"/>
      <c r="W158" s="15"/>
      <c r="X158" s="15"/>
      <c r="Y158" s="15"/>
      <c r="Z158" s="15"/>
      <c r="AA158" s="15">
        <v>129.82</v>
      </c>
      <c r="AB158" s="15"/>
      <c r="AC158" s="16"/>
      <c r="AD158" s="101"/>
      <c r="AE158" s="101"/>
      <c r="AF158" s="101"/>
      <c r="AG158" s="101"/>
      <c r="AH158" s="101"/>
      <c r="AI158" s="101"/>
      <c r="AJ158" s="95" t="str">
        <f t="shared" si="19"/>
        <v>OK</v>
      </c>
      <c r="AK158" s="96"/>
    </row>
    <row r="159" spans="1:37" customFormat="1" x14ac:dyDescent="0.25">
      <c r="A159" s="100">
        <v>42836</v>
      </c>
      <c r="B159" s="78" t="s">
        <v>188</v>
      </c>
      <c r="C159" s="78" t="s">
        <v>39</v>
      </c>
      <c r="D159" s="79" t="s">
        <v>40</v>
      </c>
      <c r="E159" s="80">
        <v>129.80000000000001</v>
      </c>
      <c r="F159" s="128">
        <f t="shared" si="17"/>
        <v>4796.5800000000072</v>
      </c>
      <c r="G159" s="90">
        <f t="shared" si="18"/>
        <v>30084.05</v>
      </c>
      <c r="H159" s="91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30"/>
      <c r="T159" s="15"/>
      <c r="U159" s="15"/>
      <c r="V159" s="15"/>
      <c r="W159" s="15"/>
      <c r="X159" s="15"/>
      <c r="Y159" s="15"/>
      <c r="Z159" s="15"/>
      <c r="AA159" s="15">
        <v>129.80000000000001</v>
      </c>
      <c r="AB159" s="15"/>
      <c r="AC159" s="16"/>
      <c r="AD159" s="101"/>
      <c r="AE159" s="101"/>
      <c r="AF159" s="101"/>
      <c r="AG159" s="101"/>
      <c r="AH159" s="101"/>
      <c r="AI159" s="101"/>
      <c r="AJ159" s="95" t="str">
        <f t="shared" si="19"/>
        <v>OK</v>
      </c>
      <c r="AK159" s="96"/>
    </row>
    <row r="160" spans="1:37" customFormat="1" x14ac:dyDescent="0.25">
      <c r="A160" s="100">
        <v>42838</v>
      </c>
      <c r="B160" s="78" t="s">
        <v>189</v>
      </c>
      <c r="C160" s="78" t="s">
        <v>39</v>
      </c>
      <c r="D160" s="102" t="s">
        <v>40</v>
      </c>
      <c r="E160" s="80">
        <v>-235</v>
      </c>
      <c r="F160" s="128">
        <f t="shared" si="17"/>
        <v>4561.5800000000072</v>
      </c>
      <c r="G160" s="90">
        <f t="shared" si="18"/>
        <v>30084.05</v>
      </c>
      <c r="H160" s="91"/>
      <c r="I160" s="15"/>
      <c r="J160" s="15"/>
      <c r="K160" s="15"/>
      <c r="L160" s="15"/>
      <c r="M160" s="15"/>
      <c r="N160" s="15"/>
      <c r="O160" s="15"/>
      <c r="P160" s="15">
        <v>-235</v>
      </c>
      <c r="Q160" s="15"/>
      <c r="R160" s="15"/>
      <c r="S160" s="130"/>
      <c r="T160" s="15"/>
      <c r="U160" s="15"/>
      <c r="V160" s="15"/>
      <c r="W160" s="15"/>
      <c r="X160" s="15"/>
      <c r="Y160" s="15"/>
      <c r="Z160" s="15"/>
      <c r="AA160" s="15"/>
      <c r="AB160" s="15"/>
      <c r="AC160" s="16"/>
      <c r="AD160" s="101"/>
      <c r="AE160" s="101"/>
      <c r="AF160" s="101"/>
      <c r="AG160" s="101"/>
      <c r="AH160" s="101"/>
      <c r="AI160" s="101"/>
      <c r="AJ160" s="95" t="str">
        <f t="shared" si="19"/>
        <v>OK</v>
      </c>
      <c r="AK160" s="104"/>
    </row>
    <row r="161" spans="1:37" customFormat="1" x14ac:dyDescent="0.25">
      <c r="A161" s="100">
        <v>42838</v>
      </c>
      <c r="B161" s="78" t="s">
        <v>190</v>
      </c>
      <c r="C161" s="78" t="s">
        <v>39</v>
      </c>
      <c r="D161" s="102" t="s">
        <v>40</v>
      </c>
      <c r="E161" s="80">
        <v>129.80000000000001</v>
      </c>
      <c r="F161" s="128">
        <f t="shared" si="17"/>
        <v>4691.3800000000074</v>
      </c>
      <c r="G161" s="90">
        <f t="shared" si="18"/>
        <v>30084.05</v>
      </c>
      <c r="H161" s="91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30"/>
      <c r="T161" s="15"/>
      <c r="U161" s="15"/>
      <c r="V161" s="15"/>
      <c r="W161" s="15"/>
      <c r="X161" s="15"/>
      <c r="Y161" s="15"/>
      <c r="Z161" s="15"/>
      <c r="AA161" s="15">
        <v>129.80000000000001</v>
      </c>
      <c r="AB161" s="15"/>
      <c r="AC161" s="16"/>
      <c r="AD161" s="101"/>
      <c r="AE161" s="101"/>
      <c r="AF161" s="101"/>
      <c r="AG161" s="101"/>
      <c r="AH161" s="101"/>
      <c r="AI161" s="101"/>
      <c r="AJ161" s="95" t="str">
        <f t="shared" si="19"/>
        <v>OK</v>
      </c>
      <c r="AK161" s="96"/>
    </row>
    <row r="162" spans="1:37" customFormat="1" x14ac:dyDescent="0.25">
      <c r="A162" s="100">
        <v>42842</v>
      </c>
      <c r="B162" s="78" t="s">
        <v>191</v>
      </c>
      <c r="C162" s="78" t="s">
        <v>39</v>
      </c>
      <c r="D162" s="102" t="s">
        <v>40</v>
      </c>
      <c r="E162" s="80">
        <v>-670.02</v>
      </c>
      <c r="F162" s="128">
        <f t="shared" si="17"/>
        <v>4021.3600000000074</v>
      </c>
      <c r="G162" s="90">
        <f t="shared" si="18"/>
        <v>30084.05</v>
      </c>
      <c r="H162" s="91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30"/>
      <c r="T162" s="15"/>
      <c r="U162" s="15"/>
      <c r="V162" s="15"/>
      <c r="W162" s="15"/>
      <c r="X162" s="15"/>
      <c r="Y162" s="15"/>
      <c r="Z162" s="15">
        <v>-21</v>
      </c>
      <c r="AA162" s="15">
        <v>-649.02</v>
      </c>
      <c r="AB162" s="15"/>
      <c r="AC162" s="16"/>
      <c r="AD162" s="101"/>
      <c r="AE162" s="101"/>
      <c r="AF162" s="101"/>
      <c r="AG162" s="101"/>
      <c r="AH162" s="101"/>
      <c r="AI162" s="101"/>
      <c r="AJ162" s="95" t="str">
        <f t="shared" si="19"/>
        <v>OK</v>
      </c>
      <c r="AK162" s="96"/>
    </row>
    <row r="163" spans="1:37" customFormat="1" x14ac:dyDescent="0.25">
      <c r="A163" s="100">
        <v>42846</v>
      </c>
      <c r="B163" s="78" t="s">
        <v>192</v>
      </c>
      <c r="C163" s="78" t="s">
        <v>57</v>
      </c>
      <c r="D163" s="79" t="s">
        <v>40</v>
      </c>
      <c r="E163" s="80">
        <v>-9</v>
      </c>
      <c r="F163" s="128">
        <f t="shared" si="17"/>
        <v>4012.3600000000074</v>
      </c>
      <c r="G163" s="90">
        <f t="shared" si="18"/>
        <v>30084.05</v>
      </c>
      <c r="H163" s="91"/>
      <c r="I163" s="15"/>
      <c r="J163" s="15"/>
      <c r="K163" s="15"/>
      <c r="L163" s="15"/>
      <c r="M163" s="15"/>
      <c r="N163" s="15"/>
      <c r="O163" s="15"/>
      <c r="P163" s="15">
        <v>-9</v>
      </c>
      <c r="Q163" s="15"/>
      <c r="R163" s="15"/>
      <c r="S163" s="130"/>
      <c r="T163" s="15"/>
      <c r="U163" s="15"/>
      <c r="V163" s="15"/>
      <c r="W163" s="15"/>
      <c r="X163" s="15"/>
      <c r="Y163" s="15"/>
      <c r="Z163" s="15"/>
      <c r="AA163" s="15"/>
      <c r="AB163" s="15"/>
      <c r="AC163" s="16"/>
      <c r="AD163" s="101"/>
      <c r="AE163" s="101"/>
      <c r="AF163" s="101"/>
      <c r="AG163" s="101"/>
      <c r="AH163" s="101"/>
      <c r="AI163" s="101"/>
      <c r="AJ163" s="95" t="str">
        <f t="shared" si="19"/>
        <v>OK</v>
      </c>
      <c r="AK163" s="96"/>
    </row>
    <row r="164" spans="1:37" customFormat="1" x14ac:dyDescent="0.25">
      <c r="A164" s="100">
        <v>42846</v>
      </c>
      <c r="B164" s="78" t="s">
        <v>193</v>
      </c>
      <c r="C164" s="78" t="s">
        <v>39</v>
      </c>
      <c r="D164" s="79" t="s">
        <v>40</v>
      </c>
      <c r="E164" s="80">
        <v>-22</v>
      </c>
      <c r="F164" s="128">
        <f t="shared" si="17"/>
        <v>3990.3600000000074</v>
      </c>
      <c r="G164" s="90">
        <f t="shared" si="18"/>
        <v>30084.05</v>
      </c>
      <c r="H164" s="91"/>
      <c r="I164" s="15"/>
      <c r="J164" s="15"/>
      <c r="K164" s="15"/>
      <c r="L164" s="15"/>
      <c r="M164" s="15"/>
      <c r="N164" s="15"/>
      <c r="O164" s="15"/>
      <c r="P164" s="15"/>
      <c r="Q164" s="15">
        <v>-22</v>
      </c>
      <c r="R164" s="15"/>
      <c r="S164" s="130"/>
      <c r="T164" s="15"/>
      <c r="U164" s="15"/>
      <c r="V164" s="15"/>
      <c r="W164" s="15"/>
      <c r="X164" s="15"/>
      <c r="Y164" s="15"/>
      <c r="Z164" s="15"/>
      <c r="AA164" s="15"/>
      <c r="AB164" s="15"/>
      <c r="AC164" s="16"/>
      <c r="AD164" s="101"/>
      <c r="AE164" s="101"/>
      <c r="AF164" s="101"/>
      <c r="AG164" s="101"/>
      <c r="AH164" s="101"/>
      <c r="AI164" s="101"/>
      <c r="AJ164" s="95" t="str">
        <f t="shared" si="19"/>
        <v>OK</v>
      </c>
      <c r="AK164" s="96"/>
    </row>
    <row r="165" spans="1:37" customFormat="1" x14ac:dyDescent="0.25">
      <c r="A165" s="100">
        <v>42847</v>
      </c>
      <c r="B165" s="78" t="s">
        <v>194</v>
      </c>
      <c r="C165" s="78" t="s">
        <v>39</v>
      </c>
      <c r="D165" s="79" t="s">
        <v>40</v>
      </c>
      <c r="E165" s="80">
        <v>-160</v>
      </c>
      <c r="F165" s="128">
        <f t="shared" si="17"/>
        <v>3830.3600000000074</v>
      </c>
      <c r="G165" s="90">
        <f t="shared" si="18"/>
        <v>30084.05</v>
      </c>
      <c r="H165" s="91"/>
      <c r="I165" s="15"/>
      <c r="J165" s="15"/>
      <c r="K165" s="15"/>
      <c r="L165" s="15"/>
      <c r="M165" s="15"/>
      <c r="N165" s="15"/>
      <c r="O165" s="15"/>
      <c r="P165" s="15"/>
      <c r="Q165" s="15">
        <v>-160</v>
      </c>
      <c r="R165" s="15"/>
      <c r="S165" s="130"/>
      <c r="T165" s="15"/>
      <c r="U165" s="15"/>
      <c r="V165" s="15"/>
      <c r="W165" s="15"/>
      <c r="X165" s="15"/>
      <c r="Y165" s="15"/>
      <c r="Z165" s="15"/>
      <c r="AA165" s="15"/>
      <c r="AB165" s="15"/>
      <c r="AC165" s="16"/>
      <c r="AD165" s="101"/>
      <c r="AE165" s="101"/>
      <c r="AF165" s="101"/>
      <c r="AG165" s="101"/>
      <c r="AH165" s="101"/>
      <c r="AI165" s="101"/>
      <c r="AJ165" s="95" t="str">
        <f t="shared" si="19"/>
        <v>OK</v>
      </c>
      <c r="AK165" s="96"/>
    </row>
    <row r="166" spans="1:37" customFormat="1" x14ac:dyDescent="0.25">
      <c r="A166" s="100">
        <v>42847</v>
      </c>
      <c r="B166" s="78" t="s">
        <v>195</v>
      </c>
      <c r="C166" s="78" t="s">
        <v>39</v>
      </c>
      <c r="D166" s="79" t="s">
        <v>40</v>
      </c>
      <c r="E166" s="80">
        <v>-128</v>
      </c>
      <c r="F166" s="128">
        <f t="shared" si="17"/>
        <v>3702.3600000000074</v>
      </c>
      <c r="G166" s="90">
        <f t="shared" si="18"/>
        <v>30084.05</v>
      </c>
      <c r="H166" s="91"/>
      <c r="I166" s="15"/>
      <c r="J166" s="15"/>
      <c r="K166" s="15"/>
      <c r="L166" s="15"/>
      <c r="M166" s="15"/>
      <c r="N166" s="15"/>
      <c r="O166" s="15"/>
      <c r="P166" s="15"/>
      <c r="Q166" s="15">
        <v>-128</v>
      </c>
      <c r="R166" s="15"/>
      <c r="S166" s="130"/>
      <c r="T166" s="15"/>
      <c r="U166" s="15"/>
      <c r="V166" s="15"/>
      <c r="W166" s="15"/>
      <c r="X166" s="15"/>
      <c r="Y166" s="15"/>
      <c r="Z166" s="15"/>
      <c r="AA166" s="15"/>
      <c r="AB166" s="15"/>
      <c r="AC166" s="16"/>
      <c r="AD166" s="101"/>
      <c r="AE166" s="101"/>
      <c r="AF166" s="101"/>
      <c r="AG166" s="101"/>
      <c r="AH166" s="101"/>
      <c r="AI166" s="101"/>
      <c r="AJ166" s="95" t="str">
        <f t="shared" si="19"/>
        <v>OK</v>
      </c>
      <c r="AK166" s="96"/>
    </row>
    <row r="167" spans="1:37" customFormat="1" x14ac:dyDescent="0.25">
      <c r="A167" s="100">
        <v>42849</v>
      </c>
      <c r="B167" s="78" t="s">
        <v>196</v>
      </c>
      <c r="C167" s="78" t="s">
        <v>39</v>
      </c>
      <c r="D167" s="79" t="s">
        <v>40</v>
      </c>
      <c r="E167" s="80">
        <v>-105.18</v>
      </c>
      <c r="F167" s="128">
        <f t="shared" si="17"/>
        <v>3597.1800000000076</v>
      </c>
      <c r="G167" s="90">
        <f t="shared" si="18"/>
        <v>30084.05</v>
      </c>
      <c r="H167" s="91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30">
        <v>-105.18</v>
      </c>
      <c r="T167" s="15"/>
      <c r="U167" s="15"/>
      <c r="V167" s="15"/>
      <c r="W167" s="15"/>
      <c r="X167" s="15"/>
      <c r="Y167" s="15"/>
      <c r="Z167" s="15"/>
      <c r="AA167" s="15"/>
      <c r="AB167" s="15"/>
      <c r="AC167" s="16"/>
      <c r="AD167" s="101"/>
      <c r="AE167" s="101"/>
      <c r="AF167" s="101"/>
      <c r="AG167" s="101"/>
      <c r="AH167" s="101"/>
      <c r="AI167" s="101"/>
      <c r="AJ167" s="95" t="str">
        <f t="shared" si="19"/>
        <v>OK</v>
      </c>
      <c r="AK167" s="96"/>
    </row>
    <row r="168" spans="1:37" customFormat="1" x14ac:dyDescent="0.25">
      <c r="A168" s="100"/>
      <c r="B168" s="78"/>
      <c r="C168" s="78"/>
      <c r="D168" s="79"/>
      <c r="E168" s="80"/>
      <c r="F168" s="128" t="str">
        <f t="shared" si="17"/>
        <v/>
      </c>
      <c r="G168" s="90" t="str">
        <f t="shared" si="18"/>
        <v xml:space="preserve"> </v>
      </c>
      <c r="H168" s="91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30"/>
      <c r="T168" s="15"/>
      <c r="U168" s="15"/>
      <c r="V168" s="15"/>
      <c r="W168" s="15"/>
      <c r="X168" s="15"/>
      <c r="Y168" s="15"/>
      <c r="Z168" s="15"/>
      <c r="AA168" s="15"/>
      <c r="AB168" s="15"/>
      <c r="AC168" s="16"/>
      <c r="AD168" s="101"/>
      <c r="AE168" s="101"/>
      <c r="AF168" s="101"/>
      <c r="AG168" s="101"/>
      <c r="AH168" s="101"/>
      <c r="AI168" s="101"/>
      <c r="AJ168" s="95" t="str">
        <f t="shared" si="19"/>
        <v/>
      </c>
      <c r="AK168" s="96"/>
    </row>
    <row r="169" spans="1:37" customFormat="1" x14ac:dyDescent="0.25">
      <c r="A169" s="100"/>
      <c r="B169" s="78"/>
      <c r="C169" s="78"/>
      <c r="D169" s="79"/>
      <c r="E169" s="80"/>
      <c r="F169" s="128" t="str">
        <f t="shared" si="17"/>
        <v/>
      </c>
      <c r="G169" s="90" t="str">
        <f t="shared" si="18"/>
        <v xml:space="preserve"> </v>
      </c>
      <c r="H169" s="91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30"/>
      <c r="T169" s="15"/>
      <c r="U169" s="15"/>
      <c r="V169" s="15"/>
      <c r="W169" s="15"/>
      <c r="X169" s="15"/>
      <c r="Y169" s="15"/>
      <c r="Z169" s="15"/>
      <c r="AA169" s="15"/>
      <c r="AB169" s="15"/>
      <c r="AC169" s="16"/>
      <c r="AD169" s="101"/>
      <c r="AE169" s="101"/>
      <c r="AF169" s="101"/>
      <c r="AG169" s="101"/>
      <c r="AH169" s="101"/>
      <c r="AI169" s="101"/>
      <c r="AJ169" s="95" t="str">
        <f t="shared" si="19"/>
        <v/>
      </c>
      <c r="AK169" s="96"/>
    </row>
    <row r="170" spans="1:37" customFormat="1" x14ac:dyDescent="0.25">
      <c r="A170" s="100"/>
      <c r="B170" s="78"/>
      <c r="C170" s="78"/>
      <c r="D170" s="79"/>
      <c r="E170" s="80"/>
      <c r="F170" s="128" t="str">
        <f t="shared" si="17"/>
        <v/>
      </c>
      <c r="G170" s="90" t="str">
        <f t="shared" si="18"/>
        <v xml:space="preserve"> </v>
      </c>
      <c r="H170" s="91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30"/>
      <c r="T170" s="15"/>
      <c r="U170" s="15"/>
      <c r="V170" s="15"/>
      <c r="W170" s="15"/>
      <c r="X170" s="15"/>
      <c r="Y170" s="15"/>
      <c r="Z170" s="15"/>
      <c r="AA170" s="15"/>
      <c r="AB170" s="15"/>
      <c r="AC170" s="16"/>
      <c r="AD170" s="101"/>
      <c r="AE170" s="101"/>
      <c r="AF170" s="101"/>
      <c r="AG170" s="101"/>
      <c r="AH170" s="101"/>
      <c r="AI170" s="101"/>
      <c r="AJ170" s="95" t="str">
        <f t="shared" si="19"/>
        <v/>
      </c>
      <c r="AK170" s="96"/>
    </row>
    <row r="171" spans="1:37" customFormat="1" x14ac:dyDescent="0.25">
      <c r="A171" s="100"/>
      <c r="B171" s="78"/>
      <c r="C171" s="78"/>
      <c r="D171" s="79"/>
      <c r="E171" s="80"/>
      <c r="F171" s="128" t="str">
        <f t="shared" si="17"/>
        <v/>
      </c>
      <c r="G171" s="90" t="str">
        <f t="shared" si="18"/>
        <v xml:space="preserve"> </v>
      </c>
      <c r="H171" s="91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30"/>
      <c r="T171" s="15"/>
      <c r="U171" s="15"/>
      <c r="V171" s="15"/>
      <c r="W171" s="15"/>
      <c r="X171" s="15"/>
      <c r="Y171" s="15"/>
      <c r="Z171" s="15"/>
      <c r="AA171" s="15"/>
      <c r="AB171" s="15"/>
      <c r="AC171" s="16"/>
      <c r="AD171" s="101"/>
      <c r="AE171" s="101"/>
      <c r="AF171" s="101"/>
      <c r="AG171" s="101"/>
      <c r="AH171" s="101"/>
      <c r="AI171" s="101"/>
      <c r="AJ171" s="95" t="str">
        <f t="shared" si="19"/>
        <v/>
      </c>
      <c r="AK171" s="96"/>
    </row>
    <row r="172" spans="1:37" customFormat="1" x14ac:dyDescent="0.25">
      <c r="A172" s="100"/>
      <c r="B172" s="78"/>
      <c r="C172" s="78"/>
      <c r="D172" s="79"/>
      <c r="E172" s="80"/>
      <c r="F172" s="128" t="str">
        <f t="shared" si="17"/>
        <v/>
      </c>
      <c r="G172" s="90" t="str">
        <f t="shared" si="18"/>
        <v xml:space="preserve"> </v>
      </c>
      <c r="H172" s="91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30"/>
      <c r="T172" s="15"/>
      <c r="U172" s="15"/>
      <c r="V172" s="15"/>
      <c r="W172" s="15"/>
      <c r="X172" s="15"/>
      <c r="Y172" s="15"/>
      <c r="Z172" s="15"/>
      <c r="AA172" s="15"/>
      <c r="AB172" s="15"/>
      <c r="AC172" s="16"/>
      <c r="AD172" s="101"/>
      <c r="AE172" s="101"/>
      <c r="AF172" s="101"/>
      <c r="AG172" s="101"/>
      <c r="AH172" s="101"/>
      <c r="AI172" s="101"/>
      <c r="AJ172" s="95" t="str">
        <f t="shared" si="19"/>
        <v/>
      </c>
      <c r="AK172" s="96"/>
    </row>
    <row r="173" spans="1:37" customFormat="1" x14ac:dyDescent="0.25">
      <c r="A173" s="100"/>
      <c r="B173" s="78"/>
      <c r="C173" s="78"/>
      <c r="D173" s="79"/>
      <c r="E173" s="80"/>
      <c r="F173" s="128" t="str">
        <f t="shared" si="17"/>
        <v/>
      </c>
      <c r="G173" s="90" t="str">
        <f t="shared" si="18"/>
        <v xml:space="preserve"> </v>
      </c>
      <c r="H173" s="91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30"/>
      <c r="T173" s="15"/>
      <c r="U173" s="15"/>
      <c r="V173" s="15"/>
      <c r="W173" s="15"/>
      <c r="X173" s="15"/>
      <c r="Y173" s="15"/>
      <c r="Z173" s="15"/>
      <c r="AA173" s="15"/>
      <c r="AB173" s="15"/>
      <c r="AC173" s="16"/>
      <c r="AD173" s="101"/>
      <c r="AE173" s="101"/>
      <c r="AF173" s="101"/>
      <c r="AG173" s="101"/>
      <c r="AH173" s="101"/>
      <c r="AI173" s="101"/>
      <c r="AJ173" s="95" t="str">
        <f t="shared" si="19"/>
        <v/>
      </c>
      <c r="AK173" s="96"/>
    </row>
    <row r="174" spans="1:37" customFormat="1" x14ac:dyDescent="0.25">
      <c r="A174" s="100"/>
      <c r="B174" s="78"/>
      <c r="C174" s="78"/>
      <c r="D174" s="79"/>
      <c r="E174" s="80"/>
      <c r="F174" s="128" t="str">
        <f t="shared" si="17"/>
        <v/>
      </c>
      <c r="G174" s="90" t="str">
        <f t="shared" si="18"/>
        <v xml:space="preserve"> </v>
      </c>
      <c r="H174" s="91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30"/>
      <c r="T174" s="15"/>
      <c r="U174" s="15"/>
      <c r="V174" s="15"/>
      <c r="W174" s="15"/>
      <c r="X174" s="15"/>
      <c r="Y174" s="15"/>
      <c r="Z174" s="15"/>
      <c r="AA174" s="15"/>
      <c r="AB174" s="15"/>
      <c r="AC174" s="16"/>
      <c r="AD174" s="101"/>
      <c r="AE174" s="101"/>
      <c r="AF174" s="101"/>
      <c r="AG174" s="101"/>
      <c r="AH174" s="101"/>
      <c r="AI174" s="101"/>
      <c r="AJ174" s="95" t="str">
        <f t="shared" si="19"/>
        <v/>
      </c>
      <c r="AK174" s="96"/>
    </row>
    <row r="175" spans="1:37" customFormat="1" x14ac:dyDescent="0.25">
      <c r="A175" s="100"/>
      <c r="B175" s="78"/>
      <c r="C175" s="78"/>
      <c r="D175" s="79"/>
      <c r="E175" s="80"/>
      <c r="F175" s="128" t="str">
        <f t="shared" si="17"/>
        <v/>
      </c>
      <c r="G175" s="90" t="str">
        <f t="shared" si="18"/>
        <v xml:space="preserve"> </v>
      </c>
      <c r="H175" s="91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30"/>
      <c r="T175" s="15"/>
      <c r="U175" s="15"/>
      <c r="V175" s="15"/>
      <c r="W175" s="15"/>
      <c r="X175" s="15"/>
      <c r="Y175" s="15"/>
      <c r="Z175" s="15"/>
      <c r="AA175" s="15"/>
      <c r="AB175" s="15"/>
      <c r="AC175" s="16"/>
      <c r="AD175" s="101"/>
      <c r="AE175" s="101"/>
      <c r="AF175" s="101"/>
      <c r="AG175" s="101"/>
      <c r="AH175" s="101"/>
      <c r="AI175" s="101"/>
      <c r="AJ175" s="95" t="str">
        <f t="shared" si="19"/>
        <v/>
      </c>
      <c r="AK175" s="96"/>
    </row>
    <row r="176" spans="1:37" customFormat="1" x14ac:dyDescent="0.25">
      <c r="A176" s="100"/>
      <c r="B176" s="78"/>
      <c r="C176" s="78"/>
      <c r="D176" s="79"/>
      <c r="E176" s="80"/>
      <c r="F176" s="128" t="str">
        <f t="shared" si="17"/>
        <v/>
      </c>
      <c r="G176" s="90" t="str">
        <f t="shared" si="18"/>
        <v xml:space="preserve"> </v>
      </c>
      <c r="H176" s="91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30"/>
      <c r="T176" s="15"/>
      <c r="U176" s="15"/>
      <c r="V176" s="15"/>
      <c r="W176" s="15"/>
      <c r="X176" s="15"/>
      <c r="Y176" s="15"/>
      <c r="Z176" s="15"/>
      <c r="AA176" s="15"/>
      <c r="AB176" s="15"/>
      <c r="AC176" s="16"/>
      <c r="AD176" s="101"/>
      <c r="AE176" s="101"/>
      <c r="AF176" s="101"/>
      <c r="AG176" s="101"/>
      <c r="AH176" s="101"/>
      <c r="AI176" s="101"/>
      <c r="AJ176" s="95" t="str">
        <f t="shared" si="19"/>
        <v/>
      </c>
      <c r="AK176" s="96"/>
    </row>
    <row r="177" spans="1:37" customFormat="1" x14ac:dyDescent="0.25">
      <c r="A177" s="100"/>
      <c r="B177" s="78"/>
      <c r="C177" s="78"/>
      <c r="D177" s="79"/>
      <c r="E177" s="80"/>
      <c r="F177" s="128" t="str">
        <f t="shared" si="17"/>
        <v/>
      </c>
      <c r="G177" s="90" t="str">
        <f t="shared" si="18"/>
        <v xml:space="preserve"> </v>
      </c>
      <c r="H177" s="91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30"/>
      <c r="T177" s="15"/>
      <c r="U177" s="15"/>
      <c r="V177" s="15"/>
      <c r="W177" s="15"/>
      <c r="X177" s="15"/>
      <c r="Y177" s="15"/>
      <c r="Z177" s="15"/>
      <c r="AA177" s="15"/>
      <c r="AB177" s="15"/>
      <c r="AC177" s="16"/>
      <c r="AD177" s="101"/>
      <c r="AE177" s="101"/>
      <c r="AF177" s="101"/>
      <c r="AG177" s="101"/>
      <c r="AH177" s="101"/>
      <c r="AI177" s="101"/>
      <c r="AJ177" s="95" t="str">
        <f t="shared" si="19"/>
        <v/>
      </c>
      <c r="AK177" s="96"/>
    </row>
    <row r="178" spans="1:37" customFormat="1" x14ac:dyDescent="0.25">
      <c r="A178" s="100"/>
      <c r="B178" s="78"/>
      <c r="C178" s="78"/>
      <c r="D178" s="102"/>
      <c r="E178" s="80"/>
      <c r="F178" s="128" t="str">
        <f t="shared" si="17"/>
        <v/>
      </c>
      <c r="G178" s="90" t="str">
        <f t="shared" si="18"/>
        <v xml:space="preserve"> </v>
      </c>
      <c r="H178" s="91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30"/>
      <c r="T178" s="15"/>
      <c r="U178" s="15"/>
      <c r="V178" s="15"/>
      <c r="W178" s="15"/>
      <c r="X178" s="15"/>
      <c r="Y178" s="15"/>
      <c r="Z178" s="15"/>
      <c r="AA178" s="15"/>
      <c r="AB178" s="15"/>
      <c r="AC178" s="16"/>
      <c r="AD178" s="101"/>
      <c r="AE178" s="101"/>
      <c r="AF178" s="101"/>
      <c r="AG178" s="101"/>
      <c r="AH178" s="101"/>
      <c r="AI178" s="101"/>
      <c r="AJ178" s="95" t="str">
        <f t="shared" si="19"/>
        <v/>
      </c>
      <c r="AK178" s="96"/>
    </row>
    <row r="179" spans="1:37" customFormat="1" x14ac:dyDescent="0.25">
      <c r="A179" s="100"/>
      <c r="B179" s="78"/>
      <c r="C179" s="78"/>
      <c r="D179" s="79"/>
      <c r="E179" s="80"/>
      <c r="F179" s="128" t="str">
        <f t="shared" si="17"/>
        <v/>
      </c>
      <c r="G179" s="90" t="str">
        <f t="shared" si="18"/>
        <v xml:space="preserve"> </v>
      </c>
      <c r="H179" s="91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30"/>
      <c r="T179" s="15"/>
      <c r="U179" s="15"/>
      <c r="V179" s="15"/>
      <c r="W179" s="15"/>
      <c r="X179" s="15"/>
      <c r="Y179" s="15"/>
      <c r="Z179" s="15"/>
      <c r="AA179" s="15"/>
      <c r="AB179" s="15"/>
      <c r="AC179" s="16"/>
      <c r="AD179" s="101"/>
      <c r="AE179" s="101"/>
      <c r="AF179" s="101"/>
      <c r="AG179" s="101"/>
      <c r="AH179" s="101"/>
      <c r="AI179" s="101"/>
      <c r="AJ179" s="95" t="str">
        <f t="shared" si="19"/>
        <v/>
      </c>
      <c r="AK179" s="96"/>
    </row>
    <row r="180" spans="1:37" customFormat="1" x14ac:dyDescent="0.25">
      <c r="A180" s="100"/>
      <c r="B180" s="78"/>
      <c r="C180" s="78"/>
      <c r="D180" s="79"/>
      <c r="E180" s="80"/>
      <c r="F180" s="128" t="str">
        <f t="shared" si="17"/>
        <v/>
      </c>
      <c r="G180" s="90" t="str">
        <f t="shared" si="18"/>
        <v xml:space="preserve"> </v>
      </c>
      <c r="H180" s="91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30"/>
      <c r="T180" s="15"/>
      <c r="U180" s="15"/>
      <c r="V180" s="15"/>
      <c r="W180" s="15"/>
      <c r="X180" s="15"/>
      <c r="Y180" s="15"/>
      <c r="Z180" s="15"/>
      <c r="AA180" s="15"/>
      <c r="AB180" s="15"/>
      <c r="AC180" s="16"/>
      <c r="AD180" s="101"/>
      <c r="AE180" s="101"/>
      <c r="AF180" s="101"/>
      <c r="AG180" s="101"/>
      <c r="AH180" s="101"/>
      <c r="AI180" s="101"/>
      <c r="AJ180" s="95" t="str">
        <f t="shared" si="19"/>
        <v/>
      </c>
      <c r="AK180" s="96"/>
    </row>
    <row r="181" spans="1:37" customFormat="1" x14ac:dyDescent="0.25">
      <c r="A181" s="100"/>
      <c r="B181" s="78"/>
      <c r="C181" s="78"/>
      <c r="D181" s="79"/>
      <c r="E181" s="80"/>
      <c r="F181" s="128" t="str">
        <f t="shared" si="17"/>
        <v/>
      </c>
      <c r="G181" s="90" t="str">
        <f t="shared" si="18"/>
        <v xml:space="preserve"> </v>
      </c>
      <c r="H181" s="91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30"/>
      <c r="T181" s="15"/>
      <c r="U181" s="15"/>
      <c r="V181" s="15"/>
      <c r="W181" s="15"/>
      <c r="X181" s="15"/>
      <c r="Y181" s="15"/>
      <c r="Z181" s="15"/>
      <c r="AA181" s="15"/>
      <c r="AB181" s="15"/>
      <c r="AC181" s="16"/>
      <c r="AD181" s="101"/>
      <c r="AE181" s="101"/>
      <c r="AF181" s="101"/>
      <c r="AG181" s="101"/>
      <c r="AH181" s="101"/>
      <c r="AI181" s="101"/>
      <c r="AJ181" s="95" t="str">
        <f t="shared" si="19"/>
        <v/>
      </c>
      <c r="AK181" s="96"/>
    </row>
    <row r="182" spans="1:37" customFormat="1" x14ac:dyDescent="0.25">
      <c r="A182" s="100"/>
      <c r="B182" s="78"/>
      <c r="C182" s="78"/>
      <c r="D182" s="79"/>
      <c r="E182" s="80"/>
      <c r="F182" s="128" t="str">
        <f t="shared" si="17"/>
        <v/>
      </c>
      <c r="G182" s="90" t="str">
        <f t="shared" si="18"/>
        <v xml:space="preserve"> </v>
      </c>
      <c r="H182" s="91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30"/>
      <c r="T182" s="15"/>
      <c r="U182" s="15"/>
      <c r="V182" s="15"/>
      <c r="W182" s="15"/>
      <c r="X182" s="15"/>
      <c r="Y182" s="15"/>
      <c r="Z182" s="15"/>
      <c r="AA182" s="15"/>
      <c r="AB182" s="15"/>
      <c r="AC182" s="16"/>
      <c r="AD182" s="101"/>
      <c r="AE182" s="101"/>
      <c r="AF182" s="101"/>
      <c r="AG182" s="101"/>
      <c r="AH182" s="101"/>
      <c r="AI182" s="101"/>
      <c r="AJ182" s="95" t="str">
        <f t="shared" si="19"/>
        <v/>
      </c>
      <c r="AK182" s="96"/>
    </row>
    <row r="183" spans="1:37" customFormat="1" x14ac:dyDescent="0.25">
      <c r="A183" s="100"/>
      <c r="B183" s="78"/>
      <c r="C183" s="78"/>
      <c r="D183" s="79"/>
      <c r="E183" s="80"/>
      <c r="F183" s="128" t="str">
        <f t="shared" si="17"/>
        <v/>
      </c>
      <c r="G183" s="90" t="str">
        <f t="shared" si="18"/>
        <v xml:space="preserve"> </v>
      </c>
      <c r="H183" s="91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30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01"/>
      <c r="AE183" s="101"/>
      <c r="AF183" s="101"/>
      <c r="AG183" s="101"/>
      <c r="AH183" s="101"/>
      <c r="AI183" s="101"/>
      <c r="AJ183" s="95" t="str">
        <f t="shared" si="19"/>
        <v/>
      </c>
      <c r="AK183" s="96"/>
    </row>
    <row r="184" spans="1:37" customFormat="1" x14ac:dyDescent="0.25">
      <c r="A184" s="100"/>
      <c r="B184" s="78"/>
      <c r="C184" s="78"/>
      <c r="D184" s="79"/>
      <c r="E184" s="80"/>
      <c r="F184" s="128" t="str">
        <f t="shared" si="17"/>
        <v/>
      </c>
      <c r="G184" s="90" t="str">
        <f t="shared" si="18"/>
        <v xml:space="preserve"> </v>
      </c>
      <c r="H184" s="91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30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01"/>
      <c r="AE184" s="101"/>
      <c r="AF184" s="101"/>
      <c r="AG184" s="101"/>
      <c r="AH184" s="101"/>
      <c r="AI184" s="101"/>
      <c r="AJ184" s="95" t="str">
        <f t="shared" si="19"/>
        <v/>
      </c>
      <c r="AK184" s="96"/>
    </row>
    <row r="185" spans="1:37" customFormat="1" x14ac:dyDescent="0.25">
      <c r="A185" s="100"/>
      <c r="B185" s="78"/>
      <c r="C185" s="78"/>
      <c r="D185" s="79"/>
      <c r="E185" s="80"/>
      <c r="F185" s="128" t="str">
        <f t="shared" si="17"/>
        <v/>
      </c>
      <c r="G185" s="90" t="str">
        <f t="shared" si="18"/>
        <v xml:space="preserve"> </v>
      </c>
      <c r="H185" s="91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30"/>
      <c r="T185" s="15"/>
      <c r="U185" s="15"/>
      <c r="V185" s="15"/>
      <c r="W185" s="15"/>
      <c r="X185" s="15"/>
      <c r="Y185" s="15"/>
      <c r="Z185" s="15"/>
      <c r="AA185" s="15"/>
      <c r="AB185" s="15"/>
      <c r="AC185" s="16"/>
      <c r="AD185" s="101"/>
      <c r="AE185" s="101"/>
      <c r="AF185" s="101"/>
      <c r="AG185" s="101"/>
      <c r="AH185" s="101"/>
      <c r="AI185" s="101"/>
      <c r="AJ185" s="95" t="str">
        <f t="shared" si="19"/>
        <v/>
      </c>
      <c r="AK185" s="96"/>
    </row>
    <row r="186" spans="1:37" customFormat="1" x14ac:dyDescent="0.25">
      <c r="A186" s="100"/>
      <c r="B186" s="78"/>
      <c r="C186" s="78"/>
      <c r="D186" s="79"/>
      <c r="E186" s="80"/>
      <c r="F186" s="128" t="str">
        <f t="shared" si="17"/>
        <v/>
      </c>
      <c r="G186" s="90" t="str">
        <f t="shared" si="18"/>
        <v xml:space="preserve"> </v>
      </c>
      <c r="H186" s="91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30"/>
      <c r="T186" s="15"/>
      <c r="U186" s="15"/>
      <c r="V186" s="15"/>
      <c r="W186" s="15"/>
      <c r="X186" s="15"/>
      <c r="Y186" s="15"/>
      <c r="Z186" s="15"/>
      <c r="AA186" s="15"/>
      <c r="AB186" s="15"/>
      <c r="AC186" s="16"/>
      <c r="AD186" s="101"/>
      <c r="AE186" s="101"/>
      <c r="AF186" s="101"/>
      <c r="AG186" s="101"/>
      <c r="AH186" s="101"/>
      <c r="AI186" s="101"/>
      <c r="AJ186" s="95" t="str">
        <f t="shared" si="19"/>
        <v/>
      </c>
      <c r="AK186" s="96"/>
    </row>
    <row r="187" spans="1:37" customFormat="1" x14ac:dyDescent="0.25">
      <c r="A187" s="100"/>
      <c r="B187" s="78"/>
      <c r="C187" s="78"/>
      <c r="D187" s="79"/>
      <c r="E187" s="80"/>
      <c r="F187" s="128" t="str">
        <f t="shared" si="17"/>
        <v/>
      </c>
      <c r="G187" s="90" t="str">
        <f t="shared" si="18"/>
        <v xml:space="preserve"> </v>
      </c>
      <c r="H187" s="91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30"/>
      <c r="T187" s="15"/>
      <c r="U187" s="15"/>
      <c r="V187" s="15"/>
      <c r="W187" s="15"/>
      <c r="X187" s="15"/>
      <c r="Y187" s="15"/>
      <c r="Z187" s="15"/>
      <c r="AA187" s="15"/>
      <c r="AB187" s="15"/>
      <c r="AC187" s="16"/>
      <c r="AD187" s="101"/>
      <c r="AE187" s="101"/>
      <c r="AF187" s="101"/>
      <c r="AG187" s="101"/>
      <c r="AH187" s="101"/>
      <c r="AI187" s="101"/>
      <c r="AJ187" s="95" t="str">
        <f t="shared" si="19"/>
        <v/>
      </c>
      <c r="AK187" s="96"/>
    </row>
    <row r="188" spans="1:37" customFormat="1" x14ac:dyDescent="0.25">
      <c r="A188" s="100"/>
      <c r="B188" s="78"/>
      <c r="C188" s="78"/>
      <c r="D188" s="79"/>
      <c r="E188" s="80"/>
      <c r="F188" s="128" t="str">
        <f t="shared" si="17"/>
        <v/>
      </c>
      <c r="G188" s="90" t="str">
        <f t="shared" si="18"/>
        <v xml:space="preserve"> </v>
      </c>
      <c r="H188" s="91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30"/>
      <c r="T188" s="15"/>
      <c r="U188" s="15"/>
      <c r="V188" s="15"/>
      <c r="W188" s="15"/>
      <c r="X188" s="15"/>
      <c r="Y188" s="15"/>
      <c r="Z188" s="15"/>
      <c r="AA188" s="15"/>
      <c r="AB188" s="15"/>
      <c r="AC188" s="16"/>
      <c r="AD188" s="101"/>
      <c r="AE188" s="101"/>
      <c r="AF188" s="101"/>
      <c r="AG188" s="101"/>
      <c r="AH188" s="101"/>
      <c r="AI188" s="101"/>
      <c r="AJ188" s="95" t="str">
        <f t="shared" si="19"/>
        <v/>
      </c>
      <c r="AK188" s="96"/>
    </row>
    <row r="189" spans="1:37" customFormat="1" x14ac:dyDescent="0.25">
      <c r="A189" s="100"/>
      <c r="B189" s="78"/>
      <c r="C189" s="78"/>
      <c r="D189" s="79"/>
      <c r="E189" s="80"/>
      <c r="F189" s="128" t="str">
        <f t="shared" si="17"/>
        <v/>
      </c>
      <c r="G189" s="90" t="str">
        <f t="shared" si="18"/>
        <v xml:space="preserve"> </v>
      </c>
      <c r="H189" s="91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30"/>
      <c r="T189" s="15"/>
      <c r="U189" s="15"/>
      <c r="V189" s="15"/>
      <c r="W189" s="15"/>
      <c r="X189" s="15"/>
      <c r="Y189" s="15"/>
      <c r="Z189" s="15"/>
      <c r="AA189" s="15"/>
      <c r="AB189" s="15"/>
      <c r="AC189" s="16"/>
      <c r="AD189" s="101"/>
      <c r="AE189" s="101"/>
      <c r="AF189" s="101"/>
      <c r="AG189" s="101"/>
      <c r="AH189" s="101"/>
      <c r="AI189" s="101"/>
      <c r="AJ189" s="95" t="str">
        <f t="shared" si="19"/>
        <v/>
      </c>
      <c r="AK189" s="96"/>
    </row>
    <row r="190" spans="1:37" customFormat="1" x14ac:dyDescent="0.25">
      <c r="A190" s="100"/>
      <c r="B190" s="78"/>
      <c r="C190" s="78"/>
      <c r="D190" s="79"/>
      <c r="E190" s="80"/>
      <c r="F190" s="128" t="str">
        <f t="shared" si="17"/>
        <v/>
      </c>
      <c r="G190" s="90" t="str">
        <f t="shared" si="18"/>
        <v xml:space="preserve"> </v>
      </c>
      <c r="H190" s="91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30"/>
      <c r="T190" s="15"/>
      <c r="U190" s="15"/>
      <c r="V190" s="15"/>
      <c r="W190" s="15"/>
      <c r="X190" s="15"/>
      <c r="Y190" s="15"/>
      <c r="Z190" s="15"/>
      <c r="AA190" s="15"/>
      <c r="AB190" s="15"/>
      <c r="AC190" s="16"/>
      <c r="AD190" s="101"/>
      <c r="AE190" s="101"/>
      <c r="AF190" s="101"/>
      <c r="AG190" s="101"/>
      <c r="AH190" s="101"/>
      <c r="AI190" s="101"/>
      <c r="AJ190" s="95" t="str">
        <f t="shared" si="19"/>
        <v/>
      </c>
      <c r="AK190" s="96"/>
    </row>
    <row r="191" spans="1:37" customFormat="1" x14ac:dyDescent="0.25">
      <c r="A191" s="100"/>
      <c r="B191" s="78"/>
      <c r="C191" s="78"/>
      <c r="D191" s="79"/>
      <c r="E191" s="80"/>
      <c r="F191" s="128" t="str">
        <f t="shared" si="17"/>
        <v/>
      </c>
      <c r="G191" s="90" t="str">
        <f t="shared" si="18"/>
        <v xml:space="preserve"> </v>
      </c>
      <c r="H191" s="91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30"/>
      <c r="T191" s="15"/>
      <c r="U191" s="15"/>
      <c r="V191" s="15"/>
      <c r="W191" s="15"/>
      <c r="X191" s="15"/>
      <c r="Y191" s="15"/>
      <c r="Z191" s="15"/>
      <c r="AA191" s="15"/>
      <c r="AB191" s="15"/>
      <c r="AC191" s="16"/>
      <c r="AD191" s="101"/>
      <c r="AE191" s="101"/>
      <c r="AF191" s="101"/>
      <c r="AG191" s="101"/>
      <c r="AH191" s="101"/>
      <c r="AI191" s="101"/>
      <c r="AJ191" s="95" t="str">
        <f t="shared" si="19"/>
        <v/>
      </c>
      <c r="AK191" s="96"/>
    </row>
    <row r="192" spans="1:37" customFormat="1" x14ac:dyDescent="0.25">
      <c r="A192" s="100"/>
      <c r="B192" s="78"/>
      <c r="C192" s="78"/>
      <c r="D192" s="79"/>
      <c r="E192" s="80"/>
      <c r="F192" s="128" t="str">
        <f t="shared" si="17"/>
        <v/>
      </c>
      <c r="G192" s="90" t="str">
        <f t="shared" si="18"/>
        <v xml:space="preserve"> </v>
      </c>
      <c r="H192" s="91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30"/>
      <c r="T192" s="15"/>
      <c r="U192" s="15"/>
      <c r="V192" s="15"/>
      <c r="W192" s="15"/>
      <c r="X192" s="15"/>
      <c r="Y192" s="15"/>
      <c r="Z192" s="15"/>
      <c r="AA192" s="15"/>
      <c r="AB192" s="15"/>
      <c r="AC192" s="16"/>
      <c r="AD192" s="101"/>
      <c r="AE192" s="101"/>
      <c r="AF192" s="101"/>
      <c r="AG192" s="101"/>
      <c r="AH192" s="101"/>
      <c r="AI192" s="101"/>
      <c r="AJ192" s="95" t="str">
        <f t="shared" si="19"/>
        <v/>
      </c>
      <c r="AK192" s="96"/>
    </row>
    <row r="193" spans="1:37" customFormat="1" x14ac:dyDescent="0.25">
      <c r="A193" s="100"/>
      <c r="B193" s="78"/>
      <c r="C193" s="78"/>
      <c r="D193" s="79"/>
      <c r="E193" s="80"/>
      <c r="F193" s="128" t="str">
        <f t="shared" si="17"/>
        <v/>
      </c>
      <c r="G193" s="90" t="str">
        <f t="shared" si="18"/>
        <v xml:space="preserve"> </v>
      </c>
      <c r="H193" s="91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30"/>
      <c r="T193" s="15"/>
      <c r="U193" s="15"/>
      <c r="V193" s="15"/>
      <c r="W193" s="15"/>
      <c r="X193" s="15"/>
      <c r="Y193" s="15"/>
      <c r="Z193" s="15"/>
      <c r="AA193" s="15"/>
      <c r="AB193" s="15"/>
      <c r="AC193" s="16"/>
      <c r="AD193" s="101"/>
      <c r="AE193" s="101"/>
      <c r="AF193" s="101"/>
      <c r="AG193" s="101"/>
      <c r="AH193" s="101"/>
      <c r="AI193" s="101"/>
      <c r="AJ193" s="95" t="str">
        <f t="shared" si="19"/>
        <v/>
      </c>
      <c r="AK193" s="96"/>
    </row>
    <row r="194" spans="1:37" customFormat="1" x14ac:dyDescent="0.25">
      <c r="A194" s="100"/>
      <c r="B194" s="78"/>
      <c r="C194" s="78"/>
      <c r="D194" s="79"/>
      <c r="E194" s="80"/>
      <c r="F194" s="128" t="str">
        <f t="shared" si="17"/>
        <v/>
      </c>
      <c r="G194" s="90" t="str">
        <f t="shared" si="18"/>
        <v xml:space="preserve"> </v>
      </c>
      <c r="H194" s="91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30"/>
      <c r="T194" s="15"/>
      <c r="U194" s="15"/>
      <c r="V194" s="15"/>
      <c r="W194" s="15"/>
      <c r="X194" s="15"/>
      <c r="Y194" s="15"/>
      <c r="Z194" s="15"/>
      <c r="AA194" s="15"/>
      <c r="AB194" s="15"/>
      <c r="AC194" s="16"/>
      <c r="AD194" s="101"/>
      <c r="AE194" s="101"/>
      <c r="AF194" s="101"/>
      <c r="AG194" s="101"/>
      <c r="AH194" s="101"/>
      <c r="AI194" s="101"/>
      <c r="AJ194" s="95" t="str">
        <f t="shared" si="19"/>
        <v/>
      </c>
      <c r="AK194" s="96"/>
    </row>
    <row r="195" spans="1:37" customFormat="1" x14ac:dyDescent="0.25">
      <c r="A195" s="100"/>
      <c r="B195" s="78"/>
      <c r="C195" s="78"/>
      <c r="D195" s="79"/>
      <c r="E195" s="80"/>
      <c r="F195" s="128" t="str">
        <f t="shared" si="17"/>
        <v/>
      </c>
      <c r="G195" s="90" t="str">
        <f t="shared" si="18"/>
        <v xml:space="preserve"> </v>
      </c>
      <c r="H195" s="91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30"/>
      <c r="T195" s="15"/>
      <c r="U195" s="15"/>
      <c r="V195" s="15"/>
      <c r="W195" s="15"/>
      <c r="X195" s="15"/>
      <c r="Y195" s="15"/>
      <c r="Z195" s="15"/>
      <c r="AA195" s="15"/>
      <c r="AB195" s="15"/>
      <c r="AC195" s="16"/>
      <c r="AD195" s="101"/>
      <c r="AE195" s="101"/>
      <c r="AF195" s="101"/>
      <c r="AG195" s="101"/>
      <c r="AH195" s="101"/>
      <c r="AI195" s="101"/>
      <c r="AJ195" s="95" t="str">
        <f t="shared" si="19"/>
        <v/>
      </c>
      <c r="AK195" s="96"/>
    </row>
    <row r="196" spans="1:37" customFormat="1" x14ac:dyDescent="0.25">
      <c r="A196" s="100"/>
      <c r="B196" s="78"/>
      <c r="C196" s="78"/>
      <c r="D196" s="79"/>
      <c r="E196" s="80"/>
      <c r="F196" s="128" t="str">
        <f t="shared" si="17"/>
        <v/>
      </c>
      <c r="G196" s="90" t="str">
        <f t="shared" si="18"/>
        <v xml:space="preserve"> </v>
      </c>
      <c r="H196" s="91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30"/>
      <c r="T196" s="15"/>
      <c r="U196" s="15"/>
      <c r="V196" s="15"/>
      <c r="W196" s="15"/>
      <c r="X196" s="15"/>
      <c r="Y196" s="15"/>
      <c r="Z196" s="15"/>
      <c r="AA196" s="15"/>
      <c r="AB196" s="15"/>
      <c r="AC196" s="16"/>
      <c r="AD196" s="101"/>
      <c r="AE196" s="101"/>
      <c r="AF196" s="101"/>
      <c r="AG196" s="101"/>
      <c r="AH196" s="101"/>
      <c r="AI196" s="101"/>
      <c r="AJ196" s="95" t="str">
        <f t="shared" si="19"/>
        <v/>
      </c>
      <c r="AK196" s="96"/>
    </row>
    <row r="197" spans="1:37" customFormat="1" x14ac:dyDescent="0.25">
      <c r="A197" s="100"/>
      <c r="B197" s="78"/>
      <c r="C197" s="78"/>
      <c r="D197" s="79"/>
      <c r="E197" s="80"/>
      <c r="F197" s="128" t="str">
        <f t="shared" si="17"/>
        <v/>
      </c>
      <c r="G197" s="90" t="str">
        <f t="shared" si="18"/>
        <v xml:space="preserve"> </v>
      </c>
      <c r="H197" s="91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30"/>
      <c r="T197" s="15"/>
      <c r="U197" s="15"/>
      <c r="V197" s="15"/>
      <c r="W197" s="15"/>
      <c r="X197" s="15"/>
      <c r="Y197" s="15"/>
      <c r="Z197" s="15"/>
      <c r="AA197" s="15"/>
      <c r="AB197" s="15"/>
      <c r="AC197" s="16"/>
      <c r="AD197" s="101"/>
      <c r="AE197" s="101"/>
      <c r="AF197" s="101"/>
      <c r="AG197" s="101"/>
      <c r="AH197" s="101"/>
      <c r="AI197" s="101"/>
      <c r="AJ197" s="95" t="str">
        <f t="shared" si="19"/>
        <v/>
      </c>
      <c r="AK197" s="96"/>
    </row>
    <row r="198" spans="1:37" customFormat="1" x14ac:dyDescent="0.25">
      <c r="A198" s="100"/>
      <c r="B198" s="78"/>
      <c r="C198" s="78"/>
      <c r="D198" s="79"/>
      <c r="E198" s="80"/>
      <c r="F198" s="128" t="str">
        <f t="shared" si="17"/>
        <v/>
      </c>
      <c r="G198" s="90" t="str">
        <f t="shared" si="18"/>
        <v xml:space="preserve"> </v>
      </c>
      <c r="H198" s="91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30"/>
      <c r="T198" s="15"/>
      <c r="U198" s="15"/>
      <c r="V198" s="15"/>
      <c r="W198" s="15"/>
      <c r="X198" s="15"/>
      <c r="Y198" s="15"/>
      <c r="Z198" s="15"/>
      <c r="AA198" s="15"/>
      <c r="AB198" s="15"/>
      <c r="AC198" s="16"/>
      <c r="AD198" s="101"/>
      <c r="AE198" s="101"/>
      <c r="AF198" s="101"/>
      <c r="AG198" s="101"/>
      <c r="AH198" s="101"/>
      <c r="AI198" s="101"/>
      <c r="AJ198" s="95" t="str">
        <f t="shared" si="19"/>
        <v/>
      </c>
      <c r="AK198" s="96"/>
    </row>
    <row r="199" spans="1:37" customFormat="1" x14ac:dyDescent="0.25">
      <c r="A199" s="100"/>
      <c r="B199" s="78"/>
      <c r="C199" s="78"/>
      <c r="D199" s="79"/>
      <c r="E199" s="80"/>
      <c r="F199" s="128" t="str">
        <f t="shared" si="17"/>
        <v/>
      </c>
      <c r="G199" s="90" t="str">
        <f t="shared" si="18"/>
        <v xml:space="preserve"> </v>
      </c>
      <c r="H199" s="91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30"/>
      <c r="T199" s="15"/>
      <c r="U199" s="15"/>
      <c r="V199" s="15"/>
      <c r="W199" s="15"/>
      <c r="X199" s="15"/>
      <c r="Y199" s="15"/>
      <c r="Z199" s="15"/>
      <c r="AA199" s="15"/>
      <c r="AB199" s="15"/>
      <c r="AC199" s="16"/>
      <c r="AD199" s="101"/>
      <c r="AE199" s="101"/>
      <c r="AF199" s="101"/>
      <c r="AG199" s="101"/>
      <c r="AH199" s="101"/>
      <c r="AI199" s="101"/>
      <c r="AJ199" s="95" t="str">
        <f t="shared" si="19"/>
        <v/>
      </c>
      <c r="AK199" s="96"/>
    </row>
    <row r="200" spans="1:37" customFormat="1" x14ac:dyDescent="0.25">
      <c r="A200" s="100"/>
      <c r="B200" s="78"/>
      <c r="C200" s="78"/>
      <c r="D200" s="79"/>
      <c r="E200" s="80"/>
      <c r="F200" s="128" t="str">
        <f t="shared" si="17"/>
        <v/>
      </c>
      <c r="G200" s="90" t="str">
        <f t="shared" si="18"/>
        <v xml:space="preserve"> </v>
      </c>
      <c r="H200" s="91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30"/>
      <c r="T200" s="15"/>
      <c r="U200" s="15"/>
      <c r="V200" s="15"/>
      <c r="W200" s="15"/>
      <c r="X200" s="15"/>
      <c r="Y200" s="15"/>
      <c r="Z200" s="15"/>
      <c r="AA200" s="15"/>
      <c r="AB200" s="15"/>
      <c r="AC200" s="16"/>
      <c r="AD200" s="101"/>
      <c r="AE200" s="101"/>
      <c r="AF200" s="101"/>
      <c r="AG200" s="101"/>
      <c r="AH200" s="101"/>
      <c r="AI200" s="101"/>
      <c r="AJ200" s="95" t="str">
        <f t="shared" si="19"/>
        <v/>
      </c>
      <c r="AK200" s="96"/>
    </row>
    <row r="201" spans="1:37" customFormat="1" x14ac:dyDescent="0.25">
      <c r="A201" s="100"/>
      <c r="B201" s="78"/>
      <c r="C201" s="78"/>
      <c r="D201" s="79"/>
      <c r="E201" s="80"/>
      <c r="F201" s="128" t="str">
        <f t="shared" si="17"/>
        <v/>
      </c>
      <c r="G201" s="90" t="str">
        <f t="shared" si="18"/>
        <v xml:space="preserve"> </v>
      </c>
      <c r="H201" s="91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30"/>
      <c r="T201" s="15"/>
      <c r="U201" s="15"/>
      <c r="V201" s="15"/>
      <c r="W201" s="15"/>
      <c r="X201" s="15"/>
      <c r="Y201" s="15"/>
      <c r="Z201" s="15"/>
      <c r="AA201" s="15"/>
      <c r="AB201" s="15"/>
      <c r="AC201" s="16"/>
      <c r="AD201" s="101"/>
      <c r="AE201" s="101"/>
      <c r="AF201" s="101"/>
      <c r="AG201" s="101"/>
      <c r="AH201" s="101"/>
      <c r="AI201" s="101"/>
      <c r="AJ201" s="95" t="str">
        <f t="shared" si="19"/>
        <v/>
      </c>
      <c r="AK201" s="96"/>
    </row>
    <row r="202" spans="1:37" customFormat="1" x14ac:dyDescent="0.25">
      <c r="A202" s="100"/>
      <c r="B202" s="78"/>
      <c r="C202" s="78"/>
      <c r="D202" s="79"/>
      <c r="E202" s="80"/>
      <c r="F202" s="128" t="str">
        <f t="shared" si="17"/>
        <v/>
      </c>
      <c r="G202" s="90" t="str">
        <f t="shared" si="18"/>
        <v xml:space="preserve"> </v>
      </c>
      <c r="H202" s="91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30"/>
      <c r="T202" s="15"/>
      <c r="U202" s="15"/>
      <c r="V202" s="15"/>
      <c r="W202" s="15"/>
      <c r="X202" s="15"/>
      <c r="Y202" s="15"/>
      <c r="Z202" s="15"/>
      <c r="AA202" s="15"/>
      <c r="AB202" s="15"/>
      <c r="AC202" s="16"/>
      <c r="AD202" s="101"/>
      <c r="AE202" s="101"/>
      <c r="AF202" s="101"/>
      <c r="AG202" s="101"/>
      <c r="AH202" s="101"/>
      <c r="AI202" s="101"/>
      <c r="AJ202" s="95" t="str">
        <f t="shared" si="19"/>
        <v/>
      </c>
      <c r="AK202" s="96"/>
    </row>
    <row r="203" spans="1:37" customFormat="1" x14ac:dyDescent="0.25">
      <c r="A203" s="100"/>
      <c r="B203" s="78"/>
      <c r="C203" s="78"/>
      <c r="D203" s="79"/>
      <c r="E203" s="80"/>
      <c r="F203" s="128" t="str">
        <f t="shared" si="17"/>
        <v/>
      </c>
      <c r="G203" s="90" t="str">
        <f t="shared" si="18"/>
        <v xml:space="preserve"> </v>
      </c>
      <c r="H203" s="91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30"/>
      <c r="T203" s="15"/>
      <c r="U203" s="15"/>
      <c r="V203" s="15"/>
      <c r="W203" s="15"/>
      <c r="X203" s="15"/>
      <c r="Y203" s="15"/>
      <c r="Z203" s="15"/>
      <c r="AA203" s="15"/>
      <c r="AB203" s="15"/>
      <c r="AC203" s="16"/>
      <c r="AD203" s="101"/>
      <c r="AE203" s="101"/>
      <c r="AF203" s="101"/>
      <c r="AG203" s="101"/>
      <c r="AH203" s="101"/>
      <c r="AI203" s="101"/>
      <c r="AJ203" s="95" t="str">
        <f t="shared" si="19"/>
        <v/>
      </c>
      <c r="AK203" s="96"/>
    </row>
    <row r="204" spans="1:37" customFormat="1" x14ac:dyDescent="0.25">
      <c r="A204" s="100"/>
      <c r="B204" s="78"/>
      <c r="C204" s="78"/>
      <c r="D204" s="79"/>
      <c r="E204" s="80"/>
      <c r="F204" s="128" t="str">
        <f t="shared" ref="F204:F267" si="20">IF(E204=0,"",IF(D204&gt;0,IF(D204="CASH",F203,IF(D204="UNCASHED",F203,IF(D204="DONATION",F203,F203+E204))),F203))</f>
        <v/>
      </c>
      <c r="G204" s="90" t="str">
        <f t="shared" ref="G204:G267" si="21">IF(B204=0, " ", G203+SUM(AD204:AI204))</f>
        <v xml:space="preserve"> </v>
      </c>
      <c r="H204" s="91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30"/>
      <c r="T204" s="15"/>
      <c r="U204" s="15"/>
      <c r="V204" s="15"/>
      <c r="W204" s="15"/>
      <c r="X204" s="15"/>
      <c r="Y204" s="15"/>
      <c r="Z204" s="15"/>
      <c r="AA204" s="15"/>
      <c r="AB204" s="15"/>
      <c r="AC204" s="16"/>
      <c r="AD204" s="101"/>
      <c r="AE204" s="101"/>
      <c r="AF204" s="101"/>
      <c r="AG204" s="101"/>
      <c r="AH204" s="101"/>
      <c r="AI204" s="101"/>
      <c r="AJ204" s="95" t="str">
        <f t="shared" ref="AJ204:AJ267" si="22">IF(D204="CASH",(IF(SUM(H204:AI204)=0,"OK","ERROR")),IF(E204=0,"",IF(D204=0,"UNPAID",IF(SUM(H204:AI204)=E204,"OK","ERROR"))))</f>
        <v/>
      </c>
      <c r="AK204" s="114"/>
    </row>
    <row r="205" spans="1:37" customFormat="1" x14ac:dyDescent="0.25">
      <c r="A205" s="100"/>
      <c r="B205" s="78"/>
      <c r="C205" s="78"/>
      <c r="D205" s="79"/>
      <c r="E205" s="80"/>
      <c r="F205" s="128" t="str">
        <f t="shared" si="20"/>
        <v/>
      </c>
      <c r="G205" s="90" t="str">
        <f t="shared" si="21"/>
        <v xml:space="preserve"> </v>
      </c>
      <c r="H205" s="91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30"/>
      <c r="T205" s="15"/>
      <c r="U205" s="15"/>
      <c r="V205" s="15"/>
      <c r="W205" s="15"/>
      <c r="X205" s="15"/>
      <c r="Y205" s="15"/>
      <c r="Z205" s="15"/>
      <c r="AA205" s="15"/>
      <c r="AB205" s="15"/>
      <c r="AC205" s="16"/>
      <c r="AD205" s="101"/>
      <c r="AE205" s="101"/>
      <c r="AF205" s="101"/>
      <c r="AG205" s="101"/>
      <c r="AH205" s="101"/>
      <c r="AI205" s="101"/>
      <c r="AJ205" s="95" t="str">
        <f t="shared" si="22"/>
        <v/>
      </c>
      <c r="AK205" s="96"/>
    </row>
    <row r="206" spans="1:37" customFormat="1" x14ac:dyDescent="0.25">
      <c r="A206" s="100"/>
      <c r="B206" s="78"/>
      <c r="C206" s="78"/>
      <c r="D206" s="79"/>
      <c r="E206" s="80"/>
      <c r="F206" s="128" t="str">
        <f t="shared" si="20"/>
        <v/>
      </c>
      <c r="G206" s="90" t="str">
        <f t="shared" si="21"/>
        <v xml:space="preserve"> </v>
      </c>
      <c r="H206" s="91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30"/>
      <c r="T206" s="15"/>
      <c r="U206" s="15"/>
      <c r="V206" s="15"/>
      <c r="W206" s="15"/>
      <c r="X206" s="15"/>
      <c r="Y206" s="15"/>
      <c r="Z206" s="15"/>
      <c r="AA206" s="15"/>
      <c r="AB206" s="15"/>
      <c r="AC206" s="16"/>
      <c r="AD206" s="101"/>
      <c r="AE206" s="101"/>
      <c r="AF206" s="101"/>
      <c r="AG206" s="101"/>
      <c r="AH206" s="101"/>
      <c r="AI206" s="101"/>
      <c r="AJ206" s="95" t="str">
        <f t="shared" si="22"/>
        <v/>
      </c>
      <c r="AK206" s="96"/>
    </row>
    <row r="207" spans="1:37" customFormat="1" x14ac:dyDescent="0.25">
      <c r="A207" s="100"/>
      <c r="B207" s="78"/>
      <c r="C207" s="78"/>
      <c r="D207" s="79"/>
      <c r="E207" s="80"/>
      <c r="F207" s="128" t="str">
        <f t="shared" si="20"/>
        <v/>
      </c>
      <c r="G207" s="90" t="str">
        <f t="shared" si="21"/>
        <v xml:space="preserve"> </v>
      </c>
      <c r="H207" s="91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30"/>
      <c r="T207" s="15"/>
      <c r="U207" s="15"/>
      <c r="V207" s="15"/>
      <c r="W207" s="15"/>
      <c r="X207" s="15"/>
      <c r="Y207" s="15"/>
      <c r="Z207" s="15"/>
      <c r="AA207" s="15"/>
      <c r="AB207" s="15"/>
      <c r="AC207" s="16"/>
      <c r="AD207" s="101"/>
      <c r="AE207" s="101"/>
      <c r="AF207" s="101"/>
      <c r="AG207" s="101"/>
      <c r="AH207" s="101"/>
      <c r="AI207" s="101"/>
      <c r="AJ207" s="95" t="str">
        <f t="shared" si="22"/>
        <v/>
      </c>
      <c r="AK207" s="96"/>
    </row>
    <row r="208" spans="1:37" customFormat="1" x14ac:dyDescent="0.25">
      <c r="A208" s="100"/>
      <c r="B208" s="78"/>
      <c r="C208" s="78"/>
      <c r="D208" s="79"/>
      <c r="E208" s="80"/>
      <c r="F208" s="128" t="str">
        <f t="shared" si="20"/>
        <v/>
      </c>
      <c r="G208" s="90" t="str">
        <f t="shared" si="21"/>
        <v xml:space="preserve"> </v>
      </c>
      <c r="H208" s="91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30"/>
      <c r="T208" s="15"/>
      <c r="U208" s="15"/>
      <c r="V208" s="15"/>
      <c r="W208" s="15"/>
      <c r="X208" s="15"/>
      <c r="Y208" s="15"/>
      <c r="Z208" s="15"/>
      <c r="AA208" s="15"/>
      <c r="AB208" s="15"/>
      <c r="AC208" s="16"/>
      <c r="AD208" s="101"/>
      <c r="AE208" s="101"/>
      <c r="AF208" s="101"/>
      <c r="AG208" s="101"/>
      <c r="AH208" s="101"/>
      <c r="AI208" s="101"/>
      <c r="AJ208" s="95" t="str">
        <f t="shared" si="22"/>
        <v/>
      </c>
      <c r="AK208" s="96"/>
    </row>
    <row r="209" spans="1:37" customFormat="1" x14ac:dyDescent="0.25">
      <c r="A209" s="100"/>
      <c r="B209" s="78"/>
      <c r="C209" s="78"/>
      <c r="D209" s="79"/>
      <c r="E209" s="80"/>
      <c r="F209" s="128" t="str">
        <f t="shared" si="20"/>
        <v/>
      </c>
      <c r="G209" s="90" t="str">
        <f t="shared" si="21"/>
        <v xml:space="preserve"> </v>
      </c>
      <c r="H209" s="91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30"/>
      <c r="T209" s="15"/>
      <c r="U209" s="15"/>
      <c r="V209" s="15"/>
      <c r="W209" s="15"/>
      <c r="X209" s="15"/>
      <c r="Y209" s="15"/>
      <c r="Z209" s="15"/>
      <c r="AA209" s="15"/>
      <c r="AB209" s="15"/>
      <c r="AC209" s="16"/>
      <c r="AD209" s="101"/>
      <c r="AE209" s="101"/>
      <c r="AF209" s="101"/>
      <c r="AG209" s="101"/>
      <c r="AH209" s="101"/>
      <c r="AI209" s="101"/>
      <c r="AJ209" s="95" t="str">
        <f t="shared" si="22"/>
        <v/>
      </c>
      <c r="AK209" s="96"/>
    </row>
    <row r="210" spans="1:37" customFormat="1" x14ac:dyDescent="0.25">
      <c r="A210" s="100"/>
      <c r="B210" s="78"/>
      <c r="C210" s="78"/>
      <c r="D210" s="79"/>
      <c r="E210" s="80"/>
      <c r="F210" s="128" t="str">
        <f t="shared" si="20"/>
        <v/>
      </c>
      <c r="G210" s="90" t="str">
        <f t="shared" si="21"/>
        <v xml:space="preserve"> </v>
      </c>
      <c r="H210" s="91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30"/>
      <c r="T210" s="15"/>
      <c r="U210" s="15"/>
      <c r="V210" s="15"/>
      <c r="W210" s="15"/>
      <c r="X210" s="15"/>
      <c r="Y210" s="15"/>
      <c r="Z210" s="15"/>
      <c r="AA210" s="15"/>
      <c r="AB210" s="15"/>
      <c r="AC210" s="16"/>
      <c r="AD210" s="101"/>
      <c r="AE210" s="101"/>
      <c r="AF210" s="101"/>
      <c r="AG210" s="101"/>
      <c r="AH210" s="101"/>
      <c r="AI210" s="101"/>
      <c r="AJ210" s="95" t="str">
        <f t="shared" si="22"/>
        <v/>
      </c>
      <c r="AK210" s="96"/>
    </row>
    <row r="211" spans="1:37" customFormat="1" x14ac:dyDescent="0.25">
      <c r="A211" s="100"/>
      <c r="B211" s="78"/>
      <c r="C211" s="78"/>
      <c r="D211" s="79"/>
      <c r="E211" s="80"/>
      <c r="F211" s="128" t="str">
        <f t="shared" si="20"/>
        <v/>
      </c>
      <c r="G211" s="90" t="str">
        <f t="shared" si="21"/>
        <v xml:space="preserve"> </v>
      </c>
      <c r="H211" s="91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30"/>
      <c r="T211" s="15"/>
      <c r="U211" s="15"/>
      <c r="V211" s="15"/>
      <c r="W211" s="15"/>
      <c r="X211" s="15"/>
      <c r="Y211" s="15"/>
      <c r="Z211" s="15"/>
      <c r="AA211" s="15"/>
      <c r="AB211" s="15"/>
      <c r="AC211" s="16"/>
      <c r="AD211" s="101"/>
      <c r="AE211" s="101"/>
      <c r="AF211" s="101"/>
      <c r="AG211" s="101"/>
      <c r="AH211" s="101"/>
      <c r="AI211" s="101"/>
      <c r="AJ211" s="95" t="str">
        <f t="shared" si="22"/>
        <v/>
      </c>
      <c r="AK211" s="96"/>
    </row>
    <row r="212" spans="1:37" customFormat="1" x14ac:dyDescent="0.25">
      <c r="A212" s="100"/>
      <c r="B212" s="78"/>
      <c r="C212" s="78"/>
      <c r="D212" s="79"/>
      <c r="E212" s="80"/>
      <c r="F212" s="128" t="str">
        <f t="shared" si="20"/>
        <v/>
      </c>
      <c r="G212" s="90" t="str">
        <f t="shared" si="21"/>
        <v xml:space="preserve"> </v>
      </c>
      <c r="H212" s="91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30"/>
      <c r="T212" s="15"/>
      <c r="U212" s="15"/>
      <c r="V212" s="15"/>
      <c r="W212" s="15"/>
      <c r="X212" s="15"/>
      <c r="Y212" s="15"/>
      <c r="Z212" s="15"/>
      <c r="AA212" s="15"/>
      <c r="AB212" s="15"/>
      <c r="AC212" s="16"/>
      <c r="AD212" s="101"/>
      <c r="AE212" s="101"/>
      <c r="AF212" s="101"/>
      <c r="AG212" s="101"/>
      <c r="AH212" s="101"/>
      <c r="AI212" s="101"/>
      <c r="AJ212" s="95" t="str">
        <f t="shared" si="22"/>
        <v/>
      </c>
      <c r="AK212" s="96"/>
    </row>
    <row r="213" spans="1:37" customFormat="1" x14ac:dyDescent="0.25">
      <c r="A213" s="100"/>
      <c r="B213" s="78"/>
      <c r="C213" s="78"/>
      <c r="D213" s="79"/>
      <c r="E213" s="80"/>
      <c r="F213" s="128" t="str">
        <f t="shared" si="20"/>
        <v/>
      </c>
      <c r="G213" s="90" t="str">
        <f t="shared" si="21"/>
        <v xml:space="preserve"> </v>
      </c>
      <c r="H213" s="91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30"/>
      <c r="T213" s="15"/>
      <c r="U213" s="15"/>
      <c r="V213" s="15"/>
      <c r="W213" s="15"/>
      <c r="X213" s="15"/>
      <c r="Y213" s="15"/>
      <c r="Z213" s="15"/>
      <c r="AA213" s="15"/>
      <c r="AB213" s="15"/>
      <c r="AC213" s="16"/>
      <c r="AD213" s="101"/>
      <c r="AE213" s="101"/>
      <c r="AF213" s="101"/>
      <c r="AG213" s="101"/>
      <c r="AH213" s="101"/>
      <c r="AI213" s="101"/>
      <c r="AJ213" s="95" t="str">
        <f t="shared" si="22"/>
        <v/>
      </c>
      <c r="AK213" s="96"/>
    </row>
    <row r="214" spans="1:37" customFormat="1" x14ac:dyDescent="0.25">
      <c r="A214" s="100"/>
      <c r="B214" s="78"/>
      <c r="C214" s="78"/>
      <c r="D214" s="79"/>
      <c r="E214" s="80"/>
      <c r="F214" s="128" t="str">
        <f t="shared" si="20"/>
        <v/>
      </c>
      <c r="G214" s="90" t="str">
        <f t="shared" si="21"/>
        <v xml:space="preserve"> </v>
      </c>
      <c r="H214" s="91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30"/>
      <c r="T214" s="15"/>
      <c r="U214" s="15"/>
      <c r="V214" s="15"/>
      <c r="W214" s="15"/>
      <c r="X214" s="15"/>
      <c r="Y214" s="15"/>
      <c r="Z214" s="15"/>
      <c r="AA214" s="15"/>
      <c r="AB214" s="15"/>
      <c r="AC214" s="16"/>
      <c r="AD214" s="101"/>
      <c r="AE214" s="101"/>
      <c r="AF214" s="101"/>
      <c r="AG214" s="101"/>
      <c r="AH214" s="101"/>
      <c r="AI214" s="101"/>
      <c r="AJ214" s="95" t="str">
        <f t="shared" si="22"/>
        <v/>
      </c>
      <c r="AK214" s="96"/>
    </row>
    <row r="215" spans="1:37" customFormat="1" x14ac:dyDescent="0.25">
      <c r="A215" s="100"/>
      <c r="B215" s="78"/>
      <c r="C215" s="78"/>
      <c r="D215" s="79"/>
      <c r="E215" s="80"/>
      <c r="F215" s="128" t="str">
        <f t="shared" si="20"/>
        <v/>
      </c>
      <c r="G215" s="90" t="str">
        <f t="shared" si="21"/>
        <v xml:space="preserve"> </v>
      </c>
      <c r="H215" s="91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30"/>
      <c r="T215" s="15"/>
      <c r="U215" s="15"/>
      <c r="V215" s="15"/>
      <c r="W215" s="15"/>
      <c r="X215" s="15"/>
      <c r="Y215" s="15"/>
      <c r="Z215" s="15"/>
      <c r="AA215" s="15"/>
      <c r="AB215" s="15"/>
      <c r="AC215" s="16"/>
      <c r="AD215" s="101"/>
      <c r="AE215" s="101"/>
      <c r="AF215" s="101"/>
      <c r="AG215" s="101"/>
      <c r="AH215" s="101"/>
      <c r="AI215" s="101"/>
      <c r="AJ215" s="95" t="str">
        <f t="shared" si="22"/>
        <v/>
      </c>
      <c r="AK215" s="96"/>
    </row>
    <row r="216" spans="1:37" customFormat="1" x14ac:dyDescent="0.25">
      <c r="A216" s="100"/>
      <c r="B216" s="78"/>
      <c r="C216" s="78"/>
      <c r="D216" s="79"/>
      <c r="E216" s="80"/>
      <c r="F216" s="128" t="str">
        <f t="shared" si="20"/>
        <v/>
      </c>
      <c r="G216" s="90" t="str">
        <f t="shared" si="21"/>
        <v xml:space="preserve"> </v>
      </c>
      <c r="H216" s="91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30"/>
      <c r="T216" s="15"/>
      <c r="U216" s="15"/>
      <c r="V216" s="15"/>
      <c r="W216" s="15"/>
      <c r="X216" s="15"/>
      <c r="Y216" s="15"/>
      <c r="Z216" s="15"/>
      <c r="AA216" s="15"/>
      <c r="AB216" s="15"/>
      <c r="AC216" s="16"/>
      <c r="AD216" s="101"/>
      <c r="AE216" s="101"/>
      <c r="AF216" s="101"/>
      <c r="AG216" s="101"/>
      <c r="AH216" s="101"/>
      <c r="AI216" s="101"/>
      <c r="AJ216" s="95" t="str">
        <f t="shared" si="22"/>
        <v/>
      </c>
      <c r="AK216" s="96"/>
    </row>
    <row r="217" spans="1:37" customFormat="1" x14ac:dyDescent="0.25">
      <c r="A217" s="100"/>
      <c r="B217" s="78"/>
      <c r="C217" s="78"/>
      <c r="D217" s="79"/>
      <c r="E217" s="80"/>
      <c r="F217" s="128" t="str">
        <f t="shared" si="20"/>
        <v/>
      </c>
      <c r="G217" s="90" t="str">
        <f t="shared" si="21"/>
        <v xml:space="preserve"> </v>
      </c>
      <c r="H217" s="91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30"/>
      <c r="T217" s="15"/>
      <c r="U217" s="15"/>
      <c r="V217" s="15"/>
      <c r="W217" s="15"/>
      <c r="X217" s="15"/>
      <c r="Y217" s="15"/>
      <c r="Z217" s="15"/>
      <c r="AA217" s="15"/>
      <c r="AB217" s="15"/>
      <c r="AC217" s="16"/>
      <c r="AD217" s="101"/>
      <c r="AE217" s="101"/>
      <c r="AF217" s="101"/>
      <c r="AG217" s="101"/>
      <c r="AH217" s="101"/>
      <c r="AI217" s="101"/>
      <c r="AJ217" s="95" t="str">
        <f t="shared" si="22"/>
        <v/>
      </c>
      <c r="AK217" s="96"/>
    </row>
    <row r="218" spans="1:37" customFormat="1" x14ac:dyDescent="0.25">
      <c r="A218" s="100"/>
      <c r="B218" s="78"/>
      <c r="C218" s="78"/>
      <c r="D218" s="79"/>
      <c r="E218" s="80"/>
      <c r="F218" s="128" t="str">
        <f t="shared" si="20"/>
        <v/>
      </c>
      <c r="G218" s="90" t="str">
        <f t="shared" si="21"/>
        <v xml:space="preserve"> </v>
      </c>
      <c r="H218" s="91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30"/>
      <c r="T218" s="15"/>
      <c r="U218" s="15"/>
      <c r="V218" s="15"/>
      <c r="W218" s="15"/>
      <c r="X218" s="15"/>
      <c r="Y218" s="15"/>
      <c r="Z218" s="15"/>
      <c r="AA218" s="15"/>
      <c r="AB218" s="15"/>
      <c r="AC218" s="16"/>
      <c r="AD218" s="101"/>
      <c r="AE218" s="101"/>
      <c r="AF218" s="101"/>
      <c r="AG218" s="101"/>
      <c r="AH218" s="101"/>
      <c r="AI218" s="101"/>
      <c r="AJ218" s="95" t="str">
        <f t="shared" si="22"/>
        <v/>
      </c>
      <c r="AK218" s="96"/>
    </row>
    <row r="219" spans="1:37" customFormat="1" x14ac:dyDescent="0.25">
      <c r="A219" s="100"/>
      <c r="B219" s="78"/>
      <c r="C219" s="78"/>
      <c r="D219" s="79"/>
      <c r="E219" s="80"/>
      <c r="F219" s="128" t="str">
        <f t="shared" si="20"/>
        <v/>
      </c>
      <c r="G219" s="90" t="str">
        <f t="shared" si="21"/>
        <v xml:space="preserve"> </v>
      </c>
      <c r="H219" s="91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30"/>
      <c r="T219" s="15"/>
      <c r="U219" s="15"/>
      <c r="V219" s="15"/>
      <c r="W219" s="15"/>
      <c r="X219" s="15"/>
      <c r="Y219" s="15"/>
      <c r="Z219" s="15"/>
      <c r="AA219" s="15"/>
      <c r="AB219" s="15"/>
      <c r="AC219" s="16"/>
      <c r="AD219" s="101"/>
      <c r="AE219" s="101"/>
      <c r="AF219" s="101"/>
      <c r="AG219" s="101"/>
      <c r="AH219" s="101"/>
      <c r="AI219" s="101"/>
      <c r="AJ219" s="95" t="str">
        <f t="shared" si="22"/>
        <v/>
      </c>
      <c r="AK219" s="96"/>
    </row>
    <row r="220" spans="1:37" customFormat="1" x14ac:dyDescent="0.25">
      <c r="A220" s="100"/>
      <c r="B220" s="78"/>
      <c r="C220" s="78"/>
      <c r="D220" s="79"/>
      <c r="E220" s="80"/>
      <c r="F220" s="128" t="str">
        <f t="shared" si="20"/>
        <v/>
      </c>
      <c r="G220" s="90" t="str">
        <f t="shared" si="21"/>
        <v xml:space="preserve"> </v>
      </c>
      <c r="H220" s="91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30"/>
      <c r="T220" s="15"/>
      <c r="U220" s="15"/>
      <c r="V220" s="15"/>
      <c r="W220" s="15"/>
      <c r="X220" s="15"/>
      <c r="Y220" s="15"/>
      <c r="Z220" s="15"/>
      <c r="AA220" s="15"/>
      <c r="AB220" s="15"/>
      <c r="AC220" s="16"/>
      <c r="AD220" s="101"/>
      <c r="AE220" s="101"/>
      <c r="AF220" s="101"/>
      <c r="AG220" s="101"/>
      <c r="AH220" s="101"/>
      <c r="AI220" s="101"/>
      <c r="AJ220" s="95" t="str">
        <f t="shared" si="22"/>
        <v/>
      </c>
      <c r="AK220" s="96"/>
    </row>
    <row r="221" spans="1:37" customFormat="1" x14ac:dyDescent="0.25">
      <c r="A221" s="100"/>
      <c r="B221" s="78"/>
      <c r="C221" s="78"/>
      <c r="D221" s="79"/>
      <c r="E221" s="80"/>
      <c r="F221" s="128" t="str">
        <f t="shared" si="20"/>
        <v/>
      </c>
      <c r="G221" s="90" t="str">
        <f t="shared" si="21"/>
        <v xml:space="preserve"> </v>
      </c>
      <c r="H221" s="91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30"/>
      <c r="T221" s="15"/>
      <c r="U221" s="15"/>
      <c r="V221" s="15"/>
      <c r="W221" s="15"/>
      <c r="X221" s="15"/>
      <c r="Y221" s="15"/>
      <c r="Z221" s="15"/>
      <c r="AA221" s="15"/>
      <c r="AB221" s="15"/>
      <c r="AC221" s="16"/>
      <c r="AD221" s="101"/>
      <c r="AE221" s="101"/>
      <c r="AF221" s="101"/>
      <c r="AG221" s="101"/>
      <c r="AH221" s="101"/>
      <c r="AI221" s="101"/>
      <c r="AJ221" s="95" t="str">
        <f t="shared" si="22"/>
        <v/>
      </c>
      <c r="AK221" s="96"/>
    </row>
    <row r="222" spans="1:37" customFormat="1" x14ac:dyDescent="0.25">
      <c r="A222" s="100"/>
      <c r="B222" s="78"/>
      <c r="C222" s="78"/>
      <c r="D222" s="79"/>
      <c r="E222" s="80"/>
      <c r="F222" s="128" t="str">
        <f t="shared" si="20"/>
        <v/>
      </c>
      <c r="G222" s="90" t="str">
        <f t="shared" si="21"/>
        <v xml:space="preserve"> </v>
      </c>
      <c r="H222" s="91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30"/>
      <c r="T222" s="15"/>
      <c r="U222" s="15"/>
      <c r="V222" s="15"/>
      <c r="W222" s="15"/>
      <c r="X222" s="15"/>
      <c r="Y222" s="15"/>
      <c r="Z222" s="15"/>
      <c r="AA222" s="15"/>
      <c r="AB222" s="15"/>
      <c r="AC222" s="16"/>
      <c r="AD222" s="101"/>
      <c r="AE222" s="101"/>
      <c r="AF222" s="101"/>
      <c r="AG222" s="101"/>
      <c r="AH222" s="101"/>
      <c r="AI222" s="101"/>
      <c r="AJ222" s="95" t="str">
        <f t="shared" si="22"/>
        <v/>
      </c>
      <c r="AK222" s="96"/>
    </row>
    <row r="223" spans="1:37" customFormat="1" x14ac:dyDescent="0.25">
      <c r="A223" s="100"/>
      <c r="B223" s="78"/>
      <c r="C223" s="78"/>
      <c r="D223" s="79"/>
      <c r="E223" s="80"/>
      <c r="F223" s="128" t="str">
        <f t="shared" si="20"/>
        <v/>
      </c>
      <c r="G223" s="90" t="str">
        <f t="shared" si="21"/>
        <v xml:space="preserve"> </v>
      </c>
      <c r="H223" s="91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30"/>
      <c r="T223" s="15"/>
      <c r="U223" s="15"/>
      <c r="V223" s="15"/>
      <c r="W223" s="15"/>
      <c r="X223" s="15"/>
      <c r="Y223" s="15"/>
      <c r="Z223" s="15"/>
      <c r="AA223" s="15"/>
      <c r="AB223" s="15"/>
      <c r="AC223" s="16"/>
      <c r="AD223" s="101"/>
      <c r="AE223" s="101"/>
      <c r="AF223" s="101"/>
      <c r="AG223" s="101"/>
      <c r="AH223" s="101"/>
      <c r="AI223" s="101"/>
      <c r="AJ223" s="95" t="str">
        <f t="shared" si="22"/>
        <v/>
      </c>
      <c r="AK223" s="96"/>
    </row>
    <row r="224" spans="1:37" customFormat="1" x14ac:dyDescent="0.25">
      <c r="A224" s="100"/>
      <c r="B224" s="78"/>
      <c r="C224" s="78"/>
      <c r="D224" s="79"/>
      <c r="E224" s="80"/>
      <c r="F224" s="128" t="str">
        <f t="shared" si="20"/>
        <v/>
      </c>
      <c r="G224" s="90" t="str">
        <f t="shared" si="21"/>
        <v xml:space="preserve"> </v>
      </c>
      <c r="H224" s="91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30"/>
      <c r="T224" s="15"/>
      <c r="U224" s="15"/>
      <c r="V224" s="15"/>
      <c r="W224" s="15"/>
      <c r="X224" s="15"/>
      <c r="Y224" s="15"/>
      <c r="Z224" s="15"/>
      <c r="AA224" s="15"/>
      <c r="AB224" s="15"/>
      <c r="AC224" s="16"/>
      <c r="AD224" s="101"/>
      <c r="AE224" s="101"/>
      <c r="AF224" s="101"/>
      <c r="AG224" s="101"/>
      <c r="AH224" s="101"/>
      <c r="AI224" s="101"/>
      <c r="AJ224" s="95" t="str">
        <f t="shared" si="22"/>
        <v/>
      </c>
      <c r="AK224" s="96"/>
    </row>
    <row r="225" spans="1:37" customFormat="1" x14ac:dyDescent="0.25">
      <c r="A225" s="100"/>
      <c r="B225" s="78"/>
      <c r="C225" s="78"/>
      <c r="D225" s="79"/>
      <c r="E225" s="80"/>
      <c r="F225" s="128" t="str">
        <f t="shared" si="20"/>
        <v/>
      </c>
      <c r="G225" s="90" t="str">
        <f t="shared" si="21"/>
        <v xml:space="preserve"> </v>
      </c>
      <c r="H225" s="91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30"/>
      <c r="T225" s="15"/>
      <c r="U225" s="15"/>
      <c r="V225" s="15"/>
      <c r="W225" s="15"/>
      <c r="X225" s="15"/>
      <c r="Y225" s="15"/>
      <c r="Z225" s="15"/>
      <c r="AA225" s="15"/>
      <c r="AB225" s="15"/>
      <c r="AC225" s="16"/>
      <c r="AD225" s="101"/>
      <c r="AE225" s="101"/>
      <c r="AF225" s="101"/>
      <c r="AG225" s="101"/>
      <c r="AH225" s="101"/>
      <c r="AI225" s="101"/>
      <c r="AJ225" s="95" t="str">
        <f t="shared" si="22"/>
        <v/>
      </c>
      <c r="AK225" s="96"/>
    </row>
    <row r="226" spans="1:37" customFormat="1" x14ac:dyDescent="0.25">
      <c r="A226" s="100"/>
      <c r="B226" s="78"/>
      <c r="C226" s="78"/>
      <c r="D226" s="79"/>
      <c r="E226" s="80"/>
      <c r="F226" s="128" t="str">
        <f t="shared" si="20"/>
        <v/>
      </c>
      <c r="G226" s="90" t="str">
        <f t="shared" si="21"/>
        <v xml:space="preserve"> </v>
      </c>
      <c r="H226" s="91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30"/>
      <c r="T226" s="15"/>
      <c r="U226" s="15"/>
      <c r="V226" s="15"/>
      <c r="W226" s="15"/>
      <c r="X226" s="15"/>
      <c r="Y226" s="15"/>
      <c r="Z226" s="15"/>
      <c r="AA226" s="15"/>
      <c r="AB226" s="15"/>
      <c r="AC226" s="16"/>
      <c r="AD226" s="101"/>
      <c r="AE226" s="101"/>
      <c r="AF226" s="101"/>
      <c r="AG226" s="101"/>
      <c r="AH226" s="101"/>
      <c r="AI226" s="101"/>
      <c r="AJ226" s="95" t="str">
        <f t="shared" si="22"/>
        <v/>
      </c>
      <c r="AK226" s="96"/>
    </row>
    <row r="227" spans="1:37" customFormat="1" x14ac:dyDescent="0.25">
      <c r="A227" s="100"/>
      <c r="B227" s="78"/>
      <c r="C227" s="78"/>
      <c r="D227" s="79"/>
      <c r="E227" s="80"/>
      <c r="F227" s="128" t="str">
        <f t="shared" si="20"/>
        <v/>
      </c>
      <c r="G227" s="90" t="str">
        <f t="shared" si="21"/>
        <v xml:space="preserve"> </v>
      </c>
      <c r="H227" s="91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30"/>
      <c r="T227" s="15"/>
      <c r="U227" s="15"/>
      <c r="V227" s="15"/>
      <c r="W227" s="15"/>
      <c r="X227" s="15"/>
      <c r="Y227" s="15"/>
      <c r="Z227" s="15"/>
      <c r="AA227" s="15"/>
      <c r="AB227" s="15"/>
      <c r="AC227" s="16"/>
      <c r="AD227" s="101"/>
      <c r="AE227" s="101"/>
      <c r="AF227" s="101"/>
      <c r="AG227" s="101"/>
      <c r="AH227" s="101"/>
      <c r="AI227" s="101"/>
      <c r="AJ227" s="95" t="str">
        <f t="shared" si="22"/>
        <v/>
      </c>
      <c r="AK227" s="96"/>
    </row>
    <row r="228" spans="1:37" customFormat="1" x14ac:dyDescent="0.25">
      <c r="A228" s="100"/>
      <c r="B228" s="78"/>
      <c r="C228" s="78"/>
      <c r="D228" s="79"/>
      <c r="E228" s="80"/>
      <c r="F228" s="128" t="str">
        <f t="shared" si="20"/>
        <v/>
      </c>
      <c r="G228" s="90" t="str">
        <f t="shared" si="21"/>
        <v xml:space="preserve"> </v>
      </c>
      <c r="H228" s="91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30"/>
      <c r="T228" s="15"/>
      <c r="U228" s="15"/>
      <c r="V228" s="15"/>
      <c r="W228" s="15"/>
      <c r="X228" s="15"/>
      <c r="Y228" s="15"/>
      <c r="Z228" s="15"/>
      <c r="AA228" s="15"/>
      <c r="AB228" s="15"/>
      <c r="AC228" s="16"/>
      <c r="AD228" s="101"/>
      <c r="AE228" s="101"/>
      <c r="AF228" s="101"/>
      <c r="AG228" s="101"/>
      <c r="AH228" s="101"/>
      <c r="AI228" s="101"/>
      <c r="AJ228" s="95" t="str">
        <f t="shared" si="22"/>
        <v/>
      </c>
      <c r="AK228" s="96"/>
    </row>
    <row r="229" spans="1:37" customFormat="1" x14ac:dyDescent="0.25">
      <c r="A229" s="100"/>
      <c r="B229" s="78"/>
      <c r="C229" s="78"/>
      <c r="D229" s="79"/>
      <c r="E229" s="80"/>
      <c r="F229" s="128" t="str">
        <f t="shared" si="20"/>
        <v/>
      </c>
      <c r="G229" s="90" t="str">
        <f t="shared" si="21"/>
        <v xml:space="preserve"> </v>
      </c>
      <c r="H229" s="91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30"/>
      <c r="T229" s="15"/>
      <c r="U229" s="15"/>
      <c r="V229" s="15"/>
      <c r="W229" s="15"/>
      <c r="X229" s="15"/>
      <c r="Y229" s="15"/>
      <c r="Z229" s="15"/>
      <c r="AA229" s="15"/>
      <c r="AB229" s="15"/>
      <c r="AC229" s="16"/>
      <c r="AD229" s="101"/>
      <c r="AE229" s="101"/>
      <c r="AF229" s="101"/>
      <c r="AG229" s="101"/>
      <c r="AH229" s="101"/>
      <c r="AI229" s="101"/>
      <c r="AJ229" s="95" t="str">
        <f t="shared" si="22"/>
        <v/>
      </c>
      <c r="AK229" s="96"/>
    </row>
    <row r="230" spans="1:37" customFormat="1" x14ac:dyDescent="0.25">
      <c r="A230" s="100"/>
      <c r="B230" s="78"/>
      <c r="C230" s="78"/>
      <c r="D230" s="79"/>
      <c r="E230" s="80"/>
      <c r="F230" s="128" t="str">
        <f t="shared" si="20"/>
        <v/>
      </c>
      <c r="G230" s="90" t="str">
        <f t="shared" si="21"/>
        <v xml:space="preserve"> </v>
      </c>
      <c r="H230" s="91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30"/>
      <c r="T230" s="15"/>
      <c r="U230" s="15"/>
      <c r="V230" s="15"/>
      <c r="W230" s="15"/>
      <c r="X230" s="15"/>
      <c r="Y230" s="15"/>
      <c r="Z230" s="15"/>
      <c r="AA230" s="15"/>
      <c r="AB230" s="15"/>
      <c r="AC230" s="16"/>
      <c r="AD230" s="101"/>
      <c r="AE230" s="101"/>
      <c r="AF230" s="101"/>
      <c r="AG230" s="101"/>
      <c r="AH230" s="101"/>
      <c r="AI230" s="101"/>
      <c r="AJ230" s="95" t="str">
        <f t="shared" si="22"/>
        <v/>
      </c>
      <c r="AK230" s="96"/>
    </row>
    <row r="231" spans="1:37" customFormat="1" x14ac:dyDescent="0.25">
      <c r="A231" s="100"/>
      <c r="B231" s="78"/>
      <c r="C231" s="78"/>
      <c r="D231" s="79"/>
      <c r="E231" s="80"/>
      <c r="F231" s="128" t="str">
        <f t="shared" si="20"/>
        <v/>
      </c>
      <c r="G231" s="90" t="str">
        <f t="shared" si="21"/>
        <v xml:space="preserve"> </v>
      </c>
      <c r="H231" s="91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30"/>
      <c r="T231" s="15"/>
      <c r="U231" s="15"/>
      <c r="V231" s="15"/>
      <c r="W231" s="15"/>
      <c r="X231" s="15"/>
      <c r="Y231" s="15"/>
      <c r="Z231" s="15"/>
      <c r="AA231" s="15"/>
      <c r="AB231" s="15"/>
      <c r="AC231" s="16"/>
      <c r="AD231" s="101"/>
      <c r="AE231" s="101"/>
      <c r="AF231" s="101"/>
      <c r="AG231" s="101"/>
      <c r="AH231" s="101"/>
      <c r="AI231" s="101"/>
      <c r="AJ231" s="95" t="str">
        <f t="shared" si="22"/>
        <v/>
      </c>
      <c r="AK231" s="96"/>
    </row>
    <row r="232" spans="1:37" customFormat="1" x14ac:dyDescent="0.25">
      <c r="A232" s="100"/>
      <c r="B232" s="78"/>
      <c r="C232" s="78"/>
      <c r="D232" s="79"/>
      <c r="E232" s="80"/>
      <c r="F232" s="128" t="str">
        <f t="shared" si="20"/>
        <v/>
      </c>
      <c r="G232" s="90" t="str">
        <f t="shared" si="21"/>
        <v xml:space="preserve"> </v>
      </c>
      <c r="H232" s="91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30"/>
      <c r="T232" s="15"/>
      <c r="U232" s="15"/>
      <c r="V232" s="15"/>
      <c r="W232" s="15"/>
      <c r="X232" s="15"/>
      <c r="Y232" s="15"/>
      <c r="Z232" s="15"/>
      <c r="AA232" s="15"/>
      <c r="AB232" s="15"/>
      <c r="AC232" s="16"/>
      <c r="AD232" s="101"/>
      <c r="AE232" s="101"/>
      <c r="AF232" s="101"/>
      <c r="AG232" s="101"/>
      <c r="AH232" s="101"/>
      <c r="AI232" s="101"/>
      <c r="AJ232" s="95" t="str">
        <f t="shared" si="22"/>
        <v/>
      </c>
      <c r="AK232" s="96"/>
    </row>
    <row r="233" spans="1:37" customFormat="1" x14ac:dyDescent="0.25">
      <c r="A233" s="100"/>
      <c r="B233" s="78"/>
      <c r="C233" s="78"/>
      <c r="D233" s="79"/>
      <c r="E233" s="80"/>
      <c r="F233" s="128" t="str">
        <f t="shared" si="20"/>
        <v/>
      </c>
      <c r="G233" s="90" t="str">
        <f t="shared" si="21"/>
        <v xml:space="preserve"> </v>
      </c>
      <c r="H233" s="91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30"/>
      <c r="T233" s="15"/>
      <c r="U233" s="15"/>
      <c r="V233" s="15"/>
      <c r="W233" s="15"/>
      <c r="X233" s="15"/>
      <c r="Y233" s="15"/>
      <c r="Z233" s="15"/>
      <c r="AA233" s="15"/>
      <c r="AB233" s="15"/>
      <c r="AC233" s="16"/>
      <c r="AD233" s="101"/>
      <c r="AE233" s="101"/>
      <c r="AF233" s="101"/>
      <c r="AG233" s="101"/>
      <c r="AH233" s="101"/>
      <c r="AI233" s="101"/>
      <c r="AJ233" s="95" t="str">
        <f t="shared" si="22"/>
        <v/>
      </c>
      <c r="AK233" s="96"/>
    </row>
    <row r="234" spans="1:37" customFormat="1" x14ac:dyDescent="0.25">
      <c r="A234" s="100"/>
      <c r="B234" s="78"/>
      <c r="C234" s="78"/>
      <c r="D234" s="79"/>
      <c r="E234" s="80"/>
      <c r="F234" s="128" t="str">
        <f t="shared" si="20"/>
        <v/>
      </c>
      <c r="G234" s="90" t="str">
        <f t="shared" si="21"/>
        <v xml:space="preserve"> </v>
      </c>
      <c r="H234" s="91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30"/>
      <c r="T234" s="15"/>
      <c r="U234" s="15"/>
      <c r="V234" s="15"/>
      <c r="W234" s="15"/>
      <c r="X234" s="15"/>
      <c r="Y234" s="15"/>
      <c r="Z234" s="15"/>
      <c r="AA234" s="15"/>
      <c r="AB234" s="15"/>
      <c r="AC234" s="16"/>
      <c r="AD234" s="101"/>
      <c r="AE234" s="101"/>
      <c r="AF234" s="101"/>
      <c r="AG234" s="101"/>
      <c r="AH234" s="101"/>
      <c r="AI234" s="101"/>
      <c r="AJ234" s="95" t="str">
        <f t="shared" si="22"/>
        <v/>
      </c>
      <c r="AK234" s="96"/>
    </row>
    <row r="235" spans="1:37" customFormat="1" x14ac:dyDescent="0.25">
      <c r="A235" s="127"/>
      <c r="B235" s="124"/>
      <c r="C235" s="124"/>
      <c r="D235" s="125"/>
      <c r="E235" s="126"/>
      <c r="F235" s="128" t="str">
        <f t="shared" si="20"/>
        <v/>
      </c>
      <c r="G235" s="90" t="str">
        <f t="shared" si="21"/>
        <v xml:space="preserve"> </v>
      </c>
      <c r="H235" s="91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30"/>
      <c r="T235" s="15"/>
      <c r="U235" s="15"/>
      <c r="V235" s="15"/>
      <c r="W235" s="15"/>
      <c r="X235" s="15"/>
      <c r="Y235" s="15"/>
      <c r="Z235" s="15"/>
      <c r="AA235" s="15"/>
      <c r="AB235" s="15"/>
      <c r="AC235" s="16"/>
      <c r="AD235" s="101"/>
      <c r="AE235" s="101"/>
      <c r="AF235" s="101"/>
      <c r="AG235" s="101"/>
      <c r="AH235" s="101"/>
      <c r="AI235" s="101"/>
      <c r="AJ235" s="95" t="str">
        <f t="shared" si="22"/>
        <v/>
      </c>
      <c r="AK235" s="96"/>
    </row>
    <row r="236" spans="1:37" customFormat="1" x14ac:dyDescent="0.25">
      <c r="A236" s="127"/>
      <c r="B236" s="124"/>
      <c r="C236" s="124"/>
      <c r="D236" s="125"/>
      <c r="E236" s="126"/>
      <c r="F236" s="128" t="str">
        <f t="shared" si="20"/>
        <v/>
      </c>
      <c r="G236" s="90" t="str">
        <f t="shared" si="21"/>
        <v xml:space="preserve"> </v>
      </c>
      <c r="H236" s="91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30"/>
      <c r="T236" s="15"/>
      <c r="U236" s="15"/>
      <c r="V236" s="15"/>
      <c r="W236" s="15"/>
      <c r="X236" s="15"/>
      <c r="Y236" s="15"/>
      <c r="Z236" s="15"/>
      <c r="AA236" s="15"/>
      <c r="AB236" s="15"/>
      <c r="AC236" s="16"/>
      <c r="AD236" s="101"/>
      <c r="AE236" s="101"/>
      <c r="AF236" s="101"/>
      <c r="AG236" s="101"/>
      <c r="AH236" s="101"/>
      <c r="AI236" s="101"/>
      <c r="AJ236" s="95" t="str">
        <f t="shared" si="22"/>
        <v/>
      </c>
      <c r="AK236" s="96"/>
    </row>
    <row r="237" spans="1:37" customFormat="1" x14ac:dyDescent="0.25">
      <c r="A237" s="127"/>
      <c r="B237" s="124"/>
      <c r="C237" s="124"/>
      <c r="D237" s="125"/>
      <c r="E237" s="126"/>
      <c r="F237" s="128" t="str">
        <f t="shared" si="20"/>
        <v/>
      </c>
      <c r="G237" s="90" t="str">
        <f t="shared" si="21"/>
        <v xml:space="preserve"> </v>
      </c>
      <c r="H237" s="91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30"/>
      <c r="T237" s="15"/>
      <c r="U237" s="15"/>
      <c r="V237" s="15"/>
      <c r="W237" s="15"/>
      <c r="X237" s="15"/>
      <c r="Y237" s="15"/>
      <c r="Z237" s="15"/>
      <c r="AA237" s="15"/>
      <c r="AB237" s="15"/>
      <c r="AC237" s="16"/>
      <c r="AD237" s="101"/>
      <c r="AE237" s="101"/>
      <c r="AF237" s="101"/>
      <c r="AG237" s="101"/>
      <c r="AH237" s="101"/>
      <c r="AI237" s="101"/>
      <c r="AJ237" s="95" t="str">
        <f t="shared" si="22"/>
        <v/>
      </c>
      <c r="AK237" s="96"/>
    </row>
    <row r="238" spans="1:37" customFormat="1" x14ac:dyDescent="0.25">
      <c r="A238" s="127"/>
      <c r="B238" s="124"/>
      <c r="C238" s="124"/>
      <c r="D238" s="125"/>
      <c r="E238" s="126"/>
      <c r="F238" s="128" t="str">
        <f t="shared" si="20"/>
        <v/>
      </c>
      <c r="G238" s="90" t="str">
        <f t="shared" si="21"/>
        <v xml:space="preserve"> </v>
      </c>
      <c r="H238" s="91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30"/>
      <c r="T238" s="15"/>
      <c r="U238" s="15"/>
      <c r="V238" s="15"/>
      <c r="W238" s="15"/>
      <c r="X238" s="15"/>
      <c r="Y238" s="15"/>
      <c r="Z238" s="15"/>
      <c r="AA238" s="15"/>
      <c r="AB238" s="15"/>
      <c r="AC238" s="16"/>
      <c r="AD238" s="101"/>
      <c r="AE238" s="101"/>
      <c r="AF238" s="101"/>
      <c r="AG238" s="101"/>
      <c r="AH238" s="101"/>
      <c r="AI238" s="101"/>
      <c r="AJ238" s="95" t="str">
        <f t="shared" si="22"/>
        <v/>
      </c>
      <c r="AK238" s="96"/>
    </row>
    <row r="239" spans="1:37" customFormat="1" x14ac:dyDescent="0.25">
      <c r="A239" s="127"/>
      <c r="B239" s="124"/>
      <c r="C239" s="124"/>
      <c r="D239" s="125"/>
      <c r="E239" s="126"/>
      <c r="F239" s="128" t="str">
        <f t="shared" si="20"/>
        <v/>
      </c>
      <c r="G239" s="90" t="str">
        <f t="shared" si="21"/>
        <v xml:space="preserve"> </v>
      </c>
      <c r="H239" s="91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30"/>
      <c r="T239" s="15"/>
      <c r="U239" s="15"/>
      <c r="V239" s="15"/>
      <c r="W239" s="15"/>
      <c r="X239" s="15"/>
      <c r="Y239" s="15"/>
      <c r="Z239" s="15"/>
      <c r="AA239" s="15"/>
      <c r="AB239" s="15"/>
      <c r="AC239" s="16"/>
      <c r="AD239" s="101"/>
      <c r="AE239" s="101"/>
      <c r="AF239" s="101"/>
      <c r="AG239" s="101"/>
      <c r="AH239" s="101"/>
      <c r="AI239" s="101"/>
      <c r="AJ239" s="95" t="str">
        <f t="shared" si="22"/>
        <v/>
      </c>
      <c r="AK239" s="96"/>
    </row>
    <row r="240" spans="1:37" customFormat="1" x14ac:dyDescent="0.25">
      <c r="A240" s="127"/>
      <c r="B240" s="124"/>
      <c r="C240" s="124"/>
      <c r="D240" s="125"/>
      <c r="E240" s="126"/>
      <c r="F240" s="128" t="str">
        <f t="shared" si="20"/>
        <v/>
      </c>
      <c r="G240" s="90" t="str">
        <f t="shared" si="21"/>
        <v xml:space="preserve"> </v>
      </c>
      <c r="H240" s="91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30"/>
      <c r="T240" s="15"/>
      <c r="U240" s="15"/>
      <c r="V240" s="15"/>
      <c r="W240" s="15"/>
      <c r="X240" s="15"/>
      <c r="Y240" s="15"/>
      <c r="Z240" s="15"/>
      <c r="AA240" s="15"/>
      <c r="AB240" s="15"/>
      <c r="AC240" s="16"/>
      <c r="AD240" s="101"/>
      <c r="AE240" s="101"/>
      <c r="AF240" s="101"/>
      <c r="AG240" s="101"/>
      <c r="AH240" s="101"/>
      <c r="AI240" s="101"/>
      <c r="AJ240" s="95" t="str">
        <f t="shared" si="22"/>
        <v/>
      </c>
      <c r="AK240" s="96"/>
    </row>
    <row r="241" spans="1:37" customFormat="1" x14ac:dyDescent="0.25">
      <c r="A241" s="127"/>
      <c r="B241" s="124"/>
      <c r="C241" s="124"/>
      <c r="D241" s="125"/>
      <c r="E241" s="126"/>
      <c r="F241" s="128" t="str">
        <f t="shared" si="20"/>
        <v/>
      </c>
      <c r="G241" s="90" t="str">
        <f t="shared" si="21"/>
        <v xml:space="preserve"> </v>
      </c>
      <c r="H241" s="91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30"/>
      <c r="T241" s="15"/>
      <c r="U241" s="15"/>
      <c r="V241" s="15"/>
      <c r="W241" s="15"/>
      <c r="X241" s="15"/>
      <c r="Y241" s="15"/>
      <c r="Z241" s="15"/>
      <c r="AA241" s="15"/>
      <c r="AB241" s="15"/>
      <c r="AC241" s="16"/>
      <c r="AD241" s="101"/>
      <c r="AE241" s="101"/>
      <c r="AF241" s="101"/>
      <c r="AG241" s="101"/>
      <c r="AH241" s="101"/>
      <c r="AI241" s="101"/>
      <c r="AJ241" s="95" t="str">
        <f t="shared" si="22"/>
        <v/>
      </c>
      <c r="AK241" s="96"/>
    </row>
    <row r="242" spans="1:37" customFormat="1" x14ac:dyDescent="0.25">
      <c r="A242" s="127"/>
      <c r="B242" s="124"/>
      <c r="C242" s="124"/>
      <c r="D242" s="125"/>
      <c r="E242" s="126"/>
      <c r="F242" s="128" t="str">
        <f t="shared" si="20"/>
        <v/>
      </c>
      <c r="G242" s="90" t="str">
        <f t="shared" si="21"/>
        <v xml:space="preserve"> </v>
      </c>
      <c r="H242" s="91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30"/>
      <c r="T242" s="15"/>
      <c r="U242" s="15"/>
      <c r="V242" s="15"/>
      <c r="W242" s="15"/>
      <c r="X242" s="15"/>
      <c r="Y242" s="15"/>
      <c r="Z242" s="15"/>
      <c r="AA242" s="15"/>
      <c r="AB242" s="15"/>
      <c r="AC242" s="16"/>
      <c r="AD242" s="101"/>
      <c r="AE242" s="101"/>
      <c r="AF242" s="101"/>
      <c r="AG242" s="101"/>
      <c r="AH242" s="101"/>
      <c r="AI242" s="101"/>
      <c r="AJ242" s="95" t="str">
        <f t="shared" si="22"/>
        <v/>
      </c>
      <c r="AK242" s="96"/>
    </row>
    <row r="243" spans="1:37" customFormat="1" x14ac:dyDescent="0.25">
      <c r="A243" s="100"/>
      <c r="B243" s="78"/>
      <c r="C243" s="78"/>
      <c r="D243" s="79"/>
      <c r="E243" s="80"/>
      <c r="F243" s="128" t="str">
        <f t="shared" si="20"/>
        <v/>
      </c>
      <c r="G243" s="90" t="str">
        <f t="shared" si="21"/>
        <v xml:space="preserve"> </v>
      </c>
      <c r="H243" s="91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30"/>
      <c r="T243" s="15"/>
      <c r="U243" s="15"/>
      <c r="V243" s="15"/>
      <c r="W243" s="15"/>
      <c r="X243" s="15"/>
      <c r="Y243" s="15"/>
      <c r="Z243" s="15"/>
      <c r="AA243" s="15"/>
      <c r="AB243" s="15"/>
      <c r="AC243" s="16"/>
      <c r="AD243" s="101"/>
      <c r="AE243" s="101"/>
      <c r="AF243" s="101"/>
      <c r="AG243" s="101"/>
      <c r="AH243" s="101"/>
      <c r="AI243" s="101"/>
      <c r="AJ243" s="95" t="str">
        <f t="shared" si="22"/>
        <v/>
      </c>
      <c r="AK243" s="96"/>
    </row>
    <row r="244" spans="1:37" customFormat="1" x14ac:dyDescent="0.25">
      <c r="A244" s="100"/>
      <c r="B244" s="78"/>
      <c r="C244" s="78"/>
      <c r="D244" s="79"/>
      <c r="E244" s="80"/>
      <c r="F244" s="128" t="str">
        <f t="shared" si="20"/>
        <v/>
      </c>
      <c r="G244" s="90" t="str">
        <f t="shared" si="21"/>
        <v xml:space="preserve"> </v>
      </c>
      <c r="H244" s="91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30"/>
      <c r="T244" s="15"/>
      <c r="U244" s="15"/>
      <c r="V244" s="15"/>
      <c r="W244" s="15"/>
      <c r="X244" s="15"/>
      <c r="Y244" s="15"/>
      <c r="Z244" s="15"/>
      <c r="AA244" s="15"/>
      <c r="AB244" s="15"/>
      <c r="AC244" s="16"/>
      <c r="AD244" s="101"/>
      <c r="AE244" s="101"/>
      <c r="AF244" s="101"/>
      <c r="AG244" s="101"/>
      <c r="AH244" s="101"/>
      <c r="AI244" s="101"/>
      <c r="AJ244" s="95" t="str">
        <f t="shared" si="22"/>
        <v/>
      </c>
      <c r="AK244" s="96"/>
    </row>
    <row r="245" spans="1:37" customFormat="1" x14ac:dyDescent="0.25">
      <c r="A245" s="100"/>
      <c r="B245" s="78"/>
      <c r="C245" s="78"/>
      <c r="D245" s="79"/>
      <c r="E245" s="80"/>
      <c r="F245" s="128" t="str">
        <f t="shared" si="20"/>
        <v/>
      </c>
      <c r="G245" s="90" t="str">
        <f t="shared" si="21"/>
        <v xml:space="preserve"> </v>
      </c>
      <c r="H245" s="91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30"/>
      <c r="T245" s="15"/>
      <c r="U245" s="15"/>
      <c r="V245" s="15"/>
      <c r="W245" s="15"/>
      <c r="X245" s="15"/>
      <c r="Y245" s="15"/>
      <c r="Z245" s="15"/>
      <c r="AA245" s="15"/>
      <c r="AB245" s="15"/>
      <c r="AC245" s="16"/>
      <c r="AD245" s="101"/>
      <c r="AE245" s="101"/>
      <c r="AF245" s="101"/>
      <c r="AG245" s="101"/>
      <c r="AH245" s="101"/>
      <c r="AI245" s="101"/>
      <c r="AJ245" s="95" t="str">
        <f t="shared" si="22"/>
        <v/>
      </c>
      <c r="AK245" s="96"/>
    </row>
    <row r="246" spans="1:37" customFormat="1" x14ac:dyDescent="0.25">
      <c r="A246" s="100"/>
      <c r="B246" s="78"/>
      <c r="C246" s="78"/>
      <c r="D246" s="79"/>
      <c r="E246" s="80"/>
      <c r="F246" s="128" t="str">
        <f t="shared" si="20"/>
        <v/>
      </c>
      <c r="G246" s="90" t="str">
        <f t="shared" si="21"/>
        <v xml:space="preserve"> </v>
      </c>
      <c r="H246" s="91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30"/>
      <c r="T246" s="15"/>
      <c r="U246" s="15"/>
      <c r="V246" s="15"/>
      <c r="W246" s="15"/>
      <c r="X246" s="15"/>
      <c r="Y246" s="15"/>
      <c r="Z246" s="15"/>
      <c r="AA246" s="15"/>
      <c r="AB246" s="15"/>
      <c r="AC246" s="16"/>
      <c r="AD246" s="101"/>
      <c r="AE246" s="101"/>
      <c r="AF246" s="101"/>
      <c r="AG246" s="101"/>
      <c r="AH246" s="101"/>
      <c r="AI246" s="101"/>
      <c r="AJ246" s="95" t="str">
        <f t="shared" si="22"/>
        <v/>
      </c>
      <c r="AK246" s="96"/>
    </row>
    <row r="247" spans="1:37" customFormat="1" x14ac:dyDescent="0.25">
      <c r="A247" s="100"/>
      <c r="B247" s="78"/>
      <c r="C247" s="78"/>
      <c r="D247" s="79"/>
      <c r="E247" s="80"/>
      <c r="F247" s="128" t="str">
        <f t="shared" si="20"/>
        <v/>
      </c>
      <c r="G247" s="90" t="str">
        <f t="shared" si="21"/>
        <v xml:space="preserve"> </v>
      </c>
      <c r="H247" s="91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30"/>
      <c r="T247" s="15"/>
      <c r="U247" s="15"/>
      <c r="V247" s="15"/>
      <c r="W247" s="15"/>
      <c r="X247" s="15"/>
      <c r="Y247" s="15"/>
      <c r="Z247" s="15"/>
      <c r="AA247" s="15"/>
      <c r="AB247" s="15"/>
      <c r="AC247" s="16"/>
      <c r="AD247" s="101"/>
      <c r="AE247" s="101"/>
      <c r="AF247" s="101"/>
      <c r="AG247" s="101"/>
      <c r="AH247" s="101"/>
      <c r="AI247" s="101"/>
      <c r="AJ247" s="95" t="str">
        <f t="shared" si="22"/>
        <v/>
      </c>
      <c r="AK247" s="96"/>
    </row>
    <row r="248" spans="1:37" customFormat="1" x14ac:dyDescent="0.25">
      <c r="A248" s="100"/>
      <c r="B248" s="78"/>
      <c r="C248" s="78"/>
      <c r="D248" s="79"/>
      <c r="E248" s="80"/>
      <c r="F248" s="128" t="str">
        <f t="shared" si="20"/>
        <v/>
      </c>
      <c r="G248" s="90" t="str">
        <f t="shared" si="21"/>
        <v xml:space="preserve"> </v>
      </c>
      <c r="H248" s="91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30"/>
      <c r="T248" s="15"/>
      <c r="U248" s="15"/>
      <c r="V248" s="15"/>
      <c r="W248" s="15"/>
      <c r="X248" s="15"/>
      <c r="Y248" s="15"/>
      <c r="Z248" s="15"/>
      <c r="AA248" s="15"/>
      <c r="AB248" s="15"/>
      <c r="AC248" s="16"/>
      <c r="AD248" s="101"/>
      <c r="AE248" s="101"/>
      <c r="AF248" s="101"/>
      <c r="AG248" s="101"/>
      <c r="AH248" s="101"/>
      <c r="AI248" s="101"/>
      <c r="AJ248" s="95" t="str">
        <f t="shared" si="22"/>
        <v/>
      </c>
      <c r="AK248" s="96"/>
    </row>
    <row r="249" spans="1:37" customFormat="1" x14ac:dyDescent="0.25">
      <c r="A249" s="100"/>
      <c r="B249" s="78"/>
      <c r="C249" s="78"/>
      <c r="D249" s="79"/>
      <c r="E249" s="80"/>
      <c r="F249" s="128" t="str">
        <f t="shared" si="20"/>
        <v/>
      </c>
      <c r="G249" s="90" t="str">
        <f t="shared" si="21"/>
        <v xml:space="preserve"> </v>
      </c>
      <c r="H249" s="91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30"/>
      <c r="T249" s="15"/>
      <c r="U249" s="15"/>
      <c r="V249" s="15"/>
      <c r="W249" s="15"/>
      <c r="X249" s="15"/>
      <c r="Y249" s="15"/>
      <c r="Z249" s="15"/>
      <c r="AA249" s="15"/>
      <c r="AB249" s="15"/>
      <c r="AC249" s="16"/>
      <c r="AD249" s="101"/>
      <c r="AE249" s="101"/>
      <c r="AF249" s="101"/>
      <c r="AG249" s="101"/>
      <c r="AH249" s="101"/>
      <c r="AI249" s="101"/>
      <c r="AJ249" s="95" t="str">
        <f t="shared" si="22"/>
        <v/>
      </c>
      <c r="AK249" s="96"/>
    </row>
    <row r="250" spans="1:37" customFormat="1" x14ac:dyDescent="0.25">
      <c r="A250" s="100"/>
      <c r="B250" s="78"/>
      <c r="C250" s="78"/>
      <c r="D250" s="79"/>
      <c r="E250" s="80"/>
      <c r="F250" s="128" t="str">
        <f t="shared" si="20"/>
        <v/>
      </c>
      <c r="G250" s="90" t="str">
        <f t="shared" si="21"/>
        <v xml:space="preserve"> </v>
      </c>
      <c r="H250" s="91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30"/>
      <c r="T250" s="15"/>
      <c r="U250" s="15"/>
      <c r="V250" s="15"/>
      <c r="W250" s="15"/>
      <c r="X250" s="15"/>
      <c r="Y250" s="15"/>
      <c r="Z250" s="15"/>
      <c r="AA250" s="15"/>
      <c r="AB250" s="15"/>
      <c r="AC250" s="16"/>
      <c r="AD250" s="101"/>
      <c r="AE250" s="101"/>
      <c r="AF250" s="101"/>
      <c r="AG250" s="101"/>
      <c r="AH250" s="101"/>
      <c r="AI250" s="101"/>
      <c r="AJ250" s="95" t="str">
        <f t="shared" si="22"/>
        <v/>
      </c>
      <c r="AK250" s="96"/>
    </row>
    <row r="251" spans="1:37" customFormat="1" x14ac:dyDescent="0.25">
      <c r="A251" s="100"/>
      <c r="B251" s="78"/>
      <c r="C251" s="78"/>
      <c r="D251" s="79"/>
      <c r="E251" s="80"/>
      <c r="F251" s="128" t="str">
        <f t="shared" si="20"/>
        <v/>
      </c>
      <c r="G251" s="90" t="str">
        <f t="shared" si="21"/>
        <v xml:space="preserve"> </v>
      </c>
      <c r="H251" s="91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6"/>
      <c r="AD251" s="101"/>
      <c r="AE251" s="101"/>
      <c r="AF251" s="101"/>
      <c r="AG251" s="101"/>
      <c r="AH251" s="101"/>
      <c r="AI251" s="101"/>
      <c r="AJ251" s="95" t="str">
        <f t="shared" si="22"/>
        <v/>
      </c>
      <c r="AK251" s="96"/>
    </row>
    <row r="252" spans="1:37" customFormat="1" x14ac:dyDescent="0.25">
      <c r="A252" s="100"/>
      <c r="B252" s="78"/>
      <c r="C252" s="78"/>
      <c r="D252" s="79"/>
      <c r="E252" s="80"/>
      <c r="F252" s="128" t="str">
        <f t="shared" si="20"/>
        <v/>
      </c>
      <c r="G252" s="90" t="str">
        <f t="shared" si="21"/>
        <v xml:space="preserve"> </v>
      </c>
      <c r="H252" s="91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6"/>
      <c r="AD252" s="101"/>
      <c r="AE252" s="101"/>
      <c r="AF252" s="101"/>
      <c r="AG252" s="101"/>
      <c r="AH252" s="101"/>
      <c r="AI252" s="101"/>
      <c r="AJ252" s="95" t="str">
        <f t="shared" si="22"/>
        <v/>
      </c>
      <c r="AK252" s="96"/>
    </row>
    <row r="253" spans="1:37" customFormat="1" x14ac:dyDescent="0.25">
      <c r="A253" s="100"/>
      <c r="B253" s="78"/>
      <c r="C253" s="78"/>
      <c r="D253" s="79"/>
      <c r="E253" s="80"/>
      <c r="F253" s="128" t="str">
        <f t="shared" si="20"/>
        <v/>
      </c>
      <c r="G253" s="90" t="str">
        <f t="shared" si="21"/>
        <v xml:space="preserve"> </v>
      </c>
      <c r="H253" s="91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6"/>
      <c r="AD253" s="101"/>
      <c r="AE253" s="101"/>
      <c r="AF253" s="101"/>
      <c r="AG253" s="101"/>
      <c r="AH253" s="101"/>
      <c r="AI253" s="101"/>
      <c r="AJ253" s="95" t="str">
        <f t="shared" si="22"/>
        <v/>
      </c>
      <c r="AK253" s="96"/>
    </row>
    <row r="254" spans="1:37" customFormat="1" x14ac:dyDescent="0.25">
      <c r="A254" s="100"/>
      <c r="B254" s="78"/>
      <c r="C254" s="78"/>
      <c r="D254" s="79"/>
      <c r="E254" s="80"/>
      <c r="F254" s="128" t="str">
        <f t="shared" si="20"/>
        <v/>
      </c>
      <c r="G254" s="90" t="str">
        <f t="shared" si="21"/>
        <v xml:space="preserve"> </v>
      </c>
      <c r="H254" s="91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6"/>
      <c r="AD254" s="101"/>
      <c r="AE254" s="101"/>
      <c r="AF254" s="101"/>
      <c r="AG254" s="101"/>
      <c r="AH254" s="101"/>
      <c r="AI254" s="101"/>
      <c r="AJ254" s="95" t="str">
        <f t="shared" si="22"/>
        <v/>
      </c>
      <c r="AK254" s="96"/>
    </row>
    <row r="255" spans="1:37" customFormat="1" x14ac:dyDescent="0.25">
      <c r="A255" s="100"/>
      <c r="B255" s="78"/>
      <c r="C255" s="78"/>
      <c r="D255" s="79"/>
      <c r="E255" s="80"/>
      <c r="F255" s="128" t="str">
        <f t="shared" si="20"/>
        <v/>
      </c>
      <c r="G255" s="90" t="str">
        <f t="shared" si="21"/>
        <v xml:space="preserve"> </v>
      </c>
      <c r="H255" s="91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6"/>
      <c r="AD255" s="101"/>
      <c r="AE255" s="101"/>
      <c r="AF255" s="101"/>
      <c r="AG255" s="101"/>
      <c r="AH255" s="101"/>
      <c r="AI255" s="101"/>
      <c r="AJ255" s="95" t="str">
        <f t="shared" si="22"/>
        <v/>
      </c>
      <c r="AK255" s="96"/>
    </row>
    <row r="256" spans="1:37" customFormat="1" x14ac:dyDescent="0.25">
      <c r="A256" s="100"/>
      <c r="B256" s="78"/>
      <c r="C256" s="78"/>
      <c r="D256" s="79"/>
      <c r="E256" s="80"/>
      <c r="F256" s="128" t="str">
        <f t="shared" si="20"/>
        <v/>
      </c>
      <c r="G256" s="90" t="str">
        <f t="shared" si="21"/>
        <v xml:space="preserve"> </v>
      </c>
      <c r="H256" s="91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6"/>
      <c r="AD256" s="101"/>
      <c r="AE256" s="101"/>
      <c r="AF256" s="101"/>
      <c r="AG256" s="101"/>
      <c r="AH256" s="101"/>
      <c r="AI256" s="101"/>
      <c r="AJ256" s="95" t="str">
        <f t="shared" si="22"/>
        <v/>
      </c>
      <c r="AK256" s="96"/>
    </row>
    <row r="257" spans="1:37" customFormat="1" x14ac:dyDescent="0.25">
      <c r="A257" s="100"/>
      <c r="B257" s="78"/>
      <c r="C257" s="78"/>
      <c r="D257" s="79"/>
      <c r="E257" s="80"/>
      <c r="F257" s="128" t="str">
        <f t="shared" si="20"/>
        <v/>
      </c>
      <c r="G257" s="90" t="str">
        <f t="shared" si="21"/>
        <v xml:space="preserve"> </v>
      </c>
      <c r="H257" s="91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6"/>
      <c r="AD257" s="101"/>
      <c r="AE257" s="101"/>
      <c r="AF257" s="101"/>
      <c r="AG257" s="101"/>
      <c r="AH257" s="101"/>
      <c r="AI257" s="101"/>
      <c r="AJ257" s="95" t="str">
        <f t="shared" si="22"/>
        <v/>
      </c>
      <c r="AK257" s="96"/>
    </row>
    <row r="258" spans="1:37" customFormat="1" x14ac:dyDescent="0.25">
      <c r="A258" s="100"/>
      <c r="B258" s="78"/>
      <c r="C258" s="78"/>
      <c r="D258" s="79"/>
      <c r="E258" s="80"/>
      <c r="F258" s="128" t="str">
        <f t="shared" si="20"/>
        <v/>
      </c>
      <c r="G258" s="90" t="str">
        <f t="shared" si="21"/>
        <v xml:space="preserve"> </v>
      </c>
      <c r="H258" s="91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6"/>
      <c r="AD258" s="101"/>
      <c r="AE258" s="101"/>
      <c r="AF258" s="101"/>
      <c r="AG258" s="101"/>
      <c r="AH258" s="101"/>
      <c r="AI258" s="101"/>
      <c r="AJ258" s="95" t="str">
        <f t="shared" si="22"/>
        <v/>
      </c>
      <c r="AK258" s="96"/>
    </row>
    <row r="259" spans="1:37" customFormat="1" x14ac:dyDescent="0.25">
      <c r="A259" s="100"/>
      <c r="B259" s="78"/>
      <c r="C259" s="78"/>
      <c r="D259" s="79"/>
      <c r="E259" s="80"/>
      <c r="F259" s="128" t="str">
        <f t="shared" si="20"/>
        <v/>
      </c>
      <c r="G259" s="90" t="str">
        <f t="shared" si="21"/>
        <v xml:space="preserve"> </v>
      </c>
      <c r="H259" s="91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6"/>
      <c r="AD259" s="101"/>
      <c r="AE259" s="101"/>
      <c r="AF259" s="101"/>
      <c r="AG259" s="101"/>
      <c r="AH259" s="101"/>
      <c r="AI259" s="101"/>
      <c r="AJ259" s="95" t="str">
        <f t="shared" si="22"/>
        <v/>
      </c>
      <c r="AK259" s="96"/>
    </row>
    <row r="260" spans="1:37" customFormat="1" x14ac:dyDescent="0.25">
      <c r="A260" s="100"/>
      <c r="B260" s="78"/>
      <c r="C260" s="78"/>
      <c r="D260" s="79"/>
      <c r="E260" s="80"/>
      <c r="F260" s="128" t="str">
        <f t="shared" si="20"/>
        <v/>
      </c>
      <c r="G260" s="90" t="str">
        <f t="shared" si="21"/>
        <v xml:space="preserve"> </v>
      </c>
      <c r="H260" s="91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6"/>
      <c r="AD260" s="101"/>
      <c r="AE260" s="101"/>
      <c r="AF260" s="101"/>
      <c r="AG260" s="101"/>
      <c r="AH260" s="101"/>
      <c r="AI260" s="101"/>
      <c r="AJ260" s="95" t="str">
        <f t="shared" si="22"/>
        <v/>
      </c>
      <c r="AK260" s="96"/>
    </row>
    <row r="261" spans="1:37" customFormat="1" x14ac:dyDescent="0.25">
      <c r="A261" s="100"/>
      <c r="B261" s="78"/>
      <c r="C261" s="78"/>
      <c r="D261" s="79"/>
      <c r="E261" s="80"/>
      <c r="F261" s="128" t="str">
        <f t="shared" si="20"/>
        <v/>
      </c>
      <c r="G261" s="90" t="str">
        <f t="shared" si="21"/>
        <v xml:space="preserve"> </v>
      </c>
      <c r="H261" s="91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6"/>
      <c r="AD261" s="101"/>
      <c r="AE261" s="101"/>
      <c r="AF261" s="101"/>
      <c r="AG261" s="101"/>
      <c r="AH261" s="101"/>
      <c r="AI261" s="101"/>
      <c r="AJ261" s="95" t="str">
        <f t="shared" si="22"/>
        <v/>
      </c>
      <c r="AK261" s="96"/>
    </row>
    <row r="262" spans="1:37" customFormat="1" x14ac:dyDescent="0.25">
      <c r="A262" s="100"/>
      <c r="B262" s="78"/>
      <c r="C262" s="78"/>
      <c r="D262" s="79"/>
      <c r="E262" s="80"/>
      <c r="F262" s="128" t="str">
        <f t="shared" si="20"/>
        <v/>
      </c>
      <c r="G262" s="90" t="str">
        <f t="shared" si="21"/>
        <v xml:space="preserve"> </v>
      </c>
      <c r="H262" s="91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6"/>
      <c r="AD262" s="101"/>
      <c r="AE262" s="101"/>
      <c r="AF262" s="101"/>
      <c r="AG262" s="101"/>
      <c r="AH262" s="101"/>
      <c r="AI262" s="101"/>
      <c r="AJ262" s="95" t="str">
        <f t="shared" si="22"/>
        <v/>
      </c>
      <c r="AK262" s="96"/>
    </row>
    <row r="263" spans="1:37" customFormat="1" x14ac:dyDescent="0.25">
      <c r="A263" s="100"/>
      <c r="B263" s="78"/>
      <c r="C263" s="78"/>
      <c r="D263" s="79"/>
      <c r="E263" s="80"/>
      <c r="F263" s="128" t="str">
        <f t="shared" si="20"/>
        <v/>
      </c>
      <c r="G263" s="90" t="str">
        <f t="shared" si="21"/>
        <v xml:space="preserve"> </v>
      </c>
      <c r="H263" s="91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6"/>
      <c r="AD263" s="101"/>
      <c r="AE263" s="101"/>
      <c r="AF263" s="101"/>
      <c r="AG263" s="101"/>
      <c r="AH263" s="101"/>
      <c r="AI263" s="101"/>
      <c r="AJ263" s="95" t="str">
        <f t="shared" si="22"/>
        <v/>
      </c>
      <c r="AK263" s="96"/>
    </row>
    <row r="264" spans="1:37" customFormat="1" x14ac:dyDescent="0.25">
      <c r="A264" s="100"/>
      <c r="B264" s="78"/>
      <c r="C264" s="78"/>
      <c r="D264" s="79"/>
      <c r="E264" s="80"/>
      <c r="F264" s="128" t="str">
        <f t="shared" si="20"/>
        <v/>
      </c>
      <c r="G264" s="90" t="str">
        <f t="shared" si="21"/>
        <v xml:space="preserve"> </v>
      </c>
      <c r="H264" s="91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6"/>
      <c r="AD264" s="101"/>
      <c r="AE264" s="101"/>
      <c r="AF264" s="101"/>
      <c r="AG264" s="101"/>
      <c r="AH264" s="101"/>
      <c r="AI264" s="101"/>
      <c r="AJ264" s="95" t="str">
        <f t="shared" si="22"/>
        <v/>
      </c>
      <c r="AK264" s="96"/>
    </row>
    <row r="265" spans="1:37" customFormat="1" x14ac:dyDescent="0.25">
      <c r="A265" s="100"/>
      <c r="B265" s="78"/>
      <c r="C265" s="78"/>
      <c r="D265" s="79"/>
      <c r="E265" s="80"/>
      <c r="F265" s="128" t="str">
        <f t="shared" si="20"/>
        <v/>
      </c>
      <c r="G265" s="90" t="str">
        <f t="shared" si="21"/>
        <v xml:space="preserve"> </v>
      </c>
      <c r="H265" s="91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6"/>
      <c r="AD265" s="101"/>
      <c r="AE265" s="101"/>
      <c r="AF265" s="101"/>
      <c r="AG265" s="101"/>
      <c r="AH265" s="101"/>
      <c r="AI265" s="101"/>
      <c r="AJ265" s="95" t="str">
        <f t="shared" si="22"/>
        <v/>
      </c>
      <c r="AK265" s="96"/>
    </row>
    <row r="266" spans="1:37" customFormat="1" x14ac:dyDescent="0.25">
      <c r="A266" s="100"/>
      <c r="B266" s="78"/>
      <c r="C266" s="78"/>
      <c r="D266" s="79"/>
      <c r="E266" s="80"/>
      <c r="F266" s="128" t="str">
        <f t="shared" si="20"/>
        <v/>
      </c>
      <c r="G266" s="90" t="str">
        <f t="shared" si="21"/>
        <v xml:space="preserve"> </v>
      </c>
      <c r="H266" s="91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6"/>
      <c r="AD266" s="101"/>
      <c r="AE266" s="101"/>
      <c r="AF266" s="101"/>
      <c r="AG266" s="101"/>
      <c r="AH266" s="101"/>
      <c r="AI266" s="101"/>
      <c r="AJ266" s="95" t="str">
        <f t="shared" si="22"/>
        <v/>
      </c>
      <c r="AK266" s="96"/>
    </row>
    <row r="267" spans="1:37" customFormat="1" x14ac:dyDescent="0.25">
      <c r="A267" s="100"/>
      <c r="B267" s="78"/>
      <c r="C267" s="78"/>
      <c r="D267" s="79"/>
      <c r="E267" s="80"/>
      <c r="F267" s="128" t="str">
        <f t="shared" si="20"/>
        <v/>
      </c>
      <c r="G267" s="90" t="str">
        <f t="shared" si="21"/>
        <v xml:space="preserve"> </v>
      </c>
      <c r="H267" s="91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6"/>
      <c r="AD267" s="101"/>
      <c r="AE267" s="101"/>
      <c r="AF267" s="101"/>
      <c r="AG267" s="101"/>
      <c r="AH267" s="101"/>
      <c r="AI267" s="101"/>
      <c r="AJ267" s="95" t="str">
        <f t="shared" si="22"/>
        <v/>
      </c>
      <c r="AK267" s="96"/>
    </row>
    <row r="268" spans="1:37" customFormat="1" x14ac:dyDescent="0.25">
      <c r="A268" s="100"/>
      <c r="B268" s="78"/>
      <c r="C268" s="78"/>
      <c r="D268" s="79"/>
      <c r="E268" s="80"/>
      <c r="F268" s="128" t="str">
        <f t="shared" ref="F268:F300" si="23">IF(E268=0,"",IF(D268&gt;0,IF(D268="CASH",F267,IF(D268="UNCASHED",F267,IF(D268="DONATION",F267,F267+E268))),F267))</f>
        <v/>
      </c>
      <c r="G268" s="90" t="str">
        <f t="shared" ref="G268:G300" si="24">IF(B268=0, " ", G267+SUM(AD268:AI268))</f>
        <v xml:space="preserve"> </v>
      </c>
      <c r="H268" s="91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6"/>
      <c r="AD268" s="101"/>
      <c r="AE268" s="101"/>
      <c r="AF268" s="101"/>
      <c r="AG268" s="101"/>
      <c r="AH268" s="101"/>
      <c r="AI268" s="101"/>
      <c r="AJ268" s="95" t="str">
        <f t="shared" ref="AJ268:AJ300" si="25">IF(D268="CASH",(IF(SUM(H268:AI268)=0,"OK","ERROR")),IF(E268=0,"",IF(D268=0,"UNPAID",IF(SUM(H268:AI268)=E268,"OK","ERROR"))))</f>
        <v/>
      </c>
      <c r="AK268" s="96"/>
    </row>
    <row r="269" spans="1:37" customFormat="1" x14ac:dyDescent="0.25">
      <c r="A269" s="100"/>
      <c r="B269" s="78"/>
      <c r="C269" s="78"/>
      <c r="D269" s="79"/>
      <c r="E269" s="80"/>
      <c r="F269" s="128" t="str">
        <f t="shared" si="23"/>
        <v/>
      </c>
      <c r="G269" s="90" t="str">
        <f t="shared" si="24"/>
        <v xml:space="preserve"> </v>
      </c>
      <c r="H269" s="91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6"/>
      <c r="AD269" s="101"/>
      <c r="AE269" s="101"/>
      <c r="AF269" s="101"/>
      <c r="AG269" s="101"/>
      <c r="AH269" s="101"/>
      <c r="AI269" s="101"/>
      <c r="AJ269" s="95" t="str">
        <f t="shared" si="25"/>
        <v/>
      </c>
      <c r="AK269" s="96"/>
    </row>
    <row r="270" spans="1:37" customFormat="1" x14ac:dyDescent="0.25">
      <c r="A270" s="100"/>
      <c r="B270" s="78"/>
      <c r="C270" s="78"/>
      <c r="D270" s="102"/>
      <c r="E270" s="80"/>
      <c r="F270" s="128" t="str">
        <f t="shared" si="23"/>
        <v/>
      </c>
      <c r="G270" s="90" t="str">
        <f t="shared" si="24"/>
        <v xml:space="preserve"> </v>
      </c>
      <c r="H270" s="91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6"/>
      <c r="AD270" s="101"/>
      <c r="AE270" s="101"/>
      <c r="AF270" s="101"/>
      <c r="AG270" s="101"/>
      <c r="AH270" s="101"/>
      <c r="AI270" s="101"/>
      <c r="AJ270" s="95" t="str">
        <f t="shared" si="25"/>
        <v/>
      </c>
      <c r="AK270" s="96"/>
    </row>
    <row r="271" spans="1:37" customFormat="1" x14ac:dyDescent="0.25">
      <c r="A271" s="100"/>
      <c r="B271" s="78"/>
      <c r="C271" s="78"/>
      <c r="D271" s="79"/>
      <c r="E271" s="80"/>
      <c r="F271" s="128" t="str">
        <f t="shared" si="23"/>
        <v/>
      </c>
      <c r="G271" s="90" t="str">
        <f t="shared" si="24"/>
        <v xml:space="preserve"> </v>
      </c>
      <c r="H271" s="91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6"/>
      <c r="AD271" s="101"/>
      <c r="AE271" s="101"/>
      <c r="AF271" s="101"/>
      <c r="AG271" s="101"/>
      <c r="AH271" s="101"/>
      <c r="AI271" s="101"/>
      <c r="AJ271" s="95" t="str">
        <f t="shared" si="25"/>
        <v/>
      </c>
      <c r="AK271" s="96"/>
    </row>
    <row r="272" spans="1:37" customFormat="1" x14ac:dyDescent="0.25">
      <c r="A272" s="100"/>
      <c r="B272" s="78"/>
      <c r="C272" s="78"/>
      <c r="D272" s="79"/>
      <c r="E272" s="80"/>
      <c r="F272" s="128" t="str">
        <f t="shared" si="23"/>
        <v/>
      </c>
      <c r="G272" s="90" t="str">
        <f t="shared" si="24"/>
        <v xml:space="preserve"> </v>
      </c>
      <c r="H272" s="91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6"/>
      <c r="AD272" s="101"/>
      <c r="AE272" s="101"/>
      <c r="AF272" s="101"/>
      <c r="AG272" s="101"/>
      <c r="AH272" s="101"/>
      <c r="AI272" s="101"/>
      <c r="AJ272" s="95" t="str">
        <f t="shared" si="25"/>
        <v/>
      </c>
      <c r="AK272" s="96"/>
    </row>
    <row r="273" spans="1:37" customFormat="1" x14ac:dyDescent="0.25">
      <c r="A273" s="100"/>
      <c r="B273" s="78"/>
      <c r="C273" s="78"/>
      <c r="D273" s="79"/>
      <c r="E273" s="80"/>
      <c r="F273" s="128" t="str">
        <f t="shared" si="23"/>
        <v/>
      </c>
      <c r="G273" s="90" t="str">
        <f t="shared" si="24"/>
        <v xml:space="preserve"> </v>
      </c>
      <c r="H273" s="91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6"/>
      <c r="AD273" s="101"/>
      <c r="AE273" s="101"/>
      <c r="AF273" s="101"/>
      <c r="AG273" s="101"/>
      <c r="AH273" s="101"/>
      <c r="AI273" s="101"/>
      <c r="AJ273" s="95" t="str">
        <f t="shared" si="25"/>
        <v/>
      </c>
      <c r="AK273" s="96"/>
    </row>
    <row r="274" spans="1:37" customFormat="1" x14ac:dyDescent="0.25">
      <c r="A274" s="100"/>
      <c r="B274" s="78"/>
      <c r="C274" s="78"/>
      <c r="D274" s="79"/>
      <c r="E274" s="80"/>
      <c r="F274" s="128" t="str">
        <f t="shared" si="23"/>
        <v/>
      </c>
      <c r="G274" s="90" t="str">
        <f t="shared" si="24"/>
        <v xml:space="preserve"> </v>
      </c>
      <c r="H274" s="91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6"/>
      <c r="AD274" s="101"/>
      <c r="AE274" s="101"/>
      <c r="AF274" s="101"/>
      <c r="AG274" s="101"/>
      <c r="AH274" s="101"/>
      <c r="AI274" s="101"/>
      <c r="AJ274" s="95" t="str">
        <f t="shared" si="25"/>
        <v/>
      </c>
      <c r="AK274" s="96"/>
    </row>
    <row r="275" spans="1:37" customFormat="1" x14ac:dyDescent="0.25">
      <c r="A275" s="100"/>
      <c r="B275" s="78"/>
      <c r="C275" s="78"/>
      <c r="D275" s="79"/>
      <c r="E275" s="80"/>
      <c r="F275" s="128" t="str">
        <f t="shared" si="23"/>
        <v/>
      </c>
      <c r="G275" s="90" t="str">
        <f t="shared" si="24"/>
        <v xml:space="preserve"> </v>
      </c>
      <c r="H275" s="91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6"/>
      <c r="AD275" s="101"/>
      <c r="AE275" s="101"/>
      <c r="AF275" s="101"/>
      <c r="AG275" s="101"/>
      <c r="AH275" s="101"/>
      <c r="AI275" s="101"/>
      <c r="AJ275" s="95" t="str">
        <f t="shared" si="25"/>
        <v/>
      </c>
      <c r="AK275" s="96"/>
    </row>
    <row r="276" spans="1:37" customFormat="1" x14ac:dyDescent="0.25">
      <c r="A276" s="100"/>
      <c r="B276" s="78"/>
      <c r="C276" s="78"/>
      <c r="D276" s="79"/>
      <c r="E276" s="80"/>
      <c r="F276" s="128" t="str">
        <f t="shared" si="23"/>
        <v/>
      </c>
      <c r="G276" s="90" t="str">
        <f t="shared" si="24"/>
        <v xml:space="preserve"> </v>
      </c>
      <c r="H276" s="91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6"/>
      <c r="AD276" s="101"/>
      <c r="AE276" s="101"/>
      <c r="AF276" s="101"/>
      <c r="AG276" s="101"/>
      <c r="AH276" s="101"/>
      <c r="AI276" s="101"/>
      <c r="AJ276" s="95" t="str">
        <f t="shared" si="25"/>
        <v/>
      </c>
      <c r="AK276" s="96"/>
    </row>
    <row r="277" spans="1:37" customFormat="1" x14ac:dyDescent="0.25">
      <c r="A277" s="100"/>
      <c r="B277" s="78"/>
      <c r="C277" s="78"/>
      <c r="D277" s="79"/>
      <c r="E277" s="80"/>
      <c r="F277" s="128" t="str">
        <f t="shared" si="23"/>
        <v/>
      </c>
      <c r="G277" s="90" t="str">
        <f t="shared" si="24"/>
        <v xml:space="preserve"> </v>
      </c>
      <c r="H277" s="91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6"/>
      <c r="AD277" s="101"/>
      <c r="AE277" s="101"/>
      <c r="AF277" s="101"/>
      <c r="AG277" s="101"/>
      <c r="AH277" s="101"/>
      <c r="AI277" s="101"/>
      <c r="AJ277" s="95" t="str">
        <f t="shared" si="25"/>
        <v/>
      </c>
      <c r="AK277" s="96"/>
    </row>
    <row r="278" spans="1:37" customFormat="1" x14ac:dyDescent="0.25">
      <c r="A278" s="100"/>
      <c r="B278" s="78"/>
      <c r="C278" s="78"/>
      <c r="D278" s="79"/>
      <c r="E278" s="80"/>
      <c r="F278" s="128" t="str">
        <f t="shared" si="23"/>
        <v/>
      </c>
      <c r="G278" s="90" t="str">
        <f t="shared" si="24"/>
        <v xml:space="preserve"> </v>
      </c>
      <c r="H278" s="91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6"/>
      <c r="AD278" s="101"/>
      <c r="AE278" s="101"/>
      <c r="AF278" s="101"/>
      <c r="AG278" s="101"/>
      <c r="AH278" s="101"/>
      <c r="AI278" s="101"/>
      <c r="AJ278" s="95" t="str">
        <f t="shared" si="25"/>
        <v/>
      </c>
      <c r="AK278" s="96"/>
    </row>
    <row r="279" spans="1:37" customFormat="1" x14ac:dyDescent="0.25">
      <c r="A279" s="100"/>
      <c r="B279" s="78"/>
      <c r="C279" s="78"/>
      <c r="D279" s="79"/>
      <c r="E279" s="80"/>
      <c r="F279" s="128" t="str">
        <f t="shared" si="23"/>
        <v/>
      </c>
      <c r="G279" s="90" t="str">
        <f t="shared" si="24"/>
        <v xml:space="preserve"> </v>
      </c>
      <c r="H279" s="91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6"/>
      <c r="AD279" s="101"/>
      <c r="AE279" s="101"/>
      <c r="AF279" s="101"/>
      <c r="AG279" s="101"/>
      <c r="AH279" s="101"/>
      <c r="AI279" s="101"/>
      <c r="AJ279" s="95" t="str">
        <f t="shared" si="25"/>
        <v/>
      </c>
      <c r="AK279" s="96"/>
    </row>
    <row r="280" spans="1:37" customFormat="1" x14ac:dyDescent="0.25">
      <c r="A280" s="100"/>
      <c r="B280" s="78"/>
      <c r="C280" s="78"/>
      <c r="D280" s="79"/>
      <c r="E280" s="80"/>
      <c r="F280" s="128" t="str">
        <f t="shared" si="23"/>
        <v/>
      </c>
      <c r="G280" s="90" t="str">
        <f t="shared" si="24"/>
        <v xml:space="preserve"> </v>
      </c>
      <c r="H280" s="91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6"/>
      <c r="AD280" s="101"/>
      <c r="AE280" s="101"/>
      <c r="AF280" s="101"/>
      <c r="AG280" s="101"/>
      <c r="AH280" s="101"/>
      <c r="AI280" s="101"/>
      <c r="AJ280" s="95" t="str">
        <f t="shared" si="25"/>
        <v/>
      </c>
      <c r="AK280" s="96"/>
    </row>
    <row r="281" spans="1:37" customFormat="1" x14ac:dyDescent="0.25">
      <c r="A281" s="100"/>
      <c r="B281" s="78"/>
      <c r="C281" s="78"/>
      <c r="D281" s="79"/>
      <c r="E281" s="80"/>
      <c r="F281" s="128" t="str">
        <f t="shared" si="23"/>
        <v/>
      </c>
      <c r="G281" s="90" t="str">
        <f t="shared" si="24"/>
        <v xml:space="preserve"> </v>
      </c>
      <c r="H281" s="91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6"/>
      <c r="AD281" s="101"/>
      <c r="AE281" s="101"/>
      <c r="AF281" s="101"/>
      <c r="AG281" s="101"/>
      <c r="AH281" s="101"/>
      <c r="AI281" s="101"/>
      <c r="AJ281" s="95" t="str">
        <f t="shared" si="25"/>
        <v/>
      </c>
      <c r="AK281" s="96"/>
    </row>
    <row r="282" spans="1:37" customFormat="1" x14ac:dyDescent="0.25">
      <c r="A282" s="100"/>
      <c r="B282" s="78"/>
      <c r="C282" s="78"/>
      <c r="D282" s="79"/>
      <c r="E282" s="80"/>
      <c r="F282" s="128" t="str">
        <f t="shared" si="23"/>
        <v/>
      </c>
      <c r="G282" s="90" t="str">
        <f t="shared" si="24"/>
        <v xml:space="preserve"> </v>
      </c>
      <c r="H282" s="91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6"/>
      <c r="AD282" s="101"/>
      <c r="AE282" s="101"/>
      <c r="AF282" s="101"/>
      <c r="AG282" s="101"/>
      <c r="AH282" s="101"/>
      <c r="AI282" s="101"/>
      <c r="AJ282" s="95" t="str">
        <f t="shared" si="25"/>
        <v/>
      </c>
      <c r="AK282" s="96"/>
    </row>
    <row r="283" spans="1:37" customFormat="1" x14ac:dyDescent="0.25">
      <c r="A283" s="100"/>
      <c r="B283" s="78"/>
      <c r="C283" s="78"/>
      <c r="D283" s="79"/>
      <c r="E283" s="80"/>
      <c r="F283" s="128" t="str">
        <f t="shared" si="23"/>
        <v/>
      </c>
      <c r="G283" s="90" t="str">
        <f t="shared" si="24"/>
        <v xml:space="preserve"> </v>
      </c>
      <c r="H283" s="91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6"/>
      <c r="AD283" s="101"/>
      <c r="AE283" s="101"/>
      <c r="AF283" s="101"/>
      <c r="AG283" s="101"/>
      <c r="AH283" s="101"/>
      <c r="AI283" s="101"/>
      <c r="AJ283" s="95" t="str">
        <f t="shared" si="25"/>
        <v/>
      </c>
      <c r="AK283" s="96"/>
    </row>
    <row r="284" spans="1:37" customFormat="1" x14ac:dyDescent="0.25">
      <c r="A284" s="100"/>
      <c r="B284" s="78"/>
      <c r="C284" s="78"/>
      <c r="D284" s="79"/>
      <c r="E284" s="80"/>
      <c r="F284" s="128" t="str">
        <f t="shared" si="23"/>
        <v/>
      </c>
      <c r="G284" s="90" t="str">
        <f t="shared" si="24"/>
        <v xml:space="preserve"> </v>
      </c>
      <c r="H284" s="91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6"/>
      <c r="AD284" s="101"/>
      <c r="AE284" s="101"/>
      <c r="AF284" s="101"/>
      <c r="AG284" s="101"/>
      <c r="AH284" s="101"/>
      <c r="AI284" s="101"/>
      <c r="AJ284" s="95" t="str">
        <f t="shared" si="25"/>
        <v/>
      </c>
      <c r="AK284" s="96"/>
    </row>
    <row r="285" spans="1:37" customFormat="1" x14ac:dyDescent="0.25">
      <c r="A285" s="100"/>
      <c r="B285" s="78"/>
      <c r="C285" s="78"/>
      <c r="D285" s="79"/>
      <c r="E285" s="80"/>
      <c r="F285" s="128" t="str">
        <f t="shared" si="23"/>
        <v/>
      </c>
      <c r="G285" s="90" t="str">
        <f t="shared" si="24"/>
        <v xml:space="preserve"> </v>
      </c>
      <c r="H285" s="91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6"/>
      <c r="AD285" s="101"/>
      <c r="AE285" s="101"/>
      <c r="AF285" s="101"/>
      <c r="AG285" s="101"/>
      <c r="AH285" s="101"/>
      <c r="AI285" s="101"/>
      <c r="AJ285" s="95" t="str">
        <f t="shared" si="25"/>
        <v/>
      </c>
      <c r="AK285" s="96"/>
    </row>
    <row r="286" spans="1:37" customFormat="1" x14ac:dyDescent="0.25">
      <c r="A286" s="100"/>
      <c r="B286" s="80"/>
      <c r="C286" s="78"/>
      <c r="D286" s="79"/>
      <c r="E286" s="80"/>
      <c r="F286" s="128" t="str">
        <f t="shared" si="23"/>
        <v/>
      </c>
      <c r="G286" s="90" t="str">
        <f t="shared" si="24"/>
        <v xml:space="preserve"> </v>
      </c>
      <c r="H286" s="91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6"/>
      <c r="AD286" s="101"/>
      <c r="AE286" s="101"/>
      <c r="AF286" s="101"/>
      <c r="AG286" s="101"/>
      <c r="AH286" s="101"/>
      <c r="AI286" s="101"/>
      <c r="AJ286" s="95" t="str">
        <f t="shared" si="25"/>
        <v/>
      </c>
      <c r="AK286" s="96"/>
    </row>
    <row r="287" spans="1:37" customFormat="1" x14ac:dyDescent="0.25">
      <c r="A287" s="100"/>
      <c r="B287" s="78"/>
      <c r="C287" s="78"/>
      <c r="D287" s="79"/>
      <c r="E287" s="80"/>
      <c r="F287" s="128" t="str">
        <f t="shared" si="23"/>
        <v/>
      </c>
      <c r="G287" s="90" t="str">
        <f t="shared" si="24"/>
        <v xml:space="preserve"> </v>
      </c>
      <c r="H287" s="91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6"/>
      <c r="AD287" s="101"/>
      <c r="AE287" s="101"/>
      <c r="AF287" s="101"/>
      <c r="AG287" s="101"/>
      <c r="AH287" s="101"/>
      <c r="AI287" s="101"/>
      <c r="AJ287" s="95" t="str">
        <f t="shared" si="25"/>
        <v/>
      </c>
      <c r="AK287" s="96"/>
    </row>
    <row r="288" spans="1:37" customFormat="1" x14ac:dyDescent="0.25">
      <c r="A288" s="100"/>
      <c r="B288" s="78"/>
      <c r="C288" s="78"/>
      <c r="D288" s="79"/>
      <c r="E288" s="80"/>
      <c r="F288" s="128" t="str">
        <f t="shared" si="23"/>
        <v/>
      </c>
      <c r="G288" s="90" t="str">
        <f t="shared" si="24"/>
        <v xml:space="preserve"> </v>
      </c>
      <c r="H288" s="91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6"/>
      <c r="AD288" s="101"/>
      <c r="AE288" s="101"/>
      <c r="AF288" s="101"/>
      <c r="AG288" s="101"/>
      <c r="AH288" s="101"/>
      <c r="AI288" s="101"/>
      <c r="AJ288" s="95" t="str">
        <f t="shared" si="25"/>
        <v/>
      </c>
      <c r="AK288" s="105"/>
    </row>
    <row r="289" spans="1:37" customFormat="1" x14ac:dyDescent="0.25">
      <c r="A289" s="100"/>
      <c r="B289" s="78"/>
      <c r="C289" s="78"/>
      <c r="D289" s="79"/>
      <c r="E289" s="80"/>
      <c r="F289" s="128" t="str">
        <f t="shared" si="23"/>
        <v/>
      </c>
      <c r="G289" s="90" t="str">
        <f t="shared" si="24"/>
        <v xml:space="preserve"> </v>
      </c>
      <c r="H289" s="91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6"/>
      <c r="AD289" s="101"/>
      <c r="AE289" s="101"/>
      <c r="AF289" s="101"/>
      <c r="AG289" s="101"/>
      <c r="AH289" s="101"/>
      <c r="AI289" s="101"/>
      <c r="AJ289" s="95" t="str">
        <f t="shared" si="25"/>
        <v/>
      </c>
      <c r="AK289" s="96"/>
    </row>
    <row r="290" spans="1:37" customFormat="1" x14ac:dyDescent="0.25">
      <c r="A290" s="100"/>
      <c r="B290" s="78"/>
      <c r="C290" s="78"/>
      <c r="D290" s="79"/>
      <c r="E290" s="80"/>
      <c r="F290" s="128" t="str">
        <f t="shared" si="23"/>
        <v/>
      </c>
      <c r="G290" s="90" t="str">
        <f t="shared" si="24"/>
        <v xml:space="preserve"> </v>
      </c>
      <c r="H290" s="91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6"/>
      <c r="AD290" s="101"/>
      <c r="AE290" s="101"/>
      <c r="AF290" s="101"/>
      <c r="AG290" s="101"/>
      <c r="AH290" s="101"/>
      <c r="AI290" s="101"/>
      <c r="AJ290" s="95" t="str">
        <f t="shared" si="25"/>
        <v/>
      </c>
      <c r="AK290" s="96"/>
    </row>
    <row r="291" spans="1:37" customFormat="1" x14ac:dyDescent="0.25">
      <c r="A291" s="100"/>
      <c r="B291" s="78"/>
      <c r="C291" s="78"/>
      <c r="D291" s="79"/>
      <c r="E291" s="80"/>
      <c r="F291" s="128" t="str">
        <f t="shared" si="23"/>
        <v/>
      </c>
      <c r="G291" s="90" t="str">
        <f t="shared" si="24"/>
        <v xml:space="preserve"> </v>
      </c>
      <c r="H291" s="91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6"/>
      <c r="AD291" s="101"/>
      <c r="AE291" s="101"/>
      <c r="AF291" s="101"/>
      <c r="AG291" s="101"/>
      <c r="AH291" s="101"/>
      <c r="AI291" s="101"/>
      <c r="AJ291" s="95" t="str">
        <f t="shared" si="25"/>
        <v/>
      </c>
      <c r="AK291" s="96"/>
    </row>
    <row r="292" spans="1:37" customFormat="1" x14ac:dyDescent="0.25">
      <c r="A292" s="100"/>
      <c r="B292" s="78"/>
      <c r="C292" s="78"/>
      <c r="D292" s="79"/>
      <c r="E292" s="80"/>
      <c r="F292" s="128" t="str">
        <f t="shared" si="23"/>
        <v/>
      </c>
      <c r="G292" s="90" t="str">
        <f t="shared" si="24"/>
        <v xml:space="preserve"> </v>
      </c>
      <c r="H292" s="91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6"/>
      <c r="AD292" s="101"/>
      <c r="AE292" s="101"/>
      <c r="AF292" s="101"/>
      <c r="AG292" s="101"/>
      <c r="AH292" s="101"/>
      <c r="AI292" s="101"/>
      <c r="AJ292" s="95" t="str">
        <f t="shared" si="25"/>
        <v/>
      </c>
      <c r="AK292" s="96"/>
    </row>
    <row r="293" spans="1:37" s="113" customFormat="1" x14ac:dyDescent="0.25">
      <c r="A293" s="106"/>
      <c r="B293" s="107"/>
      <c r="C293" s="107"/>
      <c r="D293" s="21"/>
      <c r="E293" s="22"/>
      <c r="F293" s="128" t="str">
        <f t="shared" si="23"/>
        <v/>
      </c>
      <c r="G293" s="90" t="str">
        <f t="shared" si="24"/>
        <v xml:space="preserve"> </v>
      </c>
      <c r="H293" s="108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10"/>
      <c r="AD293" s="111"/>
      <c r="AE293" s="111"/>
      <c r="AF293" s="111"/>
      <c r="AG293" s="111"/>
      <c r="AH293" s="111"/>
      <c r="AI293" s="111"/>
      <c r="AJ293" s="95" t="str">
        <f t="shared" si="25"/>
        <v/>
      </c>
      <c r="AK293" s="112"/>
    </row>
    <row r="294" spans="1:37" customFormat="1" x14ac:dyDescent="0.25">
      <c r="A294" s="100"/>
      <c r="B294" s="78"/>
      <c r="C294" s="78"/>
      <c r="D294" s="79"/>
      <c r="E294" s="80"/>
      <c r="F294" s="128" t="str">
        <f t="shared" si="23"/>
        <v/>
      </c>
      <c r="G294" s="90" t="str">
        <f t="shared" si="24"/>
        <v xml:space="preserve"> </v>
      </c>
      <c r="H294" s="91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6"/>
      <c r="AD294" s="101"/>
      <c r="AE294" s="101"/>
      <c r="AF294" s="101"/>
      <c r="AG294" s="101"/>
      <c r="AH294" s="101"/>
      <c r="AI294" s="101"/>
      <c r="AJ294" s="95" t="str">
        <f t="shared" si="25"/>
        <v/>
      </c>
      <c r="AK294" s="96"/>
    </row>
    <row r="295" spans="1:37" customFormat="1" x14ac:dyDescent="0.25">
      <c r="A295" s="100"/>
      <c r="B295" s="35"/>
      <c r="C295" s="78"/>
      <c r="D295" s="79"/>
      <c r="E295" s="80"/>
      <c r="F295" s="128" t="str">
        <f t="shared" si="23"/>
        <v/>
      </c>
      <c r="G295" s="90" t="str">
        <f t="shared" si="24"/>
        <v xml:space="preserve"> </v>
      </c>
      <c r="H295" s="91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6"/>
      <c r="AD295" s="101"/>
      <c r="AE295" s="101"/>
      <c r="AF295" s="101"/>
      <c r="AG295" s="101"/>
      <c r="AH295" s="101"/>
      <c r="AI295" s="101"/>
      <c r="AJ295" s="95" t="str">
        <f t="shared" si="25"/>
        <v/>
      </c>
      <c r="AK295" s="96"/>
    </row>
    <row r="296" spans="1:37" customFormat="1" x14ac:dyDescent="0.25">
      <c r="A296" s="100"/>
      <c r="B296" s="35"/>
      <c r="C296" s="78"/>
      <c r="D296" s="79"/>
      <c r="E296" s="80"/>
      <c r="F296" s="128" t="str">
        <f t="shared" si="23"/>
        <v/>
      </c>
      <c r="G296" s="90" t="str">
        <f t="shared" si="24"/>
        <v xml:space="preserve"> </v>
      </c>
      <c r="H296" s="91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6"/>
      <c r="AD296" s="101"/>
      <c r="AE296" s="101"/>
      <c r="AF296" s="101"/>
      <c r="AG296" s="101"/>
      <c r="AH296" s="101"/>
      <c r="AI296" s="101"/>
      <c r="AJ296" s="95" t="str">
        <f t="shared" si="25"/>
        <v/>
      </c>
      <c r="AK296" s="96"/>
    </row>
    <row r="297" spans="1:37" customFormat="1" x14ac:dyDescent="0.25">
      <c r="A297" s="100"/>
      <c r="B297" s="78"/>
      <c r="C297" s="78"/>
      <c r="D297" s="79"/>
      <c r="E297" s="80"/>
      <c r="F297" s="128" t="str">
        <f t="shared" si="23"/>
        <v/>
      </c>
      <c r="G297" s="90" t="str">
        <f t="shared" si="24"/>
        <v xml:space="preserve"> </v>
      </c>
      <c r="H297" s="91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6"/>
      <c r="AD297" s="101"/>
      <c r="AE297" s="101"/>
      <c r="AF297" s="101"/>
      <c r="AG297" s="101"/>
      <c r="AH297" s="101"/>
      <c r="AI297" s="101"/>
      <c r="AJ297" s="95" t="str">
        <f t="shared" si="25"/>
        <v/>
      </c>
      <c r="AK297" s="96"/>
    </row>
    <row r="298" spans="1:37" customFormat="1" x14ac:dyDescent="0.25">
      <c r="A298" s="100"/>
      <c r="B298" s="78"/>
      <c r="C298" s="78"/>
      <c r="D298" s="79"/>
      <c r="E298" s="80"/>
      <c r="F298" s="128" t="str">
        <f t="shared" si="23"/>
        <v/>
      </c>
      <c r="G298" s="90" t="str">
        <f t="shared" si="24"/>
        <v xml:space="preserve"> </v>
      </c>
      <c r="H298" s="91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6"/>
      <c r="AD298" s="101"/>
      <c r="AE298" s="101"/>
      <c r="AF298" s="101"/>
      <c r="AG298" s="101"/>
      <c r="AH298" s="101"/>
      <c r="AI298" s="101"/>
      <c r="AJ298" s="95" t="str">
        <f t="shared" si="25"/>
        <v/>
      </c>
      <c r="AK298" s="96"/>
    </row>
    <row r="299" spans="1:37" customFormat="1" x14ac:dyDescent="0.25">
      <c r="A299" s="100"/>
      <c r="B299" s="78"/>
      <c r="C299" s="78"/>
      <c r="D299" s="79"/>
      <c r="E299" s="80"/>
      <c r="F299" s="128" t="str">
        <f t="shared" si="23"/>
        <v/>
      </c>
      <c r="G299" s="90" t="str">
        <f t="shared" si="24"/>
        <v xml:space="preserve"> </v>
      </c>
      <c r="H299" s="91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6"/>
      <c r="AD299" s="101"/>
      <c r="AE299" s="101"/>
      <c r="AF299" s="101"/>
      <c r="AG299" s="101"/>
      <c r="AH299" s="101"/>
      <c r="AI299" s="101"/>
      <c r="AJ299" s="95" t="str">
        <f t="shared" si="25"/>
        <v/>
      </c>
      <c r="AK299" s="96"/>
    </row>
    <row r="300" spans="1:37" customFormat="1" x14ac:dyDescent="0.25">
      <c r="A300" s="100"/>
      <c r="B300" s="78"/>
      <c r="C300" s="78"/>
      <c r="D300" s="79"/>
      <c r="E300" s="80"/>
      <c r="F300" s="128" t="str">
        <f t="shared" si="23"/>
        <v/>
      </c>
      <c r="G300" s="90" t="str">
        <f t="shared" si="24"/>
        <v xml:space="preserve"> </v>
      </c>
      <c r="H300" s="91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6"/>
      <c r="AD300" s="101"/>
      <c r="AE300" s="101"/>
      <c r="AF300" s="101"/>
      <c r="AG300" s="101"/>
      <c r="AH300" s="101"/>
      <c r="AI300" s="101"/>
      <c r="AJ300" s="95" t="str">
        <f t="shared" si="25"/>
        <v/>
      </c>
      <c r="AK300" s="96"/>
    </row>
    <row r="301" spans="1:37" customFormat="1" x14ac:dyDescent="0.25">
      <c r="A301" s="100"/>
      <c r="B301" s="78"/>
      <c r="C301" s="78"/>
      <c r="D301" s="79"/>
      <c r="E301" s="80"/>
      <c r="F301" s="89"/>
      <c r="G301" s="23"/>
      <c r="H301" s="91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6"/>
      <c r="AD301" s="101"/>
      <c r="AE301" s="101"/>
      <c r="AF301" s="101"/>
      <c r="AG301" s="101"/>
      <c r="AH301" s="101"/>
      <c r="AI301" s="101"/>
      <c r="AJ301" s="13"/>
      <c r="AK301" s="96"/>
    </row>
    <row r="302" spans="1:37" customFormat="1" x14ac:dyDescent="0.25">
      <c r="A302" s="100"/>
      <c r="B302" s="78"/>
      <c r="C302" s="78"/>
      <c r="D302" s="79"/>
      <c r="E302" s="80"/>
      <c r="F302" s="89"/>
      <c r="G302" s="23"/>
      <c r="H302" s="91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6"/>
      <c r="AD302" s="101"/>
      <c r="AE302" s="101"/>
      <c r="AF302" s="101"/>
      <c r="AG302" s="101"/>
      <c r="AH302" s="101"/>
      <c r="AI302" s="101"/>
      <c r="AJ302" s="13"/>
      <c r="AK302" s="96"/>
    </row>
    <row r="303" spans="1:37" customFormat="1" x14ac:dyDescent="0.25">
      <c r="A303" s="100"/>
      <c r="B303" s="35"/>
      <c r="C303" s="78"/>
      <c r="D303" s="79"/>
      <c r="E303" s="80"/>
      <c r="F303" s="89"/>
      <c r="G303" s="90"/>
      <c r="H303" s="91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6"/>
      <c r="AD303" s="101"/>
      <c r="AE303" s="101"/>
      <c r="AF303" s="101"/>
      <c r="AG303" s="101"/>
      <c r="AH303" s="101"/>
      <c r="AI303" s="101"/>
      <c r="AJ303" s="13"/>
      <c r="AK303" s="96"/>
    </row>
  </sheetData>
  <phoneticPr fontId="5" type="noConversion"/>
  <conditionalFormatting sqref="B4:C4 C5:K5 M5:R5 T5:Y5 AA5:AK5">
    <cfRule type="cellIs" dxfId="3" priority="6" operator="between">
      <formula>1</formula>
      <formula>10</formula>
    </cfRule>
  </conditionalFormatting>
  <conditionalFormatting sqref="L5">
    <cfRule type="cellIs" dxfId="2" priority="5" operator="between">
      <formula>1</formula>
      <formula>10</formula>
    </cfRule>
  </conditionalFormatting>
  <conditionalFormatting sqref="S5">
    <cfRule type="cellIs" dxfId="1" priority="4" operator="between">
      <formula>1</formula>
      <formula>10</formula>
    </cfRule>
  </conditionalFormatting>
  <conditionalFormatting sqref="Z5">
    <cfRule type="cellIs" dxfId="0" priority="1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2016-2017 Current Account</vt:lpstr>
      <vt:lpstr>Account_table</vt:lpstr>
      <vt:lpstr>Capital_Account_Balance</vt:lpstr>
      <vt:lpstr>Current_account_balance</vt:lpstr>
      <vt:lpstr>uncashed_cheques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Andrew</cp:lastModifiedBy>
  <cp:lastPrinted>2016-01-12T16:00:13Z</cp:lastPrinted>
  <dcterms:created xsi:type="dcterms:W3CDTF">2012-09-25T06:46:20Z</dcterms:created>
  <dcterms:modified xsi:type="dcterms:W3CDTF">2017-05-08T15:55:58Z</dcterms:modified>
</cp:coreProperties>
</file>