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9555" windowHeight="4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2" i="1"/>
  <c r="O11"/>
  <c r="O8"/>
  <c r="O15"/>
  <c r="O20"/>
  <c r="O17" l="1"/>
  <c r="O21" s="1"/>
  <c r="G6" l="1"/>
  <c r="G8"/>
  <c r="J8"/>
  <c r="J20"/>
  <c r="J19"/>
  <c r="D8"/>
  <c r="G14"/>
  <c r="G20"/>
  <c r="D6"/>
  <c r="G17" l="1"/>
  <c r="G21" s="1"/>
  <c r="D20" l="1"/>
  <c r="D14"/>
  <c r="D17" l="1"/>
  <c r="D21" s="1"/>
</calcChain>
</file>

<file path=xl/sharedStrings.xml><?xml version="1.0" encoding="utf-8"?>
<sst xmlns="http://schemas.openxmlformats.org/spreadsheetml/2006/main" count="27" uniqueCount="27">
  <si>
    <t>Student Contribution</t>
  </si>
  <si>
    <t>Students</t>
  </si>
  <si>
    <t>Ferry</t>
  </si>
  <si>
    <t>Coach</t>
  </si>
  <si>
    <t>Lake</t>
  </si>
  <si>
    <t>Truck Hire + Insurance</t>
  </si>
  <si>
    <t>Camp T-Shirts</t>
  </si>
  <si>
    <t>Other/Misc</t>
  </si>
  <si>
    <t>Accomodation</t>
  </si>
  <si>
    <t>Total</t>
  </si>
  <si>
    <t>JCR Contribution</t>
  </si>
  <si>
    <t>Student Total</t>
  </si>
  <si>
    <t>Boat Club Cost</t>
  </si>
  <si>
    <t>Based on last year</t>
  </si>
  <si>
    <t>Fuel + tolls</t>
  </si>
  <si>
    <t>(If we pay Al Taylor)</t>
  </si>
  <si>
    <t>Coaches Expenses (+Hotel)</t>
  </si>
  <si>
    <t>Euro at £0.9</t>
  </si>
  <si>
    <t>Worst case</t>
  </si>
  <si>
    <t>Best case</t>
  </si>
  <si>
    <t>(Don't take Al T)</t>
  </si>
  <si>
    <t>(includes £950 from previous year paid late)</t>
  </si>
  <si>
    <t>(small coach)</t>
  </si>
  <si>
    <t>Important figures from last year</t>
  </si>
  <si>
    <t>(Usual contribution)</t>
  </si>
  <si>
    <t>(Last year's price)</t>
  </si>
  <si>
    <t>Actual Costs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</si>
</sst>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O21"/>
  <sheetViews>
    <sheetView tabSelected="1" topLeftCell="B1" workbookViewId="0">
      <selection activeCell="O13" sqref="O13"/>
    </sheetView>
  </sheetViews>
  <sheetFormatPr defaultRowHeight="15"/>
  <cols>
    <col min="2" max="2" width="25.140625" bestFit="1" customWidth="1"/>
    <col min="3" max="3" width="7.28515625" customWidth="1"/>
  </cols>
  <sheetData>
    <row r="1" spans="2:15">
      <c r="C1" s="2"/>
      <c r="D1" s="1" t="s">
        <v>18</v>
      </c>
      <c r="F1" s="2"/>
      <c r="G1" s="1" t="s">
        <v>19</v>
      </c>
      <c r="I1" s="2"/>
      <c r="J1" s="1" t="s">
        <v>23</v>
      </c>
      <c r="O1" s="1" t="s">
        <v>26</v>
      </c>
    </row>
    <row r="2" spans="2:15">
      <c r="B2" t="s">
        <v>0</v>
      </c>
      <c r="C2" s="2"/>
      <c r="D2">
        <v>200</v>
      </c>
      <c r="E2" t="s">
        <v>25</v>
      </c>
      <c r="F2" s="2"/>
      <c r="G2">
        <v>250</v>
      </c>
      <c r="H2" t="s">
        <v>24</v>
      </c>
      <c r="I2" s="2"/>
      <c r="J2">
        <v>200</v>
      </c>
      <c r="O2">
        <v>200</v>
      </c>
    </row>
    <row r="3" spans="2:15">
      <c r="B3" s="4" t="s">
        <v>1</v>
      </c>
      <c r="C3" s="5"/>
      <c r="D3" s="4">
        <v>30</v>
      </c>
      <c r="E3" s="4"/>
      <c r="F3" s="5"/>
      <c r="G3" s="4">
        <v>30</v>
      </c>
      <c r="H3" s="4"/>
      <c r="I3" s="5"/>
      <c r="J3" s="4">
        <v>21</v>
      </c>
      <c r="K3" s="4"/>
      <c r="L3" s="4"/>
      <c r="O3">
        <v>26</v>
      </c>
    </row>
    <row r="4" spans="2:15">
      <c r="C4" s="2"/>
      <c r="F4" s="2"/>
      <c r="I4" s="2"/>
    </row>
    <row r="5" spans="2:15">
      <c r="B5" t="s">
        <v>2</v>
      </c>
      <c r="C5" s="2"/>
      <c r="D5">
        <v>300</v>
      </c>
      <c r="F5" s="2"/>
      <c r="G5">
        <v>300</v>
      </c>
      <c r="I5" s="2"/>
      <c r="O5">
        <v>289</v>
      </c>
    </row>
    <row r="6" spans="2:15">
      <c r="B6" t="s">
        <v>8</v>
      </c>
      <c r="C6" s="2"/>
      <c r="D6">
        <f>(D3+5)*36*6*0.9</f>
        <v>6804</v>
      </c>
      <c r="E6" t="s">
        <v>17</v>
      </c>
      <c r="F6" s="2"/>
      <c r="G6">
        <f>(G3+5)*36*6*0.9</f>
        <v>6804</v>
      </c>
      <c r="I6" s="2"/>
      <c r="J6">
        <v>4054.88</v>
      </c>
      <c r="O6">
        <v>5062</v>
      </c>
    </row>
    <row r="7" spans="2:15">
      <c r="B7" t="s">
        <v>3</v>
      </c>
      <c r="C7" s="2"/>
      <c r="D7">
        <v>5150</v>
      </c>
      <c r="F7" s="2"/>
      <c r="G7">
        <v>5150</v>
      </c>
      <c r="I7" s="2"/>
      <c r="J7">
        <v>4300</v>
      </c>
      <c r="K7" t="s">
        <v>22</v>
      </c>
      <c r="O7">
        <v>5150</v>
      </c>
    </row>
    <row r="8" spans="2:15">
      <c r="B8" t="s">
        <v>4</v>
      </c>
      <c r="C8" s="2"/>
      <c r="D8">
        <f>(D3*4.5*3+40+180+62)*0.9</f>
        <v>618.30000000000007</v>
      </c>
      <c r="E8" t="s">
        <v>13</v>
      </c>
      <c r="F8" s="2"/>
      <c r="G8">
        <f>(G3*4.5*3+40+180+62)*0.9</f>
        <v>618.30000000000007</v>
      </c>
      <c r="I8" s="2"/>
      <c r="J8">
        <f>154.43+397.32</f>
        <v>551.75</v>
      </c>
      <c r="O8">
        <f>630+103</f>
        <v>733</v>
      </c>
    </row>
    <row r="9" spans="2:15">
      <c r="C9" s="2"/>
      <c r="F9" s="2"/>
      <c r="I9" s="2"/>
    </row>
    <row r="10" spans="2:15">
      <c r="C10" s="2"/>
      <c r="F10" s="2"/>
      <c r="I10" s="2"/>
    </row>
    <row r="11" spans="2:15">
      <c r="B11" t="s">
        <v>5</v>
      </c>
      <c r="C11" s="2"/>
      <c r="D11">
        <v>800</v>
      </c>
      <c r="F11" s="2"/>
      <c r="G11">
        <v>800</v>
      </c>
      <c r="I11" s="2"/>
      <c r="O11">
        <f>800+67</f>
        <v>867</v>
      </c>
    </row>
    <row r="12" spans="2:15">
      <c r="B12" t="s">
        <v>14</v>
      </c>
      <c r="C12" s="2"/>
      <c r="D12">
        <v>1100</v>
      </c>
      <c r="F12" s="2"/>
      <c r="G12">
        <v>1000</v>
      </c>
      <c r="I12" s="2"/>
      <c r="O12">
        <f>800+156.38</f>
        <v>956.38</v>
      </c>
    </row>
    <row r="13" spans="2:15">
      <c r="C13" s="2"/>
      <c r="F13" s="2"/>
      <c r="I13" s="2"/>
    </row>
    <row r="14" spans="2:15">
      <c r="B14" t="s">
        <v>6</v>
      </c>
      <c r="C14" s="2"/>
      <c r="D14">
        <f>11*D3</f>
        <v>330</v>
      </c>
      <c r="F14" s="2"/>
      <c r="G14">
        <f>11*G3</f>
        <v>330</v>
      </c>
      <c r="I14" s="2"/>
      <c r="O14">
        <v>361</v>
      </c>
    </row>
    <row r="15" spans="2:15">
      <c r="B15" t="s">
        <v>16</v>
      </c>
      <c r="C15" s="2"/>
      <c r="D15">
        <v>850</v>
      </c>
      <c r="E15" t="s">
        <v>15</v>
      </c>
      <c r="F15" s="2"/>
      <c r="G15">
        <v>250</v>
      </c>
      <c r="H15" t="s">
        <v>20</v>
      </c>
      <c r="I15" s="2"/>
      <c r="O15">
        <f>270+94</f>
        <v>364</v>
      </c>
    </row>
    <row r="16" spans="2:15">
      <c r="B16" t="s">
        <v>7</v>
      </c>
      <c r="C16" s="2"/>
      <c r="D16">
        <v>250</v>
      </c>
      <c r="F16" s="2"/>
      <c r="G16">
        <v>250</v>
      </c>
      <c r="I16" s="2"/>
    </row>
    <row r="17" spans="2:15">
      <c r="B17" t="s">
        <v>9</v>
      </c>
      <c r="C17" s="2"/>
      <c r="D17">
        <f>SUM(D5:D16)</f>
        <v>16202.3</v>
      </c>
      <c r="F17" s="2"/>
      <c r="G17">
        <f>SUM(G5:G16)</f>
        <v>15502.3</v>
      </c>
      <c r="I17" s="2"/>
      <c r="O17">
        <f>SUM(O5:O16)</f>
        <v>13782.38</v>
      </c>
    </row>
    <row r="18" spans="2:15">
      <c r="C18" s="2"/>
      <c r="F18" s="2"/>
      <c r="I18" s="2"/>
      <c r="J18" s="1"/>
    </row>
    <row r="19" spans="2:15">
      <c r="B19" s="6" t="s">
        <v>10</v>
      </c>
      <c r="C19" s="7"/>
      <c r="D19" s="6">
        <v>2900</v>
      </c>
      <c r="E19" s="6"/>
      <c r="F19" s="7"/>
      <c r="G19" s="6">
        <v>2900</v>
      </c>
      <c r="H19" s="8"/>
      <c r="I19" s="9"/>
      <c r="J19" s="6">
        <f>2900+950</f>
        <v>3850</v>
      </c>
      <c r="K19" s="8" t="s">
        <v>21</v>
      </c>
      <c r="L19" s="8"/>
      <c r="O19">
        <v>2900</v>
      </c>
    </row>
    <row r="20" spans="2:15">
      <c r="B20" s="1" t="s">
        <v>11</v>
      </c>
      <c r="C20" s="3"/>
      <c r="D20" s="1">
        <f>D3*D2</f>
        <v>6000</v>
      </c>
      <c r="E20" s="1"/>
      <c r="F20" s="3"/>
      <c r="G20" s="1">
        <f>G3*G2</f>
        <v>7500</v>
      </c>
      <c r="I20" s="2"/>
      <c r="J20" s="1">
        <f>21*200</f>
        <v>4200</v>
      </c>
      <c r="O20">
        <f>O2*O3</f>
        <v>5200</v>
      </c>
    </row>
    <row r="21" spans="2:15">
      <c r="B21" s="1" t="s">
        <v>12</v>
      </c>
      <c r="C21" s="3"/>
      <c r="D21" s="1">
        <f>D17-D19-D20</f>
        <v>7302.2999999999993</v>
      </c>
      <c r="E21" s="1"/>
      <c r="F21" s="3"/>
      <c r="G21" s="1">
        <f>G17-G19-G20</f>
        <v>5102.2999999999993</v>
      </c>
      <c r="I21" s="2"/>
      <c r="J21" s="1">
        <v>3464</v>
      </c>
      <c r="O21">
        <f>O17-O19-O20</f>
        <v>5682.3799999999992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Miriam</cp:lastModifiedBy>
  <dcterms:created xsi:type="dcterms:W3CDTF">2016-10-28T20:01:22Z</dcterms:created>
  <dcterms:modified xsi:type="dcterms:W3CDTF">2018-01-17T14:02:07Z</dcterms:modified>
</cp:coreProperties>
</file>