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am Drury\Documents\CAMBRIDGE\CCBC\CCBC Treasurer\19-20\Insurance\"/>
    </mc:Choice>
  </mc:AlternateContent>
  <xr:revisionPtr revIDLastSave="0" documentId="13_ncr:1_{08AFF92F-3422-4201-B0F0-100AC3CE2EC0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1" i="1" l="1"/>
  <c r="H45" i="1"/>
  <c r="H38" i="1"/>
  <c r="F70" i="1" l="1"/>
  <c r="F69" i="1"/>
  <c r="F39" i="1" l="1"/>
  <c r="F40" i="1"/>
  <c r="F41" i="1"/>
  <c r="F42" i="1"/>
  <c r="F43" i="1"/>
  <c r="F46" i="1"/>
  <c r="F47" i="1"/>
  <c r="F48" i="1"/>
  <c r="F49" i="1"/>
  <c r="F50" i="1"/>
  <c r="F52" i="1"/>
  <c r="F67" i="1"/>
  <c r="F68" i="1"/>
</calcChain>
</file>

<file path=xl/sharedStrings.xml><?xml version="1.0" encoding="utf-8"?>
<sst xmlns="http://schemas.openxmlformats.org/spreadsheetml/2006/main" count="220" uniqueCount="176">
  <si>
    <t>Year</t>
  </si>
  <si>
    <t>Value</t>
  </si>
  <si>
    <t>If selling ,what we'd expect to get</t>
  </si>
  <si>
    <t>If replacing, what we'd have to pay</t>
  </si>
  <si>
    <t>Men's 1st 8</t>
  </si>
  <si>
    <t>Todd of Trumpington</t>
  </si>
  <si>
    <t>Stampfli</t>
  </si>
  <si>
    <t>Men's 2nd 8</t>
  </si>
  <si>
    <t>Bill Windham</t>
  </si>
  <si>
    <t>CCO806</t>
  </si>
  <si>
    <t>Janousek</t>
  </si>
  <si>
    <t>Men's 3rd 8</t>
  </si>
  <si>
    <t>Mike Muir-Smith</t>
  </si>
  <si>
    <t>CCO805</t>
  </si>
  <si>
    <t>Fully factory refurbed 2011 and new fittings throughout</t>
  </si>
  <si>
    <t>Men's 4th 8</t>
  </si>
  <si>
    <t>Sir Hans</t>
  </si>
  <si>
    <t>CCO800</t>
  </si>
  <si>
    <t>Men's novice 8</t>
  </si>
  <si>
    <t>Nick English</t>
  </si>
  <si>
    <t>CCO802</t>
  </si>
  <si>
    <t>Burgashell</t>
  </si>
  <si>
    <t>Women's 1st 8</t>
  </si>
  <si>
    <t>Professor Malcolm Bowie</t>
  </si>
  <si>
    <t>CCO807</t>
  </si>
  <si>
    <t>Women's 2nd 8</t>
  </si>
  <si>
    <t>The Beagle</t>
  </si>
  <si>
    <t>CCO804</t>
  </si>
  <si>
    <t>Women's 3rd 8</t>
  </si>
  <si>
    <t>Lady K</t>
  </si>
  <si>
    <t>CCO803</t>
  </si>
  <si>
    <t>Aylings</t>
  </si>
  <si>
    <t>Alan Munro</t>
  </si>
  <si>
    <t>CCO400</t>
  </si>
  <si>
    <t>Henry Benson</t>
  </si>
  <si>
    <t>CCO403</t>
  </si>
  <si>
    <t>Mary Munro</t>
  </si>
  <si>
    <t>CCO401</t>
  </si>
  <si>
    <t>Rosemary Radcliffe CBE</t>
  </si>
  <si>
    <t>CCO402</t>
  </si>
  <si>
    <t>Owen Patman</t>
  </si>
  <si>
    <t>CCO202</t>
  </si>
  <si>
    <t>Sims</t>
  </si>
  <si>
    <t>bought 2nd hand 2004</t>
  </si>
  <si>
    <t>Wilma</t>
  </si>
  <si>
    <t>CCO201</t>
  </si>
  <si>
    <t>old!</t>
  </si>
  <si>
    <t>Wooster</t>
  </si>
  <si>
    <t>CCO200</t>
  </si>
  <si>
    <t>Novice 2x/+</t>
  </si>
  <si>
    <t>Nov Burgashell tub</t>
  </si>
  <si>
    <t>CCO203</t>
  </si>
  <si>
    <t xml:space="preserve">Burgashell </t>
  </si>
  <si>
    <t>?1990s/2000</t>
  </si>
  <si>
    <t>Wooden Tub</t>
  </si>
  <si>
    <t>CCO204</t>
  </si>
  <si>
    <t>?</t>
  </si>
  <si>
    <t>1890s</t>
  </si>
  <si>
    <t>500-4000?</t>
  </si>
  <si>
    <t>scull</t>
  </si>
  <si>
    <t>CCO103</t>
  </si>
  <si>
    <t>1990s?</t>
  </si>
  <si>
    <t xml:space="preserve">scull </t>
  </si>
  <si>
    <t>Richard Dawson</t>
  </si>
  <si>
    <t>CCO100</t>
  </si>
  <si>
    <t xml:space="preserve">Winracing </t>
  </si>
  <si>
    <t>owned since 2005</t>
  </si>
  <si>
    <t>Scull</t>
  </si>
  <si>
    <t>Harry Waters</t>
  </si>
  <si>
    <t>CCO104</t>
  </si>
  <si>
    <t>David Cartwright</t>
  </si>
  <si>
    <t>Oars</t>
  </si>
  <si>
    <t>M1</t>
  </si>
  <si>
    <t>x8</t>
  </si>
  <si>
    <t>White</t>
  </si>
  <si>
    <t>Concept2</t>
  </si>
  <si>
    <t>M2</t>
  </si>
  <si>
    <t>Grey</t>
  </si>
  <si>
    <t>M3</t>
  </si>
  <si>
    <t>Black</t>
  </si>
  <si>
    <t>M4</t>
  </si>
  <si>
    <t>Orange</t>
  </si>
  <si>
    <t>M5</t>
  </si>
  <si>
    <t>Yellow</t>
  </si>
  <si>
    <t>M6</t>
  </si>
  <si>
    <t>Brown</t>
  </si>
  <si>
    <t>W1</t>
  </si>
  <si>
    <t>Blue</t>
  </si>
  <si>
    <t>W2</t>
  </si>
  <si>
    <t>Red</t>
  </si>
  <si>
    <t>W3</t>
  </si>
  <si>
    <t>Green</t>
  </si>
  <si>
    <t>Spares</t>
  </si>
  <si>
    <t>x5</t>
  </si>
  <si>
    <t>As new, unused. Includes 2 spares bought with 2010 M1/W1 sets</t>
  </si>
  <si>
    <t>x11</t>
  </si>
  <si>
    <t>Remains of old sets, used</t>
  </si>
  <si>
    <t>x6 pairs</t>
  </si>
  <si>
    <t>x1 pair</t>
  </si>
  <si>
    <t>Croker</t>
  </si>
  <si>
    <t>Have repaired damage. The ones I ran over, we got them from PCBC when we paid for them to be replaced.</t>
  </si>
  <si>
    <t>De Graff Trailer</t>
  </si>
  <si>
    <t>De Graff</t>
  </si>
  <si>
    <t>new 6200</t>
  </si>
  <si>
    <t>NK New style</t>
  </si>
  <si>
    <t>x4</t>
  </si>
  <si>
    <t>NK Old style</t>
  </si>
  <si>
    <t>2200(rarely available second hand)</t>
  </si>
  <si>
    <t>Ergos</t>
  </si>
  <si>
    <t>Rowperfect</t>
  </si>
  <si>
    <t>RowPerfect</t>
  </si>
  <si>
    <t>Bought 2005</t>
  </si>
  <si>
    <t>5 pairs</t>
  </si>
  <si>
    <t>Slings</t>
  </si>
  <si>
    <t>2 sets</t>
  </si>
  <si>
    <t>Radios (coach/cox)</t>
  </si>
  <si>
    <t>Sliders</t>
  </si>
  <si>
    <t>Lifejackets</t>
  </si>
  <si>
    <t>4 new ones purchased recently.</t>
  </si>
  <si>
    <t>Throwbags</t>
  </si>
  <si>
    <t>TOTAL</t>
  </si>
  <si>
    <t>Filippi</t>
  </si>
  <si>
    <t>CCO808</t>
  </si>
  <si>
    <t>Women's 4th 8</t>
  </si>
  <si>
    <t>x3</t>
  </si>
  <si>
    <t>1700(rarely available second hand)</t>
  </si>
  <si>
    <t>8 new ergs bought 2014</t>
  </si>
  <si>
    <t>Speedcoach GPS</t>
  </si>
  <si>
    <t>Dumb Muscle (added 12/10/15)</t>
  </si>
  <si>
    <t>La Nina (added 12/10/15)</t>
  </si>
  <si>
    <t>Boat</t>
  </si>
  <si>
    <t>Name</t>
  </si>
  <si>
    <t>Boat No.</t>
  </si>
  <si>
    <t>Manufacturer</t>
  </si>
  <si>
    <t>Spirit of '84</t>
  </si>
  <si>
    <t>Storage</t>
  </si>
  <si>
    <t>Curly (added 30/11/15)</t>
  </si>
  <si>
    <t>Empacher</t>
  </si>
  <si>
    <t>John Milton (added 1/5/17)</t>
  </si>
  <si>
    <t>M7</t>
  </si>
  <si>
    <t>W4</t>
  </si>
  <si>
    <t>Finch</t>
  </si>
  <si>
    <t>Quad</t>
  </si>
  <si>
    <t>CCO444</t>
  </si>
  <si>
    <t>Query this - probably more</t>
  </si>
  <si>
    <t>Manaka</t>
  </si>
  <si>
    <t>2+</t>
  </si>
  <si>
    <t>Refurbed - worth £2,500</t>
  </si>
  <si>
    <t>Worth £2,500</t>
  </si>
  <si>
    <t>Worth £1,500</t>
  </si>
  <si>
    <t>Sculls</t>
  </si>
  <si>
    <t>If selling, £12k, if buying £17,500</t>
  </si>
  <si>
    <t>New W1</t>
  </si>
  <si>
    <t>New M1, skinny</t>
  </si>
  <si>
    <t>ALL MODEL D, 836 each</t>
  </si>
  <si>
    <t>About £75 each, we have 3, not 5</t>
  </si>
  <si>
    <t>WE HAVE 4</t>
  </si>
  <si>
    <t>NRC916</t>
  </si>
  <si>
    <t>AS AT MARCH 2020</t>
  </si>
  <si>
    <t>Concept2 model D</t>
  </si>
  <si>
    <t>Men's 5th 8</t>
  </si>
  <si>
    <t>CCO801</t>
  </si>
  <si>
    <t>Men's 1st 4</t>
  </si>
  <si>
    <t>Men's 2nd 4</t>
  </si>
  <si>
    <t>Women's 1st 4</t>
  </si>
  <si>
    <t>Women's 2nd 4</t>
  </si>
  <si>
    <t>Men's 2-</t>
  </si>
  <si>
    <t xml:space="preserve">Men's   2-/2x </t>
  </si>
  <si>
    <t>Women's  2-</t>
  </si>
  <si>
    <t>Cox Boxes</t>
  </si>
  <si>
    <t>Cox Orbs</t>
  </si>
  <si>
    <t>x2 (£700 each)</t>
  </si>
  <si>
    <t>x10  (two spare)</t>
  </si>
  <si>
    <t>x10 (two spare)</t>
  </si>
  <si>
    <t>x4 pairs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</si>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</sst>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164" formatCode="\£#,##0"/>
    <numFmt numFmtId="165" formatCode="\£#,##0;[Red]&quot;-£&quot;#,##0"/>
  </numFmts>
  <fonts count="12" x14ac:knownFonts="1">
    <font>
      <sz val="11"/>
      <color indexed="8"/>
      <name val="Calibri"/>
      <family val="2"/>
    </font>
    <font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8"/>
      <color indexed="57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sz val="8"/>
      <color indexed="57"/>
      <name val="Arial"/>
      <family val="2"/>
    </font>
    <font>
      <b/>
      <sz val="8"/>
      <color indexed="10"/>
      <name val="Arial"/>
      <family val="2"/>
    </font>
    <font>
      <sz val="8"/>
      <color rgb="FFFF0000"/>
      <name val="Arial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165" fontId="2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164" fontId="2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1" fillId="0" borderId="0" xfId="0" applyFont="1" applyFill="1"/>
    <xf numFmtId="6" fontId="2" fillId="0" borderId="0" xfId="0" applyNumberFormat="1" applyFont="1" applyFill="1"/>
    <xf numFmtId="0" fontId="10" fillId="0" borderId="0" xfId="0" applyFont="1" applyAlignment="1">
      <alignment horizontal="left"/>
    </xf>
    <xf numFmtId="0" fontId="11" fillId="0" borderId="0" xfId="0" applyFont="1" applyFill="1"/>
    <xf numFmtId="0" fontId="10" fillId="0" borderId="0" xfId="0" applyFont="1" applyFill="1" applyAlignment="1">
      <alignment horizontal="left"/>
    </xf>
    <xf numFmtId="0" fontId="5" fillId="0" borderId="0" xfId="0" applyFont="1" applyBorder="1" applyAlignment="1"/>
    <xf numFmtId="6" fontId="2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1"/>
  <sheetViews>
    <sheetView tabSelected="1" topLeftCell="A41" workbookViewId="0">
      <selection activeCell="F72" sqref="F72"/>
    </sheetView>
  </sheetViews>
  <sheetFormatPr defaultRowHeight="15" x14ac:dyDescent="0.25"/>
  <cols>
    <col min="1" max="1" width="11.7109375" customWidth="1"/>
    <col min="2" max="2" width="22.42578125" customWidth="1"/>
    <col min="3" max="3" width="9.42578125" customWidth="1"/>
    <col min="4" max="4" width="14.5703125" customWidth="1"/>
    <col min="5" max="5" width="16.5703125" style="1" bestFit="1" customWidth="1"/>
    <col min="6" max="6" width="7.42578125" customWidth="1"/>
    <col min="7" max="7" width="24.7109375" customWidth="1"/>
    <col min="8" max="8" width="26" customWidth="1"/>
    <col min="9" max="9" width="9.140625" style="2" customWidth="1"/>
  </cols>
  <sheetData>
    <row r="1" spans="1:9" x14ac:dyDescent="0.25">
      <c r="A1" s="3"/>
      <c r="B1" s="3"/>
      <c r="C1" s="3"/>
      <c r="D1" s="4"/>
      <c r="E1" s="5"/>
      <c r="F1" s="6"/>
      <c r="G1" s="7"/>
      <c r="H1" s="8"/>
      <c r="I1" s="9"/>
    </row>
    <row r="2" spans="1:9" ht="20.25" x14ac:dyDescent="0.3">
      <c r="A2" s="34" t="s">
        <v>158</v>
      </c>
      <c r="B2" s="34"/>
      <c r="C2" s="34"/>
      <c r="D2" s="4"/>
      <c r="E2" s="5"/>
      <c r="F2" s="6"/>
      <c r="G2" s="7"/>
      <c r="H2" s="8"/>
      <c r="I2" s="9"/>
    </row>
    <row r="3" spans="1:9" x14ac:dyDescent="0.25">
      <c r="A3" s="3"/>
      <c r="B3" s="3"/>
      <c r="C3" s="3"/>
      <c r="D3" s="4"/>
      <c r="E3" s="5"/>
      <c r="F3" s="6"/>
      <c r="G3" s="7"/>
      <c r="H3" s="8"/>
      <c r="I3" s="9"/>
    </row>
    <row r="4" spans="1:9" x14ac:dyDescent="0.25">
      <c r="A4" s="23" t="s">
        <v>130</v>
      </c>
      <c r="B4" s="23" t="s">
        <v>131</v>
      </c>
      <c r="C4" s="23" t="s">
        <v>132</v>
      </c>
      <c r="D4" s="24" t="s">
        <v>133</v>
      </c>
      <c r="E4" s="25" t="s">
        <v>0</v>
      </c>
      <c r="F4" s="26" t="s">
        <v>1</v>
      </c>
      <c r="G4" s="14" t="s">
        <v>2</v>
      </c>
      <c r="H4" s="15" t="s">
        <v>3</v>
      </c>
      <c r="I4" s="9"/>
    </row>
    <row r="5" spans="1:9" x14ac:dyDescent="0.25">
      <c r="A5" s="10"/>
      <c r="B5" s="10"/>
      <c r="C5" s="10"/>
      <c r="D5" s="11"/>
      <c r="E5" s="12"/>
      <c r="F5" s="13"/>
      <c r="G5" s="14"/>
      <c r="H5" s="15"/>
      <c r="I5" s="9"/>
    </row>
    <row r="6" spans="1:9" x14ac:dyDescent="0.25">
      <c r="A6" s="10" t="s">
        <v>4</v>
      </c>
      <c r="B6" s="10" t="s">
        <v>138</v>
      </c>
      <c r="C6" s="10"/>
      <c r="D6" s="11" t="s">
        <v>121</v>
      </c>
      <c r="E6" s="12">
        <v>2017</v>
      </c>
      <c r="F6" s="13">
        <v>25757</v>
      </c>
      <c r="G6" s="14"/>
      <c r="H6" s="15"/>
      <c r="I6" s="16"/>
    </row>
    <row r="7" spans="1:9" x14ac:dyDescent="0.25">
      <c r="A7" s="10" t="s">
        <v>7</v>
      </c>
      <c r="B7" s="10" t="s">
        <v>5</v>
      </c>
      <c r="C7" s="10" t="s">
        <v>161</v>
      </c>
      <c r="D7" s="11" t="s">
        <v>6</v>
      </c>
      <c r="E7" s="12">
        <v>2011</v>
      </c>
      <c r="F7" s="13">
        <v>23000</v>
      </c>
      <c r="G7" s="14">
        <v>21000</v>
      </c>
      <c r="H7" s="15">
        <v>25740</v>
      </c>
      <c r="I7" s="16"/>
    </row>
    <row r="8" spans="1:9" x14ac:dyDescent="0.25">
      <c r="A8" s="10" t="s">
        <v>11</v>
      </c>
      <c r="B8" s="10" t="s">
        <v>8</v>
      </c>
      <c r="C8" s="10" t="s">
        <v>9</v>
      </c>
      <c r="D8" s="11" t="s">
        <v>10</v>
      </c>
      <c r="E8" s="12">
        <v>2006</v>
      </c>
      <c r="F8" s="17">
        <v>11000</v>
      </c>
      <c r="G8" s="14">
        <v>10000</v>
      </c>
      <c r="H8" s="15">
        <v>11000</v>
      </c>
      <c r="I8" s="16"/>
    </row>
    <row r="9" spans="1:9" x14ac:dyDescent="0.25">
      <c r="A9" s="10" t="s">
        <v>15</v>
      </c>
      <c r="B9" s="10" t="s">
        <v>12</v>
      </c>
      <c r="C9" s="10" t="s">
        <v>13</v>
      </c>
      <c r="D9" s="11" t="s">
        <v>10</v>
      </c>
      <c r="E9" s="12">
        <v>1996</v>
      </c>
      <c r="F9" s="13">
        <v>7000</v>
      </c>
      <c r="G9" s="14">
        <v>7000</v>
      </c>
      <c r="H9" s="15">
        <v>7000</v>
      </c>
      <c r="I9" s="16" t="s">
        <v>14</v>
      </c>
    </row>
    <row r="10" spans="1:9" x14ac:dyDescent="0.25">
      <c r="A10" s="10" t="s">
        <v>160</v>
      </c>
      <c r="B10" s="10" t="s">
        <v>16</v>
      </c>
      <c r="C10" s="10" t="s">
        <v>17</v>
      </c>
      <c r="D10" s="11" t="s">
        <v>10</v>
      </c>
      <c r="E10" s="12">
        <v>1995</v>
      </c>
      <c r="F10" s="13">
        <v>4000</v>
      </c>
      <c r="G10" s="14">
        <v>3000</v>
      </c>
      <c r="H10" s="15">
        <v>4000</v>
      </c>
      <c r="I10" s="18"/>
    </row>
    <row r="11" spans="1:9" x14ac:dyDescent="0.25">
      <c r="A11" s="10" t="s">
        <v>18</v>
      </c>
      <c r="B11" s="10" t="s">
        <v>19</v>
      </c>
      <c r="C11" s="10" t="s">
        <v>20</v>
      </c>
      <c r="D11" s="11" t="s">
        <v>21</v>
      </c>
      <c r="E11" s="12">
        <v>2003</v>
      </c>
      <c r="F11" s="13">
        <v>6000</v>
      </c>
      <c r="G11" s="14">
        <v>3000</v>
      </c>
      <c r="H11" s="15">
        <v>4000</v>
      </c>
      <c r="I11" s="16" t="s">
        <v>135</v>
      </c>
    </row>
    <row r="12" spans="1:9" x14ac:dyDescent="0.25">
      <c r="A12" s="10" t="s">
        <v>22</v>
      </c>
      <c r="B12" s="10" t="s">
        <v>134</v>
      </c>
      <c r="C12" s="10" t="s">
        <v>122</v>
      </c>
      <c r="D12" s="11" t="s">
        <v>121</v>
      </c>
      <c r="E12" s="12">
        <v>2014</v>
      </c>
      <c r="F12" s="13">
        <v>25000</v>
      </c>
      <c r="G12" s="14">
        <v>25000</v>
      </c>
      <c r="H12" s="15">
        <v>25000</v>
      </c>
      <c r="I12" s="19"/>
    </row>
    <row r="13" spans="1:9" x14ac:dyDescent="0.25">
      <c r="A13" s="10" t="s">
        <v>25</v>
      </c>
      <c r="B13" s="10" t="s">
        <v>23</v>
      </c>
      <c r="C13" s="10" t="s">
        <v>24</v>
      </c>
      <c r="D13" s="11" t="s">
        <v>10</v>
      </c>
      <c r="E13" s="12">
        <v>2007</v>
      </c>
      <c r="F13" s="13">
        <v>11000</v>
      </c>
      <c r="G13" s="14">
        <v>9000</v>
      </c>
      <c r="H13" s="15">
        <v>11000</v>
      </c>
      <c r="I13" s="16"/>
    </row>
    <row r="14" spans="1:9" x14ac:dyDescent="0.25">
      <c r="A14" s="10" t="s">
        <v>28</v>
      </c>
      <c r="B14" s="10" t="s">
        <v>26</v>
      </c>
      <c r="C14" s="10" t="s">
        <v>27</v>
      </c>
      <c r="D14" s="11" t="s">
        <v>10</v>
      </c>
      <c r="E14" s="12">
        <v>1995</v>
      </c>
      <c r="F14" s="13">
        <v>6000</v>
      </c>
      <c r="G14" s="14">
        <v>4000</v>
      </c>
      <c r="H14" s="15">
        <v>6000</v>
      </c>
      <c r="I14" s="16"/>
    </row>
    <row r="15" spans="1:9" x14ac:dyDescent="0.25">
      <c r="A15" s="10" t="s">
        <v>123</v>
      </c>
      <c r="B15" s="10" t="s">
        <v>29</v>
      </c>
      <c r="C15" s="10" t="s">
        <v>30</v>
      </c>
      <c r="D15" s="11" t="s">
        <v>31</v>
      </c>
      <c r="E15" s="12">
        <v>1990</v>
      </c>
      <c r="F15" s="13">
        <v>2000</v>
      </c>
      <c r="G15" s="14">
        <v>1500</v>
      </c>
      <c r="H15" s="15">
        <v>1500</v>
      </c>
      <c r="I15" s="16"/>
    </row>
    <row r="16" spans="1:9" x14ac:dyDescent="0.25">
      <c r="A16" s="10"/>
      <c r="B16" s="10"/>
      <c r="C16" s="10"/>
      <c r="D16" s="11"/>
      <c r="E16" s="12"/>
      <c r="F16" s="13"/>
      <c r="G16" s="14"/>
      <c r="H16" s="15"/>
      <c r="I16" s="9"/>
    </row>
    <row r="17" spans="1:11" x14ac:dyDescent="0.25">
      <c r="A17" s="10" t="s">
        <v>162</v>
      </c>
      <c r="B17" s="10" t="s">
        <v>32</v>
      </c>
      <c r="C17" s="10" t="s">
        <v>33</v>
      </c>
      <c r="D17" s="11" t="s">
        <v>10</v>
      </c>
      <c r="E17" s="12">
        <v>2002</v>
      </c>
      <c r="F17" s="13">
        <v>5000</v>
      </c>
      <c r="G17" s="14">
        <v>4000</v>
      </c>
      <c r="H17" s="15">
        <v>4500</v>
      </c>
      <c r="I17" s="9"/>
    </row>
    <row r="18" spans="1:11" x14ac:dyDescent="0.25">
      <c r="A18" s="10" t="s">
        <v>163</v>
      </c>
      <c r="B18" s="10" t="s">
        <v>34</v>
      </c>
      <c r="C18" s="10" t="s">
        <v>35</v>
      </c>
      <c r="D18" s="11" t="s">
        <v>10</v>
      </c>
      <c r="E18" s="12">
        <v>1995</v>
      </c>
      <c r="F18" s="13">
        <v>3000</v>
      </c>
      <c r="G18" s="14">
        <v>3000</v>
      </c>
      <c r="H18" s="15">
        <v>3000</v>
      </c>
      <c r="I18" s="9"/>
    </row>
    <row r="19" spans="1:11" x14ac:dyDescent="0.25">
      <c r="A19" s="10" t="s">
        <v>164</v>
      </c>
      <c r="B19" s="10" t="s">
        <v>36</v>
      </c>
      <c r="C19" s="10" t="s">
        <v>37</v>
      </c>
      <c r="D19" s="11" t="s">
        <v>10</v>
      </c>
      <c r="E19" s="12">
        <v>2002</v>
      </c>
      <c r="F19" s="13">
        <v>5000</v>
      </c>
      <c r="G19" s="14">
        <v>4000</v>
      </c>
      <c r="H19" s="15">
        <v>4500</v>
      </c>
      <c r="I19" s="9"/>
    </row>
    <row r="20" spans="1:11" x14ac:dyDescent="0.25">
      <c r="A20" s="10" t="s">
        <v>165</v>
      </c>
      <c r="B20" s="10" t="s">
        <v>38</v>
      </c>
      <c r="C20" s="10" t="s">
        <v>39</v>
      </c>
      <c r="D20" s="11" t="s">
        <v>10</v>
      </c>
      <c r="E20" s="12">
        <v>1999</v>
      </c>
      <c r="F20" s="13">
        <v>3000</v>
      </c>
      <c r="G20" s="14">
        <v>3000</v>
      </c>
      <c r="H20" s="15">
        <v>3000</v>
      </c>
      <c r="I20" s="9"/>
    </row>
    <row r="21" spans="1:11" x14ac:dyDescent="0.25">
      <c r="A21" s="10" t="s">
        <v>142</v>
      </c>
      <c r="B21" s="10" t="s">
        <v>141</v>
      </c>
      <c r="C21" s="10" t="s">
        <v>143</v>
      </c>
      <c r="D21" s="11" t="s">
        <v>6</v>
      </c>
      <c r="E21" s="12">
        <v>2017</v>
      </c>
      <c r="F21" s="13">
        <v>17500</v>
      </c>
      <c r="G21" s="14">
        <v>12000</v>
      </c>
      <c r="H21" s="15">
        <v>17500</v>
      </c>
      <c r="I21" s="31" t="s">
        <v>144</v>
      </c>
      <c r="K21" t="s">
        <v>151</v>
      </c>
    </row>
    <row r="22" spans="1:11" x14ac:dyDescent="0.25">
      <c r="A22" s="10"/>
      <c r="B22" s="10"/>
      <c r="C22" s="10"/>
      <c r="D22" s="11"/>
      <c r="E22" s="12"/>
      <c r="F22" s="13"/>
      <c r="G22" s="14"/>
      <c r="H22" s="15"/>
      <c r="I22" s="9"/>
    </row>
    <row r="23" spans="1:11" x14ac:dyDescent="0.25">
      <c r="A23" s="10"/>
      <c r="B23" s="10"/>
      <c r="C23" s="10"/>
      <c r="D23" s="11"/>
      <c r="E23" s="12"/>
      <c r="F23" s="13"/>
      <c r="G23" s="14"/>
      <c r="H23" s="15"/>
      <c r="I23" s="9"/>
    </row>
    <row r="24" spans="1:11" x14ac:dyDescent="0.25">
      <c r="A24" s="10" t="s">
        <v>166</v>
      </c>
      <c r="B24" s="10" t="s">
        <v>40</v>
      </c>
      <c r="C24" s="10" t="s">
        <v>41</v>
      </c>
      <c r="D24" s="11" t="s">
        <v>42</v>
      </c>
      <c r="E24" s="12" t="s">
        <v>43</v>
      </c>
      <c r="F24" s="13">
        <v>1500</v>
      </c>
      <c r="G24" s="14">
        <v>1000</v>
      </c>
      <c r="H24" s="15">
        <v>1000</v>
      </c>
      <c r="I24" s="9"/>
    </row>
    <row r="25" spans="1:11" x14ac:dyDescent="0.25">
      <c r="A25" s="10" t="s">
        <v>167</v>
      </c>
      <c r="B25" s="10" t="s">
        <v>44</v>
      </c>
      <c r="C25" s="10" t="s">
        <v>45</v>
      </c>
      <c r="D25" s="11" t="s">
        <v>31</v>
      </c>
      <c r="E25" s="12" t="s">
        <v>46</v>
      </c>
      <c r="F25" s="13">
        <v>1500</v>
      </c>
      <c r="G25" s="14">
        <v>1000</v>
      </c>
      <c r="H25" s="15">
        <v>1000</v>
      </c>
      <c r="I25" s="9"/>
    </row>
    <row r="26" spans="1:11" x14ac:dyDescent="0.25">
      <c r="A26" s="10" t="s">
        <v>168</v>
      </c>
      <c r="B26" s="10" t="s">
        <v>47</v>
      </c>
      <c r="C26" s="10" t="s">
        <v>48</v>
      </c>
      <c r="D26" s="11" t="s">
        <v>10</v>
      </c>
      <c r="E26" s="12" t="s">
        <v>43</v>
      </c>
      <c r="F26" s="13">
        <v>2500</v>
      </c>
      <c r="G26" s="14">
        <v>2000</v>
      </c>
      <c r="H26" s="15">
        <v>2000</v>
      </c>
      <c r="I26" s="31" t="s">
        <v>147</v>
      </c>
    </row>
    <row r="27" spans="1:11" x14ac:dyDescent="0.25">
      <c r="A27" s="10" t="s">
        <v>49</v>
      </c>
      <c r="B27" s="10" t="s">
        <v>50</v>
      </c>
      <c r="C27" s="10" t="s">
        <v>51</v>
      </c>
      <c r="D27" s="11" t="s">
        <v>52</v>
      </c>
      <c r="E27" s="12" t="s">
        <v>53</v>
      </c>
      <c r="F27" s="13">
        <v>3500</v>
      </c>
      <c r="G27" s="14">
        <v>2500</v>
      </c>
      <c r="H27" s="15">
        <v>3500</v>
      </c>
      <c r="I27" s="9"/>
    </row>
    <row r="28" spans="1:11" x14ac:dyDescent="0.25">
      <c r="A28" s="10" t="s">
        <v>146</v>
      </c>
      <c r="B28" s="10" t="s">
        <v>54</v>
      </c>
      <c r="C28" s="10" t="s">
        <v>55</v>
      </c>
      <c r="D28" s="11" t="s">
        <v>56</v>
      </c>
      <c r="E28" s="12" t="s">
        <v>57</v>
      </c>
      <c r="F28" s="13">
        <v>10000</v>
      </c>
      <c r="G28" s="14" t="s">
        <v>58</v>
      </c>
      <c r="H28" s="15">
        <v>10000</v>
      </c>
      <c r="I28" s="9"/>
    </row>
    <row r="29" spans="1:11" x14ac:dyDescent="0.25">
      <c r="A29" s="10"/>
      <c r="B29" s="10"/>
      <c r="C29" s="10"/>
      <c r="D29" s="11"/>
      <c r="E29" s="12"/>
      <c r="F29" s="13"/>
      <c r="G29" s="14"/>
      <c r="H29" s="15"/>
      <c r="I29" s="9"/>
    </row>
    <row r="30" spans="1:11" x14ac:dyDescent="0.25">
      <c r="A30" s="10" t="s">
        <v>59</v>
      </c>
      <c r="B30" s="10" t="s">
        <v>145</v>
      </c>
      <c r="C30" s="10" t="s">
        <v>60</v>
      </c>
      <c r="D30" s="11" t="s">
        <v>21</v>
      </c>
      <c r="E30" s="12" t="s">
        <v>61</v>
      </c>
      <c r="F30" s="13">
        <v>1500</v>
      </c>
      <c r="G30" s="14">
        <v>1000</v>
      </c>
      <c r="H30" s="15">
        <v>1000</v>
      </c>
      <c r="I30" s="9"/>
    </row>
    <row r="31" spans="1:11" x14ac:dyDescent="0.25">
      <c r="A31" s="10" t="s">
        <v>62</v>
      </c>
      <c r="B31" s="10" t="s">
        <v>63</v>
      </c>
      <c r="C31" s="10" t="s">
        <v>64</v>
      </c>
      <c r="D31" s="11" t="s">
        <v>65</v>
      </c>
      <c r="E31" s="12" t="s">
        <v>66</v>
      </c>
      <c r="F31" s="13">
        <v>2000</v>
      </c>
      <c r="G31" s="14">
        <v>2000</v>
      </c>
      <c r="H31" s="15">
        <v>2000</v>
      </c>
      <c r="I31" s="9"/>
    </row>
    <row r="32" spans="1:11" x14ac:dyDescent="0.25">
      <c r="A32" s="10" t="s">
        <v>67</v>
      </c>
      <c r="B32" s="10" t="s">
        <v>68</v>
      </c>
      <c r="C32" s="10" t="s">
        <v>69</v>
      </c>
      <c r="D32" s="11" t="s">
        <v>70</v>
      </c>
      <c r="E32" s="12">
        <v>1986</v>
      </c>
      <c r="F32" s="13">
        <v>1500</v>
      </c>
      <c r="G32" s="14">
        <v>1200</v>
      </c>
      <c r="H32" s="15">
        <v>1200</v>
      </c>
      <c r="I32" s="31" t="s">
        <v>149</v>
      </c>
    </row>
    <row r="33" spans="1:9" x14ac:dyDescent="0.25">
      <c r="A33" s="10" t="s">
        <v>59</v>
      </c>
      <c r="B33" s="10" t="s">
        <v>129</v>
      </c>
      <c r="C33" s="10"/>
      <c r="D33" s="11" t="s">
        <v>21</v>
      </c>
      <c r="E33" s="12"/>
      <c r="F33" s="13">
        <v>1200</v>
      </c>
      <c r="G33" s="14"/>
      <c r="H33" s="15"/>
      <c r="I33" s="9"/>
    </row>
    <row r="34" spans="1:9" x14ac:dyDescent="0.25">
      <c r="A34" s="10" t="s">
        <v>59</v>
      </c>
      <c r="B34" s="10" t="s">
        <v>128</v>
      </c>
      <c r="C34" s="10"/>
      <c r="D34" s="11" t="s">
        <v>121</v>
      </c>
      <c r="E34" s="12"/>
      <c r="F34" s="13">
        <v>2500</v>
      </c>
      <c r="G34" s="14"/>
      <c r="H34" s="15"/>
      <c r="I34" s="31" t="s">
        <v>148</v>
      </c>
    </row>
    <row r="35" spans="1:9" x14ac:dyDescent="0.25">
      <c r="A35" s="10" t="s">
        <v>59</v>
      </c>
      <c r="B35" s="10" t="s">
        <v>136</v>
      </c>
      <c r="C35" s="10" t="s">
        <v>157</v>
      </c>
      <c r="D35" s="11" t="s">
        <v>137</v>
      </c>
      <c r="E35" s="12">
        <v>2008</v>
      </c>
      <c r="F35" s="13">
        <v>5500</v>
      </c>
      <c r="G35" s="14"/>
      <c r="H35" s="15"/>
      <c r="I35" s="9"/>
    </row>
    <row r="36" spans="1:9" x14ac:dyDescent="0.25">
      <c r="A36" s="10"/>
      <c r="B36" s="10"/>
      <c r="C36" s="10"/>
      <c r="D36" s="11"/>
      <c r="E36" s="12"/>
      <c r="F36" s="13"/>
      <c r="G36" s="14"/>
      <c r="H36" s="15"/>
      <c r="I36" s="9"/>
    </row>
    <row r="37" spans="1:9" x14ac:dyDescent="0.25">
      <c r="A37" s="23" t="s">
        <v>71</v>
      </c>
      <c r="B37" s="10"/>
      <c r="C37" s="10"/>
      <c r="D37" s="11"/>
      <c r="E37" s="12"/>
      <c r="F37" s="13"/>
      <c r="G37" s="14"/>
      <c r="H37" s="15"/>
      <c r="I37" s="9"/>
    </row>
    <row r="38" spans="1:9" x14ac:dyDescent="0.25">
      <c r="A38" s="10" t="s">
        <v>72</v>
      </c>
      <c r="B38" s="10" t="s">
        <v>173</v>
      </c>
      <c r="C38" s="10"/>
      <c r="D38" s="11" t="s">
        <v>75</v>
      </c>
      <c r="E38" s="12">
        <v>2017</v>
      </c>
      <c r="F38" s="13">
        <v>4300</v>
      </c>
      <c r="G38" s="14">
        <v>3900</v>
      </c>
      <c r="H38" s="15">
        <f>430*10</f>
        <v>4300</v>
      </c>
      <c r="I38" s="31" t="s">
        <v>153</v>
      </c>
    </row>
    <row r="39" spans="1:9" x14ac:dyDescent="0.25">
      <c r="A39" s="10" t="s">
        <v>76</v>
      </c>
      <c r="B39" s="10" t="s">
        <v>73</v>
      </c>
      <c r="C39" s="10" t="s">
        <v>74</v>
      </c>
      <c r="D39" s="11" t="s">
        <v>75</v>
      </c>
      <c r="E39" s="12">
        <v>2010</v>
      </c>
      <c r="F39" s="13">
        <f>325*8</f>
        <v>2600</v>
      </c>
      <c r="G39" s="14">
        <v>2000</v>
      </c>
      <c r="H39" s="15">
        <v>2600</v>
      </c>
      <c r="I39" s="9"/>
    </row>
    <row r="40" spans="1:9" x14ac:dyDescent="0.25">
      <c r="A40" s="10" t="s">
        <v>78</v>
      </c>
      <c r="B40" s="10" t="s">
        <v>73</v>
      </c>
      <c r="C40" s="10" t="s">
        <v>77</v>
      </c>
      <c r="D40" s="11" t="s">
        <v>75</v>
      </c>
      <c r="E40" s="12"/>
      <c r="F40" s="13">
        <f>200*8</f>
        <v>1600</v>
      </c>
      <c r="G40" s="14">
        <v>1600</v>
      </c>
      <c r="H40" s="15">
        <v>2000</v>
      </c>
      <c r="I40" s="9"/>
    </row>
    <row r="41" spans="1:9" x14ac:dyDescent="0.25">
      <c r="A41" s="10" t="s">
        <v>80</v>
      </c>
      <c r="B41" s="10" t="s">
        <v>73</v>
      </c>
      <c r="C41" s="10" t="s">
        <v>79</v>
      </c>
      <c r="D41" s="11" t="s">
        <v>75</v>
      </c>
      <c r="E41" s="12"/>
      <c r="F41" s="13">
        <f>150*8</f>
        <v>1200</v>
      </c>
      <c r="G41" s="14">
        <v>1200</v>
      </c>
      <c r="H41" s="15">
        <v>1600</v>
      </c>
      <c r="I41" s="9"/>
    </row>
    <row r="42" spans="1:9" x14ac:dyDescent="0.25">
      <c r="A42" s="10" t="s">
        <v>82</v>
      </c>
      <c r="B42" s="10" t="s">
        <v>73</v>
      </c>
      <c r="C42" s="10" t="s">
        <v>81</v>
      </c>
      <c r="D42" s="11" t="s">
        <v>75</v>
      </c>
      <c r="E42" s="12"/>
      <c r="F42" s="13">
        <f>125*8</f>
        <v>1000</v>
      </c>
      <c r="G42" s="14">
        <v>1000</v>
      </c>
      <c r="H42" s="15">
        <v>1000</v>
      </c>
      <c r="I42" s="9"/>
    </row>
    <row r="43" spans="1:9" x14ac:dyDescent="0.25">
      <c r="A43" s="10" t="s">
        <v>84</v>
      </c>
      <c r="B43" s="10" t="s">
        <v>73</v>
      </c>
      <c r="C43" s="10" t="s">
        <v>83</v>
      </c>
      <c r="D43" s="11" t="s">
        <v>75</v>
      </c>
      <c r="E43" s="12"/>
      <c r="F43" s="13">
        <f>125*8</f>
        <v>1000</v>
      </c>
      <c r="G43" s="14">
        <v>1000</v>
      </c>
      <c r="H43" s="15">
        <v>1000</v>
      </c>
      <c r="I43" s="9"/>
    </row>
    <row r="44" spans="1:9" x14ac:dyDescent="0.25">
      <c r="A44" s="10" t="s">
        <v>139</v>
      </c>
      <c r="B44" s="10" t="s">
        <v>73</v>
      </c>
      <c r="C44" s="10" t="s">
        <v>85</v>
      </c>
      <c r="D44" s="11" t="s">
        <v>75</v>
      </c>
      <c r="E44" s="12"/>
      <c r="F44" s="13">
        <v>1000</v>
      </c>
      <c r="G44" s="14">
        <v>1000</v>
      </c>
      <c r="H44" s="15">
        <v>1000</v>
      </c>
      <c r="I44" s="9"/>
    </row>
    <row r="45" spans="1:9" x14ac:dyDescent="0.25">
      <c r="A45" s="10" t="s">
        <v>86</v>
      </c>
      <c r="B45" s="10" t="s">
        <v>172</v>
      </c>
      <c r="C45" s="10"/>
      <c r="D45" s="11" t="s">
        <v>75</v>
      </c>
      <c r="E45" s="12">
        <v>2017</v>
      </c>
      <c r="F45" s="13">
        <v>3100</v>
      </c>
      <c r="G45" s="14">
        <v>2800</v>
      </c>
      <c r="H45" s="15">
        <f>310*10</f>
        <v>3100</v>
      </c>
      <c r="I45" s="31" t="s">
        <v>152</v>
      </c>
    </row>
    <row r="46" spans="1:9" x14ac:dyDescent="0.25">
      <c r="A46" s="10" t="s">
        <v>88</v>
      </c>
      <c r="B46" s="10" t="s">
        <v>73</v>
      </c>
      <c r="C46" s="10" t="s">
        <v>87</v>
      </c>
      <c r="D46" s="11" t="s">
        <v>75</v>
      </c>
      <c r="E46" s="12">
        <v>2010</v>
      </c>
      <c r="F46" s="13">
        <f>325*8</f>
        <v>2600</v>
      </c>
      <c r="G46" s="14">
        <v>2000</v>
      </c>
      <c r="H46" s="15">
        <v>2600</v>
      </c>
      <c r="I46" s="9"/>
    </row>
    <row r="47" spans="1:9" x14ac:dyDescent="0.25">
      <c r="A47" s="10" t="s">
        <v>90</v>
      </c>
      <c r="B47" s="10" t="s">
        <v>73</v>
      </c>
      <c r="C47" s="10" t="s">
        <v>89</v>
      </c>
      <c r="D47" s="11" t="s">
        <v>75</v>
      </c>
      <c r="E47" s="12"/>
      <c r="F47" s="13">
        <f>150*8</f>
        <v>1200</v>
      </c>
      <c r="G47" s="14">
        <v>1200</v>
      </c>
      <c r="H47" s="15">
        <v>1600</v>
      </c>
      <c r="I47" s="9"/>
    </row>
    <row r="48" spans="1:9" x14ac:dyDescent="0.25">
      <c r="A48" s="10" t="s">
        <v>140</v>
      </c>
      <c r="B48" s="10" t="s">
        <v>73</v>
      </c>
      <c r="C48" s="10" t="s">
        <v>91</v>
      </c>
      <c r="D48" s="11" t="s">
        <v>75</v>
      </c>
      <c r="E48" s="12"/>
      <c r="F48" s="13">
        <f>125*8</f>
        <v>1000</v>
      </c>
      <c r="G48" s="14">
        <v>1000</v>
      </c>
      <c r="H48" s="15">
        <v>1000</v>
      </c>
      <c r="I48" s="9"/>
    </row>
    <row r="49" spans="1:11" x14ac:dyDescent="0.25">
      <c r="A49" s="10" t="s">
        <v>92</v>
      </c>
      <c r="B49" s="10" t="s">
        <v>93</v>
      </c>
      <c r="C49" s="10"/>
      <c r="D49" s="11" t="s">
        <v>75</v>
      </c>
      <c r="E49" s="12"/>
      <c r="F49" s="13">
        <f>330*5</f>
        <v>1650</v>
      </c>
      <c r="G49" s="14">
        <v>1650</v>
      </c>
      <c r="H49" s="15">
        <v>1650</v>
      </c>
      <c r="I49" s="9" t="s">
        <v>94</v>
      </c>
    </row>
    <row r="50" spans="1:11" x14ac:dyDescent="0.25">
      <c r="A50" s="10" t="s">
        <v>92</v>
      </c>
      <c r="B50" s="10" t="s">
        <v>95</v>
      </c>
      <c r="C50" s="10"/>
      <c r="D50" s="11" t="s">
        <v>75</v>
      </c>
      <c r="E50" s="12"/>
      <c r="F50" s="13">
        <f>80*11</f>
        <v>880</v>
      </c>
      <c r="G50" s="14">
        <v>880</v>
      </c>
      <c r="H50" s="15">
        <v>880</v>
      </c>
      <c r="I50" s="9" t="s">
        <v>96</v>
      </c>
    </row>
    <row r="51" spans="1:11" x14ac:dyDescent="0.25">
      <c r="A51" s="10"/>
      <c r="B51" s="10"/>
      <c r="C51" s="10"/>
      <c r="D51" s="11"/>
      <c r="E51" s="12"/>
      <c r="F51" s="13"/>
      <c r="G51" s="14"/>
      <c r="H51" s="15"/>
      <c r="I51" s="9"/>
    </row>
    <row r="52" spans="1:11" x14ac:dyDescent="0.25">
      <c r="A52" s="10" t="s">
        <v>150</v>
      </c>
      <c r="B52" s="10" t="s">
        <v>97</v>
      </c>
      <c r="C52" s="10"/>
      <c r="D52" s="11" t="s">
        <v>75</v>
      </c>
      <c r="E52" s="12"/>
      <c r="F52" s="13">
        <f>200*6</f>
        <v>1200</v>
      </c>
      <c r="G52" s="14">
        <v>1000</v>
      </c>
      <c r="H52" s="15">
        <v>1200</v>
      </c>
      <c r="I52" s="9"/>
    </row>
    <row r="53" spans="1:11" x14ac:dyDescent="0.25">
      <c r="A53" s="10" t="s">
        <v>150</v>
      </c>
      <c r="B53" s="10" t="s">
        <v>98</v>
      </c>
      <c r="C53" s="10"/>
      <c r="D53" s="11" t="s">
        <v>99</v>
      </c>
      <c r="E53" s="12"/>
      <c r="F53" s="13">
        <v>150</v>
      </c>
      <c r="G53" s="14">
        <v>150</v>
      </c>
      <c r="H53" s="15">
        <v>200</v>
      </c>
      <c r="I53" s="9" t="s">
        <v>100</v>
      </c>
    </row>
    <row r="54" spans="1:11" x14ac:dyDescent="0.25">
      <c r="A54" s="10" t="s">
        <v>150</v>
      </c>
      <c r="B54" s="10" t="s">
        <v>174</v>
      </c>
      <c r="C54" s="10"/>
      <c r="D54" s="11" t="s">
        <v>75</v>
      </c>
      <c r="E54" s="12">
        <v>2018</v>
      </c>
      <c r="F54" s="13">
        <v>1905</v>
      </c>
      <c r="G54" s="14">
        <v>1700</v>
      </c>
      <c r="H54" s="15">
        <v>1905</v>
      </c>
      <c r="I54" s="9"/>
    </row>
    <row r="55" spans="1:11" x14ac:dyDescent="0.25">
      <c r="A55" s="10"/>
      <c r="B55" s="10"/>
      <c r="C55" s="10"/>
      <c r="D55" s="11"/>
      <c r="E55" s="12"/>
      <c r="F55" s="13"/>
      <c r="G55" s="14"/>
      <c r="H55" s="15"/>
      <c r="I55" s="9"/>
    </row>
    <row r="56" spans="1:11" x14ac:dyDescent="0.25">
      <c r="A56" s="23" t="s">
        <v>169</v>
      </c>
      <c r="B56" s="10"/>
      <c r="C56" s="10"/>
      <c r="D56" s="11"/>
      <c r="E56" s="12"/>
      <c r="F56" s="13"/>
      <c r="G56" s="14"/>
      <c r="H56" s="15"/>
      <c r="I56" s="9"/>
    </row>
    <row r="57" spans="1:11" s="19" customFormat="1" x14ac:dyDescent="0.25">
      <c r="A57" s="29"/>
      <c r="B57" s="29" t="s">
        <v>171</v>
      </c>
      <c r="C57" s="29"/>
      <c r="D57" s="12" t="s">
        <v>170</v>
      </c>
      <c r="E57" s="12">
        <v>2016</v>
      </c>
      <c r="F57" s="35">
        <v>1400</v>
      </c>
      <c r="G57" s="14">
        <v>1200</v>
      </c>
      <c r="H57" s="15">
        <v>1400</v>
      </c>
      <c r="I57" s="16"/>
    </row>
    <row r="58" spans="1:11" x14ac:dyDescent="0.25">
      <c r="A58" s="10"/>
      <c r="B58" s="10" t="s">
        <v>124</v>
      </c>
      <c r="C58" s="10"/>
      <c r="D58" s="11" t="s">
        <v>104</v>
      </c>
      <c r="E58" s="12">
        <v>2010</v>
      </c>
      <c r="F58" s="13">
        <v>1700</v>
      </c>
      <c r="G58" s="14">
        <v>1500</v>
      </c>
      <c r="H58" s="15" t="s">
        <v>125</v>
      </c>
      <c r="I58" s="9"/>
    </row>
    <row r="59" spans="1:11" x14ac:dyDescent="0.25">
      <c r="A59" s="10"/>
      <c r="B59" s="10" t="s">
        <v>105</v>
      </c>
      <c r="C59" s="10"/>
      <c r="D59" s="11" t="s">
        <v>106</v>
      </c>
      <c r="E59" s="12"/>
      <c r="F59" s="13">
        <v>2200</v>
      </c>
      <c r="G59" s="14">
        <v>1200</v>
      </c>
      <c r="H59" s="15" t="s">
        <v>107</v>
      </c>
      <c r="I59" s="9"/>
    </row>
    <row r="60" spans="1:11" x14ac:dyDescent="0.25">
      <c r="A60" s="10"/>
      <c r="B60" s="10"/>
      <c r="C60" s="10"/>
      <c r="D60" s="11"/>
      <c r="E60" s="12"/>
      <c r="F60" s="13"/>
      <c r="G60" s="14"/>
      <c r="H60" s="15"/>
      <c r="I60" s="9"/>
    </row>
    <row r="61" spans="1:11" x14ac:dyDescent="0.25">
      <c r="A61" s="23" t="s">
        <v>175</v>
      </c>
      <c r="B61" s="10"/>
      <c r="C61" s="10"/>
      <c r="D61" s="11"/>
      <c r="E61" s="12"/>
      <c r="F61" s="13"/>
      <c r="G61" s="14"/>
      <c r="H61" s="15"/>
      <c r="I61" s="9"/>
    </row>
    <row r="62" spans="1:11" x14ac:dyDescent="0.25">
      <c r="B62" s="10" t="s">
        <v>101</v>
      </c>
      <c r="C62" s="10"/>
      <c r="D62" s="11" t="s">
        <v>102</v>
      </c>
      <c r="E62" s="12"/>
      <c r="F62" s="13">
        <v>3700</v>
      </c>
      <c r="G62" s="14" t="s">
        <v>103</v>
      </c>
      <c r="H62" s="15">
        <v>3500</v>
      </c>
      <c r="I62" s="9"/>
    </row>
    <row r="63" spans="1:11" s="19" customFormat="1" x14ac:dyDescent="0.25">
      <c r="A63" s="21">
        <v>16</v>
      </c>
      <c r="B63" s="21" t="s">
        <v>108</v>
      </c>
      <c r="C63" s="10"/>
      <c r="D63" s="11" t="s">
        <v>159</v>
      </c>
      <c r="E63" s="22"/>
      <c r="F63" s="20">
        <v>13376</v>
      </c>
      <c r="G63" s="14">
        <v>4500</v>
      </c>
      <c r="H63" s="15">
        <v>6536</v>
      </c>
      <c r="I63" s="16" t="s">
        <v>126</v>
      </c>
      <c r="K63" s="32" t="s">
        <v>154</v>
      </c>
    </row>
    <row r="64" spans="1:11" x14ac:dyDescent="0.25">
      <c r="A64" s="21">
        <v>1</v>
      </c>
      <c r="B64" s="21" t="s">
        <v>109</v>
      </c>
      <c r="C64" s="10"/>
      <c r="D64" s="11" t="s">
        <v>110</v>
      </c>
      <c r="E64" s="22" t="s">
        <v>111</v>
      </c>
      <c r="F64" s="20">
        <v>1000</v>
      </c>
      <c r="G64" s="14">
        <v>1000</v>
      </c>
      <c r="H64" s="15">
        <v>1000</v>
      </c>
      <c r="I64" s="9"/>
    </row>
    <row r="65" spans="1:9" x14ac:dyDescent="0.25">
      <c r="A65" s="21" t="s">
        <v>112</v>
      </c>
      <c r="B65" s="21" t="s">
        <v>113</v>
      </c>
      <c r="C65" s="10"/>
      <c r="D65" s="11"/>
      <c r="E65" s="22"/>
      <c r="F65" s="20">
        <v>375</v>
      </c>
      <c r="G65" s="14">
        <v>375</v>
      </c>
      <c r="H65" s="15">
        <v>375</v>
      </c>
      <c r="I65" s="9"/>
    </row>
    <row r="66" spans="1:9" x14ac:dyDescent="0.25">
      <c r="A66" s="21" t="s">
        <v>114</v>
      </c>
      <c r="B66" s="21" t="s">
        <v>115</v>
      </c>
      <c r="C66" s="10"/>
      <c r="D66" s="11"/>
      <c r="E66" s="22"/>
      <c r="F66" s="20">
        <v>200</v>
      </c>
      <c r="G66" s="14">
        <v>200</v>
      </c>
      <c r="H66" s="15">
        <v>200</v>
      </c>
      <c r="I66" s="9"/>
    </row>
    <row r="67" spans="1:9" x14ac:dyDescent="0.25">
      <c r="A67" s="21">
        <v>7</v>
      </c>
      <c r="B67" s="21" t="s">
        <v>116</v>
      </c>
      <c r="C67" s="10"/>
      <c r="D67" s="11"/>
      <c r="E67" s="22"/>
      <c r="F67" s="20">
        <f>7*80</f>
        <v>560</v>
      </c>
      <c r="G67" s="14">
        <v>560</v>
      </c>
      <c r="H67" s="15">
        <v>700</v>
      </c>
      <c r="I67" s="9"/>
    </row>
    <row r="68" spans="1:9" s="19" customFormat="1" x14ac:dyDescent="0.25">
      <c r="A68" s="21">
        <v>8</v>
      </c>
      <c r="B68" s="21" t="s">
        <v>117</v>
      </c>
      <c r="C68" s="10"/>
      <c r="D68" s="11"/>
      <c r="E68" s="22"/>
      <c r="F68" s="20">
        <f>4*80+4*50</f>
        <v>520</v>
      </c>
      <c r="G68" s="14">
        <v>400</v>
      </c>
      <c r="H68" s="15">
        <v>520</v>
      </c>
      <c r="I68" s="16" t="s">
        <v>118</v>
      </c>
    </row>
    <row r="69" spans="1:9" x14ac:dyDescent="0.25">
      <c r="A69" s="21">
        <v>3</v>
      </c>
      <c r="B69" s="21" t="s">
        <v>119</v>
      </c>
      <c r="C69" s="10"/>
      <c r="D69" s="11"/>
      <c r="E69" s="22"/>
      <c r="F69" s="20">
        <f>75*3</f>
        <v>225</v>
      </c>
      <c r="G69" s="14">
        <v>200</v>
      </c>
      <c r="H69" s="15">
        <v>200</v>
      </c>
      <c r="I69" s="31" t="s">
        <v>155</v>
      </c>
    </row>
    <row r="70" spans="1:9" s="19" customFormat="1" x14ac:dyDescent="0.25">
      <c r="A70" s="29">
        <v>4</v>
      </c>
      <c r="B70" s="29" t="s">
        <v>127</v>
      </c>
      <c r="C70" s="29"/>
      <c r="D70" s="29"/>
      <c r="E70" s="12"/>
      <c r="F70" s="30">
        <f>455*4</f>
        <v>1820</v>
      </c>
      <c r="G70" s="14">
        <v>1400</v>
      </c>
      <c r="H70" s="15">
        <v>1820</v>
      </c>
      <c r="I70" s="33" t="s">
        <v>156</v>
      </c>
    </row>
    <row r="71" spans="1:9" x14ac:dyDescent="0.25">
      <c r="A71" s="23" t="s">
        <v>120</v>
      </c>
      <c r="B71" s="23"/>
      <c r="C71" s="23"/>
      <c r="D71" s="24"/>
      <c r="E71" s="25"/>
      <c r="F71" s="26">
        <f>SUM(F6:F70)</f>
        <v>240918</v>
      </c>
      <c r="G71" s="27"/>
      <c r="H71" s="28"/>
      <c r="I71" s="9"/>
    </row>
  </sheetData>
  <mergeCells count="1">
    <mergeCell ref="A2:C2"/>
  </mergeCells>
  <phoneticPr fontId="0" type="noConversion"/>
  <pageMargins left="0.70866141732283472" right="0.70866141732283472" top="0.74803149606299213" bottom="0.74803149606299213" header="0.51181102362204722" footer="0.51181102362204722"/>
  <pageSetup paperSize="9" scale="61" firstPageNumber="0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Sam Drury</cp:lastModifiedBy>
  <cp:lastPrinted>2017-12-07T16:18:38Z</cp:lastPrinted>
  <dcterms:created xsi:type="dcterms:W3CDTF">2012-12-19T09:07:06Z</dcterms:created>
  <dcterms:modified xsi:type="dcterms:W3CDTF">2020-03-11T23:04:57Z</dcterms:modified>
</cp:coreProperties>
</file>