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Drury\Documents\CAMBRIDGE\IIB\eVTOL_Project\Sam\"/>
    </mc:Choice>
  </mc:AlternateContent>
  <xr:revisionPtr revIDLastSave="0" documentId="13_ncr:1_{84485E05-CECC-4580-9455-9C884074452A}" xr6:coauthVersionLast="45" xr6:coauthVersionMax="45" xr10:uidLastSave="{00000000-0000-0000-0000-000000000000}"/>
  <bookViews>
    <workbookView xWindow="28680" yWindow="-120" windowWidth="29040" windowHeight="15840" xr2:uid="{51A19B63-49E7-4F36-80EC-537F801C8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G22" i="1" l="1"/>
  <c r="G21" i="1"/>
  <c r="G20" i="1"/>
  <c r="G19" i="1"/>
  <c r="G18" i="1"/>
  <c r="G17" i="1"/>
  <c r="G16" i="1"/>
  <c r="G15" i="1"/>
  <c r="F22" i="1"/>
  <c r="F21" i="1"/>
  <c r="F20" i="1"/>
  <c r="F19" i="1"/>
  <c r="F18" i="1"/>
  <c r="F17" i="1"/>
  <c r="F16" i="1"/>
  <c r="F15" i="1"/>
  <c r="L23" i="1" l="1"/>
  <c r="J6" i="1"/>
  <c r="J7" i="1" s="1"/>
  <c r="G7" i="1" l="1"/>
  <c r="G11" i="1"/>
  <c r="F7" i="1"/>
  <c r="F11" i="1"/>
  <c r="G4" i="1"/>
  <c r="G8" i="1"/>
  <c r="G12" i="1"/>
  <c r="F4" i="1"/>
  <c r="F8" i="1"/>
  <c r="F12" i="1"/>
  <c r="G5" i="1"/>
  <c r="G9" i="1"/>
  <c r="G13" i="1"/>
  <c r="F5" i="1"/>
  <c r="F9" i="1"/>
  <c r="F13" i="1"/>
  <c r="G6" i="1"/>
  <c r="G10" i="1"/>
  <c r="G14" i="1"/>
  <c r="F6" i="1"/>
  <c r="F10" i="1"/>
  <c r="F14" i="1"/>
  <c r="O27" i="1"/>
  <c r="O23" i="1" s="1"/>
  <c r="N27" i="1"/>
  <c r="N23" i="1" s="1"/>
  <c r="M27" i="1"/>
  <c r="M23" i="1" s="1"/>
</calcChain>
</file>

<file path=xl/sharedStrings.xml><?xml version="1.0" encoding="utf-8"?>
<sst xmlns="http://schemas.openxmlformats.org/spreadsheetml/2006/main" count="19" uniqueCount="18">
  <si>
    <t>Sigma</t>
  </si>
  <si>
    <t>Phi</t>
  </si>
  <si>
    <t>Psi_tt</t>
  </si>
  <si>
    <t>Phi_m</t>
  </si>
  <si>
    <t>Psi_tt_m</t>
  </si>
  <si>
    <t>A</t>
  </si>
  <si>
    <t>B</t>
  </si>
  <si>
    <t>rc</t>
  </si>
  <si>
    <t>rm</t>
  </si>
  <si>
    <t>rh</t>
  </si>
  <si>
    <t>rc/rm</t>
  </si>
  <si>
    <t>sigma</t>
  </si>
  <si>
    <t>r3c</t>
  </si>
  <si>
    <t>r3h</t>
  </si>
  <si>
    <t>reh</t>
  </si>
  <si>
    <t>rec</t>
  </si>
  <si>
    <t>new diff</t>
  </si>
  <si>
    <t>prev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</si>
</sst>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Sheet1!$F$3:$F$4</c:f>
              <c:numCache>
                <c:formatCode>General</c:formatCode>
                <c:ptCount val="2"/>
                <c:pt idx="0">
                  <c:v>9.3914855054991184E-2</c:v>
                </c:pt>
                <c:pt idx="1">
                  <c:v>0.10733126291998991</c:v>
                </c:pt>
              </c:numCache>
            </c:numRef>
          </c:xVal>
          <c:yVal>
            <c:numRef>
              <c:f>Sheet1!$G$3:$G$4</c:f>
              <c:numCache>
                <c:formatCode>General</c:formatCode>
                <c:ptCount val="2"/>
                <c:pt idx="0">
                  <c:v>5.7498445423272003E-2</c:v>
                </c:pt>
                <c:pt idx="1">
                  <c:v>6.5268505615606071E-2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2-4A8D-8090-2892AFDFF0D7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Sheet1!$F$5:$F$6</c:f>
              <c:numCache>
                <c:formatCode>General</c:formatCode>
                <c:ptCount val="2"/>
                <c:pt idx="0">
                  <c:v>0.4159086438149609</c:v>
                </c:pt>
                <c:pt idx="1">
                  <c:v>0.4159086438149609</c:v>
                </c:pt>
              </c:numCache>
            </c:numRef>
          </c:xVal>
          <c:yVal>
            <c:numRef>
              <c:f>Sheet1!$G$5:$G$6</c:f>
              <c:numCache>
                <c:formatCode>General</c:formatCode>
                <c:ptCount val="2"/>
                <c:pt idx="0">
                  <c:v>0.1134428788080772</c:v>
                </c:pt>
                <c:pt idx="1">
                  <c:v>0.11499689084654401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12-4A8D-8090-2892AFDFF0D7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Sheet1!$F$7:$F$8</c:f>
              <c:numCache>
                <c:formatCode>General</c:formatCode>
                <c:ptCount val="2"/>
                <c:pt idx="0">
                  <c:v>0.6439875775199394</c:v>
                </c:pt>
                <c:pt idx="1">
                  <c:v>0.6439875775199394</c:v>
                </c:pt>
              </c:numCache>
            </c:numRef>
          </c:xVal>
          <c:yVal>
            <c:numRef>
              <c:f>Sheet1!$G$7:$G$8</c:f>
              <c:numCache>
                <c:formatCode>General</c:formatCode>
                <c:ptCount val="2"/>
                <c:pt idx="0">
                  <c:v>0.1833734205390837</c:v>
                </c:pt>
                <c:pt idx="1">
                  <c:v>0.1833734205390837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12-4A8D-8090-2892AFDFF0D7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Sheet1!$F$9:$F$10</c:f>
              <c:numCache>
                <c:formatCode>General</c:formatCode>
                <c:ptCount val="2"/>
                <c:pt idx="0">
                  <c:v>0.69765320897993444</c:v>
                </c:pt>
                <c:pt idx="1">
                  <c:v>0.68423680111493568</c:v>
                </c:pt>
              </c:numCache>
            </c:numRef>
          </c:xVal>
          <c:yVal>
            <c:numRef>
              <c:f>Sheet1!$G$9:$G$10</c:f>
              <c:numCache>
                <c:formatCode>General</c:formatCode>
                <c:ptCount val="2"/>
                <c:pt idx="0">
                  <c:v>0.18492743257755051</c:v>
                </c:pt>
                <c:pt idx="1">
                  <c:v>0.17404934830828284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2-4A8D-8090-2892AFDFF0D7}"/>
            </c:ext>
          </c:extLst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1.13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Sheet1!$F$11:$F$12</c:f>
              <c:numCache>
                <c:formatCode>General</c:formatCode>
                <c:ptCount val="2"/>
                <c:pt idx="0">
                  <c:v>0.69765320897993444</c:v>
                </c:pt>
                <c:pt idx="1">
                  <c:v>0.72448602470993195</c:v>
                </c:pt>
              </c:numCache>
            </c:numRef>
          </c:xVal>
          <c:yVal>
            <c:numRef>
              <c:f>Sheet1!$G$11:$G$12</c:f>
              <c:numCache>
                <c:formatCode>General</c:formatCode>
                <c:ptCount val="2"/>
                <c:pt idx="0">
                  <c:v>0.16472527607748197</c:v>
                </c:pt>
                <c:pt idx="1">
                  <c:v>0.16938731219288239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12-4A8D-8090-2892AFDFF0D7}"/>
            </c:ext>
          </c:extLst>
        </c:ser>
        <c:ser>
          <c:idx val="5"/>
          <c:order val="5"/>
          <c:tx>
            <c:strRef>
              <c:f>Sheet1!$B$13</c:f>
              <c:strCache>
                <c:ptCount val="1"/>
                <c:pt idx="0">
                  <c:v>1.19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Sheet1!$F$13:$F$14</c:f>
              <c:numCache>
                <c:formatCode>General</c:formatCode>
                <c:ptCount val="2"/>
                <c:pt idx="0">
                  <c:v>0.73790243257493071</c:v>
                </c:pt>
                <c:pt idx="1">
                  <c:v>0.73790243257493071</c:v>
                </c:pt>
              </c:numCache>
            </c:numRef>
          </c:xVal>
          <c:yVal>
            <c:numRef>
              <c:f>Sheet1!$G$13:$G$14</c:f>
              <c:numCache>
                <c:formatCode>General</c:formatCode>
                <c:ptCount val="2"/>
                <c:pt idx="0">
                  <c:v>0.17871138442368328</c:v>
                </c:pt>
                <c:pt idx="1">
                  <c:v>0.17871138442368328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12-4A8D-8090-2892AFDFF0D7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0.59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Sheet1!$F$15:$F$16</c:f>
              <c:numCache>
                <c:formatCode>General</c:formatCode>
                <c:ptCount val="2"/>
                <c:pt idx="0">
                  <c:v>0.28174456516497348</c:v>
                </c:pt>
                <c:pt idx="1">
                  <c:v>0.29516097302997224</c:v>
                </c:pt>
              </c:numCache>
            </c:numRef>
          </c:xVal>
          <c:yVal>
            <c:numRef>
              <c:f>Sheet1!$G$15:$G$16</c:f>
              <c:numCache>
                <c:formatCode>General</c:formatCode>
                <c:ptCount val="2"/>
                <c:pt idx="0">
                  <c:v>9.0132698231075045E-2</c:v>
                </c:pt>
                <c:pt idx="1">
                  <c:v>9.1686710269541852E-2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2-4FA2-97DA-8815F0555649}"/>
            </c:ext>
          </c:extLst>
        </c:ser>
        <c:ser>
          <c:idx val="7"/>
          <c:order val="7"/>
          <c:tx>
            <c:strRef>
              <c:f>Sheet1!$B$17</c:f>
              <c:strCache>
                <c:ptCount val="1"/>
                <c:pt idx="0">
                  <c:v>0.69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Sheet1!$F$17:$F$18</c:f>
              <c:numCache>
                <c:formatCode>General</c:formatCode>
                <c:ptCount val="2"/>
                <c:pt idx="0">
                  <c:v>0.4159086438149609</c:v>
                </c:pt>
                <c:pt idx="1">
                  <c:v>0.4159086438149609</c:v>
                </c:pt>
              </c:numCache>
            </c:numRef>
          </c:xVal>
          <c:yVal>
            <c:numRef>
              <c:f>Sheet1!$G$17:$G$18</c:f>
              <c:numCache>
                <c:formatCode>General</c:formatCode>
                <c:ptCount val="2"/>
                <c:pt idx="0">
                  <c:v>0.12587497511581169</c:v>
                </c:pt>
                <c:pt idx="1">
                  <c:v>0.13209102326967895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2-4FA2-97DA-8815F0555649}"/>
            </c:ext>
          </c:extLst>
        </c:ser>
        <c:ser>
          <c:idx val="8"/>
          <c:order val="8"/>
          <c:tx>
            <c:strRef>
              <c:f>Sheet1!$B$19</c:f>
              <c:strCache>
                <c:ptCount val="1"/>
                <c:pt idx="0">
                  <c:v>0.83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Sheet1!$F$19:$F$20</c:f>
              <c:numCache>
                <c:formatCode>General</c:formatCode>
                <c:ptCount val="2"/>
                <c:pt idx="0">
                  <c:v>0.57690553819494572</c:v>
                </c:pt>
                <c:pt idx="1">
                  <c:v>0.57690553819494572</c:v>
                </c:pt>
              </c:numCache>
            </c:numRef>
          </c:xVal>
          <c:yVal>
            <c:numRef>
              <c:f>Sheet1!$G$19:$G$20</c:f>
              <c:numCache>
                <c:formatCode>General</c:formatCode>
                <c:ptCount val="2"/>
                <c:pt idx="0">
                  <c:v>0.21134563723148631</c:v>
                </c:pt>
                <c:pt idx="1">
                  <c:v>0.21289964926995314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2-4FA2-97DA-8815F0555649}"/>
            </c:ext>
          </c:extLst>
        </c:ser>
        <c:ser>
          <c:idx val="9"/>
          <c:order val="9"/>
          <c:tx>
            <c:strRef>
              <c:f>Sheet1!$B$21</c:f>
              <c:strCache>
                <c:ptCount val="1"/>
                <c:pt idx="0">
                  <c:v>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Sheet1!$F$21:$F$22</c:f>
              <c:numCache>
                <c:formatCode>General</c:formatCode>
                <c:ptCount val="2"/>
                <c:pt idx="0">
                  <c:v>0.60373835392494324</c:v>
                </c:pt>
                <c:pt idx="1">
                  <c:v>0.60373835392494324</c:v>
                </c:pt>
              </c:numCache>
            </c:numRef>
          </c:xVal>
          <c:yVal>
            <c:numRef>
              <c:f>Sheet1!$G$21:$G$22</c:f>
              <c:numCache>
                <c:formatCode>General</c:formatCode>
                <c:ptCount val="2"/>
                <c:pt idx="0">
                  <c:v>0.22533174557768759</c:v>
                </c:pt>
                <c:pt idx="1">
                  <c:v>0.22222372150075395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E2-4FA2-97DA-8815F055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09488"/>
        <c:axId val="583511784"/>
      </c:scatterChart>
      <c:valAx>
        <c:axId val="5835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11784"/>
        <c:crosses val="autoZero"/>
        <c:crossBetween val="midCat"/>
      </c:valAx>
      <c:valAx>
        <c:axId val="5835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Psi_tt_m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520701</xdr:colOff>
      <xdr:row>27</xdr:row>
      <xdr:rowOff>158751</xdr:rowOff>
    </xdr:from>
    <xdr:to>
      <xdr:col>6</xdr:col>
      <xdr:colOff>419078</xdr:colOff>
      <xdr:row>34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8647BB-5DC6-449A-BBCE-F1D3CDA63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1" y="5130801"/>
          <a:ext cx="3555977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565150</xdr:colOff>
      <xdr:row>35</xdr:row>
      <xdr:rowOff>9224</xdr:rowOff>
    </xdr:from>
    <xdr:to>
      <xdr:col>7</xdr:col>
      <xdr:colOff>64704</xdr:colOff>
      <xdr:row>43</xdr:row>
      <xdr:rowOff>9994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7C41C4-DA91-411A-84C9-AD54946AE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150" y="6454474"/>
          <a:ext cx="3766754" cy="1467620"/>
        </a:xfrm>
        <a:prstGeom prst="rect">
          <a:avLst/>
        </a:prstGeom>
      </xdr:spPr>
    </xdr:pic>
    <xdr:clientData/>
  </xdr:twoCellAnchor>
  <xdr:twoCellAnchor>
    <xdr:from>
      <xdr:col>10</xdr:col>
      <xdr:colOff>339725</xdr:colOff>
      <xdr:row>2</xdr:row>
      <xdr:rowOff>9525</xdr:rowOff>
    </xdr:from>
    <xdr:to>
      <xdr:col>17</xdr:col>
      <xdr:colOff>34925</xdr:colOff>
      <xdr:row>16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D05CFC-6F1F-41EE-B3E6-548225CAD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40F7-6E40-48FE-B3CD-747A25CB61DF}">
  <dimension ref="A2:O29"/>
  <sheetViews>
    <sheetView tabSelected="1" workbookViewId="0">
      <selection activeCell="W13" sqref="W13"/>
    </sheetView>
  </sheetViews>
  <sheetFormatPr defaultRowHeight="14.5" x14ac:dyDescent="0.35"/>
  <cols>
    <col min="2" max="2" width="8.7265625" style="1"/>
  </cols>
  <sheetData>
    <row r="2" spans="1:10" x14ac:dyDescent="0.35">
      <c r="B2" s="1" t="s">
        <v>0</v>
      </c>
      <c r="C2" t="s">
        <v>1</v>
      </c>
      <c r="D2" t="s">
        <v>2</v>
      </c>
      <c r="F2" t="s">
        <v>3</v>
      </c>
      <c r="G2" t="s">
        <v>4</v>
      </c>
      <c r="I2" t="s">
        <v>5</v>
      </c>
      <c r="J2">
        <v>-1</v>
      </c>
    </row>
    <row r="3" spans="1:10" x14ac:dyDescent="0.35">
      <c r="B3" s="1">
        <v>0.5</v>
      </c>
      <c r="C3">
        <v>7.0000000000000007E-2</v>
      </c>
      <c r="D3">
        <v>3.6999999999999998E-2</v>
      </c>
      <c r="F3">
        <f>C3*$J$7^(-$J$2)</f>
        <v>9.3914855054991184E-2</v>
      </c>
      <c r="G3">
        <f>D3*$J$7^(-$J$3)</f>
        <v>5.7498445423272003E-2</v>
      </c>
      <c r="I3" t="s">
        <v>6</v>
      </c>
      <c r="J3">
        <v>-1.5</v>
      </c>
    </row>
    <row r="4" spans="1:10" x14ac:dyDescent="0.35">
      <c r="B4" s="1">
        <v>0.5</v>
      </c>
      <c r="C4">
        <v>0.08</v>
      </c>
      <c r="D4">
        <v>4.2000000000000003E-2</v>
      </c>
      <c r="F4">
        <f t="shared" ref="F4:F22" si="0">C4*$J$7^(-$J$2)</f>
        <v>0.10733126291998991</v>
      </c>
      <c r="G4">
        <f t="shared" ref="G4:G22" si="1">D4*$J$7^(-$J$3)</f>
        <v>6.5268505615606071E-2</v>
      </c>
      <c r="I4" t="s">
        <v>7</v>
      </c>
      <c r="J4">
        <v>0.06</v>
      </c>
    </row>
    <row r="5" spans="1:10" x14ac:dyDescent="0.35">
      <c r="B5" s="1">
        <v>0.7</v>
      </c>
      <c r="C5">
        <v>0.31</v>
      </c>
      <c r="D5">
        <v>7.2999999999999995E-2</v>
      </c>
      <c r="F5">
        <f t="shared" si="0"/>
        <v>0.4159086438149609</v>
      </c>
      <c r="G5">
        <f t="shared" si="1"/>
        <v>0.1134428788080772</v>
      </c>
      <c r="I5" t="s">
        <v>9</v>
      </c>
      <c r="J5">
        <v>0.02</v>
      </c>
    </row>
    <row r="6" spans="1:10" x14ac:dyDescent="0.35">
      <c r="B6" s="1">
        <v>0.7</v>
      </c>
      <c r="C6">
        <v>0.31</v>
      </c>
      <c r="D6">
        <v>7.3999999999999996E-2</v>
      </c>
      <c r="F6">
        <f t="shared" si="0"/>
        <v>0.4159086438149609</v>
      </c>
      <c r="G6">
        <f t="shared" si="1"/>
        <v>0.11499689084654401</v>
      </c>
      <c r="I6" t="s">
        <v>8</v>
      </c>
      <c r="J6">
        <f>SQRT(AVERAGE(J4^2,J5^2))</f>
        <v>4.4721359549995794E-2</v>
      </c>
    </row>
    <row r="7" spans="1:10" x14ac:dyDescent="0.35">
      <c r="B7" s="1">
        <v>0.9</v>
      </c>
      <c r="C7">
        <v>0.48</v>
      </c>
      <c r="D7">
        <v>0.11799999999999999</v>
      </c>
      <c r="F7">
        <f t="shared" si="0"/>
        <v>0.6439875775199394</v>
      </c>
      <c r="G7">
        <f t="shared" si="1"/>
        <v>0.1833734205390837</v>
      </c>
      <c r="I7" t="s">
        <v>10</v>
      </c>
      <c r="J7">
        <f>J4/J6</f>
        <v>1.3416407864998738</v>
      </c>
    </row>
    <row r="8" spans="1:10" x14ac:dyDescent="0.35">
      <c r="B8" s="1">
        <v>0.9</v>
      </c>
      <c r="C8">
        <v>0.48</v>
      </c>
      <c r="D8">
        <v>0.11799999999999999</v>
      </c>
      <c r="F8">
        <f t="shared" si="0"/>
        <v>0.6439875775199394</v>
      </c>
      <c r="G8">
        <f t="shared" si="1"/>
        <v>0.1833734205390837</v>
      </c>
    </row>
    <row r="9" spans="1:10" x14ac:dyDescent="0.35">
      <c r="B9" s="1">
        <v>1</v>
      </c>
      <c r="C9">
        <v>0.52</v>
      </c>
      <c r="D9">
        <v>0.11899999999999999</v>
      </c>
      <c r="F9">
        <f t="shared" si="0"/>
        <v>0.69765320897993444</v>
      </c>
      <c r="G9">
        <f t="shared" si="1"/>
        <v>0.18492743257755051</v>
      </c>
    </row>
    <row r="10" spans="1:10" x14ac:dyDescent="0.35">
      <c r="B10" s="1">
        <v>1</v>
      </c>
      <c r="C10">
        <v>0.51</v>
      </c>
      <c r="D10">
        <v>0.112</v>
      </c>
      <c r="F10">
        <f t="shared" si="0"/>
        <v>0.68423680111493568</v>
      </c>
      <c r="G10">
        <f t="shared" si="1"/>
        <v>0.17404934830828284</v>
      </c>
    </row>
    <row r="11" spans="1:10" x14ac:dyDescent="0.35">
      <c r="B11" s="1">
        <v>1.1299999999999999</v>
      </c>
      <c r="C11">
        <v>0.52</v>
      </c>
      <c r="D11">
        <v>0.106</v>
      </c>
      <c r="F11">
        <f t="shared" si="0"/>
        <v>0.69765320897993444</v>
      </c>
      <c r="G11">
        <f t="shared" si="1"/>
        <v>0.16472527607748197</v>
      </c>
    </row>
    <row r="12" spans="1:10" x14ac:dyDescent="0.35">
      <c r="B12" s="1">
        <v>1.1299999999999999</v>
      </c>
      <c r="C12">
        <v>0.54</v>
      </c>
      <c r="D12">
        <v>0.109</v>
      </c>
      <c r="F12">
        <f t="shared" si="0"/>
        <v>0.72448602470993195</v>
      </c>
      <c r="G12">
        <f t="shared" si="1"/>
        <v>0.16938731219288239</v>
      </c>
    </row>
    <row r="13" spans="1:10" x14ac:dyDescent="0.35">
      <c r="B13" s="1">
        <v>1.19</v>
      </c>
      <c r="C13">
        <v>0.55000000000000004</v>
      </c>
      <c r="D13">
        <v>0.115</v>
      </c>
      <c r="F13">
        <f t="shared" si="0"/>
        <v>0.73790243257493071</v>
      </c>
      <c r="G13">
        <f t="shared" si="1"/>
        <v>0.17871138442368328</v>
      </c>
    </row>
    <row r="14" spans="1:10" x14ac:dyDescent="0.35">
      <c r="B14" s="1">
        <v>1.19</v>
      </c>
      <c r="C14">
        <v>0.55000000000000004</v>
      </c>
      <c r="D14">
        <v>0.115</v>
      </c>
      <c r="F14">
        <f t="shared" si="0"/>
        <v>0.73790243257493071</v>
      </c>
      <c r="G14">
        <f t="shared" si="1"/>
        <v>0.17871138442368328</v>
      </c>
    </row>
    <row r="15" spans="1:10" x14ac:dyDescent="0.35">
      <c r="A15" t="s">
        <v>16</v>
      </c>
      <c r="B15" s="1">
        <v>0.59</v>
      </c>
      <c r="C15">
        <v>0.21</v>
      </c>
      <c r="D15">
        <v>5.8000000000000003E-2</v>
      </c>
      <c r="F15">
        <f t="shared" si="0"/>
        <v>0.28174456516497348</v>
      </c>
      <c r="G15">
        <f t="shared" si="1"/>
        <v>9.0132698231075045E-2</v>
      </c>
    </row>
    <row r="16" spans="1:10" x14ac:dyDescent="0.35">
      <c r="B16" s="1">
        <v>0.59</v>
      </c>
      <c r="C16">
        <v>0.22</v>
      </c>
      <c r="D16">
        <v>5.8999999999999997E-2</v>
      </c>
      <c r="F16">
        <f t="shared" si="0"/>
        <v>0.29516097302997224</v>
      </c>
      <c r="G16">
        <f t="shared" si="1"/>
        <v>9.1686710269541852E-2</v>
      </c>
    </row>
    <row r="17" spans="2:15" x14ac:dyDescent="0.35">
      <c r="B17" s="1">
        <v>0.69</v>
      </c>
      <c r="C17">
        <v>0.31</v>
      </c>
      <c r="D17">
        <v>8.1000000000000003E-2</v>
      </c>
      <c r="F17">
        <f t="shared" si="0"/>
        <v>0.4159086438149609</v>
      </c>
      <c r="G17">
        <f t="shared" si="1"/>
        <v>0.12587497511581169</v>
      </c>
    </row>
    <row r="18" spans="2:15" x14ac:dyDescent="0.35">
      <c r="B18" s="1">
        <v>0.69</v>
      </c>
      <c r="C18">
        <v>0.31</v>
      </c>
      <c r="D18">
        <v>8.5000000000000006E-2</v>
      </c>
      <c r="F18">
        <f t="shared" si="0"/>
        <v>0.4159086438149609</v>
      </c>
      <c r="G18">
        <f t="shared" si="1"/>
        <v>0.13209102326967895</v>
      </c>
    </row>
    <row r="19" spans="2:15" x14ac:dyDescent="0.35">
      <c r="B19" s="1">
        <v>0.83</v>
      </c>
      <c r="C19">
        <v>0.43</v>
      </c>
      <c r="D19">
        <v>0.13600000000000001</v>
      </c>
      <c r="F19">
        <f t="shared" si="0"/>
        <v>0.57690553819494572</v>
      </c>
      <c r="G19">
        <f t="shared" si="1"/>
        <v>0.21134563723148631</v>
      </c>
    </row>
    <row r="20" spans="2:15" x14ac:dyDescent="0.35">
      <c r="B20" s="1">
        <v>0.83</v>
      </c>
      <c r="C20">
        <v>0.43</v>
      </c>
      <c r="D20">
        <v>0.13700000000000001</v>
      </c>
      <c r="F20">
        <f t="shared" si="0"/>
        <v>0.57690553819494572</v>
      </c>
      <c r="G20">
        <f t="shared" si="1"/>
        <v>0.21289964926995314</v>
      </c>
    </row>
    <row r="21" spans="2:15" x14ac:dyDescent="0.35">
      <c r="B21" s="1">
        <v>0.89</v>
      </c>
      <c r="C21">
        <v>0.45</v>
      </c>
      <c r="D21">
        <v>0.14499999999999999</v>
      </c>
      <c r="F21">
        <f t="shared" si="0"/>
        <v>0.60373835392494324</v>
      </c>
      <c r="G21">
        <f t="shared" si="1"/>
        <v>0.22533174557768759</v>
      </c>
    </row>
    <row r="22" spans="2:15" x14ac:dyDescent="0.35">
      <c r="B22" s="1">
        <v>0.89</v>
      </c>
      <c r="C22">
        <v>0.45</v>
      </c>
      <c r="D22">
        <v>0.14299999999999999</v>
      </c>
      <c r="F22">
        <f t="shared" si="0"/>
        <v>0.60373835392494324</v>
      </c>
      <c r="G22">
        <f t="shared" si="1"/>
        <v>0.22222372150075395</v>
      </c>
    </row>
    <row r="23" spans="2:15" x14ac:dyDescent="0.35">
      <c r="K23" t="s">
        <v>11</v>
      </c>
      <c r="L23">
        <f>(L27^2-L28^2)/(L25^2-L26^2)</f>
        <v>0.59422134375000013</v>
      </c>
      <c r="M23">
        <f>(M27^2-M28^2)/(M25^2-M26^2)</f>
        <v>0.69430759375000017</v>
      </c>
      <c r="N23">
        <f t="shared" ref="N23:O23" si="2">(N27^2-N28^2)/(N25^2-N26^2)</f>
        <v>0.82560262500000015</v>
      </c>
      <c r="O23">
        <f t="shared" si="2"/>
        <v>0.88511512500000011</v>
      </c>
    </row>
    <row r="25" spans="2:15" x14ac:dyDescent="0.35">
      <c r="K25" t="s">
        <v>12</v>
      </c>
      <c r="L25">
        <v>0.06</v>
      </c>
      <c r="M25">
        <v>0.06</v>
      </c>
      <c r="N25">
        <v>0.06</v>
      </c>
      <c r="O25">
        <v>0.06</v>
      </c>
    </row>
    <row r="26" spans="2:15" x14ac:dyDescent="0.35">
      <c r="K26" t="s">
        <v>13</v>
      </c>
      <c r="L26">
        <v>0.02</v>
      </c>
      <c r="M26">
        <v>0.02</v>
      </c>
      <c r="N26">
        <v>0.02</v>
      </c>
      <c r="O26">
        <v>0.02</v>
      </c>
    </row>
    <row r="27" spans="2:15" x14ac:dyDescent="0.35">
      <c r="J27" t="s">
        <v>16</v>
      </c>
      <c r="K27" t="s">
        <v>15</v>
      </c>
      <c r="L27">
        <v>5.3220000000000003E-2</v>
      </c>
      <c r="M27">
        <f>L27</f>
        <v>5.3220000000000003E-2</v>
      </c>
      <c r="N27">
        <f>L27</f>
        <v>5.3220000000000003E-2</v>
      </c>
      <c r="O27">
        <f>L27</f>
        <v>5.3220000000000003E-2</v>
      </c>
    </row>
    <row r="28" spans="2:15" x14ac:dyDescent="0.35">
      <c r="K28" t="s">
        <v>14</v>
      </c>
      <c r="L28">
        <v>3.0509999999999999E-2</v>
      </c>
      <c r="M28">
        <v>2.4709999999999999E-2</v>
      </c>
      <c r="N28">
        <v>1.38E-2</v>
      </c>
      <c r="O28">
        <v>0</v>
      </c>
    </row>
    <row r="29" spans="2:15" x14ac:dyDescent="0.35">
      <c r="K29" t="s">
        <v>17</v>
      </c>
      <c r="L29">
        <v>0.9</v>
      </c>
      <c r="M29">
        <v>1</v>
      </c>
      <c r="N29">
        <v>1.1299999999999999</v>
      </c>
      <c r="O29">
        <v>1.19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Drury</dc:creator>
  <cp:lastModifiedBy>Sam Drury</cp:lastModifiedBy>
  <dcterms:created xsi:type="dcterms:W3CDTF">2020-11-25T15:38:30Z</dcterms:created>
  <dcterms:modified xsi:type="dcterms:W3CDTF">2020-12-01T16:31:24Z</dcterms:modified>
</cp:coreProperties>
</file>