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eepshah/Documents/Research/ResearchWomensHealth/ResearchSPSS/Excel and Charts/"/>
    </mc:Choice>
  </mc:AlternateContent>
  <xr:revisionPtr revIDLastSave="0" documentId="13_ncr:1_{8AF84626-6DD9-224E-8A5C-5CCDA73C3C39}" xr6:coauthVersionLast="47" xr6:coauthVersionMax="47" xr10:uidLastSave="{00000000-0000-0000-0000-000000000000}"/>
  <bookViews>
    <workbookView xWindow="0" yWindow="500" windowWidth="44800" windowHeight="23320" xr2:uid="{09A2218C-6EE7-C14A-86DF-085EE69D4C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M28" i="1"/>
  <c r="M29" i="1"/>
  <c r="M30" i="1"/>
  <c r="M31" i="1"/>
  <c r="M26" i="1"/>
  <c r="H40" i="1"/>
  <c r="H41" i="1"/>
  <c r="H42" i="1"/>
  <c r="H43" i="1"/>
  <c r="H44" i="1"/>
  <c r="H39" i="1"/>
  <c r="L32" i="1"/>
  <c r="G45" i="1"/>
  <c r="C44" i="1"/>
  <c r="C43" i="1"/>
  <c r="C42" i="1"/>
  <c r="C41" i="1"/>
  <c r="C40" i="1"/>
  <c r="C39" i="1"/>
  <c r="B45" i="1"/>
  <c r="S36" i="1"/>
  <c r="S34" i="1"/>
  <c r="S33" i="1"/>
  <c r="S30" i="1"/>
  <c r="S28" i="1"/>
  <c r="S27" i="1"/>
  <c r="S24" i="1"/>
  <c r="S22" i="1"/>
  <c r="S21" i="1"/>
  <c r="S18" i="1"/>
  <c r="S16" i="1"/>
  <c r="S15" i="1"/>
  <c r="S11" i="1"/>
  <c r="S9" i="1"/>
  <c r="S8" i="1"/>
  <c r="D5" i="1"/>
  <c r="S5" i="1"/>
  <c r="S3" i="1"/>
  <c r="S2" i="1"/>
  <c r="N24" i="1"/>
  <c r="N22" i="1"/>
  <c r="N21" i="1"/>
  <c r="N15" i="1"/>
  <c r="N16" i="1"/>
  <c r="N18" i="1"/>
  <c r="N11" i="1"/>
  <c r="N9" i="1"/>
  <c r="N8" i="1"/>
  <c r="M4" i="1"/>
  <c r="M3" i="1"/>
  <c r="M2" i="1"/>
  <c r="L5" i="1"/>
  <c r="I36" i="1"/>
  <c r="I34" i="1"/>
  <c r="I33" i="1"/>
  <c r="I30" i="1"/>
  <c r="I28" i="1"/>
  <c r="I27" i="1"/>
  <c r="I24" i="1"/>
  <c r="I22" i="1"/>
  <c r="I21" i="1"/>
  <c r="I18" i="1"/>
  <c r="I16" i="1"/>
  <c r="I15" i="1"/>
  <c r="D34" i="1"/>
  <c r="D33" i="1"/>
  <c r="D36" i="1" s="1"/>
  <c r="D28" i="1"/>
  <c r="D30" i="1" s="1"/>
  <c r="D27" i="1"/>
  <c r="D22" i="1"/>
  <c r="D21" i="1"/>
  <c r="D24" i="1" s="1"/>
  <c r="D16" i="1"/>
  <c r="D15" i="1"/>
  <c r="D18" i="1" s="1"/>
  <c r="D11" i="1"/>
  <c r="D9" i="1"/>
  <c r="D8" i="1"/>
  <c r="D3" i="1"/>
  <c r="D2" i="1"/>
</calcChain>
</file>

<file path=xl/sharedStrings.xml><?xml version="1.0" encoding="utf-8"?>
<sst xmlns="http://schemas.openxmlformats.org/spreadsheetml/2006/main" count="131" uniqueCount="42">
  <si>
    <t>Mammogram</t>
  </si>
  <si>
    <t>Hispanic</t>
  </si>
  <si>
    <t>White</t>
  </si>
  <si>
    <t>No mammogram</t>
  </si>
  <si>
    <t>Odds Ratio=</t>
  </si>
  <si>
    <t>Non-compliant</t>
  </si>
  <si>
    <t>Compliant</t>
  </si>
  <si>
    <t>INCOME</t>
  </si>
  <si>
    <t>Less than 40k</t>
  </si>
  <si>
    <t>More than 40k</t>
  </si>
  <si>
    <t xml:space="preserve">&lt;40k </t>
  </si>
  <si>
    <t>&gt;40k</t>
  </si>
  <si>
    <t>EDUCATION</t>
  </si>
  <si>
    <t>More than HS</t>
  </si>
  <si>
    <t>&lt;=HS</t>
  </si>
  <si>
    <t>&gt;HS</t>
  </si>
  <si>
    <t>No Pap Smear</t>
  </si>
  <si>
    <t>Pap Smear</t>
  </si>
  <si>
    <t>No pap smear</t>
  </si>
  <si>
    <t>pap smear</t>
  </si>
  <si>
    <t>compliant</t>
  </si>
  <si>
    <t>non compliant</t>
  </si>
  <si>
    <t>NC/C</t>
  </si>
  <si>
    <t>NP/P</t>
  </si>
  <si>
    <t>NM/M</t>
  </si>
  <si>
    <t>HPV Vaccine</t>
  </si>
  <si>
    <t>Both doses</t>
  </si>
  <si>
    <t>One dose</t>
  </si>
  <si>
    <t>None</t>
  </si>
  <si>
    <t>Non-white</t>
  </si>
  <si>
    <t>0 or 1 dose</t>
  </si>
  <si>
    <t>2 doses</t>
  </si>
  <si>
    <t>&lt;40k</t>
  </si>
  <si>
    <t>No breast exam</t>
  </si>
  <si>
    <t>Breast exam</t>
  </si>
  <si>
    <t>NB/B</t>
  </si>
  <si>
    <t>No BE</t>
  </si>
  <si>
    <t>BE</t>
  </si>
  <si>
    <t>NC</t>
  </si>
  <si>
    <t>Barriers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</si>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</sst>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B5EA-567E-8642-9587-1514E2E298AF}">
  <dimension ref="A1:S45"/>
  <sheetViews>
    <sheetView tabSelected="1" workbookViewId="0">
      <selection activeCell="M32" sqref="M32"/>
    </sheetView>
  </sheetViews>
  <sheetFormatPr baseColWidth="10" defaultRowHeight="16" x14ac:dyDescent="0.2"/>
  <cols>
    <col min="1" max="1" width="13.5" customWidth="1"/>
    <col min="2" max="2" width="19" customWidth="1"/>
    <col min="3" max="3" width="16.83203125" customWidth="1"/>
    <col min="6" max="6" width="15" customWidth="1"/>
    <col min="7" max="7" width="14.6640625" customWidth="1"/>
    <col min="17" max="17" width="15.6640625" customWidth="1"/>
  </cols>
  <sheetData>
    <row r="1" spans="1:19" x14ac:dyDescent="0.2">
      <c r="B1" t="s">
        <v>3</v>
      </c>
      <c r="C1" t="s">
        <v>0</v>
      </c>
      <c r="D1" t="s">
        <v>24</v>
      </c>
      <c r="G1" t="s">
        <v>16</v>
      </c>
      <c r="H1" t="s">
        <v>17</v>
      </c>
      <c r="K1" t="s">
        <v>25</v>
      </c>
      <c r="Q1" t="s">
        <v>33</v>
      </c>
      <c r="R1" t="s">
        <v>34</v>
      </c>
      <c r="S1" t="s">
        <v>35</v>
      </c>
    </row>
    <row r="2" spans="1:19" x14ac:dyDescent="0.2">
      <c r="A2" t="s">
        <v>1</v>
      </c>
      <c r="B2">
        <v>5</v>
      </c>
      <c r="C2">
        <v>11</v>
      </c>
      <c r="D2">
        <f>B2/C2</f>
        <v>0.45454545454545453</v>
      </c>
      <c r="F2" t="s">
        <v>1</v>
      </c>
      <c r="G2">
        <v>6</v>
      </c>
      <c r="H2">
        <v>23</v>
      </c>
      <c r="K2" t="s">
        <v>26</v>
      </c>
      <c r="L2">
        <v>18</v>
      </c>
      <c r="M2">
        <f>L2/L5 %</f>
        <v>28.125</v>
      </c>
      <c r="P2" t="s">
        <v>1</v>
      </c>
      <c r="Q2">
        <v>10</v>
      </c>
      <c r="R2">
        <v>21</v>
      </c>
      <c r="S2">
        <f>Q2/R2</f>
        <v>0.47619047619047616</v>
      </c>
    </row>
    <row r="3" spans="1:19" x14ac:dyDescent="0.2">
      <c r="A3" t="s">
        <v>2</v>
      </c>
      <c r="B3">
        <v>1</v>
      </c>
      <c r="C3">
        <v>6</v>
      </c>
      <c r="D3">
        <f>B3/C3</f>
        <v>0.16666666666666666</v>
      </c>
      <c r="F3" t="s">
        <v>2</v>
      </c>
      <c r="G3">
        <v>0</v>
      </c>
      <c r="H3">
        <v>12</v>
      </c>
      <c r="K3" t="s">
        <v>27</v>
      </c>
      <c r="L3">
        <v>9</v>
      </c>
      <c r="M3">
        <f>L3/L5 %</f>
        <v>14.0625</v>
      </c>
      <c r="P3" t="s">
        <v>2</v>
      </c>
      <c r="Q3">
        <v>1</v>
      </c>
      <c r="R3">
        <v>12</v>
      </c>
      <c r="S3">
        <f>Q3/R3</f>
        <v>8.3333333333333329E-2</v>
      </c>
    </row>
    <row r="4" spans="1:19" x14ac:dyDescent="0.2">
      <c r="K4" t="s">
        <v>28</v>
      </c>
      <c r="L4">
        <v>37</v>
      </c>
      <c r="M4">
        <f>L4/L5 %</f>
        <v>57.8125</v>
      </c>
    </row>
    <row r="5" spans="1:19" x14ac:dyDescent="0.2">
      <c r="C5" t="s">
        <v>4</v>
      </c>
      <c r="D5">
        <f>D2/D3</f>
        <v>2.7272727272727275</v>
      </c>
      <c r="L5">
        <f>SUM(L2:L4)</f>
        <v>64</v>
      </c>
      <c r="R5" t="s">
        <v>4</v>
      </c>
      <c r="S5">
        <f>S2/S3</f>
        <v>5.7142857142857144</v>
      </c>
    </row>
    <row r="7" spans="1:19" x14ac:dyDescent="0.2">
      <c r="B7" t="s">
        <v>5</v>
      </c>
      <c r="C7" t="s">
        <v>6</v>
      </c>
      <c r="D7" t="s">
        <v>22</v>
      </c>
      <c r="L7" t="s">
        <v>30</v>
      </c>
      <c r="M7" t="s">
        <v>31</v>
      </c>
      <c r="Q7" t="s">
        <v>5</v>
      </c>
      <c r="R7" t="s">
        <v>6</v>
      </c>
    </row>
    <row r="8" spans="1:19" x14ac:dyDescent="0.2">
      <c r="A8" t="s">
        <v>1</v>
      </c>
      <c r="B8">
        <v>3</v>
      </c>
      <c r="C8">
        <v>7</v>
      </c>
      <c r="D8">
        <f>B8/C8</f>
        <v>0.42857142857142855</v>
      </c>
      <c r="K8" t="s">
        <v>29</v>
      </c>
      <c r="L8">
        <v>40</v>
      </c>
      <c r="M8">
        <v>11</v>
      </c>
      <c r="N8">
        <f>L8/M8</f>
        <v>3.6363636363636362</v>
      </c>
      <c r="P8" t="s">
        <v>1</v>
      </c>
      <c r="Q8">
        <v>7</v>
      </c>
      <c r="R8">
        <v>10</v>
      </c>
      <c r="S8">
        <f>Q8/R8</f>
        <v>0.7</v>
      </c>
    </row>
    <row r="9" spans="1:19" x14ac:dyDescent="0.2">
      <c r="A9" t="s">
        <v>2</v>
      </c>
      <c r="B9">
        <v>1</v>
      </c>
      <c r="C9">
        <v>6</v>
      </c>
      <c r="D9">
        <f>B9/C9</f>
        <v>0.16666666666666666</v>
      </c>
      <c r="K9" t="s">
        <v>2</v>
      </c>
      <c r="L9">
        <v>6</v>
      </c>
      <c r="M9">
        <v>7</v>
      </c>
      <c r="N9">
        <f>L9/M9</f>
        <v>0.8571428571428571</v>
      </c>
      <c r="P9" t="s">
        <v>2</v>
      </c>
      <c r="Q9">
        <v>1</v>
      </c>
      <c r="R9">
        <v>11</v>
      </c>
      <c r="S9">
        <f>Q9/R9</f>
        <v>9.0909090909090912E-2</v>
      </c>
    </row>
    <row r="11" spans="1:19" x14ac:dyDescent="0.2">
      <c r="C11" t="s">
        <v>4</v>
      </c>
      <c r="D11">
        <f>D8/D9</f>
        <v>2.5714285714285716</v>
      </c>
      <c r="M11" t="s">
        <v>4</v>
      </c>
      <c r="N11">
        <f>N8/N9</f>
        <v>4.2424242424242422</v>
      </c>
      <c r="R11" t="s">
        <v>4</v>
      </c>
      <c r="S11">
        <f>S8/S9</f>
        <v>7.6999999999999993</v>
      </c>
    </row>
    <row r="13" spans="1:19" x14ac:dyDescent="0.2">
      <c r="A13" t="s">
        <v>7</v>
      </c>
      <c r="F13" t="s">
        <v>7</v>
      </c>
      <c r="K13" t="s">
        <v>7</v>
      </c>
      <c r="P13" t="s">
        <v>7</v>
      </c>
    </row>
    <row r="14" spans="1:19" x14ac:dyDescent="0.2">
      <c r="B14" t="s">
        <v>3</v>
      </c>
      <c r="C14" t="s">
        <v>0</v>
      </c>
      <c r="D14" t="s">
        <v>24</v>
      </c>
      <c r="G14" t="s">
        <v>16</v>
      </c>
      <c r="H14" t="s">
        <v>17</v>
      </c>
      <c r="I14" t="s">
        <v>23</v>
      </c>
      <c r="L14" t="s">
        <v>30</v>
      </c>
      <c r="M14" t="s">
        <v>31</v>
      </c>
      <c r="Q14" t="s">
        <v>36</v>
      </c>
      <c r="R14" t="s">
        <v>37</v>
      </c>
    </row>
    <row r="15" spans="1:19" x14ac:dyDescent="0.2">
      <c r="A15" t="s">
        <v>8</v>
      </c>
      <c r="B15">
        <v>5</v>
      </c>
      <c r="C15">
        <v>13</v>
      </c>
      <c r="D15">
        <f>B15/C15</f>
        <v>0.38461538461538464</v>
      </c>
      <c r="F15" t="s">
        <v>8</v>
      </c>
      <c r="G15">
        <v>5</v>
      </c>
      <c r="H15">
        <v>30</v>
      </c>
      <c r="I15">
        <f>G15/H15</f>
        <v>0.16666666666666666</v>
      </c>
      <c r="K15" t="s">
        <v>32</v>
      </c>
      <c r="L15">
        <v>33</v>
      </c>
      <c r="M15">
        <v>8</v>
      </c>
      <c r="N15">
        <f>L15/M15</f>
        <v>4.125</v>
      </c>
      <c r="P15" t="s">
        <v>32</v>
      </c>
      <c r="Q15">
        <v>10</v>
      </c>
      <c r="R15">
        <v>27</v>
      </c>
      <c r="S15">
        <f>Q15/R15</f>
        <v>0.37037037037037035</v>
      </c>
    </row>
    <row r="16" spans="1:19" x14ac:dyDescent="0.2">
      <c r="A16" t="s">
        <v>9</v>
      </c>
      <c r="B16">
        <v>1</v>
      </c>
      <c r="C16">
        <v>8</v>
      </c>
      <c r="D16">
        <f>B16/C16</f>
        <v>0.125</v>
      </c>
      <c r="F16" t="s">
        <v>9</v>
      </c>
      <c r="G16">
        <v>1</v>
      </c>
      <c r="H16">
        <v>19</v>
      </c>
      <c r="I16">
        <f>G16/H16</f>
        <v>5.2631578947368418E-2</v>
      </c>
      <c r="K16" t="s">
        <v>11</v>
      </c>
      <c r="L16">
        <v>13</v>
      </c>
      <c r="M16">
        <v>10</v>
      </c>
      <c r="N16">
        <f>L16/M16</f>
        <v>1.3</v>
      </c>
      <c r="P16" t="s">
        <v>11</v>
      </c>
      <c r="Q16">
        <v>3</v>
      </c>
      <c r="R16">
        <v>19</v>
      </c>
      <c r="S16">
        <f>Q16/R16</f>
        <v>0.15789473684210525</v>
      </c>
    </row>
    <row r="18" spans="1:19" x14ac:dyDescent="0.2">
      <c r="C18" t="s">
        <v>4</v>
      </c>
      <c r="D18">
        <f>D15/D16</f>
        <v>3.0769230769230771</v>
      </c>
      <c r="H18" t="s">
        <v>4</v>
      </c>
      <c r="I18">
        <f>I15/I16</f>
        <v>3.1666666666666665</v>
      </c>
      <c r="M18" t="s">
        <v>4</v>
      </c>
      <c r="N18">
        <f>N15/N16</f>
        <v>3.1730769230769229</v>
      </c>
      <c r="R18" t="s">
        <v>4</v>
      </c>
      <c r="S18">
        <f>S15/S16</f>
        <v>2.3456790123456792</v>
      </c>
    </row>
    <row r="19" spans="1:19" x14ac:dyDescent="0.2">
      <c r="K19" t="s">
        <v>12</v>
      </c>
    </row>
    <row r="20" spans="1:19" x14ac:dyDescent="0.2">
      <c r="B20" t="s">
        <v>5</v>
      </c>
      <c r="C20" t="s">
        <v>6</v>
      </c>
      <c r="D20" t="s">
        <v>22</v>
      </c>
      <c r="G20" t="s">
        <v>5</v>
      </c>
      <c r="H20" t="s">
        <v>6</v>
      </c>
      <c r="I20" t="s">
        <v>22</v>
      </c>
      <c r="L20" t="s">
        <v>30</v>
      </c>
      <c r="M20" t="s">
        <v>31</v>
      </c>
      <c r="Q20" t="s">
        <v>38</v>
      </c>
      <c r="R20" t="s">
        <v>6</v>
      </c>
    </row>
    <row r="21" spans="1:19" x14ac:dyDescent="0.2">
      <c r="A21" t="s">
        <v>10</v>
      </c>
      <c r="B21">
        <v>2</v>
      </c>
      <c r="C21">
        <v>9</v>
      </c>
      <c r="D21">
        <f>B21/C21</f>
        <v>0.22222222222222221</v>
      </c>
      <c r="F21" t="s">
        <v>8</v>
      </c>
      <c r="G21">
        <v>9</v>
      </c>
      <c r="H21">
        <v>15</v>
      </c>
      <c r="I21">
        <f>G21/H21</f>
        <v>0.6</v>
      </c>
      <c r="K21" t="s">
        <v>14</v>
      </c>
      <c r="L21">
        <v>20</v>
      </c>
      <c r="M21">
        <v>7</v>
      </c>
      <c r="N21">
        <f>L21/M21</f>
        <v>2.8571428571428572</v>
      </c>
      <c r="P21" t="s">
        <v>32</v>
      </c>
      <c r="Q21">
        <v>7</v>
      </c>
      <c r="R21">
        <v>16</v>
      </c>
      <c r="S21">
        <f>Q21/R21</f>
        <v>0.4375</v>
      </c>
    </row>
    <row r="22" spans="1:19" x14ac:dyDescent="0.2">
      <c r="A22" t="s">
        <v>11</v>
      </c>
      <c r="B22">
        <v>1</v>
      </c>
      <c r="C22">
        <v>7</v>
      </c>
      <c r="D22">
        <f>B22/C22</f>
        <v>0.14285714285714285</v>
      </c>
      <c r="F22" t="s">
        <v>9</v>
      </c>
      <c r="G22">
        <v>3</v>
      </c>
      <c r="H22">
        <v>13</v>
      </c>
      <c r="I22">
        <f>G22/H22</f>
        <v>0.23076923076923078</v>
      </c>
      <c r="K22" t="s">
        <v>15</v>
      </c>
      <c r="L22">
        <v>26</v>
      </c>
      <c r="M22">
        <v>11</v>
      </c>
      <c r="N22">
        <f>L22/M22</f>
        <v>2.3636363636363638</v>
      </c>
      <c r="P22" t="s">
        <v>11</v>
      </c>
      <c r="Q22">
        <v>2</v>
      </c>
      <c r="R22">
        <v>14</v>
      </c>
      <c r="S22">
        <f>Q22/R22</f>
        <v>0.14285714285714285</v>
      </c>
    </row>
    <row r="24" spans="1:19" x14ac:dyDescent="0.2">
      <c r="C24" t="s">
        <v>4</v>
      </c>
      <c r="D24">
        <f>D21/D22</f>
        <v>1.5555555555555556</v>
      </c>
      <c r="H24" t="s">
        <v>4</v>
      </c>
      <c r="I24">
        <f>I21/I22</f>
        <v>2.5999999999999996</v>
      </c>
      <c r="M24" t="s">
        <v>4</v>
      </c>
      <c r="N24">
        <f>N21/N22</f>
        <v>1.2087912087912087</v>
      </c>
      <c r="R24" t="s">
        <v>4</v>
      </c>
      <c r="S24">
        <f>S21/S22</f>
        <v>3.0625</v>
      </c>
    </row>
    <row r="25" spans="1:19" x14ac:dyDescent="0.2">
      <c r="A25" t="s">
        <v>12</v>
      </c>
      <c r="F25" t="s">
        <v>12</v>
      </c>
      <c r="K25" s="1" t="s">
        <v>39</v>
      </c>
      <c r="M25" t="s">
        <v>41</v>
      </c>
      <c r="P25" t="s">
        <v>12</v>
      </c>
    </row>
    <row r="26" spans="1:19" x14ac:dyDescent="0.2">
      <c r="B26" t="s">
        <v>3</v>
      </c>
      <c r="C26" t="s">
        <v>0</v>
      </c>
      <c r="D26" t="s">
        <v>24</v>
      </c>
      <c r="G26" t="s">
        <v>18</v>
      </c>
      <c r="H26" t="s">
        <v>19</v>
      </c>
      <c r="I26" t="s">
        <v>23</v>
      </c>
      <c r="K26">
        <v>1</v>
      </c>
      <c r="L26">
        <v>11</v>
      </c>
      <c r="M26">
        <f>L26/48%</f>
        <v>22.916666666666668</v>
      </c>
      <c r="Q26" t="s">
        <v>36</v>
      </c>
      <c r="R26" t="s">
        <v>37</v>
      </c>
    </row>
    <row r="27" spans="1:19" x14ac:dyDescent="0.2">
      <c r="A27" t="s">
        <v>14</v>
      </c>
      <c r="B27">
        <v>5</v>
      </c>
      <c r="C27">
        <v>9</v>
      </c>
      <c r="D27">
        <f>B27/C27</f>
        <v>0.55555555555555558</v>
      </c>
      <c r="F27" t="s">
        <v>14</v>
      </c>
      <c r="G27">
        <v>3</v>
      </c>
      <c r="H27">
        <v>17</v>
      </c>
      <c r="I27">
        <f>G27/H27</f>
        <v>0.17647058823529413</v>
      </c>
      <c r="K27">
        <v>2</v>
      </c>
      <c r="L27">
        <v>1</v>
      </c>
      <c r="M27">
        <f t="shared" ref="M27:M31" si="0">L27/48%</f>
        <v>2.0833333333333335</v>
      </c>
      <c r="P27" t="s">
        <v>14</v>
      </c>
      <c r="Q27">
        <v>5</v>
      </c>
      <c r="R27">
        <v>16</v>
      </c>
      <c r="S27">
        <f>Q27/R27</f>
        <v>0.3125</v>
      </c>
    </row>
    <row r="28" spans="1:19" x14ac:dyDescent="0.2">
      <c r="A28" t="s">
        <v>13</v>
      </c>
      <c r="B28">
        <v>1</v>
      </c>
      <c r="C28">
        <v>12</v>
      </c>
      <c r="D28">
        <f>B28/C28</f>
        <v>8.3333333333333329E-2</v>
      </c>
      <c r="F28" t="s">
        <v>15</v>
      </c>
      <c r="G28">
        <v>3</v>
      </c>
      <c r="H28">
        <v>32</v>
      </c>
      <c r="I28">
        <f>G28/H28</f>
        <v>9.375E-2</v>
      </c>
      <c r="K28">
        <v>3</v>
      </c>
      <c r="L28">
        <v>5</v>
      </c>
      <c r="M28">
        <f t="shared" si="0"/>
        <v>10.416666666666668</v>
      </c>
      <c r="P28" t="s">
        <v>15</v>
      </c>
      <c r="Q28">
        <v>8</v>
      </c>
      <c r="R28">
        <v>30</v>
      </c>
      <c r="S28">
        <f>Q28/R28</f>
        <v>0.26666666666666666</v>
      </c>
    </row>
    <row r="29" spans="1:19" x14ac:dyDescent="0.2">
      <c r="K29">
        <v>4</v>
      </c>
      <c r="L29">
        <v>1</v>
      </c>
      <c r="M29">
        <f t="shared" si="0"/>
        <v>2.0833333333333335</v>
      </c>
    </row>
    <row r="30" spans="1:19" x14ac:dyDescent="0.2">
      <c r="C30" t="s">
        <v>4</v>
      </c>
      <c r="D30">
        <f>D27/D28</f>
        <v>6.666666666666667</v>
      </c>
      <c r="H30" t="s">
        <v>4</v>
      </c>
      <c r="I30">
        <f>I27/I28</f>
        <v>1.8823529411764708</v>
      </c>
      <c r="K30">
        <v>5</v>
      </c>
      <c r="L30">
        <v>19</v>
      </c>
      <c r="M30">
        <f t="shared" si="0"/>
        <v>39.583333333333336</v>
      </c>
      <c r="R30" t="s">
        <v>4</v>
      </c>
      <c r="S30">
        <f>S27/S28</f>
        <v>1.171875</v>
      </c>
    </row>
    <row r="31" spans="1:19" x14ac:dyDescent="0.2">
      <c r="K31">
        <v>6</v>
      </c>
      <c r="L31">
        <v>11</v>
      </c>
      <c r="M31">
        <f t="shared" si="0"/>
        <v>22.916666666666668</v>
      </c>
    </row>
    <row r="32" spans="1:19" x14ac:dyDescent="0.2">
      <c r="B32" t="s">
        <v>5</v>
      </c>
      <c r="C32" t="s">
        <v>6</v>
      </c>
      <c r="D32" t="s">
        <v>22</v>
      </c>
      <c r="G32" t="s">
        <v>21</v>
      </c>
      <c r="H32" t="s">
        <v>20</v>
      </c>
      <c r="I32" t="s">
        <v>22</v>
      </c>
      <c r="K32" t="s">
        <v>40</v>
      </c>
      <c r="L32">
        <f>SUM(L26:L31)</f>
        <v>48</v>
      </c>
      <c r="Q32" t="s">
        <v>38</v>
      </c>
      <c r="R32" t="s">
        <v>6</v>
      </c>
    </row>
    <row r="33" spans="1:19" x14ac:dyDescent="0.2">
      <c r="A33" t="s">
        <v>14</v>
      </c>
      <c r="B33">
        <v>2</v>
      </c>
      <c r="C33">
        <v>5</v>
      </c>
      <c r="D33">
        <f>B33/C33</f>
        <v>0.4</v>
      </c>
      <c r="F33" t="s">
        <v>14</v>
      </c>
      <c r="G33">
        <v>4</v>
      </c>
      <c r="H33">
        <v>7</v>
      </c>
      <c r="I33">
        <f>G33/H33</f>
        <v>0.5714285714285714</v>
      </c>
      <c r="P33" t="s">
        <v>14</v>
      </c>
      <c r="Q33">
        <v>5</v>
      </c>
      <c r="R33">
        <v>7</v>
      </c>
      <c r="S33">
        <f>Q33/R33</f>
        <v>0.7142857142857143</v>
      </c>
    </row>
    <row r="34" spans="1:19" x14ac:dyDescent="0.2">
      <c r="A34" t="s">
        <v>15</v>
      </c>
      <c r="B34">
        <v>1</v>
      </c>
      <c r="C34">
        <v>11</v>
      </c>
      <c r="D34">
        <f>B34/C34</f>
        <v>9.0909090909090912E-2</v>
      </c>
      <c r="F34" t="s">
        <v>15</v>
      </c>
      <c r="G34">
        <v>8</v>
      </c>
      <c r="H34">
        <v>21</v>
      </c>
      <c r="I34">
        <f>G34/H34</f>
        <v>0.38095238095238093</v>
      </c>
      <c r="P34" t="s">
        <v>15</v>
      </c>
      <c r="Q34">
        <v>4</v>
      </c>
      <c r="R34">
        <v>23</v>
      </c>
      <c r="S34">
        <f>Q34/R34</f>
        <v>0.17391304347826086</v>
      </c>
    </row>
    <row r="36" spans="1:19" x14ac:dyDescent="0.2">
      <c r="C36" t="s">
        <v>4</v>
      </c>
      <c r="D36">
        <f>D33/D34</f>
        <v>4.4000000000000004</v>
      </c>
      <c r="H36" t="s">
        <v>4</v>
      </c>
      <c r="I36">
        <f>I33/I34</f>
        <v>1.5</v>
      </c>
      <c r="R36" t="s">
        <v>4</v>
      </c>
      <c r="S36">
        <f>S33/S34</f>
        <v>4.1071428571428577</v>
      </c>
    </row>
    <row r="38" spans="1:19" x14ac:dyDescent="0.2">
      <c r="A38" s="1" t="s">
        <v>39</v>
      </c>
      <c r="C38" t="s">
        <v>41</v>
      </c>
      <c r="F38" s="1" t="s">
        <v>39</v>
      </c>
      <c r="H38" t="s">
        <v>41</v>
      </c>
    </row>
    <row r="39" spans="1:19" x14ac:dyDescent="0.2">
      <c r="A39" s="2">
        <v>1</v>
      </c>
      <c r="B39">
        <v>12</v>
      </c>
      <c r="C39">
        <f>B39/B45 %</f>
        <v>41.379310344827587</v>
      </c>
      <c r="F39">
        <v>1</v>
      </c>
      <c r="G39">
        <v>21</v>
      </c>
      <c r="H39">
        <f>G39/52 %</f>
        <v>40.38461538461538</v>
      </c>
    </row>
    <row r="40" spans="1:19" x14ac:dyDescent="0.2">
      <c r="A40">
        <v>2</v>
      </c>
      <c r="B40">
        <v>2</v>
      </c>
      <c r="C40">
        <f>B40/B45%</f>
        <v>6.8965517241379315</v>
      </c>
      <c r="F40">
        <v>2</v>
      </c>
      <c r="G40">
        <v>3</v>
      </c>
      <c r="H40">
        <f t="shared" ref="H40:H44" si="1">G40/52 %</f>
        <v>5.7692307692307692</v>
      </c>
    </row>
    <row r="41" spans="1:19" x14ac:dyDescent="0.2">
      <c r="A41">
        <v>3</v>
      </c>
      <c r="B41">
        <v>3</v>
      </c>
      <c r="C41">
        <f>B41/B45%</f>
        <v>10.344827586206897</v>
      </c>
      <c r="F41">
        <v>3</v>
      </c>
      <c r="G41">
        <v>12</v>
      </c>
      <c r="H41">
        <f t="shared" si="1"/>
        <v>23.076923076923077</v>
      </c>
    </row>
    <row r="42" spans="1:19" x14ac:dyDescent="0.2">
      <c r="A42">
        <v>4</v>
      </c>
      <c r="B42">
        <v>1</v>
      </c>
      <c r="C42">
        <f>B42/B45%</f>
        <v>3.4482758620689657</v>
      </c>
      <c r="F42">
        <v>4</v>
      </c>
      <c r="H42">
        <f t="shared" si="1"/>
        <v>0</v>
      </c>
    </row>
    <row r="43" spans="1:19" x14ac:dyDescent="0.2">
      <c r="A43">
        <v>5</v>
      </c>
      <c r="B43">
        <v>5</v>
      </c>
      <c r="C43">
        <f>B43/B45%</f>
        <v>17.241379310344829</v>
      </c>
      <c r="F43">
        <v>5</v>
      </c>
      <c r="G43">
        <v>5</v>
      </c>
      <c r="H43">
        <f t="shared" si="1"/>
        <v>9.615384615384615</v>
      </c>
    </row>
    <row r="44" spans="1:19" x14ac:dyDescent="0.2">
      <c r="A44">
        <v>6</v>
      </c>
      <c r="B44">
        <v>6</v>
      </c>
      <c r="C44">
        <f>B44/B45%</f>
        <v>20.689655172413794</v>
      </c>
      <c r="F44">
        <v>6</v>
      </c>
      <c r="G44">
        <v>11</v>
      </c>
      <c r="H44">
        <f t="shared" si="1"/>
        <v>21.153846153846153</v>
      </c>
    </row>
    <row r="45" spans="1:19" x14ac:dyDescent="0.2">
      <c r="A45" t="s">
        <v>40</v>
      </c>
      <c r="B45">
        <f>SUM(B39:B44)</f>
        <v>29</v>
      </c>
      <c r="F45" t="s">
        <v>40</v>
      </c>
      <c r="G45">
        <f>SUM(G39:G44)</f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Sameep</dc:creator>
  <cp:lastModifiedBy>Shah, Sameep</cp:lastModifiedBy>
  <dcterms:created xsi:type="dcterms:W3CDTF">2023-11-04T18:58:03Z</dcterms:created>
  <dcterms:modified xsi:type="dcterms:W3CDTF">2023-11-12T20:47:17Z</dcterms:modified>
</cp:coreProperties>
</file>