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rdrl\Downloads\"/>
    </mc:Choice>
  </mc:AlternateContent>
  <xr:revisionPtr revIDLastSave="0" documentId="13_ncr:1_{CF9E90F1-B069-4551-8225-48F8A4B6D78F}" xr6:coauthVersionLast="47" xr6:coauthVersionMax="47" xr10:uidLastSave="{00000000-0000-0000-0000-000000000000}"/>
  <bookViews>
    <workbookView xWindow="-110" yWindow="-110" windowWidth="19420" windowHeight="11020" activeTab="2" xr2:uid="{00000000-000D-0000-FFFF-FFFF00000000}"/>
  </bookViews>
  <sheets>
    <sheet name="Sheet1" sheetId="4" r:id="rId1"/>
    <sheet name="Data" sheetId="2" r:id="rId2"/>
    <sheet name="Dashboard" sheetId="3" r:id="rId3"/>
  </sheets>
  <definedNames>
    <definedName name="_xlchart.v5.0" hidden="1">Sheet1!$D$26</definedName>
    <definedName name="_xlchart.v5.1" hidden="1">Sheet1!$D$27:$D$76</definedName>
    <definedName name="_xlchart.v5.10" hidden="1">Sheet1!$E$26</definedName>
    <definedName name="_xlchart.v5.11" hidden="1">Sheet1!$E$27:$E$76</definedName>
    <definedName name="_xlchart.v5.12" hidden="1">Sheet1!$D$26</definedName>
    <definedName name="_xlchart.v5.13" hidden="1">Sheet1!$D$27:$D$76</definedName>
    <definedName name="_xlchart.v5.14" hidden="1">Sheet1!$E$26</definedName>
    <definedName name="_xlchart.v5.15" hidden="1">Sheet1!$E$27:$E$76</definedName>
    <definedName name="_xlchart.v5.2" hidden="1">Sheet1!$E$26</definedName>
    <definedName name="_xlchart.v5.3" hidden="1">Sheet1!$E$27:$E$76</definedName>
    <definedName name="_xlchart.v5.4" hidden="1">Sheet1!$D$26</definedName>
    <definedName name="_xlchart.v5.5" hidden="1">Sheet1!$D$27:$D$76</definedName>
    <definedName name="_xlchart.v5.6" hidden="1">Sheet1!$E$26</definedName>
    <definedName name="_xlchart.v5.7" hidden="1">Sheet1!$E$27:$E$76</definedName>
    <definedName name="_xlchart.v5.8" hidden="1">Sheet1!$D$26</definedName>
    <definedName name="_xlchart.v5.9" hidden="1">Sheet1!$D$27:$D$76</definedName>
    <definedName name="NativeTimeline_Invoice_Date">#N/A</definedName>
    <definedName name="Slicer_Beverage_Brand">#N/A</definedName>
    <definedName name="Slicer_Region">#N/A</definedName>
    <definedName name="Slicer_Retailer">#N/A</definedName>
  </definedNames>
  <calcPr calcId="191029"/>
  <pivotCaches>
    <pivotCache cacheId="1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uri="GoogleSheetsCustomDataVersion1">
      <go:sheetsCustomData xmlns:go="http://customooxmlschemas.google.com/" r:id="rId9" roundtripDataSignature="AMtx7mhwl5n/6E4JEifg9kWlAttRGuttmA=="/>
    </ext>
  </extLst>
</workbook>
</file>

<file path=xl/calcChain.xml><?xml version="1.0" encoding="utf-8"?>
<calcChain xmlns="http://schemas.openxmlformats.org/spreadsheetml/2006/main">
  <c r="D71" i="4" l="1"/>
  <c r="E71" i="4"/>
  <c r="D72" i="4"/>
  <c r="E72" i="4"/>
  <c r="D73" i="4"/>
  <c r="E73" i="4"/>
  <c r="D74" i="4"/>
  <c r="E74" i="4"/>
  <c r="D75" i="4"/>
  <c r="E75" i="4"/>
  <c r="D76" i="4"/>
  <c r="E76" i="4"/>
  <c r="D62" i="4"/>
  <c r="E62" i="4"/>
  <c r="D63" i="4"/>
  <c r="E63" i="4"/>
  <c r="D64" i="4"/>
  <c r="E64" i="4"/>
  <c r="D65" i="4"/>
  <c r="E65" i="4"/>
  <c r="D66" i="4"/>
  <c r="E66" i="4"/>
  <c r="D67" i="4"/>
  <c r="E67" i="4"/>
  <c r="D68" i="4"/>
  <c r="E68" i="4"/>
  <c r="D69" i="4"/>
  <c r="E69" i="4"/>
  <c r="D70" i="4"/>
  <c r="E70" i="4"/>
  <c r="D41" i="4"/>
  <c r="E41" i="4"/>
  <c r="D42" i="4"/>
  <c r="E42" i="4"/>
  <c r="D43" i="4"/>
  <c r="E43" i="4"/>
  <c r="D44" i="4"/>
  <c r="E44" i="4"/>
  <c r="D45" i="4"/>
  <c r="E45" i="4"/>
  <c r="D46" i="4"/>
  <c r="E46" i="4"/>
  <c r="D47" i="4"/>
  <c r="E47" i="4"/>
  <c r="D48" i="4"/>
  <c r="E48" i="4"/>
  <c r="D49" i="4"/>
  <c r="E49" i="4"/>
  <c r="D50" i="4"/>
  <c r="E50" i="4"/>
  <c r="D51" i="4"/>
  <c r="E51" i="4"/>
  <c r="D52" i="4"/>
  <c r="E52" i="4"/>
  <c r="D53" i="4"/>
  <c r="E53" i="4"/>
  <c r="D54" i="4"/>
  <c r="E54" i="4"/>
  <c r="D55" i="4"/>
  <c r="E55" i="4"/>
  <c r="D56" i="4"/>
  <c r="E56" i="4"/>
  <c r="D57" i="4"/>
  <c r="E57" i="4"/>
  <c r="D58" i="4"/>
  <c r="E58" i="4"/>
  <c r="D59" i="4"/>
  <c r="E59" i="4"/>
  <c r="D60" i="4"/>
  <c r="E60" i="4"/>
  <c r="D61" i="4"/>
  <c r="E61" i="4"/>
  <c r="D28" i="4"/>
  <c r="E28" i="4"/>
  <c r="D29" i="4"/>
  <c r="E29" i="4"/>
  <c r="D30" i="4"/>
  <c r="E30" i="4"/>
  <c r="D31" i="4"/>
  <c r="E31" i="4"/>
  <c r="D32" i="4"/>
  <c r="E32" i="4"/>
  <c r="D33" i="4"/>
  <c r="E33" i="4"/>
  <c r="D34" i="4"/>
  <c r="E34" i="4"/>
  <c r="D35" i="4"/>
  <c r="E35" i="4"/>
  <c r="D36" i="4"/>
  <c r="E36" i="4"/>
  <c r="D37" i="4"/>
  <c r="E37" i="4"/>
  <c r="D38" i="4"/>
  <c r="E38" i="4"/>
  <c r="D39" i="4"/>
  <c r="E39" i="4"/>
  <c r="D40" i="4"/>
  <c r="E40" i="4"/>
  <c r="E27" i="4"/>
  <c r="D27" i="4"/>
  <c r="R3893" i="2"/>
  <c r="Q3893" i="2"/>
  <c r="P3893" i="2"/>
  <c r="K3893" i="2"/>
  <c r="L3893" i="2" s="1"/>
  <c r="R3892" i="2"/>
  <c r="Q3892" i="2"/>
  <c r="P3892" i="2"/>
  <c r="K3892" i="2"/>
  <c r="L3892" i="2" s="1"/>
  <c r="R3891" i="2"/>
  <c r="Q3891" i="2"/>
  <c r="P3891" i="2"/>
  <c r="K3891" i="2"/>
  <c r="L3891" i="2" s="1"/>
  <c r="R3890" i="2"/>
  <c r="Q3890" i="2"/>
  <c r="P3890" i="2"/>
  <c r="K3890" i="2"/>
  <c r="L3890" i="2" s="1"/>
  <c r="R3889" i="2"/>
  <c r="Q3889" i="2"/>
  <c r="P3889" i="2"/>
  <c r="L3889" i="2"/>
  <c r="K3889" i="2"/>
  <c r="R3888" i="2"/>
  <c r="Q3888" i="2"/>
  <c r="P3888" i="2"/>
  <c r="L3888" i="2"/>
  <c r="K3888" i="2"/>
  <c r="R3887" i="2"/>
  <c r="Q3887" i="2"/>
  <c r="P3887" i="2"/>
  <c r="K3887" i="2"/>
  <c r="L3887" i="2" s="1"/>
  <c r="R3886" i="2"/>
  <c r="Q3886" i="2"/>
  <c r="P3886" i="2"/>
  <c r="L3886" i="2"/>
  <c r="K3886" i="2"/>
  <c r="R3885" i="2"/>
  <c r="Q3885" i="2"/>
  <c r="P3885" i="2"/>
  <c r="K3885" i="2"/>
  <c r="L3885" i="2" s="1"/>
  <c r="R3884" i="2"/>
  <c r="Q3884" i="2"/>
  <c r="P3884" i="2"/>
  <c r="K3884" i="2"/>
  <c r="L3884" i="2" s="1"/>
  <c r="R3883" i="2"/>
  <c r="Q3883" i="2"/>
  <c r="P3883" i="2"/>
  <c r="L3883" i="2"/>
  <c r="K3883" i="2"/>
  <c r="R3882" i="2"/>
  <c r="Q3882" i="2"/>
  <c r="P3882" i="2"/>
  <c r="K3882" i="2"/>
  <c r="L3882" i="2" s="1"/>
  <c r="R3881" i="2"/>
  <c r="Q3881" i="2"/>
  <c r="P3881" i="2"/>
  <c r="K3881" i="2"/>
  <c r="L3881" i="2" s="1"/>
  <c r="R3880" i="2"/>
  <c r="Q3880" i="2"/>
  <c r="P3880" i="2"/>
  <c r="L3880" i="2"/>
  <c r="K3880" i="2"/>
  <c r="R3879" i="2"/>
  <c r="Q3879" i="2"/>
  <c r="P3879" i="2"/>
  <c r="K3879" i="2"/>
  <c r="L3879" i="2" s="1"/>
  <c r="R3878" i="2"/>
  <c r="Q3878" i="2"/>
  <c r="P3878" i="2"/>
  <c r="K3878" i="2"/>
  <c r="L3878" i="2" s="1"/>
  <c r="R3877" i="2"/>
  <c r="Q3877" i="2"/>
  <c r="P3877" i="2"/>
  <c r="L3877" i="2"/>
  <c r="K3877" i="2"/>
  <c r="R3876" i="2"/>
  <c r="Q3876" i="2"/>
  <c r="P3876" i="2"/>
  <c r="L3876" i="2"/>
  <c r="K3876" i="2"/>
  <c r="R3875" i="2"/>
  <c r="Q3875" i="2"/>
  <c r="P3875" i="2"/>
  <c r="L3875" i="2"/>
  <c r="K3875" i="2"/>
  <c r="R3874" i="2"/>
  <c r="Q3874" i="2"/>
  <c r="P3874" i="2"/>
  <c r="L3874" i="2"/>
  <c r="K3874" i="2"/>
  <c r="R3873" i="2"/>
  <c r="Q3873" i="2"/>
  <c r="P3873" i="2"/>
  <c r="K3873" i="2"/>
  <c r="L3873" i="2" s="1"/>
  <c r="R3872" i="2"/>
  <c r="Q3872" i="2"/>
  <c r="P3872" i="2"/>
  <c r="K3872" i="2"/>
  <c r="L3872" i="2" s="1"/>
  <c r="R3871" i="2"/>
  <c r="Q3871" i="2"/>
  <c r="P3871" i="2"/>
  <c r="L3871" i="2"/>
  <c r="K3871" i="2"/>
  <c r="R3870" i="2"/>
  <c r="Q3870" i="2"/>
  <c r="P3870" i="2"/>
  <c r="L3870" i="2"/>
  <c r="K3870" i="2"/>
  <c r="R3869" i="2"/>
  <c r="Q3869" i="2"/>
  <c r="P3869" i="2"/>
  <c r="K3869" i="2"/>
  <c r="L3869" i="2" s="1"/>
  <c r="R3868" i="2"/>
  <c r="Q3868" i="2"/>
  <c r="P3868" i="2"/>
  <c r="K3868" i="2"/>
  <c r="L3868" i="2" s="1"/>
  <c r="R3867" i="2"/>
  <c r="Q3867" i="2"/>
  <c r="P3867" i="2"/>
  <c r="K3867" i="2"/>
  <c r="L3867" i="2" s="1"/>
  <c r="R3866" i="2"/>
  <c r="Q3866" i="2"/>
  <c r="P3866" i="2"/>
  <c r="K3866" i="2"/>
  <c r="L3866" i="2" s="1"/>
  <c r="R3865" i="2"/>
  <c r="Q3865" i="2"/>
  <c r="P3865" i="2"/>
  <c r="L3865" i="2"/>
  <c r="K3865" i="2"/>
  <c r="R3864" i="2"/>
  <c r="Q3864" i="2"/>
  <c r="P3864" i="2"/>
  <c r="K3864" i="2"/>
  <c r="L3864" i="2" s="1"/>
  <c r="R3863" i="2"/>
  <c r="Q3863" i="2"/>
  <c r="P3863" i="2"/>
  <c r="K3863" i="2"/>
  <c r="L3863" i="2" s="1"/>
  <c r="R3862" i="2"/>
  <c r="Q3862" i="2"/>
  <c r="P3862" i="2"/>
  <c r="L3862" i="2"/>
  <c r="K3862" i="2"/>
  <c r="R3861" i="2"/>
  <c r="Q3861" i="2"/>
  <c r="P3861" i="2"/>
  <c r="L3861" i="2"/>
  <c r="K3861" i="2"/>
  <c r="R3860" i="2"/>
  <c r="Q3860" i="2"/>
  <c r="P3860" i="2"/>
  <c r="K3860" i="2"/>
  <c r="L3860" i="2" s="1"/>
  <c r="R3859" i="2"/>
  <c r="Q3859" i="2"/>
  <c r="P3859" i="2"/>
  <c r="L3859" i="2"/>
  <c r="K3859" i="2"/>
  <c r="R3858" i="2"/>
  <c r="Q3858" i="2"/>
  <c r="P3858" i="2"/>
  <c r="K3858" i="2"/>
  <c r="L3858" i="2" s="1"/>
  <c r="R3857" i="2"/>
  <c r="Q3857" i="2"/>
  <c r="P3857" i="2"/>
  <c r="K3857" i="2"/>
  <c r="L3857" i="2" s="1"/>
  <c r="R3856" i="2"/>
  <c r="Q3856" i="2"/>
  <c r="P3856" i="2"/>
  <c r="K3856" i="2"/>
  <c r="L3856" i="2" s="1"/>
  <c r="R3855" i="2"/>
  <c r="Q3855" i="2"/>
  <c r="P3855" i="2"/>
  <c r="K3855" i="2"/>
  <c r="L3855" i="2" s="1"/>
  <c r="R3854" i="2"/>
  <c r="Q3854" i="2"/>
  <c r="P3854" i="2"/>
  <c r="K3854" i="2"/>
  <c r="L3854" i="2" s="1"/>
  <c r="R3853" i="2"/>
  <c r="Q3853" i="2"/>
  <c r="P3853" i="2"/>
  <c r="L3853" i="2"/>
  <c r="K3853" i="2"/>
  <c r="R3852" i="2"/>
  <c r="Q3852" i="2"/>
  <c r="P3852" i="2"/>
  <c r="K3852" i="2"/>
  <c r="L3852" i="2" s="1"/>
  <c r="R3851" i="2"/>
  <c r="Q3851" i="2"/>
  <c r="P3851" i="2"/>
  <c r="K3851" i="2"/>
  <c r="L3851" i="2" s="1"/>
  <c r="R3850" i="2"/>
  <c r="Q3850" i="2"/>
  <c r="P3850" i="2"/>
  <c r="L3850" i="2"/>
  <c r="K3850" i="2"/>
  <c r="R3849" i="2"/>
  <c r="Q3849" i="2"/>
  <c r="P3849" i="2"/>
  <c r="K3849" i="2"/>
  <c r="L3849" i="2" s="1"/>
  <c r="R3848" i="2"/>
  <c r="Q3848" i="2"/>
  <c r="P3848" i="2"/>
  <c r="K3848" i="2"/>
  <c r="L3848" i="2" s="1"/>
  <c r="R3847" i="2"/>
  <c r="Q3847" i="2"/>
  <c r="P3847" i="2"/>
  <c r="L3847" i="2"/>
  <c r="K3847" i="2"/>
  <c r="R3846" i="2"/>
  <c r="Q3846" i="2"/>
  <c r="P3846" i="2"/>
  <c r="K3846" i="2"/>
  <c r="L3846" i="2" s="1"/>
  <c r="R3845" i="2"/>
  <c r="Q3845" i="2"/>
  <c r="P3845" i="2"/>
  <c r="K3845" i="2"/>
  <c r="L3845" i="2" s="1"/>
  <c r="R3844" i="2"/>
  <c r="Q3844" i="2"/>
  <c r="P3844" i="2"/>
  <c r="K3844" i="2"/>
  <c r="L3844" i="2" s="1"/>
  <c r="R3843" i="2"/>
  <c r="Q3843" i="2"/>
  <c r="P3843" i="2"/>
  <c r="K3843" i="2"/>
  <c r="L3843" i="2" s="1"/>
  <c r="R3842" i="2"/>
  <c r="Q3842" i="2"/>
  <c r="P3842" i="2"/>
  <c r="K3842" i="2"/>
  <c r="L3842" i="2" s="1"/>
  <c r="R3841" i="2"/>
  <c r="Q3841" i="2"/>
  <c r="P3841" i="2"/>
  <c r="L3841" i="2"/>
  <c r="K3841" i="2"/>
  <c r="R3840" i="2"/>
  <c r="Q3840" i="2"/>
  <c r="P3840" i="2"/>
  <c r="K3840" i="2"/>
  <c r="L3840" i="2" s="1"/>
  <c r="R3839" i="2"/>
  <c r="Q3839" i="2"/>
  <c r="P3839" i="2"/>
  <c r="L3839" i="2"/>
  <c r="K3839" i="2"/>
  <c r="R3838" i="2"/>
  <c r="Q3838" i="2"/>
  <c r="P3838" i="2"/>
  <c r="L3838" i="2"/>
  <c r="K3838" i="2"/>
  <c r="R3837" i="2"/>
  <c r="Q3837" i="2"/>
  <c r="P3837" i="2"/>
  <c r="K3837" i="2"/>
  <c r="L3837" i="2" s="1"/>
  <c r="R3836" i="2"/>
  <c r="Q3836" i="2"/>
  <c r="P3836" i="2"/>
  <c r="K3836" i="2"/>
  <c r="L3836" i="2" s="1"/>
  <c r="R3835" i="2"/>
  <c r="Q3835" i="2"/>
  <c r="P3835" i="2"/>
  <c r="L3835" i="2"/>
  <c r="K3835" i="2"/>
  <c r="R3834" i="2"/>
  <c r="Q3834" i="2"/>
  <c r="P3834" i="2"/>
  <c r="K3834" i="2"/>
  <c r="L3834" i="2" s="1"/>
  <c r="R3833" i="2"/>
  <c r="Q3833" i="2"/>
  <c r="P3833" i="2"/>
  <c r="K3833" i="2"/>
  <c r="L3833" i="2" s="1"/>
  <c r="R3832" i="2"/>
  <c r="Q3832" i="2"/>
  <c r="P3832" i="2"/>
  <c r="L3832" i="2"/>
  <c r="K3832" i="2"/>
  <c r="R3831" i="2"/>
  <c r="Q3831" i="2"/>
  <c r="P3831" i="2"/>
  <c r="K3831" i="2"/>
  <c r="L3831" i="2" s="1"/>
  <c r="R3830" i="2"/>
  <c r="Q3830" i="2"/>
  <c r="P3830" i="2"/>
  <c r="L3830" i="2"/>
  <c r="K3830" i="2"/>
  <c r="R3829" i="2"/>
  <c r="Q3829" i="2"/>
  <c r="P3829" i="2"/>
  <c r="L3829" i="2"/>
  <c r="K3829" i="2"/>
  <c r="R3828" i="2"/>
  <c r="Q3828" i="2"/>
  <c r="P3828" i="2"/>
  <c r="K3828" i="2"/>
  <c r="L3828" i="2" s="1"/>
  <c r="R3827" i="2"/>
  <c r="Q3827" i="2"/>
  <c r="P3827" i="2"/>
  <c r="K3827" i="2"/>
  <c r="L3827" i="2" s="1"/>
  <c r="R3826" i="2"/>
  <c r="Q3826" i="2"/>
  <c r="P3826" i="2"/>
  <c r="L3826" i="2"/>
  <c r="K3826" i="2"/>
  <c r="R3825" i="2"/>
  <c r="Q3825" i="2"/>
  <c r="P3825" i="2"/>
  <c r="K3825" i="2"/>
  <c r="L3825" i="2" s="1"/>
  <c r="R3824" i="2"/>
  <c r="Q3824" i="2"/>
  <c r="P3824" i="2"/>
  <c r="K3824" i="2"/>
  <c r="L3824" i="2" s="1"/>
  <c r="R3823" i="2"/>
  <c r="Q3823" i="2"/>
  <c r="P3823" i="2"/>
  <c r="K3823" i="2"/>
  <c r="L3823" i="2" s="1"/>
  <c r="R3822" i="2"/>
  <c r="Q3822" i="2"/>
  <c r="P3822" i="2"/>
  <c r="K3822" i="2"/>
  <c r="L3822" i="2" s="1"/>
  <c r="K3821" i="2"/>
  <c r="L3821" i="2" s="1"/>
  <c r="L3820" i="2"/>
  <c r="K3820" i="2"/>
  <c r="L3819" i="2"/>
  <c r="K3819" i="2"/>
  <c r="K3818" i="2"/>
  <c r="L3818" i="2" s="1"/>
  <c r="L3817" i="2"/>
  <c r="K3817" i="2"/>
  <c r="L3816" i="2"/>
  <c r="K3816" i="2"/>
  <c r="K3815" i="2"/>
  <c r="L3815" i="2" s="1"/>
  <c r="L3814" i="2"/>
  <c r="K3814" i="2"/>
  <c r="K3813" i="2"/>
  <c r="L3813" i="2" s="1"/>
  <c r="L3812" i="2"/>
  <c r="K3812" i="2"/>
  <c r="K3811" i="2"/>
  <c r="L3811" i="2" s="1"/>
  <c r="K3810" i="2"/>
  <c r="L3810" i="2" s="1"/>
  <c r="K3809" i="2"/>
  <c r="L3809" i="2" s="1"/>
  <c r="L3808" i="2"/>
  <c r="K3808" i="2"/>
  <c r="L3807" i="2"/>
  <c r="K3807" i="2"/>
  <c r="L3806" i="2"/>
  <c r="K3806" i="2"/>
  <c r="K3805" i="2"/>
  <c r="L3805" i="2" s="1"/>
  <c r="L3804" i="2"/>
  <c r="K3804" i="2"/>
  <c r="K3803" i="2"/>
  <c r="L3803" i="2" s="1"/>
  <c r="L3802" i="2"/>
  <c r="K3802" i="2"/>
  <c r="L3801" i="2"/>
  <c r="K3801" i="2"/>
  <c r="L3800" i="2"/>
  <c r="K3800" i="2"/>
  <c r="L3799" i="2"/>
  <c r="K3799" i="2"/>
  <c r="K3798" i="2"/>
  <c r="L3798" i="2" s="1"/>
  <c r="K3797" i="2"/>
  <c r="L3797" i="2" s="1"/>
  <c r="L3796" i="2"/>
  <c r="K3796" i="2"/>
  <c r="K3795" i="2"/>
  <c r="L3795" i="2" s="1"/>
  <c r="K3794" i="2"/>
  <c r="L3794" i="2" s="1"/>
  <c r="L3793" i="2"/>
  <c r="K3793" i="2"/>
  <c r="K3792" i="2"/>
  <c r="L3792" i="2" s="1"/>
  <c r="K3791" i="2"/>
  <c r="L3791" i="2" s="1"/>
  <c r="L3790" i="2"/>
  <c r="K3790" i="2"/>
  <c r="L3789" i="2"/>
  <c r="K3789" i="2"/>
  <c r="K3788" i="2"/>
  <c r="L3788" i="2" s="1"/>
  <c r="K3787" i="2"/>
  <c r="L3787" i="2" s="1"/>
  <c r="L3786" i="2"/>
  <c r="K3786" i="2"/>
  <c r="K3785" i="2"/>
  <c r="L3785" i="2" s="1"/>
  <c r="L3784" i="2"/>
  <c r="K3784" i="2"/>
  <c r="L3783" i="2"/>
  <c r="K3783" i="2"/>
  <c r="K3782" i="2"/>
  <c r="L3782" i="2" s="1"/>
  <c r="K3781" i="2"/>
  <c r="L3781" i="2" s="1"/>
  <c r="K3780" i="2"/>
  <c r="L3780" i="2" s="1"/>
  <c r="K3779" i="2"/>
  <c r="L3779" i="2" s="1"/>
  <c r="L3778" i="2"/>
  <c r="K3778" i="2"/>
  <c r="K3777" i="2"/>
  <c r="L3777" i="2" s="1"/>
  <c r="L3776" i="2"/>
  <c r="K3776" i="2"/>
  <c r="K3775" i="2"/>
  <c r="L3775" i="2" s="1"/>
  <c r="K3774" i="2"/>
  <c r="L3774" i="2" s="1"/>
  <c r="K3773" i="2"/>
  <c r="L3773" i="2" s="1"/>
  <c r="L3772" i="2"/>
  <c r="K3772" i="2"/>
  <c r="L3771" i="2"/>
  <c r="K3771" i="2"/>
  <c r="L3770" i="2"/>
  <c r="K3770" i="2"/>
  <c r="K3769" i="2"/>
  <c r="L3769" i="2" s="1"/>
  <c r="K3768" i="2"/>
  <c r="L3768" i="2" s="1"/>
  <c r="K3767" i="2"/>
  <c r="L3767" i="2" s="1"/>
  <c r="L3766" i="2"/>
  <c r="K3766" i="2"/>
  <c r="K3765" i="2"/>
  <c r="L3765" i="2" s="1"/>
  <c r="K3764" i="2"/>
  <c r="L3764" i="2" s="1"/>
  <c r="L3763" i="2"/>
  <c r="K3763" i="2"/>
  <c r="L3762" i="2"/>
  <c r="K3762" i="2"/>
  <c r="K3761" i="2"/>
  <c r="L3761" i="2" s="1"/>
  <c r="K3760" i="2"/>
  <c r="L3760" i="2" s="1"/>
  <c r="K3759" i="2"/>
  <c r="L3759" i="2" s="1"/>
  <c r="L3758" i="2"/>
  <c r="K3758" i="2"/>
  <c r="L3757" i="2"/>
  <c r="K3757" i="2"/>
  <c r="K3756" i="2"/>
  <c r="L3756" i="2" s="1"/>
  <c r="K3755" i="2"/>
  <c r="L3755" i="2" s="1"/>
  <c r="L3754" i="2"/>
  <c r="K3754" i="2"/>
  <c r="L3753" i="2"/>
  <c r="K3753" i="2"/>
  <c r="K3752" i="2"/>
  <c r="L3752" i="2" s="1"/>
  <c r="K3751" i="2"/>
  <c r="L3751" i="2" s="1"/>
  <c r="L3750" i="2"/>
  <c r="K3750" i="2"/>
  <c r="K3749" i="2"/>
  <c r="L3749" i="2" s="1"/>
  <c r="K3748" i="2"/>
  <c r="L3748" i="2" s="1"/>
  <c r="K3747" i="2"/>
  <c r="L3747" i="2" s="1"/>
  <c r="K3746" i="2"/>
  <c r="L3746" i="2" s="1"/>
  <c r="L3745" i="2"/>
  <c r="K3745" i="2"/>
  <c r="L3744" i="2"/>
  <c r="K3744" i="2"/>
  <c r="K3743" i="2"/>
  <c r="L3743" i="2" s="1"/>
  <c r="K3742" i="2"/>
  <c r="L3742" i="2" s="1"/>
  <c r="K3741" i="2"/>
  <c r="L3741" i="2" s="1"/>
  <c r="L3740" i="2"/>
  <c r="K3740" i="2"/>
  <c r="K3739" i="2"/>
  <c r="L3739" i="2" s="1"/>
  <c r="K3738" i="2"/>
  <c r="L3738" i="2" s="1"/>
  <c r="K3737" i="2"/>
  <c r="L3737" i="2" s="1"/>
  <c r="K3736" i="2"/>
  <c r="L3736" i="2" s="1"/>
  <c r="K3735" i="2"/>
  <c r="L3735" i="2" s="1"/>
  <c r="K3734" i="2"/>
  <c r="L3734" i="2" s="1"/>
  <c r="K3733" i="2"/>
  <c r="L3733" i="2" s="1"/>
  <c r="L3732" i="2"/>
  <c r="K3732" i="2"/>
  <c r="K3731" i="2"/>
  <c r="L3731" i="2" s="1"/>
  <c r="L3730" i="2"/>
  <c r="K3730" i="2"/>
  <c r="K3729" i="2"/>
  <c r="L3729" i="2" s="1"/>
  <c r="K3728" i="2"/>
  <c r="L3728" i="2" s="1"/>
  <c r="L3727" i="2"/>
  <c r="K3727" i="2"/>
  <c r="K3726" i="2"/>
  <c r="L3726" i="2" s="1"/>
  <c r="K3725" i="2"/>
  <c r="L3725" i="2" s="1"/>
  <c r="L3724" i="2"/>
  <c r="K3724" i="2"/>
  <c r="K3723" i="2"/>
  <c r="L3723" i="2" s="1"/>
  <c r="K3722" i="2"/>
  <c r="L3722" i="2" s="1"/>
  <c r="K3721" i="2"/>
  <c r="L3721" i="2" s="1"/>
  <c r="K3720" i="2"/>
  <c r="L3720" i="2" s="1"/>
  <c r="K3719" i="2"/>
  <c r="L3719" i="2" s="1"/>
  <c r="K3718" i="2"/>
  <c r="L3718" i="2" s="1"/>
  <c r="L3717" i="2"/>
  <c r="K3717" i="2"/>
  <c r="K3716" i="2"/>
  <c r="L3716" i="2" s="1"/>
  <c r="K3715" i="2"/>
  <c r="L3715" i="2" s="1"/>
  <c r="L3714" i="2"/>
  <c r="K3714" i="2"/>
  <c r="K3713" i="2"/>
  <c r="L3713" i="2" s="1"/>
  <c r="L3712" i="2"/>
  <c r="K3712" i="2"/>
  <c r="L3711" i="2"/>
  <c r="K3711" i="2"/>
  <c r="K3710" i="2"/>
  <c r="L3710" i="2" s="1"/>
  <c r="K3709" i="2"/>
  <c r="L3709" i="2" s="1"/>
  <c r="K3708" i="2"/>
  <c r="L3708" i="2" s="1"/>
  <c r="K3707" i="2"/>
  <c r="L3707" i="2" s="1"/>
  <c r="K3706" i="2"/>
  <c r="L3706" i="2" s="1"/>
  <c r="K3705" i="2"/>
  <c r="L3705" i="2" s="1"/>
  <c r="L3704" i="2"/>
  <c r="K3704" i="2"/>
  <c r="K3703" i="2"/>
  <c r="L3703" i="2" s="1"/>
  <c r="L3702" i="2"/>
  <c r="K3702" i="2"/>
  <c r="K3701" i="2"/>
  <c r="L3701" i="2" s="1"/>
  <c r="K3700" i="2"/>
  <c r="L3700" i="2" s="1"/>
  <c r="L3699" i="2"/>
  <c r="K3699" i="2"/>
  <c r="L3698" i="2"/>
  <c r="K3698" i="2"/>
  <c r="K3697" i="2"/>
  <c r="L3697" i="2" s="1"/>
  <c r="K3696" i="2"/>
  <c r="L3696" i="2" s="1"/>
  <c r="K3695" i="2"/>
  <c r="L3695" i="2" s="1"/>
  <c r="L3694" i="2"/>
  <c r="K3694" i="2"/>
  <c r="K3693" i="2"/>
  <c r="L3693" i="2" s="1"/>
  <c r="K3692" i="2"/>
  <c r="L3692" i="2" s="1"/>
  <c r="L3691" i="2"/>
  <c r="K3691" i="2"/>
  <c r="K3690" i="2"/>
  <c r="L3690" i="2" s="1"/>
  <c r="K3689" i="2"/>
  <c r="L3689" i="2" s="1"/>
  <c r="K3688" i="2"/>
  <c r="L3688" i="2" s="1"/>
  <c r="K3687" i="2"/>
  <c r="L3687" i="2" s="1"/>
  <c r="L3686" i="2"/>
  <c r="K3686" i="2"/>
  <c r="L3685" i="2"/>
  <c r="K3685" i="2"/>
  <c r="K3684" i="2"/>
  <c r="L3684" i="2" s="1"/>
  <c r="K3683" i="2"/>
  <c r="L3683" i="2" s="1"/>
  <c r="K3682" i="2"/>
  <c r="L3682" i="2" s="1"/>
  <c r="L3681" i="2"/>
  <c r="K3681" i="2"/>
  <c r="K3680" i="2"/>
  <c r="L3680" i="2" s="1"/>
  <c r="K3679" i="2"/>
  <c r="L3679" i="2" s="1"/>
  <c r="L3678" i="2"/>
  <c r="K3678" i="2"/>
  <c r="K3677" i="2"/>
  <c r="L3677" i="2" s="1"/>
  <c r="K3676" i="2"/>
  <c r="L3676" i="2" s="1"/>
  <c r="K3675" i="2"/>
  <c r="L3675" i="2" s="1"/>
  <c r="K3674" i="2"/>
  <c r="L3674" i="2" s="1"/>
  <c r="L3673" i="2"/>
  <c r="K3673" i="2"/>
  <c r="L3672" i="2"/>
  <c r="K3672" i="2"/>
  <c r="K3671" i="2"/>
  <c r="L3671" i="2" s="1"/>
  <c r="K3670" i="2"/>
  <c r="L3670" i="2" s="1"/>
  <c r="K3669" i="2"/>
  <c r="L3669" i="2" s="1"/>
  <c r="L3668" i="2"/>
  <c r="K3668" i="2"/>
  <c r="K3667" i="2"/>
  <c r="L3667" i="2" s="1"/>
  <c r="K3666" i="2"/>
  <c r="L3666" i="2" s="1"/>
  <c r="K3665" i="2"/>
  <c r="L3665" i="2" s="1"/>
  <c r="K3664" i="2"/>
  <c r="L3664" i="2" s="1"/>
  <c r="K3663" i="2"/>
  <c r="L3663" i="2" s="1"/>
  <c r="K3662" i="2"/>
  <c r="L3662" i="2" s="1"/>
  <c r="K3661" i="2"/>
  <c r="L3661" i="2" s="1"/>
  <c r="L3660" i="2"/>
  <c r="K3660" i="2"/>
  <c r="K3659" i="2"/>
  <c r="L3659" i="2" s="1"/>
  <c r="L3658" i="2"/>
  <c r="K3658" i="2"/>
  <c r="K3657" i="2"/>
  <c r="L3657" i="2" s="1"/>
  <c r="K3656" i="2"/>
  <c r="L3656" i="2" s="1"/>
  <c r="L3655" i="2"/>
  <c r="K3655" i="2"/>
  <c r="K3654" i="2"/>
  <c r="L3654" i="2" s="1"/>
  <c r="K3653" i="2"/>
  <c r="L3653" i="2" s="1"/>
  <c r="L3652" i="2"/>
  <c r="K3652" i="2"/>
  <c r="K3651" i="2"/>
  <c r="L3651" i="2" s="1"/>
  <c r="L3650" i="2"/>
  <c r="K3650" i="2"/>
  <c r="L3649" i="2"/>
  <c r="K3649" i="2"/>
  <c r="K3648" i="2"/>
  <c r="L3648" i="2" s="1"/>
  <c r="K3647" i="2"/>
  <c r="L3647" i="2" s="1"/>
  <c r="K3646" i="2"/>
  <c r="L3646" i="2" s="1"/>
  <c r="L3645" i="2"/>
  <c r="K3645" i="2"/>
  <c r="K3644" i="2"/>
  <c r="L3644" i="2" s="1"/>
  <c r="K3643" i="2"/>
  <c r="L3643" i="2" s="1"/>
  <c r="L3642" i="2"/>
  <c r="K3642" i="2"/>
  <c r="K3641" i="2"/>
  <c r="L3641" i="2" s="1"/>
  <c r="L3640" i="2"/>
  <c r="K3640" i="2"/>
  <c r="L3639" i="2"/>
  <c r="K3639" i="2"/>
  <c r="K3638" i="2"/>
  <c r="L3638" i="2" s="1"/>
  <c r="K3637" i="2"/>
  <c r="L3637" i="2" s="1"/>
  <c r="K3636" i="2"/>
  <c r="L3636" i="2" s="1"/>
  <c r="K3635" i="2"/>
  <c r="L3635" i="2" s="1"/>
  <c r="K3634" i="2"/>
  <c r="L3634" i="2" s="1"/>
  <c r="K3633" i="2"/>
  <c r="L3633" i="2" s="1"/>
  <c r="L3632" i="2"/>
  <c r="K3632" i="2"/>
  <c r="L3631" i="2"/>
  <c r="K3631" i="2"/>
  <c r="L3630" i="2"/>
  <c r="K3630" i="2"/>
  <c r="K3629" i="2"/>
  <c r="L3629" i="2" s="1"/>
  <c r="K3628" i="2"/>
  <c r="L3628" i="2" s="1"/>
  <c r="L3627" i="2"/>
  <c r="K3627" i="2"/>
  <c r="L3626" i="2"/>
  <c r="K3626" i="2"/>
  <c r="K3625" i="2"/>
  <c r="L3625" i="2" s="1"/>
  <c r="K3624" i="2"/>
  <c r="L3624" i="2" s="1"/>
  <c r="K3623" i="2"/>
  <c r="L3623" i="2" s="1"/>
  <c r="L3622" i="2"/>
  <c r="K3622" i="2"/>
  <c r="K3621" i="2"/>
  <c r="L3621" i="2" s="1"/>
  <c r="K3620" i="2"/>
  <c r="L3620" i="2" s="1"/>
  <c r="K3619" i="2"/>
  <c r="L3619" i="2" s="1"/>
  <c r="K3618" i="2"/>
  <c r="L3618" i="2" s="1"/>
  <c r="K3617" i="2"/>
  <c r="L3617" i="2" s="1"/>
  <c r="L3616" i="2"/>
  <c r="K3616" i="2"/>
  <c r="K3615" i="2"/>
  <c r="L3615" i="2" s="1"/>
  <c r="L3614" i="2"/>
  <c r="K3614" i="2"/>
  <c r="L3613" i="2"/>
  <c r="K3613" i="2"/>
  <c r="K3612" i="2"/>
  <c r="L3612" i="2" s="1"/>
  <c r="K3611" i="2"/>
  <c r="L3611" i="2" s="1"/>
  <c r="K3610" i="2"/>
  <c r="L3610" i="2" s="1"/>
  <c r="L3609" i="2"/>
  <c r="K3609" i="2"/>
  <c r="K3608" i="2"/>
  <c r="L3608" i="2" s="1"/>
  <c r="K3607" i="2"/>
  <c r="L3607" i="2" s="1"/>
  <c r="K3606" i="2"/>
  <c r="L3606" i="2" s="1"/>
  <c r="K3605" i="2"/>
  <c r="L3605" i="2" s="1"/>
  <c r="K3604" i="2"/>
  <c r="L3604" i="2" s="1"/>
  <c r="K3603" i="2"/>
  <c r="L3603" i="2" s="1"/>
  <c r="K3602" i="2"/>
  <c r="L3602" i="2" s="1"/>
  <c r="L3601" i="2"/>
  <c r="K3601" i="2"/>
  <c r="L3600" i="2"/>
  <c r="K3600" i="2"/>
  <c r="K3599" i="2"/>
  <c r="L3599" i="2" s="1"/>
  <c r="K3598" i="2"/>
  <c r="L3598" i="2" s="1"/>
  <c r="K3597" i="2"/>
  <c r="L3597" i="2" s="1"/>
  <c r="L3596" i="2"/>
  <c r="K3596" i="2"/>
  <c r="K3595" i="2"/>
  <c r="L3595" i="2" s="1"/>
  <c r="K3594" i="2"/>
  <c r="L3594" i="2" s="1"/>
  <c r="K3593" i="2"/>
  <c r="L3593" i="2" s="1"/>
  <c r="K3592" i="2"/>
  <c r="L3592" i="2" s="1"/>
  <c r="K3591" i="2"/>
  <c r="L3591" i="2" s="1"/>
  <c r="K3590" i="2"/>
  <c r="L3590" i="2" s="1"/>
  <c r="K3589" i="2"/>
  <c r="L3589" i="2" s="1"/>
  <c r="L3588" i="2"/>
  <c r="K3588" i="2"/>
  <c r="K3587" i="2"/>
  <c r="L3587" i="2" s="1"/>
  <c r="K3586" i="2"/>
  <c r="L3586" i="2" s="1"/>
  <c r="K3585" i="2"/>
  <c r="L3585" i="2" s="1"/>
  <c r="L3584" i="2"/>
  <c r="K3584" i="2"/>
  <c r="L3583" i="2"/>
  <c r="K3583" i="2"/>
  <c r="K3582" i="2"/>
  <c r="L3582" i="2" s="1"/>
  <c r="K3581" i="2"/>
  <c r="L3581" i="2" s="1"/>
  <c r="L3580" i="2"/>
  <c r="K3580" i="2"/>
  <c r="K3579" i="2"/>
  <c r="L3579" i="2" s="1"/>
  <c r="K3578" i="2"/>
  <c r="L3578" i="2" s="1"/>
  <c r="K3577" i="2"/>
  <c r="L3577" i="2" s="1"/>
  <c r="K3576" i="2"/>
  <c r="L3576" i="2" s="1"/>
  <c r="K3575" i="2"/>
  <c r="L3575" i="2" s="1"/>
  <c r="K3574" i="2"/>
  <c r="L3574" i="2" s="1"/>
  <c r="K3573" i="2"/>
  <c r="L3573" i="2" s="1"/>
  <c r="K3572" i="2"/>
  <c r="L3572" i="2" s="1"/>
  <c r="K3571" i="2"/>
  <c r="L3571" i="2" s="1"/>
  <c r="L3570" i="2"/>
  <c r="K3570" i="2"/>
  <c r="K3569" i="2"/>
  <c r="L3569" i="2" s="1"/>
  <c r="L3568" i="2"/>
  <c r="K3568" i="2"/>
  <c r="L3567" i="2"/>
  <c r="K3567" i="2"/>
  <c r="K3566" i="2"/>
  <c r="L3566" i="2" s="1"/>
  <c r="K3565" i="2"/>
  <c r="L3565" i="2" s="1"/>
  <c r="K3564" i="2"/>
  <c r="L3564" i="2" s="1"/>
  <c r="K3563" i="2"/>
  <c r="L3563" i="2" s="1"/>
  <c r="K3562" i="2"/>
  <c r="L3562" i="2" s="1"/>
  <c r="K3561" i="2"/>
  <c r="L3561" i="2" s="1"/>
  <c r="K3560" i="2"/>
  <c r="L3560" i="2" s="1"/>
  <c r="K3559" i="2"/>
  <c r="L3559" i="2" s="1"/>
  <c r="K3558" i="2"/>
  <c r="L3558" i="2" s="1"/>
  <c r="K3557" i="2"/>
  <c r="L3557" i="2" s="1"/>
  <c r="K3556" i="2"/>
  <c r="L3556" i="2" s="1"/>
  <c r="L3555" i="2"/>
  <c r="K3555" i="2"/>
  <c r="L3554" i="2"/>
  <c r="K3554" i="2"/>
  <c r="K3553" i="2"/>
  <c r="L3553" i="2" s="1"/>
  <c r="L3552" i="2"/>
  <c r="K3552" i="2"/>
  <c r="K3551" i="2"/>
  <c r="L3551" i="2" s="1"/>
  <c r="L3550" i="2"/>
  <c r="K3550" i="2"/>
  <c r="K3549" i="2"/>
  <c r="L3549" i="2" s="1"/>
  <c r="K3548" i="2"/>
  <c r="L3548" i="2" s="1"/>
  <c r="K3547" i="2"/>
  <c r="L3547" i="2" s="1"/>
  <c r="L3546" i="2"/>
  <c r="K3546" i="2"/>
  <c r="K3545" i="2"/>
  <c r="L3545" i="2" s="1"/>
  <c r="K3544" i="2"/>
  <c r="L3544" i="2" s="1"/>
  <c r="K3543" i="2"/>
  <c r="L3543" i="2" s="1"/>
  <c r="L3542" i="2"/>
  <c r="K3542" i="2"/>
  <c r="L3541" i="2"/>
  <c r="K3541" i="2"/>
  <c r="K3540" i="2"/>
  <c r="L3540" i="2" s="1"/>
  <c r="K3539" i="2"/>
  <c r="L3539" i="2" s="1"/>
  <c r="L3538" i="2"/>
  <c r="K3538" i="2"/>
  <c r="L3537" i="2"/>
  <c r="K3537" i="2"/>
  <c r="K3536" i="2"/>
  <c r="L3536" i="2" s="1"/>
  <c r="K3535" i="2"/>
  <c r="L3535" i="2" s="1"/>
  <c r="K3534" i="2"/>
  <c r="L3534" i="2" s="1"/>
  <c r="K3533" i="2"/>
  <c r="L3533" i="2" s="1"/>
  <c r="L3532" i="2"/>
  <c r="K3532" i="2"/>
  <c r="K3531" i="2"/>
  <c r="L3531" i="2" s="1"/>
  <c r="K3530" i="2"/>
  <c r="L3530" i="2" s="1"/>
  <c r="L3529" i="2"/>
  <c r="K3529" i="2"/>
  <c r="L3528" i="2"/>
  <c r="K3528" i="2"/>
  <c r="K3527" i="2"/>
  <c r="L3527" i="2" s="1"/>
  <c r="L3526" i="2"/>
  <c r="K3526" i="2"/>
  <c r="L3525" i="2"/>
  <c r="K3525" i="2"/>
  <c r="L3524" i="2"/>
  <c r="K3524" i="2"/>
  <c r="K3523" i="2"/>
  <c r="L3523" i="2" s="1"/>
  <c r="K3522" i="2"/>
  <c r="L3522" i="2" s="1"/>
  <c r="K3521" i="2"/>
  <c r="L3521" i="2" s="1"/>
  <c r="K3520" i="2"/>
  <c r="L3520" i="2" s="1"/>
  <c r="L3519" i="2"/>
  <c r="K3519" i="2"/>
  <c r="L3518" i="2"/>
  <c r="K3518" i="2"/>
  <c r="K3517" i="2"/>
  <c r="L3517" i="2" s="1"/>
  <c r="L3516" i="2"/>
  <c r="K3516" i="2"/>
  <c r="K3515" i="2"/>
  <c r="L3515" i="2" s="1"/>
  <c r="K3514" i="2"/>
  <c r="L3514" i="2" s="1"/>
  <c r="K3513" i="2"/>
  <c r="L3513" i="2" s="1"/>
  <c r="K3512" i="2"/>
  <c r="L3512" i="2" s="1"/>
  <c r="L3511" i="2"/>
  <c r="K3511" i="2"/>
  <c r="K3510" i="2"/>
  <c r="L3510" i="2" s="1"/>
  <c r="K3509" i="2"/>
  <c r="L3509" i="2" s="1"/>
  <c r="L3508" i="2"/>
  <c r="K3508" i="2"/>
  <c r="K3507" i="2"/>
  <c r="L3507" i="2" s="1"/>
  <c r="L3506" i="2"/>
  <c r="K3506" i="2"/>
  <c r="L3505" i="2"/>
  <c r="K3505" i="2"/>
  <c r="K3504" i="2"/>
  <c r="L3504" i="2" s="1"/>
  <c r="K3503" i="2"/>
  <c r="L3503" i="2" s="1"/>
  <c r="K3502" i="2"/>
  <c r="L3502" i="2" s="1"/>
  <c r="K3501" i="2"/>
  <c r="L3501" i="2" s="1"/>
  <c r="L3500" i="2"/>
  <c r="K3500" i="2"/>
  <c r="K3499" i="2"/>
  <c r="L3499" i="2" s="1"/>
  <c r="L3498" i="2"/>
  <c r="K3498" i="2"/>
  <c r="K3497" i="2"/>
  <c r="L3497" i="2" s="1"/>
  <c r="L3496" i="2"/>
  <c r="K3496" i="2"/>
  <c r="L3495" i="2"/>
  <c r="K3495" i="2"/>
  <c r="K3494" i="2"/>
  <c r="L3494" i="2" s="1"/>
  <c r="L3493" i="2"/>
  <c r="K3493" i="2"/>
  <c r="K3492" i="2"/>
  <c r="L3492" i="2" s="1"/>
  <c r="K3491" i="2"/>
  <c r="L3491" i="2" s="1"/>
  <c r="K3490" i="2"/>
  <c r="L3490" i="2" s="1"/>
  <c r="K3489" i="2"/>
  <c r="L3489" i="2" s="1"/>
  <c r="K3488" i="2"/>
  <c r="L3488" i="2" s="1"/>
  <c r="L3487" i="2"/>
  <c r="K3487" i="2"/>
  <c r="K3486" i="2"/>
  <c r="L3486" i="2" s="1"/>
  <c r="K3485" i="2"/>
  <c r="L3485" i="2" s="1"/>
  <c r="K3484" i="2"/>
  <c r="L3484" i="2" s="1"/>
  <c r="L3483" i="2"/>
  <c r="K3483" i="2"/>
  <c r="L3482" i="2"/>
  <c r="K3482" i="2"/>
  <c r="K3481" i="2"/>
  <c r="L3481" i="2" s="1"/>
  <c r="L3480" i="2"/>
  <c r="K3480" i="2"/>
  <c r="K3479" i="2"/>
  <c r="L3479" i="2" s="1"/>
  <c r="L3478" i="2"/>
  <c r="K3478" i="2"/>
  <c r="K3477" i="2"/>
  <c r="L3477" i="2" s="1"/>
  <c r="K3476" i="2"/>
  <c r="L3476" i="2" s="1"/>
  <c r="K3475" i="2"/>
  <c r="L3475" i="2" s="1"/>
  <c r="K3474" i="2"/>
  <c r="L3474" i="2" s="1"/>
  <c r="K3473" i="2"/>
  <c r="L3473" i="2" s="1"/>
  <c r="K3472" i="2"/>
  <c r="L3472" i="2" s="1"/>
  <c r="K3471" i="2"/>
  <c r="L3471" i="2" s="1"/>
  <c r="L3470" i="2"/>
  <c r="K3470" i="2"/>
  <c r="L3469" i="2"/>
  <c r="K3469" i="2"/>
  <c r="K3468" i="2"/>
  <c r="L3468" i="2" s="1"/>
  <c r="K3467" i="2"/>
  <c r="L3467" i="2" s="1"/>
  <c r="K3466" i="2"/>
  <c r="L3466" i="2" s="1"/>
  <c r="L3465" i="2"/>
  <c r="K3465" i="2"/>
  <c r="K3464" i="2"/>
  <c r="L3464" i="2" s="1"/>
  <c r="K3463" i="2"/>
  <c r="L3463" i="2" s="1"/>
  <c r="K3462" i="2"/>
  <c r="L3462" i="2" s="1"/>
  <c r="K3461" i="2"/>
  <c r="L3461" i="2" s="1"/>
  <c r="K3460" i="2"/>
  <c r="L3460" i="2" s="1"/>
  <c r="L3459" i="2"/>
  <c r="K3459" i="2"/>
  <c r="K3458" i="2"/>
  <c r="L3458" i="2" s="1"/>
  <c r="L3457" i="2"/>
  <c r="K3457" i="2"/>
  <c r="L3456" i="2"/>
  <c r="K3456" i="2"/>
  <c r="K3455" i="2"/>
  <c r="L3455" i="2" s="1"/>
  <c r="K3454" i="2"/>
  <c r="L3454" i="2" s="1"/>
  <c r="K3453" i="2"/>
  <c r="L3453" i="2" s="1"/>
  <c r="L3452" i="2"/>
  <c r="K3452" i="2"/>
  <c r="K3451" i="2"/>
  <c r="L3451" i="2" s="1"/>
  <c r="K3450" i="2"/>
  <c r="L3450" i="2" s="1"/>
  <c r="K3449" i="2"/>
  <c r="L3449" i="2" s="1"/>
  <c r="K3448" i="2"/>
  <c r="L3448" i="2" s="1"/>
  <c r="L3447" i="2"/>
  <c r="K3447" i="2"/>
  <c r="K3446" i="2"/>
  <c r="L3446" i="2" s="1"/>
  <c r="K3445" i="2"/>
  <c r="L3445" i="2" s="1"/>
  <c r="L3444" i="2"/>
  <c r="K3444" i="2"/>
  <c r="K3443" i="2"/>
  <c r="L3443" i="2" s="1"/>
  <c r="K3442" i="2"/>
  <c r="L3442" i="2" s="1"/>
  <c r="L3441" i="2"/>
  <c r="K3441" i="2"/>
  <c r="K3440" i="2"/>
  <c r="L3440" i="2" s="1"/>
  <c r="L3439" i="2"/>
  <c r="K3439" i="2"/>
  <c r="K3438" i="2"/>
  <c r="L3438" i="2" s="1"/>
  <c r="K3437" i="2"/>
  <c r="L3437" i="2" s="1"/>
  <c r="L3436" i="2"/>
  <c r="K3436" i="2"/>
  <c r="K3435" i="2"/>
  <c r="L3435" i="2" s="1"/>
  <c r="K3434" i="2"/>
  <c r="L3434" i="2" s="1"/>
  <c r="K3433" i="2"/>
  <c r="L3433" i="2" s="1"/>
  <c r="K3432" i="2"/>
  <c r="L3432" i="2" s="1"/>
  <c r="K3431" i="2"/>
  <c r="L3431" i="2" s="1"/>
  <c r="K3430" i="2"/>
  <c r="L3430" i="2" s="1"/>
  <c r="K3429" i="2"/>
  <c r="L3429" i="2" s="1"/>
  <c r="K3428" i="2"/>
  <c r="L3428" i="2" s="1"/>
  <c r="K3427" i="2"/>
  <c r="L3427" i="2" s="1"/>
  <c r="L3426" i="2"/>
  <c r="K3426" i="2"/>
  <c r="K3425" i="2"/>
  <c r="L3425" i="2" s="1"/>
  <c r="L3424" i="2"/>
  <c r="K3424" i="2"/>
  <c r="L3423" i="2"/>
  <c r="K3423" i="2"/>
  <c r="K3422" i="2"/>
  <c r="L3422" i="2" s="1"/>
  <c r="K3421" i="2"/>
  <c r="L3421" i="2" s="1"/>
  <c r="K3420" i="2"/>
  <c r="L3420" i="2" s="1"/>
  <c r="K3419" i="2"/>
  <c r="L3419" i="2" s="1"/>
  <c r="K3418" i="2"/>
  <c r="L3418" i="2" s="1"/>
  <c r="K3417" i="2"/>
  <c r="L3417" i="2" s="1"/>
  <c r="L3416" i="2"/>
  <c r="K3416" i="2"/>
  <c r="L3415" i="2"/>
  <c r="K3415" i="2"/>
  <c r="L3414" i="2"/>
  <c r="K3414" i="2"/>
  <c r="K3413" i="2"/>
  <c r="L3413" i="2" s="1"/>
  <c r="K3412" i="2"/>
  <c r="L3412" i="2" s="1"/>
  <c r="L3411" i="2"/>
  <c r="K3411" i="2"/>
  <c r="L3410" i="2"/>
  <c r="K3410" i="2"/>
  <c r="K3409" i="2"/>
  <c r="L3409" i="2" s="1"/>
  <c r="L3408" i="2"/>
  <c r="K3408" i="2"/>
  <c r="K3407" i="2"/>
  <c r="L3407" i="2" s="1"/>
  <c r="L3406" i="2"/>
  <c r="K3406" i="2"/>
  <c r="K3405" i="2"/>
  <c r="L3405" i="2" s="1"/>
  <c r="K3404" i="2"/>
  <c r="L3404" i="2" s="1"/>
  <c r="L3403" i="2"/>
  <c r="K3403" i="2"/>
  <c r="L3402" i="2"/>
  <c r="K3402" i="2"/>
  <c r="K3401" i="2"/>
  <c r="L3401" i="2" s="1"/>
  <c r="L3400" i="2"/>
  <c r="K3400" i="2"/>
  <c r="K3399" i="2"/>
  <c r="L3399" i="2" s="1"/>
  <c r="L3398" i="2"/>
  <c r="K3398" i="2"/>
  <c r="L3397" i="2"/>
  <c r="K3397" i="2"/>
  <c r="K3396" i="2"/>
  <c r="L3396" i="2" s="1"/>
  <c r="K3395" i="2"/>
  <c r="L3395" i="2" s="1"/>
  <c r="L3394" i="2"/>
  <c r="K3394" i="2"/>
  <c r="L3393" i="2"/>
  <c r="K3393" i="2"/>
  <c r="K3392" i="2"/>
  <c r="L3392" i="2" s="1"/>
  <c r="K3391" i="2"/>
  <c r="L3391" i="2" s="1"/>
  <c r="L3390" i="2"/>
  <c r="K3390" i="2"/>
  <c r="K3389" i="2"/>
  <c r="L3389" i="2" s="1"/>
  <c r="K3388" i="2"/>
  <c r="L3388" i="2" s="1"/>
  <c r="K3387" i="2"/>
  <c r="L3387" i="2" s="1"/>
  <c r="K3386" i="2"/>
  <c r="L3386" i="2" s="1"/>
  <c r="K3385" i="2"/>
  <c r="L3385" i="2" s="1"/>
  <c r="L3384" i="2"/>
  <c r="K3384" i="2"/>
  <c r="K3383" i="2"/>
  <c r="L3383" i="2" s="1"/>
  <c r="L3382" i="2"/>
  <c r="K3382" i="2"/>
  <c r="L3381" i="2"/>
  <c r="K3381" i="2"/>
  <c r="L3380" i="2"/>
  <c r="K3380" i="2"/>
  <c r="K3379" i="2"/>
  <c r="L3379" i="2" s="1"/>
  <c r="K3378" i="2"/>
  <c r="L3378" i="2" s="1"/>
  <c r="K3377" i="2"/>
  <c r="L3377" i="2" s="1"/>
  <c r="K3376" i="2"/>
  <c r="L3376" i="2" s="1"/>
  <c r="L3375" i="2"/>
  <c r="K3375" i="2"/>
  <c r="L3374" i="2"/>
  <c r="K3374" i="2"/>
  <c r="K3373" i="2"/>
  <c r="L3373" i="2" s="1"/>
  <c r="L3372" i="2"/>
  <c r="K3372" i="2"/>
  <c r="K3371" i="2"/>
  <c r="L3371" i="2" s="1"/>
  <c r="L3370" i="2"/>
  <c r="K3370" i="2"/>
  <c r="K3369" i="2"/>
  <c r="L3369" i="2" s="1"/>
  <c r="L3368" i="2"/>
  <c r="K3368" i="2"/>
  <c r="L3367" i="2"/>
  <c r="K3367" i="2"/>
  <c r="K3366" i="2"/>
  <c r="L3366" i="2" s="1"/>
  <c r="K3365" i="2"/>
  <c r="L3365" i="2" s="1"/>
  <c r="L3364" i="2"/>
  <c r="K3364" i="2"/>
  <c r="K3363" i="2"/>
  <c r="L3363" i="2" s="1"/>
  <c r="K3362" i="2"/>
  <c r="L3362" i="2" s="1"/>
  <c r="K3361" i="2"/>
  <c r="L3361" i="2" s="1"/>
  <c r="K3360" i="2"/>
  <c r="L3360" i="2" s="1"/>
  <c r="K3359" i="2"/>
  <c r="L3359" i="2" s="1"/>
  <c r="K3358" i="2"/>
  <c r="L3358" i="2" s="1"/>
  <c r="L3357" i="2"/>
  <c r="K3357" i="2"/>
  <c r="K3356" i="2"/>
  <c r="L3356" i="2" s="1"/>
  <c r="L3355" i="2"/>
  <c r="K3355" i="2"/>
  <c r="L3354" i="2"/>
  <c r="K3354" i="2"/>
  <c r="K3353" i="2"/>
  <c r="L3353" i="2" s="1"/>
  <c r="L3352" i="2"/>
  <c r="K3352" i="2"/>
  <c r="L3351" i="2"/>
  <c r="K3351" i="2"/>
  <c r="K3350" i="2"/>
  <c r="L3350" i="2" s="1"/>
  <c r="K3349" i="2"/>
  <c r="L3349" i="2" s="1"/>
  <c r="L3348" i="2"/>
  <c r="K3348" i="2"/>
  <c r="K3347" i="2"/>
  <c r="L3347" i="2" s="1"/>
  <c r="L3346" i="2"/>
  <c r="K3346" i="2"/>
  <c r="L3345" i="2"/>
  <c r="K3345" i="2"/>
  <c r="K3344" i="2"/>
  <c r="L3344" i="2" s="1"/>
  <c r="L3343" i="2"/>
  <c r="K3343" i="2"/>
  <c r="K3342" i="2"/>
  <c r="L3342" i="2" s="1"/>
  <c r="K3341" i="2"/>
  <c r="L3341" i="2" s="1"/>
  <c r="L3340" i="2"/>
  <c r="K3340" i="2"/>
  <c r="L3339" i="2"/>
  <c r="K3339" i="2"/>
  <c r="K3338" i="2"/>
  <c r="L3338" i="2" s="1"/>
  <c r="K3337" i="2"/>
  <c r="L3337" i="2" s="1"/>
  <c r="L3336" i="2"/>
  <c r="K3336" i="2"/>
  <c r="K3335" i="2"/>
  <c r="L3335" i="2" s="1"/>
  <c r="L3334" i="2"/>
  <c r="K3334" i="2"/>
  <c r="L3333" i="2"/>
  <c r="K3333" i="2"/>
  <c r="K3332" i="2"/>
  <c r="L3332" i="2" s="1"/>
  <c r="L3331" i="2"/>
  <c r="K3331" i="2"/>
  <c r="K3330" i="2"/>
  <c r="L3330" i="2" s="1"/>
  <c r="K3329" i="2"/>
  <c r="L3329" i="2" s="1"/>
  <c r="L3328" i="2"/>
  <c r="K3328" i="2"/>
  <c r="L3327" i="2"/>
  <c r="K3327" i="2"/>
  <c r="K3326" i="2"/>
  <c r="L3326" i="2" s="1"/>
  <c r="K3325" i="2"/>
  <c r="L3325" i="2" s="1"/>
  <c r="L3324" i="2"/>
  <c r="K3324" i="2"/>
  <c r="K3323" i="2"/>
  <c r="L3323" i="2" s="1"/>
  <c r="L3322" i="2"/>
  <c r="K3322" i="2"/>
  <c r="L3321" i="2"/>
  <c r="K3321" i="2"/>
  <c r="K3320" i="2"/>
  <c r="L3320" i="2" s="1"/>
  <c r="L3319" i="2"/>
  <c r="K3319" i="2"/>
  <c r="K3318" i="2"/>
  <c r="L3318" i="2" s="1"/>
  <c r="K3317" i="2"/>
  <c r="L3317" i="2" s="1"/>
  <c r="L3316" i="2"/>
  <c r="K3316" i="2"/>
  <c r="L3315" i="2"/>
  <c r="K3315" i="2"/>
  <c r="K3314" i="2"/>
  <c r="L3314" i="2" s="1"/>
  <c r="K3313" i="2"/>
  <c r="L3313" i="2" s="1"/>
  <c r="L3312" i="2"/>
  <c r="K3312" i="2"/>
  <c r="K3311" i="2"/>
  <c r="L3311" i="2" s="1"/>
  <c r="K3310" i="2"/>
  <c r="L3310" i="2" s="1"/>
  <c r="L3309" i="2"/>
  <c r="K3309" i="2"/>
  <c r="K3308" i="2"/>
  <c r="L3308" i="2" s="1"/>
  <c r="K3307" i="2"/>
  <c r="L3307" i="2" s="1"/>
  <c r="L3306" i="2"/>
  <c r="K3306" i="2"/>
  <c r="K3305" i="2"/>
  <c r="L3305" i="2" s="1"/>
  <c r="K3304" i="2"/>
  <c r="L3304" i="2" s="1"/>
  <c r="L3303" i="2"/>
  <c r="K3303" i="2"/>
  <c r="K3302" i="2"/>
  <c r="L3302" i="2" s="1"/>
  <c r="L3301" i="2"/>
  <c r="K3301" i="2"/>
  <c r="K3300" i="2"/>
  <c r="L3300" i="2" s="1"/>
  <c r="K3299" i="2"/>
  <c r="L3299" i="2" s="1"/>
  <c r="K3298" i="2"/>
  <c r="L3298" i="2" s="1"/>
  <c r="L3297" i="2"/>
  <c r="K3297" i="2"/>
  <c r="K3296" i="2"/>
  <c r="L3296" i="2" s="1"/>
  <c r="K3295" i="2"/>
  <c r="L3295" i="2" s="1"/>
  <c r="L3294" i="2"/>
  <c r="K3294" i="2"/>
  <c r="K3293" i="2"/>
  <c r="L3293" i="2" s="1"/>
  <c r="K3292" i="2"/>
  <c r="L3292" i="2" s="1"/>
  <c r="L3291" i="2"/>
  <c r="K3291" i="2"/>
  <c r="K3290" i="2"/>
  <c r="L3290" i="2" s="1"/>
  <c r="K3289" i="2"/>
  <c r="L3289" i="2" s="1"/>
  <c r="L3288" i="2"/>
  <c r="K3288" i="2"/>
  <c r="K3287" i="2"/>
  <c r="L3287" i="2" s="1"/>
  <c r="K3286" i="2"/>
  <c r="L3286" i="2" s="1"/>
  <c r="L3285" i="2"/>
  <c r="K3285" i="2"/>
  <c r="K3284" i="2"/>
  <c r="L3284" i="2" s="1"/>
  <c r="K3283" i="2"/>
  <c r="L3283" i="2" s="1"/>
  <c r="L3282" i="2"/>
  <c r="K3282" i="2"/>
  <c r="K3281" i="2"/>
  <c r="L3281" i="2" s="1"/>
  <c r="K3280" i="2"/>
  <c r="L3280" i="2" s="1"/>
  <c r="L3279" i="2"/>
  <c r="K3279" i="2"/>
  <c r="K3278" i="2"/>
  <c r="L3278" i="2" s="1"/>
  <c r="L3277" i="2"/>
  <c r="K3277" i="2"/>
  <c r="K3276" i="2"/>
  <c r="L3276" i="2" s="1"/>
  <c r="K3275" i="2"/>
  <c r="L3275" i="2" s="1"/>
  <c r="K3274" i="2"/>
  <c r="L3274" i="2" s="1"/>
  <c r="L3273" i="2"/>
  <c r="K3273" i="2"/>
  <c r="K3272" i="2"/>
  <c r="L3272" i="2" s="1"/>
  <c r="K3271" i="2"/>
  <c r="L3271" i="2" s="1"/>
  <c r="L3270" i="2"/>
  <c r="K3270" i="2"/>
  <c r="K3269" i="2"/>
  <c r="L3269" i="2" s="1"/>
  <c r="K3268" i="2"/>
  <c r="L3268" i="2" s="1"/>
  <c r="L3267" i="2"/>
  <c r="K3267" i="2"/>
  <c r="K3266" i="2"/>
  <c r="L3266" i="2" s="1"/>
  <c r="K3265" i="2"/>
  <c r="L3265" i="2" s="1"/>
  <c r="L3264" i="2"/>
  <c r="K3264" i="2"/>
  <c r="K3263" i="2"/>
  <c r="L3263" i="2" s="1"/>
  <c r="K3262" i="2"/>
  <c r="L3262" i="2" s="1"/>
  <c r="L3261" i="2"/>
  <c r="K3261" i="2"/>
  <c r="K3260" i="2"/>
  <c r="L3260" i="2" s="1"/>
  <c r="K3259" i="2"/>
  <c r="L3259" i="2" s="1"/>
  <c r="L3258" i="2"/>
  <c r="K3258" i="2"/>
  <c r="K3257" i="2"/>
  <c r="L3257" i="2" s="1"/>
  <c r="K3256" i="2"/>
  <c r="L3256" i="2" s="1"/>
  <c r="L3255" i="2"/>
  <c r="K3255" i="2"/>
  <c r="K3254" i="2"/>
  <c r="L3254" i="2" s="1"/>
  <c r="L3253" i="2"/>
  <c r="K3253" i="2"/>
  <c r="K3252" i="2"/>
  <c r="L3252" i="2" s="1"/>
  <c r="K3251" i="2"/>
  <c r="L3251" i="2" s="1"/>
  <c r="K3250" i="2"/>
  <c r="L3250" i="2" s="1"/>
  <c r="L3249" i="2"/>
  <c r="K3249" i="2"/>
  <c r="K3248" i="2"/>
  <c r="L3248" i="2" s="1"/>
  <c r="K3247" i="2"/>
  <c r="L3247" i="2" s="1"/>
  <c r="L3246" i="2"/>
  <c r="K3246" i="2"/>
  <c r="K3245" i="2"/>
  <c r="L3245" i="2" s="1"/>
  <c r="K3244" i="2"/>
  <c r="L3244" i="2" s="1"/>
  <c r="L3243" i="2"/>
  <c r="K3243" i="2"/>
  <c r="K3242" i="2"/>
  <c r="L3242" i="2" s="1"/>
  <c r="K3241" i="2"/>
  <c r="L3241" i="2" s="1"/>
  <c r="L3240" i="2"/>
  <c r="K3240" i="2"/>
  <c r="K3239" i="2"/>
  <c r="L3239" i="2" s="1"/>
  <c r="K3238" i="2"/>
  <c r="L3238" i="2" s="1"/>
  <c r="L3237" i="2"/>
  <c r="K3237" i="2"/>
  <c r="K3236" i="2"/>
  <c r="L3236" i="2" s="1"/>
  <c r="K3235" i="2"/>
  <c r="L3235" i="2" s="1"/>
  <c r="L3234" i="2"/>
  <c r="K3234" i="2"/>
  <c r="K3233" i="2"/>
  <c r="L3233" i="2" s="1"/>
  <c r="K3232" i="2"/>
  <c r="L3232" i="2" s="1"/>
  <c r="L3231" i="2"/>
  <c r="K3231" i="2"/>
  <c r="K3230" i="2"/>
  <c r="L3230" i="2" s="1"/>
  <c r="L3229" i="2"/>
  <c r="K3229" i="2"/>
  <c r="L3228" i="2"/>
  <c r="K3228" i="2"/>
  <c r="K3227" i="2"/>
  <c r="L3227" i="2" s="1"/>
  <c r="K3226" i="2"/>
  <c r="L3226" i="2" s="1"/>
  <c r="L3225" i="2"/>
  <c r="K3225" i="2"/>
  <c r="K3224" i="2"/>
  <c r="L3224" i="2" s="1"/>
  <c r="K3223" i="2"/>
  <c r="L3223" i="2" s="1"/>
  <c r="K3222" i="2"/>
  <c r="L3222" i="2" s="1"/>
  <c r="K3221" i="2"/>
  <c r="L3221" i="2" s="1"/>
  <c r="K3220" i="2"/>
  <c r="L3220" i="2" s="1"/>
  <c r="L3219" i="2"/>
  <c r="K3219" i="2"/>
  <c r="K3218" i="2"/>
  <c r="L3218" i="2" s="1"/>
  <c r="K3217" i="2"/>
  <c r="L3217" i="2" s="1"/>
  <c r="L3216" i="2"/>
  <c r="K3216" i="2"/>
  <c r="K3215" i="2"/>
  <c r="L3215" i="2" s="1"/>
  <c r="K3214" i="2"/>
  <c r="L3214" i="2" s="1"/>
  <c r="L3213" i="2"/>
  <c r="K3213" i="2"/>
  <c r="K3212" i="2"/>
  <c r="L3212" i="2" s="1"/>
  <c r="K3211" i="2"/>
  <c r="L3211" i="2" s="1"/>
  <c r="L3210" i="2"/>
  <c r="K3210" i="2"/>
  <c r="K3209" i="2"/>
  <c r="L3209" i="2" s="1"/>
  <c r="K3208" i="2"/>
  <c r="L3208" i="2" s="1"/>
  <c r="L3207" i="2"/>
  <c r="K3207" i="2"/>
  <c r="K3206" i="2"/>
  <c r="L3206" i="2" s="1"/>
  <c r="L3205" i="2"/>
  <c r="K3205" i="2"/>
  <c r="L3204" i="2"/>
  <c r="K3204" i="2"/>
  <c r="K3203" i="2"/>
  <c r="L3203" i="2" s="1"/>
  <c r="K3202" i="2"/>
  <c r="L3202" i="2" s="1"/>
  <c r="L3201" i="2"/>
  <c r="K3201" i="2"/>
  <c r="K3200" i="2"/>
  <c r="L3200" i="2" s="1"/>
  <c r="K3199" i="2"/>
  <c r="L3199" i="2" s="1"/>
  <c r="K3198" i="2"/>
  <c r="L3198" i="2" s="1"/>
  <c r="K3197" i="2"/>
  <c r="L3197" i="2" s="1"/>
  <c r="K3196" i="2"/>
  <c r="L3196" i="2" s="1"/>
  <c r="L3195" i="2"/>
  <c r="K3195" i="2"/>
  <c r="K3194" i="2"/>
  <c r="L3194" i="2" s="1"/>
  <c r="K3193" i="2"/>
  <c r="L3193" i="2" s="1"/>
  <c r="L3192" i="2"/>
  <c r="K3192" i="2"/>
  <c r="K3191" i="2"/>
  <c r="L3191" i="2" s="1"/>
  <c r="K3190" i="2"/>
  <c r="L3190" i="2" s="1"/>
  <c r="L3189" i="2"/>
  <c r="K3189" i="2"/>
  <c r="K3188" i="2"/>
  <c r="L3188" i="2" s="1"/>
  <c r="K3187" i="2"/>
  <c r="L3187" i="2" s="1"/>
  <c r="L3186" i="2"/>
  <c r="K3186" i="2"/>
  <c r="K3185" i="2"/>
  <c r="L3185" i="2" s="1"/>
  <c r="K3184" i="2"/>
  <c r="L3184" i="2" s="1"/>
  <c r="L3183" i="2"/>
  <c r="K3183" i="2"/>
  <c r="K3182" i="2"/>
  <c r="L3182" i="2" s="1"/>
  <c r="L3181" i="2"/>
  <c r="K3181" i="2"/>
  <c r="L3180" i="2"/>
  <c r="K3180" i="2"/>
  <c r="K3179" i="2"/>
  <c r="L3179" i="2" s="1"/>
  <c r="K3178" i="2"/>
  <c r="L3178" i="2" s="1"/>
  <c r="L3177" i="2"/>
  <c r="K3177" i="2"/>
  <c r="K3176" i="2"/>
  <c r="L3176" i="2" s="1"/>
  <c r="K3175" i="2"/>
  <c r="L3175" i="2" s="1"/>
  <c r="L3174" i="2"/>
  <c r="K3174" i="2"/>
  <c r="K3173" i="2"/>
  <c r="L3173" i="2" s="1"/>
  <c r="K3172" i="2"/>
  <c r="L3172" i="2" s="1"/>
  <c r="L3171" i="2"/>
  <c r="K3171" i="2"/>
  <c r="K3170" i="2"/>
  <c r="L3170" i="2" s="1"/>
  <c r="K3169" i="2"/>
  <c r="L3169" i="2" s="1"/>
  <c r="L3168" i="2"/>
  <c r="K3168" i="2"/>
  <c r="K3167" i="2"/>
  <c r="L3167" i="2" s="1"/>
  <c r="K3166" i="2"/>
  <c r="L3166" i="2" s="1"/>
  <c r="L3165" i="2"/>
  <c r="K3165" i="2"/>
  <c r="K3164" i="2"/>
  <c r="L3164" i="2" s="1"/>
  <c r="K3163" i="2"/>
  <c r="L3163" i="2" s="1"/>
  <c r="L3162" i="2"/>
  <c r="K3162" i="2"/>
  <c r="K3161" i="2"/>
  <c r="L3161" i="2" s="1"/>
  <c r="K3160" i="2"/>
  <c r="L3160" i="2" s="1"/>
  <c r="L3159" i="2"/>
  <c r="K3159" i="2"/>
  <c r="K3158" i="2"/>
  <c r="L3158" i="2" s="1"/>
  <c r="L3157" i="2"/>
  <c r="K3157" i="2"/>
  <c r="L3156" i="2"/>
  <c r="K3156" i="2"/>
  <c r="K3155" i="2"/>
  <c r="L3155" i="2" s="1"/>
  <c r="K3154" i="2"/>
  <c r="L3154" i="2" s="1"/>
  <c r="L3153" i="2"/>
  <c r="K3153" i="2"/>
  <c r="K3152" i="2"/>
  <c r="L3152" i="2" s="1"/>
  <c r="K3151" i="2"/>
  <c r="L3151" i="2" s="1"/>
  <c r="L3150" i="2"/>
  <c r="K3150" i="2"/>
  <c r="K3149" i="2"/>
  <c r="L3149" i="2" s="1"/>
  <c r="K3148" i="2"/>
  <c r="L3148" i="2" s="1"/>
  <c r="L3147" i="2"/>
  <c r="K3147" i="2"/>
  <c r="K3146" i="2"/>
  <c r="L3146" i="2" s="1"/>
  <c r="K3145" i="2"/>
  <c r="L3145" i="2" s="1"/>
  <c r="L3144" i="2"/>
  <c r="K3144" i="2"/>
  <c r="K3143" i="2"/>
  <c r="L3143" i="2" s="1"/>
  <c r="K3142" i="2"/>
  <c r="L3142" i="2" s="1"/>
  <c r="L3141" i="2"/>
  <c r="K3141" i="2"/>
  <c r="K3140" i="2"/>
  <c r="L3140" i="2" s="1"/>
  <c r="K3139" i="2"/>
  <c r="L3139" i="2" s="1"/>
  <c r="L3138" i="2"/>
  <c r="K3138" i="2"/>
  <c r="K3137" i="2"/>
  <c r="L3137" i="2" s="1"/>
  <c r="K3136" i="2"/>
  <c r="L3136" i="2" s="1"/>
  <c r="L3135" i="2"/>
  <c r="K3135" i="2"/>
  <c r="K3134" i="2"/>
  <c r="L3134" i="2" s="1"/>
  <c r="L3133" i="2"/>
  <c r="K3133" i="2"/>
  <c r="L3132" i="2"/>
  <c r="K3132" i="2"/>
  <c r="K3131" i="2"/>
  <c r="L3131" i="2" s="1"/>
  <c r="K3130" i="2"/>
  <c r="L3130" i="2" s="1"/>
  <c r="L3129" i="2"/>
  <c r="K3129" i="2"/>
  <c r="K3128" i="2"/>
  <c r="L3128" i="2" s="1"/>
  <c r="K3127" i="2"/>
  <c r="L3127" i="2" s="1"/>
  <c r="K3126" i="2"/>
  <c r="L3126" i="2" s="1"/>
  <c r="K3125" i="2"/>
  <c r="L3125" i="2" s="1"/>
  <c r="L3124" i="2"/>
  <c r="K3124" i="2"/>
  <c r="K3123" i="2"/>
  <c r="L3123" i="2" s="1"/>
  <c r="K3122" i="2"/>
  <c r="L3122" i="2" s="1"/>
  <c r="K3121" i="2"/>
  <c r="L3121" i="2" s="1"/>
  <c r="K3120" i="2"/>
  <c r="L3120" i="2" s="1"/>
  <c r="K3119" i="2"/>
  <c r="L3119" i="2" s="1"/>
  <c r="L3118" i="2"/>
  <c r="K3118" i="2"/>
  <c r="L3117" i="2"/>
  <c r="K3117" i="2"/>
  <c r="K3116" i="2"/>
  <c r="L3116" i="2" s="1"/>
  <c r="L3115" i="2"/>
  <c r="K3115" i="2"/>
  <c r="K3114" i="2"/>
  <c r="L3114" i="2" s="1"/>
  <c r="K3113" i="2"/>
  <c r="L3113" i="2" s="1"/>
  <c r="L3112" i="2"/>
  <c r="K3112" i="2"/>
  <c r="L3111" i="2"/>
  <c r="K3111" i="2"/>
  <c r="K3110" i="2"/>
  <c r="L3110" i="2" s="1"/>
  <c r="K3109" i="2"/>
  <c r="L3109" i="2" s="1"/>
  <c r="L3108" i="2"/>
  <c r="K3108" i="2"/>
  <c r="K3107" i="2"/>
  <c r="L3107" i="2" s="1"/>
  <c r="L3106" i="2"/>
  <c r="K3106" i="2"/>
  <c r="L3105" i="2"/>
  <c r="K3105" i="2"/>
  <c r="K3104" i="2"/>
  <c r="L3104" i="2" s="1"/>
  <c r="K3103" i="2"/>
  <c r="L3103" i="2" s="1"/>
  <c r="K3102" i="2"/>
  <c r="L3102" i="2" s="1"/>
  <c r="K3101" i="2"/>
  <c r="L3101" i="2" s="1"/>
  <c r="K3100" i="2"/>
  <c r="L3100" i="2" s="1"/>
  <c r="L3099" i="2"/>
  <c r="K3099" i="2"/>
  <c r="K3098" i="2"/>
  <c r="L3098" i="2" s="1"/>
  <c r="K3097" i="2"/>
  <c r="L3097" i="2" s="1"/>
  <c r="K3096" i="2"/>
  <c r="L3096" i="2" s="1"/>
  <c r="K3095" i="2"/>
  <c r="L3095" i="2" s="1"/>
  <c r="K3094" i="2"/>
  <c r="L3094" i="2" s="1"/>
  <c r="K3093" i="2"/>
  <c r="L3093" i="2" s="1"/>
  <c r="K3092" i="2"/>
  <c r="L3092" i="2" s="1"/>
  <c r="K3091" i="2"/>
  <c r="L3091" i="2" s="1"/>
  <c r="K3090" i="2"/>
  <c r="L3090" i="2" s="1"/>
  <c r="K3089" i="2"/>
  <c r="L3089" i="2" s="1"/>
  <c r="L3088" i="2"/>
  <c r="K3088" i="2"/>
  <c r="K3087" i="2"/>
  <c r="L3087" i="2" s="1"/>
  <c r="K3086" i="2"/>
  <c r="L3086" i="2" s="1"/>
  <c r="K3085" i="2"/>
  <c r="L3085" i="2" s="1"/>
  <c r="K3084" i="2"/>
  <c r="L3084" i="2" s="1"/>
  <c r="K3083" i="2"/>
  <c r="L3083" i="2" s="1"/>
  <c r="L3082" i="2"/>
  <c r="K3082" i="2"/>
  <c r="L3081" i="2"/>
  <c r="K3081" i="2"/>
  <c r="K3080" i="2"/>
  <c r="L3080" i="2" s="1"/>
  <c r="L3079" i="2"/>
  <c r="K3079" i="2"/>
  <c r="K3078" i="2"/>
  <c r="L3078" i="2" s="1"/>
  <c r="K3077" i="2"/>
  <c r="L3077" i="2" s="1"/>
  <c r="L3076" i="2"/>
  <c r="K3076" i="2"/>
  <c r="L3075" i="2"/>
  <c r="K3075" i="2"/>
  <c r="K3074" i="2"/>
  <c r="L3074" i="2" s="1"/>
  <c r="K3073" i="2"/>
  <c r="L3073" i="2" s="1"/>
  <c r="L3072" i="2"/>
  <c r="K3072" i="2"/>
  <c r="K3071" i="2"/>
  <c r="L3071" i="2" s="1"/>
  <c r="L3070" i="2"/>
  <c r="K3070" i="2"/>
  <c r="L3069" i="2"/>
  <c r="K3069" i="2"/>
  <c r="K3068" i="2"/>
  <c r="L3068" i="2" s="1"/>
  <c r="K3067" i="2"/>
  <c r="L3067" i="2" s="1"/>
  <c r="K3066" i="2"/>
  <c r="L3066" i="2" s="1"/>
  <c r="K3065" i="2"/>
  <c r="L3065" i="2" s="1"/>
  <c r="K3064" i="2"/>
  <c r="L3064" i="2" s="1"/>
  <c r="L3063" i="2"/>
  <c r="K3063" i="2"/>
  <c r="K3062" i="2"/>
  <c r="L3062" i="2" s="1"/>
  <c r="K3061" i="2"/>
  <c r="L3061" i="2" s="1"/>
  <c r="K3060" i="2"/>
  <c r="L3060" i="2" s="1"/>
  <c r="K3059" i="2"/>
  <c r="L3059" i="2" s="1"/>
  <c r="K3058" i="2"/>
  <c r="L3058" i="2" s="1"/>
  <c r="K3057" i="2"/>
  <c r="L3057" i="2" s="1"/>
  <c r="K3056" i="2"/>
  <c r="L3056" i="2" s="1"/>
  <c r="K3055" i="2"/>
  <c r="L3055" i="2" s="1"/>
  <c r="K3054" i="2"/>
  <c r="L3054" i="2" s="1"/>
  <c r="K3053" i="2"/>
  <c r="L3053" i="2" s="1"/>
  <c r="L3052" i="2"/>
  <c r="K3052" i="2"/>
  <c r="K3051" i="2"/>
  <c r="L3051" i="2" s="1"/>
  <c r="K3050" i="2"/>
  <c r="L3050" i="2" s="1"/>
  <c r="K3049" i="2"/>
  <c r="L3049" i="2" s="1"/>
  <c r="K3048" i="2"/>
  <c r="L3048" i="2" s="1"/>
  <c r="K3047" i="2"/>
  <c r="L3047" i="2" s="1"/>
  <c r="L3046" i="2"/>
  <c r="K3046" i="2"/>
  <c r="L3045" i="2"/>
  <c r="K3045" i="2"/>
  <c r="K3044" i="2"/>
  <c r="L3044" i="2" s="1"/>
  <c r="L3043" i="2"/>
  <c r="K3043" i="2"/>
  <c r="K3042" i="2"/>
  <c r="L3042" i="2" s="1"/>
  <c r="K3041" i="2"/>
  <c r="L3041" i="2" s="1"/>
  <c r="L3040" i="2"/>
  <c r="K3040" i="2"/>
  <c r="L3039" i="2"/>
  <c r="K3039" i="2"/>
  <c r="K3038" i="2"/>
  <c r="L3038" i="2" s="1"/>
  <c r="K3037" i="2"/>
  <c r="L3037" i="2" s="1"/>
  <c r="L3036" i="2"/>
  <c r="K3036" i="2"/>
  <c r="K3035" i="2"/>
  <c r="L3035" i="2" s="1"/>
  <c r="L3034" i="2"/>
  <c r="K3034" i="2"/>
  <c r="L3033" i="2"/>
  <c r="K3033" i="2"/>
  <c r="L3032" i="2"/>
  <c r="K3032" i="2"/>
  <c r="L3031" i="2"/>
  <c r="K3031" i="2"/>
  <c r="K3030" i="2"/>
  <c r="L3030" i="2" s="1"/>
  <c r="K3029" i="2"/>
  <c r="L3029" i="2" s="1"/>
  <c r="K3028" i="2"/>
  <c r="L3028" i="2" s="1"/>
  <c r="K3027" i="2"/>
  <c r="L3027" i="2" s="1"/>
  <c r="K3026" i="2"/>
  <c r="L3026" i="2" s="1"/>
  <c r="K3025" i="2"/>
  <c r="L3025" i="2" s="1"/>
  <c r="K3024" i="2"/>
  <c r="L3024" i="2" s="1"/>
  <c r="K3023" i="2"/>
  <c r="L3023" i="2" s="1"/>
  <c r="K3022" i="2"/>
  <c r="L3022" i="2" s="1"/>
  <c r="L3021" i="2"/>
  <c r="K3021" i="2"/>
  <c r="K3020" i="2"/>
  <c r="L3020" i="2" s="1"/>
  <c r="L3019" i="2"/>
  <c r="K3019" i="2"/>
  <c r="L3018" i="2"/>
  <c r="K3018" i="2"/>
  <c r="K3017" i="2"/>
  <c r="L3017" i="2" s="1"/>
  <c r="L3016" i="2"/>
  <c r="K3016" i="2"/>
  <c r="K3015" i="2"/>
  <c r="L3015" i="2" s="1"/>
  <c r="K3014" i="2"/>
  <c r="L3014" i="2" s="1"/>
  <c r="L3013" i="2"/>
  <c r="K3013" i="2"/>
  <c r="K3012" i="2"/>
  <c r="L3012" i="2" s="1"/>
  <c r="K3011" i="2"/>
  <c r="L3011" i="2" s="1"/>
  <c r="K3010" i="2"/>
  <c r="L3010" i="2" s="1"/>
  <c r="K3009" i="2"/>
  <c r="L3009" i="2" s="1"/>
  <c r="L3008" i="2"/>
  <c r="K3008" i="2"/>
  <c r="L3007" i="2"/>
  <c r="K3007" i="2"/>
  <c r="L3006" i="2"/>
  <c r="K3006" i="2"/>
  <c r="K3005" i="2"/>
  <c r="L3005" i="2" s="1"/>
  <c r="K3004" i="2"/>
  <c r="L3004" i="2" s="1"/>
  <c r="L3003" i="2"/>
  <c r="K3003" i="2"/>
  <c r="K3002" i="2"/>
  <c r="L3002" i="2" s="1"/>
  <c r="K3001" i="2"/>
  <c r="L3001" i="2" s="1"/>
  <c r="L3000" i="2"/>
  <c r="K3000" i="2"/>
  <c r="K2999" i="2"/>
  <c r="L2999" i="2" s="1"/>
  <c r="K2998" i="2"/>
  <c r="L2998" i="2" s="1"/>
  <c r="K2997" i="2"/>
  <c r="L2997" i="2" s="1"/>
  <c r="K2996" i="2"/>
  <c r="L2996" i="2" s="1"/>
  <c r="L2995" i="2"/>
  <c r="K2995" i="2"/>
  <c r="L2994" i="2"/>
  <c r="K2994" i="2"/>
  <c r="K2993" i="2"/>
  <c r="L2993" i="2" s="1"/>
  <c r="K2992" i="2"/>
  <c r="L2992" i="2" s="1"/>
  <c r="K2991" i="2"/>
  <c r="L2991" i="2" s="1"/>
  <c r="L2990" i="2"/>
  <c r="K2990" i="2"/>
  <c r="K2989" i="2"/>
  <c r="L2989" i="2" s="1"/>
  <c r="K2988" i="2"/>
  <c r="L2988" i="2" s="1"/>
  <c r="K2987" i="2"/>
  <c r="L2987" i="2" s="1"/>
  <c r="L2986" i="2"/>
  <c r="K2986" i="2"/>
  <c r="K2985" i="2"/>
  <c r="L2985" i="2" s="1"/>
  <c r="K2984" i="2"/>
  <c r="L2984" i="2" s="1"/>
  <c r="K2983" i="2"/>
  <c r="L2983" i="2" s="1"/>
  <c r="L2982" i="2"/>
  <c r="K2982" i="2"/>
  <c r="K2981" i="2"/>
  <c r="L2981" i="2" s="1"/>
  <c r="L2980" i="2"/>
  <c r="K2980" i="2"/>
  <c r="K2979" i="2"/>
  <c r="L2979" i="2" s="1"/>
  <c r="K2978" i="2"/>
  <c r="L2978" i="2" s="1"/>
  <c r="L2977" i="2"/>
  <c r="K2977" i="2"/>
  <c r="K2976" i="2"/>
  <c r="L2976" i="2" s="1"/>
  <c r="K2975" i="2"/>
  <c r="L2975" i="2" s="1"/>
  <c r="L2974" i="2"/>
  <c r="K2974" i="2"/>
  <c r="L2973" i="2"/>
  <c r="K2973" i="2"/>
  <c r="K2972" i="2"/>
  <c r="L2972" i="2" s="1"/>
  <c r="K2971" i="2"/>
  <c r="L2971" i="2" s="1"/>
  <c r="K2970" i="2"/>
  <c r="L2970" i="2" s="1"/>
  <c r="K2969" i="2"/>
  <c r="L2969" i="2" s="1"/>
  <c r="K2968" i="2"/>
  <c r="L2968" i="2" s="1"/>
  <c r="K2967" i="2"/>
  <c r="L2967" i="2" s="1"/>
  <c r="K2966" i="2"/>
  <c r="L2966" i="2" s="1"/>
  <c r="K2965" i="2"/>
  <c r="L2965" i="2" s="1"/>
  <c r="L2964" i="2"/>
  <c r="K2964" i="2"/>
  <c r="K2963" i="2"/>
  <c r="L2963" i="2" s="1"/>
  <c r="L2962" i="2"/>
  <c r="K2962" i="2"/>
  <c r="K2961" i="2"/>
  <c r="L2961" i="2" s="1"/>
  <c r="L2960" i="2"/>
  <c r="K2960" i="2"/>
  <c r="K2959" i="2"/>
  <c r="L2959" i="2" s="1"/>
  <c r="K2958" i="2"/>
  <c r="L2958" i="2" s="1"/>
  <c r="K2957" i="2"/>
  <c r="L2957" i="2" s="1"/>
  <c r="K2956" i="2"/>
  <c r="L2956" i="2" s="1"/>
  <c r="K2955" i="2"/>
  <c r="L2955" i="2" s="1"/>
  <c r="L2954" i="2"/>
  <c r="K2954" i="2"/>
  <c r="K2953" i="2"/>
  <c r="L2953" i="2" s="1"/>
  <c r="K2952" i="2"/>
  <c r="L2952" i="2" s="1"/>
  <c r="K2951" i="2"/>
  <c r="L2951" i="2" s="1"/>
  <c r="K2950" i="2"/>
  <c r="L2950" i="2" s="1"/>
  <c r="L2949" i="2"/>
  <c r="K2949" i="2"/>
  <c r="K2948" i="2"/>
  <c r="L2948" i="2" s="1"/>
  <c r="L2947" i="2"/>
  <c r="K2947" i="2"/>
  <c r="K2946" i="2"/>
  <c r="L2946" i="2" s="1"/>
  <c r="K2945" i="2"/>
  <c r="L2945" i="2" s="1"/>
  <c r="L2944" i="2"/>
  <c r="K2944" i="2"/>
  <c r="K2943" i="2"/>
  <c r="L2943" i="2" s="1"/>
  <c r="K2942" i="2"/>
  <c r="L2942" i="2" s="1"/>
  <c r="K2941" i="2"/>
  <c r="L2941" i="2" s="1"/>
  <c r="K2940" i="2"/>
  <c r="L2940" i="2" s="1"/>
  <c r="K2939" i="2"/>
  <c r="L2939" i="2" s="1"/>
  <c r="K2938" i="2"/>
  <c r="L2938" i="2" s="1"/>
  <c r="K2937" i="2"/>
  <c r="L2937" i="2" s="1"/>
  <c r="L2936" i="2"/>
  <c r="K2936" i="2"/>
  <c r="K2935" i="2"/>
  <c r="L2935" i="2" s="1"/>
  <c r="L2934" i="2"/>
  <c r="K2934" i="2"/>
  <c r="K2933" i="2"/>
  <c r="L2933" i="2" s="1"/>
  <c r="K2932" i="2"/>
  <c r="L2932" i="2" s="1"/>
  <c r="L2931" i="2"/>
  <c r="K2931" i="2"/>
  <c r="K2930" i="2"/>
  <c r="L2930" i="2" s="1"/>
  <c r="K2929" i="2"/>
  <c r="L2929" i="2" s="1"/>
  <c r="L2928" i="2"/>
  <c r="K2928" i="2"/>
  <c r="K2927" i="2"/>
  <c r="L2927" i="2" s="1"/>
  <c r="K2926" i="2"/>
  <c r="L2926" i="2" s="1"/>
  <c r="K2925" i="2"/>
  <c r="L2925" i="2" s="1"/>
  <c r="K2924" i="2"/>
  <c r="L2924" i="2" s="1"/>
  <c r="L2923" i="2"/>
  <c r="K2923" i="2"/>
  <c r="K2922" i="2"/>
  <c r="L2922" i="2" s="1"/>
  <c r="K2921" i="2"/>
  <c r="L2921" i="2" s="1"/>
  <c r="K2920" i="2"/>
  <c r="L2920" i="2" s="1"/>
  <c r="K2919" i="2"/>
  <c r="L2919" i="2" s="1"/>
  <c r="L2918" i="2"/>
  <c r="K2918" i="2"/>
  <c r="K2917" i="2"/>
  <c r="L2917" i="2" s="1"/>
  <c r="K2916" i="2"/>
  <c r="L2916" i="2" s="1"/>
  <c r="K2915" i="2"/>
  <c r="L2915" i="2" s="1"/>
  <c r="L2914" i="2"/>
  <c r="K2914" i="2"/>
  <c r="K2913" i="2"/>
  <c r="L2913" i="2" s="1"/>
  <c r="K2912" i="2"/>
  <c r="L2912" i="2" s="1"/>
  <c r="K2911" i="2"/>
  <c r="L2911" i="2" s="1"/>
  <c r="L2910" i="2"/>
  <c r="K2910" i="2"/>
  <c r="K2909" i="2"/>
  <c r="L2909" i="2" s="1"/>
  <c r="K2908" i="2"/>
  <c r="L2908" i="2" s="1"/>
  <c r="K2907" i="2"/>
  <c r="L2907" i="2" s="1"/>
  <c r="K2906" i="2"/>
  <c r="L2906" i="2" s="1"/>
  <c r="L2905" i="2"/>
  <c r="K2905" i="2"/>
  <c r="K2904" i="2"/>
  <c r="L2904" i="2" s="1"/>
  <c r="K2903" i="2"/>
  <c r="L2903" i="2" s="1"/>
  <c r="K2902" i="2"/>
  <c r="L2902" i="2" s="1"/>
  <c r="L2901" i="2"/>
  <c r="K2901" i="2"/>
  <c r="K2900" i="2"/>
  <c r="L2900" i="2" s="1"/>
  <c r="K2899" i="2"/>
  <c r="L2899" i="2" s="1"/>
  <c r="K2898" i="2"/>
  <c r="L2898" i="2" s="1"/>
  <c r="K2897" i="2"/>
  <c r="L2897" i="2" s="1"/>
  <c r="K2896" i="2"/>
  <c r="L2896" i="2" s="1"/>
  <c r="L2895" i="2"/>
  <c r="K2895" i="2"/>
  <c r="K2894" i="2"/>
  <c r="L2894" i="2" s="1"/>
  <c r="K2893" i="2"/>
  <c r="L2893" i="2" s="1"/>
  <c r="L2892" i="2"/>
  <c r="K2892" i="2"/>
  <c r="K2891" i="2"/>
  <c r="L2891" i="2" s="1"/>
  <c r="L2890" i="2"/>
  <c r="K2890" i="2"/>
  <c r="L2889" i="2"/>
  <c r="K2889" i="2"/>
  <c r="L2888" i="2"/>
  <c r="K2888" i="2"/>
  <c r="L2887" i="2"/>
  <c r="K2887" i="2"/>
  <c r="K2886" i="2"/>
  <c r="L2886" i="2" s="1"/>
  <c r="K2885" i="2"/>
  <c r="L2885" i="2" s="1"/>
  <c r="K2884" i="2"/>
  <c r="L2884" i="2" s="1"/>
  <c r="K2883" i="2"/>
  <c r="L2883" i="2" s="1"/>
  <c r="K2882" i="2"/>
  <c r="L2882" i="2" s="1"/>
  <c r="K2881" i="2"/>
  <c r="L2881" i="2" s="1"/>
  <c r="K2880" i="2"/>
  <c r="L2880" i="2" s="1"/>
  <c r="K2879" i="2"/>
  <c r="L2879" i="2" s="1"/>
  <c r="K2878" i="2"/>
  <c r="L2878" i="2" s="1"/>
  <c r="L2877" i="2"/>
  <c r="K2877" i="2"/>
  <c r="K2876" i="2"/>
  <c r="L2876" i="2" s="1"/>
  <c r="L2875" i="2"/>
  <c r="K2875" i="2"/>
  <c r="L2874" i="2"/>
  <c r="K2874" i="2"/>
  <c r="K2873" i="2"/>
  <c r="L2873" i="2" s="1"/>
  <c r="L2872" i="2"/>
  <c r="K2872" i="2"/>
  <c r="K2871" i="2"/>
  <c r="L2871" i="2" s="1"/>
  <c r="K2870" i="2"/>
  <c r="L2870" i="2" s="1"/>
  <c r="L2869" i="2"/>
  <c r="K2869" i="2"/>
  <c r="K2868" i="2"/>
  <c r="L2868" i="2" s="1"/>
  <c r="K2867" i="2"/>
  <c r="L2867" i="2" s="1"/>
  <c r="K2866" i="2"/>
  <c r="L2866" i="2" s="1"/>
  <c r="K2865" i="2"/>
  <c r="L2865" i="2" s="1"/>
  <c r="L2864" i="2"/>
  <c r="K2864" i="2"/>
  <c r="L2863" i="2"/>
  <c r="K2863" i="2"/>
  <c r="L2862" i="2"/>
  <c r="K2862" i="2"/>
  <c r="K2861" i="2"/>
  <c r="L2861" i="2" s="1"/>
  <c r="K2860" i="2"/>
  <c r="L2860" i="2" s="1"/>
  <c r="L2859" i="2"/>
  <c r="K2859" i="2"/>
  <c r="K2858" i="2"/>
  <c r="L2858" i="2" s="1"/>
  <c r="K2857" i="2"/>
  <c r="L2857" i="2" s="1"/>
  <c r="K2856" i="2"/>
  <c r="L2856" i="2" s="1"/>
  <c r="K2855" i="2"/>
  <c r="L2855" i="2" s="1"/>
  <c r="K2854" i="2"/>
  <c r="L2854" i="2" s="1"/>
  <c r="K2853" i="2"/>
  <c r="L2853" i="2" s="1"/>
  <c r="K2852" i="2"/>
  <c r="L2852" i="2" s="1"/>
  <c r="L2851" i="2"/>
  <c r="K2851" i="2"/>
  <c r="K2850" i="2"/>
  <c r="L2850" i="2" s="1"/>
  <c r="K2849" i="2"/>
  <c r="L2849" i="2" s="1"/>
  <c r="K2848" i="2"/>
  <c r="L2848" i="2" s="1"/>
  <c r="K2847" i="2"/>
  <c r="L2847" i="2" s="1"/>
  <c r="L2846" i="2"/>
  <c r="K2846" i="2"/>
  <c r="K2845" i="2"/>
  <c r="L2845" i="2" s="1"/>
  <c r="K2844" i="2"/>
  <c r="L2844" i="2" s="1"/>
  <c r="K2843" i="2"/>
  <c r="L2843" i="2" s="1"/>
  <c r="L2842" i="2"/>
  <c r="K2842" i="2"/>
  <c r="K2841" i="2"/>
  <c r="L2841" i="2" s="1"/>
  <c r="K2840" i="2"/>
  <c r="L2840" i="2" s="1"/>
  <c r="K2839" i="2"/>
  <c r="L2839" i="2" s="1"/>
  <c r="L2838" i="2"/>
  <c r="K2838" i="2"/>
  <c r="K2837" i="2"/>
  <c r="L2837" i="2" s="1"/>
  <c r="L2836" i="2"/>
  <c r="K2836" i="2"/>
  <c r="K2835" i="2"/>
  <c r="L2835" i="2" s="1"/>
  <c r="K2834" i="2"/>
  <c r="L2834" i="2" s="1"/>
  <c r="L2833" i="2"/>
  <c r="K2833" i="2"/>
  <c r="K2832" i="2"/>
  <c r="L2832" i="2" s="1"/>
  <c r="K2831" i="2"/>
  <c r="L2831" i="2" s="1"/>
  <c r="L2830" i="2"/>
  <c r="K2830" i="2"/>
  <c r="L2829" i="2"/>
  <c r="K2829" i="2"/>
  <c r="K2828" i="2"/>
  <c r="L2828" i="2" s="1"/>
  <c r="K2827" i="2"/>
  <c r="L2827" i="2" s="1"/>
  <c r="K2826" i="2"/>
  <c r="L2826" i="2" s="1"/>
  <c r="K2825" i="2"/>
  <c r="L2825" i="2" s="1"/>
  <c r="K2824" i="2"/>
  <c r="L2824" i="2" s="1"/>
  <c r="K2823" i="2"/>
  <c r="L2823" i="2" s="1"/>
  <c r="K2822" i="2"/>
  <c r="L2822" i="2" s="1"/>
  <c r="K2821" i="2"/>
  <c r="L2821" i="2" s="1"/>
  <c r="L2820" i="2"/>
  <c r="K2820" i="2"/>
  <c r="K2819" i="2"/>
  <c r="L2819" i="2" s="1"/>
  <c r="L2818" i="2"/>
  <c r="K2818" i="2"/>
  <c r="L2817" i="2"/>
  <c r="K2817" i="2"/>
  <c r="L2816" i="2"/>
  <c r="K2816" i="2"/>
  <c r="K2815" i="2"/>
  <c r="L2815" i="2" s="1"/>
  <c r="L2814" i="2"/>
  <c r="K2814" i="2"/>
  <c r="K2813" i="2"/>
  <c r="L2813" i="2" s="1"/>
  <c r="K2812" i="2"/>
  <c r="L2812" i="2" s="1"/>
  <c r="K2811" i="2"/>
  <c r="L2811" i="2" s="1"/>
  <c r="L2810" i="2"/>
  <c r="K2810" i="2"/>
  <c r="K2809" i="2"/>
  <c r="L2809" i="2" s="1"/>
  <c r="K2808" i="2"/>
  <c r="L2808" i="2" s="1"/>
  <c r="K2807" i="2"/>
  <c r="L2807" i="2" s="1"/>
  <c r="K2806" i="2"/>
  <c r="L2806" i="2" s="1"/>
  <c r="L2805" i="2"/>
  <c r="K2805" i="2"/>
  <c r="L2804" i="2"/>
  <c r="K2804" i="2"/>
  <c r="L2803" i="2"/>
  <c r="K2803" i="2"/>
  <c r="K2802" i="2"/>
  <c r="L2802" i="2" s="1"/>
  <c r="K2801" i="2"/>
  <c r="L2801" i="2" s="1"/>
  <c r="L2800" i="2"/>
  <c r="K2800" i="2"/>
  <c r="K2799" i="2"/>
  <c r="L2799" i="2" s="1"/>
  <c r="K2798" i="2"/>
  <c r="L2798" i="2" s="1"/>
  <c r="L2797" i="2"/>
  <c r="K2797" i="2"/>
  <c r="K2796" i="2"/>
  <c r="L2796" i="2" s="1"/>
  <c r="K2795" i="2"/>
  <c r="L2795" i="2" s="1"/>
  <c r="K2794" i="2"/>
  <c r="L2794" i="2" s="1"/>
  <c r="K2793" i="2"/>
  <c r="L2793" i="2" s="1"/>
  <c r="L2792" i="2"/>
  <c r="K2792" i="2"/>
  <c r="L2791" i="2"/>
  <c r="K2791" i="2"/>
  <c r="L2790" i="2"/>
  <c r="K2790" i="2"/>
  <c r="K2789" i="2"/>
  <c r="L2789" i="2" s="1"/>
  <c r="K2788" i="2"/>
  <c r="L2788" i="2" s="1"/>
  <c r="L2787" i="2"/>
  <c r="K2787" i="2"/>
  <c r="K2786" i="2"/>
  <c r="L2786" i="2" s="1"/>
  <c r="K2785" i="2"/>
  <c r="L2785" i="2" s="1"/>
  <c r="L2784" i="2"/>
  <c r="K2784" i="2"/>
  <c r="K2783" i="2"/>
  <c r="L2783" i="2" s="1"/>
  <c r="L2782" i="2"/>
  <c r="K2782" i="2"/>
  <c r="K2781" i="2"/>
  <c r="L2781" i="2" s="1"/>
  <c r="K2780" i="2"/>
  <c r="L2780" i="2" s="1"/>
  <c r="L2779" i="2"/>
  <c r="K2779" i="2"/>
  <c r="K2778" i="2"/>
  <c r="L2778" i="2" s="1"/>
  <c r="K2777" i="2"/>
  <c r="L2777" i="2" s="1"/>
  <c r="K2776" i="2"/>
  <c r="L2776" i="2" s="1"/>
  <c r="K2775" i="2"/>
  <c r="L2775" i="2" s="1"/>
  <c r="L2774" i="2"/>
  <c r="K2774" i="2"/>
  <c r="K2773" i="2"/>
  <c r="L2773" i="2" s="1"/>
  <c r="K2772" i="2"/>
  <c r="L2772" i="2" s="1"/>
  <c r="K2771" i="2"/>
  <c r="L2771" i="2" s="1"/>
  <c r="L2770" i="2"/>
  <c r="K2770" i="2"/>
  <c r="L2769" i="2"/>
  <c r="K2769" i="2"/>
  <c r="K2768" i="2"/>
  <c r="L2768" i="2" s="1"/>
  <c r="K2767" i="2"/>
  <c r="L2767" i="2" s="1"/>
  <c r="L2766" i="2"/>
  <c r="K2766" i="2"/>
  <c r="K2765" i="2"/>
  <c r="L2765" i="2" s="1"/>
  <c r="L2764" i="2"/>
  <c r="K2764" i="2"/>
  <c r="K2763" i="2"/>
  <c r="L2763" i="2" s="1"/>
  <c r="K2762" i="2"/>
  <c r="L2762" i="2" s="1"/>
  <c r="L2761" i="2"/>
  <c r="K2761" i="2"/>
  <c r="K2760" i="2"/>
  <c r="L2760" i="2" s="1"/>
  <c r="K2759" i="2"/>
  <c r="L2759" i="2" s="1"/>
  <c r="L2758" i="2"/>
  <c r="K2758" i="2"/>
  <c r="L2757" i="2"/>
  <c r="K2757" i="2"/>
  <c r="L2756" i="2"/>
  <c r="K2756" i="2"/>
  <c r="K2755" i="2"/>
  <c r="L2755" i="2" s="1"/>
  <c r="K2754" i="2"/>
  <c r="L2754" i="2" s="1"/>
  <c r="K2753" i="2"/>
  <c r="L2753" i="2" s="1"/>
  <c r="K2752" i="2"/>
  <c r="L2752" i="2" s="1"/>
  <c r="K2751" i="2"/>
  <c r="L2751" i="2" s="1"/>
  <c r="K2750" i="2"/>
  <c r="L2750" i="2" s="1"/>
  <c r="K2749" i="2"/>
  <c r="L2749" i="2" s="1"/>
  <c r="L2748" i="2"/>
  <c r="K2748" i="2"/>
  <c r="K2747" i="2"/>
  <c r="L2747" i="2" s="1"/>
  <c r="L2746" i="2"/>
  <c r="K2746" i="2"/>
  <c r="L2745" i="2"/>
  <c r="K2745" i="2"/>
  <c r="L2744" i="2"/>
  <c r="K2744" i="2"/>
  <c r="K2743" i="2"/>
  <c r="L2743" i="2" s="1"/>
  <c r="K2742" i="2"/>
  <c r="L2742" i="2" s="1"/>
  <c r="K2741" i="2"/>
  <c r="L2741" i="2" s="1"/>
  <c r="K2740" i="2"/>
  <c r="L2740" i="2" s="1"/>
  <c r="K2739" i="2"/>
  <c r="L2739" i="2" s="1"/>
  <c r="L2738" i="2"/>
  <c r="K2738" i="2"/>
  <c r="K2737" i="2"/>
  <c r="L2737" i="2" s="1"/>
  <c r="K2736" i="2"/>
  <c r="L2736" i="2" s="1"/>
  <c r="K2735" i="2"/>
  <c r="L2735" i="2" s="1"/>
  <c r="K2734" i="2"/>
  <c r="L2734" i="2" s="1"/>
  <c r="L2733" i="2"/>
  <c r="K2733" i="2"/>
  <c r="L2732" i="2"/>
  <c r="K2732" i="2"/>
  <c r="L2731" i="2"/>
  <c r="K2731" i="2"/>
  <c r="K2730" i="2"/>
  <c r="L2730" i="2" s="1"/>
  <c r="K2729" i="2"/>
  <c r="L2729" i="2" s="1"/>
  <c r="K2728" i="2"/>
  <c r="L2728" i="2" s="1"/>
  <c r="L2727" i="2"/>
  <c r="K2727" i="2"/>
  <c r="K2726" i="2"/>
  <c r="L2726" i="2" s="1"/>
  <c r="L2725" i="2"/>
  <c r="K2725" i="2"/>
  <c r="K2724" i="2"/>
  <c r="L2724" i="2" s="1"/>
  <c r="K2723" i="2"/>
  <c r="L2723" i="2" s="1"/>
  <c r="K2722" i="2"/>
  <c r="L2722" i="2" s="1"/>
  <c r="L2721" i="2"/>
  <c r="K2721" i="2"/>
  <c r="K2720" i="2"/>
  <c r="L2720" i="2" s="1"/>
  <c r="L2719" i="2"/>
  <c r="K2719" i="2"/>
  <c r="K2718" i="2"/>
  <c r="L2718" i="2" s="1"/>
  <c r="K2717" i="2"/>
  <c r="L2717" i="2" s="1"/>
  <c r="K2716" i="2"/>
  <c r="L2716" i="2" s="1"/>
  <c r="L2715" i="2"/>
  <c r="K2715" i="2"/>
  <c r="K2714" i="2"/>
  <c r="L2714" i="2" s="1"/>
  <c r="L2713" i="2"/>
  <c r="K2713" i="2"/>
  <c r="L2712" i="2"/>
  <c r="K2712" i="2"/>
  <c r="K2711" i="2"/>
  <c r="L2711" i="2" s="1"/>
  <c r="K2710" i="2"/>
  <c r="L2710" i="2" s="1"/>
  <c r="L2709" i="2"/>
  <c r="K2709" i="2"/>
  <c r="K2708" i="2"/>
  <c r="L2708" i="2" s="1"/>
  <c r="L2707" i="2"/>
  <c r="K2707" i="2"/>
  <c r="L2706" i="2"/>
  <c r="K2706" i="2"/>
  <c r="K2705" i="2"/>
  <c r="L2705" i="2" s="1"/>
  <c r="K2704" i="2"/>
  <c r="L2704" i="2" s="1"/>
  <c r="L2703" i="2"/>
  <c r="K2703" i="2"/>
  <c r="L2702" i="2"/>
  <c r="K2702" i="2"/>
  <c r="L2701" i="2"/>
  <c r="K2701" i="2"/>
  <c r="L2700" i="2"/>
  <c r="K2700" i="2"/>
  <c r="K2699" i="2"/>
  <c r="L2699" i="2" s="1"/>
  <c r="K2698" i="2"/>
  <c r="L2698" i="2" s="1"/>
  <c r="L2697" i="2"/>
  <c r="K2697" i="2"/>
  <c r="K2696" i="2"/>
  <c r="L2696" i="2" s="1"/>
  <c r="L2695" i="2"/>
  <c r="K2695" i="2"/>
  <c r="L2694" i="2"/>
  <c r="K2694" i="2"/>
  <c r="K2693" i="2"/>
  <c r="L2693" i="2" s="1"/>
  <c r="K2692" i="2"/>
  <c r="L2692" i="2" s="1"/>
  <c r="L2691" i="2"/>
  <c r="K2691" i="2"/>
  <c r="L2690" i="2"/>
  <c r="K2690" i="2"/>
  <c r="L2689" i="2"/>
  <c r="K2689" i="2"/>
  <c r="L2688" i="2"/>
  <c r="K2688" i="2"/>
  <c r="K2687" i="2"/>
  <c r="L2687" i="2" s="1"/>
  <c r="K2686" i="2"/>
  <c r="L2686" i="2" s="1"/>
  <c r="L2685" i="2"/>
  <c r="K2685" i="2"/>
  <c r="K2684" i="2"/>
  <c r="L2684" i="2" s="1"/>
  <c r="L2683" i="2"/>
  <c r="K2683" i="2"/>
  <c r="L2682" i="2"/>
  <c r="K2682" i="2"/>
  <c r="K2681" i="2"/>
  <c r="L2681" i="2" s="1"/>
  <c r="K2680" i="2"/>
  <c r="L2680" i="2" s="1"/>
  <c r="L2679" i="2"/>
  <c r="K2679" i="2"/>
  <c r="K2678" i="2"/>
  <c r="L2678" i="2" s="1"/>
  <c r="L2677" i="2"/>
  <c r="K2677" i="2"/>
  <c r="L2676" i="2"/>
  <c r="K2676" i="2"/>
  <c r="K2675" i="2"/>
  <c r="L2675" i="2" s="1"/>
  <c r="K2674" i="2"/>
  <c r="L2674" i="2" s="1"/>
  <c r="L2673" i="2"/>
  <c r="K2673" i="2"/>
  <c r="K2672" i="2"/>
  <c r="L2672" i="2" s="1"/>
  <c r="L2671" i="2"/>
  <c r="K2671" i="2"/>
  <c r="L2670" i="2"/>
  <c r="K2670" i="2"/>
  <c r="K2669" i="2"/>
  <c r="L2669" i="2" s="1"/>
  <c r="K2668" i="2"/>
  <c r="L2668" i="2" s="1"/>
  <c r="L2667" i="2"/>
  <c r="K2667" i="2"/>
  <c r="L2666" i="2"/>
  <c r="K2666" i="2"/>
  <c r="L2665" i="2"/>
  <c r="K2665" i="2"/>
  <c r="L2664" i="2"/>
  <c r="K2664" i="2"/>
  <c r="K2663" i="2"/>
  <c r="L2663" i="2" s="1"/>
  <c r="K2662" i="2"/>
  <c r="L2662" i="2" s="1"/>
  <c r="L2661" i="2"/>
  <c r="K2661" i="2"/>
  <c r="K2660" i="2"/>
  <c r="L2660" i="2" s="1"/>
  <c r="L2659" i="2"/>
  <c r="K2659" i="2"/>
  <c r="L2658" i="2"/>
  <c r="K2658" i="2"/>
  <c r="K2657" i="2"/>
  <c r="L2657" i="2" s="1"/>
  <c r="K2656" i="2"/>
  <c r="L2656" i="2" s="1"/>
  <c r="L2655" i="2"/>
  <c r="K2655" i="2"/>
  <c r="L2654" i="2"/>
  <c r="K2654" i="2"/>
  <c r="L2653" i="2"/>
  <c r="K2653" i="2"/>
  <c r="L2652" i="2"/>
  <c r="K2652" i="2"/>
  <c r="K2651" i="2"/>
  <c r="L2651" i="2" s="1"/>
  <c r="K2650" i="2"/>
  <c r="L2650" i="2" s="1"/>
  <c r="L2649" i="2"/>
  <c r="K2649" i="2"/>
  <c r="K2648" i="2"/>
  <c r="L2648" i="2" s="1"/>
  <c r="L2647" i="2"/>
  <c r="K2647" i="2"/>
  <c r="L2646" i="2"/>
  <c r="K2646" i="2"/>
  <c r="K2645" i="2"/>
  <c r="L2645" i="2" s="1"/>
  <c r="K2644" i="2"/>
  <c r="L2644" i="2" s="1"/>
  <c r="L2643" i="2"/>
  <c r="K2643" i="2"/>
  <c r="K2642" i="2"/>
  <c r="L2642" i="2" s="1"/>
  <c r="L2641" i="2"/>
  <c r="K2641" i="2"/>
  <c r="L2640" i="2"/>
  <c r="K2640" i="2"/>
  <c r="K2639" i="2"/>
  <c r="L2639" i="2" s="1"/>
  <c r="K2638" i="2"/>
  <c r="L2638" i="2" s="1"/>
  <c r="L2637" i="2"/>
  <c r="K2637" i="2"/>
  <c r="K2636" i="2"/>
  <c r="L2636" i="2" s="1"/>
  <c r="L2635" i="2"/>
  <c r="K2635" i="2"/>
  <c r="K2634" i="2"/>
  <c r="L2634" i="2" s="1"/>
  <c r="K2633" i="2"/>
  <c r="L2633" i="2" s="1"/>
  <c r="K2632" i="2"/>
  <c r="L2632" i="2" s="1"/>
  <c r="L2631" i="2"/>
  <c r="K2631" i="2"/>
  <c r="K2630" i="2"/>
  <c r="L2630" i="2" s="1"/>
  <c r="L2629" i="2"/>
  <c r="K2629" i="2"/>
  <c r="K2628" i="2"/>
  <c r="L2628" i="2" s="1"/>
  <c r="K2627" i="2"/>
  <c r="L2627" i="2" s="1"/>
  <c r="K2626" i="2"/>
  <c r="L2626" i="2" s="1"/>
  <c r="L2625" i="2"/>
  <c r="K2625" i="2"/>
  <c r="L2624" i="2"/>
  <c r="K2624" i="2"/>
  <c r="L2623" i="2"/>
  <c r="K2623" i="2"/>
  <c r="K2622" i="2"/>
  <c r="L2622" i="2" s="1"/>
  <c r="K2621" i="2"/>
  <c r="L2621" i="2" s="1"/>
  <c r="K2620" i="2"/>
  <c r="L2620" i="2" s="1"/>
  <c r="K2619" i="2"/>
  <c r="L2619" i="2" s="1"/>
  <c r="L2618" i="2"/>
  <c r="K2618" i="2"/>
  <c r="L2617" i="2"/>
  <c r="K2617" i="2"/>
  <c r="K2616" i="2"/>
  <c r="L2616" i="2" s="1"/>
  <c r="K2615" i="2"/>
  <c r="L2615" i="2" s="1"/>
  <c r="K2614" i="2"/>
  <c r="L2614" i="2" s="1"/>
  <c r="L2613" i="2"/>
  <c r="K2613" i="2"/>
  <c r="K2612" i="2"/>
  <c r="L2612" i="2" s="1"/>
  <c r="L2611" i="2"/>
  <c r="K2611" i="2"/>
  <c r="K2610" i="2"/>
  <c r="L2610" i="2" s="1"/>
  <c r="K2609" i="2"/>
  <c r="L2609" i="2" s="1"/>
  <c r="K2608" i="2"/>
  <c r="L2608" i="2" s="1"/>
  <c r="K2607" i="2"/>
  <c r="L2607" i="2" s="1"/>
  <c r="K2606" i="2"/>
  <c r="L2606" i="2" s="1"/>
  <c r="L2605" i="2"/>
  <c r="K2605" i="2"/>
  <c r="K2604" i="2"/>
  <c r="L2604" i="2" s="1"/>
  <c r="K2603" i="2"/>
  <c r="L2603" i="2" s="1"/>
  <c r="K2602" i="2"/>
  <c r="L2602" i="2" s="1"/>
  <c r="K2601" i="2"/>
  <c r="L2601" i="2" s="1"/>
  <c r="L2600" i="2"/>
  <c r="K2600" i="2"/>
  <c r="L2599" i="2"/>
  <c r="K2599" i="2"/>
  <c r="K2598" i="2"/>
  <c r="L2598" i="2" s="1"/>
  <c r="K2597" i="2"/>
  <c r="L2597" i="2" s="1"/>
  <c r="K2596" i="2"/>
  <c r="L2596" i="2" s="1"/>
  <c r="K2595" i="2"/>
  <c r="L2595" i="2" s="1"/>
  <c r="L2594" i="2"/>
  <c r="K2594" i="2"/>
  <c r="L2593" i="2"/>
  <c r="K2593" i="2"/>
  <c r="K2592" i="2"/>
  <c r="L2592" i="2" s="1"/>
  <c r="K2591" i="2"/>
  <c r="L2591" i="2" s="1"/>
  <c r="K2590" i="2"/>
  <c r="L2590" i="2" s="1"/>
  <c r="L2589" i="2"/>
  <c r="K2589" i="2"/>
  <c r="K2588" i="2"/>
  <c r="L2588" i="2" s="1"/>
  <c r="L2587" i="2"/>
  <c r="K2587" i="2"/>
  <c r="K2586" i="2"/>
  <c r="L2586" i="2" s="1"/>
  <c r="K2585" i="2"/>
  <c r="L2585" i="2" s="1"/>
  <c r="K2584" i="2"/>
  <c r="L2584" i="2" s="1"/>
  <c r="K2583" i="2"/>
  <c r="L2583" i="2" s="1"/>
  <c r="K2582" i="2"/>
  <c r="L2582" i="2" s="1"/>
  <c r="L2581" i="2"/>
  <c r="K2581" i="2"/>
  <c r="K2580" i="2"/>
  <c r="L2580" i="2" s="1"/>
  <c r="K2579" i="2"/>
  <c r="L2579" i="2" s="1"/>
  <c r="K2578" i="2"/>
  <c r="L2578" i="2" s="1"/>
  <c r="K2577" i="2"/>
  <c r="L2577" i="2" s="1"/>
  <c r="L2576" i="2"/>
  <c r="K2576" i="2"/>
  <c r="L2575" i="2"/>
  <c r="K2575" i="2"/>
  <c r="L2574" i="2"/>
  <c r="K2574" i="2"/>
  <c r="K2573" i="2"/>
  <c r="L2573" i="2" s="1"/>
  <c r="K2572" i="2"/>
  <c r="L2572" i="2" s="1"/>
  <c r="K2571" i="2"/>
  <c r="L2571" i="2" s="1"/>
  <c r="K2570" i="2"/>
  <c r="L2570" i="2" s="1"/>
  <c r="L2569" i="2"/>
  <c r="K2569" i="2"/>
  <c r="L2568" i="2"/>
  <c r="K2568" i="2"/>
  <c r="K2567" i="2"/>
  <c r="L2567" i="2" s="1"/>
  <c r="K2566" i="2"/>
  <c r="L2566" i="2" s="1"/>
  <c r="K2565" i="2"/>
  <c r="L2565" i="2" s="1"/>
  <c r="K2564" i="2"/>
  <c r="L2564" i="2" s="1"/>
  <c r="L2563" i="2"/>
  <c r="K2563" i="2"/>
  <c r="L2562" i="2"/>
  <c r="K2562" i="2"/>
  <c r="K2561" i="2"/>
  <c r="L2561" i="2" s="1"/>
  <c r="K2560" i="2"/>
  <c r="L2560" i="2" s="1"/>
  <c r="L2559" i="2"/>
  <c r="K2559" i="2"/>
  <c r="K2558" i="2"/>
  <c r="L2558" i="2" s="1"/>
  <c r="L2557" i="2"/>
  <c r="K2557" i="2"/>
  <c r="L2556" i="2"/>
  <c r="K2556" i="2"/>
  <c r="K2555" i="2"/>
  <c r="L2555" i="2" s="1"/>
  <c r="K2554" i="2"/>
  <c r="L2554" i="2" s="1"/>
  <c r="K2553" i="2"/>
  <c r="L2553" i="2" s="1"/>
  <c r="L2552" i="2"/>
  <c r="K2552" i="2"/>
  <c r="L2551" i="2"/>
  <c r="K2551" i="2"/>
  <c r="K2550" i="2"/>
  <c r="L2550" i="2" s="1"/>
  <c r="K2549" i="2"/>
  <c r="L2549" i="2" s="1"/>
  <c r="K2548" i="2"/>
  <c r="L2548" i="2" s="1"/>
  <c r="K2547" i="2"/>
  <c r="L2547" i="2" s="1"/>
  <c r="K2546" i="2"/>
  <c r="L2546" i="2" s="1"/>
  <c r="L2545" i="2"/>
  <c r="K2545" i="2"/>
  <c r="K2544" i="2"/>
  <c r="L2544" i="2" s="1"/>
  <c r="K2543" i="2"/>
  <c r="L2543" i="2" s="1"/>
  <c r="K2542" i="2"/>
  <c r="L2542" i="2" s="1"/>
  <c r="L2541" i="2"/>
  <c r="K2541" i="2"/>
  <c r="L2540" i="2"/>
  <c r="K2540" i="2"/>
  <c r="L2539" i="2"/>
  <c r="K2539" i="2"/>
  <c r="K2538" i="2"/>
  <c r="L2538" i="2" s="1"/>
  <c r="L2537" i="2"/>
  <c r="K2537" i="2"/>
  <c r="K2536" i="2"/>
  <c r="L2536" i="2" s="1"/>
  <c r="K2535" i="2"/>
  <c r="L2535" i="2" s="1"/>
  <c r="L2534" i="2"/>
  <c r="K2534" i="2"/>
  <c r="L2533" i="2"/>
  <c r="K2533" i="2"/>
  <c r="K2532" i="2"/>
  <c r="L2532" i="2" s="1"/>
  <c r="K2531" i="2"/>
  <c r="L2531" i="2" s="1"/>
  <c r="K2530" i="2"/>
  <c r="L2530" i="2" s="1"/>
  <c r="L2529" i="2"/>
  <c r="K2529" i="2"/>
  <c r="K2528" i="2"/>
  <c r="L2528" i="2" s="1"/>
  <c r="L2527" i="2"/>
  <c r="K2527" i="2"/>
  <c r="K2526" i="2"/>
  <c r="L2526" i="2" s="1"/>
  <c r="L2525" i="2"/>
  <c r="K2525" i="2"/>
  <c r="K2524" i="2"/>
  <c r="L2524" i="2" s="1"/>
  <c r="K2523" i="2"/>
  <c r="L2523" i="2" s="1"/>
  <c r="L2522" i="2"/>
  <c r="K2522" i="2"/>
  <c r="L2521" i="2"/>
  <c r="K2521" i="2"/>
  <c r="K2520" i="2"/>
  <c r="L2520" i="2" s="1"/>
  <c r="K2519" i="2"/>
  <c r="L2519" i="2" s="1"/>
  <c r="K2518" i="2"/>
  <c r="L2518" i="2" s="1"/>
  <c r="K2517" i="2"/>
  <c r="L2517" i="2" s="1"/>
  <c r="K2516" i="2"/>
  <c r="L2516" i="2" s="1"/>
  <c r="L2515" i="2"/>
  <c r="K2515" i="2"/>
  <c r="K2514" i="2"/>
  <c r="L2514" i="2" s="1"/>
  <c r="K2513" i="2"/>
  <c r="L2513" i="2" s="1"/>
  <c r="K2512" i="2"/>
  <c r="L2512" i="2" s="1"/>
  <c r="K2511" i="2"/>
  <c r="L2511" i="2" s="1"/>
  <c r="K2510" i="2"/>
  <c r="L2510" i="2" s="1"/>
  <c r="L2509" i="2"/>
  <c r="K2509" i="2"/>
  <c r="K2508" i="2"/>
  <c r="L2508" i="2" s="1"/>
  <c r="K2507" i="2"/>
  <c r="L2507" i="2" s="1"/>
  <c r="K2506" i="2"/>
  <c r="L2506" i="2" s="1"/>
  <c r="L2505" i="2"/>
  <c r="K2505" i="2"/>
  <c r="K2504" i="2"/>
  <c r="L2504" i="2" s="1"/>
  <c r="L2503" i="2"/>
  <c r="K2503" i="2"/>
  <c r="K2502" i="2"/>
  <c r="L2502" i="2" s="1"/>
  <c r="L2501" i="2"/>
  <c r="K2501" i="2"/>
  <c r="K2500" i="2"/>
  <c r="L2500" i="2" s="1"/>
  <c r="K2499" i="2"/>
  <c r="L2499" i="2" s="1"/>
  <c r="L2498" i="2"/>
  <c r="K2498" i="2"/>
  <c r="L2497" i="2"/>
  <c r="K2497" i="2"/>
  <c r="K2496" i="2"/>
  <c r="L2496" i="2" s="1"/>
  <c r="K2495" i="2"/>
  <c r="L2495" i="2" s="1"/>
  <c r="K2494" i="2"/>
  <c r="L2494" i="2" s="1"/>
  <c r="L2493" i="2"/>
  <c r="K2493" i="2"/>
  <c r="K2492" i="2"/>
  <c r="L2492" i="2" s="1"/>
  <c r="L2491" i="2"/>
  <c r="K2491" i="2"/>
  <c r="K2490" i="2"/>
  <c r="L2490" i="2" s="1"/>
  <c r="L2489" i="2"/>
  <c r="K2489" i="2"/>
  <c r="K2488" i="2"/>
  <c r="L2488" i="2" s="1"/>
  <c r="K2487" i="2"/>
  <c r="L2487" i="2" s="1"/>
  <c r="L2486" i="2"/>
  <c r="K2486" i="2"/>
  <c r="L2485" i="2"/>
  <c r="K2485" i="2"/>
  <c r="K2484" i="2"/>
  <c r="L2484" i="2" s="1"/>
  <c r="K2483" i="2"/>
  <c r="L2483" i="2" s="1"/>
  <c r="K2482" i="2"/>
  <c r="L2482" i="2" s="1"/>
  <c r="K2481" i="2"/>
  <c r="L2481" i="2" s="1"/>
  <c r="K2480" i="2"/>
  <c r="L2480" i="2" s="1"/>
  <c r="L2479" i="2"/>
  <c r="K2479" i="2"/>
  <c r="K2478" i="2"/>
  <c r="L2478" i="2" s="1"/>
  <c r="K2477" i="2"/>
  <c r="L2477" i="2" s="1"/>
  <c r="K2476" i="2"/>
  <c r="L2476" i="2" s="1"/>
  <c r="L2475" i="2"/>
  <c r="K2475" i="2"/>
  <c r="K2474" i="2"/>
  <c r="L2474" i="2" s="1"/>
  <c r="L2473" i="2"/>
  <c r="K2473" i="2"/>
  <c r="K2472" i="2"/>
  <c r="L2472" i="2" s="1"/>
  <c r="L2471" i="2"/>
  <c r="K2471" i="2"/>
  <c r="L2470" i="2"/>
  <c r="K2470" i="2"/>
  <c r="K2469" i="2"/>
  <c r="L2469" i="2" s="1"/>
  <c r="K2468" i="2"/>
  <c r="L2468" i="2" s="1"/>
  <c r="L2467" i="2"/>
  <c r="K2467" i="2"/>
  <c r="K2466" i="2"/>
  <c r="L2466" i="2" s="1"/>
  <c r="K2465" i="2"/>
  <c r="L2465" i="2" s="1"/>
  <c r="K2464" i="2"/>
  <c r="L2464" i="2" s="1"/>
  <c r="K2463" i="2"/>
  <c r="L2463" i="2" s="1"/>
  <c r="L2462" i="2"/>
  <c r="K2462" i="2"/>
  <c r="L2461" i="2"/>
  <c r="K2461" i="2"/>
  <c r="K2460" i="2"/>
  <c r="L2460" i="2" s="1"/>
  <c r="L2459" i="2"/>
  <c r="K2459" i="2"/>
  <c r="L2458" i="2"/>
  <c r="K2458" i="2"/>
  <c r="L2457" i="2"/>
  <c r="K2457" i="2"/>
  <c r="L2456" i="2"/>
  <c r="K2456" i="2"/>
  <c r="L2455" i="2"/>
  <c r="K2455" i="2"/>
  <c r="K2454" i="2"/>
  <c r="L2454" i="2" s="1"/>
  <c r="L2453" i="2"/>
  <c r="K2453" i="2"/>
  <c r="K2452" i="2"/>
  <c r="L2452" i="2" s="1"/>
  <c r="K2451" i="2"/>
  <c r="L2451" i="2" s="1"/>
  <c r="K2450" i="2"/>
  <c r="L2450" i="2" s="1"/>
  <c r="L2449" i="2"/>
  <c r="K2449" i="2"/>
  <c r="K2448" i="2"/>
  <c r="L2448" i="2" s="1"/>
  <c r="K2447" i="2"/>
  <c r="L2447" i="2" s="1"/>
  <c r="L2446" i="2"/>
  <c r="K2446" i="2"/>
  <c r="L2445" i="2"/>
  <c r="K2445" i="2"/>
  <c r="L2444" i="2"/>
  <c r="K2444" i="2"/>
  <c r="L2443" i="2"/>
  <c r="K2443" i="2"/>
  <c r="K2442" i="2"/>
  <c r="L2442" i="2" s="1"/>
  <c r="K2441" i="2"/>
  <c r="L2441" i="2" s="1"/>
  <c r="L2440" i="2"/>
  <c r="K2440" i="2"/>
  <c r="K2439" i="2"/>
  <c r="L2439" i="2" s="1"/>
  <c r="K2438" i="2"/>
  <c r="L2438" i="2" s="1"/>
  <c r="L2437" i="2"/>
  <c r="K2437" i="2"/>
  <c r="K2436" i="2"/>
  <c r="L2436" i="2" s="1"/>
  <c r="K2435" i="2"/>
  <c r="L2435" i="2" s="1"/>
  <c r="K2434" i="2"/>
  <c r="L2434" i="2" s="1"/>
  <c r="L2433" i="2"/>
  <c r="K2433" i="2"/>
  <c r="L2432" i="2"/>
  <c r="K2432" i="2"/>
  <c r="L2431" i="2"/>
  <c r="K2431" i="2"/>
  <c r="L2430" i="2"/>
  <c r="K2430" i="2"/>
  <c r="K2429" i="2"/>
  <c r="L2429" i="2" s="1"/>
  <c r="K2428" i="2"/>
  <c r="L2428" i="2" s="1"/>
  <c r="L2427" i="2"/>
  <c r="K2427" i="2"/>
  <c r="L2426" i="2"/>
  <c r="K2426" i="2"/>
  <c r="L2425" i="2"/>
  <c r="K2425" i="2"/>
  <c r="L2424" i="2"/>
  <c r="K2424" i="2"/>
  <c r="K2423" i="2"/>
  <c r="L2423" i="2" s="1"/>
  <c r="K2422" i="2"/>
  <c r="L2422" i="2" s="1"/>
  <c r="L2421" i="2"/>
  <c r="K2421" i="2"/>
  <c r="K2420" i="2"/>
  <c r="L2420" i="2" s="1"/>
  <c r="L2419" i="2"/>
  <c r="K2419" i="2"/>
  <c r="L2418" i="2"/>
  <c r="K2418" i="2"/>
  <c r="K2417" i="2"/>
  <c r="L2417" i="2" s="1"/>
  <c r="K2416" i="2"/>
  <c r="L2416" i="2" s="1"/>
  <c r="L2415" i="2"/>
  <c r="K2415" i="2"/>
  <c r="K2414" i="2"/>
  <c r="L2414" i="2" s="1"/>
  <c r="L2413" i="2"/>
  <c r="K2413" i="2"/>
  <c r="L2412" i="2"/>
  <c r="K2412" i="2"/>
  <c r="K2411" i="2"/>
  <c r="L2411" i="2" s="1"/>
  <c r="K2410" i="2"/>
  <c r="L2410" i="2" s="1"/>
  <c r="L2409" i="2"/>
  <c r="K2409" i="2"/>
  <c r="K2408" i="2"/>
  <c r="L2408" i="2" s="1"/>
  <c r="L2407" i="2"/>
  <c r="K2407" i="2"/>
  <c r="L2406" i="2"/>
  <c r="K2406" i="2"/>
  <c r="K2405" i="2"/>
  <c r="L2405" i="2" s="1"/>
  <c r="K2404" i="2"/>
  <c r="L2404" i="2" s="1"/>
  <c r="L2403" i="2"/>
  <c r="K2403" i="2"/>
  <c r="K2402" i="2"/>
  <c r="L2402" i="2" s="1"/>
  <c r="L2401" i="2"/>
  <c r="K2401" i="2"/>
  <c r="L2400" i="2"/>
  <c r="K2400" i="2"/>
  <c r="K2399" i="2"/>
  <c r="L2399" i="2" s="1"/>
  <c r="K2398" i="2"/>
  <c r="L2398" i="2" s="1"/>
  <c r="L2397" i="2"/>
  <c r="K2397" i="2"/>
  <c r="K2396" i="2"/>
  <c r="L2396" i="2" s="1"/>
  <c r="L2395" i="2"/>
  <c r="K2395" i="2"/>
  <c r="L2394" i="2"/>
  <c r="K2394" i="2"/>
  <c r="K2393" i="2"/>
  <c r="L2393" i="2" s="1"/>
  <c r="K2392" i="2"/>
  <c r="L2392" i="2" s="1"/>
  <c r="L2391" i="2"/>
  <c r="K2391" i="2"/>
  <c r="K2390" i="2"/>
  <c r="L2390" i="2" s="1"/>
  <c r="L2389" i="2"/>
  <c r="K2389" i="2"/>
  <c r="L2388" i="2"/>
  <c r="K2388" i="2"/>
  <c r="K2387" i="2"/>
  <c r="L2387" i="2" s="1"/>
  <c r="K2386" i="2"/>
  <c r="L2386" i="2" s="1"/>
  <c r="L2385" i="2"/>
  <c r="K2385" i="2"/>
  <c r="K2384" i="2"/>
  <c r="L2384" i="2" s="1"/>
  <c r="L2383" i="2"/>
  <c r="K2383" i="2"/>
  <c r="L2382" i="2"/>
  <c r="K2382" i="2"/>
  <c r="K2381" i="2"/>
  <c r="L2381" i="2" s="1"/>
  <c r="K2380" i="2"/>
  <c r="L2380" i="2" s="1"/>
  <c r="L2379" i="2"/>
  <c r="K2379" i="2"/>
  <c r="K2378" i="2"/>
  <c r="L2378" i="2" s="1"/>
  <c r="L2377" i="2"/>
  <c r="K2377" i="2"/>
  <c r="L2376" i="2"/>
  <c r="K2376" i="2"/>
  <c r="K2375" i="2"/>
  <c r="L2375" i="2" s="1"/>
  <c r="K2374" i="2"/>
  <c r="L2374" i="2" s="1"/>
  <c r="L2373" i="2"/>
  <c r="K2373" i="2"/>
  <c r="K2372" i="2"/>
  <c r="L2372" i="2" s="1"/>
  <c r="L2371" i="2"/>
  <c r="K2371" i="2"/>
  <c r="L2370" i="2"/>
  <c r="K2370" i="2"/>
  <c r="K2369" i="2"/>
  <c r="L2369" i="2" s="1"/>
  <c r="K2368" i="2"/>
  <c r="L2368" i="2" s="1"/>
  <c r="L2367" i="2"/>
  <c r="K2367" i="2"/>
  <c r="K2366" i="2"/>
  <c r="L2366" i="2" s="1"/>
  <c r="L2365" i="2"/>
  <c r="K2365" i="2"/>
  <c r="L2364" i="2"/>
  <c r="K2364" i="2"/>
  <c r="K2363" i="2"/>
  <c r="L2363" i="2" s="1"/>
  <c r="K2362" i="2"/>
  <c r="L2362" i="2" s="1"/>
  <c r="L2361" i="2"/>
  <c r="K2361" i="2"/>
  <c r="K2360" i="2"/>
  <c r="L2360" i="2" s="1"/>
  <c r="L2359" i="2"/>
  <c r="K2359" i="2"/>
  <c r="L2358" i="2"/>
  <c r="K2358" i="2"/>
  <c r="K2357" i="2"/>
  <c r="L2357" i="2" s="1"/>
  <c r="K2356" i="2"/>
  <c r="L2356" i="2" s="1"/>
  <c r="L2355" i="2"/>
  <c r="K2355" i="2"/>
  <c r="K2354" i="2"/>
  <c r="L2354" i="2" s="1"/>
  <c r="L2353" i="2"/>
  <c r="K2353" i="2"/>
  <c r="L2352" i="2"/>
  <c r="K2352" i="2"/>
  <c r="K2351" i="2"/>
  <c r="L2351" i="2" s="1"/>
  <c r="K2350" i="2"/>
  <c r="L2350" i="2" s="1"/>
  <c r="L2349" i="2"/>
  <c r="K2349" i="2"/>
  <c r="K2348" i="2"/>
  <c r="L2348" i="2" s="1"/>
  <c r="L2347" i="2"/>
  <c r="K2347" i="2"/>
  <c r="L2346" i="2"/>
  <c r="K2346" i="2"/>
  <c r="K2345" i="2"/>
  <c r="L2345" i="2" s="1"/>
  <c r="K2344" i="2"/>
  <c r="L2344" i="2" s="1"/>
  <c r="L2343" i="2"/>
  <c r="K2343" i="2"/>
  <c r="K2342" i="2"/>
  <c r="L2342" i="2" s="1"/>
  <c r="L2341" i="2"/>
  <c r="K2341" i="2"/>
  <c r="L2340" i="2"/>
  <c r="K2340" i="2"/>
  <c r="K2339" i="2"/>
  <c r="L2339" i="2" s="1"/>
  <c r="K2338" i="2"/>
  <c r="L2338" i="2" s="1"/>
  <c r="L2337" i="2"/>
  <c r="K2337" i="2"/>
  <c r="K2336" i="2"/>
  <c r="L2336" i="2" s="1"/>
  <c r="L2335" i="2"/>
  <c r="K2335" i="2"/>
  <c r="L2334" i="2"/>
  <c r="K2334" i="2"/>
  <c r="K2333" i="2"/>
  <c r="L2333" i="2" s="1"/>
  <c r="K2332" i="2"/>
  <c r="L2332" i="2" s="1"/>
  <c r="L2331" i="2"/>
  <c r="K2331" i="2"/>
  <c r="K2330" i="2"/>
  <c r="L2330" i="2" s="1"/>
  <c r="L2329" i="2"/>
  <c r="K2329" i="2"/>
  <c r="L2328" i="2"/>
  <c r="K2328" i="2"/>
  <c r="K2327" i="2"/>
  <c r="L2327" i="2" s="1"/>
  <c r="K2326" i="2"/>
  <c r="L2326" i="2" s="1"/>
  <c r="L2325" i="2"/>
  <c r="K2325" i="2"/>
  <c r="K2324" i="2"/>
  <c r="L2324" i="2" s="1"/>
  <c r="L2323" i="2"/>
  <c r="K2323" i="2"/>
  <c r="L2322" i="2"/>
  <c r="K2322" i="2"/>
  <c r="K2321" i="2"/>
  <c r="L2321" i="2" s="1"/>
  <c r="K2320" i="2"/>
  <c r="L2320" i="2" s="1"/>
  <c r="L2319" i="2"/>
  <c r="K2319" i="2"/>
  <c r="K2318" i="2"/>
  <c r="L2318" i="2" s="1"/>
  <c r="L2317" i="2"/>
  <c r="K2317" i="2"/>
  <c r="L2316" i="2"/>
  <c r="K2316" i="2"/>
  <c r="K2315" i="2"/>
  <c r="L2315" i="2" s="1"/>
  <c r="K2314" i="2"/>
  <c r="L2314" i="2" s="1"/>
  <c r="L2313" i="2"/>
  <c r="K2313" i="2"/>
  <c r="K2312" i="2"/>
  <c r="L2312" i="2" s="1"/>
  <c r="L2311" i="2"/>
  <c r="K2311" i="2"/>
  <c r="L2310" i="2"/>
  <c r="K2310" i="2"/>
  <c r="K2309" i="2"/>
  <c r="L2309" i="2" s="1"/>
  <c r="K2308" i="2"/>
  <c r="L2308" i="2" s="1"/>
  <c r="L2307" i="2"/>
  <c r="K2307" i="2"/>
  <c r="K2306" i="2"/>
  <c r="L2306" i="2" s="1"/>
  <c r="L2305" i="2"/>
  <c r="K2305" i="2"/>
  <c r="K2304" i="2"/>
  <c r="L2304" i="2" s="1"/>
  <c r="L2303" i="2"/>
  <c r="K2303" i="2"/>
  <c r="K2302" i="2"/>
  <c r="L2302" i="2" s="1"/>
  <c r="L2301" i="2"/>
  <c r="K2301" i="2"/>
  <c r="K2300" i="2"/>
  <c r="L2300" i="2" s="1"/>
  <c r="L2299" i="2"/>
  <c r="K2299" i="2"/>
  <c r="K2298" i="2"/>
  <c r="L2298" i="2" s="1"/>
  <c r="L2297" i="2"/>
  <c r="K2297" i="2"/>
  <c r="K2296" i="2"/>
  <c r="L2296" i="2" s="1"/>
  <c r="K2295" i="2"/>
  <c r="L2295" i="2" s="1"/>
  <c r="L2294" i="2"/>
  <c r="K2294" i="2"/>
  <c r="L2293" i="2"/>
  <c r="K2293" i="2"/>
  <c r="K2292" i="2"/>
  <c r="L2292" i="2" s="1"/>
  <c r="K2291" i="2"/>
  <c r="L2291" i="2" s="1"/>
  <c r="L2290" i="2"/>
  <c r="K2290" i="2"/>
  <c r="K2289" i="2"/>
  <c r="L2289" i="2" s="1"/>
  <c r="L2288" i="2"/>
  <c r="K2288" i="2"/>
  <c r="L2287" i="2"/>
  <c r="K2287" i="2"/>
  <c r="K2286" i="2"/>
  <c r="L2286" i="2" s="1"/>
  <c r="L2285" i="2"/>
  <c r="K2285" i="2"/>
  <c r="K2284" i="2"/>
  <c r="L2284" i="2" s="1"/>
  <c r="K2283" i="2"/>
  <c r="L2283" i="2" s="1"/>
  <c r="K2282" i="2"/>
  <c r="L2282" i="2" s="1"/>
  <c r="L2281" i="2"/>
  <c r="K2281" i="2"/>
  <c r="K2280" i="2"/>
  <c r="L2280" i="2" s="1"/>
  <c r="K2279" i="2"/>
  <c r="L2279" i="2" s="1"/>
  <c r="K2278" i="2"/>
  <c r="L2278" i="2" s="1"/>
  <c r="L2277" i="2"/>
  <c r="K2277" i="2"/>
  <c r="K2276" i="2"/>
  <c r="L2276" i="2" s="1"/>
  <c r="L2275" i="2"/>
  <c r="K2275" i="2"/>
  <c r="K2274" i="2"/>
  <c r="L2274" i="2" s="1"/>
  <c r="K2273" i="2"/>
  <c r="L2273" i="2" s="1"/>
  <c r="L2272" i="2"/>
  <c r="K2272" i="2"/>
  <c r="L2271" i="2"/>
  <c r="K2271" i="2"/>
  <c r="K2270" i="2"/>
  <c r="L2270" i="2" s="1"/>
  <c r="L2269" i="2"/>
  <c r="K2269" i="2"/>
  <c r="K2268" i="2"/>
  <c r="L2268" i="2" s="1"/>
  <c r="K2267" i="2"/>
  <c r="L2267" i="2" s="1"/>
  <c r="K2266" i="2"/>
  <c r="L2266" i="2" s="1"/>
  <c r="K2265" i="2"/>
  <c r="L2265" i="2" s="1"/>
  <c r="L2264" i="2"/>
  <c r="K2264" i="2"/>
  <c r="L2263" i="2"/>
  <c r="K2263" i="2"/>
  <c r="K2262" i="2"/>
  <c r="L2262" i="2" s="1"/>
  <c r="L2261" i="2"/>
  <c r="K2261" i="2"/>
  <c r="K2260" i="2"/>
  <c r="L2260" i="2" s="1"/>
  <c r="L2259" i="2"/>
  <c r="K2259" i="2"/>
  <c r="L2258" i="2"/>
  <c r="K2258" i="2"/>
  <c r="L2257" i="2"/>
  <c r="K2257" i="2"/>
  <c r="K2256" i="2"/>
  <c r="L2256" i="2" s="1"/>
  <c r="L2255" i="2"/>
  <c r="K2255" i="2"/>
  <c r="K2254" i="2"/>
  <c r="L2254" i="2" s="1"/>
  <c r="K2253" i="2"/>
  <c r="L2253" i="2" s="1"/>
  <c r="K2252" i="2"/>
  <c r="L2252" i="2" s="1"/>
  <c r="L2251" i="2"/>
  <c r="K2251" i="2"/>
  <c r="K2250" i="2"/>
  <c r="L2250" i="2" s="1"/>
  <c r="K2249" i="2"/>
  <c r="L2249" i="2" s="1"/>
  <c r="L2248" i="2"/>
  <c r="K2248" i="2"/>
  <c r="K2247" i="2"/>
  <c r="L2247" i="2" s="1"/>
  <c r="L2246" i="2"/>
  <c r="K2246" i="2"/>
  <c r="L2245" i="2"/>
  <c r="K2245" i="2"/>
  <c r="K2244" i="2"/>
  <c r="L2244" i="2" s="1"/>
  <c r="K2243" i="2"/>
  <c r="L2243" i="2" s="1"/>
  <c r="L2242" i="2"/>
  <c r="K2242" i="2"/>
  <c r="K2241" i="2"/>
  <c r="L2241" i="2" s="1"/>
  <c r="K2240" i="2"/>
  <c r="L2240" i="2" s="1"/>
  <c r="L2239" i="2"/>
  <c r="K2239" i="2"/>
  <c r="K2238" i="2"/>
  <c r="L2238" i="2" s="1"/>
  <c r="K2237" i="2"/>
  <c r="L2237" i="2" s="1"/>
  <c r="K2236" i="2"/>
  <c r="L2236" i="2" s="1"/>
  <c r="L2235" i="2"/>
  <c r="K2235" i="2"/>
  <c r="K2234" i="2"/>
  <c r="L2234" i="2" s="1"/>
  <c r="L2233" i="2"/>
  <c r="K2233" i="2"/>
  <c r="K2232" i="2"/>
  <c r="L2232" i="2" s="1"/>
  <c r="L2231" i="2"/>
  <c r="K2231" i="2"/>
  <c r="K2230" i="2"/>
  <c r="L2230" i="2" s="1"/>
  <c r="L2229" i="2"/>
  <c r="K2229" i="2"/>
  <c r="K2228" i="2"/>
  <c r="L2228" i="2" s="1"/>
  <c r="K2227" i="2"/>
  <c r="L2227" i="2" s="1"/>
  <c r="K2226" i="2"/>
  <c r="L2226" i="2" s="1"/>
  <c r="L2225" i="2"/>
  <c r="K2225" i="2"/>
  <c r="K2224" i="2"/>
  <c r="L2224" i="2" s="1"/>
  <c r="L2223" i="2"/>
  <c r="K2223" i="2"/>
  <c r="K2222" i="2"/>
  <c r="L2222" i="2" s="1"/>
  <c r="K2221" i="2"/>
  <c r="L2221" i="2" s="1"/>
  <c r="K2220" i="2"/>
  <c r="L2220" i="2" s="1"/>
  <c r="L2219" i="2"/>
  <c r="K2219" i="2"/>
  <c r="K2218" i="2"/>
  <c r="L2218" i="2" s="1"/>
  <c r="L2217" i="2"/>
  <c r="K2217" i="2"/>
  <c r="K2216" i="2"/>
  <c r="L2216" i="2" s="1"/>
  <c r="K2215" i="2"/>
  <c r="L2215" i="2" s="1"/>
  <c r="K2214" i="2"/>
  <c r="L2214" i="2" s="1"/>
  <c r="L2213" i="2"/>
  <c r="K2213" i="2"/>
  <c r="K2212" i="2"/>
  <c r="L2212" i="2" s="1"/>
  <c r="L2211" i="2"/>
  <c r="K2211" i="2"/>
  <c r="K2210" i="2"/>
  <c r="L2210" i="2" s="1"/>
  <c r="K2209" i="2"/>
  <c r="L2209" i="2" s="1"/>
  <c r="K2208" i="2"/>
  <c r="L2208" i="2" s="1"/>
  <c r="L2207" i="2"/>
  <c r="K2207" i="2"/>
  <c r="K2206" i="2"/>
  <c r="L2206" i="2" s="1"/>
  <c r="L2205" i="2"/>
  <c r="K2205" i="2"/>
  <c r="K2204" i="2"/>
  <c r="L2204" i="2" s="1"/>
  <c r="K2203" i="2"/>
  <c r="L2203" i="2" s="1"/>
  <c r="K2202" i="2"/>
  <c r="L2202" i="2" s="1"/>
  <c r="L2201" i="2"/>
  <c r="K2201" i="2"/>
  <c r="K2200" i="2"/>
  <c r="L2200" i="2" s="1"/>
  <c r="L2199" i="2"/>
  <c r="K2199" i="2"/>
  <c r="K2198" i="2"/>
  <c r="L2198" i="2" s="1"/>
  <c r="K2197" i="2"/>
  <c r="L2197" i="2" s="1"/>
  <c r="K2196" i="2"/>
  <c r="L2196" i="2" s="1"/>
  <c r="L2195" i="2"/>
  <c r="K2195" i="2"/>
  <c r="K2194" i="2"/>
  <c r="L2194" i="2" s="1"/>
  <c r="L2193" i="2"/>
  <c r="K2193" i="2"/>
  <c r="K2192" i="2"/>
  <c r="L2192" i="2" s="1"/>
  <c r="K2191" i="2"/>
  <c r="L2191" i="2" s="1"/>
  <c r="K2190" i="2"/>
  <c r="L2190" i="2" s="1"/>
  <c r="L2189" i="2"/>
  <c r="K2189" i="2"/>
  <c r="K2188" i="2"/>
  <c r="L2188" i="2" s="1"/>
  <c r="L2187" i="2"/>
  <c r="K2187" i="2"/>
  <c r="K2186" i="2"/>
  <c r="L2186" i="2" s="1"/>
  <c r="K2185" i="2"/>
  <c r="L2185" i="2" s="1"/>
  <c r="K2184" i="2"/>
  <c r="L2184" i="2" s="1"/>
  <c r="L2183" i="2"/>
  <c r="K2183" i="2"/>
  <c r="K2182" i="2"/>
  <c r="L2182" i="2" s="1"/>
  <c r="L2181" i="2"/>
  <c r="K2181" i="2"/>
  <c r="K2180" i="2"/>
  <c r="L2180" i="2" s="1"/>
  <c r="K2179" i="2"/>
  <c r="L2179" i="2" s="1"/>
  <c r="K2178" i="2"/>
  <c r="L2178" i="2" s="1"/>
  <c r="L2177" i="2"/>
  <c r="K2177" i="2"/>
  <c r="K2176" i="2"/>
  <c r="L2176" i="2" s="1"/>
  <c r="L2175" i="2"/>
  <c r="K2175" i="2"/>
  <c r="K2174" i="2"/>
  <c r="L2174" i="2" s="1"/>
  <c r="K2173" i="2"/>
  <c r="L2173" i="2" s="1"/>
  <c r="K2172" i="2"/>
  <c r="L2172" i="2" s="1"/>
  <c r="L2171" i="2"/>
  <c r="K2171" i="2"/>
  <c r="K2170" i="2"/>
  <c r="L2170" i="2" s="1"/>
  <c r="L2169" i="2"/>
  <c r="K2169" i="2"/>
  <c r="K2168" i="2"/>
  <c r="L2168" i="2" s="1"/>
  <c r="K2167" i="2"/>
  <c r="L2167" i="2" s="1"/>
  <c r="K2166" i="2"/>
  <c r="L2166" i="2" s="1"/>
  <c r="L2165" i="2"/>
  <c r="K2165" i="2"/>
  <c r="K2164" i="2"/>
  <c r="L2164" i="2" s="1"/>
  <c r="L2163" i="2"/>
  <c r="K2163" i="2"/>
  <c r="K2162" i="2"/>
  <c r="L2162" i="2" s="1"/>
  <c r="K2161" i="2"/>
  <c r="L2161" i="2" s="1"/>
  <c r="K2160" i="2"/>
  <c r="L2160" i="2" s="1"/>
  <c r="L2159" i="2"/>
  <c r="K2159" i="2"/>
  <c r="K2158" i="2"/>
  <c r="L2158" i="2" s="1"/>
  <c r="L2157" i="2"/>
  <c r="K2157" i="2"/>
  <c r="K2156" i="2"/>
  <c r="L2156" i="2" s="1"/>
  <c r="K2155" i="2"/>
  <c r="L2155" i="2" s="1"/>
  <c r="K2154" i="2"/>
  <c r="L2154" i="2" s="1"/>
  <c r="L2153" i="2"/>
  <c r="K2153" i="2"/>
  <c r="K2152" i="2"/>
  <c r="L2152" i="2" s="1"/>
  <c r="L2151" i="2"/>
  <c r="K2151" i="2"/>
  <c r="K2150" i="2"/>
  <c r="L2150" i="2" s="1"/>
  <c r="K2149" i="2"/>
  <c r="L2149" i="2" s="1"/>
  <c r="K2148" i="2"/>
  <c r="L2148" i="2" s="1"/>
  <c r="L2147" i="2"/>
  <c r="K2147" i="2"/>
  <c r="K2146" i="2"/>
  <c r="L2146" i="2" s="1"/>
  <c r="L2145" i="2"/>
  <c r="K2145" i="2"/>
  <c r="K2144" i="2"/>
  <c r="L2144" i="2" s="1"/>
  <c r="K2143" i="2"/>
  <c r="L2143" i="2" s="1"/>
  <c r="K2142" i="2"/>
  <c r="L2142" i="2" s="1"/>
  <c r="L2141" i="2"/>
  <c r="K2141" i="2"/>
  <c r="K2140" i="2"/>
  <c r="L2140" i="2" s="1"/>
  <c r="L2139" i="2"/>
  <c r="K2139" i="2"/>
  <c r="K2138" i="2"/>
  <c r="L2138" i="2" s="1"/>
  <c r="K2137" i="2"/>
  <c r="L2137" i="2" s="1"/>
  <c r="K2136" i="2"/>
  <c r="L2136" i="2" s="1"/>
  <c r="L2135" i="2"/>
  <c r="K2135" i="2"/>
  <c r="K2134" i="2"/>
  <c r="L2134" i="2" s="1"/>
  <c r="L2133" i="2"/>
  <c r="K2133" i="2"/>
  <c r="K2132" i="2"/>
  <c r="L2132" i="2" s="1"/>
  <c r="K2131" i="2"/>
  <c r="L2131" i="2" s="1"/>
  <c r="K2130" i="2"/>
  <c r="L2130" i="2" s="1"/>
  <c r="L2129" i="2"/>
  <c r="K2129" i="2"/>
  <c r="K2128" i="2"/>
  <c r="L2128" i="2" s="1"/>
  <c r="L2127" i="2"/>
  <c r="K2127" i="2"/>
  <c r="K2126" i="2"/>
  <c r="L2126" i="2" s="1"/>
  <c r="K2125" i="2"/>
  <c r="L2125" i="2" s="1"/>
  <c r="K2124" i="2"/>
  <c r="L2124" i="2" s="1"/>
  <c r="L2123" i="2"/>
  <c r="K2123" i="2"/>
  <c r="K2122" i="2"/>
  <c r="L2122" i="2" s="1"/>
  <c r="L2121" i="2"/>
  <c r="K2121" i="2"/>
  <c r="K2120" i="2"/>
  <c r="L2120" i="2" s="1"/>
  <c r="K2119" i="2"/>
  <c r="L2119" i="2" s="1"/>
  <c r="K2118" i="2"/>
  <c r="L2118" i="2" s="1"/>
  <c r="L2117" i="2"/>
  <c r="K2117" i="2"/>
  <c r="K2116" i="2"/>
  <c r="L2116" i="2" s="1"/>
  <c r="L2115" i="2"/>
  <c r="K2115" i="2"/>
  <c r="K2114" i="2"/>
  <c r="L2114" i="2" s="1"/>
  <c r="K2113" i="2"/>
  <c r="L2113" i="2" s="1"/>
  <c r="K2112" i="2"/>
  <c r="L2112" i="2" s="1"/>
  <c r="L2111" i="2"/>
  <c r="K2111" i="2"/>
  <c r="K2110" i="2"/>
  <c r="L2110" i="2" s="1"/>
  <c r="L2109" i="2"/>
  <c r="K2109" i="2"/>
  <c r="K2108" i="2"/>
  <c r="L2108" i="2" s="1"/>
  <c r="K2107" i="2"/>
  <c r="L2107" i="2" s="1"/>
  <c r="K2106" i="2"/>
  <c r="L2106" i="2" s="1"/>
  <c r="L2105" i="2"/>
  <c r="K2105" i="2"/>
  <c r="K2104" i="2"/>
  <c r="L2104" i="2" s="1"/>
  <c r="L2103" i="2"/>
  <c r="K2103" i="2"/>
  <c r="K2102" i="2"/>
  <c r="L2102" i="2" s="1"/>
  <c r="K2101" i="2"/>
  <c r="L2101" i="2" s="1"/>
  <c r="K2100" i="2"/>
  <c r="L2100" i="2" s="1"/>
  <c r="L2099" i="2"/>
  <c r="K2099" i="2"/>
  <c r="K2098" i="2"/>
  <c r="L2098" i="2" s="1"/>
  <c r="L2097" i="2"/>
  <c r="K2097" i="2"/>
  <c r="K2096" i="2"/>
  <c r="L2096" i="2" s="1"/>
  <c r="K2095" i="2"/>
  <c r="L2095" i="2" s="1"/>
  <c r="K2094" i="2"/>
  <c r="L2094" i="2" s="1"/>
  <c r="L2093" i="2"/>
  <c r="K2093" i="2"/>
  <c r="K2092" i="2"/>
  <c r="L2092" i="2" s="1"/>
  <c r="L2091" i="2"/>
  <c r="K2091" i="2"/>
  <c r="K2090" i="2"/>
  <c r="L2090" i="2" s="1"/>
  <c r="K2089" i="2"/>
  <c r="L2089" i="2" s="1"/>
  <c r="K2088" i="2"/>
  <c r="L2088" i="2" s="1"/>
  <c r="L2087" i="2"/>
  <c r="K2087" i="2"/>
  <c r="K2086" i="2"/>
  <c r="L2086" i="2" s="1"/>
  <c r="L2085" i="2"/>
  <c r="K2085" i="2"/>
  <c r="K2084" i="2"/>
  <c r="L2084" i="2" s="1"/>
  <c r="K2083" i="2"/>
  <c r="L2083" i="2" s="1"/>
  <c r="K2082" i="2"/>
  <c r="L2082" i="2" s="1"/>
  <c r="L2081" i="2"/>
  <c r="K2081" i="2"/>
  <c r="K2080" i="2"/>
  <c r="L2080" i="2" s="1"/>
  <c r="L2079" i="2"/>
  <c r="K2079" i="2"/>
  <c r="K2078" i="2"/>
  <c r="L2078" i="2" s="1"/>
  <c r="K2077" i="2"/>
  <c r="L2077" i="2" s="1"/>
  <c r="K2076" i="2"/>
  <c r="L2076" i="2" s="1"/>
  <c r="L2075" i="2"/>
  <c r="K2075" i="2"/>
  <c r="K2074" i="2"/>
  <c r="L2074" i="2" s="1"/>
  <c r="L2073" i="2"/>
  <c r="K2073" i="2"/>
  <c r="K2072" i="2"/>
  <c r="L2072" i="2" s="1"/>
  <c r="K2071" i="2"/>
  <c r="L2071" i="2" s="1"/>
  <c r="K2070" i="2"/>
  <c r="L2070" i="2" s="1"/>
  <c r="L2069" i="2"/>
  <c r="K2069" i="2"/>
  <c r="K2068" i="2"/>
  <c r="L2068" i="2" s="1"/>
  <c r="L2067" i="2"/>
  <c r="K2067" i="2"/>
  <c r="K2066" i="2"/>
  <c r="L2066" i="2" s="1"/>
  <c r="K2065" i="2"/>
  <c r="L2065" i="2" s="1"/>
  <c r="K2064" i="2"/>
  <c r="L2064" i="2" s="1"/>
  <c r="L2063" i="2"/>
  <c r="K2063" i="2"/>
  <c r="K2062" i="2"/>
  <c r="L2062" i="2" s="1"/>
  <c r="L2061" i="2"/>
  <c r="K2061" i="2"/>
  <c r="K2060" i="2"/>
  <c r="L2060" i="2" s="1"/>
  <c r="K2059" i="2"/>
  <c r="L2059" i="2" s="1"/>
  <c r="K2058" i="2"/>
  <c r="L2058" i="2" s="1"/>
  <c r="L2057" i="2"/>
  <c r="K2057" i="2"/>
  <c r="K2056" i="2"/>
  <c r="L2056" i="2" s="1"/>
  <c r="L2055" i="2"/>
  <c r="K2055" i="2"/>
  <c r="K2054" i="2"/>
  <c r="L2054" i="2" s="1"/>
  <c r="K2053" i="2"/>
  <c r="L2053" i="2" s="1"/>
  <c r="K2052" i="2"/>
  <c r="L2052" i="2" s="1"/>
  <c r="L2051" i="2"/>
  <c r="K2051" i="2"/>
  <c r="K2050" i="2"/>
  <c r="L2050" i="2" s="1"/>
  <c r="L2049" i="2"/>
  <c r="K2049" i="2"/>
  <c r="K2048" i="2"/>
  <c r="L2048" i="2" s="1"/>
  <c r="K2047" i="2"/>
  <c r="L2047" i="2" s="1"/>
  <c r="K2046" i="2"/>
  <c r="L2046" i="2" s="1"/>
  <c r="L2045" i="2"/>
  <c r="K2045" i="2"/>
  <c r="K2044" i="2"/>
  <c r="L2044" i="2" s="1"/>
  <c r="L2043" i="2"/>
  <c r="K2043" i="2"/>
  <c r="K2042" i="2"/>
  <c r="L2042" i="2" s="1"/>
  <c r="K2041" i="2"/>
  <c r="L2041" i="2" s="1"/>
  <c r="K2040" i="2"/>
  <c r="L2040" i="2" s="1"/>
  <c r="L2039" i="2"/>
  <c r="K2039" i="2"/>
  <c r="K2038" i="2"/>
  <c r="L2038" i="2" s="1"/>
  <c r="L2037" i="2"/>
  <c r="K2037" i="2"/>
  <c r="K2036" i="2"/>
  <c r="L2036" i="2" s="1"/>
  <c r="K2035" i="2"/>
  <c r="L2035" i="2" s="1"/>
  <c r="K2034" i="2"/>
  <c r="L2034" i="2" s="1"/>
  <c r="L2033" i="2"/>
  <c r="K2033" i="2"/>
  <c r="K2032" i="2"/>
  <c r="L2032" i="2" s="1"/>
  <c r="L2031" i="2"/>
  <c r="K2031" i="2"/>
  <c r="K2030" i="2"/>
  <c r="L2030" i="2" s="1"/>
  <c r="K2029" i="2"/>
  <c r="L2029" i="2" s="1"/>
  <c r="K2028" i="2"/>
  <c r="L2028" i="2" s="1"/>
  <c r="L2027" i="2"/>
  <c r="K2027" i="2"/>
  <c r="K2026" i="2"/>
  <c r="L2026" i="2" s="1"/>
  <c r="L2025" i="2"/>
  <c r="K2025" i="2"/>
  <c r="K2024" i="2"/>
  <c r="L2024" i="2" s="1"/>
  <c r="K2023" i="2"/>
  <c r="L2023" i="2" s="1"/>
  <c r="K2022" i="2"/>
  <c r="L2022" i="2" s="1"/>
  <c r="L2021" i="2"/>
  <c r="K2021" i="2"/>
  <c r="K2020" i="2"/>
  <c r="L2020" i="2" s="1"/>
  <c r="L2019" i="2"/>
  <c r="K2019" i="2"/>
  <c r="K2018" i="2"/>
  <c r="L2018" i="2" s="1"/>
  <c r="K2017" i="2"/>
  <c r="L2017" i="2" s="1"/>
  <c r="K2016" i="2"/>
  <c r="L2016" i="2" s="1"/>
  <c r="L2015" i="2"/>
  <c r="K2015" i="2"/>
  <c r="K2014" i="2"/>
  <c r="L2014" i="2" s="1"/>
  <c r="L2013" i="2"/>
  <c r="K2013" i="2"/>
  <c r="K2012" i="2"/>
  <c r="L2012" i="2" s="1"/>
  <c r="K2011" i="2"/>
  <c r="L2011" i="2" s="1"/>
  <c r="K2010" i="2"/>
  <c r="L2010" i="2" s="1"/>
  <c r="L2009" i="2"/>
  <c r="K2009" i="2"/>
  <c r="K2008" i="2"/>
  <c r="L2008" i="2" s="1"/>
  <c r="L2007" i="2"/>
  <c r="K2007" i="2"/>
  <c r="K2006" i="2"/>
  <c r="L2006" i="2" s="1"/>
  <c r="K2005" i="2"/>
  <c r="L2005" i="2" s="1"/>
  <c r="K2004" i="2"/>
  <c r="L2004" i="2" s="1"/>
  <c r="L2003" i="2"/>
  <c r="K2003" i="2"/>
  <c r="K2002" i="2"/>
  <c r="L2002" i="2" s="1"/>
  <c r="L2001" i="2"/>
  <c r="K2001" i="2"/>
  <c r="K2000" i="2"/>
  <c r="L2000" i="2" s="1"/>
  <c r="K1999" i="2"/>
  <c r="L1999" i="2" s="1"/>
  <c r="K1998" i="2"/>
  <c r="L1998" i="2" s="1"/>
  <c r="L1997" i="2"/>
  <c r="K1997" i="2"/>
  <c r="K1996" i="2"/>
  <c r="L1996" i="2" s="1"/>
  <c r="L1995" i="2"/>
  <c r="K1995" i="2"/>
  <c r="K1994" i="2"/>
  <c r="L1994" i="2" s="1"/>
  <c r="K1993" i="2"/>
  <c r="L1993" i="2" s="1"/>
  <c r="K1992" i="2"/>
  <c r="L1992" i="2" s="1"/>
  <c r="L1991" i="2"/>
  <c r="K1991" i="2"/>
  <c r="K1990" i="2"/>
  <c r="L1990" i="2" s="1"/>
  <c r="L1989" i="2"/>
  <c r="K1989" i="2"/>
  <c r="K1988" i="2"/>
  <c r="L1988" i="2" s="1"/>
  <c r="K1987" i="2"/>
  <c r="L1987" i="2" s="1"/>
  <c r="K1986" i="2"/>
  <c r="L1986" i="2" s="1"/>
  <c r="L1985" i="2"/>
  <c r="K1985" i="2"/>
  <c r="K1984" i="2"/>
  <c r="L1984" i="2" s="1"/>
  <c r="L1983" i="2"/>
  <c r="K1983" i="2"/>
  <c r="K1982" i="2"/>
  <c r="L1982" i="2" s="1"/>
  <c r="K1981" i="2"/>
  <c r="L1981" i="2" s="1"/>
  <c r="K1980" i="2"/>
  <c r="L1980" i="2" s="1"/>
  <c r="L1979" i="2"/>
  <c r="K1979" i="2"/>
  <c r="K1978" i="2"/>
  <c r="L1978" i="2" s="1"/>
  <c r="L1977" i="2"/>
  <c r="K1977" i="2"/>
  <c r="K1976" i="2"/>
  <c r="L1976" i="2" s="1"/>
  <c r="K1975" i="2"/>
  <c r="L1975" i="2" s="1"/>
  <c r="K1974" i="2"/>
  <c r="L1974" i="2" s="1"/>
  <c r="L1973" i="2"/>
  <c r="K1973" i="2"/>
  <c r="K1972" i="2"/>
  <c r="L1972" i="2" s="1"/>
  <c r="L1971" i="2"/>
  <c r="K1971" i="2"/>
  <c r="K1970" i="2"/>
  <c r="L1970" i="2" s="1"/>
  <c r="K1969" i="2"/>
  <c r="L1969" i="2" s="1"/>
  <c r="K1968" i="2"/>
  <c r="L1968" i="2" s="1"/>
  <c r="L1967" i="2"/>
  <c r="K1967" i="2"/>
  <c r="K1966" i="2"/>
  <c r="L1966" i="2" s="1"/>
  <c r="L1965" i="2"/>
  <c r="K1965" i="2"/>
  <c r="K1964" i="2"/>
  <c r="L1964" i="2" s="1"/>
  <c r="K1963" i="2"/>
  <c r="L1963" i="2" s="1"/>
  <c r="K1962" i="2"/>
  <c r="L1962" i="2" s="1"/>
  <c r="L1961" i="2"/>
  <c r="K1961" i="2"/>
  <c r="K1960" i="2"/>
  <c r="L1960" i="2" s="1"/>
  <c r="L1959" i="2"/>
  <c r="K1959" i="2"/>
  <c r="K1958" i="2"/>
  <c r="L1958" i="2" s="1"/>
  <c r="K1957" i="2"/>
  <c r="L1957" i="2" s="1"/>
  <c r="K1956" i="2"/>
  <c r="L1956" i="2" s="1"/>
  <c r="L1955" i="2"/>
  <c r="K1955" i="2"/>
  <c r="K1954" i="2"/>
  <c r="L1954" i="2" s="1"/>
  <c r="L1953" i="2"/>
  <c r="K1953" i="2"/>
  <c r="K1952" i="2"/>
  <c r="L1952" i="2" s="1"/>
  <c r="K1951" i="2"/>
  <c r="L1951" i="2" s="1"/>
  <c r="K1950" i="2"/>
  <c r="L1950" i="2" s="1"/>
  <c r="L1949" i="2"/>
  <c r="K1949" i="2"/>
  <c r="K1948" i="2"/>
  <c r="L1948" i="2" s="1"/>
  <c r="L1947" i="2"/>
  <c r="K1947" i="2"/>
  <c r="K1946" i="2"/>
  <c r="L1946" i="2" s="1"/>
  <c r="K1945" i="2"/>
  <c r="L1945" i="2" s="1"/>
  <c r="K1944" i="2"/>
  <c r="L1944" i="2" s="1"/>
  <c r="L1943" i="2"/>
  <c r="K1943" i="2"/>
  <c r="K1942" i="2"/>
  <c r="L1942" i="2" s="1"/>
  <c r="L1941" i="2"/>
  <c r="K1941" i="2"/>
  <c r="K1940" i="2"/>
  <c r="L1940" i="2" s="1"/>
  <c r="K1939" i="2"/>
  <c r="L1939" i="2" s="1"/>
  <c r="K1938" i="2"/>
  <c r="L1938" i="2" s="1"/>
  <c r="L1937" i="2"/>
  <c r="K1937" i="2"/>
  <c r="K1936" i="2"/>
  <c r="L1936" i="2" s="1"/>
  <c r="L1935" i="2"/>
  <c r="K1935" i="2"/>
  <c r="K1934" i="2"/>
  <c r="L1934" i="2" s="1"/>
  <c r="K1933" i="2"/>
  <c r="L1933" i="2" s="1"/>
  <c r="K1932" i="2"/>
  <c r="L1932" i="2" s="1"/>
  <c r="L1931" i="2"/>
  <c r="K1931" i="2"/>
  <c r="K1930" i="2"/>
  <c r="L1930" i="2" s="1"/>
  <c r="L1929" i="2"/>
  <c r="K1929" i="2"/>
  <c r="K1928" i="2"/>
  <c r="L1928" i="2" s="1"/>
  <c r="K1927" i="2"/>
  <c r="L1927" i="2" s="1"/>
  <c r="K1926" i="2"/>
  <c r="L1926" i="2" s="1"/>
  <c r="L1925" i="2"/>
  <c r="K1925" i="2"/>
  <c r="K1924" i="2"/>
  <c r="L1924" i="2" s="1"/>
  <c r="L1923" i="2"/>
  <c r="K1923" i="2"/>
  <c r="K1922" i="2"/>
  <c r="L1922" i="2" s="1"/>
  <c r="K1921" i="2"/>
  <c r="L1921" i="2" s="1"/>
  <c r="K1920" i="2"/>
  <c r="L1920" i="2" s="1"/>
  <c r="L1919" i="2"/>
  <c r="K1919" i="2"/>
  <c r="K1918" i="2"/>
  <c r="L1918" i="2" s="1"/>
  <c r="L1917" i="2"/>
  <c r="K1917" i="2"/>
  <c r="K1916" i="2"/>
  <c r="L1916" i="2" s="1"/>
  <c r="K1915" i="2"/>
  <c r="L1915" i="2" s="1"/>
  <c r="K1914" i="2"/>
  <c r="L1914" i="2" s="1"/>
  <c r="L1913" i="2"/>
  <c r="K1913" i="2"/>
  <c r="K1912" i="2"/>
  <c r="L1912" i="2" s="1"/>
  <c r="L1911" i="2"/>
  <c r="K1911" i="2"/>
  <c r="K1910" i="2"/>
  <c r="L1910" i="2" s="1"/>
  <c r="K1909" i="2"/>
  <c r="L1909" i="2" s="1"/>
  <c r="K1908" i="2"/>
  <c r="L1908" i="2" s="1"/>
  <c r="L1907" i="2"/>
  <c r="K1907" i="2"/>
  <c r="K1906" i="2"/>
  <c r="L1906" i="2" s="1"/>
  <c r="L1905" i="2"/>
  <c r="K1905" i="2"/>
  <c r="K1904" i="2"/>
  <c r="L1904" i="2" s="1"/>
  <c r="K1903" i="2"/>
  <c r="L1903" i="2" s="1"/>
  <c r="K1902" i="2"/>
  <c r="L1902" i="2" s="1"/>
  <c r="L1901" i="2"/>
  <c r="K1901" i="2"/>
  <c r="K1900" i="2"/>
  <c r="L1900" i="2" s="1"/>
  <c r="L1899" i="2"/>
  <c r="K1899" i="2"/>
  <c r="K1898" i="2"/>
  <c r="L1898" i="2" s="1"/>
  <c r="K1897" i="2"/>
  <c r="L1897" i="2" s="1"/>
  <c r="L1896" i="2"/>
  <c r="K1896" i="2"/>
  <c r="L1895" i="2"/>
  <c r="K1895" i="2"/>
  <c r="K1894" i="2"/>
  <c r="L1894" i="2" s="1"/>
  <c r="L1893" i="2"/>
  <c r="K1893" i="2"/>
  <c r="K1892" i="2"/>
  <c r="L1892" i="2" s="1"/>
  <c r="K1891" i="2"/>
  <c r="L1891" i="2" s="1"/>
  <c r="K1890" i="2"/>
  <c r="L1890" i="2" s="1"/>
  <c r="L1889" i="2"/>
  <c r="K1889" i="2"/>
  <c r="K1888" i="2"/>
  <c r="L1888" i="2" s="1"/>
  <c r="L1887" i="2"/>
  <c r="K1887" i="2"/>
  <c r="K1886" i="2"/>
  <c r="L1886" i="2" s="1"/>
  <c r="K1885" i="2"/>
  <c r="L1885" i="2" s="1"/>
  <c r="K1884" i="2"/>
  <c r="L1884" i="2" s="1"/>
  <c r="L1883" i="2"/>
  <c r="K1883" i="2"/>
  <c r="L1882" i="2"/>
  <c r="K1882" i="2"/>
  <c r="L1881" i="2"/>
  <c r="K1881" i="2"/>
  <c r="K1880" i="2"/>
  <c r="L1880" i="2" s="1"/>
  <c r="K1879" i="2"/>
  <c r="L1879" i="2" s="1"/>
  <c r="K1878" i="2"/>
  <c r="L1878" i="2" s="1"/>
  <c r="L1877" i="2"/>
  <c r="K1877" i="2"/>
  <c r="L1876" i="2"/>
  <c r="K1876" i="2"/>
  <c r="L1875" i="2"/>
  <c r="K1875" i="2"/>
  <c r="K1874" i="2"/>
  <c r="L1874" i="2" s="1"/>
  <c r="K1873" i="2"/>
  <c r="L1873" i="2" s="1"/>
  <c r="K1872" i="2"/>
  <c r="L1872" i="2" s="1"/>
  <c r="L1871" i="2"/>
  <c r="K1871" i="2"/>
  <c r="K1870" i="2"/>
  <c r="L1870" i="2" s="1"/>
  <c r="L1869" i="2"/>
  <c r="K1869" i="2"/>
  <c r="K1868" i="2"/>
  <c r="L1868" i="2" s="1"/>
  <c r="K1867" i="2"/>
  <c r="L1867" i="2" s="1"/>
  <c r="L1866" i="2"/>
  <c r="K1866" i="2"/>
  <c r="L1865" i="2"/>
  <c r="K1865" i="2"/>
  <c r="K1864" i="2"/>
  <c r="L1864" i="2" s="1"/>
  <c r="L1863" i="2"/>
  <c r="K1863" i="2"/>
  <c r="K1862" i="2"/>
  <c r="L1862" i="2" s="1"/>
  <c r="L1861" i="2"/>
  <c r="K1861" i="2"/>
  <c r="K1860" i="2"/>
  <c r="L1860" i="2" s="1"/>
  <c r="L1859" i="2"/>
  <c r="K1859" i="2"/>
  <c r="K1858" i="2"/>
  <c r="L1858" i="2" s="1"/>
  <c r="L1857" i="2"/>
  <c r="K1857" i="2"/>
  <c r="K1856" i="2"/>
  <c r="L1856" i="2" s="1"/>
  <c r="L1855" i="2"/>
  <c r="K1855" i="2"/>
  <c r="L1854" i="2"/>
  <c r="K1854" i="2"/>
  <c r="L1853" i="2"/>
  <c r="K1853" i="2"/>
  <c r="K1852" i="2"/>
  <c r="L1852" i="2" s="1"/>
  <c r="L1851" i="2"/>
  <c r="K1851" i="2"/>
  <c r="K1850" i="2"/>
  <c r="L1850" i="2" s="1"/>
  <c r="L1849" i="2"/>
  <c r="K1849" i="2"/>
  <c r="L1848" i="2"/>
  <c r="K1848" i="2"/>
  <c r="L1847" i="2"/>
  <c r="K1847" i="2"/>
  <c r="K1846" i="2"/>
  <c r="L1846" i="2" s="1"/>
  <c r="L1845" i="2"/>
  <c r="K1845" i="2"/>
  <c r="K1844" i="2"/>
  <c r="L1844" i="2" s="1"/>
  <c r="K1843" i="2"/>
  <c r="L1843" i="2" s="1"/>
  <c r="L1842" i="2"/>
  <c r="K1842" i="2"/>
  <c r="L1841" i="2"/>
  <c r="K1841" i="2"/>
  <c r="K1840" i="2"/>
  <c r="L1840" i="2" s="1"/>
  <c r="K1839" i="2"/>
  <c r="L1839" i="2" s="1"/>
  <c r="K1838" i="2"/>
  <c r="L1838" i="2" s="1"/>
  <c r="L1837" i="2"/>
  <c r="K1837" i="2"/>
  <c r="K1836" i="2"/>
  <c r="L1836" i="2" s="1"/>
  <c r="L1835" i="2"/>
  <c r="K1835" i="2"/>
  <c r="K1834" i="2"/>
  <c r="L1834" i="2" s="1"/>
  <c r="K1833" i="2"/>
  <c r="L1833" i="2" s="1"/>
  <c r="K1832" i="2"/>
  <c r="L1832" i="2" s="1"/>
  <c r="L1831" i="2"/>
  <c r="K1831" i="2"/>
  <c r="L1830" i="2"/>
  <c r="K1830" i="2"/>
  <c r="L1829" i="2"/>
  <c r="K1829" i="2"/>
  <c r="K1828" i="2"/>
  <c r="L1828" i="2" s="1"/>
  <c r="K1827" i="2"/>
  <c r="L1827" i="2" s="1"/>
  <c r="K1826" i="2"/>
  <c r="L1826" i="2" s="1"/>
  <c r="L1825" i="2"/>
  <c r="K1825" i="2"/>
  <c r="K1824" i="2"/>
  <c r="L1824" i="2" s="1"/>
  <c r="L1823" i="2"/>
  <c r="K1823" i="2"/>
  <c r="K1822" i="2"/>
  <c r="L1822" i="2" s="1"/>
  <c r="L1821" i="2"/>
  <c r="K1821" i="2"/>
  <c r="K1820" i="2"/>
  <c r="L1820" i="2" s="1"/>
  <c r="K1819" i="2"/>
  <c r="L1819" i="2" s="1"/>
  <c r="K1818" i="2"/>
  <c r="L1818" i="2" s="1"/>
  <c r="L1817" i="2"/>
  <c r="K1817" i="2"/>
  <c r="L1816" i="2"/>
  <c r="K1816" i="2"/>
  <c r="K1815" i="2"/>
  <c r="L1815" i="2" s="1"/>
  <c r="K1814" i="2"/>
  <c r="L1814" i="2" s="1"/>
  <c r="L1813" i="2"/>
  <c r="K1813" i="2"/>
  <c r="L1812" i="2"/>
  <c r="K1812" i="2"/>
  <c r="L1811" i="2"/>
  <c r="K1811" i="2"/>
  <c r="L1810" i="2"/>
  <c r="K1810" i="2"/>
  <c r="K1809" i="2"/>
  <c r="L1809" i="2" s="1"/>
  <c r="K1808" i="2"/>
  <c r="L1808" i="2" s="1"/>
  <c r="K1807" i="2"/>
  <c r="L1807" i="2" s="1"/>
  <c r="K1806" i="2"/>
  <c r="L1806" i="2" s="1"/>
  <c r="K1805" i="2"/>
  <c r="L1805" i="2" s="1"/>
  <c r="L1804" i="2"/>
  <c r="K1804" i="2"/>
  <c r="L1803" i="2"/>
  <c r="K1803" i="2"/>
  <c r="K1802" i="2"/>
  <c r="L1802" i="2" s="1"/>
  <c r="L1801" i="2"/>
  <c r="K1801" i="2"/>
  <c r="L1800" i="2"/>
  <c r="K1800" i="2"/>
  <c r="L1799" i="2"/>
  <c r="K1799" i="2"/>
  <c r="L1798" i="2"/>
  <c r="K1798" i="2"/>
  <c r="L1797" i="2"/>
  <c r="K1797" i="2"/>
  <c r="K1796" i="2"/>
  <c r="L1796" i="2" s="1"/>
  <c r="K1795" i="2"/>
  <c r="L1795" i="2" s="1"/>
  <c r="K1794" i="2"/>
  <c r="L1794" i="2" s="1"/>
  <c r="K1793" i="2"/>
  <c r="L1793" i="2" s="1"/>
  <c r="K1792" i="2"/>
  <c r="L1792" i="2" s="1"/>
  <c r="L1791" i="2"/>
  <c r="K1791" i="2"/>
  <c r="K1790" i="2"/>
  <c r="L1790" i="2" s="1"/>
  <c r="K1789" i="2"/>
  <c r="L1789" i="2" s="1"/>
  <c r="L1788" i="2"/>
  <c r="K1788" i="2"/>
  <c r="L1787" i="2"/>
  <c r="K1787" i="2"/>
  <c r="L1786" i="2"/>
  <c r="K1786" i="2"/>
  <c r="K1785" i="2"/>
  <c r="L1785" i="2" s="1"/>
  <c r="K1784" i="2"/>
  <c r="L1784" i="2" s="1"/>
  <c r="L1783" i="2"/>
  <c r="K1783" i="2"/>
  <c r="K1782" i="2"/>
  <c r="L1782" i="2" s="1"/>
  <c r="K1781" i="2"/>
  <c r="L1781" i="2" s="1"/>
  <c r="K1780" i="2"/>
  <c r="L1780" i="2" s="1"/>
  <c r="K1779" i="2"/>
  <c r="L1779" i="2" s="1"/>
  <c r="K1778" i="2"/>
  <c r="L1778" i="2" s="1"/>
  <c r="L1777" i="2"/>
  <c r="K1777" i="2"/>
  <c r="K1776" i="2"/>
  <c r="L1776" i="2" s="1"/>
  <c r="L1775" i="2"/>
  <c r="K1775" i="2"/>
  <c r="L1774" i="2"/>
  <c r="K1774" i="2"/>
  <c r="L1773" i="2"/>
  <c r="K1773" i="2"/>
  <c r="K1772" i="2"/>
  <c r="L1772" i="2" s="1"/>
  <c r="L1771" i="2"/>
  <c r="K1771" i="2"/>
  <c r="L1770" i="2"/>
  <c r="K1770" i="2"/>
  <c r="K1769" i="2"/>
  <c r="L1769" i="2" s="1"/>
  <c r="K1768" i="2"/>
  <c r="L1768" i="2" s="1"/>
  <c r="K1767" i="2"/>
  <c r="L1767" i="2" s="1"/>
  <c r="K1766" i="2"/>
  <c r="L1766" i="2" s="1"/>
  <c r="K1765" i="2"/>
  <c r="L1765" i="2" s="1"/>
  <c r="L1764" i="2"/>
  <c r="K1764" i="2"/>
  <c r="K1763" i="2"/>
  <c r="L1763" i="2" s="1"/>
  <c r="L1762" i="2"/>
  <c r="K1762" i="2"/>
  <c r="L1761" i="2"/>
  <c r="K1761" i="2"/>
  <c r="K1760" i="2"/>
  <c r="L1760" i="2" s="1"/>
  <c r="K1759" i="2"/>
  <c r="L1759" i="2" s="1"/>
  <c r="L1758" i="2"/>
  <c r="K1758" i="2"/>
  <c r="L1757" i="2"/>
  <c r="K1757" i="2"/>
  <c r="K1756" i="2"/>
  <c r="L1756" i="2" s="1"/>
  <c r="K1755" i="2"/>
  <c r="L1755" i="2" s="1"/>
  <c r="K1754" i="2"/>
  <c r="L1754" i="2" s="1"/>
  <c r="L1753" i="2"/>
  <c r="K1753" i="2"/>
  <c r="K1752" i="2"/>
  <c r="L1752" i="2" s="1"/>
  <c r="L1751" i="2"/>
  <c r="K1751" i="2"/>
  <c r="K1750" i="2"/>
  <c r="L1750" i="2" s="1"/>
  <c r="L1749" i="2"/>
  <c r="K1749" i="2"/>
  <c r="K1748" i="2"/>
  <c r="L1748" i="2" s="1"/>
  <c r="K1747" i="2"/>
  <c r="L1747" i="2" s="1"/>
  <c r="K1746" i="2"/>
  <c r="L1746" i="2" s="1"/>
  <c r="L1745" i="2"/>
  <c r="K1745" i="2"/>
  <c r="L1744" i="2"/>
  <c r="K1744" i="2"/>
  <c r="K1743" i="2"/>
  <c r="L1743" i="2" s="1"/>
  <c r="K1742" i="2"/>
  <c r="L1742" i="2" s="1"/>
  <c r="L1741" i="2"/>
  <c r="K1741" i="2"/>
  <c r="L1740" i="2"/>
  <c r="K1740" i="2"/>
  <c r="K1739" i="2"/>
  <c r="L1739" i="2" s="1"/>
  <c r="L1738" i="2"/>
  <c r="K1738" i="2"/>
  <c r="K1737" i="2"/>
  <c r="L1737" i="2" s="1"/>
  <c r="K1736" i="2"/>
  <c r="L1736" i="2" s="1"/>
  <c r="K1735" i="2"/>
  <c r="L1735" i="2" s="1"/>
  <c r="K1734" i="2"/>
  <c r="L1734" i="2" s="1"/>
  <c r="K1733" i="2"/>
  <c r="L1733" i="2" s="1"/>
  <c r="L1732" i="2"/>
  <c r="K1732" i="2"/>
  <c r="L1731" i="2"/>
  <c r="K1731" i="2"/>
  <c r="K1730" i="2"/>
  <c r="L1730" i="2" s="1"/>
  <c r="L1729" i="2"/>
  <c r="K1729" i="2"/>
  <c r="L1728" i="2"/>
  <c r="K1728" i="2"/>
  <c r="L1727" i="2"/>
  <c r="K1727" i="2"/>
  <c r="K1726" i="2"/>
  <c r="L1726" i="2" s="1"/>
  <c r="L1725" i="2"/>
  <c r="K1725" i="2"/>
  <c r="K1724" i="2"/>
  <c r="L1724" i="2" s="1"/>
  <c r="K1723" i="2"/>
  <c r="L1723" i="2" s="1"/>
  <c r="K1722" i="2"/>
  <c r="L1722" i="2" s="1"/>
  <c r="K1721" i="2"/>
  <c r="L1721" i="2" s="1"/>
  <c r="K1720" i="2"/>
  <c r="L1720" i="2" s="1"/>
  <c r="L1719" i="2"/>
  <c r="K1719" i="2"/>
  <c r="K1718" i="2"/>
  <c r="L1718" i="2" s="1"/>
  <c r="K1717" i="2"/>
  <c r="L1717" i="2" s="1"/>
  <c r="L1716" i="2"/>
  <c r="K1716" i="2"/>
  <c r="L1715" i="2"/>
  <c r="K1715" i="2"/>
  <c r="L1714" i="2"/>
  <c r="K1714" i="2"/>
  <c r="L1713" i="2"/>
  <c r="K1713" i="2"/>
  <c r="K1712" i="2"/>
  <c r="L1712" i="2" s="1"/>
  <c r="L1711" i="2"/>
  <c r="K1711" i="2"/>
  <c r="K1710" i="2"/>
  <c r="L1710" i="2" s="1"/>
  <c r="K1709" i="2"/>
  <c r="L1709" i="2" s="1"/>
  <c r="K1708" i="2"/>
  <c r="L1708" i="2" s="1"/>
  <c r="K1707" i="2"/>
  <c r="L1707" i="2" s="1"/>
  <c r="K1706" i="2"/>
  <c r="L1706" i="2" s="1"/>
  <c r="L1705" i="2"/>
  <c r="K1705" i="2"/>
  <c r="K1704" i="2"/>
  <c r="L1704" i="2" s="1"/>
  <c r="L1703" i="2"/>
  <c r="K1703" i="2"/>
  <c r="L1702" i="2"/>
  <c r="K1702" i="2"/>
  <c r="L1701" i="2"/>
  <c r="K1701" i="2"/>
  <c r="K1700" i="2"/>
  <c r="L1700" i="2" s="1"/>
  <c r="L1699" i="2"/>
  <c r="K1699" i="2"/>
  <c r="K1698" i="2"/>
  <c r="L1698" i="2" s="1"/>
  <c r="L1697" i="2"/>
  <c r="K1697" i="2"/>
  <c r="L1696" i="2"/>
  <c r="K1696" i="2"/>
  <c r="L1695" i="2"/>
  <c r="K1695" i="2"/>
  <c r="L1694" i="2"/>
  <c r="K1694" i="2"/>
  <c r="L1693" i="2"/>
  <c r="K1693" i="2"/>
  <c r="K1692" i="2"/>
  <c r="L1692" i="2" s="1"/>
  <c r="L1691" i="2"/>
  <c r="K1691" i="2"/>
  <c r="L1690" i="2"/>
  <c r="K1690" i="2"/>
  <c r="L1689" i="2"/>
  <c r="K1689" i="2"/>
  <c r="K1688" i="2"/>
  <c r="L1688" i="2" s="1"/>
  <c r="L1687" i="2"/>
  <c r="K1687" i="2"/>
  <c r="K1686" i="2"/>
  <c r="L1686" i="2" s="1"/>
  <c r="L1685" i="2"/>
  <c r="K1685" i="2"/>
  <c r="L1684" i="2"/>
  <c r="K1684" i="2"/>
  <c r="L1683" i="2"/>
  <c r="K1683" i="2"/>
  <c r="K1682" i="2"/>
  <c r="L1682" i="2" s="1"/>
  <c r="L1681" i="2"/>
  <c r="K1681" i="2"/>
  <c r="K1680" i="2"/>
  <c r="L1680" i="2" s="1"/>
  <c r="L1679" i="2"/>
  <c r="K1679" i="2"/>
  <c r="L1678" i="2"/>
  <c r="K1678" i="2"/>
  <c r="L1677" i="2"/>
  <c r="K1677" i="2"/>
  <c r="L1676" i="2"/>
  <c r="K1676" i="2"/>
  <c r="L1675" i="2"/>
  <c r="K1675" i="2"/>
  <c r="K1674" i="2"/>
  <c r="L1674" i="2" s="1"/>
  <c r="L1673" i="2"/>
  <c r="K1673" i="2"/>
  <c r="L1672" i="2"/>
  <c r="K1672" i="2"/>
  <c r="L1671" i="2"/>
  <c r="K1671" i="2"/>
  <c r="K1670" i="2"/>
  <c r="L1670" i="2" s="1"/>
  <c r="L1669" i="2"/>
  <c r="K1669" i="2"/>
  <c r="K1668" i="2"/>
  <c r="L1668" i="2" s="1"/>
  <c r="L1667" i="2"/>
  <c r="K1667" i="2"/>
  <c r="L1666" i="2"/>
  <c r="K1666" i="2"/>
  <c r="L1665" i="2"/>
  <c r="K1665" i="2"/>
  <c r="K1664" i="2"/>
  <c r="L1664" i="2" s="1"/>
  <c r="L1663" i="2"/>
  <c r="K1663" i="2"/>
  <c r="K1662" i="2"/>
  <c r="L1662" i="2" s="1"/>
  <c r="L1661" i="2"/>
  <c r="K1661" i="2"/>
  <c r="L1660" i="2"/>
  <c r="K1660" i="2"/>
  <c r="L1659" i="2"/>
  <c r="K1659" i="2"/>
  <c r="L1658" i="2"/>
  <c r="K1658" i="2"/>
  <c r="L1657" i="2"/>
  <c r="K1657" i="2"/>
  <c r="K1656" i="2"/>
  <c r="L1656" i="2" s="1"/>
  <c r="L1655" i="2"/>
  <c r="K1655" i="2"/>
  <c r="L1654" i="2"/>
  <c r="K1654" i="2"/>
  <c r="L1653" i="2"/>
  <c r="K1653" i="2"/>
  <c r="L1652" i="2"/>
  <c r="K1652" i="2"/>
  <c r="L1651" i="2"/>
  <c r="K1651" i="2"/>
  <c r="K1650" i="2"/>
  <c r="L1650" i="2" s="1"/>
  <c r="L1649" i="2"/>
  <c r="K1649" i="2"/>
  <c r="L1648" i="2"/>
  <c r="K1648" i="2"/>
  <c r="L1647" i="2"/>
  <c r="K1647" i="2"/>
  <c r="K1646" i="2"/>
  <c r="L1646" i="2" s="1"/>
  <c r="L1645" i="2"/>
  <c r="K1645" i="2"/>
  <c r="K1644" i="2"/>
  <c r="L1644" i="2" s="1"/>
  <c r="L1643" i="2"/>
  <c r="K1643" i="2"/>
  <c r="L1642" i="2"/>
  <c r="K1642" i="2"/>
  <c r="L1641" i="2"/>
  <c r="K1641" i="2"/>
  <c r="K1640" i="2"/>
  <c r="L1640" i="2" s="1"/>
  <c r="L1639" i="2"/>
  <c r="K1639" i="2"/>
  <c r="K1638" i="2"/>
  <c r="L1638" i="2" s="1"/>
  <c r="L1637" i="2"/>
  <c r="K1637" i="2"/>
  <c r="L1636" i="2"/>
  <c r="K1636" i="2"/>
  <c r="L1635" i="2"/>
  <c r="K1635" i="2"/>
  <c r="L1634" i="2"/>
  <c r="K1634" i="2"/>
  <c r="L1633" i="2"/>
  <c r="K1633" i="2"/>
  <c r="K1632" i="2"/>
  <c r="L1632" i="2" s="1"/>
  <c r="L1631" i="2"/>
  <c r="K1631" i="2"/>
  <c r="L1630" i="2"/>
  <c r="K1630" i="2"/>
  <c r="L1629" i="2"/>
  <c r="K1629" i="2"/>
  <c r="K1628" i="2"/>
  <c r="L1628" i="2" s="1"/>
  <c r="L1627" i="2"/>
  <c r="K1627" i="2"/>
  <c r="K1626" i="2"/>
  <c r="L1626" i="2" s="1"/>
  <c r="L1625" i="2"/>
  <c r="K1625" i="2"/>
  <c r="L1624" i="2"/>
  <c r="K1624" i="2"/>
  <c r="L1623" i="2"/>
  <c r="K1623" i="2"/>
  <c r="L1622" i="2"/>
  <c r="K1622" i="2"/>
  <c r="L1621" i="2"/>
  <c r="K1621" i="2"/>
  <c r="K1620" i="2"/>
  <c r="L1620" i="2" s="1"/>
  <c r="L1619" i="2"/>
  <c r="K1619" i="2"/>
  <c r="L1618" i="2"/>
  <c r="K1618" i="2"/>
  <c r="L1617" i="2"/>
  <c r="K1617" i="2"/>
  <c r="K1616" i="2"/>
  <c r="L1616" i="2" s="1"/>
  <c r="L1615" i="2"/>
  <c r="K1615" i="2"/>
  <c r="K1614" i="2"/>
  <c r="L1614" i="2" s="1"/>
  <c r="L1613" i="2"/>
  <c r="K1613" i="2"/>
  <c r="L1612" i="2"/>
  <c r="K1612" i="2"/>
  <c r="L1611" i="2"/>
  <c r="K1611" i="2"/>
  <c r="K1610" i="2"/>
  <c r="L1610" i="2" s="1"/>
  <c r="L1609" i="2"/>
  <c r="K1609" i="2"/>
  <c r="K1608" i="2"/>
  <c r="L1608" i="2" s="1"/>
  <c r="L1607" i="2"/>
  <c r="K1607" i="2"/>
  <c r="L1606" i="2"/>
  <c r="K1606" i="2"/>
  <c r="L1605" i="2"/>
  <c r="K1605" i="2"/>
  <c r="L1604" i="2"/>
  <c r="K1604" i="2"/>
  <c r="L1603" i="2"/>
  <c r="K1603" i="2"/>
  <c r="K1602" i="2"/>
  <c r="L1602" i="2" s="1"/>
  <c r="L1601" i="2"/>
  <c r="K1601" i="2"/>
  <c r="L1600" i="2"/>
  <c r="K1600" i="2"/>
  <c r="L1599" i="2"/>
  <c r="K1599" i="2"/>
  <c r="K1598" i="2"/>
  <c r="L1598" i="2" s="1"/>
  <c r="L1597" i="2"/>
  <c r="K1597" i="2"/>
  <c r="K1596" i="2"/>
  <c r="L1596" i="2" s="1"/>
  <c r="L1595" i="2"/>
  <c r="K1595" i="2"/>
  <c r="L1594" i="2"/>
  <c r="K1594" i="2"/>
  <c r="L1593" i="2"/>
  <c r="K1593" i="2"/>
  <c r="K1592" i="2"/>
  <c r="L1592" i="2" s="1"/>
  <c r="L1591" i="2"/>
  <c r="K1591" i="2"/>
  <c r="K1590" i="2"/>
  <c r="L1590" i="2" s="1"/>
  <c r="L1589" i="2"/>
  <c r="K1589" i="2"/>
  <c r="L1588" i="2"/>
  <c r="K1588" i="2"/>
  <c r="L1587" i="2"/>
  <c r="K1587" i="2"/>
  <c r="L1586" i="2"/>
  <c r="K1586" i="2"/>
  <c r="L1585" i="2"/>
  <c r="K1585" i="2"/>
  <c r="K1584" i="2"/>
  <c r="L1584" i="2" s="1"/>
  <c r="L1583" i="2"/>
  <c r="K1583" i="2"/>
  <c r="L1582" i="2"/>
  <c r="K1582" i="2"/>
  <c r="L1581" i="2"/>
  <c r="K1581" i="2"/>
  <c r="L1580" i="2"/>
  <c r="K1580" i="2"/>
  <c r="L1579" i="2"/>
  <c r="K1579" i="2"/>
  <c r="K1578" i="2"/>
  <c r="L1578" i="2" s="1"/>
  <c r="L1577" i="2"/>
  <c r="K1577" i="2"/>
  <c r="L1576" i="2"/>
  <c r="K1576" i="2"/>
  <c r="L1575" i="2"/>
  <c r="K1575" i="2"/>
  <c r="K1574" i="2"/>
  <c r="L1574" i="2" s="1"/>
  <c r="L1573" i="2"/>
  <c r="K1573" i="2"/>
  <c r="K1572" i="2"/>
  <c r="L1572" i="2" s="1"/>
  <c r="L1571" i="2"/>
  <c r="K1571" i="2"/>
  <c r="L1570" i="2"/>
  <c r="K1570" i="2"/>
  <c r="L1569" i="2"/>
  <c r="K1569" i="2"/>
  <c r="K1568" i="2"/>
  <c r="L1568" i="2" s="1"/>
  <c r="L1567" i="2"/>
  <c r="K1567" i="2"/>
  <c r="K1566" i="2"/>
  <c r="L1566" i="2" s="1"/>
  <c r="L1565" i="2"/>
  <c r="K1565" i="2"/>
  <c r="L1564" i="2"/>
  <c r="K1564" i="2"/>
  <c r="L1563" i="2"/>
  <c r="K1563" i="2"/>
  <c r="L1562" i="2"/>
  <c r="K1562" i="2"/>
  <c r="L1561" i="2"/>
  <c r="K1561" i="2"/>
  <c r="K1560" i="2"/>
  <c r="L1560" i="2" s="1"/>
  <c r="L1559" i="2"/>
  <c r="K1559" i="2"/>
  <c r="L1558" i="2"/>
  <c r="K1558" i="2"/>
  <c r="L1557" i="2"/>
  <c r="K1557" i="2"/>
  <c r="K1556" i="2"/>
  <c r="L1556" i="2" s="1"/>
  <c r="L1555" i="2"/>
  <c r="K1555" i="2"/>
  <c r="K1554" i="2"/>
  <c r="L1554" i="2" s="1"/>
  <c r="L1553" i="2"/>
  <c r="K1553" i="2"/>
  <c r="L1552" i="2"/>
  <c r="K1552" i="2"/>
  <c r="L1551" i="2"/>
  <c r="K1551" i="2"/>
  <c r="L1550" i="2"/>
  <c r="K1550" i="2"/>
  <c r="L1549" i="2"/>
  <c r="K1549" i="2"/>
  <c r="K1548" i="2"/>
  <c r="L1548" i="2" s="1"/>
  <c r="L1547" i="2"/>
  <c r="K1547" i="2"/>
  <c r="L1546" i="2"/>
  <c r="K1546" i="2"/>
  <c r="L1545" i="2"/>
  <c r="K1545" i="2"/>
  <c r="K1544" i="2"/>
  <c r="L1544" i="2" s="1"/>
  <c r="L1543" i="2"/>
  <c r="K1543" i="2"/>
  <c r="K1542" i="2"/>
  <c r="L1542" i="2" s="1"/>
  <c r="L1541" i="2"/>
  <c r="K1541" i="2"/>
  <c r="L1540" i="2"/>
  <c r="K1540" i="2"/>
  <c r="L1539" i="2"/>
  <c r="K1539" i="2"/>
  <c r="K1538" i="2"/>
  <c r="L1538" i="2" s="1"/>
  <c r="L1537" i="2"/>
  <c r="K1537" i="2"/>
  <c r="K1536" i="2"/>
  <c r="L1536" i="2" s="1"/>
  <c r="L1535" i="2"/>
  <c r="K1535" i="2"/>
  <c r="L1534" i="2"/>
  <c r="K1534" i="2"/>
  <c r="L1533" i="2"/>
  <c r="K1533" i="2"/>
  <c r="L1532" i="2"/>
  <c r="K1532" i="2"/>
  <c r="L1531" i="2"/>
  <c r="K1531" i="2"/>
  <c r="K1530" i="2"/>
  <c r="L1530" i="2" s="1"/>
  <c r="L1529" i="2"/>
  <c r="K1529" i="2"/>
  <c r="L1528" i="2"/>
  <c r="K1528" i="2"/>
  <c r="L1527" i="2"/>
  <c r="K1527" i="2"/>
  <c r="K1526" i="2"/>
  <c r="L1526" i="2" s="1"/>
  <c r="L1525" i="2"/>
  <c r="K1525" i="2"/>
  <c r="K1524" i="2"/>
  <c r="L1524" i="2" s="1"/>
  <c r="L1523" i="2"/>
  <c r="K1523" i="2"/>
  <c r="L1522" i="2"/>
  <c r="K1522" i="2"/>
  <c r="L1521" i="2"/>
  <c r="K1521" i="2"/>
  <c r="K1520" i="2"/>
  <c r="L1520" i="2" s="1"/>
  <c r="L1519" i="2"/>
  <c r="K1519" i="2"/>
  <c r="K1518" i="2"/>
  <c r="L1518" i="2" s="1"/>
  <c r="L1517" i="2"/>
  <c r="K1517" i="2"/>
  <c r="L1516" i="2"/>
  <c r="K1516" i="2"/>
  <c r="L1515" i="2"/>
  <c r="K1515" i="2"/>
  <c r="L1514" i="2"/>
  <c r="K1514" i="2"/>
  <c r="L1513" i="2"/>
  <c r="K1513" i="2"/>
  <c r="K1512" i="2"/>
  <c r="L1512" i="2" s="1"/>
  <c r="L1511" i="2"/>
  <c r="K1511" i="2"/>
  <c r="L1510" i="2"/>
  <c r="K1510" i="2"/>
  <c r="L1509" i="2"/>
  <c r="K1509" i="2"/>
  <c r="L1508" i="2"/>
  <c r="K1508" i="2"/>
  <c r="L1507" i="2"/>
  <c r="K1507" i="2"/>
  <c r="K1506" i="2"/>
  <c r="L1506" i="2" s="1"/>
  <c r="L1505" i="2"/>
  <c r="K1505" i="2"/>
  <c r="L1504" i="2"/>
  <c r="K1504" i="2"/>
  <c r="L1503" i="2"/>
  <c r="K1503" i="2"/>
  <c r="K1502" i="2"/>
  <c r="L1502" i="2" s="1"/>
  <c r="L1501" i="2"/>
  <c r="K1501" i="2"/>
  <c r="K1500" i="2"/>
  <c r="L1500" i="2" s="1"/>
  <c r="L1499" i="2"/>
  <c r="K1499" i="2"/>
  <c r="L1498" i="2"/>
  <c r="K1498" i="2"/>
  <c r="L1497" i="2"/>
  <c r="K1497" i="2"/>
  <c r="K1496" i="2"/>
  <c r="L1496" i="2" s="1"/>
  <c r="L1495" i="2"/>
  <c r="K1495" i="2"/>
  <c r="K1494" i="2"/>
  <c r="L1494" i="2" s="1"/>
  <c r="L1493" i="2"/>
  <c r="K1493" i="2"/>
  <c r="L1492" i="2"/>
  <c r="K1492" i="2"/>
  <c r="L1491" i="2"/>
  <c r="K1491" i="2"/>
  <c r="L1490" i="2"/>
  <c r="K1490" i="2"/>
  <c r="L1489" i="2"/>
  <c r="K1489" i="2"/>
  <c r="K1488" i="2"/>
  <c r="L1488" i="2" s="1"/>
  <c r="L1487" i="2"/>
  <c r="K1487" i="2"/>
  <c r="L1486" i="2"/>
  <c r="K1486" i="2"/>
  <c r="L1485" i="2"/>
  <c r="K1485" i="2"/>
  <c r="K1484" i="2"/>
  <c r="L1484" i="2" s="1"/>
  <c r="L1483" i="2"/>
  <c r="K1483" i="2"/>
  <c r="K1482" i="2"/>
  <c r="L1482" i="2" s="1"/>
  <c r="L1481" i="2"/>
  <c r="K1481" i="2"/>
  <c r="L1480" i="2"/>
  <c r="K1480" i="2"/>
  <c r="L1479" i="2"/>
  <c r="K1479" i="2"/>
  <c r="L1478" i="2"/>
  <c r="K1478" i="2"/>
  <c r="L1477" i="2"/>
  <c r="K1477" i="2"/>
  <c r="K1476" i="2"/>
  <c r="L1476" i="2" s="1"/>
  <c r="L1475" i="2"/>
  <c r="K1475" i="2"/>
  <c r="L1474" i="2"/>
  <c r="K1474" i="2"/>
  <c r="L1473" i="2"/>
  <c r="K1473" i="2"/>
  <c r="K1472" i="2"/>
  <c r="L1472" i="2" s="1"/>
  <c r="L1471" i="2"/>
  <c r="K1471" i="2"/>
  <c r="K1470" i="2"/>
  <c r="L1470" i="2" s="1"/>
  <c r="L1469" i="2"/>
  <c r="K1469" i="2"/>
  <c r="L1468" i="2"/>
  <c r="K1468" i="2"/>
  <c r="K1467" i="2"/>
  <c r="L1467" i="2" s="1"/>
  <c r="K1466" i="2"/>
  <c r="L1466" i="2" s="1"/>
  <c r="L1465" i="2"/>
  <c r="K1465" i="2"/>
  <c r="K1464" i="2"/>
  <c r="L1464" i="2" s="1"/>
  <c r="L1463" i="2"/>
  <c r="K1463" i="2"/>
  <c r="L1462" i="2"/>
  <c r="K1462" i="2"/>
  <c r="K1461" i="2"/>
  <c r="L1461" i="2" s="1"/>
  <c r="L1460" i="2"/>
  <c r="K1460" i="2"/>
  <c r="L1459" i="2"/>
  <c r="K1459" i="2"/>
  <c r="K1458" i="2"/>
  <c r="L1458" i="2" s="1"/>
  <c r="L1457" i="2"/>
  <c r="K1457" i="2"/>
  <c r="L1456" i="2"/>
  <c r="K1456" i="2"/>
  <c r="L1455" i="2"/>
  <c r="K1455" i="2"/>
  <c r="K1454" i="2"/>
  <c r="L1454" i="2" s="1"/>
  <c r="L1453" i="2"/>
  <c r="K1453" i="2"/>
  <c r="K1452" i="2"/>
  <c r="L1452" i="2" s="1"/>
  <c r="L1451" i="2"/>
  <c r="K1451" i="2"/>
  <c r="L1450" i="2"/>
  <c r="K1450" i="2"/>
  <c r="L1449" i="2"/>
  <c r="K1449" i="2"/>
  <c r="K1448" i="2"/>
  <c r="L1448" i="2" s="1"/>
  <c r="L1447" i="2"/>
  <c r="K1447" i="2"/>
  <c r="K1446" i="2"/>
  <c r="L1446" i="2" s="1"/>
  <c r="L1445" i="2"/>
  <c r="K1445" i="2"/>
  <c r="L1444" i="2"/>
  <c r="K1444" i="2"/>
  <c r="K1443" i="2"/>
  <c r="L1443" i="2" s="1"/>
  <c r="L1442" i="2"/>
  <c r="K1442" i="2"/>
  <c r="L1441" i="2"/>
  <c r="K1441" i="2"/>
  <c r="K1440" i="2"/>
  <c r="L1440" i="2" s="1"/>
  <c r="L1439" i="2"/>
  <c r="K1439" i="2"/>
  <c r="L1438" i="2"/>
  <c r="K1438" i="2"/>
  <c r="K1437" i="2"/>
  <c r="L1437" i="2" s="1"/>
  <c r="L1436" i="2"/>
  <c r="K1436" i="2"/>
  <c r="L1435" i="2"/>
  <c r="K1435" i="2"/>
  <c r="K1434" i="2"/>
  <c r="L1434" i="2" s="1"/>
  <c r="L1433" i="2"/>
  <c r="K1433" i="2"/>
  <c r="L1432" i="2"/>
  <c r="K1432" i="2"/>
  <c r="L1431" i="2"/>
  <c r="K1431" i="2"/>
  <c r="K1430" i="2"/>
  <c r="L1430" i="2" s="1"/>
  <c r="L1429" i="2"/>
  <c r="K1429" i="2"/>
  <c r="K1428" i="2"/>
  <c r="L1428" i="2" s="1"/>
  <c r="L1427" i="2"/>
  <c r="K1427" i="2"/>
  <c r="L1426" i="2"/>
  <c r="K1426" i="2"/>
  <c r="K1425" i="2"/>
  <c r="L1425" i="2" s="1"/>
  <c r="K1424" i="2"/>
  <c r="L1424" i="2" s="1"/>
  <c r="L1423" i="2"/>
  <c r="K1423" i="2"/>
  <c r="K1422" i="2"/>
  <c r="L1422" i="2" s="1"/>
  <c r="L1421" i="2"/>
  <c r="K1421" i="2"/>
  <c r="L1420" i="2"/>
  <c r="K1420" i="2"/>
  <c r="L1419" i="2"/>
  <c r="K1419" i="2"/>
  <c r="L1418" i="2"/>
  <c r="K1418" i="2"/>
  <c r="L1417" i="2"/>
  <c r="K1417" i="2"/>
  <c r="K1416" i="2"/>
  <c r="L1416" i="2" s="1"/>
  <c r="L1415" i="2"/>
  <c r="K1415" i="2"/>
  <c r="L1414" i="2"/>
  <c r="K1414" i="2"/>
  <c r="L1413" i="2"/>
  <c r="K1413" i="2"/>
  <c r="K1412" i="2"/>
  <c r="L1412" i="2" s="1"/>
  <c r="L1411" i="2"/>
  <c r="K1411" i="2"/>
  <c r="K1410" i="2"/>
  <c r="L1410" i="2" s="1"/>
  <c r="L1409" i="2"/>
  <c r="K1409" i="2"/>
  <c r="L1408" i="2"/>
  <c r="K1408" i="2"/>
  <c r="K1407" i="2"/>
  <c r="L1407" i="2" s="1"/>
  <c r="L1406" i="2"/>
  <c r="K1406" i="2"/>
  <c r="L1405" i="2"/>
  <c r="K1405" i="2"/>
  <c r="K1404" i="2"/>
  <c r="L1404" i="2" s="1"/>
  <c r="L1403" i="2"/>
  <c r="K1403" i="2"/>
  <c r="K1402" i="2"/>
  <c r="L1402" i="2" s="1"/>
  <c r="L1401" i="2"/>
  <c r="K1401" i="2"/>
  <c r="K1400" i="2"/>
  <c r="L1400" i="2" s="1"/>
  <c r="L1399" i="2"/>
  <c r="K1399" i="2"/>
  <c r="K1398" i="2"/>
  <c r="L1398" i="2" s="1"/>
  <c r="L1397" i="2"/>
  <c r="K1397" i="2"/>
  <c r="L1396" i="2"/>
  <c r="K1396" i="2"/>
  <c r="K1395" i="2"/>
  <c r="L1395" i="2" s="1"/>
  <c r="K1394" i="2"/>
  <c r="L1394" i="2" s="1"/>
  <c r="L1393" i="2"/>
  <c r="K1393" i="2"/>
  <c r="K1392" i="2"/>
  <c r="L1392" i="2" s="1"/>
  <c r="L1391" i="2"/>
  <c r="K1391" i="2"/>
  <c r="L1390" i="2"/>
  <c r="K1390" i="2"/>
  <c r="K1389" i="2"/>
  <c r="L1389" i="2" s="1"/>
  <c r="L1388" i="2"/>
  <c r="K1388" i="2"/>
  <c r="L1387" i="2"/>
  <c r="K1387" i="2"/>
  <c r="K1386" i="2"/>
  <c r="L1386" i="2" s="1"/>
  <c r="L1385" i="2"/>
  <c r="K1385" i="2"/>
  <c r="K1384" i="2"/>
  <c r="L1384" i="2" s="1"/>
  <c r="L1383" i="2"/>
  <c r="K1383" i="2"/>
  <c r="K1382" i="2"/>
  <c r="L1382" i="2" s="1"/>
  <c r="L1381" i="2"/>
  <c r="K1381" i="2"/>
  <c r="K1380" i="2"/>
  <c r="L1380" i="2" s="1"/>
  <c r="L1379" i="2"/>
  <c r="K1379" i="2"/>
  <c r="K1378" i="2"/>
  <c r="L1378" i="2" s="1"/>
  <c r="L1377" i="2"/>
  <c r="K1377" i="2"/>
  <c r="K1376" i="2"/>
  <c r="L1376" i="2" s="1"/>
  <c r="L1375" i="2"/>
  <c r="K1375" i="2"/>
  <c r="K1374" i="2"/>
  <c r="L1374" i="2" s="1"/>
  <c r="R1373" i="2"/>
  <c r="Q1373" i="2"/>
  <c r="P1373" i="2"/>
  <c r="K1373" i="2"/>
  <c r="L1373" i="2" s="1"/>
  <c r="R1372" i="2"/>
  <c r="Q1372" i="2"/>
  <c r="P1372" i="2"/>
  <c r="L1372" i="2"/>
  <c r="K1372" i="2"/>
  <c r="R1371" i="2"/>
  <c r="Q1371" i="2"/>
  <c r="P1371" i="2"/>
  <c r="K1371" i="2"/>
  <c r="L1371" i="2" s="1"/>
  <c r="R1370" i="2"/>
  <c r="Q1370" i="2"/>
  <c r="P1370" i="2"/>
  <c r="L1370" i="2"/>
  <c r="K1370" i="2"/>
  <c r="R1369" i="2"/>
  <c r="Q1369" i="2"/>
  <c r="P1369" i="2"/>
  <c r="K1369" i="2"/>
  <c r="L1369" i="2" s="1"/>
  <c r="R1368" i="2"/>
  <c r="Q1368" i="2"/>
  <c r="P1368" i="2"/>
  <c r="L1368" i="2"/>
  <c r="K1368" i="2"/>
  <c r="R1367" i="2"/>
  <c r="Q1367" i="2"/>
  <c r="P1367" i="2"/>
  <c r="L1367" i="2"/>
  <c r="K1367" i="2"/>
  <c r="R1366" i="2"/>
  <c r="Q1366" i="2"/>
  <c r="P1366" i="2"/>
  <c r="L1366" i="2"/>
  <c r="K1366" i="2"/>
  <c r="R1365" i="2"/>
  <c r="Q1365" i="2"/>
  <c r="P1365" i="2"/>
  <c r="L1365" i="2"/>
  <c r="K1365" i="2"/>
  <c r="R1364" i="2"/>
  <c r="Q1364" i="2"/>
  <c r="P1364" i="2"/>
  <c r="L1364" i="2"/>
  <c r="K1364" i="2"/>
  <c r="R1363" i="2"/>
  <c r="Q1363" i="2"/>
  <c r="P1363" i="2"/>
  <c r="K1363" i="2"/>
  <c r="L1363" i="2" s="1"/>
  <c r="R1362" i="2"/>
  <c r="Q1362" i="2"/>
  <c r="P1362" i="2"/>
  <c r="K1362" i="2"/>
  <c r="L1362" i="2" s="1"/>
  <c r="R1361" i="2"/>
  <c r="Q1361" i="2"/>
  <c r="P1361" i="2"/>
  <c r="L1361" i="2"/>
  <c r="K1361" i="2"/>
  <c r="R1360" i="2"/>
  <c r="Q1360" i="2"/>
  <c r="P1360" i="2"/>
  <c r="L1360" i="2"/>
  <c r="K1360" i="2"/>
  <c r="R1359" i="2"/>
  <c r="Q1359" i="2"/>
  <c r="P1359" i="2"/>
  <c r="K1359" i="2"/>
  <c r="L1359" i="2" s="1"/>
  <c r="R1358" i="2"/>
  <c r="Q1358" i="2"/>
  <c r="P1358" i="2"/>
  <c r="K1358" i="2"/>
  <c r="L1358" i="2" s="1"/>
  <c r="R1357" i="2"/>
  <c r="Q1357" i="2"/>
  <c r="P1357" i="2"/>
  <c r="K1357" i="2"/>
  <c r="L1357" i="2" s="1"/>
  <c r="R1356" i="2"/>
  <c r="Q1356" i="2"/>
  <c r="P1356" i="2"/>
  <c r="K1356" i="2"/>
  <c r="L1356" i="2" s="1"/>
  <c r="R1355" i="2"/>
  <c r="Q1355" i="2"/>
  <c r="P1355" i="2"/>
  <c r="L1355" i="2"/>
  <c r="K1355" i="2"/>
  <c r="R1354" i="2"/>
  <c r="Q1354" i="2"/>
  <c r="P1354" i="2"/>
  <c r="L1354" i="2"/>
  <c r="K1354" i="2"/>
  <c r="R1353" i="2"/>
  <c r="Q1353" i="2"/>
  <c r="P1353" i="2"/>
  <c r="K1353" i="2"/>
  <c r="L1353" i="2" s="1"/>
  <c r="R1352" i="2"/>
  <c r="Q1352" i="2"/>
  <c r="P1352" i="2"/>
  <c r="L1352" i="2"/>
  <c r="K1352" i="2"/>
  <c r="R1351" i="2"/>
  <c r="Q1351" i="2"/>
  <c r="P1351" i="2"/>
  <c r="L1351" i="2"/>
  <c r="K1351" i="2"/>
  <c r="R1350" i="2"/>
  <c r="Q1350" i="2"/>
  <c r="P1350" i="2"/>
  <c r="K1350" i="2"/>
  <c r="L1350" i="2" s="1"/>
  <c r="R1349" i="2"/>
  <c r="Q1349" i="2"/>
  <c r="P1349" i="2"/>
  <c r="K1349" i="2"/>
  <c r="L1349" i="2" s="1"/>
  <c r="R1348" i="2"/>
  <c r="Q1348" i="2"/>
  <c r="P1348" i="2"/>
  <c r="L1348" i="2"/>
  <c r="K1348" i="2"/>
  <c r="R1347" i="2"/>
  <c r="Q1347" i="2"/>
  <c r="P1347" i="2"/>
  <c r="L1347" i="2"/>
  <c r="K1347" i="2"/>
  <c r="R1346" i="2"/>
  <c r="Q1346" i="2"/>
  <c r="P1346" i="2"/>
  <c r="L1346" i="2"/>
  <c r="K1346" i="2"/>
  <c r="R1345" i="2"/>
  <c r="Q1345" i="2"/>
  <c r="P1345" i="2"/>
  <c r="K1345" i="2"/>
  <c r="L1345" i="2" s="1"/>
  <c r="R1344" i="2"/>
  <c r="Q1344" i="2"/>
  <c r="P1344" i="2"/>
  <c r="L1344" i="2"/>
  <c r="K1344" i="2"/>
  <c r="R1343" i="2"/>
  <c r="Q1343" i="2"/>
  <c r="P1343" i="2"/>
  <c r="L1343" i="2"/>
  <c r="K1343" i="2"/>
  <c r="R1342" i="2"/>
  <c r="Q1342" i="2"/>
  <c r="P1342" i="2"/>
  <c r="K1342" i="2"/>
  <c r="L1342" i="2" s="1"/>
  <c r="R1341" i="2"/>
  <c r="Q1341" i="2"/>
  <c r="P1341" i="2"/>
  <c r="K1341" i="2"/>
  <c r="L1341" i="2" s="1"/>
  <c r="R1340" i="2"/>
  <c r="Q1340" i="2"/>
  <c r="P1340" i="2"/>
  <c r="K1340" i="2"/>
  <c r="L1340" i="2" s="1"/>
  <c r="R1339" i="2"/>
  <c r="Q1339" i="2"/>
  <c r="P1339" i="2"/>
  <c r="K1339" i="2"/>
  <c r="L1339" i="2" s="1"/>
  <c r="R1338" i="2"/>
  <c r="Q1338" i="2"/>
  <c r="P1338" i="2"/>
  <c r="K1338" i="2"/>
  <c r="L1338" i="2" s="1"/>
  <c r="R1337" i="2"/>
  <c r="Q1337" i="2"/>
  <c r="P1337" i="2"/>
  <c r="K1337" i="2"/>
  <c r="L1337" i="2" s="1"/>
  <c r="R1336" i="2"/>
  <c r="Q1336" i="2"/>
  <c r="P1336" i="2"/>
  <c r="L1336" i="2"/>
  <c r="K1336" i="2"/>
  <c r="R1335" i="2"/>
  <c r="Q1335" i="2"/>
  <c r="P1335" i="2"/>
  <c r="K1335" i="2"/>
  <c r="L1335" i="2" s="1"/>
  <c r="R1334" i="2"/>
  <c r="Q1334" i="2"/>
  <c r="P1334" i="2"/>
  <c r="K1334" i="2"/>
  <c r="L1334" i="2" s="1"/>
  <c r="R1333" i="2"/>
  <c r="Q1333" i="2"/>
  <c r="P1333" i="2"/>
  <c r="L1333" i="2"/>
  <c r="K1333" i="2"/>
  <c r="R1332" i="2"/>
  <c r="Q1332" i="2"/>
  <c r="P1332" i="2"/>
  <c r="K1332" i="2"/>
  <c r="L1332" i="2" s="1"/>
  <c r="R1331" i="2"/>
  <c r="Q1331" i="2"/>
  <c r="P1331" i="2"/>
  <c r="L1331" i="2"/>
  <c r="K1331" i="2"/>
  <c r="R1330" i="2"/>
  <c r="Q1330" i="2"/>
  <c r="P1330" i="2"/>
  <c r="L1330" i="2"/>
  <c r="K1330" i="2"/>
  <c r="R1329" i="2"/>
  <c r="Q1329" i="2"/>
  <c r="P1329" i="2"/>
  <c r="L1329" i="2"/>
  <c r="K1329" i="2"/>
  <c r="R1328" i="2"/>
  <c r="Q1328" i="2"/>
  <c r="P1328" i="2"/>
  <c r="K1328" i="2"/>
  <c r="L1328" i="2" s="1"/>
  <c r="R1327" i="2"/>
  <c r="Q1327" i="2"/>
  <c r="P1327" i="2"/>
  <c r="L1327" i="2"/>
  <c r="K1327" i="2"/>
  <c r="R1326" i="2"/>
  <c r="Q1326" i="2"/>
  <c r="P1326" i="2"/>
  <c r="K1326" i="2"/>
  <c r="L1326" i="2" s="1"/>
  <c r="R1325" i="2"/>
  <c r="Q1325" i="2"/>
  <c r="P1325" i="2"/>
  <c r="L1325" i="2"/>
  <c r="K1325" i="2"/>
  <c r="R1324" i="2"/>
  <c r="Q1324" i="2"/>
  <c r="P1324" i="2"/>
  <c r="L1324" i="2"/>
  <c r="K1324" i="2"/>
  <c r="R1323" i="2"/>
  <c r="Q1323" i="2"/>
  <c r="P1323" i="2"/>
  <c r="K1323" i="2"/>
  <c r="L1323" i="2" s="1"/>
  <c r="R1322" i="2"/>
  <c r="Q1322" i="2"/>
  <c r="P1322" i="2"/>
  <c r="L1322" i="2"/>
  <c r="K1322" i="2"/>
  <c r="R1321" i="2"/>
  <c r="Q1321" i="2"/>
  <c r="P1321" i="2"/>
  <c r="L1321" i="2"/>
  <c r="K1321" i="2"/>
  <c r="R1320" i="2"/>
  <c r="Q1320" i="2"/>
  <c r="P1320" i="2"/>
  <c r="K1320" i="2"/>
  <c r="L1320" i="2" s="1"/>
  <c r="R1319" i="2"/>
  <c r="Q1319" i="2"/>
  <c r="P1319" i="2"/>
  <c r="L1319" i="2"/>
  <c r="K1319" i="2"/>
  <c r="R1318" i="2"/>
  <c r="Q1318" i="2"/>
  <c r="P1318" i="2"/>
  <c r="K1318" i="2"/>
  <c r="L1318" i="2" s="1"/>
  <c r="R1317" i="2"/>
  <c r="Q1317" i="2"/>
  <c r="P1317" i="2"/>
  <c r="K1317" i="2"/>
  <c r="L1317" i="2" s="1"/>
  <c r="R1316" i="2"/>
  <c r="Q1316" i="2"/>
  <c r="P1316" i="2"/>
  <c r="L1316" i="2"/>
  <c r="K1316" i="2"/>
  <c r="R1315" i="2"/>
  <c r="Q1315" i="2"/>
  <c r="P1315" i="2"/>
  <c r="L1315" i="2"/>
  <c r="K1315" i="2"/>
  <c r="R1314" i="2"/>
  <c r="Q1314" i="2"/>
  <c r="P1314" i="2"/>
  <c r="K1314" i="2"/>
  <c r="L1314" i="2" s="1"/>
  <c r="R1313" i="2"/>
  <c r="Q1313" i="2"/>
  <c r="P1313" i="2"/>
  <c r="K1313" i="2"/>
  <c r="L1313" i="2" s="1"/>
  <c r="R1312" i="2"/>
  <c r="Q1312" i="2"/>
  <c r="P1312" i="2"/>
  <c r="L1312" i="2"/>
  <c r="K1312" i="2"/>
  <c r="R1311" i="2"/>
  <c r="Q1311" i="2"/>
  <c r="P1311" i="2"/>
  <c r="L1311" i="2"/>
  <c r="K1311" i="2"/>
  <c r="R1310" i="2"/>
  <c r="Q1310" i="2"/>
  <c r="P1310" i="2"/>
  <c r="K1310" i="2"/>
  <c r="L1310" i="2" s="1"/>
  <c r="R1309" i="2"/>
  <c r="Q1309" i="2"/>
  <c r="P1309" i="2"/>
  <c r="L1309" i="2"/>
  <c r="K1309" i="2"/>
  <c r="R1308" i="2"/>
  <c r="Q1308" i="2"/>
  <c r="P1308" i="2"/>
  <c r="L1308" i="2"/>
  <c r="K1308" i="2"/>
  <c r="R1307" i="2"/>
  <c r="Q1307" i="2"/>
  <c r="P1307" i="2"/>
  <c r="K1307" i="2"/>
  <c r="L1307" i="2" s="1"/>
  <c r="R1306" i="2"/>
  <c r="Q1306" i="2"/>
  <c r="P1306" i="2"/>
  <c r="L1306" i="2"/>
  <c r="K1306" i="2"/>
  <c r="R1305" i="2"/>
  <c r="Q1305" i="2"/>
  <c r="P1305" i="2"/>
  <c r="K1305" i="2"/>
  <c r="L1305" i="2" s="1"/>
  <c r="R1304" i="2"/>
  <c r="Q1304" i="2"/>
  <c r="P1304" i="2"/>
  <c r="L1304" i="2"/>
  <c r="K1304" i="2"/>
  <c r="R1303" i="2"/>
  <c r="Q1303" i="2"/>
  <c r="P1303" i="2"/>
  <c r="L1303" i="2"/>
  <c r="K1303" i="2"/>
  <c r="R1302" i="2"/>
  <c r="Q1302" i="2"/>
  <c r="P1302" i="2"/>
  <c r="K1302" i="2"/>
  <c r="L1302" i="2" s="1"/>
  <c r="K1301" i="2"/>
  <c r="L1301" i="2" s="1"/>
  <c r="L1300" i="2"/>
  <c r="K1300" i="2"/>
  <c r="K1299" i="2"/>
  <c r="L1299" i="2" s="1"/>
  <c r="L1298" i="2"/>
  <c r="K1298" i="2"/>
  <c r="L1297" i="2"/>
  <c r="K1297" i="2"/>
  <c r="K1296" i="2"/>
  <c r="L1296" i="2" s="1"/>
  <c r="L1295" i="2"/>
  <c r="K1295" i="2"/>
  <c r="L1294" i="2"/>
  <c r="K1294" i="2"/>
  <c r="L1293" i="2"/>
  <c r="K1293" i="2"/>
  <c r="K1292" i="2"/>
  <c r="L1292" i="2" s="1"/>
  <c r="L1291" i="2"/>
  <c r="K1291" i="2"/>
  <c r="K1290" i="2"/>
  <c r="L1290" i="2" s="1"/>
  <c r="K1289" i="2"/>
  <c r="L1289" i="2" s="1"/>
  <c r="K1288" i="2"/>
  <c r="L1288" i="2" s="1"/>
  <c r="L1287" i="2"/>
  <c r="K1287" i="2"/>
  <c r="K1286" i="2"/>
  <c r="L1286" i="2" s="1"/>
  <c r="L1285" i="2"/>
  <c r="K1285" i="2"/>
  <c r="K1284" i="2"/>
  <c r="L1284" i="2" s="1"/>
  <c r="L1283" i="2"/>
  <c r="K1283" i="2"/>
  <c r="L1282" i="2"/>
  <c r="K1282" i="2"/>
  <c r="L1281" i="2"/>
  <c r="K1281" i="2"/>
  <c r="L1280" i="2"/>
  <c r="K1280" i="2"/>
  <c r="L1279" i="2"/>
  <c r="K1279" i="2"/>
  <c r="K1278" i="2"/>
  <c r="L1278" i="2" s="1"/>
  <c r="K1277" i="2"/>
  <c r="L1277" i="2" s="1"/>
  <c r="K1276" i="2"/>
  <c r="L1276" i="2" s="1"/>
  <c r="K1275" i="2"/>
  <c r="L1275" i="2" s="1"/>
  <c r="L1274" i="2"/>
  <c r="K1274" i="2"/>
  <c r="L1273" i="2"/>
  <c r="K1273" i="2"/>
  <c r="K1272" i="2"/>
  <c r="L1272" i="2" s="1"/>
  <c r="K1271" i="2"/>
  <c r="L1271" i="2" s="1"/>
  <c r="L1270" i="2"/>
  <c r="K1270" i="2"/>
  <c r="L1269" i="2"/>
  <c r="K1269" i="2"/>
  <c r="L1268" i="2"/>
  <c r="K1268" i="2"/>
  <c r="L1267" i="2"/>
  <c r="K1267" i="2"/>
  <c r="K1266" i="2"/>
  <c r="L1266" i="2" s="1"/>
  <c r="L1265" i="2"/>
  <c r="K1265" i="2"/>
  <c r="L1264" i="2"/>
  <c r="K1264" i="2"/>
  <c r="K1263" i="2"/>
  <c r="L1263" i="2" s="1"/>
  <c r="K1262" i="2"/>
  <c r="L1262" i="2" s="1"/>
  <c r="L1261" i="2"/>
  <c r="K1261" i="2"/>
  <c r="K1260" i="2"/>
  <c r="L1260" i="2" s="1"/>
  <c r="K1259" i="2"/>
  <c r="L1259" i="2" s="1"/>
  <c r="K1258" i="2"/>
  <c r="L1258" i="2" s="1"/>
  <c r="L1257" i="2"/>
  <c r="K1257" i="2"/>
  <c r="L1256" i="2"/>
  <c r="K1256" i="2"/>
  <c r="L1255" i="2"/>
  <c r="K1255" i="2"/>
  <c r="K1254" i="2"/>
  <c r="L1254" i="2" s="1"/>
  <c r="K1253" i="2"/>
  <c r="L1253" i="2" s="1"/>
  <c r="L1252" i="2"/>
  <c r="K1252" i="2"/>
  <c r="K1251" i="2"/>
  <c r="L1251" i="2" s="1"/>
  <c r="K1250" i="2"/>
  <c r="L1250" i="2" s="1"/>
  <c r="L1249" i="2"/>
  <c r="K1249" i="2"/>
  <c r="K1248" i="2"/>
  <c r="L1248" i="2" s="1"/>
  <c r="L1247" i="2"/>
  <c r="K1247" i="2"/>
  <c r="K1246" i="2"/>
  <c r="L1246" i="2" s="1"/>
  <c r="K1245" i="2"/>
  <c r="L1245" i="2" s="1"/>
  <c r="L1244" i="2"/>
  <c r="K1244" i="2"/>
  <c r="L1243" i="2"/>
  <c r="K1243" i="2"/>
  <c r="K1242" i="2"/>
  <c r="L1242" i="2" s="1"/>
  <c r="K1241" i="2"/>
  <c r="L1241" i="2" s="1"/>
  <c r="K1240" i="2"/>
  <c r="L1240" i="2" s="1"/>
  <c r="L1239" i="2"/>
  <c r="K1239" i="2"/>
  <c r="K1238" i="2"/>
  <c r="L1238" i="2" s="1"/>
  <c r="L1237" i="2"/>
  <c r="K1237" i="2"/>
  <c r="K1236" i="2"/>
  <c r="L1236" i="2" s="1"/>
  <c r="L1235" i="2"/>
  <c r="K1235" i="2"/>
  <c r="L1234" i="2"/>
  <c r="K1234" i="2"/>
  <c r="K1233" i="2"/>
  <c r="L1233" i="2" s="1"/>
  <c r="K1232" i="2"/>
  <c r="L1232" i="2" s="1"/>
  <c r="L1231" i="2"/>
  <c r="K1231" i="2"/>
  <c r="L1230" i="2"/>
  <c r="K1230" i="2"/>
  <c r="K1229" i="2"/>
  <c r="L1229" i="2" s="1"/>
  <c r="L1228" i="2"/>
  <c r="K1228" i="2"/>
  <c r="K1227" i="2"/>
  <c r="L1227" i="2" s="1"/>
  <c r="K1226" i="2"/>
  <c r="L1226" i="2" s="1"/>
  <c r="L1225" i="2"/>
  <c r="K1225" i="2"/>
  <c r="L1224" i="2"/>
  <c r="K1224" i="2"/>
  <c r="K1223" i="2"/>
  <c r="L1223" i="2" s="1"/>
  <c r="L1222" i="2"/>
  <c r="K1222" i="2"/>
  <c r="K1221" i="2"/>
  <c r="L1221" i="2" s="1"/>
  <c r="K1220" i="2"/>
  <c r="L1220" i="2" s="1"/>
  <c r="L1219" i="2"/>
  <c r="K1219" i="2"/>
  <c r="L1218" i="2"/>
  <c r="K1218" i="2"/>
  <c r="L1217" i="2"/>
  <c r="K1217" i="2"/>
  <c r="L1216" i="2"/>
  <c r="K1216" i="2"/>
  <c r="K1215" i="2"/>
  <c r="L1215" i="2" s="1"/>
  <c r="K1214" i="2"/>
  <c r="L1214" i="2" s="1"/>
  <c r="L1213" i="2"/>
  <c r="K1213" i="2"/>
  <c r="L1212" i="2"/>
  <c r="K1212" i="2"/>
  <c r="K1211" i="2"/>
  <c r="L1211" i="2" s="1"/>
  <c r="L1210" i="2"/>
  <c r="K1210" i="2"/>
  <c r="K1209" i="2"/>
  <c r="L1209" i="2" s="1"/>
  <c r="K1208" i="2"/>
  <c r="L1208" i="2" s="1"/>
  <c r="L1207" i="2"/>
  <c r="K1207" i="2"/>
  <c r="L1206" i="2"/>
  <c r="K1206" i="2"/>
  <c r="L1205" i="2"/>
  <c r="K1205" i="2"/>
  <c r="L1204" i="2"/>
  <c r="K1204" i="2"/>
  <c r="K1203" i="2"/>
  <c r="L1203" i="2" s="1"/>
  <c r="K1202" i="2"/>
  <c r="L1202" i="2" s="1"/>
  <c r="L1201" i="2"/>
  <c r="K1201" i="2"/>
  <c r="L1200" i="2"/>
  <c r="K1200" i="2"/>
  <c r="L1199" i="2"/>
  <c r="K1199" i="2"/>
  <c r="L1198" i="2"/>
  <c r="K1198" i="2"/>
  <c r="K1197" i="2"/>
  <c r="L1197" i="2" s="1"/>
  <c r="K1196" i="2"/>
  <c r="L1196" i="2" s="1"/>
  <c r="L1195" i="2"/>
  <c r="K1195" i="2"/>
  <c r="L1194" i="2"/>
  <c r="K1194" i="2"/>
  <c r="K1193" i="2"/>
  <c r="L1193" i="2" s="1"/>
  <c r="L1192" i="2"/>
  <c r="K1192" i="2"/>
  <c r="K1191" i="2"/>
  <c r="L1191" i="2" s="1"/>
  <c r="K1190" i="2"/>
  <c r="L1190" i="2" s="1"/>
  <c r="L1189" i="2"/>
  <c r="K1189" i="2"/>
  <c r="L1188" i="2"/>
  <c r="K1188" i="2"/>
  <c r="K1187" i="2"/>
  <c r="L1187" i="2" s="1"/>
  <c r="L1186" i="2"/>
  <c r="K1186" i="2"/>
  <c r="K1185" i="2"/>
  <c r="L1185" i="2" s="1"/>
  <c r="K1184" i="2"/>
  <c r="L1184" i="2" s="1"/>
  <c r="L1183" i="2"/>
  <c r="K1183" i="2"/>
  <c r="L1182" i="2"/>
  <c r="K1182" i="2"/>
  <c r="K1181" i="2"/>
  <c r="L1181" i="2" s="1"/>
  <c r="L1180" i="2"/>
  <c r="K1180" i="2"/>
  <c r="K1179" i="2"/>
  <c r="L1179" i="2" s="1"/>
  <c r="K1178" i="2"/>
  <c r="L1178" i="2" s="1"/>
  <c r="L1177" i="2"/>
  <c r="K1177" i="2"/>
  <c r="L1176" i="2"/>
  <c r="K1176" i="2"/>
  <c r="K1175" i="2"/>
  <c r="L1175" i="2" s="1"/>
  <c r="L1174" i="2"/>
  <c r="K1174" i="2"/>
  <c r="K1173" i="2"/>
  <c r="L1173" i="2" s="1"/>
  <c r="K1172" i="2"/>
  <c r="L1172" i="2" s="1"/>
  <c r="L1171" i="2"/>
  <c r="K1171" i="2"/>
  <c r="L1170" i="2"/>
  <c r="K1170" i="2"/>
  <c r="K1169" i="2"/>
  <c r="L1169" i="2" s="1"/>
  <c r="L1168" i="2"/>
  <c r="K1168" i="2"/>
  <c r="K1167" i="2"/>
  <c r="L1167" i="2" s="1"/>
  <c r="K1166" i="2"/>
  <c r="L1166" i="2" s="1"/>
  <c r="L1165" i="2"/>
  <c r="K1165" i="2"/>
  <c r="L1164" i="2"/>
  <c r="K1164" i="2"/>
  <c r="K1163" i="2"/>
  <c r="L1163" i="2" s="1"/>
  <c r="L1162" i="2"/>
  <c r="K1162" i="2"/>
  <c r="K1161" i="2"/>
  <c r="L1161" i="2" s="1"/>
  <c r="K1160" i="2"/>
  <c r="L1160" i="2" s="1"/>
  <c r="L1159" i="2"/>
  <c r="K1159" i="2"/>
  <c r="L1158" i="2"/>
  <c r="K1158" i="2"/>
  <c r="K1157" i="2"/>
  <c r="L1157" i="2" s="1"/>
  <c r="L1156" i="2"/>
  <c r="K1156" i="2"/>
  <c r="K1155" i="2"/>
  <c r="L1155" i="2" s="1"/>
  <c r="K1154" i="2"/>
  <c r="L1154" i="2" s="1"/>
  <c r="L1153" i="2"/>
  <c r="K1153" i="2"/>
  <c r="L1152" i="2"/>
  <c r="K1152" i="2"/>
  <c r="K1151" i="2"/>
  <c r="L1151" i="2" s="1"/>
  <c r="L1150" i="2"/>
  <c r="K1150" i="2"/>
  <c r="K1149" i="2"/>
  <c r="L1149" i="2" s="1"/>
  <c r="K1148" i="2"/>
  <c r="L1148" i="2" s="1"/>
  <c r="L1147" i="2"/>
  <c r="K1147" i="2"/>
  <c r="L1146" i="2"/>
  <c r="K1146" i="2"/>
  <c r="K1145" i="2"/>
  <c r="L1145" i="2" s="1"/>
  <c r="L1144" i="2"/>
  <c r="K1144" i="2"/>
  <c r="K1143" i="2"/>
  <c r="L1143" i="2" s="1"/>
  <c r="K1142" i="2"/>
  <c r="L1142" i="2" s="1"/>
  <c r="L1141" i="2"/>
  <c r="K1141" i="2"/>
  <c r="L1140" i="2"/>
  <c r="K1140" i="2"/>
  <c r="K1139" i="2"/>
  <c r="L1139" i="2" s="1"/>
  <c r="L1138" i="2"/>
  <c r="K1138" i="2"/>
  <c r="K1137" i="2"/>
  <c r="L1137" i="2" s="1"/>
  <c r="K1136" i="2"/>
  <c r="L1136" i="2" s="1"/>
  <c r="L1135" i="2"/>
  <c r="K1135" i="2"/>
  <c r="L1134" i="2"/>
  <c r="K1134" i="2"/>
  <c r="K1133" i="2"/>
  <c r="L1133" i="2" s="1"/>
  <c r="L1132" i="2"/>
  <c r="K1132" i="2"/>
  <c r="K1131" i="2"/>
  <c r="L1131" i="2" s="1"/>
  <c r="K1130" i="2"/>
  <c r="L1130" i="2" s="1"/>
  <c r="L1129" i="2"/>
  <c r="K1129" i="2"/>
  <c r="L1128" i="2"/>
  <c r="K1128" i="2"/>
  <c r="K1127" i="2"/>
  <c r="L1127" i="2" s="1"/>
  <c r="L1126" i="2"/>
  <c r="K1126" i="2"/>
  <c r="K1125" i="2"/>
  <c r="L1125" i="2" s="1"/>
  <c r="K1124" i="2"/>
  <c r="L1124" i="2" s="1"/>
  <c r="L1123" i="2"/>
  <c r="K1123" i="2"/>
  <c r="L1122" i="2"/>
  <c r="K1122" i="2"/>
  <c r="K1121" i="2"/>
  <c r="L1121" i="2" s="1"/>
  <c r="L1120" i="2"/>
  <c r="K1120" i="2"/>
  <c r="K1119" i="2"/>
  <c r="L1119" i="2" s="1"/>
  <c r="K1118" i="2"/>
  <c r="L1118" i="2" s="1"/>
  <c r="L1117" i="2"/>
  <c r="K1117" i="2"/>
  <c r="L1116" i="2"/>
  <c r="K1116" i="2"/>
  <c r="K1115" i="2"/>
  <c r="L1115" i="2" s="1"/>
  <c r="L1114" i="2"/>
  <c r="K1114" i="2"/>
  <c r="K1113" i="2"/>
  <c r="L1113" i="2" s="1"/>
  <c r="K1112" i="2"/>
  <c r="L1112" i="2" s="1"/>
  <c r="L1111" i="2"/>
  <c r="K1111" i="2"/>
  <c r="L1110" i="2"/>
  <c r="K1110" i="2"/>
  <c r="K1109" i="2"/>
  <c r="L1109" i="2" s="1"/>
  <c r="L1108" i="2"/>
  <c r="K1108" i="2"/>
  <c r="K1107" i="2"/>
  <c r="L1107" i="2" s="1"/>
  <c r="K1106" i="2"/>
  <c r="L1106" i="2" s="1"/>
  <c r="L1105" i="2"/>
  <c r="K1105" i="2"/>
  <c r="L1104" i="2"/>
  <c r="K1104" i="2"/>
  <c r="K1103" i="2"/>
  <c r="L1103" i="2" s="1"/>
  <c r="L1102" i="2"/>
  <c r="K1102" i="2"/>
  <c r="K1101" i="2"/>
  <c r="L1101" i="2" s="1"/>
  <c r="K1100" i="2"/>
  <c r="L1100" i="2" s="1"/>
  <c r="L1099" i="2"/>
  <c r="K1099" i="2"/>
  <c r="L1098" i="2"/>
  <c r="K1098" i="2"/>
  <c r="K1097" i="2"/>
  <c r="L1097" i="2" s="1"/>
  <c r="L1096" i="2"/>
  <c r="K1096" i="2"/>
  <c r="K1095" i="2"/>
  <c r="L1095" i="2" s="1"/>
  <c r="K1094" i="2"/>
  <c r="L1094" i="2" s="1"/>
  <c r="L1093" i="2"/>
  <c r="K1093" i="2"/>
  <c r="L1092" i="2"/>
  <c r="K1092" i="2"/>
  <c r="K1091" i="2"/>
  <c r="L1091" i="2" s="1"/>
  <c r="L1090" i="2"/>
  <c r="K1090" i="2"/>
  <c r="K1089" i="2"/>
  <c r="L1089" i="2" s="1"/>
  <c r="K1088" i="2"/>
  <c r="L1088" i="2" s="1"/>
  <c r="L1087" i="2"/>
  <c r="K1087" i="2"/>
  <c r="L1086" i="2"/>
  <c r="K1086" i="2"/>
  <c r="K1085" i="2"/>
  <c r="L1085" i="2" s="1"/>
  <c r="L1084" i="2"/>
  <c r="K1084" i="2"/>
  <c r="K1083" i="2"/>
  <c r="L1083" i="2" s="1"/>
  <c r="K1082" i="2"/>
  <c r="L1082" i="2" s="1"/>
  <c r="L1081" i="2"/>
  <c r="K1081" i="2"/>
  <c r="L1080" i="2"/>
  <c r="K1080" i="2"/>
  <c r="K1079" i="2"/>
  <c r="L1079" i="2" s="1"/>
  <c r="L1078" i="2"/>
  <c r="K1078" i="2"/>
  <c r="K1077" i="2"/>
  <c r="L1077" i="2" s="1"/>
  <c r="K1076" i="2"/>
  <c r="L1076" i="2" s="1"/>
  <c r="L1075" i="2"/>
  <c r="K1075" i="2"/>
  <c r="L1074" i="2"/>
  <c r="K1074" i="2"/>
  <c r="K1073" i="2"/>
  <c r="L1073" i="2" s="1"/>
  <c r="L1072" i="2"/>
  <c r="K1072" i="2"/>
  <c r="K1071" i="2"/>
  <c r="L1071" i="2" s="1"/>
  <c r="K1070" i="2"/>
  <c r="L1070" i="2" s="1"/>
  <c r="L1069" i="2"/>
  <c r="K1069" i="2"/>
  <c r="L1068" i="2"/>
  <c r="K1068" i="2"/>
  <c r="K1067" i="2"/>
  <c r="L1067" i="2" s="1"/>
  <c r="L1066" i="2"/>
  <c r="K1066" i="2"/>
  <c r="K1065" i="2"/>
  <c r="L1065" i="2" s="1"/>
  <c r="K1064" i="2"/>
  <c r="L1064" i="2" s="1"/>
  <c r="L1063" i="2"/>
  <c r="K1063" i="2"/>
  <c r="L1062" i="2"/>
  <c r="K1062" i="2"/>
  <c r="K1061" i="2"/>
  <c r="L1061" i="2" s="1"/>
  <c r="L1060" i="2"/>
  <c r="K1060" i="2"/>
  <c r="K1059" i="2"/>
  <c r="L1059" i="2" s="1"/>
  <c r="K1058" i="2"/>
  <c r="L1058" i="2" s="1"/>
  <c r="L1057" i="2"/>
  <c r="K1057" i="2"/>
  <c r="L1056" i="2"/>
  <c r="K1056" i="2"/>
  <c r="K1055" i="2"/>
  <c r="L1055" i="2" s="1"/>
  <c r="L1054" i="2"/>
  <c r="K1054" i="2"/>
  <c r="K1053" i="2"/>
  <c r="L1053" i="2" s="1"/>
  <c r="K1052" i="2"/>
  <c r="L1052" i="2" s="1"/>
  <c r="L1051" i="2"/>
  <c r="K1051" i="2"/>
  <c r="L1050" i="2"/>
  <c r="K1050" i="2"/>
  <c r="K1049" i="2"/>
  <c r="L1049" i="2" s="1"/>
  <c r="L1048" i="2"/>
  <c r="K1048" i="2"/>
  <c r="K1047" i="2"/>
  <c r="L1047" i="2" s="1"/>
  <c r="K1046" i="2"/>
  <c r="L1046" i="2" s="1"/>
  <c r="L1045" i="2"/>
  <c r="K1045" i="2"/>
  <c r="L1044" i="2"/>
  <c r="K1044" i="2"/>
  <c r="K1043" i="2"/>
  <c r="L1043" i="2" s="1"/>
  <c r="L1042" i="2"/>
  <c r="K1042" i="2"/>
  <c r="K1041" i="2"/>
  <c r="L1041" i="2" s="1"/>
  <c r="K1040" i="2"/>
  <c r="L1040" i="2" s="1"/>
  <c r="L1039" i="2"/>
  <c r="K1039" i="2"/>
  <c r="L1038" i="2"/>
  <c r="K1038" i="2"/>
  <c r="K1037" i="2"/>
  <c r="L1037" i="2" s="1"/>
  <c r="L1036" i="2"/>
  <c r="K1036" i="2"/>
  <c r="K1035" i="2"/>
  <c r="L1035" i="2" s="1"/>
  <c r="K1034" i="2"/>
  <c r="L1034" i="2" s="1"/>
  <c r="L1033" i="2"/>
  <c r="K1033" i="2"/>
  <c r="L1032" i="2"/>
  <c r="K1032" i="2"/>
  <c r="K1031" i="2"/>
  <c r="L1031" i="2" s="1"/>
  <c r="L1030" i="2"/>
  <c r="K1030" i="2"/>
  <c r="K1029" i="2"/>
  <c r="L1029" i="2" s="1"/>
  <c r="K1028" i="2"/>
  <c r="L1028" i="2" s="1"/>
  <c r="L1027" i="2"/>
  <c r="K1027" i="2"/>
  <c r="L1026" i="2"/>
  <c r="K1026" i="2"/>
  <c r="K1025" i="2"/>
  <c r="L1025" i="2" s="1"/>
  <c r="L1024" i="2"/>
  <c r="K1024" i="2"/>
  <c r="K1023" i="2"/>
  <c r="L1023" i="2" s="1"/>
  <c r="K1022" i="2"/>
  <c r="L1022" i="2" s="1"/>
  <c r="L1021" i="2"/>
  <c r="K1021" i="2"/>
  <c r="L1020" i="2"/>
  <c r="K1020" i="2"/>
  <c r="K1019" i="2"/>
  <c r="L1019" i="2" s="1"/>
  <c r="L1018" i="2"/>
  <c r="K1018" i="2"/>
  <c r="K1017" i="2"/>
  <c r="L1017" i="2" s="1"/>
  <c r="K1016" i="2"/>
  <c r="L1016" i="2" s="1"/>
  <c r="L1015" i="2"/>
  <c r="K1015" i="2"/>
  <c r="L1014" i="2"/>
  <c r="K1014" i="2"/>
  <c r="K1013" i="2"/>
  <c r="L1013" i="2" s="1"/>
  <c r="L1012" i="2"/>
  <c r="K1012" i="2"/>
  <c r="K1011" i="2"/>
  <c r="L1011" i="2" s="1"/>
  <c r="K1010" i="2"/>
  <c r="L1010" i="2" s="1"/>
  <c r="L1009" i="2"/>
  <c r="K1009" i="2"/>
  <c r="L1008" i="2"/>
  <c r="K1008" i="2"/>
  <c r="K1007" i="2"/>
  <c r="L1007" i="2" s="1"/>
  <c r="L1006" i="2"/>
  <c r="K1006" i="2"/>
  <c r="K1005" i="2"/>
  <c r="L1005" i="2" s="1"/>
  <c r="K1004" i="2"/>
  <c r="L1004" i="2" s="1"/>
  <c r="L1003" i="2"/>
  <c r="K1003" i="2"/>
  <c r="L1002" i="2"/>
  <c r="K1002" i="2"/>
  <c r="K1001" i="2"/>
  <c r="L1001" i="2" s="1"/>
  <c r="L1000" i="2"/>
  <c r="K1000" i="2"/>
  <c r="K999" i="2"/>
  <c r="L999" i="2" s="1"/>
  <c r="K998" i="2"/>
  <c r="L998" i="2" s="1"/>
  <c r="L997" i="2"/>
  <c r="K997" i="2"/>
  <c r="L996" i="2"/>
  <c r="K996" i="2"/>
  <c r="K995" i="2"/>
  <c r="L995" i="2" s="1"/>
  <c r="L994" i="2"/>
  <c r="K994" i="2"/>
  <c r="K993" i="2"/>
  <c r="L993" i="2" s="1"/>
  <c r="K992" i="2"/>
  <c r="L992" i="2" s="1"/>
  <c r="L991" i="2"/>
  <c r="K991" i="2"/>
  <c r="L990" i="2"/>
  <c r="K990" i="2"/>
  <c r="K989" i="2"/>
  <c r="L989" i="2" s="1"/>
  <c r="L988" i="2"/>
  <c r="K988" i="2"/>
  <c r="K987" i="2"/>
  <c r="L987" i="2" s="1"/>
  <c r="K986" i="2"/>
  <c r="L986" i="2" s="1"/>
  <c r="L985" i="2"/>
  <c r="K985" i="2"/>
  <c r="L984" i="2"/>
  <c r="K984" i="2"/>
  <c r="K983" i="2"/>
  <c r="L983" i="2" s="1"/>
  <c r="L982" i="2"/>
  <c r="K982" i="2"/>
  <c r="K981" i="2"/>
  <c r="L981" i="2" s="1"/>
  <c r="K980" i="2"/>
  <c r="L980" i="2" s="1"/>
  <c r="L979" i="2"/>
  <c r="K979" i="2"/>
  <c r="L978" i="2"/>
  <c r="K978" i="2"/>
  <c r="K977" i="2"/>
  <c r="L977" i="2" s="1"/>
  <c r="L976" i="2"/>
  <c r="K976" i="2"/>
  <c r="K975" i="2"/>
  <c r="L975" i="2" s="1"/>
  <c r="K974" i="2"/>
  <c r="L974" i="2" s="1"/>
  <c r="L973" i="2"/>
  <c r="K973" i="2"/>
  <c r="L972" i="2"/>
  <c r="K972" i="2"/>
  <c r="K971" i="2"/>
  <c r="L971" i="2" s="1"/>
  <c r="L970" i="2"/>
  <c r="K970" i="2"/>
  <c r="K969" i="2"/>
  <c r="L969" i="2" s="1"/>
  <c r="K968" i="2"/>
  <c r="L968" i="2" s="1"/>
  <c r="L967" i="2"/>
  <c r="K967" i="2"/>
  <c r="L966" i="2"/>
  <c r="K966" i="2"/>
  <c r="K965" i="2"/>
  <c r="L965" i="2" s="1"/>
  <c r="L964" i="2"/>
  <c r="K964" i="2"/>
  <c r="K963" i="2"/>
  <c r="L963" i="2" s="1"/>
  <c r="K962" i="2"/>
  <c r="L962" i="2" s="1"/>
  <c r="L961" i="2"/>
  <c r="K961" i="2"/>
  <c r="L960" i="2"/>
  <c r="K960" i="2"/>
  <c r="K959" i="2"/>
  <c r="L959" i="2" s="1"/>
  <c r="L958" i="2"/>
  <c r="K958" i="2"/>
  <c r="K957" i="2"/>
  <c r="L957" i="2" s="1"/>
  <c r="K956" i="2"/>
  <c r="L956" i="2" s="1"/>
  <c r="L955" i="2"/>
  <c r="K955" i="2"/>
  <c r="L954" i="2"/>
  <c r="K954" i="2"/>
  <c r="K953" i="2"/>
  <c r="L953" i="2" s="1"/>
  <c r="L952" i="2"/>
  <c r="K952" i="2"/>
  <c r="K951" i="2"/>
  <c r="L951" i="2" s="1"/>
  <c r="K950" i="2"/>
  <c r="L950" i="2" s="1"/>
  <c r="L949" i="2"/>
  <c r="K949" i="2"/>
  <c r="L948" i="2"/>
  <c r="K948" i="2"/>
  <c r="K947" i="2"/>
  <c r="L947" i="2" s="1"/>
  <c r="L946" i="2"/>
  <c r="K946" i="2"/>
  <c r="K945" i="2"/>
  <c r="L945" i="2" s="1"/>
  <c r="K944" i="2"/>
  <c r="L944" i="2" s="1"/>
  <c r="L943" i="2"/>
  <c r="K943" i="2"/>
  <c r="L942" i="2"/>
  <c r="K942" i="2"/>
  <c r="K941" i="2"/>
  <c r="L941" i="2" s="1"/>
  <c r="L940" i="2"/>
  <c r="K940" i="2"/>
  <c r="K939" i="2"/>
  <c r="L939" i="2" s="1"/>
  <c r="K938" i="2"/>
  <c r="L938" i="2" s="1"/>
  <c r="L937" i="2"/>
  <c r="K937" i="2"/>
  <c r="L936" i="2"/>
  <c r="K936" i="2"/>
  <c r="K935" i="2"/>
  <c r="L935" i="2" s="1"/>
  <c r="L934" i="2"/>
  <c r="K934" i="2"/>
  <c r="K933" i="2"/>
  <c r="L933" i="2" s="1"/>
  <c r="K932" i="2"/>
  <c r="L932" i="2" s="1"/>
  <c r="L931" i="2"/>
  <c r="K931" i="2"/>
  <c r="L930" i="2"/>
  <c r="K930" i="2"/>
  <c r="K929" i="2"/>
  <c r="L929" i="2" s="1"/>
  <c r="L928" i="2"/>
  <c r="K928" i="2"/>
  <c r="K927" i="2"/>
  <c r="L927" i="2" s="1"/>
  <c r="K926" i="2"/>
  <c r="L926" i="2" s="1"/>
  <c r="L925" i="2"/>
  <c r="K925" i="2"/>
  <c r="L924" i="2"/>
  <c r="K924" i="2"/>
  <c r="K923" i="2"/>
  <c r="L923" i="2" s="1"/>
  <c r="L922" i="2"/>
  <c r="K922" i="2"/>
  <c r="K921" i="2"/>
  <c r="L921" i="2" s="1"/>
  <c r="K920" i="2"/>
  <c r="L920" i="2" s="1"/>
  <c r="L919" i="2"/>
  <c r="K919" i="2"/>
  <c r="L918" i="2"/>
  <c r="K918" i="2"/>
  <c r="K917" i="2"/>
  <c r="L917" i="2" s="1"/>
  <c r="L916" i="2"/>
  <c r="K916" i="2"/>
  <c r="K915" i="2"/>
  <c r="L915" i="2" s="1"/>
  <c r="K914" i="2"/>
  <c r="L914" i="2" s="1"/>
  <c r="L913" i="2"/>
  <c r="K913" i="2"/>
  <c r="L912" i="2"/>
  <c r="K912" i="2"/>
  <c r="K911" i="2"/>
  <c r="L911" i="2" s="1"/>
  <c r="L910" i="2"/>
  <c r="K910" i="2"/>
  <c r="K909" i="2"/>
  <c r="L909" i="2" s="1"/>
  <c r="K908" i="2"/>
  <c r="L908" i="2" s="1"/>
  <c r="L907" i="2"/>
  <c r="K907" i="2"/>
  <c r="L906" i="2"/>
  <c r="K906" i="2"/>
  <c r="K905" i="2"/>
  <c r="L905" i="2" s="1"/>
  <c r="L904" i="2"/>
  <c r="K904" i="2"/>
  <c r="K903" i="2"/>
  <c r="L903" i="2" s="1"/>
  <c r="K902" i="2"/>
  <c r="L902" i="2" s="1"/>
  <c r="L901" i="2"/>
  <c r="K901" i="2"/>
  <c r="L900" i="2"/>
  <c r="K900" i="2"/>
  <c r="K899" i="2"/>
  <c r="L899" i="2" s="1"/>
  <c r="L898" i="2"/>
  <c r="K898" i="2"/>
  <c r="K897" i="2"/>
  <c r="L897" i="2" s="1"/>
  <c r="K896" i="2"/>
  <c r="L896" i="2" s="1"/>
  <c r="L895" i="2"/>
  <c r="K895" i="2"/>
  <c r="L894" i="2"/>
  <c r="K894" i="2"/>
  <c r="K893" i="2"/>
  <c r="L893" i="2" s="1"/>
  <c r="L892" i="2"/>
  <c r="K892" i="2"/>
  <c r="K891" i="2"/>
  <c r="L891" i="2" s="1"/>
  <c r="K890" i="2"/>
  <c r="L890" i="2" s="1"/>
  <c r="L889" i="2"/>
  <c r="K889" i="2"/>
  <c r="L888" i="2"/>
  <c r="K888" i="2"/>
  <c r="K887" i="2"/>
  <c r="L887" i="2" s="1"/>
  <c r="L886" i="2"/>
  <c r="K886" i="2"/>
  <c r="K885" i="2"/>
  <c r="L885" i="2" s="1"/>
  <c r="K884" i="2"/>
  <c r="L884" i="2" s="1"/>
  <c r="L883" i="2"/>
  <c r="K883" i="2"/>
  <c r="L882" i="2"/>
  <c r="K882" i="2"/>
  <c r="K881" i="2"/>
  <c r="L881" i="2" s="1"/>
  <c r="L880" i="2"/>
  <c r="K880" i="2"/>
  <c r="K879" i="2"/>
  <c r="L879" i="2" s="1"/>
  <c r="K878" i="2"/>
  <c r="L878" i="2" s="1"/>
  <c r="L877" i="2"/>
  <c r="K877" i="2"/>
  <c r="L876" i="2"/>
  <c r="K876" i="2"/>
  <c r="K875" i="2"/>
  <c r="L875" i="2" s="1"/>
  <c r="L874" i="2"/>
  <c r="K874" i="2"/>
  <c r="K873" i="2"/>
  <c r="L873" i="2" s="1"/>
  <c r="K872" i="2"/>
  <c r="L872" i="2" s="1"/>
  <c r="L871" i="2"/>
  <c r="K871" i="2"/>
  <c r="L870" i="2"/>
  <c r="K870" i="2"/>
  <c r="K869" i="2"/>
  <c r="L869" i="2" s="1"/>
  <c r="L868" i="2"/>
  <c r="K868" i="2"/>
  <c r="K867" i="2"/>
  <c r="L867" i="2" s="1"/>
  <c r="K866" i="2"/>
  <c r="L866" i="2" s="1"/>
  <c r="L865" i="2"/>
  <c r="K865" i="2"/>
  <c r="L864" i="2"/>
  <c r="K864" i="2"/>
  <c r="K863" i="2"/>
  <c r="L863" i="2" s="1"/>
  <c r="L862" i="2"/>
  <c r="K862" i="2"/>
  <c r="K861" i="2"/>
  <c r="L861" i="2" s="1"/>
  <c r="K860" i="2"/>
  <c r="L860" i="2" s="1"/>
  <c r="L859" i="2"/>
  <c r="K859" i="2"/>
  <c r="L858" i="2"/>
  <c r="K858" i="2"/>
  <c r="L857" i="2"/>
  <c r="K857" i="2"/>
  <c r="L856" i="2"/>
  <c r="K856" i="2"/>
  <c r="K855" i="2"/>
  <c r="L855" i="2" s="1"/>
  <c r="K854" i="2"/>
  <c r="L854" i="2" s="1"/>
  <c r="L853" i="2"/>
  <c r="K853" i="2"/>
  <c r="L852" i="2"/>
  <c r="K852" i="2"/>
  <c r="L851" i="2"/>
  <c r="K851" i="2"/>
  <c r="L850" i="2"/>
  <c r="K850" i="2"/>
  <c r="K849" i="2"/>
  <c r="L849" i="2" s="1"/>
  <c r="K848" i="2"/>
  <c r="L848" i="2" s="1"/>
  <c r="L847" i="2"/>
  <c r="K847" i="2"/>
  <c r="L846" i="2"/>
  <c r="K846" i="2"/>
  <c r="K845" i="2"/>
  <c r="L845" i="2" s="1"/>
  <c r="L844" i="2"/>
  <c r="K844" i="2"/>
  <c r="K843" i="2"/>
  <c r="L843" i="2" s="1"/>
  <c r="K842" i="2"/>
  <c r="L842" i="2" s="1"/>
  <c r="L841" i="2"/>
  <c r="K841" i="2"/>
  <c r="L840" i="2"/>
  <c r="K840" i="2"/>
  <c r="K839" i="2"/>
  <c r="L839" i="2" s="1"/>
  <c r="L838" i="2"/>
  <c r="K838" i="2"/>
  <c r="K837" i="2"/>
  <c r="L837" i="2" s="1"/>
  <c r="K836" i="2"/>
  <c r="L836" i="2" s="1"/>
  <c r="L835" i="2"/>
  <c r="K835" i="2"/>
  <c r="L834" i="2"/>
  <c r="K834" i="2"/>
  <c r="K833" i="2"/>
  <c r="L833" i="2" s="1"/>
  <c r="L832" i="2"/>
  <c r="K832" i="2"/>
  <c r="K831" i="2"/>
  <c r="L831" i="2" s="1"/>
  <c r="L830" i="2"/>
  <c r="K830" i="2"/>
  <c r="L829" i="2"/>
  <c r="K829" i="2"/>
  <c r="L828" i="2"/>
  <c r="K828" i="2"/>
  <c r="L827" i="2"/>
  <c r="K827" i="2"/>
  <c r="L826" i="2"/>
  <c r="K826" i="2"/>
  <c r="K825" i="2"/>
  <c r="L825" i="2" s="1"/>
  <c r="K824" i="2"/>
  <c r="L824" i="2" s="1"/>
  <c r="L823" i="2"/>
  <c r="K823" i="2"/>
  <c r="L822" i="2"/>
  <c r="K822" i="2"/>
  <c r="L821" i="2"/>
  <c r="K821" i="2"/>
  <c r="L820" i="2"/>
  <c r="K820" i="2"/>
  <c r="L819" i="2"/>
  <c r="K819" i="2"/>
  <c r="K818" i="2"/>
  <c r="L818" i="2" s="1"/>
  <c r="L817" i="2"/>
  <c r="K817" i="2"/>
  <c r="L816" i="2"/>
  <c r="K816" i="2"/>
  <c r="L815" i="2"/>
  <c r="K815" i="2"/>
  <c r="L814" i="2"/>
  <c r="K814" i="2"/>
  <c r="L813" i="2"/>
  <c r="K813" i="2"/>
  <c r="K812" i="2"/>
  <c r="L812" i="2" s="1"/>
  <c r="L811" i="2"/>
  <c r="K811" i="2"/>
  <c r="L810" i="2"/>
  <c r="K810" i="2"/>
  <c r="L809" i="2"/>
  <c r="K809" i="2"/>
  <c r="L808" i="2"/>
  <c r="K808" i="2"/>
  <c r="L807" i="2"/>
  <c r="K807" i="2"/>
  <c r="K806" i="2"/>
  <c r="L806" i="2" s="1"/>
  <c r="L805" i="2"/>
  <c r="K805" i="2"/>
  <c r="L804" i="2"/>
  <c r="K804" i="2"/>
  <c r="L803" i="2"/>
  <c r="K803" i="2"/>
  <c r="L802" i="2"/>
  <c r="K802" i="2"/>
  <c r="L801" i="2"/>
  <c r="K801" i="2"/>
  <c r="K800" i="2"/>
  <c r="L800" i="2" s="1"/>
  <c r="L799" i="2"/>
  <c r="K799" i="2"/>
  <c r="L798" i="2"/>
  <c r="K798" i="2"/>
  <c r="P797" i="2"/>
  <c r="L797" i="2"/>
  <c r="K797" i="2"/>
  <c r="P796" i="2"/>
  <c r="L796" i="2"/>
  <c r="K796" i="2"/>
  <c r="P795" i="2"/>
  <c r="L795" i="2"/>
  <c r="K795" i="2"/>
  <c r="P794" i="2"/>
  <c r="L794" i="2"/>
  <c r="K794" i="2"/>
  <c r="P793" i="2"/>
  <c r="L793" i="2"/>
  <c r="K793" i="2"/>
  <c r="P792" i="2"/>
  <c r="L792" i="2"/>
  <c r="K792" i="2"/>
  <c r="P791" i="2"/>
  <c r="L791" i="2"/>
  <c r="K791" i="2"/>
  <c r="P790" i="2"/>
  <c r="L790" i="2"/>
  <c r="K790" i="2"/>
  <c r="P789" i="2"/>
  <c r="L789" i="2"/>
  <c r="K789" i="2"/>
  <c r="P788" i="2"/>
  <c r="L788" i="2"/>
  <c r="K788" i="2"/>
  <c r="P787" i="2"/>
  <c r="L787" i="2"/>
  <c r="K787" i="2"/>
  <c r="P786" i="2"/>
  <c r="L786" i="2"/>
  <c r="K786" i="2"/>
  <c r="P785" i="2"/>
  <c r="L785" i="2"/>
  <c r="K785" i="2"/>
  <c r="P784" i="2"/>
  <c r="L784" i="2"/>
  <c r="K784" i="2"/>
  <c r="P783" i="2"/>
  <c r="L783" i="2"/>
  <c r="K783" i="2"/>
  <c r="P782" i="2"/>
  <c r="L782" i="2"/>
  <c r="K782" i="2"/>
  <c r="P781" i="2"/>
  <c r="L781" i="2"/>
  <c r="K781" i="2"/>
  <c r="P780" i="2"/>
  <c r="L780" i="2"/>
  <c r="K780" i="2"/>
  <c r="P779" i="2"/>
  <c r="L779" i="2"/>
  <c r="K779" i="2"/>
  <c r="P778" i="2"/>
  <c r="L778" i="2"/>
  <c r="K778" i="2"/>
  <c r="P777" i="2"/>
  <c r="L777" i="2"/>
  <c r="K777" i="2"/>
  <c r="P776" i="2"/>
  <c r="L776" i="2"/>
  <c r="K776" i="2"/>
  <c r="P775" i="2"/>
  <c r="L775" i="2"/>
  <c r="K775" i="2"/>
  <c r="P774" i="2"/>
  <c r="L774" i="2"/>
  <c r="K774" i="2"/>
  <c r="P773" i="2"/>
  <c r="L773" i="2"/>
  <c r="K773" i="2"/>
  <c r="P772" i="2"/>
  <c r="L772" i="2"/>
  <c r="K772" i="2"/>
  <c r="P771" i="2"/>
  <c r="L771" i="2"/>
  <c r="K771" i="2"/>
  <c r="P770" i="2"/>
  <c r="L770" i="2"/>
  <c r="K770" i="2"/>
  <c r="P769" i="2"/>
  <c r="L769" i="2"/>
  <c r="K769" i="2"/>
  <c r="P768" i="2"/>
  <c r="L768" i="2"/>
  <c r="K768" i="2"/>
  <c r="P767" i="2"/>
  <c r="L767" i="2"/>
  <c r="K767" i="2"/>
  <c r="P766" i="2"/>
  <c r="L766" i="2"/>
  <c r="K766" i="2"/>
  <c r="P765" i="2"/>
  <c r="L765" i="2"/>
  <c r="K765" i="2"/>
  <c r="P764" i="2"/>
  <c r="L764" i="2"/>
  <c r="K764" i="2"/>
  <c r="P763" i="2"/>
  <c r="L763" i="2"/>
  <c r="K763" i="2"/>
  <c r="P762" i="2"/>
  <c r="L762" i="2"/>
  <c r="K762" i="2"/>
  <c r="P761" i="2"/>
  <c r="L761" i="2"/>
  <c r="K761" i="2"/>
  <c r="P760" i="2"/>
  <c r="L760" i="2"/>
  <c r="K760" i="2"/>
  <c r="P759" i="2"/>
  <c r="L759" i="2"/>
  <c r="K759" i="2"/>
  <c r="P758" i="2"/>
  <c r="L758" i="2"/>
  <c r="K758" i="2"/>
  <c r="P757" i="2"/>
  <c r="L757" i="2"/>
  <c r="K757" i="2"/>
  <c r="P756" i="2"/>
  <c r="L756" i="2"/>
  <c r="K756" i="2"/>
  <c r="P755" i="2"/>
  <c r="L755" i="2"/>
  <c r="K755" i="2"/>
  <c r="P754" i="2"/>
  <c r="L754" i="2"/>
  <c r="K754" i="2"/>
  <c r="P753" i="2"/>
  <c r="L753" i="2"/>
  <c r="K753" i="2"/>
  <c r="P752" i="2"/>
  <c r="L752" i="2"/>
  <c r="K752" i="2"/>
  <c r="P751" i="2"/>
  <c r="L751" i="2"/>
  <c r="K751" i="2"/>
  <c r="P750" i="2"/>
  <c r="L750" i="2"/>
  <c r="K750" i="2"/>
  <c r="P749" i="2"/>
  <c r="L749" i="2"/>
  <c r="K749" i="2"/>
  <c r="P748" i="2"/>
  <c r="L748" i="2"/>
  <c r="K748" i="2"/>
  <c r="P747" i="2"/>
  <c r="L747" i="2"/>
  <c r="K747" i="2"/>
  <c r="P746" i="2"/>
  <c r="L746" i="2"/>
  <c r="K746" i="2"/>
  <c r="P745" i="2"/>
  <c r="L745" i="2"/>
  <c r="K745" i="2"/>
  <c r="P744" i="2"/>
  <c r="L744" i="2"/>
  <c r="K744" i="2"/>
  <c r="P743" i="2"/>
  <c r="L743" i="2"/>
  <c r="K743" i="2"/>
  <c r="P742" i="2"/>
  <c r="L742" i="2"/>
  <c r="K742" i="2"/>
  <c r="P741" i="2"/>
  <c r="L741" i="2"/>
  <c r="K741" i="2"/>
  <c r="P740" i="2"/>
  <c r="L740" i="2"/>
  <c r="K740" i="2"/>
  <c r="P739" i="2"/>
  <c r="L739" i="2"/>
  <c r="K739" i="2"/>
  <c r="P738" i="2"/>
  <c r="L738" i="2"/>
  <c r="K738" i="2"/>
  <c r="P737" i="2"/>
  <c r="L737" i="2"/>
  <c r="K737" i="2"/>
  <c r="P736" i="2"/>
  <c r="L736" i="2"/>
  <c r="K736" i="2"/>
  <c r="P735" i="2"/>
  <c r="L735" i="2"/>
  <c r="K735" i="2"/>
  <c r="P734" i="2"/>
  <c r="L734" i="2"/>
  <c r="K734" i="2"/>
  <c r="P733" i="2"/>
  <c r="K733" i="2"/>
  <c r="L733" i="2" s="1"/>
  <c r="P732" i="2"/>
  <c r="L732" i="2"/>
  <c r="K732" i="2"/>
  <c r="P731" i="2"/>
  <c r="L731" i="2"/>
  <c r="K731" i="2"/>
  <c r="P730" i="2"/>
  <c r="L730" i="2"/>
  <c r="K730" i="2"/>
  <c r="P729" i="2"/>
  <c r="K729" i="2"/>
  <c r="L729" i="2" s="1"/>
  <c r="P728" i="2"/>
  <c r="L728" i="2"/>
  <c r="K728" i="2"/>
  <c r="P727" i="2"/>
  <c r="L727" i="2"/>
  <c r="K727" i="2"/>
  <c r="P726" i="2"/>
  <c r="L726" i="2"/>
  <c r="K726" i="2"/>
  <c r="L725" i="2"/>
  <c r="K725" i="2"/>
  <c r="K724" i="2"/>
  <c r="L724" i="2" s="1"/>
  <c r="L723" i="2"/>
  <c r="K723" i="2"/>
  <c r="K722" i="2"/>
  <c r="L722" i="2" s="1"/>
  <c r="K721" i="2"/>
  <c r="L721" i="2" s="1"/>
  <c r="L720" i="2"/>
  <c r="K720" i="2"/>
  <c r="L719" i="2"/>
  <c r="K719" i="2"/>
  <c r="K718" i="2"/>
  <c r="L718" i="2" s="1"/>
  <c r="L717" i="2"/>
  <c r="K717" i="2"/>
  <c r="K716" i="2"/>
  <c r="L716" i="2" s="1"/>
  <c r="K715" i="2"/>
  <c r="L715" i="2" s="1"/>
  <c r="L714" i="2"/>
  <c r="K714" i="2"/>
  <c r="L713" i="2"/>
  <c r="K713" i="2"/>
  <c r="K712" i="2"/>
  <c r="L712" i="2" s="1"/>
  <c r="L711" i="2"/>
  <c r="K711" i="2"/>
  <c r="K710" i="2"/>
  <c r="L710" i="2" s="1"/>
  <c r="K709" i="2"/>
  <c r="L709" i="2" s="1"/>
  <c r="L708" i="2"/>
  <c r="K708" i="2"/>
  <c r="L707" i="2"/>
  <c r="K707" i="2"/>
  <c r="K706" i="2"/>
  <c r="L706" i="2" s="1"/>
  <c r="L705" i="2"/>
  <c r="K705" i="2"/>
  <c r="K704" i="2"/>
  <c r="L704" i="2" s="1"/>
  <c r="K703" i="2"/>
  <c r="L703" i="2" s="1"/>
  <c r="L702" i="2"/>
  <c r="K702" i="2"/>
  <c r="L701" i="2"/>
  <c r="K701" i="2"/>
  <c r="K700" i="2"/>
  <c r="L700" i="2" s="1"/>
  <c r="L699" i="2"/>
  <c r="K699" i="2"/>
  <c r="K698" i="2"/>
  <c r="L698" i="2" s="1"/>
  <c r="K697" i="2"/>
  <c r="L697" i="2" s="1"/>
  <c r="L696" i="2"/>
  <c r="K696" i="2"/>
  <c r="L695" i="2"/>
  <c r="K695" i="2"/>
  <c r="K694" i="2"/>
  <c r="L694" i="2" s="1"/>
  <c r="L693" i="2"/>
  <c r="K693" i="2"/>
  <c r="K692" i="2"/>
  <c r="L692" i="2" s="1"/>
  <c r="K691" i="2"/>
  <c r="L691" i="2" s="1"/>
  <c r="L690" i="2"/>
  <c r="K690" i="2"/>
  <c r="L689" i="2"/>
  <c r="K689" i="2"/>
  <c r="K688" i="2"/>
  <c r="L688" i="2" s="1"/>
  <c r="L687" i="2"/>
  <c r="K687" i="2"/>
  <c r="K686" i="2"/>
  <c r="L686" i="2" s="1"/>
  <c r="K685" i="2"/>
  <c r="L685" i="2" s="1"/>
  <c r="L684" i="2"/>
  <c r="K684" i="2"/>
  <c r="L683" i="2"/>
  <c r="K683" i="2"/>
  <c r="K682" i="2"/>
  <c r="L682" i="2" s="1"/>
  <c r="L681" i="2"/>
  <c r="K681" i="2"/>
  <c r="K680" i="2"/>
  <c r="L680" i="2" s="1"/>
  <c r="K679" i="2"/>
  <c r="L679" i="2" s="1"/>
  <c r="L678" i="2"/>
  <c r="K678" i="2"/>
  <c r="L677" i="2"/>
  <c r="K677" i="2"/>
  <c r="K676" i="2"/>
  <c r="L676" i="2" s="1"/>
  <c r="K675" i="2"/>
  <c r="L675" i="2" s="1"/>
  <c r="K674" i="2"/>
  <c r="L674" i="2" s="1"/>
  <c r="K673" i="2"/>
  <c r="L673" i="2" s="1"/>
  <c r="L672" i="2"/>
  <c r="K672" i="2"/>
  <c r="L671" i="2"/>
  <c r="K671" i="2"/>
  <c r="K670" i="2"/>
  <c r="L670" i="2" s="1"/>
  <c r="K669" i="2"/>
  <c r="L669" i="2" s="1"/>
  <c r="K668" i="2"/>
  <c r="L668" i="2" s="1"/>
  <c r="K667" i="2"/>
  <c r="L667" i="2" s="1"/>
  <c r="L666" i="2"/>
  <c r="K666" i="2"/>
  <c r="L665" i="2"/>
  <c r="K665" i="2"/>
  <c r="K664" i="2"/>
  <c r="L664" i="2" s="1"/>
  <c r="K663" i="2"/>
  <c r="L663" i="2" s="1"/>
  <c r="K662" i="2"/>
  <c r="L662" i="2" s="1"/>
  <c r="K661" i="2"/>
  <c r="L661" i="2" s="1"/>
  <c r="L660" i="2"/>
  <c r="K660" i="2"/>
  <c r="L659" i="2"/>
  <c r="K659" i="2"/>
  <c r="K658" i="2"/>
  <c r="L658" i="2" s="1"/>
  <c r="K657" i="2"/>
  <c r="L657" i="2" s="1"/>
  <c r="K656" i="2"/>
  <c r="L656" i="2" s="1"/>
  <c r="K655" i="2"/>
  <c r="L655" i="2" s="1"/>
  <c r="L654" i="2"/>
  <c r="K654" i="2"/>
  <c r="L653" i="2"/>
  <c r="K653" i="2"/>
  <c r="K652" i="2"/>
  <c r="L652" i="2" s="1"/>
  <c r="K651" i="2"/>
  <c r="L651" i="2" s="1"/>
  <c r="K650" i="2"/>
  <c r="L650" i="2" s="1"/>
  <c r="K649" i="2"/>
  <c r="L649" i="2" s="1"/>
  <c r="L648" i="2"/>
  <c r="K648" i="2"/>
  <c r="L647" i="2"/>
  <c r="K647" i="2"/>
  <c r="K646" i="2"/>
  <c r="L646" i="2" s="1"/>
  <c r="K645" i="2"/>
  <c r="L645" i="2" s="1"/>
  <c r="K644" i="2"/>
  <c r="L644" i="2" s="1"/>
  <c r="K643" i="2"/>
  <c r="L643" i="2" s="1"/>
  <c r="L642" i="2"/>
  <c r="K642" i="2"/>
  <c r="L641" i="2"/>
  <c r="K641" i="2"/>
  <c r="K640" i="2"/>
  <c r="L640" i="2" s="1"/>
  <c r="K639" i="2"/>
  <c r="L639" i="2" s="1"/>
  <c r="K638" i="2"/>
  <c r="L638" i="2" s="1"/>
  <c r="K637" i="2"/>
  <c r="L637" i="2" s="1"/>
  <c r="L636" i="2"/>
  <c r="K636" i="2"/>
  <c r="L635" i="2"/>
  <c r="K635" i="2"/>
  <c r="K634" i="2"/>
  <c r="L634" i="2" s="1"/>
  <c r="K633" i="2"/>
  <c r="L633" i="2" s="1"/>
  <c r="K632" i="2"/>
  <c r="L632" i="2" s="1"/>
  <c r="K631" i="2"/>
  <c r="L631" i="2" s="1"/>
  <c r="K630" i="2"/>
  <c r="L630" i="2" s="1"/>
  <c r="L629" i="2"/>
  <c r="K629" i="2"/>
  <c r="K628" i="2"/>
  <c r="L628" i="2" s="1"/>
  <c r="K627" i="2"/>
  <c r="L627" i="2" s="1"/>
  <c r="K626" i="2"/>
  <c r="L626" i="2" s="1"/>
  <c r="K625" i="2"/>
  <c r="L625" i="2" s="1"/>
  <c r="L624" i="2"/>
  <c r="K624" i="2"/>
  <c r="L623" i="2"/>
  <c r="K623" i="2"/>
  <c r="K622" i="2"/>
  <c r="L622" i="2" s="1"/>
  <c r="L621" i="2"/>
  <c r="K621" i="2"/>
  <c r="K620" i="2"/>
  <c r="L620" i="2" s="1"/>
  <c r="K619" i="2"/>
  <c r="L619" i="2" s="1"/>
  <c r="L618" i="2"/>
  <c r="K618" i="2"/>
  <c r="L617" i="2"/>
  <c r="K617" i="2"/>
  <c r="K616" i="2"/>
  <c r="L616" i="2" s="1"/>
  <c r="L615" i="2"/>
  <c r="K615" i="2"/>
  <c r="K614" i="2"/>
  <c r="L614" i="2" s="1"/>
  <c r="K613" i="2"/>
  <c r="L613" i="2" s="1"/>
  <c r="K612" i="2"/>
  <c r="L612" i="2" s="1"/>
  <c r="L611" i="2"/>
  <c r="K611" i="2"/>
  <c r="K610" i="2"/>
  <c r="L610" i="2" s="1"/>
  <c r="K609" i="2"/>
  <c r="L609" i="2" s="1"/>
  <c r="K608" i="2"/>
  <c r="L608" i="2" s="1"/>
  <c r="K607" i="2"/>
  <c r="L607" i="2" s="1"/>
  <c r="L606" i="2"/>
  <c r="K606" i="2"/>
  <c r="L605" i="2"/>
  <c r="K605" i="2"/>
  <c r="K604" i="2"/>
  <c r="L604" i="2" s="1"/>
  <c r="K603" i="2"/>
  <c r="L603" i="2" s="1"/>
  <c r="K602" i="2"/>
  <c r="L602" i="2" s="1"/>
  <c r="K601" i="2"/>
  <c r="L601" i="2" s="1"/>
  <c r="L600" i="2"/>
  <c r="K600" i="2"/>
  <c r="L599" i="2"/>
  <c r="K599" i="2"/>
  <c r="K598" i="2"/>
  <c r="L598" i="2" s="1"/>
  <c r="K597" i="2"/>
  <c r="L597" i="2" s="1"/>
  <c r="K596" i="2"/>
  <c r="L596" i="2" s="1"/>
  <c r="K595" i="2"/>
  <c r="L595" i="2" s="1"/>
  <c r="K594" i="2"/>
  <c r="L594" i="2" s="1"/>
  <c r="L593" i="2"/>
  <c r="K593" i="2"/>
  <c r="K592" i="2"/>
  <c r="L592" i="2" s="1"/>
  <c r="K591" i="2"/>
  <c r="L591" i="2" s="1"/>
  <c r="K590" i="2"/>
  <c r="L590" i="2" s="1"/>
  <c r="K589" i="2"/>
  <c r="L589" i="2" s="1"/>
  <c r="L588" i="2"/>
  <c r="K588" i="2"/>
  <c r="L587" i="2"/>
  <c r="K587" i="2"/>
  <c r="K586" i="2"/>
  <c r="L586" i="2" s="1"/>
  <c r="K585" i="2"/>
  <c r="L585" i="2" s="1"/>
  <c r="K584" i="2"/>
  <c r="L584" i="2" s="1"/>
  <c r="K583" i="2"/>
  <c r="L583" i="2" s="1"/>
  <c r="L582" i="2"/>
  <c r="K582" i="2"/>
  <c r="L581" i="2"/>
  <c r="K581" i="2"/>
  <c r="K580" i="2"/>
  <c r="L580" i="2" s="1"/>
  <c r="K579" i="2"/>
  <c r="L579" i="2" s="1"/>
  <c r="K578" i="2"/>
  <c r="L578" i="2" s="1"/>
  <c r="K577" i="2"/>
  <c r="L577" i="2" s="1"/>
  <c r="K576" i="2"/>
  <c r="L576" i="2" s="1"/>
  <c r="L575" i="2"/>
  <c r="K575" i="2"/>
  <c r="K574" i="2"/>
  <c r="L574" i="2" s="1"/>
  <c r="K573" i="2"/>
  <c r="L573" i="2" s="1"/>
  <c r="K572" i="2"/>
  <c r="L572" i="2" s="1"/>
  <c r="K571" i="2"/>
  <c r="L571" i="2" s="1"/>
  <c r="L570" i="2"/>
  <c r="K570" i="2"/>
  <c r="L569" i="2"/>
  <c r="K569" i="2"/>
  <c r="K568" i="2"/>
  <c r="L568" i="2" s="1"/>
  <c r="K567" i="2"/>
  <c r="L567" i="2" s="1"/>
  <c r="K566" i="2"/>
  <c r="L566" i="2" s="1"/>
  <c r="K565" i="2"/>
  <c r="L565" i="2" s="1"/>
  <c r="L564" i="2"/>
  <c r="K564" i="2"/>
  <c r="L563" i="2"/>
  <c r="K563" i="2"/>
  <c r="K562" i="2"/>
  <c r="L562" i="2" s="1"/>
  <c r="K561" i="2"/>
  <c r="L561" i="2" s="1"/>
  <c r="K560" i="2"/>
  <c r="L560" i="2" s="1"/>
  <c r="L559" i="2"/>
  <c r="K559" i="2"/>
  <c r="K558" i="2"/>
  <c r="L558" i="2" s="1"/>
  <c r="L557" i="2"/>
  <c r="K557" i="2"/>
  <c r="K556" i="2"/>
  <c r="L556" i="2" s="1"/>
  <c r="K555" i="2"/>
  <c r="L555" i="2" s="1"/>
  <c r="K554" i="2"/>
  <c r="L554" i="2" s="1"/>
  <c r="L553" i="2"/>
  <c r="K553" i="2"/>
  <c r="K552" i="2"/>
  <c r="L552" i="2" s="1"/>
  <c r="L551" i="2"/>
  <c r="K551" i="2"/>
  <c r="K550" i="2"/>
  <c r="L550" i="2" s="1"/>
  <c r="K549" i="2"/>
  <c r="L549" i="2" s="1"/>
  <c r="K548" i="2"/>
  <c r="L548" i="2" s="1"/>
  <c r="K547" i="2"/>
  <c r="L547" i="2" s="1"/>
  <c r="K546" i="2"/>
  <c r="L546" i="2" s="1"/>
  <c r="L545" i="2"/>
  <c r="K545" i="2"/>
  <c r="K544" i="2"/>
  <c r="L544" i="2" s="1"/>
  <c r="K543" i="2"/>
  <c r="L543" i="2" s="1"/>
  <c r="K542" i="2"/>
  <c r="L542" i="2" s="1"/>
  <c r="L541" i="2"/>
  <c r="K541" i="2"/>
  <c r="L540" i="2"/>
  <c r="K540" i="2"/>
  <c r="L539" i="2"/>
  <c r="K539" i="2"/>
  <c r="K538" i="2"/>
  <c r="L538" i="2" s="1"/>
  <c r="L537" i="2"/>
  <c r="K537" i="2"/>
  <c r="K536" i="2"/>
  <c r="L536" i="2" s="1"/>
  <c r="K535" i="2"/>
  <c r="L535" i="2" s="1"/>
  <c r="L534" i="2"/>
  <c r="K534" i="2"/>
  <c r="L533" i="2"/>
  <c r="K533" i="2"/>
  <c r="K532" i="2"/>
  <c r="L532" i="2" s="1"/>
  <c r="L531" i="2"/>
  <c r="K531" i="2"/>
  <c r="K530" i="2"/>
  <c r="L530" i="2" s="1"/>
  <c r="K529" i="2"/>
  <c r="L529" i="2" s="1"/>
  <c r="K528" i="2"/>
  <c r="L528" i="2" s="1"/>
  <c r="L527" i="2"/>
  <c r="K527" i="2"/>
  <c r="K526" i="2"/>
  <c r="L526" i="2" s="1"/>
  <c r="L525" i="2"/>
  <c r="K525" i="2"/>
  <c r="K524" i="2"/>
  <c r="L524" i="2" s="1"/>
  <c r="L523" i="2"/>
  <c r="K523" i="2"/>
  <c r="K522" i="2"/>
  <c r="L522" i="2" s="1"/>
  <c r="L521" i="2"/>
  <c r="K521" i="2"/>
  <c r="K520" i="2"/>
  <c r="L520" i="2" s="1"/>
  <c r="K519" i="2"/>
  <c r="L519" i="2" s="1"/>
  <c r="K518" i="2"/>
  <c r="L518" i="2" s="1"/>
  <c r="K517" i="2"/>
  <c r="L517" i="2" s="1"/>
  <c r="K516" i="2"/>
  <c r="L516" i="2" s="1"/>
  <c r="L515" i="2"/>
  <c r="K515" i="2"/>
  <c r="K514" i="2"/>
  <c r="L514" i="2" s="1"/>
  <c r="K513" i="2"/>
  <c r="L513" i="2" s="1"/>
  <c r="K512" i="2"/>
  <c r="L512" i="2" s="1"/>
  <c r="L511" i="2"/>
  <c r="K511" i="2"/>
  <c r="L510" i="2"/>
  <c r="K510" i="2"/>
  <c r="L509" i="2"/>
  <c r="K509" i="2"/>
  <c r="K508" i="2"/>
  <c r="L508" i="2" s="1"/>
  <c r="K507" i="2"/>
  <c r="L507" i="2" s="1"/>
  <c r="K506" i="2"/>
  <c r="L506" i="2" s="1"/>
  <c r="L505" i="2"/>
  <c r="K505" i="2"/>
  <c r="K504" i="2"/>
  <c r="L504" i="2" s="1"/>
  <c r="L503" i="2"/>
  <c r="K503" i="2"/>
  <c r="K502" i="2"/>
  <c r="L502" i="2" s="1"/>
  <c r="K501" i="2"/>
  <c r="L501" i="2" s="1"/>
  <c r="K500" i="2"/>
  <c r="L500" i="2" s="1"/>
  <c r="L499" i="2"/>
  <c r="K499" i="2"/>
  <c r="K498" i="2"/>
  <c r="L498" i="2" s="1"/>
  <c r="L497" i="2"/>
  <c r="K497" i="2"/>
  <c r="K496" i="2"/>
  <c r="L496" i="2" s="1"/>
  <c r="K495" i="2"/>
  <c r="L495" i="2" s="1"/>
  <c r="K494" i="2"/>
  <c r="L494" i="2" s="1"/>
  <c r="K493" i="2"/>
  <c r="L493" i="2" s="1"/>
  <c r="K492" i="2"/>
  <c r="L492" i="2" s="1"/>
  <c r="L491" i="2"/>
  <c r="K491" i="2"/>
  <c r="K490" i="2"/>
  <c r="L490" i="2" s="1"/>
  <c r="K489" i="2"/>
  <c r="L489" i="2" s="1"/>
  <c r="K488" i="2"/>
  <c r="L488" i="2" s="1"/>
  <c r="L487" i="2"/>
  <c r="K487" i="2"/>
  <c r="L486" i="2"/>
  <c r="K486" i="2"/>
  <c r="L485" i="2"/>
  <c r="K485" i="2"/>
  <c r="K484" i="2"/>
  <c r="L484" i="2" s="1"/>
  <c r="K483" i="2"/>
  <c r="L483" i="2" s="1"/>
  <c r="K482" i="2"/>
  <c r="L482" i="2" s="1"/>
  <c r="L481" i="2"/>
  <c r="K481" i="2"/>
  <c r="K480" i="2"/>
  <c r="L480" i="2" s="1"/>
  <c r="L479" i="2"/>
  <c r="K479" i="2"/>
  <c r="K478" i="2"/>
  <c r="L478" i="2" s="1"/>
  <c r="K477" i="2"/>
  <c r="L477" i="2" s="1"/>
  <c r="K476" i="2"/>
  <c r="L476" i="2" s="1"/>
  <c r="L475" i="2"/>
  <c r="K475" i="2"/>
  <c r="K474" i="2"/>
  <c r="L474" i="2" s="1"/>
  <c r="L473" i="2"/>
  <c r="K473" i="2"/>
  <c r="K472" i="2"/>
  <c r="L472" i="2" s="1"/>
  <c r="K471" i="2"/>
  <c r="L471" i="2" s="1"/>
  <c r="K470" i="2"/>
  <c r="L470" i="2" s="1"/>
  <c r="K469" i="2"/>
  <c r="L469" i="2" s="1"/>
  <c r="K468" i="2"/>
  <c r="L468" i="2" s="1"/>
  <c r="L467" i="2"/>
  <c r="K467" i="2"/>
  <c r="K466" i="2"/>
  <c r="L466" i="2" s="1"/>
  <c r="K465" i="2"/>
  <c r="L465" i="2" s="1"/>
  <c r="K464" i="2"/>
  <c r="L464" i="2" s="1"/>
  <c r="L463" i="2"/>
  <c r="K463" i="2"/>
  <c r="L462" i="2"/>
  <c r="K462" i="2"/>
  <c r="L461" i="2"/>
  <c r="K461" i="2"/>
  <c r="K460" i="2"/>
  <c r="L460" i="2" s="1"/>
  <c r="K459" i="2"/>
  <c r="L459" i="2" s="1"/>
  <c r="K458" i="2"/>
  <c r="L458" i="2" s="1"/>
  <c r="L457" i="2"/>
  <c r="K457" i="2"/>
  <c r="K456" i="2"/>
  <c r="L456" i="2" s="1"/>
  <c r="L455" i="2"/>
  <c r="K455" i="2"/>
  <c r="K454" i="2"/>
  <c r="L454" i="2" s="1"/>
  <c r="K453" i="2"/>
  <c r="L453" i="2" s="1"/>
  <c r="K452" i="2"/>
  <c r="L452" i="2" s="1"/>
  <c r="L451" i="2"/>
  <c r="K451" i="2"/>
  <c r="K450" i="2"/>
  <c r="L450" i="2" s="1"/>
  <c r="L449" i="2"/>
  <c r="K449" i="2"/>
  <c r="K448" i="2"/>
  <c r="L448" i="2" s="1"/>
  <c r="K447" i="2"/>
  <c r="L447" i="2" s="1"/>
  <c r="K446" i="2"/>
  <c r="L446" i="2" s="1"/>
  <c r="L445" i="2"/>
  <c r="K445" i="2"/>
  <c r="K444" i="2"/>
  <c r="L444" i="2" s="1"/>
  <c r="L443" i="2"/>
  <c r="K443" i="2"/>
  <c r="K442" i="2"/>
  <c r="L442" i="2" s="1"/>
  <c r="K441" i="2"/>
  <c r="L441" i="2" s="1"/>
  <c r="K440" i="2"/>
  <c r="L440" i="2" s="1"/>
  <c r="L439" i="2"/>
  <c r="K439" i="2"/>
  <c r="L438" i="2"/>
  <c r="K438" i="2"/>
  <c r="L437" i="2"/>
  <c r="K437" i="2"/>
  <c r="K436" i="2"/>
  <c r="L436" i="2" s="1"/>
  <c r="K435" i="2"/>
  <c r="L435" i="2" s="1"/>
  <c r="K434" i="2"/>
  <c r="L434" i="2" s="1"/>
  <c r="L433" i="2"/>
  <c r="K433" i="2"/>
  <c r="K432" i="2"/>
  <c r="L432" i="2" s="1"/>
  <c r="L431" i="2"/>
  <c r="K431" i="2"/>
  <c r="K430" i="2"/>
  <c r="L430" i="2" s="1"/>
  <c r="K429" i="2"/>
  <c r="L429" i="2" s="1"/>
  <c r="K428" i="2"/>
  <c r="L428" i="2" s="1"/>
  <c r="L427" i="2"/>
  <c r="K427" i="2"/>
  <c r="K426" i="2"/>
  <c r="L426" i="2" s="1"/>
  <c r="L425" i="2"/>
  <c r="K425" i="2"/>
  <c r="K424" i="2"/>
  <c r="L424" i="2" s="1"/>
  <c r="K423" i="2"/>
  <c r="L423" i="2" s="1"/>
  <c r="K422" i="2"/>
  <c r="L422" i="2" s="1"/>
  <c r="L421" i="2"/>
  <c r="K421" i="2"/>
  <c r="K420" i="2"/>
  <c r="L420" i="2" s="1"/>
  <c r="L419" i="2"/>
  <c r="K419" i="2"/>
  <c r="K418" i="2"/>
  <c r="L418" i="2" s="1"/>
  <c r="K417" i="2"/>
  <c r="L417" i="2" s="1"/>
  <c r="K416" i="2"/>
  <c r="L416" i="2" s="1"/>
  <c r="L415" i="2"/>
  <c r="K415" i="2"/>
  <c r="L414" i="2"/>
  <c r="K414" i="2"/>
  <c r="L413" i="2"/>
  <c r="K413" i="2"/>
  <c r="K412" i="2"/>
  <c r="L412" i="2" s="1"/>
  <c r="K411" i="2"/>
  <c r="L411" i="2" s="1"/>
  <c r="K410" i="2"/>
  <c r="L410" i="2" s="1"/>
  <c r="L409" i="2"/>
  <c r="K409" i="2"/>
  <c r="K408" i="2"/>
  <c r="L408" i="2" s="1"/>
  <c r="L407" i="2"/>
  <c r="K407" i="2"/>
  <c r="K406" i="2"/>
  <c r="L406" i="2" s="1"/>
  <c r="K405" i="2"/>
  <c r="L405" i="2" s="1"/>
  <c r="K404" i="2"/>
  <c r="L404" i="2" s="1"/>
  <c r="L403" i="2"/>
  <c r="K403" i="2"/>
  <c r="K402" i="2"/>
  <c r="L402" i="2" s="1"/>
  <c r="L401" i="2"/>
  <c r="K401" i="2"/>
  <c r="K400" i="2"/>
  <c r="L400" i="2" s="1"/>
  <c r="K399" i="2"/>
  <c r="L399" i="2" s="1"/>
  <c r="K398" i="2"/>
  <c r="L398" i="2" s="1"/>
  <c r="L397" i="2"/>
  <c r="K397" i="2"/>
  <c r="K396" i="2"/>
  <c r="L396" i="2" s="1"/>
  <c r="L395" i="2"/>
  <c r="K395" i="2"/>
  <c r="K394" i="2"/>
  <c r="L394" i="2" s="1"/>
  <c r="K393" i="2"/>
  <c r="L393" i="2" s="1"/>
  <c r="K392" i="2"/>
  <c r="L392" i="2" s="1"/>
  <c r="L391" i="2"/>
  <c r="K391" i="2"/>
  <c r="L390" i="2"/>
  <c r="K390" i="2"/>
  <c r="L389" i="2"/>
  <c r="K389" i="2"/>
  <c r="K388" i="2"/>
  <c r="L388" i="2" s="1"/>
  <c r="K387" i="2"/>
  <c r="L387" i="2" s="1"/>
  <c r="K386" i="2"/>
  <c r="L386" i="2" s="1"/>
  <c r="L385" i="2"/>
  <c r="K385" i="2"/>
  <c r="K384" i="2"/>
  <c r="L384" i="2" s="1"/>
  <c r="L383" i="2"/>
  <c r="K383" i="2"/>
  <c r="K382" i="2"/>
  <c r="L382" i="2" s="1"/>
  <c r="K381" i="2"/>
  <c r="L381" i="2" s="1"/>
  <c r="K380" i="2"/>
  <c r="L380" i="2" s="1"/>
  <c r="L379" i="2"/>
  <c r="K379" i="2"/>
  <c r="K378" i="2"/>
  <c r="L378" i="2" s="1"/>
  <c r="L377" i="2"/>
  <c r="K377" i="2"/>
  <c r="K376" i="2"/>
  <c r="L376" i="2" s="1"/>
  <c r="K375" i="2"/>
  <c r="L375" i="2" s="1"/>
  <c r="K374" i="2"/>
  <c r="L374" i="2" s="1"/>
  <c r="K373" i="2"/>
  <c r="L373" i="2" s="1"/>
  <c r="K372" i="2"/>
  <c r="L372" i="2" s="1"/>
  <c r="L371" i="2"/>
  <c r="K371" i="2"/>
  <c r="K370" i="2"/>
  <c r="L370" i="2" s="1"/>
  <c r="K369" i="2"/>
  <c r="L369" i="2" s="1"/>
  <c r="K368" i="2"/>
  <c r="L368" i="2" s="1"/>
  <c r="L367" i="2"/>
  <c r="K367" i="2"/>
  <c r="L366" i="2"/>
  <c r="K366" i="2"/>
  <c r="L365" i="2"/>
  <c r="K365" i="2"/>
  <c r="K364" i="2"/>
  <c r="L364" i="2" s="1"/>
  <c r="K363" i="2"/>
  <c r="L363" i="2" s="1"/>
  <c r="K362" i="2"/>
  <c r="L362" i="2" s="1"/>
  <c r="L361" i="2"/>
  <c r="K361" i="2"/>
  <c r="K360" i="2"/>
  <c r="L360" i="2" s="1"/>
  <c r="L359" i="2"/>
  <c r="K359" i="2"/>
  <c r="K358" i="2"/>
  <c r="L358" i="2" s="1"/>
  <c r="K357" i="2"/>
  <c r="L357" i="2" s="1"/>
  <c r="K356" i="2"/>
  <c r="L356" i="2" s="1"/>
  <c r="L355" i="2"/>
  <c r="K355" i="2"/>
  <c r="K354" i="2"/>
  <c r="L354" i="2" s="1"/>
  <c r="L353" i="2"/>
  <c r="K353" i="2"/>
  <c r="K352" i="2"/>
  <c r="L352" i="2" s="1"/>
  <c r="K351" i="2"/>
  <c r="L351" i="2" s="1"/>
  <c r="K350" i="2"/>
  <c r="L350" i="2" s="1"/>
  <c r="L349" i="2"/>
  <c r="K349" i="2"/>
  <c r="K348" i="2"/>
  <c r="L348" i="2" s="1"/>
  <c r="L347" i="2"/>
  <c r="K347" i="2"/>
  <c r="K346" i="2"/>
  <c r="L346" i="2" s="1"/>
  <c r="K345" i="2"/>
  <c r="L345" i="2" s="1"/>
  <c r="K344" i="2"/>
  <c r="L344" i="2" s="1"/>
  <c r="L343" i="2"/>
  <c r="K343" i="2"/>
  <c r="L342" i="2"/>
  <c r="K342" i="2"/>
  <c r="L341" i="2"/>
  <c r="K341" i="2"/>
  <c r="K340" i="2"/>
  <c r="L340" i="2" s="1"/>
  <c r="K339" i="2"/>
  <c r="L339" i="2" s="1"/>
  <c r="K338" i="2"/>
  <c r="L338" i="2" s="1"/>
  <c r="L337" i="2"/>
  <c r="K337" i="2"/>
  <c r="K336" i="2"/>
  <c r="L336" i="2" s="1"/>
  <c r="L335" i="2"/>
  <c r="K335" i="2"/>
  <c r="K334" i="2"/>
  <c r="L334" i="2" s="1"/>
  <c r="K333" i="2"/>
  <c r="L333" i="2" s="1"/>
  <c r="K332" i="2"/>
  <c r="L332" i="2" s="1"/>
  <c r="L331" i="2"/>
  <c r="K331" i="2"/>
  <c r="K330" i="2"/>
  <c r="L330" i="2" s="1"/>
  <c r="L329" i="2"/>
  <c r="K329" i="2"/>
  <c r="K328" i="2"/>
  <c r="L328" i="2" s="1"/>
  <c r="K327" i="2"/>
  <c r="L327" i="2" s="1"/>
  <c r="K326" i="2"/>
  <c r="L326" i="2" s="1"/>
  <c r="L325" i="2"/>
  <c r="K325" i="2"/>
  <c r="K324" i="2"/>
  <c r="L324" i="2" s="1"/>
  <c r="L323" i="2"/>
  <c r="K323" i="2"/>
  <c r="K322" i="2"/>
  <c r="L322" i="2" s="1"/>
  <c r="K321" i="2"/>
  <c r="L321" i="2" s="1"/>
  <c r="K320" i="2"/>
  <c r="L320" i="2" s="1"/>
  <c r="L319" i="2"/>
  <c r="K319" i="2"/>
  <c r="L318" i="2"/>
  <c r="K318" i="2"/>
  <c r="L317" i="2"/>
  <c r="K317" i="2"/>
  <c r="K316" i="2"/>
  <c r="L316" i="2" s="1"/>
  <c r="K315" i="2"/>
  <c r="L315" i="2" s="1"/>
  <c r="K314" i="2"/>
  <c r="L314" i="2" s="1"/>
  <c r="L313" i="2"/>
  <c r="K313" i="2"/>
  <c r="K312" i="2"/>
  <c r="L312" i="2" s="1"/>
  <c r="L311" i="2"/>
  <c r="K311" i="2"/>
  <c r="K310" i="2"/>
  <c r="L310" i="2" s="1"/>
  <c r="K309" i="2"/>
  <c r="L309" i="2" s="1"/>
  <c r="K308" i="2"/>
  <c r="L308" i="2" s="1"/>
  <c r="L307" i="2"/>
  <c r="K307" i="2"/>
  <c r="K306" i="2"/>
  <c r="L306" i="2" s="1"/>
  <c r="L305" i="2"/>
  <c r="K305" i="2"/>
  <c r="K304" i="2"/>
  <c r="L304" i="2" s="1"/>
  <c r="K303" i="2"/>
  <c r="L303" i="2" s="1"/>
  <c r="K302" i="2"/>
  <c r="L302" i="2" s="1"/>
  <c r="L301" i="2"/>
  <c r="K301" i="2"/>
  <c r="K300" i="2"/>
  <c r="L300" i="2" s="1"/>
  <c r="L299" i="2"/>
  <c r="K299" i="2"/>
  <c r="K298" i="2"/>
  <c r="L298" i="2" s="1"/>
  <c r="K297" i="2"/>
  <c r="L297" i="2" s="1"/>
  <c r="K296" i="2"/>
  <c r="L296" i="2" s="1"/>
  <c r="L295" i="2"/>
  <c r="K295" i="2"/>
  <c r="L294" i="2"/>
  <c r="K294" i="2"/>
  <c r="L293" i="2"/>
  <c r="K293" i="2"/>
  <c r="K292" i="2"/>
  <c r="L292" i="2" s="1"/>
  <c r="K291" i="2"/>
  <c r="L291" i="2" s="1"/>
  <c r="K290" i="2"/>
  <c r="L290" i="2" s="1"/>
  <c r="L289" i="2"/>
  <c r="K289" i="2"/>
  <c r="K288" i="2"/>
  <c r="L288" i="2" s="1"/>
  <c r="L287" i="2"/>
  <c r="K287" i="2"/>
  <c r="K286" i="2"/>
  <c r="L286" i="2" s="1"/>
  <c r="K285" i="2"/>
  <c r="L285" i="2" s="1"/>
  <c r="K284" i="2"/>
  <c r="L284" i="2" s="1"/>
  <c r="L283" i="2"/>
  <c r="K283" i="2"/>
  <c r="K282" i="2"/>
  <c r="L282" i="2" s="1"/>
  <c r="L281" i="2"/>
  <c r="K281" i="2"/>
  <c r="K280" i="2"/>
  <c r="L280" i="2" s="1"/>
  <c r="K279" i="2"/>
  <c r="L279" i="2" s="1"/>
  <c r="L278" i="2"/>
  <c r="K278" i="2"/>
  <c r="L277" i="2"/>
  <c r="K277" i="2"/>
  <c r="L276" i="2"/>
  <c r="K276" i="2"/>
  <c r="L275" i="2"/>
  <c r="K275" i="2"/>
  <c r="K274" i="2"/>
  <c r="L274" i="2" s="1"/>
  <c r="K273" i="2"/>
  <c r="L273" i="2" s="1"/>
  <c r="L272" i="2"/>
  <c r="K272" i="2"/>
  <c r="L271" i="2"/>
  <c r="K271" i="2"/>
  <c r="L270" i="2"/>
  <c r="K270" i="2"/>
  <c r="L269" i="2"/>
  <c r="K269" i="2"/>
  <c r="K268" i="2"/>
  <c r="L268" i="2" s="1"/>
  <c r="K267" i="2"/>
  <c r="L267" i="2" s="1"/>
  <c r="K266" i="2"/>
  <c r="L266" i="2" s="1"/>
  <c r="L265" i="2"/>
  <c r="K265" i="2"/>
  <c r="L264" i="2"/>
  <c r="K264" i="2"/>
  <c r="L263" i="2"/>
  <c r="K263" i="2"/>
  <c r="K262" i="2"/>
  <c r="L262" i="2" s="1"/>
  <c r="K261" i="2"/>
  <c r="L261" i="2" s="1"/>
  <c r="K260" i="2"/>
  <c r="L260" i="2" s="1"/>
  <c r="K259" i="2"/>
  <c r="L259" i="2" s="1"/>
  <c r="L258" i="2"/>
  <c r="K258" i="2"/>
  <c r="L257" i="2"/>
  <c r="K257" i="2"/>
  <c r="K256" i="2"/>
  <c r="L256" i="2" s="1"/>
  <c r="K255" i="2"/>
  <c r="L255" i="2" s="1"/>
  <c r="L254" i="2"/>
  <c r="K254" i="2"/>
  <c r="K253" i="2"/>
  <c r="L253" i="2" s="1"/>
  <c r="K252" i="2"/>
  <c r="L252" i="2" s="1"/>
  <c r="L251" i="2"/>
  <c r="K251" i="2"/>
  <c r="K250" i="2"/>
  <c r="L250" i="2" s="1"/>
  <c r="K249" i="2"/>
  <c r="L249" i="2" s="1"/>
  <c r="L248" i="2"/>
  <c r="K248" i="2"/>
  <c r="L247" i="2"/>
  <c r="K247" i="2"/>
  <c r="K246" i="2"/>
  <c r="L246" i="2" s="1"/>
  <c r="L245" i="2"/>
  <c r="K245" i="2"/>
  <c r="K244" i="2"/>
  <c r="L244" i="2" s="1"/>
  <c r="K243" i="2"/>
  <c r="L243" i="2" s="1"/>
  <c r="L242" i="2"/>
  <c r="K242" i="2"/>
  <c r="L241" i="2"/>
  <c r="K241" i="2"/>
  <c r="L240" i="2"/>
  <c r="K240" i="2"/>
  <c r="L239" i="2"/>
  <c r="K239" i="2"/>
  <c r="K238" i="2"/>
  <c r="L238" i="2" s="1"/>
  <c r="K237" i="2"/>
  <c r="L237" i="2" s="1"/>
  <c r="L236" i="2"/>
  <c r="K236" i="2"/>
  <c r="L235" i="2"/>
  <c r="K235" i="2"/>
  <c r="L234" i="2"/>
  <c r="K234" i="2"/>
  <c r="L233" i="2"/>
  <c r="K233" i="2"/>
  <c r="K232" i="2"/>
  <c r="L232" i="2" s="1"/>
  <c r="K231" i="2"/>
  <c r="L231" i="2" s="1"/>
  <c r="K230" i="2"/>
  <c r="L230" i="2" s="1"/>
  <c r="L229" i="2"/>
  <c r="K229" i="2"/>
  <c r="L228" i="2"/>
  <c r="K228" i="2"/>
  <c r="L227" i="2"/>
  <c r="K227" i="2"/>
  <c r="K226" i="2"/>
  <c r="L226" i="2" s="1"/>
  <c r="K225" i="2"/>
  <c r="L225" i="2" s="1"/>
  <c r="K224" i="2"/>
  <c r="L224" i="2" s="1"/>
  <c r="K223" i="2"/>
  <c r="L223" i="2" s="1"/>
  <c r="L222" i="2"/>
  <c r="K222" i="2"/>
  <c r="L221" i="2"/>
  <c r="K221" i="2"/>
  <c r="K220" i="2"/>
  <c r="L220" i="2" s="1"/>
  <c r="K219" i="2"/>
  <c r="L219" i="2" s="1"/>
  <c r="L218" i="2"/>
  <c r="K218" i="2"/>
  <c r="K217" i="2"/>
  <c r="L217" i="2" s="1"/>
  <c r="K216" i="2"/>
  <c r="L216" i="2" s="1"/>
  <c r="L215" i="2"/>
  <c r="K215" i="2"/>
  <c r="K214" i="2"/>
  <c r="L214" i="2" s="1"/>
  <c r="K213" i="2"/>
  <c r="L213" i="2" s="1"/>
  <c r="L212" i="2"/>
  <c r="K212" i="2"/>
  <c r="L211" i="2"/>
  <c r="K211" i="2"/>
  <c r="K210" i="2"/>
  <c r="L210" i="2" s="1"/>
  <c r="L209" i="2"/>
  <c r="K209" i="2"/>
  <c r="K208" i="2"/>
  <c r="L208" i="2" s="1"/>
  <c r="K207" i="2"/>
  <c r="L207" i="2" s="1"/>
  <c r="L206" i="2"/>
  <c r="K206" i="2"/>
  <c r="L205" i="2"/>
  <c r="K205" i="2"/>
  <c r="L204" i="2"/>
  <c r="K204" i="2"/>
  <c r="L203" i="2"/>
  <c r="K203" i="2"/>
  <c r="K202" i="2"/>
  <c r="L202" i="2" s="1"/>
  <c r="K201" i="2"/>
  <c r="L201" i="2" s="1"/>
  <c r="L200" i="2"/>
  <c r="K200" i="2"/>
  <c r="L199" i="2"/>
  <c r="K199" i="2"/>
  <c r="L198" i="2"/>
  <c r="K198" i="2"/>
  <c r="L197" i="2"/>
  <c r="K197" i="2"/>
  <c r="K196" i="2"/>
  <c r="L196" i="2" s="1"/>
  <c r="K195" i="2"/>
  <c r="L195" i="2" s="1"/>
  <c r="K194" i="2"/>
  <c r="L194" i="2" s="1"/>
  <c r="L193" i="2"/>
  <c r="K193" i="2"/>
  <c r="L192" i="2"/>
  <c r="K192" i="2"/>
  <c r="L191" i="2"/>
  <c r="K191" i="2"/>
  <c r="K190" i="2"/>
  <c r="L190" i="2" s="1"/>
  <c r="K189" i="2"/>
  <c r="L189" i="2" s="1"/>
  <c r="K188" i="2"/>
  <c r="L188" i="2" s="1"/>
  <c r="K187" i="2"/>
  <c r="L187" i="2" s="1"/>
  <c r="L186" i="2"/>
  <c r="K186" i="2"/>
  <c r="L185" i="2"/>
  <c r="K185" i="2"/>
  <c r="K184" i="2"/>
  <c r="L184" i="2" s="1"/>
  <c r="K183" i="2"/>
  <c r="L183" i="2" s="1"/>
  <c r="L182" i="2"/>
  <c r="K182" i="2"/>
  <c r="K181" i="2"/>
  <c r="L181" i="2" s="1"/>
  <c r="K180" i="2"/>
  <c r="L180" i="2" s="1"/>
  <c r="L179" i="2"/>
  <c r="K179" i="2"/>
  <c r="K178" i="2"/>
  <c r="L178" i="2" s="1"/>
  <c r="K177" i="2"/>
  <c r="L177" i="2" s="1"/>
  <c r="L176" i="2"/>
  <c r="K176" i="2"/>
  <c r="L175" i="2"/>
  <c r="K175" i="2"/>
  <c r="K174" i="2"/>
  <c r="L174" i="2" s="1"/>
  <c r="L173" i="2"/>
  <c r="K173" i="2"/>
  <c r="K172" i="2"/>
  <c r="L172" i="2" s="1"/>
  <c r="K171" i="2"/>
  <c r="L171" i="2" s="1"/>
  <c r="L170" i="2"/>
  <c r="K170" i="2"/>
  <c r="L169" i="2"/>
  <c r="K169" i="2"/>
  <c r="L168" i="2"/>
  <c r="K168" i="2"/>
  <c r="L167" i="2"/>
  <c r="K167" i="2"/>
  <c r="K166" i="2"/>
  <c r="L166" i="2" s="1"/>
  <c r="K165" i="2"/>
  <c r="L165" i="2" s="1"/>
  <c r="L164" i="2"/>
  <c r="K164" i="2"/>
  <c r="L163" i="2"/>
  <c r="K163" i="2"/>
  <c r="L162" i="2"/>
  <c r="K162" i="2"/>
  <c r="L161" i="2"/>
  <c r="K161" i="2"/>
  <c r="K160" i="2"/>
  <c r="L160" i="2" s="1"/>
  <c r="K159" i="2"/>
  <c r="L159" i="2" s="1"/>
  <c r="K158" i="2"/>
  <c r="L158" i="2" s="1"/>
  <c r="L157" i="2"/>
  <c r="K157" i="2"/>
  <c r="L156" i="2"/>
  <c r="K156" i="2"/>
  <c r="L155" i="2"/>
  <c r="K155" i="2"/>
  <c r="K154" i="2"/>
  <c r="L154" i="2" s="1"/>
  <c r="K153" i="2"/>
  <c r="L153" i="2" s="1"/>
  <c r="L152" i="2"/>
  <c r="K152" i="2"/>
  <c r="K151" i="2"/>
  <c r="L151" i="2" s="1"/>
  <c r="K150" i="2"/>
  <c r="L150" i="2" s="1"/>
  <c r="L149" i="2"/>
  <c r="K149" i="2"/>
  <c r="K148" i="2"/>
  <c r="L148" i="2" s="1"/>
  <c r="L147" i="2"/>
  <c r="K147" i="2"/>
  <c r="K146" i="2"/>
  <c r="L146" i="2" s="1"/>
  <c r="K145" i="2"/>
  <c r="L145" i="2" s="1"/>
  <c r="L144" i="2"/>
  <c r="K144" i="2"/>
  <c r="L143" i="2"/>
  <c r="K143" i="2"/>
  <c r="K142" i="2"/>
  <c r="L142" i="2" s="1"/>
  <c r="K141" i="2"/>
  <c r="L141" i="2" s="1"/>
  <c r="K140" i="2"/>
  <c r="L140" i="2" s="1"/>
  <c r="L139" i="2"/>
  <c r="K139" i="2"/>
  <c r="K138" i="2"/>
  <c r="L138" i="2" s="1"/>
  <c r="L137" i="2"/>
  <c r="K137" i="2"/>
  <c r="K136" i="2"/>
  <c r="L136" i="2" s="1"/>
  <c r="L135" i="2"/>
  <c r="K135" i="2"/>
  <c r="L134" i="2"/>
  <c r="K134" i="2"/>
  <c r="K133" i="2"/>
  <c r="L133" i="2" s="1"/>
  <c r="K132" i="2"/>
  <c r="L132" i="2" s="1"/>
  <c r="L131" i="2"/>
  <c r="K131" i="2"/>
  <c r="L130" i="2"/>
  <c r="K130" i="2"/>
  <c r="L129" i="2"/>
  <c r="K129" i="2"/>
  <c r="L128" i="2"/>
  <c r="K128" i="2"/>
  <c r="K127" i="2"/>
  <c r="L127" i="2" s="1"/>
  <c r="K126" i="2"/>
  <c r="L126" i="2" s="1"/>
  <c r="L125" i="2"/>
  <c r="K125" i="2"/>
  <c r="K124" i="2"/>
  <c r="L124" i="2" s="1"/>
  <c r="K123" i="2"/>
  <c r="L123" i="2" s="1"/>
  <c r="K122" i="2"/>
  <c r="L122" i="2" s="1"/>
  <c r="K121" i="2"/>
  <c r="L121" i="2" s="1"/>
  <c r="L120" i="2"/>
  <c r="K120" i="2"/>
  <c r="L119" i="2"/>
  <c r="K119" i="2"/>
  <c r="K118" i="2"/>
  <c r="L118" i="2" s="1"/>
  <c r="L117" i="2"/>
  <c r="K117" i="2"/>
  <c r="L116" i="2"/>
  <c r="K116" i="2"/>
  <c r="L115" i="2"/>
  <c r="K115" i="2"/>
  <c r="K114" i="2"/>
  <c r="L114" i="2" s="1"/>
  <c r="L113" i="2"/>
  <c r="K113" i="2"/>
  <c r="K112" i="2"/>
  <c r="L112" i="2" s="1"/>
  <c r="K111" i="2"/>
  <c r="L111" i="2" s="1"/>
  <c r="K110" i="2"/>
  <c r="L110" i="2" s="1"/>
  <c r="K109" i="2"/>
  <c r="L109" i="2" s="1"/>
  <c r="K108" i="2"/>
  <c r="L108" i="2" s="1"/>
  <c r="L107" i="2"/>
  <c r="K107" i="2"/>
  <c r="K106" i="2"/>
  <c r="L106" i="2" s="1"/>
  <c r="L105" i="2"/>
  <c r="K105" i="2"/>
  <c r="L104" i="2"/>
  <c r="K104" i="2"/>
  <c r="L103" i="2"/>
  <c r="K103" i="2"/>
  <c r="L102" i="2"/>
  <c r="K102" i="2"/>
  <c r="L101" i="2"/>
  <c r="K101" i="2"/>
  <c r="K100" i="2"/>
  <c r="L100" i="2" s="1"/>
  <c r="K99" i="2"/>
  <c r="L99" i="2" s="1"/>
  <c r="K98" i="2"/>
  <c r="L98" i="2" s="1"/>
  <c r="K97" i="2"/>
  <c r="L97" i="2" s="1"/>
  <c r="K96" i="2"/>
  <c r="L96" i="2" s="1"/>
  <c r="L95" i="2"/>
  <c r="K95" i="2"/>
  <c r="K94" i="2"/>
  <c r="L94" i="2" s="1"/>
  <c r="K93" i="2"/>
  <c r="L93" i="2" s="1"/>
  <c r="L92" i="2"/>
  <c r="K92" i="2"/>
  <c r="L91" i="2"/>
  <c r="K91" i="2"/>
  <c r="L90" i="2"/>
  <c r="K90" i="2"/>
  <c r="L89" i="2"/>
  <c r="K89" i="2"/>
  <c r="K88" i="2"/>
  <c r="L88" i="2" s="1"/>
  <c r="L87" i="2"/>
  <c r="K87" i="2"/>
  <c r="K86" i="2"/>
  <c r="L86" i="2" s="1"/>
  <c r="K85" i="2"/>
  <c r="L85" i="2" s="1"/>
  <c r="K84" i="2"/>
  <c r="L84" i="2" s="1"/>
  <c r="L83" i="2"/>
  <c r="K83" i="2"/>
  <c r="K82" i="2"/>
  <c r="L82" i="2" s="1"/>
  <c r="K81" i="2"/>
  <c r="L81" i="2" s="1"/>
  <c r="K80" i="2"/>
  <c r="L80" i="2" s="1"/>
  <c r="L79" i="2"/>
  <c r="K79" i="2"/>
  <c r="L78" i="2"/>
  <c r="K78" i="2"/>
  <c r="L77" i="2"/>
  <c r="K77" i="2"/>
  <c r="K76" i="2"/>
  <c r="L76" i="2" s="1"/>
  <c r="K75" i="2"/>
  <c r="L75" i="2" s="1"/>
  <c r="L74" i="2"/>
  <c r="K74" i="2"/>
  <c r="K73" i="2"/>
  <c r="L73" i="2" s="1"/>
  <c r="K72" i="2"/>
  <c r="L72" i="2" s="1"/>
  <c r="L71" i="2"/>
  <c r="K71" i="2"/>
  <c r="K70" i="2"/>
  <c r="L70" i="2" s="1"/>
  <c r="L69" i="2"/>
  <c r="K69" i="2"/>
  <c r="K68" i="2"/>
  <c r="L68" i="2" s="1"/>
  <c r="K67" i="2"/>
  <c r="L67" i="2" s="1"/>
  <c r="L66" i="2"/>
  <c r="K66" i="2"/>
  <c r="L65" i="2"/>
  <c r="K65" i="2"/>
  <c r="K64" i="2"/>
  <c r="L64" i="2" s="1"/>
  <c r="K63" i="2"/>
  <c r="L63" i="2" s="1"/>
  <c r="K62" i="2"/>
  <c r="L62" i="2" s="1"/>
  <c r="L61" i="2"/>
  <c r="K61" i="2"/>
  <c r="K60" i="2"/>
  <c r="L60" i="2" s="1"/>
  <c r="L59" i="2"/>
  <c r="K59" i="2"/>
  <c r="K58" i="2"/>
  <c r="L58" i="2" s="1"/>
  <c r="L57" i="2"/>
  <c r="K57" i="2"/>
  <c r="L56" i="2"/>
  <c r="K56" i="2"/>
  <c r="K55" i="2"/>
  <c r="L55" i="2" s="1"/>
  <c r="K54" i="2"/>
  <c r="L54" i="2" s="1"/>
  <c r="L53" i="2"/>
  <c r="K53" i="2"/>
  <c r="K52" i="2"/>
  <c r="L52" i="2" s="1"/>
  <c r="K51" i="2"/>
  <c r="L51" i="2" s="1"/>
  <c r="K50" i="2"/>
  <c r="L50" i="2" s="1"/>
  <c r="K49" i="2"/>
  <c r="L49" i="2" s="1"/>
  <c r="L48" i="2"/>
  <c r="K48" i="2"/>
  <c r="L47" i="2"/>
  <c r="K47" i="2"/>
  <c r="K46" i="2"/>
  <c r="L46" i="2" s="1"/>
  <c r="L45" i="2"/>
  <c r="K45" i="2"/>
  <c r="L44" i="2"/>
  <c r="K44" i="2"/>
  <c r="L43" i="2"/>
  <c r="K43" i="2"/>
  <c r="K42" i="2"/>
  <c r="L42" i="2" s="1"/>
  <c r="L41" i="2"/>
  <c r="K41" i="2"/>
  <c r="K40" i="2"/>
  <c r="L40" i="2" s="1"/>
  <c r="K39" i="2"/>
  <c r="L39" i="2" s="1"/>
  <c r="K38" i="2"/>
  <c r="L38" i="2" s="1"/>
  <c r="K37" i="2"/>
  <c r="L37" i="2" s="1"/>
  <c r="K36" i="2"/>
  <c r="L36" i="2" s="1"/>
  <c r="L35" i="2"/>
  <c r="K35" i="2"/>
  <c r="K34" i="2"/>
  <c r="L34" i="2" s="1"/>
  <c r="L33" i="2"/>
  <c r="K33" i="2"/>
  <c r="L32" i="2"/>
  <c r="K32" i="2"/>
  <c r="L31" i="2"/>
  <c r="K31" i="2"/>
  <c r="L30" i="2"/>
  <c r="K30" i="2"/>
  <c r="L29" i="2"/>
  <c r="K29" i="2"/>
  <c r="K28" i="2"/>
  <c r="L28" i="2" s="1"/>
  <c r="K27" i="2"/>
  <c r="L27" i="2" s="1"/>
  <c r="K26" i="2"/>
  <c r="L26" i="2" s="1"/>
  <c r="K25" i="2"/>
  <c r="L25" i="2" s="1"/>
  <c r="K24" i="2"/>
  <c r="L24" i="2" s="1"/>
  <c r="L23" i="2"/>
  <c r="K23" i="2"/>
  <c r="K22" i="2"/>
  <c r="L22" i="2" s="1"/>
  <c r="K21" i="2"/>
  <c r="L21" i="2" s="1"/>
  <c r="L20" i="2"/>
  <c r="K20" i="2"/>
  <c r="L19" i="2"/>
  <c r="K19" i="2"/>
  <c r="L18" i="2"/>
  <c r="K18" i="2"/>
  <c r="L17" i="2"/>
  <c r="K17" i="2"/>
  <c r="K16" i="2"/>
  <c r="L16" i="2" s="1"/>
  <c r="L15" i="2"/>
  <c r="K15" i="2"/>
  <c r="K14" i="2"/>
  <c r="L14" i="2" s="1"/>
  <c r="K13" i="2"/>
  <c r="L13" i="2" s="1"/>
  <c r="K12" i="2"/>
  <c r="L12" i="2" s="1"/>
  <c r="L11" i="2"/>
  <c r="K11" i="2"/>
  <c r="K10" i="2"/>
  <c r="L10" i="2" s="1"/>
  <c r="K9" i="2"/>
  <c r="L9" i="2" s="1"/>
  <c r="K8" i="2"/>
  <c r="L8" i="2" s="1"/>
  <c r="L7" i="2"/>
  <c r="K7" i="2"/>
  <c r="L6" i="2"/>
  <c r="K6" i="2"/>
  <c r="P3" i="3"/>
  <c r="M3" i="3"/>
  <c r="V3" i="3"/>
  <c r="S3" i="3"/>
</calcChain>
</file>

<file path=xl/sharedStrings.xml><?xml version="1.0" encoding="utf-8"?>
<sst xmlns="http://schemas.openxmlformats.org/spreadsheetml/2006/main" count="19580" uniqueCount="155">
  <si>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</si>
  <si>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</si>
  <si>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</si>
  <si>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</si>
  <si>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</si>
  <si>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</si>
  <si>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</si>
  <si>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</si>
  <si>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</si>
  <si>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</si>
  <si>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</si>
  <si>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</si>
  <si>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</si>
  <si>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</si>
  <si>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</si>
  <si>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</si>
  <si>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</si>
  <si>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</si>
  <si>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</si>
  <si>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</si>
  <si>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</si>
  <si>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</si>
  <si>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</si>
  <si>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</si>
  <si>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</si>
  <si>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</si>
  <si>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</si>
  <si>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</si>
  <si>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</si>
  <si>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</si>
  <si>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</si>
  <si>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</si>
  <si>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</si>
  <si>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</si>
  <si>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</si>
  <si>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</si>
  <si>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</si>
  <si>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</si>
  <si>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</si>
  <si>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</si>
  <si>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</si>
  <si>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</si>
  <si>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</si>
  <si>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</si>
  <si>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</si>
  <si>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</si>
  <si>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</si>
  <si>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</si>
  <si>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</si>
  <si>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</si>
  <si>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</si>
  <si>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</si>
  <si>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</si>
  <si>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</si>
  <si>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</si>
  <si>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</si>
  <si>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</si>
  <si>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</si>
  <si>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</si>
  <si>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</si>
  <si>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</si>
  <si>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</si>
  <si>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</si>
  <si>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</si>
  <si>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</si>
  <si>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</si>
  <si>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</si>
  <si>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</si>
  <si>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</si>
  <si>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</si>
  <si>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</si>
  <si>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</si>
  <si>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</si>
  <si>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</si>
  <si>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</si>
  <si>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</si>
  <si>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</si>
  <si>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</si>
  <si>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</si>
  <si>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</si>
  <si>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</si>
  <si>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</si>
  <si>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</si>
  <si>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</si>
  <si>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</si>
  <si>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</si>
  <si>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</si>
  <si>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</si>
  <si>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</si>
  <si>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</si>
  <si>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</si>
  <si>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</si>
  <si>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</si>
  <si>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</si>
  <si>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</si>
  <si>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</si>
  <si>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</si>
  <si>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</si>
  <si>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</si>
  <si>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</si>
  <si>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</si>
  <si>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</si>
  <si>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</si>
  <si>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</si>
  <si>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</si>
  <si>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</si>
  <si>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</si>
  <si>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</si>
  <si>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</si>
  <si>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</si>
  <si>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</si>
  <si>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</si>
  <si>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</si>
  <si>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</si>
  <si>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</si>
  <si>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</si>
  <si>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</si>
  <si>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</si>
  <si>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</si>
  <si>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</si>
  <si>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</si>
  <si>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</si>
  <si>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</si>
  <si>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</si>
  <si>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</si>
  <si>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</si>
  <si>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</si>
  <si>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</si>
  <si>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</si>
  <si>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</si>
  <si>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</si>
  <si>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American Retailers</t>
  </si>
  <si>
    <t>Sum of Units Sold</t>
  </si>
  <si>
    <t>Sum of Total Sales</t>
  </si>
  <si>
    <t>Sum of Operating Profit</t>
  </si>
  <si>
    <t>Average of Operating Margin</t>
  </si>
  <si>
    <t>Total Units Sold</t>
  </si>
  <si>
    <t>Total Operating Sales</t>
  </si>
  <si>
    <t>Average Operating Profit</t>
  </si>
  <si>
    <t>Row Labels</t>
  </si>
  <si>
    <t>Grand Total</t>
  </si>
  <si>
    <t>Jan</t>
  </si>
  <si>
    <t>Feb</t>
  </si>
  <si>
    <t>Mar</t>
  </si>
  <si>
    <t>Apr</t>
  </si>
  <si>
    <t>May</t>
  </si>
  <si>
    <t>Jun</t>
  </si>
  <si>
    <t>Jul</t>
  </si>
  <si>
    <t>Aug</t>
  </si>
  <si>
    <t>Sep</t>
  </si>
  <si>
    <t>Oct</t>
  </si>
  <si>
    <t>Nov</t>
  </si>
  <si>
    <t>Dec</t>
  </si>
  <si>
    <t>state</t>
  </si>
  <si>
    <t>Unit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</si>
</sst>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quot;$&quot;#,##0.00_);[Red]\(&quot;$&quot;#,##0.00\)"/>
    <numFmt numFmtId="165" formatCode="&quot;$&quot;#,##0_);[Red]\(&quot;$&quot;#,##0\)"/>
    <numFmt numFmtId="166" formatCode="&quot;$&quot;#,##0.0_);[Red]\(&quot;$&quot;#,##0.0\)"/>
    <numFmt numFmtId="167" formatCode="&quot;$&quot;#,##0"/>
    <numFmt numFmtId="169" formatCode="0.0%"/>
    <numFmt numFmtId="180" formatCode="_-[$$-409]* #,##0_ ;_-[$$-409]* \-#,##0\ ;_-[$$-409]* &quot;-&quot;??_ ;_-@_ "/>
    <numFmt numFmtId="182" formatCode="[$$-409]#,##0"/>
  </numFmts>
  <fonts count="14">
    <font>
      <sz val="11"/>
      <color theme="1"/>
      <name val="Calibri"/>
      <scheme val="minor"/>
    </font>
    <font>
      <sz val="11"/>
      <color theme="1"/>
      <name val="Calibri"/>
      <family val="2"/>
      <scheme val="minor"/>
    </font>
    <font>
      <sz val="11"/>
      <color theme="1"/>
      <name val="Calibri"/>
    </font>
    <font>
      <b/>
      <sz val="18"/>
      <color rgb="FF2A3E68"/>
      <name val="Calibri"/>
    </font>
    <font>
      <b/>
      <sz val="12"/>
      <color rgb="FF2A3E68"/>
      <name val="Calibri"/>
    </font>
    <font>
      <sz val="11"/>
      <color theme="0"/>
      <name val="Calibri"/>
    </font>
    <font>
      <b/>
      <sz val="39"/>
      <color theme="0"/>
      <name val="Calibri"/>
    </font>
    <font>
      <sz val="11"/>
      <name val="Calibri"/>
    </font>
    <font>
      <b/>
      <sz val="36"/>
      <color theme="0"/>
      <name val="Calibri"/>
    </font>
    <font>
      <b/>
      <sz val="14"/>
      <color theme="0"/>
      <name val="Calibri"/>
    </font>
    <font>
      <sz val="14"/>
      <color theme="0"/>
      <name val="Calibri"/>
    </font>
    <font>
      <sz val="18"/>
      <color theme="0"/>
      <name val="Calibri"/>
    </font>
    <font>
      <b/>
      <sz val="20"/>
      <color theme="0"/>
      <name val="Calibri"/>
    </font>
    <font>
      <b/>
      <sz val="18"/>
      <color theme="0"/>
      <name val="Calibri"/>
    </font>
  </fonts>
  <fills count="4">
    <fill>
      <patternFill patternType="none"/>
    </fill>
    <fill>
      <patternFill patternType="gray125"/>
    </fill>
    <fill>
      <patternFill patternType="solid">
        <fgColor rgb="FF2A3E68"/>
        <bgColor rgb="FF2A3E68"/>
      </patternFill>
    </fill>
    <fill>
      <patternFill patternType="solid">
        <fgColor theme="0"/>
        <bgColor theme="0"/>
      </patternFill>
    </fill>
  </fills>
  <borders count="11">
    <border>
      <left/>
      <right/>
      <top/>
      <bottom/>
      <diagonal/>
    </border>
    <border>
      <left/>
      <right/>
      <top/>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4">
    <xf numFmtId="0" fontId="0" fillId="0" borderId="0" xfId="0"/>
    <xf numFmtId="0" fontId="2" fillId="0" borderId="0" xfId="0" applyFont="1"/>
    <xf numFmtId="0" fontId="3" fillId="0" borderId="2" xfId="0" applyFont="1" applyBorder="1"/>
    <xf numFmtId="0" fontId="2" fillId="0" borderId="2" xfId="0" applyFont="1" applyBorder="1"/>
    <xf numFmtId="0" fontId="4" fillId="0" borderId="0" xfId="0" applyFont="1"/>
    <xf numFmtId="0" fontId="5" fillId="2" borderId="1" xfId="0" applyFont="1" applyFill="1" applyBorder="1" applyAlignment="1">
      <alignment horizontal="center"/>
    </xf>
    <xf numFmtId="0" fontId="2" fillId="0" borderId="0" xfId="0" applyFont="1" applyAlignment="1">
      <alignment horizontal="center"/>
    </xf>
    <xf numFmtId="14" fontId="2" fillId="0" borderId="0" xfId="0" applyNumberFormat="1" applyFont="1" applyAlignment="1">
      <alignment horizontal="center"/>
    </xf>
    <xf numFmtId="164" fontId="2" fillId="0" borderId="0" xfId="0" applyNumberFormat="1" applyFont="1" applyAlignment="1">
      <alignment horizontal="center"/>
    </xf>
    <xf numFmtId="3" fontId="2" fillId="0" borderId="0" xfId="0" applyNumberFormat="1" applyFont="1" applyAlignment="1">
      <alignment horizontal="center"/>
    </xf>
    <xf numFmtId="165" fontId="2" fillId="0" borderId="0" xfId="0" applyNumberFormat="1" applyFont="1" applyAlignment="1">
      <alignment horizontal="center"/>
    </xf>
    <xf numFmtId="9" fontId="2" fillId="0" borderId="0" xfId="0" applyNumberFormat="1" applyFont="1" applyAlignment="1">
      <alignment horizontal="center"/>
    </xf>
    <xf numFmtId="3" fontId="2" fillId="0" borderId="0" xfId="0" applyNumberFormat="1" applyFont="1"/>
    <xf numFmtId="9" fontId="2" fillId="0" borderId="0" xfId="0" applyNumberFormat="1" applyFont="1"/>
    <xf numFmtId="164" fontId="2" fillId="0" borderId="0" xfId="0" applyNumberFormat="1" applyFont="1"/>
    <xf numFmtId="10" fontId="2" fillId="0" borderId="0" xfId="0" applyNumberFormat="1" applyFont="1"/>
    <xf numFmtId="14" fontId="2" fillId="0" borderId="0" xfId="0" applyNumberFormat="1" applyFont="1"/>
    <xf numFmtId="166" fontId="2" fillId="0" borderId="0" xfId="0" applyNumberFormat="1" applyFont="1"/>
    <xf numFmtId="0" fontId="5" fillId="2" borderId="1" xfId="0" applyFont="1" applyFill="1" applyBorder="1"/>
    <xf numFmtId="0" fontId="8" fillId="2" borderId="1" xfId="0" applyFont="1" applyFill="1" applyBorder="1" applyAlignment="1">
      <alignment vertical="center"/>
    </xf>
    <xf numFmtId="0" fontId="9" fillId="2" borderId="1" xfId="0" applyFont="1" applyFill="1" applyBorder="1"/>
    <xf numFmtId="0" fontId="10" fillId="2" borderId="1" xfId="0" applyFont="1" applyFill="1" applyBorder="1"/>
    <xf numFmtId="0" fontId="11" fillId="2" borderId="1" xfId="0" applyFont="1" applyFill="1" applyBorder="1" applyAlignment="1">
      <alignment vertical="top"/>
    </xf>
    <xf numFmtId="167" fontId="13" fillId="2" borderId="1" xfId="0" applyNumberFormat="1" applyFont="1" applyFill="1" applyBorder="1" applyAlignment="1">
      <alignment vertical="top"/>
    </xf>
    <xf numFmtId="0" fontId="2" fillId="2" borderId="1" xfId="0" applyFont="1" applyFill="1" applyBorder="1"/>
    <xf numFmtId="0" fontId="2" fillId="3" borderId="1" xfId="0" applyFont="1" applyFill="1" applyBorder="1"/>
    <xf numFmtId="0" fontId="9" fillId="2" borderId="6" xfId="0" applyFont="1" applyFill="1" applyBorder="1" applyAlignment="1">
      <alignment horizontal="center"/>
    </xf>
    <xf numFmtId="0" fontId="7" fillId="0" borderId="7" xfId="0" applyFont="1" applyBorder="1"/>
    <xf numFmtId="169" fontId="12" fillId="2" borderId="6" xfId="0" applyNumberFormat="1" applyFont="1" applyFill="1" applyBorder="1" applyAlignment="1">
      <alignment horizontal="center" vertical="top"/>
    </xf>
    <xf numFmtId="0" fontId="6" fillId="2" borderId="3" xfId="0" applyFont="1" applyFill="1" applyBorder="1" applyAlignment="1">
      <alignment horizontal="center" vertical="center"/>
    </xf>
    <xf numFmtId="0" fontId="7" fillId="0" borderId="4" xfId="0" applyFont="1" applyBorder="1"/>
    <xf numFmtId="0" fontId="7" fillId="0" borderId="5" xfId="0" applyFont="1" applyBorder="1"/>
    <xf numFmtId="0" fontId="7" fillId="0" borderId="8" xfId="0" applyFont="1" applyBorder="1"/>
    <xf numFmtId="0" fontId="7" fillId="0" borderId="9" xfId="0" applyFont="1" applyBorder="1"/>
    <xf numFmtId="0" fontId="7" fillId="0" borderId="10" xfId="0" applyFont="1" applyBorder="1"/>
    <xf numFmtId="167" fontId="12" fillId="2" borderId="6" xfId="0" applyNumberFormat="1" applyFont="1" applyFill="1" applyBorder="1" applyAlignment="1">
      <alignment horizontal="center" vertical="top"/>
    </xf>
    <xf numFmtId="0" fontId="0" fillId="0" borderId="0" xfId="0" applyNumberFormat="1"/>
    <xf numFmtId="180" fontId="12" fillId="2" borderId="6" xfId="0" applyNumberFormat="1" applyFont="1" applyFill="1" applyBorder="1" applyAlignment="1">
      <alignment horizontal="center" vertical="top"/>
    </xf>
    <xf numFmtId="180" fontId="7" fillId="0" borderId="7" xfId="0" applyNumberFormat="1" applyFont="1" applyBorder="1"/>
    <xf numFmtId="0" fontId="0" fillId="0" borderId="0" xfId="0" pivotButton="1"/>
    <xf numFmtId="0" fontId="0" fillId="0" borderId="0" xfId="0" applyAlignment="1">
      <alignment horizontal="left"/>
    </xf>
    <xf numFmtId="182" fontId="0" fillId="0" borderId="0" xfId="0" applyNumberFormat="1"/>
    <xf numFmtId="0" fontId="1" fillId="0" borderId="0" xfId="0" applyFont="1"/>
    <xf numFmtId="3" fontId="0" fillId="0" borderId="0" xfId="0" applyNumberFormat="1"/>
  </cellXfs>
  <cellStyles count="1">
    <cellStyle name="Normal" xfId="0" builtinId="0"/>
  </cellStyles>
  <dxfs count="46">
    <dxf>
      <numFmt numFmtId="182" formatCode="[$$-409]#,##0"/>
    </dxf>
    <dxf>
      <numFmt numFmtId="182" formatCode="[$$-409]#,##0"/>
    </dxf>
    <dxf>
      <numFmt numFmtId="182" formatCode="[$$-409]#,##0"/>
    </dxf>
    <dxf>
      <numFmt numFmtId="182" formatCode="[$$-409]#,##0"/>
    </dxf>
    <dxf>
      <numFmt numFmtId="182" formatCode="[$$-409]#,##0"/>
    </dxf>
    <dxf>
      <numFmt numFmtId="182" formatCode="[$$-409]#,##0"/>
    </dxf>
    <dxf>
      <numFmt numFmtId="182" formatCode="[$$-409]#,##0"/>
    </dxf>
    <dxf>
      <numFmt numFmtId="182" formatCode="[$$-409]#,##0"/>
    </dxf>
    <dxf>
      <numFmt numFmtId="182" formatCode="[$$-409]#,##0"/>
    </dxf>
    <dxf>
      <numFmt numFmtId="182" formatCode="[$$-409]#,##0"/>
    </dxf>
    <dxf>
      <numFmt numFmtId="182" formatCode="[$$-409]#,##0"/>
    </dxf>
    <dxf>
      <numFmt numFmtId="182" formatCode="[$$-409]#,##0"/>
    </dxf>
    <dxf>
      <numFmt numFmtId="182" formatCode="[$$-409]#,##0"/>
    </dxf>
    <dxf>
      <numFmt numFmtId="182" formatCode="[$$-409]#,##0"/>
    </dxf>
    <dxf>
      <numFmt numFmtId="182" formatCode="[$$-409]#,##0"/>
    </dxf>
    <dxf>
      <numFmt numFmtId="182" formatCode="[$$-409]#,##0"/>
    </dxf>
    <dxf>
      <numFmt numFmtId="182" formatCode="[$$-409]#,##0"/>
    </dxf>
    <dxf>
      <numFmt numFmtId="182" formatCode="[$$-409]#,##0"/>
    </dxf>
    <dxf>
      <numFmt numFmtId="182" formatCode="[$$-409]#,##0"/>
    </dxf>
    <dxf>
      <numFmt numFmtId="182" formatCode="[$$-409]#,##0"/>
    </dxf>
    <dxf>
      <numFmt numFmtId="182" formatCode="[$$-409]#,##0"/>
    </dxf>
    <dxf>
      <numFmt numFmtId="182" formatCode="[$$-409]#,##0"/>
    </dxf>
    <dxf>
      <numFmt numFmtId="182" formatCode="[$$-409]#,##0"/>
    </dxf>
    <dxf>
      <numFmt numFmtId="182" formatCode="[$$-409]#,##0"/>
    </dxf>
    <dxf>
      <numFmt numFmtId="182" formatCode="[$$-409]#,##0"/>
    </dxf>
    <dxf>
      <numFmt numFmtId="182" formatCode="[$$-409]#,##0"/>
    </dxf>
    <dxf>
      <numFmt numFmtId="182" formatCode="[$$-409]#,##0"/>
    </dxf>
    <dxf>
      <numFmt numFmtId="182" formatCode="[$$-409]#,##0"/>
    </dxf>
    <dxf>
      <numFmt numFmtId="182" formatCode="[$$-409]#,##0"/>
    </dxf>
    <dxf>
      <font>
        <b/>
        <sz val="11"/>
        <color theme="1"/>
      </font>
    </dxf>
    <dxf>
      <fill>
        <patternFill patternType="solid">
          <fgColor theme="0"/>
          <bgColor theme="0"/>
        </patternFill>
      </fill>
      <border diagonalUp="0" diagonalDown="0">
        <left/>
        <right/>
        <top/>
        <bottom/>
        <vertical/>
        <horizontal/>
      </border>
    </dxf>
    <dxf>
      <numFmt numFmtId="182" formatCode="[$$-409]#,##0"/>
    </dxf>
    <dxf>
      <font>
        <b val="0"/>
        <i val="0"/>
        <strike val="0"/>
        <condense val="0"/>
        <extend val="0"/>
        <outline val="0"/>
        <shadow val="0"/>
        <u val="none"/>
        <vertAlign val="baseline"/>
        <sz val="11"/>
        <color theme="0"/>
        <name val="Calibri"/>
        <scheme val="none"/>
      </font>
      <fill>
        <patternFill patternType="solid">
          <fgColor rgb="FF2A3E68"/>
          <bgColor rgb="FF2A3E68"/>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s>
  <tableStyles count="2" defaultTableStyle="TableStyleMedium2" defaultPivotStyle="PivotStyleLight16">
    <tableStyle name="Slicer Style 1" pivot="0" table="0" count="1" xr9:uid="{3E7D9215-A4E0-4808-B37F-D931BF49AF77}"/>
    <tableStyle name="Timeline Style 1" pivot="0" table="0" count="8" xr9:uid="{4846FE74-CF24-443E-8DA5-DF129EF8A086}">
      <tableStyleElement type="wholeTable" dxfId="30"/>
      <tableStyleElement type="headerRow" dxfId="29"/>
    </tableStyle>
  </tableStyles>
  <extLst>
    <ext xmlns:x14="http://schemas.microsoft.com/office/spreadsheetml/2009/9/main" uri="{46F421CA-312F-682f-3DD2-61675219B42D}">
      <x14:dxfs count="1">
        <dxf>
          <font>
            <color theme="0"/>
          </font>
          <fill>
            <patternFill>
              <bgColor rgb="FF002060"/>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A0A4C193-F2C1-4fcb-8827-314CF55A85BB}">
      <x15:dxfs count="6">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00206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 File Excel Dashboard_v2.xlsx]Sheet1!PivotTable3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Sheet1!$B$8</c:f>
              <c:strCache>
                <c:ptCount val="1"/>
                <c:pt idx="0">
                  <c:v>Total</c:v>
                </c:pt>
              </c:strCache>
            </c:strRef>
          </c:tx>
          <c:spPr>
            <a:solidFill>
              <a:schemeClr val="accent1"/>
            </a:solidFill>
            <a:ln>
              <a:noFill/>
            </a:ln>
            <a:effectLst/>
          </c:spPr>
          <c:invertIfNegative val="0"/>
          <c:cat>
            <c:strRef>
              <c:f>Sheet1!$A$9:$A$21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Sheet1!$B$9:$B$21</c:f>
              <c:numCache>
                <c:formatCode>[$$-409]#,##0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1C21-481C-8C2E-FB6940C6F464}"/>
            </c:ext>
          </c:extLst>
        </c:ser>
        <c:dLbls>
          <c:showLegendKey val="0"/>
          <c:showVal val="0"/>
          <c:showCatName val="0"/>
          <c:showSerName val="0"/>
          <c:showPercent val="0"/>
          <c:showBubbleSize val="0"/>
        </c:dLbls>
        <c:gapWidth val="219"/>
        <c:overlap val="-27"/>
        <c:axId val="1175164608"/>
        <c:axId val="782438432"/>
      </c:barChart>
      <c:catAx>
        <c:axId val="117516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438432"/>
        <c:crosses val="autoZero"/>
        <c:auto val="1"/>
        <c:lblAlgn val="ctr"/>
        <c:lblOffset val="100"/>
        <c:noMultiLvlLbl val="0"/>
      </c:catAx>
      <c:valAx>
        <c:axId val="782438432"/>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16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 File Excel Dashboard_v2.xlsx]Sheet1!PivotTable3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Monthly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solidFill>
              <a:schemeClr val="accent1">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solidFill>
              <a:schemeClr val="accent1">
                <a:lumMod val="60000"/>
                <a:lumOff val="40000"/>
              </a:schemeClr>
            </a:solidFill>
          </a:ln>
          <a:effectLst/>
        </c:spPr>
      </c:pivotFmt>
    </c:pivotFmts>
    <c:plotArea>
      <c:layout/>
      <c:barChart>
        <c:barDir val="col"/>
        <c:grouping val="clustered"/>
        <c:varyColors val="0"/>
        <c:ser>
          <c:idx val="0"/>
          <c:order val="0"/>
          <c:tx>
            <c:strRef>
              <c:f>Sheet1!$B$8</c:f>
              <c:strCache>
                <c:ptCount val="1"/>
                <c:pt idx="0">
                  <c:v>Total</c:v>
                </c:pt>
              </c:strCache>
            </c:strRef>
          </c:tx>
          <c:spPr>
            <a:solidFill>
              <a:schemeClr val="accent1">
                <a:lumMod val="60000"/>
                <a:lumOff val="40000"/>
              </a:schemeClr>
            </a:solidFill>
            <a:ln>
              <a:solidFill>
                <a:schemeClr val="accent1">
                  <a:lumMod val="60000"/>
                  <a:lumOff val="40000"/>
                </a:schemeClr>
              </a:solidFill>
            </a:ln>
            <a:effectLst/>
          </c:spPr>
          <c:invertIfNegative val="0"/>
          <c:cat>
            <c:strRef>
              <c:f>Sheet1!$A$9:$A$21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Sheet1!$B$9:$B$21</c:f>
              <c:numCache>
                <c:formatCode>[$$-409]#,##0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0AF0-49C0-ADF7-F0F26779C39B}"/>
            </c:ext>
          </c:extLst>
        </c:ser>
        <c:dLbls>
          <c:showLegendKey val="0"/>
          <c:showVal val="0"/>
          <c:showCatName val="0"/>
          <c:showSerName val="0"/>
          <c:showPercent val="0"/>
          <c:showBubbleSize val="0"/>
        </c:dLbls>
        <c:gapWidth val="40"/>
        <c:overlap val="-27"/>
        <c:axId val="1175164608"/>
        <c:axId val="782438432"/>
      </c:barChart>
      <c:catAx>
        <c:axId val="117516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438432"/>
        <c:crosses val="autoZero"/>
        <c:auto val="1"/>
        <c:lblAlgn val="ctr"/>
        <c:lblOffset val="100"/>
        <c:noMultiLvlLbl val="0"/>
      </c:catAx>
      <c:valAx>
        <c:axId val="782438432"/>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164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FF25F4E7-D3C6-40E0-9C0D-B0B1010CDA72}">
          <cx:dataId val="0"/>
          <cx:layoutPr>
            <cx:geography cultureLanguage="en-US" cultureRegion="IN" attribution="Powered by Bing">
              <cx:geoCache provider="{E9337A44-BEBE-4D9F-B70C-5C5E7DAFC167}">
                <cx:binary>1H3ZcuQ2kO2vdPTzpUwsBIiJ8UQYJGuTSlurF/cLo1otk+AGcF++frK0dEt0eVoT1o17i3aU5aJQ
lcRBZp48WPSft8N/3GZ3u+rdkGdF/R+3w+/v46Yx//Hbb/VtfJfv6pNc3Va61n81J7c6/03/9Ze6
vfvte7XrVRH9hm1Ef7uNd1VzN7z/r/+ET4vu9Jm+3TVKF1ftXTVe39Vt1tT/w72Dt97d6rZo9s0j
+KTf338sVHP3/d2HZtfc1e/f3RWNasab0dz9/v7Fb75/99v88/723e8yMK9pv0NbIk4cmzjcdtj7
d5kuosf3LSFObOQS7Li2uL/I05ee73Jo+Gp77q3Zff9e3dX1u8f//q35i0f4211Va++hNzy9N/rj
h/un/O1lb//Xf87egOeevfMMkHkn/eoWmJ6rwld1U6nbBv3+fp1lqtBqhsWL3/pfYkHtE4Qpoo7z
2OXuS0hccYKoy4jjOg+QiJeQvMaiw2j8bPnCfnjIs/e/GIj/X2KzvNNVpHZP3fPgJi8e7X8JDcEn
jLrYdTl+6Ho+g4acUEoJp7Zr318zb3mFQYeR+dHwhfW/v1/+cZTAeDrT1e67fkNk3BMhXHAZih96
Hr1EBtnOiUO5S9gMkteYchiTny1noHgXRwnKH9nu2y5/W2/hjFHMbPHDG57nFpeduNQmBNuP3jQL
ZK8w6DAyPxrOgPnjOMPY510dA8lodPF2/kL5CUUIMr7LD0YyhO0Tx4FgZ1N0Dx740wPZeMj7r7Pp
MDzP284Q+nyc8WyrbmMV7d4SH3ricsoFd9EDPnMS4JxwYgsA7/E+8Lbn+LzGosPo/Gw5w2a7Psqw
5umiuLtt1G3bPHXRvycCFJ043EEOIc7BdMMxwANEAWHn6Usf/OaV1hyG5kXjGTrezVGic3M37N6Q
OxN0QhlxqYseopY9owFQzhBIOII/EThwq+du80tzDgPz2GwGyc2Xo4QEsmedviENYBTqFQrOIh5p
AJ5RMwefYC5cCGczbvZrSw7D8dRuhscfp0eJx+muqN/UR9wT6lJwAM4Pxi7hnhAXin7QA35Qg+c+
8mt7DqPy1G6GyumHo0TFv8t2/a66e4of/z6ngAZj2y5n+KnfgQ4/p8vcgdjmMkqQ+4DLLLW8xqLD
yPxsOcPGD44SmzPdqlrtijcMYsQ+ES7kFNeBGPUcFYFOXIFcjJ8EMvo0Ih4S/qtsOQzLs6YzXM6O
kyavi+9vjIo42fNfLh6VMjFzGagwgYO5NhOPNG0GzisMOgzNj4YzYNbnR+kw3i5Tf+mqeFOtjJ9g
hzIGAB1MMwiJE4Y4ZH6bPsSzl47zOpsOw/O87Qwh7zhd549KTfpNAxo9wYJA2EKPvT+TMhFCJyDe
OII57JAA8AqDDmPzo+EMmD++HqXrXMcwF/FuXWe74vvTAP73XADqS4ZdLJzHVC9m5T+H+hO5ENgA
oPtrxpxfa9VhiF62nuF0fZwywLmumvidt6s0zNe8JTEAXZkIwh0oX+6vmR9xmK1xHYo4pKH7C6qf
52z69XYdxmrefobWuXeUXvVHlb511QOCGswQ2GRfh+6vmUcJfEKJQI4DM53314xdv8aiwwj9bDnD
5o/ro8RmAXM36vsbuhB2TxzhOAiTOX0DTFxOKAZt4P6aRblXWHIYkh8NZ4gsjnOCYAWVqFJPceXf
Z597ZrYvRZ+mMdHLmge85MTBnApGZoT615YcBuSp3QyP1XHmmq2qa91Wb4gIAU2GcQhNj7Mx9kxD
20cvzmFy84kw/G064NcWHUbm57PMsNke5yzn+vsufsN5Z0pBLBM2hwUbB9MKQvSEOcAPYGL6yUEf
hIFfGnIYj8dmMzDW/lGmkrXu3zCPUHxic8ocTumPdPFCqiGwyMm2GbIf78+c5FfW/AMg988wx+OP
o8Tj5g7myur67i1VTQcm+WF+H6TLgw4CEg2hsL6MPi0SmLnJq0w6jMyzpjN4bo5Tprmo7qI3XQRA
TgRxQVMm7AGbGf96WAQAc2kECMDzouXXhhxG5KndDI6L4yTC211d727jtr5rmvqpg/49+4IwBrIY
gdUXUII8j19Q9DMbIhhMOv9wpeeovNqew+DMms8w2h5nRDuFDmpv0/Ht4CF8z30JhoD2Eh7XAbEZ
5tQoffSmGTd+jSmHkfnZcgbK6Z9HmWY+jxoW0UZvhwm4DHgEw+wfintkA2jOfhbaflRpnr77cTXT
rw06jMyPJ5kB8/k4gTm/69/9qav0qXfeJJgJIjDMWc51MQcUTtumrvNInOH+82D2GlMOY/Kz5QyU
8+MEZbtTxRsSMuoA4dor+09ZZAYMEycYMUSBSj9kmVkY+6U5h1F5bDaDZBscZQDb7qrxbQV/KPDF
Pq044mVS4eyE2whmasQjGjMJ7DWW/BMgT88wx+Q4a8kPuv2/I/ADSbah+/HTkjJA4Dkrc20QlmHB
P0yYPfjLrKp8vV2HcZq3n6H1wTtOD1L7SlM3b1n+7ytJgUDFf1TwoWh5DpSAdWj7VWYw6fky1Wxf
Y8thcJ41neGyPc4Scy/37f81Rj110r8nAbBthmPQk39sWJoFOdjRBLPMGCSyx80bMxd6pVH/BNGz
J5qD9OE4nUcXzZuuboLdAPuqEgnYufQ00fLcdZANCMESTvw3wX/7a1P+AZanhnNIbo4Skk93VQ5P
9HY+A8KyzR0M/8zyDSwtZ1DpCOaSh3wDKsFz4vwKSw4j8qPhDJFPx4nI+V23e8tZSlieSWBDDGSY
x8nIWXpBiEEUg7UAUGje+xDcf47Lr+05DMtTuxkq55+O0k/O775Vb7u8fL8VA3NEOExX3l+Q3Z/H
LljyDws39+v9D0/sv8aif0Lm6Vnm2BxnVbMvnFe73MBus7dc10zJCXMdhsTTXpl5QNvvpYFlz7CI
8weALx3nlWb9E0ovms+hWh2lG13E6i0nMW3YDAihi4rHHQEzhFzgb7A5w3HxY4kD/O05Qr+y5jAw
D61meFwcJx5719ncVfXd+NQz/541788BIOAUDnncyzQLbBxmloFSw9ETDzxA0KfvfhA1X2fTYWye
t50hdL45So/ZP9H2blC3b+g3hJ6ALEA4oo+pZ+Y3yGYnyAaeBurA37H5tTX/jM1T2zk22+PE5n5t
pr9L31YPgC3OsBkQ+v6RKM+qTvAq2FCzXwP95EAzjF5p1T+g9KL1HCf/KHG6SDNYPPOmRwTAQjKX
AEyP+zP+tl8T5m3AgWybP25Tn2eeV1h0GJ+fzzLD5uI4dwlewtKNesy63Ztu4oAc5ArYw/FIne05
PpyfuMR191sJH5IQzIk+ZwavteowRi9bz3C6/OMofehBzn3zWAeZiMCkDRDpBxxmkzr7WIcJbLRB
bMYSXmvPYYRetp4h9OE4o9zHZhc/jeJ/z+L2sgEmHBzo527a5+Xp/T4bDvsHMZupnr+y4zAiD61m
SHy8OUpf+aTg+KY3jWf7xRswm2bvZ2zurxlj4+4JE1CLAq17uD/jba+x6DAuP1vOsPl0nHHs813d
vPv5UA9B/w3cBQCgGI6lAZTur1kgg9k2BowbKPUjQADg84TzarMOozRrPoPq83Fqbp9VfauLWr3t
8TQMWLVD4Gynh+ul6AYzOrBECqRQcXjnxqtM+geIfj7NHJ71/5so98+nC/44ctHfNbvg/qzGZwcM
/s93758eTpGcNX0c7Qc97cER1t/hPEeYTQMq9uMMyP2H/NpPnrW829XN7+8t4HccZiDgxAHbhZ28
1IYc1YPnwy0QhRhIRggWJlDYqyj2t4p90fP7e2CNUHeB6AqHS8FpLIyDclHvp+fBML6fhIVymTPY
94sFEz+Oy7zU2QjLW3/0yuP/vyva/FKroql/f48dBPHAPPzi3lqHwolusLVuT3xgqb0gCKwwt7tr
WF4Gv4/+TzTSPiuSKF73lpMsXKzv8q6sPdyri5o31WlPSBZkRtuybNtd07r5erTO0h61591ijClb
922XyCJaqnZKvKJIQ9+huSXrPloYxncqCS/awS4CzYZQ1lEkvLQ04TJL4lH2UbhV7NSME/NHe4PJ
KLwqEpbX4ioNwn763O9gYs0EU1tyv51Wbmt6n0dm1dsd9iqdlgvYvR50DfGnslxX7qDXlFq5341W
I3HR73gU52fU7RcJKyIPhcNpF2XTWT+NcuKp8KO4vMi7yZJIlF6GXBmnsewzjNYiruNlERZbS6PS
p0nHAoQ/tHGufJK23cKm3TazyXQ5MG0F+choUNadlnWTVBKNqfBMY0QwEFF5DorzJXV1KXVk2UGm
0lYaPHxIW8ddOMqvuiGWY1EqD7f7xTNUUji49CIRtvIzzCPfJHJshz5go9lW/dBKrrjlszLlEllD
IqOsKf2oLDvASS161SaLODaJj020iKdxuCGde527tVfD2YLrwWlyHzv11kW5RKvc4BvTdP2ZHVs3
CKNgbOpPLO6vHFp5Xc8WJUOSVaMsqtLX6vOElVRiDErbOu2NuGB62nat+Ghzs6NFKDsztjIl1aJJ
x8q3Gne9v0uyqJBNzGVU1F/7RGjPKaLIa3LRSTgf9rxRVS9t1tQLk+lTMgzIU6jopRWjVdqwTR81
mRxJt4m0k526drfFnf1F6To9m0bs+nhAehETJovS7qTCVuhn2jRSpBQtk24yPnGd1g8Ra5YJrRe6
i1OZ17gLNAxw2Th57dkld05blZVfJuJVTXHacF7BgIu0X7p24xs09V6Jc0+POFpmeaQ8d7ht8ujG
xrlZIFq1fh+lW1zFiQxtcm0QPktD5wpn4kKnceSV/VcaZTyoUPKlNHF1UWW2HNTUrywSujJtuXTU
4AZtXtWBVYuFqhCTg5XGZ7XTyTxT8aIv0DK18QQ9WW7qzkyS9mJJxnb0y5TFQUSsftlGYZC37Wec
Zfk6CnUStHHlQyQANxuMZ1u8lqYKz8LKuuqwU/q8rC5i0m/Dulqiuut9TYkjda6DLOdugFT8Ia2p
7Y2T6LymRrI0/Lyhebnlqlt0TdN/jG8oNtequnZzbC01LRxpm+l70uSFLDT+7rjleRiOC1HY4Iu0
zpdtVmUe70wrx6nqA+028ZfeuQwz1qzEoCy/m2oSNCFfxZ0HbvMlSa5LJ1Oy7Y3fcawC2LF6zquk
XKgo9qrxc4GGu9Hq+DLunPOSDesWVXjBUelpxx0XU4q0Hw/d5TjGmd9qp/A6Fzeyai0/6dsVykS5
ZGF0BaF6Iezwqu4uQlxPQSVi+ITsnBfagQDAiIcNNhJOoSu9bnIGP9Ik94TTChkre2XXOzFOjofq
3TC0uc9t7o+RvbOnPUDRFHtwiu2Ch+2SdzGEsqSOVpZbdJ4TVbcttjM/zyldZtW0LrHAZ1nfjdIm
4fVQivBjnGebMvuQx6UOGtiwPbYx9TWJo01dMHgYHd8ZYwdI9ORC9XUkM8IvSBR2myHuP3FB8k1M
P4UsKSUbMtn17lqlsXvVkUGmpsu9oZtyzxVV5ItImyCLYyfoTXOWu84dS/5SFvuUTY2S+Sga30nx
Xd8Wss/tXo5sHKXl2Dc8z+ugr28jRfpz4ugUTgS1bdnlekFgKbIv+De3YJGXj27sCwIBqyEeSdzK
dw1EplJPy0F3kWwzGl2xJeJttW2sMfeMMoBupfJl6Iw+a6padpawJC3ts5T3skjJ6WBa5zQWyqti
+jE3diJJbEq/TtbjlKlNWCjp6gwHxGrMJkKWzBWyFzGOoI95uy3z6GNpr2q3vOi7fjkY43pWUkR+
B1kyrEJ8lQvbS6kpwAvyflM7VucjJ4D90X5tCSw7PARR37nQN4MJyjS3JUPMd8fiQ5VVo5eJKFlO
qfgK9VS3yv8SWfMlcWnq8ay8qkczrNFqmMJCuul4kdnnNGMMIhyEl8a0fkxxKKuGuL6yq0zaUbUk
zOReKMrYV1l0WjqhfZm1IkgcAmNHfYJcUHphaqdLbkXovIvJuqsgrfV5eUnS2r3UiHq5VUhGefFl
wDQ+ZbFVQo5U67YpjJ9VjT5TzGzrVUGYdUGbSCYx6845bSFDdvYpbFH6oGqLbHRnpZdWa8NL1udr
K2Gr2NQrJ+EBatoPEy8/OlTcpCEMlCj9HOvClYPbf4alA/kGDeWiN+241rwcvJKRZR5Zk98TsS6V
mVZdvYa4Wi5Gq96oqbxw+7i7St1T07seKXl1LvoRSz25RsLe6HJRTWIxduJqItZ4FbZltaHj9L0d
w0yqoXQX4GpfTdVft81oresIxr8oOy83MDCBc/QrFeLGm0ayibHEQNICGL8XTu/4WqfGbwsR+7o3
RlJzpx3aLspB35XtyDxWjq6PVC6rjlYL5fRooXt3U6djsenq+M98IDdV66aLjtLrCAiIypJOtkK0
QRyOUrTa9ezcXodjc1ZXee4RSEeqska/s1MPkkK35d0XhdUqnAbXz8tRsjxaOUOeX9iVG8QKR19L
zuuFQla6srsyhm6JP3Y6dLwxx1/jUC37SUCCTzwh6uEzq1IT4DK/QSn/7LTDAj7YYxvd2+GKGBQH
ZVPgFRNNu5giAFQj1C0GtXOsqf9S2dGtjlGxrNx0CZLOKSv7GhwIesy2CJJQ7nzsitbnymVnGIrY
hYh65DMuII05+FOeAe9iLNsljd3IrMklL6NWOqVmnmV11/nYfMrabvJ1GUe+bkKfT+V6jERzFg1Z
BgO1+1gKEskpgchV91a61QmBT+GT2eqB1rKVLjbf7LAk56SwpMNZ4w9qSDbT2KxzFV8pZJzT1Dg7
06kqQNV0pSwjlRN5bIq+jEZARCy/ssq6SZOG+iQOQ0kjrGU4WPVq5PG2pmkt42y6ypTTypIkzlXo
or/yPI4kZZ0E+uCuK6BPXtXzZA1LCYLMTQZfh5/T/UCtcLLggPMa2Ep25qIBKBLEOtWH1SKvyyho
6t4EbuRoT6XduCjHAcZXtY1Cni0m/i1JTS+HPjPLPpNZir9Z1tB5HTa9Z2H7Wx3hrxRrtq4tdZFB
Fj1FuaB+PplSWheFDSG66CcTWGNxHZblBeK1lk6bXCfTeanjq5CmedAwBZQyo0YWwlUemqpcGp3f
8D6SuqZXY1Fh324rbyxtsqhq+1oPXXHeAPfhMVB04UIe600sHbwP7gktl9O+amivHbtH3qCrK1jn
febmzTZMJyp1N7SrzGKQXsIykdSqa8iyE/GHobNWEJHaYKqn6s+clp+B8gK3q7vWI51GXmHqy7YY
c9kjS3hUx2tDSXmTNo0riy5ptyjrOlkTywXvhv7mPJYG2kRiGJa0az8OHHVAy6tCKncIF1OTj6ed
lSifEiLTgUTrZhp6P0xwu8msvyDGJMDJ2/yr0615iTYhaT9Vdr2wEg4kleLzLnKJR+GZZT9pLJGp
1mNHOn8QfJC1U4XShbjKkQBuZk3uoh5dIhuLpxdJaE9ArNvya2kGRxbEtKspnCCvWVEcsLykXhf2
n6jiy4kX25EnidRN3n8JTXLbucBGk3S4qOPuriU18RLKIr/MnUsbio0zp4WIohJ/yCNXkpChdbS/
BeNPh7Res159q0l3arswRlNwAD/O8Lc4O7NyB77K0moR9+Xn0RnvcJle14lt9oy1kO2Az+ottZxl
URbbAlGwqa6p7yRVKmvLldyOv0VpO0lgIl/zulq7bIS8d1klalO3ZgdV1BXrxk+9VS1sq5h8jE/z
rPzaWH2zjApUSjWJ67yLlk5IIxk3MrYT6k9R1nnTNTPi2hminetG0MNVUDmVzLCt/SrahVa7FhXy
4OyZRQTlDaf9FqcZliFqfdHpjc7cjZ3xtcpjJXHHlg6NfVazFQvjbwJ9HKYpmKB66wbzp6kTDzHx
kfJByToQg7gJR3EL7PNP3kEMoaHtWeZPjLaCpn7FMplAanHtDGqD4nJqIPzx8HKK8GkRm0/K6gJj
9XJy60sqok42Gb92ksnP4qmGUqlIZJykpRwSz22g3oy6zf6jkiy/MrTxO0Y2KE9HPw9xLrE1XDgs
PjN9dZlM+EtR6VXS957TNZsihAhthUHm6FO7iM61U8cSDbiUEBcG6E0YjqxcDBG+0jb6RMpqlVGU
QdJ2vqWdH2q9nSzXlqpMbwQl28RUFyO3LnGYBTX7szU6sFJ9Frmhx2vLNxUNJlg5ffalUkWygIWC
N3Fhr9oEojJahxozCN70Yqjo11KbG7vG26gMz9s0wJYFpJAH0ZB+hbNQgO+Vzrc2F2fAf7GXxoMr
EW1vh5ItRqA4aRh7BmV+Wg6QCoAIsEGWQO1YUpxz3AZ5Hd8KZ7jKwgEUgQTKPswvHZf5xHQ3SmGv
zEE02ENTqMJzRL7Iq5WIoXjPoRzF5YdER6mP+lTygQuJ3d4zVr4ZNN40gqxiYjxYePLZndreSyC2
95CR9n1u9e5NpelSRPFNaLZdb3bcXqoCjzLsGJPa4f40issW95+iznim7gIRJgZCkAcyyEegFZ9A
vciARkH1bMXhZcq6RZSoQtKOOh+uDYur08JCbTA0qZFtnl6mg6XWpAc+BYrL1kpt+0w59dLWU71u
OggaJgYGMEEdpXMsXYAps9k66oRMWG2gULZKj7jdEnJ/u4lIs1WRfTG0oABA4kpkbfIt660PSuOF
BQvjVlZIL0GMqnyoAI3UWTME6RieFtFwNqUc4q7Ig0qXd5qBAeHYebBuajENPLuoS/5Z5F230lBF
xKyf5NDWDQwJ0crJms6zJJSpFa5wa6B8teGvyQCtU10vw0znAZzIekYiswTlCmhcRM6dOGkX/Jy5
26oEWpDEGIr5eAvc8RvvyDerX9cV0Likh2zBGpF4MHrOx5G0coASTQ6ZWk1GfzOqc9c5NZ0HAl/v
obxfxKK+NFEZe42lPzOWnA7cuDKs7W+V1Y83troo3TCSIiy0FzbODY3cLaS+y44klmQ2X/LRumGd
ddGS/hOuQYLRNahVthELS+EL7mSQF/X0FaVlKQmJ6aJxR/C2dgXjcoEru/RMLiLZF+lW2a57riJ0
moY4XrgmDqpJxRsrzRZdmBpPlz3ITTDuHFS3y9jgr0RrINHmlnZN6A0V8xOdOWti8yCBKVBPp3qn
Q5PJvvGziZ+lAutzG/7gzU2h0nUokiCOq+Y0A8XTd+x4E01Lu49dqTo2SV6TTLI08jNiTgsUiuUQ
UajbUf89T2rjZdzKZTxVq9pA2IAdQW6Qp/0Z6TsUDByfYgdKDj18SOLOB7oVennRfIXTQxPZALHp
s8rvqTWuHWS0FznN6RiDwNa04ZeIMllWlvL61F4Uoq79qSJohar+XCukoB4FcRKOCDRQUfyVd+Cg
LS+hknS6L6xJoV7oP2SZlXtRVbVS6QSiuICqpM84ORXVxBbYWFdthgsffjsNYgyFX+7w5UCadIVx
CNXd5Kwgp3KZuRgEga6GKgHImUgg2fa8ydap46zGgW2qOKtkmfOA0tACHQXkjRyN3fXQftekH/y+
1hVk7h7UKrItW+quUWT3vqB1oHELvCAfzhoDQmVm6vM+qS75oJcIpFjZD90QlNYiReWtE4IUmLDk
+zQw7qVQ0HnARG956NzlHBWLPgst2bo8Oe2M/aES9cq2TO3TNrps7OiKKOs8dDsY1YLnHh1LoHi9
AS44tN7+wFCZRsmlyeitqkXiu0l3pnS0nVC4SHG1d1GS+xUvE08bbXlRaq0LfBNORTB1HD44q71h
zM4zG+TLImmuMk1uWkuDODBaXwsLEz/n9qbpOIFqjMVeZFvbkAAzscxC2az0mALeZpN06eSd7fFl
FTafdB2BHhuxwIgkD2jaeRST2ityUEaLCG/aOoj7Sny3bPyRTaBIsSRKvdzppiUIqquwy1chh7rD
UtkoeTUUm6hRSxMlGghZXgYFB/I7tK4Xd8Kb8LoMzzJUy6YqbyuL4iCEobwvma5ENuIN379EtcGb
OMmcBUP1JRkatFIJ8qw0AW6hGd/0cf34UxVVU9D3xT5uWNYGHAUqQqh1fMcF7fP+JY8zthnhD4Zs
8FjCALx/sxFq9DABV68hZm7aSLULAoLVOiG43EQtOgdBxlnoMq83prBjH6QZLJkyekP3LySK4kw2
XaQ3YzHAjyQSSoIKA8VGglZ0VOMS5ORyY6Zu1ef5uCRFYTako/Cy/6lvgNS44zozkMAyFq9bfZWj
UiVBnVanYS+gFLn/9hiJamNo6LNCi8wHTd717r/33pj7n0AS1wA72PLzPWCh/pAYvKodALHLSy17
wUO/rybXwzHoPiBD403B8ONLXEDZCjMrnwnKi83gOKB15VqM3v2P3FU8lSVM921cFeYb1UD+KbBz
ViobbtTUOe20SpbgeWbTqLjcxKYLJVIt9VABnXj/0oLXBD22dz/fgr8BtgGWa5YlbkFS+3nDjOSx
1f17yZgjf2wgtP+80WuYwCAlkDltILxFVb2EUlJvfr6IikQZWAdvKtUEZYW1lwjwArcWjcxxay15
a22KOmr8JsKp7+blB56F+VZHwIc7C7JpDwJ2mYenOS/stUuVzOxuClCLkG93OfGrpvKyNnf9OF1r
lAB9aGv4mwpQrCTCsiDwpNYSMsFVXkDi78fWvs7C6lwZ4EgJ5FI54AlDPu3VGU+iSeYTiLwMp2EQ
d+xuwlazMkW3hprAOWtHtawaNw8MqFLW8AFHZePlwG5BhWQyou5ND27oIwtUxVHlH8ek7pd07CWH
QXmaUHKrMCSWwQEFIh2TGxRm5swyKQj0PA4gRm/GaNgngUhBndnjQIftJc1EfWpPcYD0WC1MUSwm
twwh35Bk1YA05BkebSYimAdhTntT12KQYezBy1N7Vdhju9Fh92dp5R/tocZBAnoQ05u2z6+gTiRe
7Bi+zsIWyqWKexAkCcwHLa2khRcNJA5H36D2zS6NhdSChZmASRuvLWjvV4X5XmJ9UdvnEcWrkkCp
QsZlxkH3zJ1PKWo6mVbkLrfYhwqK6qw0p1k2ZmsyapA+aejRLNnCH274mJZilI4j89Rds/+m7Mua
5OS1bH8RHSCEEBE37gNDzpk1l8v1QlR5YBYgJAH69b0yfe6xvzP17QdnOAuSQUhbe69BUC1BnlRB
XJjleVrDQ908GyKAt/jzXa7pYySH/RzVF7da02HsXwHGo94X64JSUrysFBHX9jYx2ryXXXR/Pe3A
PVAl3RSHbHDTsqq/4+1usQGCDyJufctHN+tyv4wdt3vCC6W+UAcMjgEo25bum9CIrL2V32fpvync
YVADGFEaQUeT6Wu5AsPuyZNU16W9WQygMozpOn253l1CATecG8bsNrLqIzTFfeQgOe8DXGWJMIR8
QplLXXBUbjTu3OB5yJH/WAyPdmjFNh/cl1EtW0MsqsRKf59mhfQKdS4QcMyVZD+41DlO6pnUS54F
bqcQz/iejNW2IjJDbMQsP3YynqvuR0NpC8bE9KlY47rqZVIWErNlsMRrLm3se+vzQKJvrAjscRqA
QXl6FkmzTurOWdkcR/OIvE8FqO5LCcRhG2jA9NwJg8RvuNmNZcXuBVDMPrBd7ILLgCxKZJ1UOhEW
tyDA7F2bDkSR/zE2a2Z85/3S9ahSSQ4SItTBm8PmtFDsydP1FiwlPRNQcLVRTpITYN65B8A3H8+S
+VV8fR4SRPJGljKKnX46eyv/YqT7gVjpp6L3v5pectSyuOdRmrg167dGrkPstFlBZLFVcztjs3xm
tAGAsDIkNv5dIYZhM8+j3ACvaeKqDk4ewLodC3v30Kr6cxUcXMj0ULHpZ9gACLW2ideuN8AFnTmp
ItsmDYgIF08x9ZciFqX/bgeOxxPxZKTRyUbjY67973NnZDzlwFz7ScSDEm1M8Z/rpqoKx7hppu9k
cuOe01dWYZDmlcFw7F9l6N1Fq5k3QWPmTFJn246vKLKiBEoBnhQtZQmdZb2P8iKZGpSUXRc8g1Gn
6KQAf6M5ROXmO0Abx8yvmzquJoPUuarS8aur7ZgGXY5ZtcIj4fIYhP0X1wkutOraFDBCXdovkxn3
hM53yis2lWI4M+E0aSq9d+bA2xlWPtdlMG44k9c0FeQdd+i2KFbkxs6IwFlfc3dUWxHZrhMDMEI0
yvcd0Ow3p/SLTc4xmR+b0DtJyd5HpGBTIHzMpU2aD/xxjNgnD8HcoNsIX/8gvX0YxvuQ9NlKAQMu
OfridUMdNCCCx/zt2uFlaTNdRZlDi71PncMy9QAnNH1omjB11vpjMsUuYv0Gl2ZTzYDFRbN7v+ZA
YpAskDRYl5eyH2RSN85j17SnwXw6RS5jbtTeBu5+HWuaMFn4MfVAHgY88yed2EAXGRl4G49hlOa+
s2vYegFO9cBCdu+36kFoJxaCpX3r393Ou6q2jt2mKVHttRsZ9o/l5PYxgSrBs0i5qVuhd7Iwj5Eg
ISNq1o2m7UtYLhFY12KCmmD94URq23NSYua51ogBQLaAjFmtH6cQY8m4YZ9wKc6RyB+Z16T+Ostt
Rz8i4Lgx7I/fBsSteQVrK8eXeqy3kyyPgXAufmQOVYmouET3HGiSrwAUFapEBKP+x9SuB2cN3xXn
P3n76fZ5E4M7exbQPkx1nboi9OKmB+su3R2C6wxQGAjr4u7sLN8B46JY5DXKSLUVCLSOGD/qonuE
mOJORkHSDtTulMnb1HShzZCDnEq3OLgRfcYbA78MPdqsww0gt9xXa9imEa4FYpQxXoG8D5BSDKBh
YgfwKXLyDOzroQ5YBjrww9WAjHU7vNRmOZjq0Q3UN7dAjkOaRM3TtsU4wUS7bZW5czEZeCUoG7ru
hx4wsWeBS/LB65LRA9suHZTxKzixoSZb6VpAzD0586rKVpe+jda9slf5sc9VKqBO0OHaokoEl+IG
STgOX2ttvkyNchNSVXd+KYdY1dXDrMR3zoEgNVS/8XbMJjV9jit970bxKlqkBbp6GZn5SsOmiY1Y
HpBriA3qxxATQLUk7dx8lMrfRGAnYsClsRbyM8DzzPlCMBjCeOm9jLdes+PrU1E76qHu3dOwpMQd
xwRcn3/X5l6bYKYRKeo2mwQYSr2fViGe6KCXJRNzhZ4QyBE85fAGQD+F8NMF4aXAS3rNhxqhCMgx
UYAW8zdMjWe3A19M0TCQE9QlGF7wt6T4Ojls467jUShkPpRjpoSE5Ajk9T5w3DIOy3290I/ZNBRN
/cxX7wOgWZt4s9k6ETQNfiewpBt9yPtiTCbFEkBsQ9IRZZOFsmcsi7M3pUH0YWDhZn89BSGYNi5Z
FzMSrgileleEKribdIMClDjf+hFHCZxXgajpTqOOWYe8JZD0C6QBOyqYzLAm5bovARnf0v1QfScM
+JQqHBlHjnedmu+EyZGojAiZVhy8Rn1zKK5icrzPSRaJdebURh26j8gYhDwJkUEEWYe3b/C7nXMY
veqlIUJvir4JUFjdu01dHTWYEr+70mYWjEwPgrTPn6OKvbkleIEiX85rk78q1xzZxJvMG6djrssJ
Zxl+rKNAyCD2QdR2G1ZNF09dc+xRDgFVABWi+BiHfg1VU/jhT5WNmzBIw6X2ACTVGWuWnei8jILh
T7y+YEkJGCQGezBveyf4Mtpq3o9TB5TOAz8ZVl9GYu80kshtzokbR6R5QAoEjcIavkF4s5NWRgnS
LZnk7oo78sFx6zXzXDFmrb6sAFeNHheEDPa+AK7IbI+4godLN8IpH8exGDMv7/N4rjesL+76cnoj
tvayefFt6kCYNEU+kNCw2Hq+iNH6+hAVSh3A3iQhGFeQQcdhQlXRT8HFy0249fnygq4gMZnck2Ce
95D9PDhh/TK7rQBujam2EpjIxlxl9TL3KeRhY4pkzUPWjDtHiNoLaIfyFbjPNLUYKhgr8To2SPJC
B4IpFunNXItxNxR7a+cqLlAQuqMPen4GXeopOgMnYPfRCmFIH1TnFrjVFpyzuzVe8xgM/udQNPXJ
DfZRc5Eosh+0Z49LWfh7UGbKtXgkqkNmgwmrq00TBwW3ezrYOR7cILZDDa0U0LxBd8gjSzeW0fKi
AAvNRDyqfj6NhrAEHP6rmvou9YO3aPjGVDilzlTlsUuqx66yj8IHTCfBWa5TMT/mzQPvi6MFJhI6
gMV6oPdMt/Omtc5PaS0opWpmCMtLlPTE7INA/yRRx9I2X7e0dl+o89427IdLbTILIo6+gHLGN9XJ
eoXNooIESN/9rJrFhdj2lQbo1iIawGBAT2CntOOt2DisZBs9FLt5UhfjLW5KVwJwUKlNXnpVBjya
x6QZbWx9FzFxFWnpYw7BU0NuU+8nvV75wDJZ2zyxfbRlC+W7XoRbvrwCngFGyJxww5X5FAS0TDfk
T/MSvnlkeQUc8aIFwQQ3RnLrdOyyCA0sev3uSSCyrUZKI8HaFC2rkk7nI8LE3g6u3jZcz7E3F0GK
ORTdtJ3ua0bLuMTbXdKwMRslgv0YAasveP1hW1RtunubW8ifcv0+ldEGbxsHLz/kIxKq+QxC/Lwu
YA7csWAP4GZDX/xgwvCkycF6aL3U6Yzys7DdbrLhHa84NGfWeMmKKXvHLLkLCopEC1Bn4G/Kqdqa
mTTxsHif8ypU0rRe2hX1DnNfse29Fx3RLgFNDPFJ24mN75Qxb7v7OihLZGfmIRLkyYTfp7pL4egv
E2Trn4PSb6xO8kF25zaokdvgn4VkKY7Ctt3muT35rkaZS6YpFoQeQHfvmoplKrLA0id3h6rPAe6X
zSjE5JKxvnupKh2XnW/jgUo/jVy7pKpMci1+jqLps0gXXsor9knXZYibrmaZqbzHkrpqv8wCoXll
b/qT96TcNSPYJECMOvTcOFhbwD0KJZcYNmWOkraZX3gwnkvCqi3nLFZWrGkwvlT5NG6jzj4x4jSH
CuMXCV9bZ4oMNNVLOW1kq0kGlcyWKAVmTew8X80J+K0nW+QEg/UukEDWvbz6YJxUe0PM3eQEYOcX
bdJ26eqkrJY1tTTYRsKEj06wJoy5p9rx56wEvAI5pUh0L3VSLRRyxXYHMifP+nU2u8DZkcHoh6bA
lZHaQKFnwOEWQ+a7y/eb+vhv0ui/SHu/If2S0LKpX0rfv3/9v88g2fvu9rL233/8P3i7++9veDmp
7Kf+p/qPe+Ft2VcL9PSPO12v5u/Hwtn/dnVXcfRfvvyTUvvfaLEff0y6Vf9m4/+fUBsKeVga/71O
+883Gf2Wd//61d802qjSYBTnXoh39UDQCFDi7xptKPD+i2LJWLwhC+awq63it0Ybi2VjxsX7Y8EN
cryDGUaK/6fRJnilCV6iCdMS57AuRd7/SqON+/lToQ3fE4PkFqsM44W1eJcDxXo1fyq0lfX7Adrr
5SKggQJ05W4GtdCTcYdlWwyleenpIvaaVjwdq4CnzpXl9lQ1bKtcP5kcvaZz229F15/MEpWb3BeX
ipUpoOU6IOKucyPnkNP1vXL4AFlda/ZLRHdTNLzMyIvvRL0ud5HibPPHg/gX4vMAzrl/vDFIwkgY
YtUkvBWewSv0541RsQ5NVGpzKYjfbYFDJUTRb5bKYFeqQpx6yDFSrwN0IaRzjaUTP8l58S5DSX+o
0g7HaDF3PRuWM/FasfO1ozYcTP35qmNyZ6nvw6qkSUTnZuct4NElz9sz4vJ308zVzl3EYx9qD0JF
wDdAIEwGrtUcKy7Ulrnip+rL+SgRGeKVqgxF0wxeVNRHX8/1sVEoQ5dwCrfr2hQZW7z86JfzPcB7
nk658V/0EnFEWCjpygwlHpKVlTtPzA7+TlAQn0Uhq/+hTdk/yPmvnYWiwuURzCOhi0zvH9q0CkvO
olVdCoiaNkaX1SYyVGeFCotnU7hJgGrt4FiUSaB4qq0Y6nfkId85LaZtFY0E+NewaSEUvDNG+zvV
K50JZkiMWlUuMniqWds8eij90dDkBXPMGMs8eIP+3BxMC2DLDEYci8XNgOJaiHZqG6NUmZ+bXkKg
weqnpS0FgzqpqLZtOUB5Qbr+Qhev3EK1CPEniTzAT7y9M0Geutoo5KFeWMQrmb1nP0RbRvael6x7
XTGPm7CbUxUM5RnC3rsVaWc4VE1SrVbtShI8NhW3u7pU3StRlzHQ4wmOhqeqA1fy+8NE1XJY17pK
/nMf9/558IYU1Cl6OcMYxqrHf30eIHqL2Rna6SKgmChsf+TAcdF0tbOTJfCZOifVEakSOy+GVttG
lhnLRTaS8qhGWR+ICC5aUXD2SmR+6Wyhto3G0X39z9d5dXn84QJxQw/+D8ghsdIs1mqE3/Kvlxm4
oGmHqRAXl0BWWTfBWQB4zoJyrlKIDqL/4XQEcfOfzhe5BGukcixsA7faX883oP/bUZb9JUWFVt45
3o8ReEvsOCSA7g5egFU1Iqt8Gz2NGFCxS6cUyXx/jKANLDR1H8NHeEWKV+W73d6dfYQzqN9QPLaq
cl77EoAuVLrDts/hPJkAV5x7pJSbgYQWvGHOsBDE3yeVfxHLbrHqrw2IsUYCQq9rw15nk7/eEN4t
UpWF6KpLQP33EGrpY1ii8y/ckwhXKJUL1rhZGAYmg17fOfmIREdpNYEtZXyE5ATKYhfEhYcf+Sui
4TR497ePhkY/PKHCvV9hCK6ebdLZtcVxscgOp1JuiJaI7B7uLhR23swalXs+zoeRAyisOuMdLPSX
B7ca6WaSYXtxQyTEUI5d1RZAdsrysHp5efFq5F+QGnGddiopIjshBAzTphhm0MCQMZ+dGUCAitxM
IAk/eOHgJ86kf6rJLS+OdFWSY0JNdVV5J85zD/xWY3cFa1E+9GABoE0SWPXxP7V78M8dCa/ZwfSI
FfgJ3uBCr+PvD/uSy3QggiB3ziu4xHyBos4J5gceyLe5dBB4TU2SWfI5JeX6vfF4/cMH+0ZqvJQC
uIeXyIayu9Kp3X0zO2arSJg/1quzxNV1XwOaGrLh71o3F9r4+4Ww+r2+IlMdX8u7plzX+7HtmlgG
LSKRYPSDenkYR8MjHXkAzfQUZauxIaCd9b6GUBwaGKthkEI9AvXaE1J9ulnJSHel5VCsja7YgZ8d
N4IudIfqN3PAn0AQV40ZZaK9QPQQm1x+NVCV36FYla80fJAE4l0+Berselha6z81MN5qfO26f+na
1/dL+PCbIdehmFWQ6PzZxExy1KfAt84KEDaAuNY7Rlx7R3da3BGQoLdtLeO724bbx8JzCBuc6z7S
cdZx8/s3Xu58Axci//jTH7sEYQ1B3+3gv49mJmThJlyH9Ndxb5tzaIGc5I89LXOcRFQcqlwsWRLf
fu7MEuJz0m7++OFtw69T3i6w7Nx8E1H6+utv/u0Kfp98jRo8jDzU7n4qVfov7+n33n87rvcdKsoV
kBJa6vaL2//+uNjrhl/XdNvy66R66O5qL/UkwNBAcffYX3e77ZBTyZ1fLX/bcvtYb81/+y/FkG3G
S4k5fusZz2b5VJzgJjpWcAnvghQWKX02HkKfiRY/q50h3yijdTIjj301gf1pW9VsVvWyOvNP01Nv
rxv/VFP7010Ug5euelZN+dEuwPDLZvkcAC2lQFNrKFt4kyzLUUfu8JLr8FJPqF7biRVbK8UXUiFd
BYF1FtrNYGQqtkBujpjwoU2D9nZTCyfzCZQdZd4DsVAQ2hYj0gSImS6EzH2yLg8gghsQHqBUgAKo
mcFglVdVYhUELE1IgYnRdkNyMJfcXZ5mSBwybXCMigOLd+sfyM5sMjoWMpvqQEUIbThhXyZOLqz6
PtbmYpqwPle+s8djU1d5671nyJ0uACE39RzGLuwPScfUmoJh33YYBoCXebUlPigEX2NCgggPw/ed
tu+8kz04DVBCkI0lgT/R7UgB4tcU0HEfRbiqocbBOASDUoKQGk7wMLJsqsoojqj3ZhcQYNw/NH54
KYqpPDrK7eK2XzOsDqt3EmjoBIH1KQAghz83bw20R+VkmsRrl+91MDyRqwetZ+SxLuQ5AkB8RT4f
7VUhNUDQN0ZwNbbm4Ij8OY+GPC2WKoHiLhPafAuXJZWtaLbKa1W29KN/59P3Rg1J3g/+Vq2Dk5Sw
SPBJJgsk2VsO6eyxdxEZPTAta7WXw84Z2VGWjB0wYx8b7chUl221uRp7gsZDO4R4evXyrRrbR0gR
nDPcsdkKmmM3hMsGXhyQPuEICGxBBxNczhDRnTrda2i2gz3AN+hpbYK1D9TOqwNM7+V4GoN1y1aT
7/VY14jqAi2twEt4Sw3bxgTHgNXguUmHUNyEL97Y9rG9kqFXC1O7SMjjJ52Ftg/R+GD8pSF7GTqA
nWZnhdhn+RnOzaFdXmlQf2e93vSLNFlA60dR9PLE4arr3WZN+hmWknHW0NKZTz8sT60TtIlTPSrM
87FpvJMYmyfjQjwJtVVFRQM0Ckg5bXe54x1VG7wuNRyp80CToQQOPkzmXo5MAlwxL9btnyAuJUAc
GMsKOVycAHJWyNXgd5y8+RwW0caMtDhEuZeZWjz7Zti6vCrSCRxbrF3apwruxnhdYM2Dd69Oatt+
txRKLzKoGbLRBDhZkQwCaPTomYvuVAN3oXsqrlCPdNqtu7JLQFy5gXUj9ngJjUTDi8PsrRtRh5/G
Ke4QsNoDn5rXVTsNKrthBSziH9Z8FVnQuIcOEGNCQwCjFSseaJ8vGFrADvOPjjkKMGiDfrDwDap1
dXDXAaRnsV7Mc1i3d/5cZi4CYrzOAsChBZ4Gk8mcBUt90RMlwPuojOtgeh4N6kHPeicn7CFOCTGU
FzHsLPLLmEX9C5KtTV1HLzMr6o1o+5PnTt1ekfEr+hCUAYLznd90Yxx0QxGPs/UwQQdfHXBEYP5M
kw1DQza0B1DbaWgDlubEWS+zsO28uNf0iSBDhe1DiJ0BkpsQZ4TFMOI/5mmEeCeYROpU4RHl0GfQ
wlF6bekqYDaj3Hl1Kh/RjxVfTEi3KMWWZLAKHga7BZ1zhnFpTkwRwoy5tBBwliiU1pWCSUScbFEV
QUddP7S8ygxZp/vJrdNa0r2GrB4PwJdbxq5amVw3cQ6We2PNFC+q7hOtmvfGQFOLhpwYa5JWfSmn
Zr80mscypDaWSyPTSKvLGtz3o0P2Sw7UsB4YvH528dKSPShLwNKuKBrh7T1CIaBjvIQ8WV2oPxY4
prfUg395HJ2jgbuOQ9E/QK+lgqfKbbcgYMYEXE8B6LKzMZHdk8hbZKCKajhvy13e5mLrBe86MidQ
3E3cCP85IPwU5njCVpV7bkqerDmIbfAqT2QMwV6rZUxI7y0b439ggJltC1avQeBMVjmRuCHjtkRW
bRuImYaZeunSFNsOjPESuSJdpR5iWeOrDIfXsXEfoYe0X6FljoMG+hcRXVV9PnuT43IpETqHzm51
TiBADofNCE1Gojvg4VXZNpu5mUG9Vc52qacuhvpphX+fi8ytov3se8igff/Jc9oSAA546YE4Zbr2
CgJJCAxGzxnTzhnDTaSio8qHYAtg4j6sIZo1dtf3UDib/IcWzQ9PX9X8ZtkFFvpzz1veXOEJMKwu
xh2dwdENZRDXC5ggVcAZPOsetZVNVCC+MDkgSKOTxyYwKYOgZYL4YA9V/BTJDQJMNfj021xFu3XN
vTfodqFUd+kMc33kXMTUu8ltj9vH7WtjRXHnsnI55oE12e1n1997aJhvvMC5jbXOIwSWy24wbbgt
IDF9rpT783aMaV6vLkP9ZcR8uqGdSw5QATp3q9OKxF6PIeBe7Vr1yeqmSnsY7i+L6qdTq/08hQXf
+Wo6md2OFdoOAk/M4Q8wR/R7lGLwIXdzf6xhR4ht2H6AV5HfSecdWTWpN4d6IuPE6U+AXeYzeNIF
gDdcPg4rNrdd0fQQ4gDovSqXoZec5mZfgol5kBRd99fRzLlep/YbCaFpgQ/WvXMFVwdeOmbjAWp5
yYfoLbieF5T52eRh+QaF3ZQtblGeZq2Cc9FgyhhotL7D3pLNHhu/LyHUkKse9RNSnuOCqjlbcxPt
jPG8B1fn0ARfdwOH79OBfq6TA864EnBpFIt3CCYFr6Urq9eQ8NfbnoGll7oryRdd8CWrwoUeO2cq
LmXaOFSkXmSgz+16mPAC+Z0XlYRh36+fIimdLVlXsgsVcx7oSLz4di8UlLF0xfS59BFNoNgs73TY
Rwe25jA+ulKhgufPtwby2vEe09X4pQ0gicY4mI9jM8pLEM512rtEfvQ9dJ3XFhoYyAfa98Hj0OTt
DsImsxO6Gh9bX+HJXneJkO3ykucfgPOjBPQFvUQ+a46O0zrZyPvgNY/Kp9uuhS4e5/oKG4wuz+QA
Oq1DvwPf1zlI1TT9UNDq/WpIDluOsMI8ermddrwoh503K/cx72Ekux1thnl60DyKdYFjBBN4N+2t
w2lyRyxxsC5rUrpd/22mXxzbkg+Tl246QmV1wroMCnwbiurbDsI5Sp+2n3WldOo4MOobxykvMNXx
JF998S3qUV/O3mfHyiGldO7PWMvDP5veK9PbEa4mbnQ4kOd12nJlzzkLp/OsWZeO9QrzNVwWt0uR
GuiqCqMzV7I6e4MGxddzzMlQ859ys7vthZQvSBTOdekXxz/ddnCjmn+szuPtehgMEIlYK/fStFSd
oinw09na6cPA5vfrgkprkr6PctDNHljVq3RHQH77Do/mrz2AQ8iEQ7p6h+AJ//aVUVT9qt6nZfp1
10E0Q/5Ued5di3L6qKJwyEpEvK+Q+P66bfD9VYIGKu8LHnTH7hqarsX9V1b12BVtbxUeD4ny6b4p
fH6wrUugcWrLr2LVm9u95Fgp4qruhFrbqVAbjBbaFQGZU1CtbxBIbG/HUU6ARRBC1jwEq4TWGnPu
hjGnfjOFgLUFz6hcACWUtVweJuIUh5XbcQMSnnxBenC47dEUCoYDDIkHOw50Tzp32dSwvGoS9q+9
VyTBYpcPsIYR3BZrBWN3Tx6D0f0Gg+vygcEDzXzO8jsONdbZLQFphNcfQMEETi8MXlri5zuXobDJ
SzK/e9Px9kMS1AuME7o5YD5vQUiBLWNcvNw2QntTAkAd2GWGxPyyDEH366h1Yx/n2dXPtZzYPhhb
mvVNtX6wGckNKz7UIruNdst+H7Xu+EIA8N0uH4t6zAlgLf8sIJq48+COjW+XaczyroKwedKT74PC
43V2+ztccCgi1fx1WHtkJ7AI7OYFJmEb0t3tEnt/LbDQxuqdalX59wHosl9HZA2vkOu1/KGqGTma
FbH6dkiWRylpdfnGocLfCkfCtxKx5s2taHo7JFZgWVNuKxTtrswf1IolAiKGIs2BxPp+EJ6Canz0
7oep8k9WzQ7kdrj3ZSj3gHnsay8C1GfeEm7qJbJfBxepvV7tPWgOaFpo3mTLIMmhqmn3pLnz9ddV
EXS0vOrnO7cK6Jk74AVuG6bSXpoiFC/GsmGvIvh5yKIh9HHj29VqC0EPVOzBvmx7GG9hQTlVpH/8
1TqTFlhHB/6QustDOKGm8tdRpadf4CXOn0Jvbg+L32LFjetNtM6RYKJ/58UI94Av0GWWnr1wWaE8
xXbHc7zk1sV0Med3t24HZyp9J/XWJeU3rBbhPBZesxzwIiCZ+UgJVM5DqNmhyoBIddjLmr07Xj3s
Oh9cbl8WSE3AV28Z7cPz0LBgA/GhRSQ0mFX1Y+QG/b4OfRVDDGIOHlZwmV3w9DLS0ExHht/Vyj6u
StJzH02Zy4doK1DBYor5ZGsDC2JFbebPLEjMNNM0Wtiagn55D/kAesarPFR2vH/pebSv6nmJu3z0
D4vhOylQA1ahCs+hj6q6oJokERSOniXmyWnpO2CMXVvz4FUTWJoJgWFNM0U25XU1oSkYFsjdpT5Y
1YzHfAyHXx9FBxNTCDzp+tDE4Q8Xws2VoA05ymUstzdPwm2Xf3Qr3L7//vhtblg0LeGFtcfbz24H
uO1mjYSh4fbf339EGIcqJAxorGkNOe7NUdDAVIgFDMLEOBPgAj6tZxyrTxYGaa9pIIML4dytKlRA
paMsFJDqtSrfOjBcSIihYZXMDIfp6pgYrx+NdpHrDgY5v/hv9s5syVFl27JfxDXAaV+FWiRF32Tk
C5bdpscBd9qvv0Pa+5xTdcus6gfqBYtQZChDEji+5ppzrHKKrURNxERy3lzT2LrB6uLu7Id95f3w
tbmcjNDSsewrsn4OrJFxqAZuAnOxC8ZH38GEdf8H41LqGASyjuvb4f5VeTYRp45itl/LikyrylSs
zT/SMHhB2S3ecj8sISALN8ShmE5wBya9y4Z62eXd+C1XqTz7OQUANjXlKwxBbvdY++Li/yeFQWBy
Z5cT3qWShLZnUDAU3fh+f3Goo21c1xjOW1aOSa6xdn6Wmmc1qFT2jZ+/WyNxOqX0m1lkM/ZhfkFP
Pe8VjL41KrR1yS1p7O+P3X/aKLbonmi32bCUW1I5UeZj/Wsaf8tGIW3hpNw/t0wU4Va2VHESFBGe
jsJI+dAObMfeVMnDQhlPWZ1AOLLHB4fcej1QWoJ/2d2jKEEwqPieQpEpN17ZmGOUeEMSJ2VWblGv
3L/Pj7+f3YUA8nciBVZKGBUziIPM0ScStEdFy/C4WkOzS1mqaLGYFcXyMGw9F8mhyCt4C6tvRN5I
2nbU/fPgNMPBzGikFkM1H2zlXzxjASWQlzhw6ULTEGlDYw8U6CN38r0vO9xBaRjGFIuOdvOYoHcf
W6HZx8CzECHHHBthMFub4tbba1vJ+lvYy84CCRUbc/JrUup34SdAHIa+pL0mHpyRuE4vvcdq7VLo
KtPHeLs4zVtkSBndP1/1dM6Q+I2p2evMGUmXeOux6cXHmofeNakuXjD4TwZZrTNmL/aHRRucBp7k
qqaR8KMKnX3fGdTphevsCp+cPZHE4ZD4eJwGD2xCggnMHkvyENYY7sRoDQ9GvhandB0/tDusZ12I
6twop31Zsbdt8yX1rq4nxb4QRhUB/3EjmpD+HoOeiMfBEnEyA75a4ITlGLcvPreGKFwMccBN0DwG
g7tvOgRiUszSbLt8Yy5vqTMlT6Uk4CmqSpJ/qNYXo0Fl5P9p435Asy0zYvnWQoejcDF2VZNlHdu6
IuLmhNdFt/7eWxMZ42QkRzZ0sjooUZ4xjEv8wBxAnjyFyiT+JG3oFpjxsoII1n8OpWE10SQBppm+
8Sst83czDHTEBiyJDTnAJDNIlc00GxBEfLNTsWlwyfvjdzcorf0y20+ZIPbmK5cSPCiIYlPo7Dp2
/lzXY76ZspI3yLb6wyTkpdZk9P5zkB4egbW3541Ry58JkRegVUSvMy/4++/H6ia5SVRiM7Rjtm3z
YojvBySnIc79jxBYBY6pVsdaF495Q/Cvsmcd3x9q/v3VGBb4MHz3YzW4AKuZLOQmtUiJ5beDvQhj
Z/rzt7SkJ45a81RbucmVmELhGZICOVhlVf33ee5Homc1NEgvxK4hIp2u5mkCGnR2yYmWhQxxESZs
jnxuo10VDn8f7t+aeFiqmwdsjE3kc09O8jTdXsn9UAvD3SYNVq3ZzZJ4vR3adKx2NTGejWVmghyK
fJCj+Rb2rPJAa8a/D4Hp//NV8u+veDKB0ZNePuyUKdaeNcX3r5w5+V+/vf/AbP0tjrH2mHYErO4H
EebcV7r6PXVgpNyjhPdDfcs1JuzY4v88FpASJ++dOhHBiB4Ix8jNoCCzlAU+BkThvQ8pYeVkFQsh
Cn61tFlKMrJOkVsDHTIcfz6t2Kd9q23PhJSxAULGACpYzkijAWu7bU7I0LRA7f06yQ9nXBFqHPM5
0UQq6qSV58mqso1eWC/SWw/W0GRJq/7WKOW9uh88dusbaeb132/JUEMMhD6GSnk7K+4vp+y5hhLK
ddOAuhQM0HbKH+bgFmd3BN+xWNNxuK1T92Vr4OrcSjRDGiHJE/LasKHrQTYnm+bYdZw5xuiS0A2Y
GhzNoRkXRZ2eSnAqlEgs2kDedGQ3Zv3P9yGWyjQZqpONh3ZroqpFTi2iugvbeOibXSUS7sWZzck+
2OS+ias1OPaGtwomTkzQiRTnbTm4f/U/Hks9TsRQd3RcOS8GLcNdi9vgCrunADbWZ1Epy+ZCrxAS
ihVIcmxBsCFQOB/82tR0dynGbOm8lc0NATkXwePs2fuBMvcHPZh6C9fGRZjWxBCTZDpNnXEhlG9d
hzmHm9KnPC7So+ev5UXg4omTDk7SnHXfw9q+5rRY32q3n8/BKMBIvGZuOL80ag0fGjwGUtwCDiEN
QYBrK3ejkGBYaqnDkqfL49S1mAS1gZU/8ABwYNkhU2CTT8OVkKHFEn+0XHmoIfU91VNZB+zea73N
6hRJGRgQTAnAdZY/PdsovLs56MztWE3Ts++6lFEWNKbMW/b2ajRPdd+gEnviKQm6JrJDWjd9jo0f
8eUb6FGSod1ttS5mOyLaVF4sfGKwKYXce3ZVXvw2JZWTBTbBjzR8q8bid28mkClu36HFswWULCpV
EZaRCl3nc26caDF86/vgGN4OvCnuC7vOP2enI/bB435LgGq2M+vkibL/6Ov+IGXhvoST/OqX1N6G
pUBT6rR3tBcMMPZKTs90+0+HPv+pxUG5HeBDfkprdbdz2tAUuv00KM0I7N+8EW3Y7FUNt3RTWZlx
MiX3Zn9c+k/fS2K28+HPzsFG6ol1V9ayPJimzpBy9nk9zS/6ofQK9Xg/CNXmmCfm8FSAZ0OulNYP
bfSYB4h2pQM5Tkq1fK/cankaaLdTe3x02gg+xKLyYzPBXqi6YWfIzH5Kb18t+VpD3ZrlsXdAtNCq
L6F9OctzRnIlsl1vAZ24SHzSo+atVl00V8WyGQtC2Va7JrG/sgJVw9KfzMwl79xUf+p+MMmTtO1H
OJb0NnKF2OasBl54TGdB4ABeLBfYEdwrf47pa1iOx7QV5scc5LGaCTsVXtq9+fZcnZp57CMcXOjJ
5oPC58of4XMbsbwZj5xasf3N+ppVFQbfsko2VVFyKwy1eu67ejhD10z+iFLXO6WwEu3gSZymvms/
ehocQyqrR2ctMH3N4sELG6yytv1Gokm/eQSN/QKE0qKLE85a9djwKjx/qY8a1tXlfqXnzOs7Ez70
AYbqhd/hU+NW17xURHCuwu6v9+8sH9OeYXZ0bnyYVeJmXE/W7PFozJXz6c/VoV9l/XMK0dmSsUgf
xmr+6mYCTbRF0b5d4Z9uQ4Ge3dthHdeLW6Cj16ZTUrH4rH8dJ1lYVPoJ71M0YK3YWH0/bfPEW56F
u7bEW+i2JQKLucQs0iw0tO2EvWcyNuKbjVi5yWaQBPDSfgaKrQTRAPrawxe+K287K+XGCUjFtzBE
tvC64Ht6kxKQKtsLDSKyEnXo7dvSNWl9LMuvoPJ2wZqtX2E44oiqsnpLCGTYtqYEK+Us+lXXHSso
gZBfc5rfKDneH6Po5nJvjFN6YHtGILYFWycQuDBApvs6yOp4GszweSA8iA380wpT8d65Zk4DkRuB
nUFIACDxz7f3n9LhpEnqslWUKulevZnFeV6cb45Q66FLUiwrt2+7fv4GVxDHnT39pVxzhTSYkj8O
q8cFM8A5KEI2uA4KsOvV5SOqZR0R7qNXmi/oJsi7pvcrrGnfY/GAJprQCKBLshxT5qO+rBZgqb4g
d+aIdXprDi7m+b9MIgKSZvJn0yzjFvNO/Vil7JLykMREjZX6UC9l8W3K+z3exOLdyecvsySnyPUR
/LBV8NyB7PgzkVKcyiTJNqs8Iv6Q11TgKdzWZVmWWL0HtwRAs6QqXnzPg2YxpTuYWunB8Mm9p75h
7cQ8To95ZX1VeUoOZFX66qz+1vKK9oO8l18Xzjugn+m15ppvhKMfcyNtImMJrBMnkcOnEchdb5b1
dlCDBvbgued21K+yq96sThCEEev3ypaZAGZHXaN0/qIMZW37ARhaurbjJ7/zreydeaM7LoyeVnHU
+WsSLRp9awlbSjTHCT5XSeTNUVGphPdN0OGvm9PcmdajILRepZm575wEFKGZHQVS0hGZKY9cb3KO
zdiYt/srcCddurBQ0GVEUqlHusIUjJAvI6cksyMb23/tFyfcYJL34qoU9PRc6ce6HNIT6tF6EJV7
LUoz+8rSotyslfEzg2a8H4uZ2jVdDDgJRv9Lzb+deaIHO4n2KgxHRk0/Wg+qGD5mAxBmIGv3Qsz+
e99b/WtFIDdObvqmF/Tuj+Brlm16UNq13ibLrs6hrq2XhpsnUTpVsfNtxPu6+j+K1toamdRACD17
tyZ2erJsr4nIVxLTXBHmAqJqp9EVwaboQ6ozHVQH2iLcxEg0XrDKoCvk0j/Q/ZJXZwBs6DrGtcCk
vaNf3L60PUhkiF129M8nqO1qK1L7zavVvA3CUv1QebHHjWwc3CmrToG8vSumeO3KXJzMsiJ/n9DH
tSy1FaM7v2TrbDwQez/cv3M9QBXcU9RVNRoLyNoQDiHU6fq5+F2u8nfvWs4eqmywS1U+U0b4PyYs
sWTP2IpFfpN1D1rTyOi69V3NGC+sIHe+wvG9yYrl4k3BgqFSGVdhOvV5WdTNSmSeFaCHfw69PPjG
8IdOxtNUJBgLDcHWIl/nsyGXS5VZxXtOjhVbFBm0rCnCx6UcwkeuShgm2pJqg2frz+xWZlRkZFJp
UxWv4Iv7HkxKvwBMSU3jVYmUs1ApFFLPXh9kU14bl1JMzU0WrQnc3nKo1r2ddfbmXkyretDnpLJP
06TC18oi3j3m+dNQY3uYvVA9sET5MnioJsqq9vYK8T8Z1w4AWN1Nu2J6r6E/XBEvggelAeIY3eh+
9Fl2qGH8Eo222hNN4xYGuZI70vLGVbtdGPN076U5feYUVR/2TIY5mZrdnJBFvXUef+RZ12ydYvJ2
i1rYodU0EHg11dVpJ6hv6AsxQCl9cNvmFwrvo65y+3kq02BfIo9tW0B7hyFw0407ecTAPRUD61Af
nomWntZZVN8uk1E1pJzzbn4uF/en2dberYSfnrHY12eHrX10y2tBL1YHPfa3V568p2LGXYSP9Vdy
21Ea89EjDLGTuRPJ4FmIzodqOo4/A24s3hBmO/SiCnuQlT+t461/nxhb+NTDu5EU0NZkzq0uQVFa
ZUqi3gOhRdrz4irx6vh0WbzcWB/tG/BjwoR9BL+Y7Ct6H7Tw1Y96ogk09PVfaDR01Sy/vkwBuyXi
QC9d0MJHdwp5dINxihrBgr16bnV2arlsBpH6J8OsJBhSi1zlNGAXIwq6ko2fxdEBmdz6svp0GxOJ
Bb2+0SX3fGBgP01uFsSR69fWLx4J25NuG73wMbeFPrR+Np4Xmafn2krhEkv6qfZAL4uMcC27lOZt
XcEEsw6gWbiH5ek3N/Un/uAE17exlVarrnkhdpVJ4gRK6Ng82YU7RPwJ9J8sSiFeNn+UeE81oIey
SZ/borR2/OnVDgHLeqm7wnzhAu6hNWs6ow7gjMXpL3ereN1k/c7IVbn1CJqxrmQJ4C8ThJvQ2KIG
uz+TG+7Pbc5dXvbLKcWAf2DHQRA+tKud2VR9VPKTMzj9/kyt/GB4eLISPb3PfXXtykGc2Js028ax
kfmKTJzZZnF3A+Ghu+JpHtzubJbGtcrs8iEoK80dzsnAhHNXLiszu5TEzpxaq7OVJyfLrI2nJF2t
DZzQ8lqhhn32JT3KZvjQwBCqvH7QgagejG61TtrNnu4P1aWFnba2I7utlofWLt9SCD5vo6kt7KXh
JwxX7znvPsf5MCOdvBS5RAD2OvswzlLtWqfcBRKdhBiezqDqpO26HUXfHFKDrU7tHmzaFd9BHU+b
QrrfXW/oXgrwReR4a++n2VmRkGn6Wi6+TVqfGE2af8cTGe4712uOOtXzp8aXVDTEMEF5VyfDcNRr
Cey/ov1xDMJU3Yh/RHvtWnS4XZpX3g1EKcDjZ5wwm3T5qaGD16b4PqcW2eU5SY4Ae2cIQOVlGdnn
wOPwI/Yy/Q+NrRgucIPFDo7akM0rwQ/eiWIZ5k+CJ+umwE9Bg8mfP9mzYKRM+pfBEVubhOszNUSz
nZo+JNrn9UcXAeOmHaTX+yGfBc/bWCMscB31jvbf7ocSaXex7zyU+XOqMUN1BVTrXADsSiETmJNh
xkk2VFeVcDuGBg+mETDhsdKZGZfJZMM4V+13lKonLZJvBok5avGRrRVLQTFQvgZDUD003+2F5a6A
bYWdKpB7RTsHQ0plYNsaq8NShwWf7FK+6ZVGTUglMHbGhruU9ZAAZkSxB4sp8vrNCEtIl6i1RYp1
W1PQhKWxxPmgpiho+/ZMkpBCBd7aczA54qQx7TXasq6LosyUld+xNzEK0sGryzlJ3TZP1fPgOfpK
vu+SejN8vkFiMqtpOBuYWuAvcx60XR2bCN+h4kIrRxE7Zc7uOqBHhYgZvgRKR2GVflfCDz8G6bdx
xXYEj6hMPtbZbfYfFPkN6ZaqecRgsgN8P12yg2WSxE6zrnx3s3w7WuZ0JQFON7BW1mOfOv6pC5pv
Vp9Zj/hYyPzn3UkMXvPuN1bczB2xUnKru5yIJmJFkf+cl1gXhymwk7duWqY3GxILkzh+08fSV8NN
1TMVcE1/L0y2cwKzsK6lJOxTdFd/ovFqqkngzRpoQZjajxrl50ewFD1MHF0dtQ57NhgcPAXsWYv5
TDKovrhlXxzZA+GKnmfkMwnAyJ8A+GRag49x6h+hDTa3szGk9OlrKwDCjEMpv0Dg0MDx3T+CNrtH
RJmNqMsu3g0PXRMUce1K64pMZV5rWi1X7Hg6nnrjogm9N8hSwFkx1nY6y88yTT41mvCRDh5yH+U7
mvNT3hNj6kT9lmh7eIYTvHHrhi49+9DahIwzGAF+O4Oe8WCZmNvomp7cAEAGSqX4YDJjvs8XA/m/
dO0P28MuMIPPeJ1qC6k+UL/zFcBIi01nHPKV8lVBykHa2KPr9ZadXJQ1Bq+1314zKBqIVi6MUUSy
pV+OuctKB4UpYfdmpmJvo+o8ziPYDvgVn56SzuP9oQzC3K6RY3t0W4lmyF2zyk1GQ5A9iKAqompi
s7wstvvLQdKK5GB81t06x8nQTU+5k85PlgtqKCQCSOdmwEREN7lwA3z/s1l9UPE9EFXqtn0+ELML
TX+jMV4e6b4LlI/UuxR29whO71kHdnqdiGu9aPQMEo3Guz/o/apcZ080rSDMLPyrN+RnDM7ti+dy
MTUGsX/DcZG2oBQYC+Jkg6h6DKwsPJBttLdGJd9JqXPxrfVTRzJlxwx61tjAevfyvDumacmGwZJ4
GZb2SFcMM2KfE9FNVnCB4HX/PuRhH8Zls9aQA5v2Rw1q63w/GIpYc04uEMklrLbYsZERZPeK2d96
9gcJWT2/QVDImoPipg7FAAFIBiS787yQH/Z6cB+3A7inznBwIPmdt9V0VbeWdc4ms/yyGqyNy2KN
O29ZrVizW0HqFgUuTqPAczOkG1EXzZFetAUvvHOjfm7tx7wXVUTaTx9HA9lwmRj6oZaZ0SIoqQR4
Gnh0kDn3Vt69Dp4fnJG0gzPs2WKrirXbGcS4N2upwPpDVn5VxZtzW3dTKw8OYz31b1hDKOSVtiND
q9+1h83EWbJ1205zG7uAy6mwVH3EpR6H7c0F0/xQSZ1el/FuBl2GxynnwkzMdzEON5o31quys42T
YaUvy2r4D7McvLdFc71Dhbf+rqvHbFkjOtJo1HjgdP8dgtH6NXvUoG7ClIj7txhELkydwSOORLAx
ZZPFjH9xHlsQEdhLVydq3PabUFo8TdPviXFFT6tKiTJI3EADEuyVWnJfWr4kTrWAVWTqxzbAXQLk
OfksnBms3GSaJzsfnrjQ6OTbJsDjAb+o1yf+wbqdqnCLwAfpNZ4YmbRLxlsDO0+c83w/zA+oPl2s
aa3KTYad54jfNvZK23yop1xv+6n5qO0Jum4TiC+vW4/1KrznziM4IOVJSuH9dtIUX/FQzC+T313Y
HYTHKYemUMiyeKcdGD7kNzt5IPrY7dlbBwybemmSEKc2ml4psrhGjuoB5/pgji8EhoYDeDd6/Hbz
O+9SSp5cAdadnA3nxXiyEFRifxg3gtlTL/imwVqXmXO8f4vZa9z6RHOf1sC6zMAkL3LsRVQGXCvC
MK+4meUOpdSLxqUyr9IczWs12azoBbdES6TqdR6+agOqhe0r9SrZIhup/dV4pvmee7wVqdH889X9
MWMM+s1ai4OvDeyThK5eRRVekVHGL2Yalft2GTE2WX3UzH0IN1CyZFh4kAijDrQQ0+U7wuirmPr5
Ne/UhIxeEgDwMCwPU90/ugqMcVEx6mdVo/sODgdbufT0N14SjbG8kD8GHbz3afqcc6kfMndFXzT1
07ASP6HNQtmuEw9eTzYHP28pWbvwcWhnaXWqTDxPZoN5BzUueXMU3mk782I/q+YHYRI2y3J1Sw7I
6kTIto9t00ricl8JZwLlPTbbALDtD+0WeONb79tYuP5eau/35KP8WgxFuUobA1ZXmcYLEjJIZDD6
XxgXP1Oak+dm5SkmqvGTp7EnyNBIn1k/sduXxPgq7EZolLQKqm7OXu8HY5HEb9bQj+2p7rYrkxm2
U+vnl/shH2hwdJn4cVdwM3yWFkiKbTuACmOJPHXpk2b1OpYGLNUC/ZV++hjsEo82szCMnaTThr3a
IgWZw4VtV6s+4MS64V1qmrqjHuln3ZBAloOwrX19MAsD/ckBHu/R+wKnYHZw4GjjdVlICURn8hj8
JIMWPmsErkhVQX2gHaB2LGkiYtiPOFvi7N7k4c6Z7M09Gff/iQv/j9F4trAs4sH/DhH+H6PxbpPi
4z+9+rP8a7TkbdLcP7/2r7l44r+I/xIQcRiUwJBDH6jB9OfvkXmMtHZ5PLAdG2MFP/jXVDzrvxjR
6/uB7d6gAcIhS63+mYoX/BfiuW8Sf7fZ1JtMsfsXVeKf8O7/bSqeZfv/A03gYC/DHBnQ2g34IUDj
/z3zaHd9U4vBxZ8xkwXKFuO6akCCCBNsfWgHRCpFrMUDAom1zt6M3kvIctS4RmjkDWXSvaWhfhlS
OneFLspLo6Y2yidNMd9XRC1wFEZFJYu9mgnAB4P33ann5Jxgnu3l7O6tZcXC4XrUxoQvQPO1B/Gt
YMk6U0GA0KwpQ2U95Fu0v3qP1Ag7yEbMD3OxvHY/Eqv42SMePisHWLWj/IemXqeL7MsPW5I9mYyw
O0NeS7YKzAPtPcNggAM4QZx6T9AP9EMwVm9Bu14Xd1SHfk7VKSV9Z5jmR+jaxi4DbRhl8/IXXvLt
eJuUwx7FbumOU2phgFJc1kOiDik16piHyRuY01/GVHzvRCgPkl7yU1cQQIF4e9IVKpxhbVa8TrFP
mAPDQl5E176GhmuL4lrA9d4qs1fbQEl2u7Os9wtj9E602d6K1fJRqtkeuwL+ptOtFKlFfejT6X1B
NaJRdwhQ3eDC88ythz8nrcGsgTW+eZHNmLzSN0p/8Fx9+NYDEd5k/pvEII1BML/UmUpiUL1Gk+UH
j+Aq6SI/6m7+JwIgyPFj8ubC19sYtH2J0LlRAUhic0tD77LFouILeZg3cduT74+YgMcyp5jCwgCE
jSlgx6B36cnhC7wRG6Whe97o2LKYNtqf673f8uSYq86V8L50ODQHwdo2afmCc4D3rR7xgvUj/Z2U
nBYy5ca7/cbk+caOjKxH0MyCT1nwWI3ssdWuetJ6OZo2b0cftmGkGBAQjQ4Juf7DNGY+lOy0aP5O
IWSwvaFA1mH9YMNVYeGqdgGuzM26+P0rJixQqMkVmqd3CUp9YZsl985iT9vFhX8vMDNF0Htiu5x3
xuw3ByJBoLfqd9ufYc/2HupEK3B8YYwOYcCOlt6tKLRRy0mHFeaCrSGn2DyWaxdsBzeW2YqMyqlG
rAIcXTfvIUMlEaAsvQaxrgsNaIkSl+0vHtzgkEIH2q8g9hqGVjg+KqctMTj6DKfxJkF4hHlyzfoo
ncA/VzeUH+CzB5p8jN1R/maaoXuXITNnOvaxuDqnn573rS2s8ZUaybXW4vahrrEzMPur84xD0RfB
hf1gtSvX7NugCiMWOOA39L29kyOYwFfDZ8sKW350frn3EYAOM5StI032nHlRoKckDYyUU+ESJCZ3
dM3uPSn6Z9y9iLkWdtlaP0Mbsg+JnYwbphphKq2x9lcV/cvMM7cEMVocI8YmFMy2yMsSxV6KAxT1
aGo5eShvMF0Td6RH19cwk2lPZiN5qUqgUy20y3Z68LYtO03K7C3wk++Wdp97wUKS99XrMq0pEpXl
R+nTUhsDdphGvQYMWKBzi3/FxyCUDIvcB3ykW1MNfzyJ87oITE4Wl3+m7cndl4YX4n9rI6bnYBfB
KZPP9B2SKmO2Tx6yLCqxkdbYHFqnha48keBqJkZV1dXPfMw8ZsYVv5nBUUQO3e1SUQMkLjLjavLx
Fj1eCz4FZk0pYH59Mxt7SHgjYzGOzl9pwLSaZOJzDkIaDMRgVr8nrZKH1WXRwPqRd0vMyCMDARDd
2DKvu7FHKKtk8AFPl1M0sNZn8BTTZPwpzfId1EqwtYzxJOoRsrBSABKIL3XyTyAbNv2Ni13I2AVZ
/pPeJIzKDCmkbO2Tp2Ap27L82SsD2lq6n8ZcbHG+MQ9TW0wCbLmAert8lJrBoBQmXKczMQd3oAGQ
z+cK7+3Ou/2jOQ1q3iFKRHbLmwCfF3ou0m+D69mdClyHRxJ+6GjCVlGaDQIdosNBkdZvwdCs+xuo
MRScCg1NvRMFhGaNc26Jv26AqxI+EMmg/TYlxRaHbrIfsLVuZM7gsEoya2HK0z+0go7DcFtU89+U
Ete0ZYyaYVA1GZbcqWDRu8aol+10y+6o2aHZ4FAOprhUYUQnUSPTh5Jpqug4Lrj8PPgrJ39LkWeP
zIfyvlRrepfOUvYeqyt+LFSdhznvDsJhymBfC5DBXmVdkpzJigOOrz1Myu7JXkADNhWt0b59Ji3e
PvqjkV+aKj1kqhY02RVAldV/ngdzPE388BKkXVxbffncqxbrDHcVQxoUlamRPI96IUZUdBB883IP
b+A3WZg4pQmJ/TGbD91g/7Wi5V+SmhcBtw5GOIUHbuqmj9eSpUlzeYJYA96f5/DBg+GsJO1owub7
cnVvp8GxzkCUztRsNXI42GEW6iFo9mGhHoCpASJK+HdLx1rnx0SCuO6l95B5uLXEzHzFJPvJ3X4k
2Ms/m+vxde5/kLSqSR+vWMPGmYib2ZX7oWfAqi/zF3DaJYMCrsOS9ge2ZrzgPHtX8Fn2hN2H2/CF
KbpfjOsASLTVNrVrQjqcaIUbpHQr6NQ5eHBRqNcIENJXZcOz9qrwwU9mhn32DDkx/GgKqVyXlKRr
z1Jj8rScxSgl+fww0IE5Wl7yK3Acc4NcnUdiCpJNM5GQtBz/GPJ+YlArzCOcwhdcOFtPDK84pQ6O
V9mRpqCOgFf8IHn6xm1oJFcEBHcJbvyaGz81cBoa4iRbUeaMYds1MPkCZf3FjdmxrOWhGBZj33vD
Q11Yx4XcE/FxDU2k7r+E0JwYrLZlQorLAgvsBD2sjoXoVVJ+SofhnMwbut/KRNbo2Ka1CiqRbvkE
Inbmbu5bFbBw0z40ApOSlTmMMND4w+jGb4Lc2OfFl8pNNMlitvZ6yBimpB7Ecpv0Gi68MN5ceIKw
3lfJ+D9ovZ+twdDlyZA34cQlFB889qvur9Jy90tmx2aWRYpFjr2JcVs6m10WEhQnh2HZW8+5DfBa
IEwo3mf8QT7gTE9ewJLzgQ7THDFhQ+ycIAQxms+MzJK5fCQliyWI6UQvS6B/Bavz6rXJiDZYMOOt
YLZw8yr1wnwbO1fn0sonJgNn4PPdC7MYkSF6ovKrgNVe6hDZuRKHVDPLowCunPv5U+t0jBcqV1bU
m4zRt1vaZdNbH4jwghb2u0iQqJgltczKfB3muGDq1dv9MLXFO7G64mHyaR3AQvOYApuORzwp1c6j
C7lP18Q8tPhGopyoHN2Z9VUzufOZ4Xjw4x2bVrlrsQbmvBFdI05JC5Z9kSY3bTd545YInipJzH06
Zt0uc2f/zUxt/1Tino2CAu9Ys2r4PCTWrnguvrzZpQvRLFS1wwTysPxv9s5juXEkStevMjF7TMAn
sJgNPUVSlKhSlUobRLmG9x5Pfz8kq4sqdd/umf1sEEgDyJBA5jnnNyg7zHLhqjVaH7w43kDDrR+v
XbOkbtarGdV03FWCBkCjz8MBQRwbJNioq7qnYDUiowIqG7WgNmiGZyjA8UZLvGhjpfwJwWB+s0YA
+wEFFVtvcGoov9WFaxGB67iuIVaJ6KAd3gNtvKtg/HZiOsaAjac+5nGl5EkSEtSdtQy7kiKoukc5
YwLYNjkLQJOBc9E0BE1Nu3tOkgRSj4F/qVFoG0xlHkes6UTbe0tlUu4KJNKXGbUqsuig3aa++WAg
L+2WNUXpIRQIM+xJ03frviVHNbWoT2DE+jHxx2pn6j3KmEoZ7FjicLDuEw3/E+0T/NSFGfTlNtGJ
ALw2f7HhfK4Vg6Uk6PRdgxT0NFJxohYateU2dw9ZWm4HVq295sJoWyjDNgYUCwxjN1cmUPLA7Jvt
Ahh+vb0n4HjM/HaTaqC/SrdTVy2LHTpIiE453ToqWrEJEJbZkBScfVLEh3TIkg1oIoEGSV5urdTf
VLhh30F6/ZrwolilZgO9yEA0PbHNQ8tz02TOgFnzVGwA+5gO/xEND85pil4w6maDmKNby4u1XFPC
VIAkQF8f2gYvjTFeqEP3PXqtkUR9ZC8ioPupW1TEjpbxwbYwtEBUKlo18w4Fp7ljpYsPiOOW53IC
HhVYX9mcN2sTuC8fdXsXu/3XOi6MR143B3QlwNnqvbGEH5gtXFTdjkRTg2ar7Ht0g7wy2sIp0AJX
xH+kQY8cks0jgOv4k4oEt26NQFQwUXCQN6dg4vywbJ4NlWgSQIu+qsti5yjORkn7x4FCzw6aDi9j
CmwByGvzxYfxZvhhve1sG10K3P80Hw4YGbaacmP0ZAXai1PwiaRxjHxoKhaG45tYpfknLF7YLnbJ
E8TbI+TYV5QXMMMd6qcuQ0OuHpvvPuvuhD7NEvPpYknF7MUpCVDjwvbXE4hACohBvAs78ToWHVHs
oLd7rGcmVD38B1uBdesmKWVB6B7L0CaKUBNHPepsJPjrfLJQetQew6lb+b0i9rWzSXzfuJTsTVgG
kQzsHfayfvhH4ecb/KMpv4desUB4ZFUE34XorW2T5OA9HX2gWAKDWfAbAxVj6YZ+0y/SBjI6EFHC
NDMgvEUOcY16NBbTrfcMBgS2Vlzth8mCrhb36CxgB+i2ECd1FokP3eRs8clNKP9T4MbbiFSei2Ki
T95cS5tzn5ufQZBhBBTo91CpBXU6/4ycOya4oNY8dPeWtj0KmMV6sYRmm577yT6XA0Gfq+Vf2B58
o9IMx4b4wbV3YsinnUCTURX1B8CoPRZNCL5g1wWTM24RFLM0HnlT+YhglzKT+YDeoHC3DEEbLrIU
yTETFtkyKjVAdRovyTqhuOPXWJKi57fV4rRd21qAkd7MzZt0/VRPlMGt6qtNFelgBqBESwd6JaDi
TLeD+0yn+s7usNy7Ie8HEJKwcvoWnAIZ1iUaaFi3l8ou19nlxc3JVpCYZT3a8430+IZqJ08Rxkpo
9r7VPHzrkEBHXb3gGW3dZ800yJBayg/IPl8nZYj3vICp5PPEroKOXRh0N2RaIpgHGEV/sMpvTgWF
zpvabJeWqFhPFkZTBb+cmmXbvLarbYcgE64waNsATYPF8VnPNPducHMsWXpD38QBS7nfsms0PdM4
ZGb94Outtiyr5HMebovRxhKwykF2Q2VyLmOLVaWpkpFPKgdp7AAishrEixaKEFILdYP8C/vsya9g
tGDDY46LsT4kaFMs2YVpKmlCOJp6tQo7nODQlFkImEzbyQ189inYVOW1dorLRHu8p+i0JXD9yMr1
RzcbK7ux+wjnBpdLtV1ENQ+352OBbvTkqQYn29U5DLSmTzHFVM2ntELpW5hsySd01Zf68AmvGIBN
eLVoGhm0qsnYMEw/TD1TeBLDV48NeKZkLsJj45cOkYelhQPMClV97xXJClADmZ8ujIRgwgKqjImN
+Q1xCbxmW7ipdoHfY/AV6LqGXvmgrFpUoMH2DdCg6xCPV7aGhH7rHMbHpmvPlmifmgqJ7WSIdhpb
oVVk1g3WJtbDNDQ87bHpL4My+hgiaY/Ejq8D2I69OytGGC4Xr5NQq8/xOTNxIUDPI1gl9lz1VL4F
DWmp2n/VDG6ASGkGKznHVbLw164xPQhUpKnNhosJyOHS1m2CAz+aNgD9CUtIZ62r0V1nA9VTIsp6
NuItVgYc/H4g3e4n0dcpIGTWVVIxYx4d8IUHiNJ6mMnos9x84X0YkXtYjmH6SUZxUdmiHmvceyxm
28kf0anDAhDbna0MJZza467sGIPyuamgqQ+5cNe9P9wF02Ovk7aBoaXMaXjefagq1Uhi+BGsBHYT
1dZskJ+a9/1FNPEtKr0D4Zm18dDrEOCXjTmHhqMDtSJSNahCFbtcTVDwZulf12Wv4Qpgd/sabmWk
IJ/U9OqdGRAjZzpFTCfdU1VXNOulGgNEvwQhcVaiNoPBiD+nKscORglKGj7ADPvJbWJlFfeUa8Dt
a5RVyw+jI/xDG6UP3oiiRhKUeJbVKS4LhXdOCJyQVRhBBnn+tx4O+Z1XJ09mOyYHPYoeG7s/tl2g
H6vaB8RF4L0mS4Lq6UDSxUUk8JIa4acWPz5S6+N9UhcH0JfOIbdb1M8xaNy0Wnvn4bm4DFItgIhL
tWpCbJvvSB252dEfM6RrNevwfxUMICywA8bix3//57e8RYt9vPzwwzz7rRQxVw7+//WL5yxsfnz/
j6fmS/Oj/st1PwsYtv1frlANhKEJ765limv9QhP6f1FkRTBaWDpyMDaKlD8LGIIChmUKw8a5R9Mp
bPysXmhULwyd5c+lEoEaqi7+N9ULhFB+E2wEAMXdkS7QDERnXcOR4qtvNDETLapYrGLrR2nkJwkj
HErW0iLgwdM6RHt79Fkw/a7wnJpBhqqjaNdRvQILLUfJJ/4c/btr5a3k5L+7VnO/hH4erHzEXA7y
4CRYh8EC+LNNdbA8iPnwrg/bOKTzrp1KfbSzZuDxnKrj7ZAU7ttmaKbKARCGi/c7hc8kPRq26wPQ
pVmOGSZ9fSC2ul2an3SMQ+Ks6c/+MKGCFKxzUUVkXfrx1SpKcCUzaNAfNpYbNVR3VTGZWCZMHrEZ
ryt5ZhcuVraebxMUzyOyHXvwbTvi8Zjy6toU3gjhw4j8lYNkGPJeGqgxzXS0g2yTqDkD61K/FnEY
7cbIzI7RFOTHZD4E3iCozSL+9m5ANuUB36r8GBexUrN347TYuX4PHHC+EUxS3vwBzHnfH7sNzhwO
goxVh4ar59wH89kExIq8v8UuVGPfYdQfXbVUHtiKYpsM/H0xFF1+D08iv/fwbr73BEYZ4I8pRzS9
3yK9l6IfUwDF3RrUiTQQqvd+oZhPrIyQ5Dv4JVImOkA2lhxg/Vym6CWqgWp1lziO6jsqaMK26kur
Js2FvwPlnjAMr31yYH5W5tq7v5dNLBL8yz9dJG+UWN3OYPOzx44EeogVtuOhn1mwt4PsKyg9vO/r
zOL552fuGPdj1O1M1DHOFZK+TyiZWtvatFGKNe3gaahHDe8Qyv4swM22jBtqzJoOC1gg+O9oJQLA
A1YHmTPlF30AtGYpcfApTgRC2IPbHYqMDU0OGws/6Dr6KM+SX2c1WpfXvtuZMHR9FyWBvdaSKiTB
nuFFAMsygCtKu0cTcevjBrzrNFbsbgooVtU90kZDnEF07EBADapzQUewWnRKGn0Phn7dlEH62ngj
cm0mAjdWA9bMN2Jz5TWjt0GchmRb4fkaGEooHXzp800BZ+E+YHlFP7jK7ykA5fclUcwCY3WMGuYB
vBQCjeeGESUgheKUxTfRDuDok1c9SntMud0Srx2aWdZBJ80FSQOjzV95PPmDfjWrzKweIaRpxpQe
JqsxIPzEJr6PGarhOPDmzZrCCnmBufM6HtXaV7tIg51IrXCdBwoSOsCinK2lfFOadDghK2Dcp2xA
KGAl00cIlUT4Zeg72cLxifYBuY1w9uLxwYUSdT1k5oorwrc9yBIu8hLxGM9k6pAMy8HUx9mqMXyk
0gICBBGDbyTzd0ME8taqq3uRlbM3k4dFMwfeet7Bmt8jspnKl8mtzQd4xic3XFCUiI4Nus6noDLF
iuVmevERebFr3f4eoGtnTlb4KSVJt1YtLyLLhrtHiM7edWqXTQi4pvmnN0vhz1r5f2RtiuIcJt3/
/Z+aNsv93uSATdtFsp9Mqm26NobXlNt/L43jhBu2gR04P2I7TPahG+Mlos/kbIUcItQenbY8fd9+
P/VN+y+n76+txykGhDaYa4hf6nNb+pfSwpYgDcPoOUcgNK1TNtc4b5CAMe7lgUja5B2WUn1HkE92
UX6DOCVPnfmKgczBWs67Xfbrilu/pU9QN+QV//4zyqw6kV7OnkYHw6q6y/vHUK+qo2eDu7Pspvji
x92dPxj+x9TFmt10vHTjV07xpTs0oR9/qVOYfQ1aSDuU9uuPipLuU2hA/dQ8Df6UPSh2Y11Swl1/
FO3LaFnBbrJtc03+qn3JOmCGaVUH59Sq/V3lIwiFoDque+yMXzuvHpepqg7HLgNLlcYIB879tTMg
qplOHvleK/s0tfAX5/6WujGywKR68DYOKASee/CFL8h4KruurczZ8jh49Ttz30RF+Oyj1XBoTBTK
vR4wvKFHq3/59jn6+28fwA/eeCbe1+xw+Cr+/u2bIsOpbRXh3kiLDTKXLF2RGk+vpjpR4Bx19gyF
Z1zaCedKPwf+leDmqvhNfZzq0bgEvvJp5IEFYJtHK5yH4mNlqPExLaqfZ7JPcdIHsKD+7l2/nDu0
9kAdY772NhzZ5QPsLv7jf3M72afW0RZFV0jcEOeGtu2PagNtLa6AUab55L80dnQW88NtedZDaZvq
JzlVD8CDyakdlaXb1Fwk4jvk7FlWXPtkUx1Ya3BOV0h1EzRhwKVMRfaAMuqeRxIXLDNCVpkzNTFj
kqFt8PPs99H385Qh3AwQdK/X3kYBL2t3etWaSydzVUoH09uDW2jYT9vV/l3/bS61FPUom7aVH3HE
8nZhPI4toftfbyf7LHRL9D4ZdvJSeWPZ//4y0i0XhaTmashj3LiT8QOLJzBGR6te7BG537Bx+q9I
dJym2IebGpEvCEOlJWINMQS03OqihenMdc2etWiIzpIN+6s1zVRZcMXPepdGZ0mNncdkS2elev41
8390HTrIb+5y+3k+P0G2fv8JsjWP/f7T5UwrS6hJFFRXIy0MTk6B/sVg6fkqFaZ/kn3y7HagHsoA
5qZLWxt+zvu7ycFMPPnnJ1n8blRiEjsZBuYPaC4iKj8HPb8/yEMQKnpQGcr3MFKfmqlyHvGij051
7JEDnJ9otgTfWnB/j2x9QjhHf/Y79Ne/+jt88JZ5qY9y/iBC98182Q8H7FvifQkr9+I2yYQmhpNS
Jv71NbuezX3qVOPkGdpgYYOaxJX8jslheZDfNnkmJ7I6IiMMibVdyM7rzR3Ny5bwbtUVRWPzqUxi
TFM7NzuUA8z7NMdZLlANXGHnJgKgyWODOqNsoShtPRke+eOQCsghtF6nhvqSN1pgU5r63OtgyBqM
BL+VFuVGzx5eU7bJ69sM2/ruWXd159h7YVAQbzSbTdatXRj/shuwfvcNkZ/iHOzqOpaoLl5H7z7F
AqCH4B3kfEdvS7PQeNIgacjAMIce0OrKB9mI411vFcqHIrTzJ+TkSOUfcDn0T7ZdsSv81Sw8lV84
6kHCzaNuKKpH1x+xN1UQsS31I4KY1JYKFf3z+cyY++SZ7LuNglFQtrd58qwP+4uWTcBZhUsMYurD
Bt4CYhCT//MgB/LWHQgK/+yTUyYWWYgRDBRoUAApma8DK/3zNnK2nOjGo7v45yfF/uuTIggOwUOi
WOLoxPS/Pyk+skWKOgTGdytrMB+e3TWkxYY82NSN24U8bRpsYmySh0YT1ne3LmBFyiIJO2M9hZaJ
sFRs3sc1uVkjqE/m2Jr3CHH87A8jM1m7o2Yu3w3IqwZAWk2lzwghV2n2+RTObiJ5h56Vnr6UQ6jt
seOuz/Ws8WDMZ3N/btrj7jo3jkw4/22M402nP0967j4IER6qvjCejXh0HuYxBE7fjNVzyzT7D3me
jMiYKeUeLGV0kGdk23+eJb/ObqO3M78XGDbpdbX9589GM/76ADjCwXLJclSXdJD5DigaiACdglGt
vsdNNtXmWhTuRuJFoWk8FCjY72Xr2iUQjV1AChhX1MrcZXJtz+hSOY5u8XjXi2qPITYc6zSwuu3o
5m9uIwfk3NDGaQXjpmbhUdheRvmkfMbM65IXmCwsSJCMmEEscE1+oARcvvZe4SPlnalPKpRx6ECK
dyoLih16mJV7xw6MU8yiudb6qHrC4jVajmjmv853DGKBGF11ND0/vji45m4p6RgkYMv0m0mavhz6
8SXsUg96KiRXLbG9BzkjqeweagEOyY38zs5fz8Fs1aOQ39m+nCvehp9sJGlVjtwm5no7U+O7bInr
GcXygaTsDFQ3Szd40vtWX4WuU29k368ZaHzHMPK8SznHj9YUZPhCeGBH56bsCxORbkqXvZ+QEaf/
q50RqT3KibJPcXE/nbSofpQDt3ulMnAFwbPQaqW5M8tgXTZOdt/6A/HwfCZg094XVLkOGty6d/1y
hhycr5RTbxdZ85XVfOWv28oZsl9OA1pyva3senf577et3fxf1mznL192S7dN4CSObYGDtYx3b/vG
pjw2xpn3bWaLghK38wXW5kToKmE6BPH0IJu4eIGnq6JplU/EhKCNGH43MXICIZbX6XLSME+SM2/T
5S1lU97SKawzcrYpcBlgWKGJEcKi8aCFFQfZM4Fiu49ltygib+P3KhRpFnUdc3SukONkbdGeF0m8
nbSQZLwc/nkXjSzSoqowvspBNVE1w2tHaamJozgCTW4+lYdaSbxD6q9lQ0Us7fhm8m3aOI8EquMe
UNEM8aZtKIzQdT312pAFSBjehmJCjmJDNm4K9uwLFJTyk+yTB4vMAhyqeY7Ti2OhIg9kB4DNrn23
iYHb/LyD7HMLy737l9ed+S74FwDsVZPwi/ifNxTiwu/WIneKLLdolK9xHa8xQiEsViqnXGkAGADA
s7Lc1hIHs5l751V2hDA1MXCf1xlUgMtVPGEXKufLPnk2IRNx333jTTLf9Xav3+9//aFhJP4QfKTx
kNaP6XzoxCVQzfLhumeYNw6E4Lce8JHxQxEdZzXXgQ/hMcZq48lVUFGrzdyksuNaT9lkRwcI4iX1
YEYHbbCo8uhQs3kPyC4yrlyAgEBS10DK53Q5lGIKZZaT72TTT8sWnWEt30lhkcD7c1Rm3m+jMvMu
R9V58rtrtVjNnvO0T3GtHf7wRj19oHibXQ+K332filjbyy45CEu620d69Ueq1dkDetYTwG3AntiF
55haRwZqmvPOMeqop4/6aJ3LUW0PArLr2qo9iMdoc1ZeYLxME44wYFe33tAGKxaX4KkrjeAJbV+c
gRvlLLsGVK7YyBbBqrci1riWmqnbtMi/KSG4VS13ody4zlnMZ4Xl4+tuT8n+NjDErnnClGcpp936
5U1a0OdvBsgVTgsYU2w2INZNh65CoNWK2c1FRf6gKva3ZhTDy9jlyEdpsxFMUYwvIIXOduv0lzgI
/uVFKH539QMorsEdN1UTZD9lG8N+lwMD7uRAnJ6Gr0NFph/4wkDJ3jYH68Q+7TG3EAAESm7+YXSB
e5gitXsibVvvYrivyCXQlIeu+AAUrbzIBjDRdoXDmbeRzUDLEPyPrEfZar2se+pC748YnTGUmpXi
ntyqec1zjQDNcrDIB5nDuuaqEkQfNgFsNyAOf84zZBYL8Mi6BBqmJHdyE5a67JTjIkGEft5pIc7+
tumOVOwbLCwoe1knI8mfZHJfHoo4ffA7PGhky+MjQBFQYEsjqwFRZd/m53CT4Q435p0ZDeCU5rPU
HpwP5Vgd+zlPI/vNMTbvXISjPzRO8b7f6FGwwKGxWvaa6nv/tpN75yQ3f6a2MHH2tl3HNEzym7+/
2pwSJPAIVOFrDXJnlXletW/S9j4aRowJEZYZThj9DCd5hjRhvber+p54Dj0vOXlupgCkR5D3l0RN
xMnNw3RXuG5w1yh9ehLRZK9Flg5PrCzoJodh+kWkAw5JOC8uqtknoov17wIFFDB41r1OTvBEEj8j
w+WM1JVmP/ZJRQbRTsbsIUOQAJODbZviZAwQLg5/6FQ2V9kIRmaa15nbwYZqeAR/Thbs1wDStwtV
QwlC4Le5dtneNZe8swF/V7sUeZRPRhQg71CY1t5KFONTYztHT8fZrk3G/hI13oFXYPyxEGfU++Mj
vwpygr8OzlSN0FS7BpBpou3kQOV2VIh0X91ew2YKTx+Sova2t0Bbxua35i3u/jVXdskZtlKsPatr
9nXhj4fbYeqK8ZAm6Q5Mkb4zDIDoi9votS0CClZQ5/cW1NfzZPcrfMnKkzG3ZFfDqnNQm+EkW7xj
fvZ3sG42Y6RC7fzVJ6dQw3lF7r3e9uR4q6+Rge9k3wz23shswq9i9D+nRmYArQ3HQz6m2SdttuqZ
+3PPy4EPRRFe9H7w2chrclHYZp7NNLMfNbN5tud+dAWoViKNA0xEZBSRoGL3C68ctPHQDb39lBl5
+NwANguQbzNrTTZkxsgMnGAekY1knuZ3b6b5IcIdiPj8827BUClpvy0V8EjxbhQQ8yDRqZZtz+aN
bwrRg9FnqDVOxtc04HkRpooQ8XxQnCnalCN06VufCaO0W4Cu+zknSxL1yJNn/bpKzn3XlPPxRcgW
kAK6jSibp0DB4DbqUNeTh9FSwU+zE7l14emiLsZSz3aIZZjXaQEKwRsb9shS9hl9rK2s0kVa1HWw
XhowhtKG0v0AzUddo8xNRXduFpNZ7eKrEAjNaMyoB6K2h8wJTaSZtHOnmifZioMp/+DD7ZuH5AFE
y86LIvHgu+G3SE2zQzo7r7dI4i5kCWycA5B3ferchwL123m3PsWicn2ttb27rjUcNIERfUAByf/c
Ak76WHedstb0gCVl9L2TPUHWSKxY/Yy/6F7VWvv771Nj2CAHc55qlSDpw2GAW1cFgspLF9w786FE
t/+oqgiWI1V4b1tlCiFhHpDt3kErgnV1r1Q6hlmyz+0s9DmVuFkaAfZgb67DXEpsEwccQBkEGH9N
DVgqV/0Y2WzTzJTkmGxWRW9uRRxka9ms9QTOmNN72+vkBGy+nuCOI5u+Ur4IK2jPtl9pH4MY4Jdh
/UDsk2KiZVhPIwqHp8LWoASSvpNd1OYOxLfhGZMOcfRj82KOOXVOGZBpaJ8tCo1c0i1Su4VlclQv
yRu9i9cUT833A0ILd+7k8fZpoAHewbjZIx2JIqeOzkgBGs+YD35a1BQMOZvyOOdt565uXfJMTpMz
ZFMekF/BdtWDs03VHZK73zpb3UO2M8/D8MXOYZGG0zid4t73PrrjORBd+KJ6lneY0HxGb56m7qbm
SthqupfNvMkOXaZhkFpFn73a/hJr4EN928P1IcjT5ybA0jbpxlfZH879uqn+bb/gFXUXKgD0ZDl0
sPFFkE1ZE5XVUDlwK5ve+tqp2RWIXCu1aoBTDfINi59K0Zvm7YDM+M+mpwK1tErcleWoT+4Dp+F5
uALCe5pC8P6lcYrcCGjnYGKzPBnOCdEda+H3PWZw2ew2GNjeoSMz+Vy0HjmGsPxsIv23jfSk2dST
WnwudfMUsrI/OWbgXi+f5mnvLk9bZSX72SqZa7zcjmGJuaeEOsiDkRcR0t7CuJNNdgLauZ40PgdA
E2MGSB0hfW/jtP4MvH9G3h0NMaJyggOKjashVCqc/yhgyT7L1qhgiGe8k3+bllkvcU/kswgKxX00
x8tEci9fApgHGacjW2MZbfCkuqU3D5Yz9sHr7PM/rxCaNWcMyNP5eTZzwkkcE8IDkbJVzbAAq8v8
8psVQqR4l3VZV7yigdNB6qttDB3gFC+MUON4Pbc9yzp0olCXemCbS0sOXSfIoeuhsopt1IfJguJn
iX5JllwT0cXcdPhurmXIhc8ortBKnaxlQGZ3IPjlaNSl+aPLoyrxCxLPIM/Q4XyuRBvub/03KET/
56CcLzERt2mu2j9HU33J9WyBNEP4HCOCJbp0esGunmcqTBVSXNX44mKct3DJ8d4Dz79OUybRnVLU
LZdyw8PuQt14lhZe62Oy77YTelfRuE1+t51617zdmXUqvFYxbjdFveHYGOhqIwp8L+uSadg/akrc
fzIrCztiNHKPrhK7R8UfA3yKo/SlNqr7sCbB38oEceY3/sVjLV1ocBvOJjpfT72u3rFqjy9GbaW7
eqyoF8xNOU0HynQsoH0ucnCYpLWH9OH2XfbH9LkrBvXu+mUGyDvsjJQYV06Rh2b+4gd2/tz2M7V7
bsnDba685/WhUaz8er8on1mCEw4YBKnxhUw09n81JB44NNFFHvQ0fJ1SczzIltdrzoMXv8iGvCYQ
ng65D7HyW9+7+wwZDuD//ABZM2rw3QNk6IgVuICMjDkt9y5qiYe4Tj10aF6bQE/vyMsFVzmjoR5T
qA4urlG1ldXAeF3/9HfDcqAprM81cjIHGWg27rnFCeEiGzHSmyvdcwLsDAlCEffQTqo3XK5Bbhyr
P8pc+MeucqzdqFnh0hsGq8fmsvVXRlnkqx7Zzl0ZtZ9CQh8UJLFibabJPVtmrwnyh8YnJzOjO9ln
z+kC7LepxXnlVram0cTU3ZvANvVdwRswz2uUFzzXfHSCaS1/qVQn86Aip76W0bKXt8Ejpeqlnfv9
k5wBX5wCDh6fe9nEs8u5g1jFV2z+ozQjMRdIrPbbxJzQNTZRdWG3dG8XI1nDsiHPqAU45Pqt0iwD
CLP2Sg7VivrqFo65Q1hsQvLOD3aghCGEDAO0L9hoq4nkzsWPkSVGKku7wMLvVrnn6CdFbtsFJCXW
yJBSehI8WIFO2WQ+QK6oz7KfoO9BtqZQRRc/cg+OHYuHCXU5+eqoc3/adGjcbbWqB8GMzew+yLzH
Jhnqk4SsNXqGF6E7+9bMr3R5UFLvMY5FfZKt2wwJeZNX/bqHnBH6w4gkEMie23tRvux0rQ5Ojff9
Xbdsik4PTqSqZOP2ypTvRznmtd9vL0t5VpqnrnYq+35erAqodUf08BCXonNnR1aPvznaD76TDOT7
ULwbVCv62OLJAlmmzL+UafOA+J/3h9187bLRBgWhFWt0cPXvdaO9ZsiSf/ahgi0zCh53BdhttMXQ
ccJlTpwkrQSjn3yfafGjAy0Mr+uZaiIHMufJDtgDdqoyB+CDD8+t0/3tLTU3QArLXXjPfvCIL6D5
7dcJYtTXHsQRb0ONJs5K0MUHG17RCRcTZHj7itRiaykVoQidrgaCc1Vi8rnJehHiaGZZd4U6hIug
bTDYqU3LXylq7G7k5oC3T/UYjedEcbYlILbj7f0n+G9s2O8hcy/3C119aQJHWQsNmGUfxskH5r9o
ntl+bUN0zDqNYo9luvWdUAtoyhU1JOQ9oc0xI28RUmiqKj6lbSvubc8slnEp9L3i5Cy6kMEOBZHr
oZoPsnk7VKWK80oS7G9drR33W2OswumjVtWYnwtAtKYa3KMCYj4MVLIfHCWyCakmscUNF28PfOK6
TVDa0KTnYXOeiHkDloKqT4GzjLDRwrLR6Ay4C0k13WE1Azo2Rg+z1VCi60zTXNaWJz6VwvoGhSr7
UcTGQrjA+BYwH7CwroavsQKWQm9rbzWSFIc5nVdPuQKnVdftx6R2yqc8asM1dp3oBcyDRtiIs6e4
Gzkou3wNDfKGhCSmtMxQ1KQ/WD4cKowf0Nye+uQ5wdvnhPlftios8LibslbTdZhSDgkSiiuqCTkO
6whOZac8xPPw9Qwts3xRZBRfbnNkk9etvXXMQUFpM9BxFTErTJPC6GXIB/fslal77uazUg8VNESL
EUY3zT7Oh51X+XAk00lAO0bntnWG8UVH3tMdxKei0zEOGmDRIKG4KNEsnj5OGZSn1tKjizz4ynPr
IZ+okHS+NFY2HLSxer2NGxUS1H0BRVD26Wr9Bf5NxEZB9HCJ8BGnUuIXXxoL90zX1lGo61VxD3sC
/4sZX/k3MwpfhcNbmC8G4dnFJ/9pzHkQ2Yos/01rHmOnQcl5nplryvrWmseQ2ox/pCRxD0neRg8t
mLnr81YmJP0HMqHX7boEHmd1d/BMAHtekd6PjQa/Dd5fVU2omCp1d1G1bI+dkvIR9dPhWBqwWvt5
VlT0KNuXQQHXiFHE7utVUBegiwsgBPLWep4kDxqCMPLploeu7/Jt5UU/f4PIN9JtgwwGSvWOcYR2
eGlTgTomNpwYt9mUejVoiBd5oF6KlWNurRsPqXYJXKlqKmRB2JC8n/Ew185kxJyk0ymlen7EEmYr
xGZ6nD0Us1CxiwjxOQr2sufWfZsaaFb6IAewwR7mqapQ0Gos4EbsQnxc1+TIa5wV7eQHdCvpKiFS
tEM1u2mercQFsq+1E/pyyCMKyLBII1Y6qskzyMdIwjsXhuSz6ovqrvOdN/0YT0SnfMq/wtsyLiw+
EDaNn5mW3PHQFemLi8y7RJ540ToP5Zo5FaOTBEVOtMzvZLPzG3dFIS7ZymZo2M02CoW+knezx2q8
E7qCL4Dj1ZtOQ9RF111qxV5lHVWTykoFZXDRo0L+lWfvsdNi/9k0WMAKPTU2apiXp3GucBFNb2uU
jb6LxJhdz5L2CUVKZdsG47gDhdRdkgnenpwSxWRbQIG8Jj1SM1MXAF7T0+5fcuDm32wmhSqE5hiY
rVgGKlq/5esMcJ2+5hbJK/rCC7sr2wfNUOoLCtPxXVHHaDpR77jIPjSGNF76SbuVTTkwGeL9VYOC
mkLuNsoT2vQY5y6dwYUVh9zlrxOwFRCbYc2tyUYBCRAGstDygIZGuckt9cukKPUh8wUeLLrQayim
HOQU2TRRBP05crv4zTXyPsNYff7nzbcmwR352+hVsA7B/gEHDS76L/+vulLroE+N/rPeZekm9TUU
OOb9hBSHlGdFkLCsh2pzqUIBtXQexWVEnK6y+9QBagTzDbwV5842Dp1TqhviGHfQ7L3cJxi1tfO7
sw7Ro2vf8Ovsfz+v16tNY/m4oM5VTOv/UXZe220j27p+IoyBHM4ls0hKpLLkGwwHGTmHAvD050PR
bXqpd/fe68IYqARSNFComvMPAIIXoUlgTW6LZTEw4+QgE5OymJhD/EdRtl47X8e2BXpenzpfi0FT
80Gp4i/VQXOOblEUJ3dMIMWC7pAH4vWYTHmGsSUAizTh5OUn2zGWpq5W3+oEiQkwyi3aqpD/8UnJ
dqFrJuwL0JaIh97+gUlHw//2DzvpsP+AtLkvNaZkaJ+IbQxp/oZrrLJWwkHbymKOnoNSOPl9rpOM
A513Z3hG9hbBidyFSgfVQBZjGH228MdbEffji5F/xNmUv4k0zw+G6c53NpeGaYAFl6s2e9k6msrS
C/P6OYrUge0E30BeTM2iYCO/waVoek+F2+f3nZdXD01v3WVBaK0tK45uOoB1qxpHKFIaJYLE6Hkv
3KSKvvFwvEduYTwaamzc2JEWYlUU119c55vSOuG3TwP9Tnv99/tft+ds/5/3PyEqW3fAgmDsoZuu
BEf9Eb2ZUHWtFM/OZm2HbHpBR8/cNGGMN1WAi1Pf+QdlVn8M++o+DAJzK0uynsyag8zM3CrLsGmI
vAMD2wlhZjejHbPHQyYF32EozoiXTs2NMRteVJVdniFOLoM6HR9kVV4g1torOF7Iomwwde/RrjsA
g/MgyPb9EUPdZ1mSh9myAXIXUZUeyO861uEtOVPjbIvOn9ZDDFSSRWa4RMctPVqAEV6HCFSCm43P
IOmCmyp20Pbte6ud4VDTUjcd5Afmh/jyyMtHOWqLrWnWhwDBWYSjg2wbe1NzMkl6XQ4o5+gLM7XS
PxrCuYsc4cwjZOe8tL9phm8vofDDj+tRCDuoXlId2t9nSLnRIsskel0XA1Xn+1B6AL7njsqg3rWq
ff4UB7jqH8vYQDQuJlBsR1ktBZKvIYNWDyqybGhVhy5quzBAlJcg9r+YzP0nWeraU2oW7nOm+9m9
6oQn0k7Ki44W/UFVEb+rLcxHISkhpEeotRGgUx8g4OQPzNVIFfIfEiaq9ajEHKoQyS+vhOgt67LS
2xZtNm59hJgxVlW62VCkP3ip7pZYLP1VlmfXPu7cWxbZ9t2FBJn1Xht2l01cSPACv8LyWcIoJHBC
nqEkgOVh4YE0H0s2ewGh5Gs/q4AB1ijxxPIAvWEtsqwl6s461j8U5UFtAwu6d3k/I3r3Y22hK4Pe
s39bY8/yqVtcIaR6YcepE9LBSVOHJ3lA0RbvhPEsC0QDCTsTWX4pOn26ySeRmQvZ4kSzCr2pEbad
h3rcTAe3jW+ZceKHARW7tBDpWZaQaM7IX0TzbBQ/yEOG7DGMdxA51zqzRJChK91llvThbV6PPxq/
N54Tu3RlCcNL4zlWpj9K5NwupSbT9eck8f9okyLdhF7xrSrtaW+FsbqXZ60YpsuZrIOHifKjgPMd
dSkOnpZb7o1C80m3OV2OOqA810x4ilmc5gtMOPQbtxrHmyHr0qPu+vDxlNG/Q9kX8RpSnQ9FhjuI
mYftc27hWOKjTvOOTexHzH7yO34G3M5DCwMgihdmH7HpaOp6gbpuBmE+7Y5ZpSDqGzY/fbt133IP
K02z1LLnApYYcvmQkf59Qv0bc9c1QFSxeWRSZTKl+RO8KrH9MBdV4zyHrY802fxiFmVXLVMRp3sZ
vh4QoFiWuOvu5atXtkobI9mqaumv1utY2apbw02nF0jp/Q/j5eXkgFAHYWzVtT4e8gqdsLwNcUn6
T/qA3QG5ZzMMe/4SxMLSSxxNVJ+W7JfFc1n7NeLjtng22bSjCLdSFP1kmlH5OrnRtB+cYs7IUiRS
qK7dwBiZJCmiQwWUvmortFa14tWyimU1Vum2s1pvHbShvYP7g9xOr+PfOVkPciM4thMeRwCeH2Nh
WbsmUCt0pWLnWemNhwiq1C6wZv3qodqruFC9W3jfrSKWubemkesHVLGstVfY/UvW2C8yyv27a9Yg
vyS7Or2PUvvc1fWG10KUmFi3unNrutCSV/h8rtW46A6tF7LYQ0XNvdVJwd4arXC/6dn0YPNQflON
6sMJB/vdKDMk6DN/eoW1BiXSRlcJw3qTNY/ePaZxPq4qtNnuVaXt124Vmqc8V/oNwGAc8epS3Q6d
2WLGZDo7TIS8vec62d5QiuHGEUI9uFWFfZkNGdCLkAXphtK5K2Ok4GwXM3odWDApQNE95HGBx0bk
tk9NjShgrucCtxULrbls0N7Q3sPFuRQYpk/TG39J/Z0FwK0zVc6HJWbJ2SLcByRtdpXgz+nNPD2N
xVjd52X1bYgN7V0LTNSrAq3aJw1ESA3hVVmfDa2zrcG2bQbcLTH+srAWc8Mn0Z0GHu6byUMRtYQq
DVOqQWyi6ZPvaIMtcLnoPsbKDRad3ZXPkZ8GG91SDIyc8+DWDawMP50qeE2E/SK8qftQknjTdbM6
RhHru5E9zbIwku4BD1RjYyD3d3BAszIhBiVaeGH52GQx02VoZN8wN95oZd0ekiJKl05SugcS/87l
IIs22TjWIFY4C386B83RRL2Qp2oWcyo7XU69ebjRTvkhif64jOzsRoiEOyoS4LriNatBqPWdr0b6
HpMOfROAWnwC8JjzwjHzDyN8FzgBfs/ZJy6HOlfvdUSedkpsujsTHfUzWoA8epVTfWuCeinH5K77
s9PV4rnMTCT/uPUOlgEzG59lbOk0FPwKH48LvY/RLp51J+TqYz4Y8ypF1tfd9Bj8rrrWk5VEjp1e
wtchRaAkf7nGP9bJi8hPwEP5DfXFcBYJslaQhYKnDg39uzZzz7qC8Z+ssi2ck0kmn9S5yvWwdbXA
IG9lIw4UGXAykgGy6Okj8Th7azoqDuMNkjZw5u6MdGpPdqu0j7PHR5AmhLG0PsU/2jLW/RzVgjod
L3rda06VgaKg3gV/dEPO8seUea/YSo27kjBd5glQvHrl1sfBArsmD7KYJSP/f5aFsrBtY8eqFcEZ
s2youcQrZZUirC+G6rW/6iabBx0YAL6p8wBWGeVF3+P78P+Cj+J8WYj/ydUlzvCfC3QXwogLypPU
Kg+npqmfADiVgRBkEef6MxlOkjEb5tpyL1CGsom73Vfzi3zyvC20zV+lue1amttkz3Z+rQ//0fPv
42RP/Ot4Z/31Cb/HRYmC43adY7rc+6RT/E6QXvGOatODmXTt8U7WyMMIKGqroI69+NTQ2Cm7ABko
dt1MXXl1vg8TCybDnKbjAS/urNrfyZI8mE1kbZko6qWGI0YCAtHtlr2Hi12Ya8sJ3BIcwM47OWPk
7yMjvkeU2TvJKnmGh1aPLh5uq9cGolv1Js8CJCO9Zm1mk34O5lXrmFXlyk4QCp1g6D/idKceWD+g
Sprp32rivE+R5n5MrR4+o+MrNmPua3vNT6w7JNJDEMNIbJeFQDhwQPjAaK0Hp8zKxwTN3iSzi1c7
FximdcQGZRFTYMQAa6vd1ENevo6THi0VbW8XJS4paZ6tiEmhazgVNo+5sIq7oF5PWgNktFGUGxYL
CEZnkGC3iNB9tfQCrcwEEWki0+5zV+oPmC9m37OeFMpQQAkBGmTvUoNM+v/Qg/gl6m2+pm8h8mib
qWxJauhZhmHDVK6zUs1eeJf9gCjif+j6e9d2zTmFWWzufOx82DqVFnGd1DqLtND2MZGSNaQL600t
USUfrOy7pqS/evDt1f1MOls7NumrpsTAMswSluAz5JeQerdEFNc66CUgFzCnkeKKwwUihw9VcMTp
6IgMEFq2DVmUFm8XFn2xhXKH0H8GmnlHmBk5Xri9ix4o7KuLHuSSRWnyNPaRtvL5Y85p5LWbHOj4
rRVm425ogbKMiBIf/MEqdoVbuLeEG9NNXCMJwP8YogwGCWWET+1mwxp8QqcMlbtCL4ybQFXGt2Tg
HVAOHjFzv74d4B8sZL3pN9PKCAe6zRPXgDP5tZuaVNainWcwZcy5Wmv96pYkULwT7yev9uTV5CdE
RKF+D5A7WKe2Gx7buKrvUi3xlwEEvW8ayiMBnquRqhboGSYeyChP3zdtHfFl9eo1KbK7zE7s71ma
fuSKqJ+cCqnz/2Xpa31iFjBVeehc6RrhNNUyobv9Z+yxRa/RSbtifAat4z3U5otrdEy8yGXsrR5v
liRNqvcMH57FLM136kVl3A+6hrQG9cmUrPtRrEJ4GChTosYmNyKyGDXWn0XZahftoYrKe29y06OP
VukmrIfyIa2TejkQ7Xg3suk+krhcz70pLaf62djlV2NM3VcFiucyExhfk/z52baNelDUhuRNV45f
Qid/aFAMeqzn+hAw/iowjfFLf6xivzgJldC73NEXyaRuxGyHKPf7Mi5Agmu4jfTSurFTx2y3VoHV
UGUZ8dZJe1aWEMfJVbo5UnEymO4IbQVauj9irhywQFIHcZRlPyjEMRisjqzEgP/LfzbILjYqiKy2
5474cQ3rzB2eW9M+SyShxB7Cck+Pc5UCaeA+LJ10FnIVK8iX6q3roFXpqPNmSFURY/ai4UcbwVzV
A+un41YPse8qbwgKWMskrrXzBFmd+V8jFvd7OG42v4bzy12G27Odbx31D5MxBqfO9MXOiYb81EAr
WBSBnb/VddQizm1nW6Vu8rfQsd8738SnCv/jRw/arKwevdzdIZ6AxM88KB/Z/Zl67R/NUG1fo2Jn
Gn725hWlfSBLXC9lcVDGR/g3p3gWBMpr/86JLXwcRJsehGb0K1kf5MEJUF31ZLTjKvfwLFTTcmO2
LUtwVvJHwON/Hq51qtOKtVkgcCa7XBtkEaSoWMNZcla5aMbVoGfpvVflyKuR6OVFGfVbvBOrY1CN
xQ3aj9keITcCjzygOyPuOjRCsBRTg94FvowL+ZjFw0Oaev6yRJ79OcHpbjFoWvemhg0qq/FofNX9
OQdcFh912WzGi++xtXUtsKgLY/QXXRJEwUItSML4Tvsd771Ho5/y+Cdi6CxX5/zZ0JAX8LvkXp1L
BY7j/mwDJdvI6FzajJkU/7tN5uT+Ps5L0MXrRa5f2AOeOftpF164kwhMuLEGHtYh5KyZI90GjrIx
RVoCdeWO7B49NbhhGR/8hKl4E/pF9E4sBMU4ZBnvUi819irSNpss1p1HtyaLHSHN8hHbS55+50eN
xOACOyTlAVn3YtuyGNgPAXJJQcV6s9LT8R1PzwPy8O1toyZ4ERHJWxD4DH4COcUNzviplO17QXL5
1emScoWm93QynHLcTYZeIgvcmejdp+EBpZRok4aNdjBqLbpVW/SJAX0lr4ZIX9AB6D5AuWy6xAy/
jgm6HaU9hmeIEcw0VR6iYN4b92jTh2yLdeubI76wZIZukOaGuI0kTcEeSnGY85Ni5ivIBhBBv85M
bUQC28JBQx0t+4yq43tdeth1u+O4cXDZ25ozEKvVzJXaKd7TmIrqCK8pWqqtGb11RQxcjdtjJ4ve
VN92TSAear9t70WRPOpzL68w0l3WjojSzEWCd0Q+lfB7bonujnwCP0UJGekKkpqi0SHTHBHL/w22
GjtE45GcOskqB635XZ2GW3IFBgKVA4SLwPG2ZtkwM6ipsmq0rntKbDwh1boXX9qgvI+5O4JFicB8
kmD7iUrnYTT64Fs7aRD7g8h8xpr8sjBQku9M1C9+axqvZYstQoeB6loW8Vzv0LDnSbu08meJHDvU
f3/52X9799mGQYBYB8GPP97fGN6amKBI25XyJLxcA9uEw8dYTf1JxVNz34ja30CXLJ78gmWJqWfO
jxJcYNDyEF/7jvAab8bkjmUB3aMyf8LHA1u62UXsd/cMR8LLpVMIrnjMzX3nS1szm6TB5HB5IWrn
6JQuEHs+tER8P+pW2w843X1pm95cRm2cn82k1ncF+45dUGjxOYA1ivVLEXzBmOEQsCiXg3q8qoiC
gtOYwE3o80xQWln05ATo4s/ZeUxnoqcEtUjJTJBtv0tjMn1um8eBcnH+F1kZIHOfN0owTgw0DFTb
4B8I9P9cfRC+8U3ghM6TQWp3leBEU76mFg5f4ZRsAYo1B1cVcDPlad2Rjmznw6UlN0dsGmQ5bchE
YgexDDILJKk93Uqci4TDyLNPmJhPRSGsEfWI1jbxyjTRBuowxRjIpz06ms6i0+27g6ZUzhFN4n7d
IK3xjFRJsJh3QR+YeSDGYP2QgzIlYpATdxvVYM8vBzVJwGMZusazk5Ys9dOTriNF3AmxdvWGp6QK
iqU9AoaB3ffVae3pzdPaZgmXxXpQR6zeiySyb9vYVHbwD9UbzC/CW0TNMX2ZhLL3QvMlRAR9nQKy
ORKi8w7gQ2PknyeBJjXix6Bfxg8feHNrcoOAxwPv0cfPIvGsNQaMvwYRCI8ug9i2Vr8HjRp2rU6N
VFed6tFlUDx/0rxtunySryviSfVtUiQAgLa96WXrHGBn9DK1wVfNwrZOGEm8n8rYY7FLlLHxWcti
8hTszDkGWRkqarvV6F1ikMhLLeb95nOZWitE0lVgrpr9VvY/mxnn3iJRu6mJp+xcK3bmakwbi3Ng
Jm+Zk/nIo8HVbRr9FRlD/05WyYMselm6IfAeHz/Vm42OcDD2iziUPuC0PB4wQq+RGkL2UJ5dD7Iu
CbD2TPIjM5Tbs29TH/NkBhynvnXU5giyY4On1d3cPuq9rT/L1rFTrWPtPSKa3tzoWWK8JpO3IUln
P6qDE97XoXhMZxJYYTbeTssSe6VMurFWOvSAirLOd4L4+0o+tZo75jtvdLtLUbZm2N752ri1yvan
NW/NBoD6G8I4NlUUlVi7RdTVefCLH8boKMfGG51bucANtU3kqNXtZc2ru3Y7EZ3X+xXBaZYz+Cev
hRqjntaEoKtZqrHLDFbIFYTHMg6zR2uK/6yf2PUNuZU9zv2tLvPeTf2YjiD8M5w8n5MuXJvyG0VZ
ecPS310Jo1d36DPzH5CF0yJrW/e2TcLiWWmDtdxnjnlX3mTEh5ci0bvHcQjLbeliTSkThX6CBUuW
mPgW8JO95vG5VLXxBfTZ02XdDtbLWE2Gom5YGzv7zO+UWxev5pUft9Wb1SbnYI519nG5t7PcehcJ
5scG67JT5WOX7SkN7kgBRo9pjieXC1blR6tvzKT5mcN1eM+LB4LBBSTCv04U5XPNn0056AXsk//o
k1et865C7pNJBbAvc47IIdw63055Q8pIj7RgI1t7aJJVMX5DZjkf2av7/HdiZVy0OEs6ybGzigjt
tcZ577J63aSt9j0rOhUJ8WS6T1kkAQS0kU6PhPectf2T7FFnERvWKH1uy7TC4D6PbrS0qx66Ofgm
ezgIT5RWP96WzGmrdtYbkbaEQoVMo4YZ1jdaOLKvt2PCk45tLNPOiZ+zIboz9LQ6y5dPQYkB5Vne
xnPbtdQawR+l3+N8nxvx39/+nur8/f0/w23I/Ggk6v6uhWRYSqME6jA+Td6+VjTR3UQZmCTPM/tV
X8QY0Y4QI+RZ0PlsgLBdj1Zx4ytgyfrZjQfZH8gp8PCJTRwqc0CuPFSfEifB0Jupajuabbyx/Zyo
8AwtliDjeNa4abEwzSsIaxGiRgebmfXFMb2X3E30kyypwbAw8vgpiYjaaHbu75m361WQO9Y7jOsf
DkC5+9JrlLtk6odFBsPsbvSUihjEcB+2fQP5r/thoVT7XhNZA7vQj6+x0UVL3KTOyRiIuyKGhR65
bnFXe46/izXR3NTsTjP2kOuxq3Cw0dXpmEbdF23S+8exyvVljFT/xvbIKpS86354drMw+O12iRYr
uwpZ6bFGBy4zs5LfIzBWQvPqrxpPe47e+6s5mv4WOnC+tauyuw/tEtv5UX9PM2Ml80pqiy7RKIrw
7MTVvVDC+GYYIvuAmZN1OfD6BKFYVMitzTyhmVfV/xQ671syNFHlvYWFj9CmodYH1xnbEykxXqVd
hJGHNVSbOvFNPFu6YCn8yt24AkTBAtY2qk1d4jxg/3UygMF91QDMLIoSZ07ssjDymMYN9nmvoZX3
31w3KvAmq5t1PHXx1q5VbckMIF49245m14D+ewAdvg4qES4646nPTe+n1Sv3bIp3Ldn51ejAWBgT
DHRarV2ILHS3idl6h2Johp3tKnt/KvK1NsJixy5woYKufp3ybthgVGVvCr9jB563J70Ev9cAOvzW
JeLskmz9IOVEzMbxloGPBTFyQe0+BRYj2X50+IsWmI9TD20hPQ7YEt/LQ1Wp2kFJgPDNVYmi1Mso
c611OZt5C2eEfyDKt8Etz5Wdl0/Aap+02ktPiCipz4WivRSB5tzpcdngXlifIQIA6c/imC3cR6x2
+VGNggcPXvdN4GS4OGLvYh4VAtDeegrt7B2DKmtbdmq9kUVccU5uyfbQ1ntx19ktRh5Knr+bShyt
arULD7rX3QLTdME/oyImGTShx1mFZlNShsE2G8WvetmYEMQkXDN3kWXUxr5gtZuven98JjOSn6o0
fmZ10txhe8+TNAltL0TTYyjOTA00HHvDqP/Be1fcZ25v3A6Ds7NSM8REzkYSmLN72aiOvrjvB8fZ
l1PyjRwjPQQKCTgioEt2KUco4qL8r+OgNuQYARBZfmEZ062B3vNam4u2YePX5GndTY4+8ybyynEp
2gY7gs428sPl1DE7tkmsuNylmGuTgBeUqyvLUNyVIvT2eTOeqzG2Tm7Wbtl9rk3P+FEIHGDVuP0m
TKs/T21WLvXCrTFUeZ9qgL4xO52xi5ufwnwUriOeMY73jpU/wR2uUmgVSQeJJGZKR8LP36kiyrA6
YE7Hmq485/OZY2rnjEn/IKtkY4+2+1YII1jKIuCm7E7R6m8JKeGicaynOpndwBq7XsqiEwVYYbrJ
11jJ7Se0hcVD1mHdMZfKAsZmFPTdelAH5TjNB9Bkv87SxOi3GNZ9vVZdu137ejCKSW3w6b9HOnZz
AMX7s/JLdz9UTXzjYpoDJXTIdpGpBbciipptWBvJHanEcWOURnWa3NpZexnSHkIEZ483867IiuyA
HnG7D3n8d11UuEcDpdSNPqrTacCBc+0D/njopgTpaVOoT2V6X9cWqAMXyxl0rfGOM+v6JsbS9DRG
mI7mXlq/635+q1Y86UkKtkDLmy9x3eFT4BjZGetUcweQSt31ZZcsK4yK1xpR1BvN5mrCUuZXBnbP
rmNoX202Frpa2x9umT1qrCGWDUHFszCUNeIi5U8TUlnIXPge9HxDESbF2cqjbleP2JTyKG0T3RXb
wQIrozousQU71F9Vq/mm21n8M7dvQWkisMDDfLbJPb87oVEuq15rHpB76TZV2hZHd6gPXkxO0A+U
5gzDqFvmDZmAqsBeqajTDzVkm+XlrElsrMQ20AuLwzQZ1q0OjmQVekJ7M8V4SwzEJVHpaUzZmwYb
ra8RntFr4arVnjCl85A34gNuBRMlWXt2xI19nzVdfDCwdli7WT/eZZi9LnrL+hZrZQAtA69OLWy7
rR2wREKy6L4b8+C7B0xuoeXZ+DBmpgBhXqubOu+7V8ITJEjoEc0LZ7cqsntdNAU4gGaHIXZ640we
trJTjJVW1CXbUW3tk2dW3ioSs1zVEHu7UY/GY14Cxx9m71bLxGrEqYd9AjNVGGJh4AKzCIY2vY0Q
4MNgsm7XEtwV8FuubBFVNxL61SFsDlLEbRG1AvrVdO6iQ9MUh6A+f1D9gpBpax2suk+XhtmLm67T
sOZxtfwdIsYHWZfhXHlQOwoj/IFFPegNrLTKXsFKVycOO3o4dPVRP26HPskfAl14xCu75rvt1Yh5
dtqHQsqiUiPnuVLNaa1pybs7YpJR5IZ3zuYDBHux0GNuVN9WdGVBIEhbTbVTrkO/9s6yo+fZ5taN
TW9xrUPZDX6LxcQyX0V2S63BPruXa18ultraNgDV0IvpdVSCcO0WZX6LpY12gDPI+rk30qMXe1+c
xPBuI4P9ddg8ToYRLfVJR7DWg+Ve+3vHc7XbEoIKnnMhsgQtovhe2ug3eZ+Op3I+RLt8zPINm+No
V7JTWJl2p78id/rVqIfhJ/k5vEAIWwbstmslxey29Yq1IPbNdJkG015JmahNxbofmEd26qjEq7Sy
tWc7Dpydnyg5Io2zk4eWvgGESVeTi4e6oZbjcfJBj2QG5uSxbQzoASV4f6qjcyyqDiN5UnKPWBdl
O1l3PWgYs/zq0rg6cTUH+BerERQJm+bVbQR2lY4ZvfSIuq/6zDLOiReyRQULAZ57GxsTFAEICeB7
EIIUeiUwEmxvRW2wBSRC9ZiRZ1pAyh5uZJ2WGTa2Ny2kYsU9x3i9fZCLwgVh2fqB+xAYrJIjXf2q
YrW2B3mKrasC02Tho50cjXNoolIEC8HkTWmi9F2oIYB14EAzcNklAB7uQaX3yJwZ9jIZ3Hptg6G3
woiEJH7DR7Uc8ptoynkeSlVZ4Veuk9rz/IfREQ+BjdalZQch4kAKAZak2/paXdwTT4OSrFQ5PLYW
2rjNqglKbf1sF2N8OxDXIBTS1s9JWbh3XmI+cf/YT9MImwc6+F8McWdWi7lSwSp2cauqJwEsCeKy
Ia4a/64tv8uCHYbqunBEsnKcejonSGNhXNIOMBNmVxpZh9rHVk9dsBdzUTawW0AjRUEDhppSxMlS
tXIWwLNq2uA51bHr0l9neKoma2QjLWS+xGxENPe5nDITcV+lar9BMh9dRAvJSUWF2p1pnn8rD9wG
3k0H08pAW+TWqm1eABkuLJWCV1rBtMgK1rnXcJZd+PwyN1ZtOfeyrnULvIibaVfEro7AFMyuLrXJ
wg+oweHDBMdkvCPrZJzVcbSWhh8G9yHfejs6Y7rD+5V0QDDBRhvnEMIJBOuqt1ST1zTITa/U4eLE
5nsPqe827H+MRkGitRvLjecSuMXEytk3fsNabD7TEuRzLpWyLA+tc0eWd9z0XdSuCZuSoihhQgol
fccSLPmCmcCsiKK0L8z32rKN/eARLEq0NuPaP9kqN0WUfGVzRQK+qwHvdxavlrkoD8LTQdVaHtEB
eG006YNj73OxUkSqn43mITIbiI2qjfSKzw+MJALKyapXpze+rQv4Gxo+xeVEPMBMrHQVTQpGcvOh
CqEEstrqNlqg/qqr264jYaNXN0Nam5d+QtPuSOjZx6SwvE2J9vCqczQcwyMiLR4a1k9aaDcPohEL
FRHcJ9Pp116iKvfzQt3vGu3VALF6JEDgX4pWmeEINop4k+lljH9tjwNGifz/FgmmlFxs8d314wLn
ACH2PGuYELfmcG+hpLEcvXTaWp7vHpJaeQnjInkQMCTNrsbBbBzrpwI0Umm02l0ZKPWTZwhr2aNR
zQxLERcWf6v1hGb81r+zCkBVULf8uzy2f2g4+70GeF7eRCrGVJUXJK82bJm1KZpoJ1thRKDdGZol
6BVasZlA5TZRHlXXVB94fwBjoXpweniLYWEvbDaaB0fB3LbsLWNnGU26QkXEhjGVNAg2gR6DB24/
Z4QS8K9w1RVxfVpHVduWBa93JXEsQiwh+p3ARDGRZazu9cG21MpufRnbATrjbU+cb+7MCq/ZFBPI
eNma9MT+zHGqLkVgWrywxkHdyM65SMlvDiZyhvPnqgEGyTVudNvL2GHwVw4J7a3sbPSzh2zo+pfW
1G7warazancZGwkSbz0pIfkn4KWtLMmwJlvMeHaW4/WnHun7TRZNJbbjB9An0ZPSLHtNFU8KBtRP
WT28wKLybgtcX3dVD3lTMQZx6lok6KLegzukRPalrtW+VhN6apeqHrGCO5NkM+7b6NzG7JgBmod7
V7jiJK+R11GK5kkebd18WGJUJVjiRc4KSHV6CAKI37DevucEp76WZahjxmdYp8y34h2WT/u2nbJz
ZyXPnZoEr/CR9T0WFihee0PwWidtuyHWPm5kK+CBZkmO0NvL1sKsH7Om6M9B5BovHQZ8WbDTw0Jd
lcKqUQyxsT2Et7rFjJX3lhsgg+SVuIOsY8v56zSdT3E+q/TlHx3+ODUzrdwkI+GDwHrwIWG+YBBI
Zt0Exjt4wYvB3Xbvp8VelhRLmKc4GB9kKZ5yJFBz8V2Wav5o6NtRRbq1Cl+mGu0gdyBHJ68at5Ox
8UGmrGJbMU6jr/46mMqNo4jgdK1mwV/uUz94lp2u9anZaetwJFP8qaEIYnVR+bAFrp1lF+IR7HXQ
MRO/P87v2TBataY9w4ffRKId393J9ldTC6h51HL1VtUJd4GdXrlovcB/x0gsms1O5AFfpV9nqWG5
PN4573AH/xPZqv0+S4vMWw89hJJPDbKzbBWdEvzRCtkH+xVbNEQliL1erto07iJtJoB7HaRiAizj
lO+RC/t1iFkq7NP5IM+uDdd+14ZP/f4PXa6XnwDE4203f/B1nCxe+1w/6f/Q5dOlrmP/8Vv+46dd
v8G1y6fLN8EMzPvU/OmTrpe5fplPl7l2+e9+j3+8zL9/khwmv6XWj9WmC6OH658g66/Ff/yIf+xy
bfj0Q/z3l7r+GZ8udf3B/qtP+/QN/qux//67/OOl/v2bIu9Qszo0iiUCISztovkxlId/Kf/RRCqK
UXnq/hp1KXdmUlyucilfBvwx7H/8BFkpL/XnqH/+RtdP/f+0ndly5EaTpZ8IZtiX21xJZibXUrFU
NzBJJWHfdzz9fPCkCBal7v7bZuYGhnD3CGSxcolwP37OGqNSd573q+fjSv+3z+cww9F7MGN25+sT
r6ten7M+96P1//a51yd+/JfI01t6IKxq6A/rU9dX9cm2Dj+/0P9yijg+vPR1CfGky3/5J5s4/gPb
fxDyv18KTH23m1D42Zjx1Nx3Y+jsaxDxWxmG/UIZYOYNyB28YLSsrVq5/k5xm0I/pg2ifk3tsaNc
3BI4TgGYOMArZ5rU6zu9QLNpJ+6g35tm6l3A/NJBJ6Z+9tJT5bELLPUSOenJQG6YohIaodWWMgPQ
y0Wu7SrmJrpuouZGzx6UnnJrjXOibFeNN915m7iaVik43zdiWI6b9Dc/apRbE8rnLcLDyZGaFPko
NSueQWXemFXe3kO2lD8rZF/Oltc+ik+iKj65B8+uxx1t4fmzhOkJUmIhyZY7CdF9lS1SztaUVSUg
LQswXGasbdaF/sOn627/6Fi6TxL1X57sTTAv6f7vQW6QgcvdAcHrgiOiDffHRcaITSJ8mnpv7tVh
vofYpkJIMRJSDG/TZK5cJM57X8WqkvBQmDTvaiUdLUYdUwWQW7mQJYSkdB1/CEpc9wL6cjp+mAPy
9O/wD1bIFVN3Oxoq0u0NHP6ovNn3vRY593KXol3R93l3+WRnQxTt2J/yHvo0YWzDc58EsDX8vYZE
yKXkeAsLlN0fV5vchanT39AG+ecnuyxSNu6pLmf7TpxictLhkKnTcFuBtwczSZ0QISeLP5Gzze3a
u9rFKXa5Wy/A6+yTDGchwJNbl2KKX8dvc2VaY0b+LjLqFs2zbDwAAei3UTzr3gZ+veZxUyFr7CFq
pPCuBUJN2s4eD7FXtI9DoLaPtVY6d07vfhHTaod+64uVtS5nDULlkgFHPthm0G+nZabYrs+QlVaj
PAf93On6HHGo5fwtK+rmKG26cgcP1NNbv+6n1l1I+Lxyc/Vd76VnV7p3oYUF7dDuPHg5Q2q4d2pr
GCm85lXW3CmVYnPvK2r9032rGbW6lXC/rfvx1Gq6vQkaVNCb2HjrnU6UznPJbtAdvV6MsoGsk2y+
mD6EfO68Fn8QuzRdfwg1FH+Q6dKIDX3BJoLnH+E0ctamQaM06sj2KVxAEShEqt+zAnagRUljjQht
TYM0GJ13/fYT6CfJAJ8fxOgsaqH0v1okQHbFOzYITiN0ngMqR0sGkE/Kc0QVFeLKv4nwIGTP0JVr
+ytpXil80ktcSzXsGgfUAt10u22gjiubp4Wh4BC1dbwLoXoPtyAFc+AgWbwbfK9+KoepfhKbttg6
mrqRHCJHe5CxuD+tM6rxQ9P5wW1vN8O5V63+7A1UiDcyjmGhP7n6fdEVY767Okg+gQcYne73EHEb
Cvd6D/9yUO7WFbo8flvrky1c1vP1+09mW42Uo6KPT927SuiH35U3FdHan7fkELQPvzDXnx1KgKdr
jIw/zLz+yAx+pG4DQE9bOvzgx1WomGZp9DrQF3bMF7E5uaTvd5OIyq1jcfdDcp3xyS5DTtD9EeT/
t2bo3HlD4pOuKY8m5syMlMt6yf3mbWgG7aYDJnIWp9ivc3u6cbbBXM/7dRpZdX/Xl5W2vbLdmjQc
0gY1QAZoGlEECFir9orT/GpMXRbctbkznJGF52AaNdVtPKfVbWKkrvo8WOQOVFTftxJTL4GJdCRM
Hsjojqobech7MbmhXmzZjA7QgzSamm093YaveHTmG37mtAeaWfUHucvQAdXnqLusdh3ptnOmW3AX
EeqpgGo32lhaR4eXTYsfxvVCWo9/CajvXaRAYn11R6YHVeX70yS6WR45FgolGZ62voCwzptz35jX
p32w52kFOgZdvGHWb+c0qo7kqdUXr8sgqlR8+4eOnEfYZcPvbpsP25qm/kf/PTYynPlT7OB8q3lM
WsGnHGiUALoGcrTUa0gn5cGNAV/TcHVXdkRGEqTDm62gsaoYKxR2lhnXybLOEC5JvSp0N83iqeEx
03ayoj2GNxLyecqyNq21EazvzBBvYVW7VHec0X4As57v3QaiYf7r7B92SJ+IllS/hXYMr4fVpA9V
naD9i5jhwaLP5YvECl3Lz7FqP1uUaYA+KHqtbByNnyTpGWhQPaAZJmG4wIhVA1418Uq3gXgdF6CD
eGVu0VGHVD3D9Oqtzzpbkzr5pl5UDsjXk4GvwE+tQ/FWixKVeLMCVZnaBNDUaLD8et3G9NPmAaIS
OniWu9Wx2sLFC4JDO9ox3QoSJ5cBNuarg96NHzMVvnkYKKKuE+QRn1aSR0ywncAIzcISvD47XV4U
6KvmUgFrMhyz3NsTcLzIHuNf6YNCDkb9NeAPQLEwgmp46LRfK0sDZFVOL1Mx0J+nJCmV8ED71clV
h+Kn6l+CdFYRQOQNu0yXVfM2r29H8r3/2ar+qMONoSjo+7B5vLUG1zpqfk9nNvisDfxh/TnSo+A1
LOfboCLb37rx/KWoiu24EKPRP1fc6x2yUcESRdMie2cbjRnxeole8U9hSfHKknTlDWfxRqb6Ycl8
yikUs4bbFj8oKaRUGLwCBL3TPasQjt92bmgfELuyvypzdC+/w2tECvDztowc6xA2FqTLJuxUw6ae
reoo++Q5joyT6eTbT3tlmirZgc+qapys+M37ZhNP1NQfPNPIz8/mulWn4HNjFM1Lssg3GmkKi47Z
3LXqoAz370OKosFFLnPu3NIcXV5sBT07FipuGs2NnuXiAfAoE7B4MoLbQr9UZnsyehMBmGzKxmPW
DT1fskyY+fw/O1nabhf9rWMBFR0iMa16V7adc5GQSfeHe9udj+sE3Z6TG75B6aqXCbQyW9sW+vRr
zPW5c/JQFkV4XcSA3vEhnCh8yqtwgOEj2+5bG4mVC6jpdAe2aTiYy/Kz4pbbEVWEFyXdqTHCKUXX
DC9TUOvbaED4VmwjiNszqKgf3sL3KqaqMKEKytSLs5gG0OmHpLbZRS7DkkPfs2F9E5+EmzF9pF5G
y06r+ubdlPm/wh0ynLwgGE6TP4JCl1u58PWuKOhavAd8jqrePRIjQ79og2ojY6jOor1uzf11zTUm
K+LJ366zZV2rnt5ex3UJGZeZ80Ud6uD4KcRuVH5RA++X0KpRUuk8887tlQjs4KxyK5d1LH6JFLcD
VdZbpIztNfLqklAKEtNWC+AZkSBZQ+7WR6JNoBjbf32aRHJGDWEdBJmo6s344EAwuItHLdnLsPdC
bL0xPvTu7GwGOCgOnxz+kP4IqbfcfrYX411YZtqpzuvURk6FRUb3RZ/K4T7QgxZwUuYcPE6WT5Da
1xu/nodbGcol6dxn1ezjs4yqONaeOmvc5QgIPRTLyDOD4InGzHVKBQvHpeusG39q5mjrdS0sA172
m0b7d7SF42XmI6JD9ifTlwePZjgcmigDp1TVW+A9w1PtqOELjQDgKv0XuRix3YIgsvy7dLG5DUDV
eVYQd1mGVOu7hzzQ7yrTe5ug90AYLIQExUQrWrZ35h7a2CUe7G1+7gvnrzWe1kDgXTbqdktA1VfT
NujD6UaGc1t2gNHsaCtDxU2N57z8miXp29NgRapIX9rOrZG2CaibwiBp4y66ZXCJxvzL4mAHxTqK
ZYstKixAxOvYvDVolIOrnwB/CZAoGcrFiOwYHE0R7D451iHaLeYhtGwwgl8NzUUnZzICpFJcik0j
PPYWwMddOzTzgSo81PVuFD6pkbuJpzL7h1fmmkjySGxquMGLzKe5//N8iQghp71GrE94f7441zUA
BcPlCwjdg+r/YIVweCU1Enobm+adi6u0ezozAogErOGPuo2Du3jBWG8kurMjZzuFxvgolxbW1Evp
N9Dat9NjbtPkkcV+dpTXBMU0kgxWfb6OXMpojWKNm0T+HO9eeXXZv3hTUmIf5nbL3GH50+VqYt1Q
qw7ocEppvUnK+g64INxSAGCfx3CbRkvBf7EUauzd2WP+l7iuQbXf7dPKjfbrnGAo0s3UB2/riAMy
4/+P66zPHv/n19P1s7o1LBjKqtQyzkWjH/tYt25b32C/lfa9cZ4qlmHrlRrn1Dbiu5EWYGQhjbOY
BvFeYyS8oilnr7UevSTLFImUtWWojKhH7KoAwqc2qaa9GMV9faKEjzQh7Wm+qjeRGyVv39LlBM5n
U5rGdIMmxh71u8jcktQw76Iqs4Bu853fBvzkITHB2JPvd/GTy5ncfVm17c3bvsYfo1uyfMo9H5Dg
we1S9zAWrQHX8d82dXGgf0dnTq1f7TnMO4glLyEomH/rdau8lflikgkab58d7xRoUZb54hj6zD3b
+qQc4mykn2Moz2AlqvOsWeX534bikJAJVmu7nmmt/Z9jZaU0Cn5zbBjRavulVAxlK3cmoJXrXb7Y
ylRB/O/d+9/HoQergAommemm+0/cWDLUgfEqeQRgdtnHiUkuddgHH2S4U6AFqW9A25YFF80JaD6j
vmyaGRjn0TQAMMcvxmL2sy65mzhLb2VoVbTew5GkAGCei1ddIwlPFsi5iJcd/XWNmT3NY+yELwHN
Sq9cEj62JvsYFC7sDL23Y1E6z41voya5DmkOue0DCE2OSuNdvQFkZU+xbVpnKMLHxxmaFGsyuhMk
aNOjb3JpIgUW7CrSd05f8uU1xnZynt23CTJLLq6RXqfKSOaPVhLvHaA0u9KtUnKd3XQstMh4Kmm0
2ncleTLTspDUW2y+YrbbsrCba4g4JhbYwMyW35X69GcXWNodqWHjCVLTOzUO1YvWtW60LV4nesWe
2sU1da1y0ezxpjUcL0JIO5vuEkX/6xpp0qwFOt0stvLM9cWkAVzfMbCYEgz7Sexp67XbComP43Wp
9cWIW15g7KTXF7IuV7xqXuLc5rEeQJjAwc5YzpNupPQ3QP3p21I40m9WozbN4G7lvCjhYL6JhLT+
GrMusTpW27oMaj/xZuZzitb9+JUU2isNlcqXtpisY9GZ5U2b1ekXmPx+1wE+/vFzwBgheFEHpGWE
CmhS6ZMxIPISMkA1tI2dXWUfh+YylGDxSvA6FO+nuYUNPL0FY70dOsu4ZAl4oNF3v4Fv1fy7QIMu
nSYeWL7qUplI08TmhdyucZHoZmx3SW0Mp6L9Ky0s8y6E4ulEJyn/VZWCTiWdoUUNiRhWdMzHEykh
8U5LiNzJpW5okrp6Po/tqDXu7P4PJM1s+qKXOFlOxiSROlqhq7t4CqBrD5I+ow2aizFroXIzViTs
Z35Htr1V5e5faWpmJ9DAJanPKMtODYiobeL42lYmNW7q7aOui9hb5Y5iXtBqpmt9mOgAXBTSlyGs
UdODF/odIuTem9dS+/ppRhrgQgPeK6fO4luXxfNGKyL/teuAI2l9Mb36VWRtvLbJX30H2cGiCDxU
FBplo1j07HYGHU2UDbw7DXXaa5+2Gcf+dagJ1QNsNR+Gq1f66v7TuWkaRFtn4EjeLt2fRgc8xqgj
jb2C51zshe2E8hko9oma4WkIqr3YRiCX8+7qXqZkfaHt62UFk4auvafp9d6tlfIG+hR3n9C2+6ue
xF8bWgye1L7SH4asSjdiz7Pe3GUqMHJvAfXS/szWTPvmz1WLPiWQOuBaya90tzWbJvD8e7CA83Op
tE9iD/SsOqS+aZEY4yFR0x46EzhRC8/ma/TdCOPxxzAHyBXwtfbUl+18g/pJdaOaWfDMcRAMvZ3b
P6Lvegv/iURCbzY92TG0MG87a/gm6XxC03EHhUVKD9S7/LwYaTVI99PkpBfQeM5DXinKVgksfs3e
74KcVKnYove71Xu9i8fi0uWQY0WB/RSye73lvWjcy4UmdvPein1UG1EO3HxyyHCK/aeyzNxbiV0j
4HknE2aBOe3T4Blyv/xFq9N476vA/ouGxrFYKcut1TvpH+0Yb2dzGr8HqIvt5zr5GNEsJZL/NkJ4
otI42mZRiJpooNDwkUO1eYTdJuNTpKjhg78cOJrQc3aWCifYVUQ5lMOJsxxDxO8H9DcokXXy4Azt
dt7iEK+Xunxo0voyKWVNU8hypvkwbVmbGvB4aupLu0jt6j0JX6PyyucJYOLt4Cr6YZxL5SsZrGuE
QdPPJpsgHrJjWqJy6sPawreOCvhvlJ61E8y67TM8itM93Oc3Rs7L3qrFVBysSR92EisXQ01/g8JO
O8mo6qKZnsr+Bj735pHD5bafa8qSPmJuIpTbNuThCoPsyNy00y+Onu+kBRp6VI7DyKnspMvZ1R1t
49q2eqFBcZuGWq+8RP407WHdL2w6ZaDFlUtoq+qdYi0XsOYZ3yLcgq01dVoKut8zvhupFCweCV96
2v+r2zxABLKmHZa+12oan6Ll+xqyL4saTmpxrKdxIf9z9tv8sEp6zuBuUfer0AqcnBuxf1b9lJA8
NsZTOoXmZoaFYyeB4liXkrsgaY7x+1KfwhL3QfG0rImOUK7o8a7NrF3b2vmjVaYcNM0kPtZ6m+4a
PeKkqaY0zncqOqNm/ftQZt5B79UZKQL0qUW7Wmyt18/bURmbJ3H8lzZ1mUuHH62pa4xMSetm2HbT
qO2k8LgSRF/Llh/qmCHqRQd/GH6RquXVfeWO/uf9tbxpGkjSXTmnu6KzD33R/eJGO8gvN5Y+ppdh
6vtwnyi0ejr5P4bJ0mWcD2To0r49yug9tF16kevl8m6XFWUkdol4jxe7uQgkvcfLIyXU+25XEDCV
kGNySuZSlL69b/p63qw2uVv4My964UFjKzGWCy8h/fpv81p3oClIIoekCi7jkDj7oko+xqwrthCv
HalG/UAvwb6rKuv++veQIaxXtEXzB1j/RVTZrmFicnOHKsD71OtQPJ9sZHx/84O62mj6oO6blm82
YRcoG+MHgPr+IQBaDIZV2wgHQRNU2dk04QmVKJnkBD3sCwuV+T8ntU1yeSuVaJGG0reZ0+5WJhMa
Usgzb5LSHi8yDpDHOfQTpUSxKUvMx0C6rvd8WznX2eImJ6xRWST/BvbagHgo/tOk8nar5JPxKJe5
7Z2dMzTBfrXVtNdRQlSDTZarJsdipNqHRThMLmSr4VutyXnnow+D4yIcFtqJgRj1dwn4YO567QCd
bbYV27oGOTlwT43jXNcQh51r3kUP2Gouj+renwcKKD3Mszl8drDn+IPSa3+7Ll55fAxKs+PN5+k3
MChBCbOItkJqWD8ZekGftWM+NDkq9IhD1k9LgJgkQC6x89EkoctEwMrWdeLPa63L/7zWVLTfvCjW
7lw93Di21TzLJdYKFO81v3vTtWkLSJH02TNvOzVtn/s+8x77LFxyVGjJDAH6qr5K9HVM4opafK69
RTu04zwWHGU+R6/Pkxnqsr7YJnP0HkfWl1FXaq9RFr6OSeQ8jQPbvSoxwlsZSuuONzsnutCai/Tw
ZLEXPMXaSQYSFMJMTy+j+SVa+n7ETrR/THpQU7VFM9i2QzpvpzV8cmSGxNCB/PaodanlUQ5JXGS3
eTFaW4RPfk2f37KGSufVeeAxmbdUtlQ/PwRqCMgCnP5jmPX39ZxOJzHJpYTV6Ygetg6ZI2FkHuGS
j4lTLcADieJUd9Voxg5Kwshu38hRIpGfOLmVCxyO/q7VNG0jxxSxybFE7lbbOuOTTRYwqfptVLfo
9iENoECG4Av7QBpGs6hzW6spSgwLnRjtrm+EYcVU7y1LhyKzR1zwoNA/eaiXAumclNmBNoPkUC3V
1NU7BfofowaChpJetKVPydl/gsnLULwlJcerd4XJC5yeKm14nfvJcV1q8SYz72S0Dclu0UWEptHX
uYSpy9dg9Hd7zfrqd/p3BJnyB3F2rb6BJE//UmW19zzp4VHMYYYQnzHQhzvqkf11LNTmNlfLZCde
K2iUfeDF1NGWB/hoH18fcF1ydD49gGLihwdEbuMeoDIF9UqbS3u2wmTLkLSLDDMLQN+k6ds06e8g
8HTPnT9Fu8aKot8rGjlmHf5ThODMw6AXNqQWRfLLqNRPEgCA0oHsIjAe1pnIA4a/VxqHYM83v6Vz
Zh0Qd+FtZcFan44Z/DALZqVfwC7rRWw5wivw3ubH1e5F9XCoAEqS50Ic7NNUGSoCplzm0qeLXtT7
wtNzHPFmsrqgLjfdok8hF7voSFTJbR0DwWqXy+oW2zQH4W4eSASJ4/MS13XKmkIxWeidodf2eb0M
Xd/c9SXQpXd7ABrpbIwQ7e3+vqXlsJ+bDzFFG43HpPV+74OxuIcrWb/UykEGUEMj82yzHb/aq+wo
drHIXbvMGZJGv7C3Wc0BgpJw2lFk/WnRD+ut9p8WDRDE6vMmcp2tTufUcqaQA4jlu/ZxHJPv1yOK
FE6Wy6fzB43C3xD9Ak+7OMGX6YcoHskW/xzrLKtVYfT9egIS7/U801fDDkCTe4qNrCKlk9cvTUoD
n6rMNKNklQOPcOV8mWw60yGs+QsJO/cXje9Pcniaf57juj7pBkBI9IuMF/7mwyZUWvWH0j6Iztcy
x6r0tzm+pvjnJoiQ5k6Kaa8N03bKCk7FZLS/t3w/b3pIXB7qpofOQw04fYXZ/L1x4H6AL3Lapg1c
js4wFTsqKvED0OPx1nYn5ag7TfHkal7FyYc+LMODbnkhD5ui4XHsG/3bp0laWyuwrZrFU1vDe+BO
unNrDt6UoTrBBpL+oNo5JFZufE3q8T6d3PSPxEjopGT39gy/Zk2PKRGhohpf66G/l/zZv0W8r/Ff
RtDE5m5zuoB3bpf8Ai9F9ihAh26vUt36ak1NTQNY+EUAFUWo2ncjHFtXmENWGkA9UcM4GCPsVR18
u8fSyPttUZiobS9IiDiProvK/HYni06gJWVRwVDQ2OlcF+20qdvHiJYALWabojrDY6BW+RltA04g
iJNdhyJSL7yxGiZyJzCsLNsdsS+mOlbzsyzxvo6YEPTcOrGi8WeGvt8G9EjjFSQfwXm29eShWYT0
ujDM/+hCEFOt532fZtXfpRy0rhFWq/abEJCOB9LuYDcxDVTv+VToAJqHokw1HMjITZI/XY0WPNjI
XCocXWQ2RZtqo8P5sPwgB/auGGfSa1OWPWQlXKKia95V8Qig6p+O2lY4SyyOgIzadUbSe7yLF0cQ
l+ZZN+AhvoykqrKiUZuXt/zOYDjZYaRALXp3O7+f1N/a5BWl0OwPMn3qNvKm+V4D33SmgR2KsLeA
vI/2daqA51Ni9zi13cFSW+dkT77l7EiXJIccIkVQRmjMiztSdOcU8e+Bfgi9ypTWu9tUp4ld/mXA
rPcG6P/XboTpY7XDjbM30yR8/Zd4e7HrkVeAbGzgIiug90iTmk/pkpOUseoG9YaysYWgHbkLr9TG
jWlnLZKxlfHaUHmpW5KQJAfuw7orN8KyCc8KlFYKfIcyNG3zv59UaSbgvHy6kKQqoL9dLgo8lcAL
0c9o579tiyNGpgxFmAHYk2rvJ9iNS82tznEzTU/hcslHa9+UBezuy0guAP7NqGHTuVi8rFMfOmrF
MoLSET4OkH1IIgen1RSPdXYaevVXMcnF7rzi1lX19jqzierwNq+tP5Ho6U5wfyJj1I1Jjzho0W0h
QreoMQ0l+fbFKB6JlLtruIzNIPszT1UVvEwynjkyaftq7oeNYC21ge4b9uV4ZCwxcicXWNLgLUjO
qxn6XgCcZde9TagbJLarWX1IdAcpI6X1HL6TFZ2/XFf7+6kK3F2cGNOXpg/Jo1rek66C5QrHEvZQ
W1NO4pwHVaWhEqF18brQP90gWu1vxevyU3OxJ+c3OounLxZc0C/IARR1XXfbolYeqgFuMYksLLqz
qylXb2Udveaj01jDtBev3nTDnUa/K2yYvCJwHPFjrJd3sqxEgISEsE+pnmUU5RBRcuSszrIaOasO
EvtqgkbLRm/URA/P0nqOYXOo/+LTzErBI4ImCiXSm4E38q0Bje6Frmy+muug/FJBjrFRB5TZCv5o
PgmfALmgZqcG8XjTBTmAiyWnynFa20ZRWMGKxzDTi9DYgGZILvwowddSmjTbKKazi9tY26Z+9lNg
6CAC4FfZQc0rVICXEpyylOD8pTSXkgPy+rG9F5M47QYCG9Uzh4NEiMPuIHKS+WJbF9GsDoxu1t2L
XW2UAUkaNLPo19fOdVflN2XoP/mzYkL9JZRWQaZDZKXBkTr78R8Zv+WQqyyesPG4RQsmOdhoB2/E
CHcz4XJ7DYW6Mt93HWUp5Kl3nvcaFu30sKYAJsWkLcCPlBtJHIgjaswRIeym3vEFazyKI9Ubat6F
9gpBRnrnFEXOF5+nH82s8+7LFl2DzIoQVPDneavWTvzaDm6xcebM/61yq/thICG/GefvJQc+/qpF
SwdJX/2ZmNlXa0jy753Cfy39y9MvnAeyXZinzVPXFyQETEu7uOE430yB091Vqjegyqv/48nFaH58
srU8WQnL+3IqyLMU6XeK9h+f3HfJ17jM1G2cm/3DHOUHSMxg455N5WgWk/KbMfA+97pEhwy7dvdQ
/Htnev77O+ro2tEYYvUxgdBs6zRV+c1qutcFtM38v6A2otI5J78pmqK+Br2T7HQ+9I9B6itH+rfj
uyiJm8vYxvPe8ubiixP6EEaHpvY7QhpvL0PjZSh+EPzeGSQBP72Mafb+8TIi0y1+ehk1G5uLwT55
2418nqsB+QqKENkXqGCLJ6Pla2UZmZ7KBSxf7kz5vZjYbTU7rzG6owxlejiDVZJha4zX6fR1O812
mUpjAD3mEB07sxnteiO0XvxCy544agFMaK0X9ASslz5YkjCIIJ3EVgfBgvpduK4gOX4BYZQ92f7b
dCTBqCdGFtkEs1PPXWu+XZrlLgH+bis96NJlZEf9TG4lNUicLh7IeVDt0dRbFZbKneg6mBrZBUog
8xk2WDT11D/EjLooUjFLlOjUSFQ+T9O5rNQn9i3+NipL+DCnwazP/cKgIhe97Xv2x5BBR9A/3q4O
pBGIVt+jp7HeF61/g1xntzXIn91K8S5N4L6CYcKFDBWctXjhvPZupfCX6TNyvC70srbv76/AgXkI
w43vD+6xiLTa2Ineu7YY0VRwjyLsLmLxcideHRa3Tbt4qxbsTDe0qK5DEvYwh8YXXVhql9Fkq1+E
wlZ8y2j1LZHqe+TP8xAYvkaWRm3QSAYszB+saZ+0cCjJFvC6GxTjGJXohCybRSmVy+UabbYGXb6U
5teLNynTfirZ/Q6hfRObigFIIZq+A+zalamXvE5RXdLqh124aZPIg8miSq92d1oYxlx/+r7Y13hN
N/9k+zbwHUbuZVwY2+XSJjrdIkMXkW7DtnqDJS5z2hmwg5wW8zQL7wONH662Hei0mJzxm+f5wW40
Mv1OqjtO8TjPU/P6KWpw4qW2eJdygn9S+E/rDJvChRs55s7NQwqcizDrYDTjUzXxXypljV7nzCbl
tdFQnKfUVI0XWHb2Cr83aKZY3VlJOa+JUo2eamzn9JAmokXHBtmXHGh62JzE26bW3QRtxXMQhKas
IeYeadFzmLGGLGmQBwOPlGSbLCwSFKy68KWcqgr6HYBKlRGFLwXE/ZC1uNt5hH12Wxk9moa+7xwq
037zJhyrZaqY/m3+EiFOhwa7vYUmDb0DtdOWyz+luRKYO4VZnfmnNFfOctUK67N456UyLl6q4wSH
8JuvXvk0yTB09I9z/y1YPmt8qyXn4ZRHzrjNbU/5ogTTP+6mUX+zDe93n+KUGC33sanHY5Mnxikc
XUh3ljctOIjnqRynF6tvjVPZTSmqhrw5a+i+DU4vH+zyZvb/jh9iuEDnvhhsdV/aDgkiSExOcxPq
p0lv7R2S8MZGbKvj34bkEvRqI/NWt5HP9q4NUcj+5NCW9VN+cXetayDxpWjhg1yyIv1C/6oD4vFv
k9zB6+Zt4ZRP94XoZYqxjBtoU2wXCrSfo6MQsHtq/76ajSmI1idkTvH2BMcCu7WwxnlbPQjTvcxY
g20lewmG7FZRYNmkeyneVNkYH1pUPtGSc/Xbdlare3Wp9Cph5p3UDojBUunll7Z5bsg5IbNQodu6
RIgja8xbjR6y6yTai7tdg7jZpM3+PXKk7UZJvfLXtqQcaelZeMr8vnxFj+xqrydUihAkMvdVUle/
luxVNa0ono3ch60om0AaL/Z+mU4HVLBOr5BcfQns7isiF8UO7b3kZVBJt8id2IbFNi02uft/E6cU
pBdyFa7pcQy1rWfM0O0v32jWce6n9puph9NpUsEsizVJM207DnyjlKGBfsW+myHB9hDhUSDIO9RN
rB1F6GJ2jHtLK9TnJBuTx6jRf4hZotzIVY+5aU7flijVc45GBh6mUMwX9pr5SbP4EqAeb72IrQjD
3UiT45NhGdZLjFDzzgF1fZQImWBOpDsXAdgXsS0Tehv21msewNWDCBBfsoe1O3wFLl3f+n2t78Ml
9eVgt1rro73gWPR9if83+zCnqM9W/iYcw+4+yQf3kOh9sS/yMPsFGkPjBl1Kbxv6bfbLENY0LTuB
s1E8hvHsk5QooceUYM2Az6fPhntxJmU8PyeQkAVsnQZ0tnZZUOhf9G6InganHW76xHZV0nB2e1fy
Y5luBi3wb03jqFlN0/8Qh1JAd3XK9LG9u4Yj24feDCJUoKcqWFjmcrw3o6J7bXf2aA6vqtK0CE6N
6UaGQdktDJMKMrCLF1XSEnEFWllkmI0omAXW8EJl2ntyO/siZv66MBQFgNzLpGZJFxW0DCGYG/E6
2vTdN6f2kKSc79afW7Ij6bSJyJCgBfDhZ1h+bdcfX3/cL029HwLEF4oCC84ZmZfrb7VM1MlBR5Ah
nU3Y3TlDasOhX6psWTe2z9HsH9ouDB7E1Kkuesdh/UN8YlonrbafJ7XjXJ20bvgh8f/bSVEHWgy2
B15a17jkSZ3xwYsDoB5lMxjV71MdnJSY3eZL7rfFlzzx/9KWXVfl1NHGZTN5gU7QuA7tn4fiXYPJ
WDWXdTgkdJxpaVDtPOXWN5fO4tFw50dGgfQZ9/86Mpw83wypXT0DCdG3VhbqT66uTQdkpeszRHD9
3dAgluM5bvNAftnYKQAmfpkrhDSmoqp/d6vwttHA224K4NzwE/wf1r5sSVJdWfaLMGMWvOY8Z9Zc
1S9Yj8wzQoKvP66guqjVq/feds3uiwyFQiKrOxOkCA93CIXm1jco70SvrsnMZYp027RkrynaR1a8
LylGAJa4cN6XREn5KcR3N+5a8aqVZg9qRlwNqMFbQOdAvBYt7klXQtn+6ldaI2hifRCWLmWXRxvS
BgsQVjm7DBQXNYiT19RteAOhcGhtklIYaYZVucnOH3aSFnMRwMDLOE2wFzx7BWSDF7iwA7x/FpDq
mC4+D/0XHx2An0M/xtYm5BZfRSML9rHvD68MctZclNVza5TJOQND9EJC1+OV3OI41fbgCIbOps0W
ldn7uyQ1g22EYsUVCpPtdSwq/F9X2chXVplB94P6Q2dz0IrY9lpCVAi6oO64tnS2BZbpR+AM4Z54
6wG66q509WGfTWQfHWPyJ4p7MjkKMCJhx1s13JOdTDT4P+1/rI/v+KfP88/16XP6hOj4WFuYzsZH
VdvG0FwbX8jfTQ8i28HkV16k4H2vhYfURZF8aywWpGtg2xH/aThIRtSEyccaEwi9JAyqMAme0v9e
arZ8LDdNT0Dp68ocCuFKDcEuHfUtaqulb3jZhmykncDBfHoRmb6wehO82HiVWnZo7JEa1SfcmPAy
e+G0Hj8zsMw/xbX1/gJOqne3CUam3Pyu5GewhrhP6W+3sZP/Wu2fbjS9DEL8F7v49lsjDsZQYLp2
lQNNeqtmd3Eb23dAewrUD+OLXuqnrAOzBXm2ttXtXNfywJVo4lCi/JsxBtVh1IDrlnwGzXEXTQs0
nYkcy+Sj7gD2ZefTHfTV5J6JYDyBNuJG3rSs9PHcsqbkkN7Kg2RArdiBlu8y6GA+6xVSEgELwjN1
QfW3bfIuftCgSPeQD9ZqUDWuaWaZqHpqywV1x9GwdiBj1qfRTEYAwsii2NEoLRlBcONMXbXkkIGT
j5YsQK+T8bA7O2EAWhTNR7AiWpoUN1FN2+SAiUMO7kSxFB5WIzTx4nBDXSONxNHUoVnU11HxGCJv
9GBnUyiFHJoalM/z9Lat9aXP+NroLKgUhol/J2uUqplKLbQSPWgnWAegMe/B/vBvD+F1x0biVf+H
B5BTCIurlMdf1mA4v69kbEEfHnuW3FwDiYOQimvZaEdFu98n2oaI9CfbNA5SfZDs1w1YYJ1CM7ZO
bSMrYYLVFHmw+sSoi5TJ1CWEDWFqIuFMphlT8zGJ0Drk9WGiHrl+TDRRjnCKQpRSJ2Z55Vl6hPwg
ewA0mD0w03xGGVdzBkksg2R57a0R35ZrGuyY5p8HhKw6NUimosguJctMsNJidho7yRol9c2Gpnt6
a+Ak2nybZqtJkNLYAt4f38ikez02VSB+3tInkL3HjxH0gBc0SmuYyMEVutnfkUlUGiqIBEt39BGg
rl0fHNPVAQD5/YlA+gPVL+2eLJ2eQ/Vp/BYkcb+nAFwLgtztWPNqCuCJ2OoueNHe0SB9yZCNheh7
Et3RFyxKO5R9/HN6m1fVKnJN0DcXqbeP8R4Adtfbd36dPzpmUjzm2CdZMpXXsLbwHXdMe+mYUbuj
QSCkx50FooQlTfiYjudVDhLXga09t0wulvVAoAkTL6EVIL0j2HfAd5/WSCo3QsbfQIP71eXQ9wHR
iL/PI6gxsiwzvmAijdPEodK8lZMANFOsND0x946C4BtaPeyQFjcU9KK9Q17YWQRVk208sBYIyCC9
8jS2wHaaIYORKSUpJeWi7EDWmp/s//RHzvBs+k3E9yhdloCwpkAqqMjfHzHAisXV0oqR0JgHPgUL
G4oEMgFWzSLGM7zvS3BpiOAOKl7BnWsgy4Ltsb/tIWN7B44AxPxdlH4Jzz+Rhxkkxk3yr+PgOMky
8yNX0Yf/DJhwk6Wj2IEbtST50hq0pFM30OxTd6h7E8FbDvXuoEfRmzrZ4bnkQsYv7PbUbUx9FYEV
9inGyQPbln+70auid6Cg7efdX91qtRoBmT/c1DlmWo3sdFON2+18U1qN92BU7lMB4ASEybbdmKZH
6IJlx9zQ7O0AFMI1EiVg7KXhPfAAoevadMo3M47e4khUP+sEencpk9HCkoBAN1H5k/v126BFxVte
FwmkcVL2MJj4MVdalF0hUPF+l9qQn+/i2nGyRh6sAf3xl9rS31ljoDQtjsBsEUfMJzO0ISdamb/Z
aJKi4PBCAxIbvrfOEHt7gEhMeXCQsoEwj2M/kC1sXzth9/fCwOvAdyA73Izgwpr9IX0FSGOrY5fa
GM3d1Lz03QjR0tK+OYN0D5barLrAbmyMdEiQxh7bK5LtEmjXfxon8XgyWsozWdsH2XrejzLVTzpY
TuYL5hqTxf998Q+fMvGH57irv9AemXbLtFEeeojNt4G+J7vwvWtkecA+ZOMbDyE7MId3KQys7LYJ
sXPbDTdUeTCI5yqEUgWkIoxVjDwjJOeS8WIFrb4kB8d/TrvaXkYFitWbNsyW7aiHmzF27IsGxO3U
GL4ZnfzWXvd5gPAWDZCLgNzSssCPbEO2HvV/K92JQwjT8fbaC9CFdE4qN2XR4t+vLjUEINvhgE3j
8Ar2XAaJSkc7cNU1zU3tS/ZSgbzm6HhQ74uUdrSRj2zJW1D4j0wrwIRV/awGS/uiLry0er8wwI+b
thAEcQxkFwsjM55rr+tWEW/tqzCgLZA2cX5AwgCMDsHorysTqgiJERTLrAL5TqiE6gp1xT2gvQHk
QV83kPRLpG6s/7MPOVKTJGA7iZT3vBhdRfnXouh8HLesEx05+zIab6Y2nkiGLE3M4abG6IRJY42J
b4s6nH6M/bd54EMBy720vzSQZViA+Ch6iKzA2wweMDYCNIZnM/HjNa9b47nU+Ne8lFAzj8GDh13d
d9A9WwupJmnm70kA38ozCnoSMGtq+vMo5TQJsqrTpKZEQAtwEy3o02NcO9oyG0WyRMwpPYaBBEk7
jXRBMrxf0tCY6gigOPl4sCQSaIUqqyw1FILHBoTXoQUWn/wADBpa3jb3mp1Uy7Jqoy9DLq7MQa3X
ohdf+9brfqJk6lfkOd4zyyzwMHvSvqZMT6H71EYH/MtW53SwzHVre+zBTNqXOAi3o8ofUSPKwQe2
JkLdOPUzC+ni1JEHgzJQn3w+hiMvGg7U63QozneDP24JElRK6JT3DSJ6E0JIwYdAyfJ3W+uCgYJE
qcmZ/OTHXEId0Xrk9x/Xcxrs0b20O4F/A+UpOtNWc4Slt/VHsKQDc6OCNIUNUGDpuKAqU+ho1dCk
ANpO69k2Jv7F0L7UOHYfYs+vcErWNYl/w3A1daXI3esg8gSVu7GPcAGIk2LV0ACY7IKF5RTR9pM3
dsurZsj68+zsMEXsnVYPn9wg5B6vpZM34AJ/AUGMf27LyrEWHeIBe98KXirTDC5Di3PLCvD7jWuB
gWxyQc3VuEjiQMPTZchXwBNB1GB+Pkkzq0BmvaYHU0d2e+D2pci6fCWUM40EGTJwC70FQDBpJ+c/
Hn60em5aBsgWUZau2A5dRY8YmgXqMulSJ+LDeYiMwkhsoPqAzVBTSAPvk1/UG2W0IkcnNlAeZFXM
2pu2mGzTCtZQ7RrItNnRIq9yyE0Yhn2L07HeOXGX7QvLGa4jhCChEZfUbxJyj0wLtZ+eqHduabIv
HcvlkiblblLvRGaAecTnw9XCktOkXHfP9ESwi26HGJE7TQqAa7v5ybA2odC3yFWlgqsqFaipZL1E
0Mo/W7YwgKtRR3twbUSgv0LpAQgZ3/1wagJzSVvVwJsj5LP4mKyXsdhCHw3yxkjnXIEZltc8FfXZ
dKFQ35q5C/EdUKDocTMcSl+/o56rTHQF3pJsx11VnqCm0iI0UGhhutErwO9Y0BTvq/hZ1q1Mjkhq
bHhBvC5sHDRlaoKQcL4Vckv4NEDQ7Gg1OSS7IEnaSwtShbXniXhNv6hS/az0uHiAkpt5ol4T+N25
qDl4/zBGjV/rYu0CcbFOSv/dhsrVu6DUvOm3iKra4lyN1pX86acI8vh2HUaiXs8LiaC9WZAtPtM6
CA6DfmNgCYJMoFSpFP+Vkca/WpGwm9NDvLsNwFpP9tZ12NJoDPPYhIV8MpNo2w2e8ZYJA0rWRTNs
yS1FCj0zcLBvxt48/KdlR1OrFq4ADRctmweiOFgEC2w0bu1QNRisc2fsNsRCRt0EsfVP3Uh1ibJM
b+pgPY8GAkEJvfgV4rXw1ENT6NCm+Cupa0eIlpeuh0IENZo4iiMyqoBLVF09AfawVTT91EXKID6n
VZdO3XAQ+jmstJ/TSsh4XJKw+Eq9sHWcS9/pz2wcx6euaLurBh0xGosMK7o1mX+hMQnk4q0ZLHAG
4I5g1KjvsMHaBSBYeYq1UQOmaNjQWN6bxr0LwkCaxx3ePAxdvKSxagzjRzf/VeGbtxUJsO48KPoH
kRcpaLmy/ugqcifAhq1dYtoVtHTAFzW5oJqmthznjnpJkZnAAMbGhrq9AQx3kfoX6tGkAhv0BQIE
/ZG6tCTz+B1Lk8dB0Z5kfZPeaypqW1SRvcUGo4fcTVTtJWr3L+SCpEx0gQbFfp7Q5a2+RSEAEBRq
EWp4HrfTImFe93sL0OUFGCZ8pLIrd5HUPtDMlW1rC1NzIohstf7K5mNwq7IyuKFaMtvFkDda6ORT
myizKyp+oVFqyHk4FH7o3iantMHDpcF3YFo39cGUpDtpuJsnzfcq1G2MBBS2flo4KxRcAUPih7p5
dPCP87EXyEUMtDb1P739ZTxka84QBK86fZvwrN+5qBZ6CCPnR5SM+fdC95E5YOVTDrq0vzmkDXvy
h7KaHPDi7XfVgEOXWiHDYemegUdmEbvQtC+MsDqzTLNezHYzBnn8UtWyvsg4BE5bmXkhom0K4PgG
ySjrZZ703sVuPUEkaxzL4/RmlKaP30gclSjvgzzSp4YHALxF/QCVXww06t1KV5B5ZxcceGJL+iuy
+KaJfU5altsgK6CG59g+ZF2zdu20ZvLU5tgKxl3Y/SgRq9JM2/7VIo1VsSF5czoENTLgs3HS5jge
Yvt9MKoGxXZqegCxm2n66OnNE1Ie/TrJsNtvFBbCVfiItrHxumT8Qj2mg01h7NJ2aQwG8B1qlHvi
fTQMUS5fOyUQU2rqx3zfk8VG98FgGoPCGrEAFML3qkYls0Crgh/IA/L2HriicBbomal/4eKRxgNw
u61Myx+PNDFTEzsqbhnlY53Fw4Gpsoq684qLo66oG7oBfqdBfzJGaG2DhQP8jHUpTuRGHqMWltuO
gyx2D/ARX3pOXiPjOWhTbUCQJeUiNnRxM3qvugD7ogHNitSpK6oS389KiZP+nmGFqX8HQkBwmGf2
d9Z67ZFeTryJ/Qtk0LZdhDf9sjHDfgMmvWY1b/XUBFdk3ZFMAjR9G92zAJJGeLRNXPklyKo9iHe0
n4ZjnCBcOr61YBZYMtT7X8Gbpe0crvc7lJcCtakmMQd1i4le70cZldcxsItFOhTROVNVqWkMeLSA
JNDU+7A7rVO0q1zkh8ICl+JMMgNYKHR9NM7ArqoXBxrI8PVal5mNHL8ZQMmV68O5BkPaC/9VCYO/
hKYMwZELVjS/9q2XFvxfm8QQckNOYG19n2O6tf1ifLfDbCfqIr7jtRU9mLkFYHymg76qSeKHrC2b
E544bzQ4RlF1BkX1uZBudrKGNFtBGRcCi6rrc7wBF3RJTaAleISpkUGmGGEQ7lRCPe6ajL3zDZC4
7M4eWH3JgB9ddL2vv0aN1FZlbRZ76qbIWEAdUzylhjqCAWe7iMAM8xoktQS2Qvf2LPKSI6pO3SW2
Qwuetu3zmIfRWdcGHwS6gAFASLZbaaUXHkrVVW6tctPDOjojXglNtLBBMgworBWobKIDdT/cDLUa
wGLgRiNQwdh8Q2UHGLaq8qvvIqauIuaJ3gggrbh3kX5RnlAR564+PJCSQAlAIsTSVR5BB0p58oAm
Ufk1rN/XIA8NinPgIgJHMh5I+n2HZNp6rFEDIsvauEcpvXGftf6mQZTySh55nFhAHPhygegUeHZZ
4o4LPG2GPTnbFmqy26EB5gpTaUaj1kQ4slnbpRjzZeVqG9k7byY0tfYp6JgWnWKGccagOlIXIjXW
k8Pb924oh3gTo1R5JevW3VUFBMPorO7ir961pYhXdJCnUerSaX12tjsRHBHUSRaU1ersDlTBSdFv
4sbTAFLO+aG1Le+oA7U1ZcfSAJRcEhlWmkB2Sp01g4y3AzBA00rzhD/XRKQIqoSrNMK2x8wAdIvy
Pr35Kd5ocmR3dVDABAzBUZrel9nUJy4kEexcLMMu48mSRXm7SrQu3Uz9KhwVZ3ls7ae+EeDlW5fF
hZYocze9DZLjfKgmA283rZ+hxBYkdfKQxcc8FOkJu533ZvQSgH3+7Edl1R/z5kh2mtEFvgUaVZ2o
ZqwLU2DzsQ8gGMxQS2kFmrkgm6MG8N9fLguAotYzDQhdIYyONCqQdlGcP4zO4DzKFjCZIb7yVnMe
yWJp4x70EfzWKlNv6fUiqTg7kkeBjMSqaaGE1miNix0VSiXbGhxSNDWClOwBxVj+grooiTUu/+NO
zKr5LQbEpUEW3ueZg0rpsc6PnWpiaaHPhygHZmjMj3RFw6XNJciJLQnexo85IbnTOHlWYwU+nz8v
aVxr+noNKa14a2dhuiLd8H2uqsMqfE9WZqOLMwcA/+xkWbrKdNM6Srf82QYpPxmCvzdhYvMT2VwP
/HqOnR1pcFQeHGwNiKN9uNCIRAUdKJ3Bq5Zrd3OaauxZdNSH+q39qCy3kWYgE6WpqNE6UFQqL+qR
K00co26aOGW0fq81L//Ptcj+ccd5LfP3HWllsyisI2qx8fjEw6hOUXlLCF7vo4vjjvmUdHiszKPY
Tnzu0igS4lFmNmfb0cRZmm2wx6vt0JkJEDtkmy49AFT2iWEcyEZN4VaoZ1YNygxAUvoSdThBgLer
ZcOTBvi9l2gvVVeX3wrLe/HwRfgGKujpAnjS6eIfQ3og2TOkMg5quFAz/8cS/999IAGGKi/wd68d
7jinWrr2goge8iiLNg10aid2CItB2aWqdOfS4U9+Nr3HeDStl79NCjyzmdgh/j1JJpX1Elp2fBIF
ii95rskbNV3MMmhlLmfLiEDczY3VhjyNlOirrtgsi8rYGjHOqK4whk9TM77UgroMpiV7A1wdulRB
CXUHFdO71UFkbNMARLBks5GhXDQdK0ANWlTrHjX1+4C12fOgjduiNgFqVXbdSv3ZLsLy3c7A2Lav
ga97dkqcIT/ss/8/7WWN+jXKXk2JL5W9AuUlNJmHKVlWg7b2xP3mcc6fZb1Zb3vHk8s5fyaQwkQU
NvY2c1KM2+FbFtrySKbJHi3LABVllHMbtSA9RVb1ON+a44GzretoWM7LNEH/eWkaGIxsWpoW0kHl
fOOuuRwNVAi27ojAYAZIyiWrXHepNW2OOgAZXKYRPKGGPepannJlI7/GDKCgCATJllaY5tICH6sI
sPugoEkt+tFgezqtNJvmNes43eJ9w440CBzYfeJk/NSjjH8lc4Ydt9rITDsPvPiqwUZqVpk88Ezv
ymwAVZfq0nbFKULk2kSQHsnmeiA4ACj8SoOTm1rXRSp8M9sK89e8rDZ4n5elSb6GYFYi2hTnKGyD
aNkejNY0SE33sWzQ4qgwVNhVyU5z9lWHnR3tZ7wQOAjq0n6Guq7XCxQiITUxd2kUtWz4vaQnL8Sp
p0cF8TaQ41e/w5EoZHp/AqE49njUZ8pIV9TEQQGJ2LTZ0tQALOt4bagp1J9XCEoQ/Ft9c/+HfVr5
002GzI8XzCvEBiGOfi9Z+GDavf6FQYjVD5z4e86TftnIxLtA8Lc7gcYD5YRD6X816jM5OFAlXpYM
nPK1rKpzAR2RFQ24WwsaU9+g7Fyv3FrEZz8K80s0AnuA1Fb83TUf+8oYv1ooSl9Bx7ZQ2+ZgixQx
Yg8thDvxzh2+5LrdLuLUCm9F4doXGsARALUVakBDid00UGngXw5M1FHI+sCMCNSKjoJAyVbck010
DlB2Qz/c14gMbqxQE9cgi8yr0eh3rdrUJkglUU90WrTRwJgPRWCIPIaMmQdEVfZU1DIXulAX6s7O
AeTn0yD5k52aAamlgxO7uz/talmwQ2uH0uh2n/yVnW6Qjlp0REHONPjHdFTvIn+si+njzfU25AZI
ZHEcq2w7L2sCU39OPLGstVaeXRcJHQlM/rUP8LpGoVl836Y+YL8lFBtk4xdLwzaqF9Y2KOMTTfbF
84ACEKL47qcgTypc/ovbxSpNcwb90HskgxKcUrJ2WflW8AupM8C4s/SbjH+gRq9+sjkf1hEejada
L8qjgezqZvRsbCpBPrAIc6/7bpnhUhuz/Bc4uJ+5M9gvviYR3Efk/eJqur4vbZTuM5zJ7pLC65ei
040vg93vhWtkv3Q2Hvjg118A2oRAF9gPGW8XkejHB90skm1g1+mhZm16tb0oXBl+L74ASb8dqjT7
qQ/RK8+S4bkXcsDp0yhOvsHtE37Z5Zr1rHxhHOFA5Wp14z5mXnSsm9hZVmHCQYHttMfYM8aHrjUe
wNPhfIFGM9ScArs7QT+sugdN2zey449BVKavxbkAbd1d00YAUsfeSvNRXAcCzPCi5UV8ro0Ih33L
6r81ztpN4uI7wDWQyVIOZusOW9RQRuvETIsbil+KWxmgwAsBhwrxeie/GdBe8xZVjk88ZlcyoYZL
Q2Za+Fa0kFq5C7Uu2QgF+sB/tXZnelm8QNhYHCz13psGAlQLjEF5o17kBuU5N6PzPCkr8dYfohgk
nh8LFUgYr/BjSjYaQUSwoX5fmHxYZLSL3Gu+E9nbqPg4q5QPxy5fFI6ifJuI36aWfKj51K9kOB5b
YF254R0gYbNwXLB4lJl1mTALI6QxEBxINoRxCAuzPaNA45kGyeRGxtm0+nf/Fgh3pMlC56g1nrMk
Ogq7bF7L2DbuTQTNTn+x93Xx2Z6Y3auTte/+NQBAS2KvwPfm1Q8S816GqKaaIllF0Lfv/K5IgpyY
C25QwiRQqVoO/oWu6cA9Edg3/MOUTz0kmXYdSrg33WAZryMevCFn0Te8wkCf0qbaaeDOeIVKtQei
DBQkq5nI6ZZPUs1sSwSGQreaZpKDE6AIjGZaQFRceQLRcfZ7Jt1TZ4Ao0kwn8vTXFuAjcsBOD7UX
4ToPG/seCPFkg/8M/yTSGHzDEK/eWa1VIS8QWVAL5zr0qC3Qq1pm+h3SRZuhYmOImsRoDY4u43ti
o7IQiNnk2Rl1sfJNYV5LEWrbfuy7g1t3wwl5doiPs7K+r/GYR3leX7xhG/EYpAD3LqL7kTdgDKtY
pVRF7LdW04vl3z7byK1/fbaw0j99tljTILKrar+odCuSbb5srag7TMVZqgvUfHegsq/W1O5RR9Lu
K5GmYoHIKijkKFznNaxeWzEYAyaji7Tt2pORtkAau8CptWMbCTGzZSQD/KuTsS1jvKND5zQqFS+p
moLrbNOGEDtnldxakhUHDZCQs3C5PNMVNTwpwVAWuO5qHqjr4Fvc6sEib5jcWElo7T1WRffeoEra
BlD9AnlyQoln9UIeg22ZyG9aT6j+EUvosYcHiUeJNaf1P8X4p0tyGuFEKQCWxM5GyAjHfrDRDQju
OsxDDUqQrWsFK26ttlsYHZCBPWBBj64DiLSdjq/kFuigOXWqChG4HmeNOO66S6fc+hC1fGr639wk
fvnbAlBEyFgx/tTk+Ral3Mjr4Ze3MZ1o3OaqK7JqmUA35CUtav2Qmi5kx7VRf9Md+XNIfO+GRLO8
gk0bFevK3zJ8d9lyhsyVWjbnxZb8h4S9L1sibrwbc1S2g1obDLsbD5ixJbKL8Z6OttSt9CTZTwdf
NYqKjfhTF7HMeJ/UOjLRNapLPQKuhrHTLwyjd9Z+4esnh9CueEn07gblGbf3O0Kd5hh2iNNko9md
UGQCeokcRNUnCHQG5iasUFReMik2NE6NxuKviVuZW1mYHDUsaOIi7M9lW5co5c8cMMh4rlyQMS7b
dx/L5XxZtS2yv8qbBjgLJfgvobSQVkjeQmudn7kIACaEvtSyKyHRKFKg+ZG6xyV2Xt0GjG/dwkNo
Ui7I2KgRuvKAlNmXNbvO9sowQf0xjXJrZVQAGkrsDBy8xo8t/dDwE4rOXWrjN0eXkfdQWVkChTPE
zalBjioTCOn+7nfgFyrA60+WTzOpP6axAc3yJa01z4GQEELxqjFzZq1tmbnZBfRg3UYHF/ilMgLr
rPMnQ8G9qCEzXY2RsJZuMhTrGDsVhjNI4J3GMF+SS0q2wS8a6PdE9npeoYn1J5xOItD0ebxYaFAl
O/iqoaswdboCTAoujDjP+WuydmNjA76rvBxmQ+m8HXbkQybbKX/PpiXnPvlQtyxzx17OI67BypXh
QlCyEUgYiSJ+bxJEIxvUy6OfSa8G4VD4c7JlNELuTsPKTZ9rvygC+SlImcYxVH4ikKd3QLOfcHb8
HM38I7hJkz0nfNJi7RkoaOtsauAHFFY0QCl+SM71kBXgXuLaHYrQzGXdRSZiPFm4AGNk8UOG6Rog
xQLYjxjCNU4Q/eRJ/a0M3e61GZC319xIv8eGxwP3ZKvj/7FM93hp9WDBaVDNz9K1i5crfg9OgX+L
RAyn6VKzuHYwGuypirRGJZEaocYVQGYNoMWTOA12sYmiPdBhvAF4eQexzubBGyv/hGLBZkl2jYN8
sWyi+poG1njzHYn9i5oQgSsAGaPSOdqoL370SsjpCr14CsuxWUgw8p2oGYSWn3TVzDbqcsHbpZOZ
m3IEIFwU7bl1w/LJBwr2vvWCpW42EXAtq8YtsidHduUTIq+AN1b8nhzDMrsAJeVdqdckzQ9Z1MO0
CPTqQKuaRfgdqjVLdaDFg0jsqZuNzrgCFsjeUrfzKqQHEeDeUHeIgxanscZbWeqm4AqN98huWEsa
RSZeO9Ql6C1o1HP7+Nx12KHSqC7N5oqQwR0NYusaLypn0He5plkj2JbTBgUZzaHD5gChpDwNzvhu
BWe60kT1Cr5ssTON0hkXZh30CMAPYII3chwMcygzqytqQqgCHIIYzdz9m988jWaQC02bu//vS823
/GOpPz7BfI8//GiAtYLve+MhiCCyrEElpFzQ5dyA+MNZlVYlFxBKyI7zAItBSV+X+e8p1J+HPbXi
3KWrP2+QdchIGgwsh/99maj++GB0F/okk3G+KxndprbLhWsbdyOPcXZTH2KeQt3JhS5pSlUlL1De
rPeaFZe3DtKQDlJBp0IxdlJTDQ5QIFpQLQfTercJukrSjQZRo/OgfgHARvN20/AUtRIfc2lGmQAt
J5l5nu2jjtrtMcOTiO46Dwyg1xGuSC+FF2FnzqPeXadV7C+nO34sjCgVCrfB4S3o3hkvcEqujWQ1
LUWTI/6WMRFdp6UyblTrKNbqycXX/IsFEqItGCb4weU6P0xXLOvfr/5iIxfp2SzDDxvzqCk+rmab
q5aZV6WB2VaDJXSZ2PjFg97Nv696Bm6qCEzq1A2c1L/nJiS0RWpeI+VRQ15tF3VOv6TB2vb8+xLx
lrwW+nmaJDiUAlHEg8gXIKIFb4urZ1kX0KTUP6rRuWiuXv2wObtEDBcFLF6QtCcWZ+Bm8vVgzxr5
RIB0gqGHCouOSMBkn03kQfa8Hq+oMl/oAw4EmZPcQKBn3yVxwi54IK2pR402gs05s7of/RCmyPR1
QORVft0uPTcAiwHLw2OT2eo8X7tv3cdVmhjvNrrqM9t9i6IhW+hlzt6m0XCrG/5Dynl65zhOegfe
a/fUduORTBCHSO86APGvAZ5lUM2T4ZLc+v4uAhnTjbyo6Zp2l1qlOFNPxkl61xTlS8kKMGmolckk
W3BWuJoZ7mdbX1rN0kv0dEsuNJDxHEUXJYp4yEZrRjXkRMPOTlfzXUPGrW0qwUA9rxdamblnhgRe
y/DwgZNy9I62293RNPqTgIuooVRafVrdqEHDm0wfYf4TUpwoBdi/LrOpCJqb9Fl0mj8ZZ0G8MECT
iJpU/IORb+s2wULTXPbpr6rNADBSE3RV5EKNP4IDpDVaY/qraFHW+xDdy3O+nG+rd4W302rg1ue/
tG967aB74nX+h0OAFLz/PNvPn04Wjn8twzdaa/o/9GWloq7DdeqOlX0Aw4ZQxTRiz0yIJGhlLr8m
bfdoZnn6mECy8cB0HQhdZYeenaWV3WXEPhzgT6/ddKAy2nt5ZT9xEN2Rk+6axrJz9eYcW4620pwy
X3AI8D300ngW3VCcheq5lT9ugBUBc3LtGw+NK5ubB9KrzkuNBzL1Bqi9wjyMj2STfVjt8rjUl9ME
xwwfpLEJODfAxAmIHvbVfbKnxcGJmx4QFTEW1KUJPr4smmvIOzL1I0KJmeybLS2OapP8lFjFTxqk
j6vFxhEp3PA63b2zBNBmsbumxTyWiotuVxfyp8ZPkq9lyowT9SS2h9uAmT3oRPAHjZoM74BUWdEg
mUpIZC7sJpAH6qZjZe1YjGAdudBHEKiM08cHMmgMGi9+Peo7+gCg9dAPIZc4SuJMJeIXPbb6u9Fm
/FaN4kcgfP8V0u7DGoqAwy6U6EZc+z/CvqtJUiTr8q+MzfNi64ADztp++xBaZ0bKynrBshTKcbT8
9Xv8kt2ZJaanrQ0Ll1BkhOPce8QKolvAaCa+fyqqDA58YFB/gk4hhyRu1hyLLgZ0zbrO1R0c+Nqy
hF4IYjTLtzduSKjtZpzeOzY/Rerj2Kli8QGoZyc1zMRN+87AZRdh8Ez565CpL23d5g8Fkmy7tobF
D6K0/oPuQKlt7AG/8PqzgSDnl8QBADLt+Y/UljeNHK2XNmlG+IFa6uracbcVpTUcgtJNEadIGVQD
+fCQjnDGVTDo/KqHw6OU/4gx3MsQDMZXNNgEtsRXQzJQEjSPPBYGlC3MFOQzGQ1P8KiAljPq37v1
mn0ufQ9pRATU5m4uuPfUDeyIt9lG3e19tjj5GpDQASyPR8h8g95hLLLxW+ZFQJf61jNsh0uAEs1s
Vw9N+lR2/OQVZvQFfB65LACPvrSexc65OSK1Zo/xl79H9hJmFDQyd0PAtm2brYwkQYIoVPKJPqnQ
TedP/R/q/tQvZCbDulnID3k2w7XHI5TBdh+yenOOzRnvDWdy95Rem1s9ZMnWjlGCZvJ3jo460yyy
rHdUPyRyoSYkdi9FVxRbF/IDz1ZWzHpWrhTmOrVFtQcKCea8Mp/1rLCXRn3SQEDb8o0n3V8gTgaW
GmAKzphDR9kqemutsfPLyPWhg11G6X8o98ukXQRxGxz9FLYjgMqk+SWbHCRczH5FDcgT5pcYHoL2
KpmGFTBUwfG9WzA60WYMpbccONicPYAaxzbruoeot9QaKmXDZi5OEGLjboVLsrzuoe3NCQKu8kSN
dOg9CIaB1HWlEs02pObbbNzs32YLbSPcdK1qEPESVrogzSzYD516YVYXKtVM1rvEz6olFemAIC+E
OcP6wksfgE3do4aA2JJrKxGq+8Mccw894Oc5/nQWu4T3a9FBezIaeXFvpOaRtBkCuJPuUnCt1oP+
UcCjL9ax6P6mhGn3Pe+nI4P56xqLo3eM6jBaNmLipzrN7ScGufRZtq5V+QEqlMUqBGruE3ULZMlP
Jgu3wso7kOrdL/SLqWsYV5SIWVwbxppjE3ZixcI0/tJm57y0/c9dCtnVqZniA8ukutcDqb1Kc3jo
WIAL2XHq7lOJedzacr+FCPhEUdN/Qba0X3bcj25TYZowc52gMmrnE0yU07e+DhxZWtgxqpWJ5GkH
hV5of3C2GuiTjVfVXrUC4QJ8mlv1Jzt6dZoBLu4CNCF9gChmG25rAHq3TsORlG2xEjXYRkDf35u2
PtaZa+khta710uY/RtSMq9pF0JX+ljLqkiuc5bQH163jM+ezhNYuzBT7z9Y0sGWbJj289MJ+17id
sWPIdN70oIQvkZebXsphOJGGtq+g3hnn/WdWSthBgn9h9En2oEC9B3Ubn8KqgG0oluQHI2nf6t5b
6ZNirF73qoIyEMdCCYpGdqBLDlwpT25Zvc5XrP8pbgGxL+qRRe0OjgXJo58Vpzw3/IcEgk8HrCj6
V9iPn3W9ZHhaWFHED64HqZSf6yckMha5WZc7LH/DGRv+4Tw5bg9/aJ5vU6uIFyUbYEJALV4UT4um
dKJt3o/wNTPggyB8HdTSxfc6L5XjDti26trpQw1hfWQvUEdFanivy2uv3pSB1S0J5UZ4N7wDXz3u
BnvCt73XG14ybRmwwwtJMq3vzla+XV2RW6vXqsXqERqmdaNSx1jH+lPojm+fqO5PrQCWQj4HWMlt
gm/PQSB1sKknr3isKvXNRpTxW1zWGwTi+s9mFqQr4KfGSysEIntmXm+U9NylpSZjEYjMPAlSRKBA
MZUdROSwzwkPVEUHT0eR6RPSFPByLSYY0QK8ukm8FmxlTbgjEBfVQQAA/je2e0YgJ7/4evlVrfVi
TQ3bJdzBklwYQ7rnzMBTokzhgd7VIYeZjpl8C/CrEJbrvBZ+lKxMx8kufsrEMZryej20qgXXG3xx
uHl+43X2Y8y75kFEcbMNgjzbh5kDpzQ9GfWYbDiux7XzitB+sgq8Sa08JsYdJAQJo04HX6lyHXiO
taZiD/LenfvWgdvO1s0ywMXH5n5SAaj9aZztkdMAwRAOD1c4g7zVld7ZCJK9itz1nzwrAhuPWt04
6VS8pyK2AmSxN+4RXcNd6OOwWBH3P0Xqaodcr4VHGFyeIKRYXSMEY+Y6KlID0O3Nzl4aHgQQOt5Z
j6CBdwduFVqbWiB8WMEa4r3oQkAR99U+J3YIhLRw/WWqFcZh1frk1lV47zmNPHVjGixJ0dv9q77N
bXnKbW3PhAj8Glq+EqaExQI/W/ML9DZaYP4teeu17gitF/whpBN390xUEBzSS+0YvfXtIiga21Yb
3UUmxKvbAIksvBtOnzmDM8/Qjs+wi3mrJyAGNDLneuo/qSRYh8YEjkHTpDvex9EGSQ7k9cSEdRG5
cqjbgBSSSrkz06z5RD2iJubbBOZ8C2y2suUsPd8YbNj+sUzC88iXgSXjCH9nuZCGi9wa7md0S9vq
Y5FaEfHv93T/y7j/rfWXse+dOz1VKYx2O4XToR+RdIUVenkcEAHYqMq07xUgYbA5VtO3PLgphj74
bk/lD9sR4rGVJt4swyE4AQVezWParDDWagRTiX5vbOTVNjGiHLEnvQdq9Yan1wfpT/aSsdd3zvQ7
r7qAmMQ+K2Huw8G87t2shkHx2L4xsd/7wZMBe/Mue+SsZvie9hW0aTJ7Ix2Ai+O0LM4gwas1YE/l
U+WZX4naaLhfsWyl397HsHiKVkbgvLQu/pjEWgPCuNy8F/16KDewR4420gvDkzOCeuUMz4R+z/MO
1nRRMF4EF/3JavEiE5eB+Vqncwd7uGeDuUC2oARCBD+JHDtMhIV5cSIbmkwXHV2kVrsDt5Na8a5o
PVLrn8amboTMRaYgoGqoC7YJ2FfCgNYqB3EsW4atpq7vKxeCAWPzUrYit3+0qSfu4Ee7gsJtmF2j
UBMY2vgEpW6Hf1XgEK8gq8FvjAKuf6PhpY+hzKs1nKSmMyhf8uAWqbudity+tZPCWXaOG710lrrL
ZM5/gNgPfKPffovKv4Z7UQv4RpdaEPLHswL6CD5CMX52cpouAHpgeKKfP9VbXLlbr6hm9yF/tLJb
cLuPSsEY6d2QKCuiZuu0EcRwJxgSvTeYBYfhh3ELBRsoURVA7SO4siiduD9SsRnztyJRD/F0+Ng6
/lyk1oSBHvYfx+YTMDqlylaQtj05taf2vt5gAY0IRzZRZtGZynTQXYJ8Uvsk9eKTic0n6Rkkbf89
cPLo1u0Hfsem9EJiCLbq7S1go8mGeo3Z9B0svfAWe9u5F1Vbo41eg0QvvXP9ey7oV8y9VF24m1bU
9hoRSgCEh4o9xza04fC7Dq4qqqHHjcX/DI4MclBBFyHo0tvnCVBxmCPW9l2T180yN9XwKfHt1873
0u9W2WC4zkM5ssSrEku/uT6MVofQYTBkC/GbDmtoo/Qj0iSdGZ8D03iVRsDnDWWXmtkpT6JX2qbR
C4IAy3Uh7C490GbN5/gOggxfrEnNi3S92iGQZ6PCo0Irf1F9M7Sgduh63ovle1eqh02nxIPBLxcQ
7J22IM1kzx7sxZUpoi9ZABq0By22SyKj/iJAoAbUoIm+JLAGcBi0NywvDrY/j0zNeLpVmf2ssLM5
Q4JJnbHrVWe8gSQ7ZzCehB3HRzuJN6GVlfdSJt2tm3oAtPRwBh0Qc1lWAWM7ajU6pzmFofg8t7LR
/VaD/HHE5ghvLS43YHmJCBn1pQOE6zZOr4wbKsWl767+/a///f/+79fh/4Tf81vASMNc/Uu12W0e
q6b+n3+77N//Kubq/bf/+Tf3hS0ch0PDwvGhPuK6Au1fX++QBEdv839FDfTG4EZk3fM6r+8bawUD
guxbooIQ3LSwROjW5zvb16oKYNLfNekIGm7bet+QOkf6XH3tjNX8Hhv2UXoEY2Wb0g6rd5xuB6iZ
Iy/uFGVbQbpysEvli2gs4+3sMpjGzU9l8IgvEYAw79uMJHWSFbIxGQxCoExEhzANPtZR5zKTK4bv
+AH2xEDP6oOjsuFs68OQNNUmx6IHRaa/WmXVfoKYfrZzOoYdu5O5FfBIopu70FjqTBPATYEt/vnW
c+v3W++63MU3y3GQg3b5z7ce8ni50deee9/08bhDEjgEasqc1hk3ypcqRdJEbyf6CTzoUvDqlnq4
4DyBqs0AE/tzr0oFxiGLxId5eqZlNuyhhVmxcXCcOnqRcWWtEjvtzx4sMY9lAZ2MEbmppwmiz7i9
7jfdFfrTwHjrriyA00goxxP9zMxqvGmjxD5wbmHNBaXB+y/fS9/+9eZwhqgv7g4HNMR1XOfnm9OL
tBSAzqv7eZPuFg54+Tl/QoYiv8JRtruCqv9Iy2FcK2NDSx4VdS/AtdR1LOBVbEX+K2LA7dp1MgXV
NCxMkaph1uA4zSerrc6e3iPioXinEpY/O0YBy6CiR9cx58fau42MvLoF0H6DhL1zn2s1/RLatpA7
SIMj1UEyLN02BfQfqZUGVPGwcbQuP6JmcK2tYg7enp0tEZxK9pOnoNofKFAehwCaGXafVss6AIsw
au7hXe/c/9KXm7e1a+0FnDt+2dqTw5zVOv5BN5L93NSFYCf1CHpg+8tOJo+/V72fPTT6gEhhUTkJ
BMBQyGK3W3SgHh4yv1APVmtWG8Oc8jW10ui+l/PoHOK9N3O8kRcWW1u8ST+Iy3eNp1dls9lQQ2mx
6L98I7j/0zfCYUyY+N+BY7YHGrJn65/Th5UKK4s1QkomvHfwiIJ9HBsuvQl5ZeIZxuWT6dfWK23C
uNENp9AJhosR+diiGRWsIJP0TK6ys0ssmcfO9rD0sfKLolg02u0tBggQ3jtlAnOZtDzSIGqg4n+s
mycLWRps61oAZTPaQu68fjKPjAvzSJ/4kNrlQsUj0FZIFLEdF8n+vfm3PnMFr9rtf1l7fl729c2E
AJTLmSt8C0J0vvvzzUyjipkyY8GdN9QjUrGZvzDBX7i1YsMH6Dsz15301UvOnDXtdalHVUVg6fW8
h8IthGeRRiwEuMddsauRZ9DrbKVX1w8HkIzOXQsvN3Sganh8IOhkRginhZNaVqkJeVeLZVfTT+MF
BVuogWXGWwOyMzGiBJB1N3irlklRQMsm8OXVBc7ln++K7/32FbO5xxzPtCC5y7j9y13BjoqHqpHu
HYNd7tnWhhmQNkkBYdMut6SJGrpJshqKa+xOcvVBejmHoQHJJVMd9PNAjBWQkidp5cAbgYMb3GZV
V4kBLe6sXhIUMHcgzwEr5PDoaMRgEm69tvCe33vVLtBpHoN1Y69DQ0WQQBQjNsIdFVtd1wswlKLR
/q2O+hU61DR31v2obqwFttrceKm0vPfCCyd+j2UYviJWmECpyy331BKX8NgKKthwUeuH3j6vaxjk
cv8UtZb+Coyf8XUqNolVTzvlAKii61k+uFgjEFSEagre+CHYLwDGd8Siq/3h3tIEkgJEZKRu8aak
S7qtH+GgJBuE5WARFoUK8s69Gexh7l1c2iaGzPzUBEeReZ+kaps7qsrx6FpJ5DA2VKQGU4JCxczX
f/6OWM5vPx0ffhu+CXMB3+F4C9ftH9ah0Wd43I12eRdFpo46q+ekruIvqgfoMBhcdovMTwx4HgDA
0NeLvhRQxEB+P3gpkFbawDcVKhmeGz/8PNKvOoYXmPHkZ0YMjiu0WNw+qRCTglwtFUU8raOine67
yIOqSKg2sXbEK3IjP0MmFlBTXcQbRrMTnla50cWsgvhoKZxhR0UQjd6mpCKskNcxoGZrYeNbToyg
OLDqdTy5zQfqNdji2BlV1UwcQqBq2ksOqttMvXYyCEnACcycqddwm8tvAtv5QL0uwqFet33Wzqeg
84wg5gD3baXei2V57dW1/PAm7cB/HUDiebFbC07hjGUnIBS8BzMs90FUmC9QFWk2WFODLXVLEuif
F8h19Y0A3qnDGwTVu7x5fZ/WDidEgPVwmrZo8xCh+OJUt3wCbhTWjWPZRQ/QXOfA5yBaV3n1fqyR
EQCtwFtC/SL+hu2TWmRTGTym3WStAmOQNwrY0F2bd9aeZnIaZADfZ+pZFt75xQByMnyyumBYWjCN
Q3Aa3GShD1TvVM24rh27XZru9FZHDdRvwCibMXueQ8RbmFjVNyJEBEXxNvsMAfgDOUM2SXN0hsl/
AYjRXSbeGIE/AftUr6nM3RAjYG9ato0rENlnEdeHOlCPIDOkNwzL4XXEixE8L2Bw7eTdA/JcIezs
wvwhz6YaNgFFt6WiW8p2X3cAjlMRJsz2bV2zTdLa+RURdnOVM+ndWWUub1jpbc1x8O6oaoiDZhVY
wbSxdZ3FyxrOHXP3oJfqYhVqT8FamAZB3VC6ewoYRZQh03XN4AEb3TEQwrFZEpBuezGUeY0rB0G9
vN7bQVX+6Kz01U4mAc5rHSzxms5vS9Out1zWBvBAE+QawOLcFHGb3/1pHpnuh6wotwhYdOuygyWe
iou7QrNRAIOES7Imoigjh2ljLRV+UqijgwPjAOrrTlilRFwiJz+Mn0Ser6YxHx+TFAQNUbomci14
Y8fuloOgkeNBqsUNHVmsQCwaDn3VVMjA9V2fnuskL5e1yfwr9EmjrS2KGI4z+XhKLUTnAUn07l0L
iQI3j8QXcKrWMgv5j7D1j12DjAwNBxzAv/IwircANE2bf14J7V+fltg1cGYzPBhc0zSxpvy8ECIM
VTbWYHQwjDcRYu0DpJeIMgC5qVs/as0dpMIQEaG6Dt5RUdM9TI1bwvAGKvmuV5jXpFPYD/Rl9jXH
txLgMv783gMY/hCJ6iDeeVpihXRWWois4v2n89ckqtJqA1v6BAtHGOMuw7rO5n2EDfTxsuVjemmj
xrqlBoYMyO0/3wbz132pvg0Ow75B/+e69Ib94XngDQNw3oK1lzdMu+drJil+8gzOxxDxQhjAtibo
Zb7/6GVor/hgl78uBjSikAD5068/KqBnh0xZsvznS+bmL/sczxSmEPjLCSwe/Lc3TzBNTRgNxsll
3tBPgVdBCT2MPyMmLHVQHmo76bb0A7b9q5qe8ZUJKNXv1SF0G+dqZrfxZ1htvPeuk8ZbOXGpoNG0
pjBn5vnxo+VAyyWX6zGqIRyMlMdKpWZ0Z4Tl2ycYIfBV34LmoUKTr0b96b2fgkXef3kdp/eH90iI
g2c6XoM5Xixs1+cM5Z+/zv04DXE1OeluDED1cpY2TFm6CVbbHjaaCCB5d/3Uw1BXE076Nr0F6K16
eu8RGHxCfsgaFn0YwLXRApUhHgZYOUUQmJZ45oAFmkf3DsvKQ69bqUiHEIng0R3CU8QZvKr+Hq96
JwVP2DS/sP74z98BS0cXfv7n4scrPKiEcMvzwMn6+Z8LqkU2IpMV7mYOl10s54gMYvv+2QoVEpfQ
UKn0IZ3CGjrgqO9GBU4bBKoXqQsVx7DtIMzHPIStQ8vejtByjvC+AOruh/J7O3HCRPVfvs34I9k6
GvDhH+MwC/8S37ctRHi4EL9GsRhcfXMvjuqtbFN+aGEXvgRSCAi23gk/xZkPCTwAz4VXgSnJh3hB
9UAAeRtoMSIBHavok89yCbMjx72YyDk8ZsiLUjeVO+oYRgi7UDF3IEtdJz2DqGOM3fLQFAdkzL4A
bJX8yIoLNo14IqnQRkYqEC9aaniJyGB7xwPZbDJWlqdGdt4BSeR+21R8ugU3O1xhKbee9TxdE8Q/
pultHsuA0qOLZGJRXMwwwgMECpLdBUD7swjT/GDh123q8FALBaqwPU/GYwXdjQv1omoqjm057cB+
fqV6qqJGOoxdGaxMbPuX8xmostZT1ubQLVqlwi3VfTiZ8JptOyb18UNd1qns1LBy5fQl/CZpCJ3K
Aflra8kq+1hHfQynyrUHWoeAxe9XDStqvBMK5m+x0yr3IYMKogRzDC6OJviZQqoV2H6Wc0oKC+H6
1Awgk9ca3ZHKucjDZROaMXa341oGtQtXtSkdlxBQxhPFbbJ7r42888SDG5dHKOmqVgbmom6YA68Q
J0P+JuRHg2c/3nv0DvsBEWwPSztPsV/ESCTivH3jwWaZ5vD1RBBOh2hB65ypB5dlukNsHAFo3Uh1
dsrXCF1Ft/OZMn/cZOM4reY5Yux4kym58aptXKdQitPjrFqotemb3nqeIQ/Kqw1/y/dJPXOKVyB6
FlualU9FcIlleBAOc/Il6IBwpCiCcSfZfJ4mDPgJ1i3P1J3mGZDWXzQQ0jxQMYgE16wd4Dr1JdCh
DKGnIV3rRKNCERq7qsDfhK6K6mwLdATkui/UP+YxxDkCM1rRvRmH4LOd1/FJQBsOa0y3sSLO7yD0
yO/sCVJY8JPw143rRGo5GOkCji3ZlboAY2CDwgY30tiy8rWV8Gbrd1ATruWr7KXcDBOP99ywiic5
BdiAePIVCMh65Ta5dYTr6HBndN0XswzSV+CisJVQjXkRoZ/eYHfqLqhBucOPrvSMaxzk6WmqG7mi
EyAyfhQazph34wVSfZCxH/CnoJPI4CEvfBvqq4PcyqL3tzU3ik+w3l6OrAo2lqxBLfWRxjGaY5+U
yD20CAYusbokezP1GDjWuGWIPLJFMcSsXAZYxAIzVFdqNd24W7l4899SMTJ84JlgvDpPVeE7XCJG
cxF+y+5hiBFvAguBPCqWqmI3oDTu5r7NAH42rALyTVDbX2k2r/CMLUx2nSXews17yxj4XWYfqW2u
UWBCZEC8zZcqjEYd8M4CqxV95bbE+xVEREAbqvHQRDz27Zp1TDRBsm5L19HmjJ9srt6uuXfFDeDE
ar5m/XXYQNsgX9NZpQME++R5yKTrE+gDXTfizf18Xf90zTRoqI3frjlMKwj2I+9206hh0xups20r
f18gNwcOWlsA2GF02FrQx1G2FWCryIkUsefsfGoRRg62opKwdZt7NiB1JI4I4dqmcSF6jh6I6k0Q
i+fUjmAkTXUM8qLRiT7OtUVnsQWgdoEy0lUU4wFgp/dJXYLPUUHlDVsQeQ/epbwvMzhS9v6VOgA0
YK8ZqFRrKhYste4wmDrSEDiAiVUf9WpDdbVAsriNl7BCHfd5J5dvwzBvHTXA5bQldLetTt6z0Glu
RtPdvvfIyrHFP7PNdzRXOzX+GXdEdcuyKI7Uj4ZW4QA7NjbUe6pTA+tPI09epnJq98Iu5QqR3WTL
m8E5sFRl53CosFMfVoEq9iLNYW/FVLaQUTF+j6aNVF79Y5TTV7xBW08iR3IhqQIFTDiE76aa48XS
asLrEEBHRnVW9tkyBXLFGATALN50Gus1cWwI8TdTdkdnHsbcOSTJ4O4hDbgthAt5IWvyjk0Sfbd7
q0Sa1IC4pSucc4ynxoYXoQk2HSyzx7T0lywA5sGo1yWHMIcEyuJVhOwCCW2d/kTURgy4yQmAAlFs
5d+MNvxawtn1kzuwdMn7MbivoU+5gg0DA+1jejs3WPzF4Zfzxm0oruBDgDYXRf0TUMIgOJtAFPx0
Plh0g8+X18XGHwsomEP9fFNBA2QVSFjoqM7EhnvszFcQ8xZBZ9Uvfg2qfQTVuB1DLOPJ5+6hzPSs
lW8uxQSjI3vozBsVp8jl0EjEIoOoHO8D3ywOHsyk1zQgU9vJSsRnUEskDHL6eg+YvniYfPeW2ic3
QUzXLPtLVCA8D3Yj/M71mTI/hNAX9x7ws2v2A4vSTWlVweeg2swDbdGtrXbKDyZDhAsmf5/mCwFq
dmEo3LgULwRnC/mbZa4nBHDpkMeteppENO4sUME3WdO2L2kxLqiDYYOfB+++7AjxpfLOFzCfolPV
DsjbNXYNtyEwECcXCpgrajCceuNj1Xxuhc23AlKl2ygdjOec4y+vzwmJu3I1RUIihQvEDzySy/l2
5TBWXwDvEt65BhxqAm0iTCOqBIgfBJJemskNt8NUVDu4kIxPUw6fFX2j0wy6ChDAzM7uZPiA4CXW
YsIj6RHJqsdyhINHDDzBLg9T2IbNiW9kvx1oJyCe5SJ1qYVgqMEMvXtjgDmnfppWRuLcFfogJPZ2
pZ0Ya3p8xn6HBvE1cod6fqAWWTxtc+j+LGkQ9eqA3h2xnTxTyR1aH64bPR7DeW5tsc01D2BQLTyg
Yh4lN4xrGhZHM+jC58HLcXNA9pxjkVVlAubEsmFNrW4WypWB1N2ego9Akv6QhWAXKukZLaAoHpWe
EfJ0EFZH/NIpcd6/yOIygt8kSCEnYE/FqXU67E67crB2vdfeWLoBXDeQyD40G0Oxw6Lv7qcigYcd
cFniFDjWXx/HyIXLzjR8C83PPQ8h9t12GYJgvp0uIy9qlgLPyG1pM54uYce4tTphX2rwTe6mikVn
O2M3b52VgYTf0GaruWwhXgiGZtnA6UZPViv4kLLkKmNf3iE1joB/5H9vXYk2qxXZ2mpqfM3oRDXP
v7ZFY66BRGdr4J1tKHG5ybMMDXedGX4OYxsUyx6S7EGUFicqDra1AwYNu6g8cO7VVKzzUaXPYVQh
k6FNvbCRTp/hliC2FQveWhM5pCsoNo17au2Y98rzqLqhoUa4nmwGxoIsi1sEXx7pPJni5YEuKtPz
gzL+54ui1gzRR7ooAwqf2Cyk5TYYJ3YilOeM99RFhQT4IsCbzCwWQF1mGYEPyNDQCBBg1508EhN4
n2juRHPGupOTZdOqbMI1XumXgCUl98CBTI820O5pA3YwlVifY4sGNXYqCdPe2xNL55IsxpMd5v0t
tQWNfwO9LnFDJStk9yWkJecSUJXP7eCZF2pTYfbFjJx4Vg1ncJhHboT35/kUrJIL/DaCE2mDQ2C1
Wih/BCBEX1zQ5tAsMKU4UqvCc35hZhx5GmqF/zt+UxJI2zZkj67ny2XGzo1bpXukxvKHyfWSbWow
c0XFULLmLKrgk8fcGN9i+JSGI9TGqJE1OFVu1/5B1Ub+MKRdvlEJQvTU2gd2dqpHrGjz2AY6KUI+
UNdMQaocgXps3PVJo7bv1nB8kMi+YyIfCgwHoP9l1dcXacNaQKaZuUJ+vb44JXx+AcrBxyQCxmKE
Y8NmriwjH01lbd4mWcf3CD2MsITTczAAQTI7+1T10X6YgFGHOKK6N/0+u5RxdGGGaeQAi054YTNt
2AnpVieum2MwAnEWZGV+T3UwuvrsZBaAWLoq9nuYxusXoZEmGE2wFqy8xuqL8YMJ6FQQwdyRijTC
KjZR2rE7qjEj7PVGR6YbaovGtL9FGGTuTj36AYbXbYFIEhUFwp4Q7u/uJm/4DKmc5kTVjQFYI76g
3YGKYV1yMI1AF6AiHfrKerAbKc90Jn8CvSLG0wuUJVwoHZizgvfGCl8Uedvzga1t1nZrrDTlRjW5
t6KBXW4ad/33+V9bl/60GkE2BywPs0yJbd2kMtla0ajuqbujkJi12GS9Xb4IOd6BnGc/hd/UEnxR
8PHDJZydoOzt2fZt6mlktiEO71X0KR28DZB8w5lKcxUMN5A2HIYtCLVvw6HzbwM6PnZLKB3so2Lw
1pKD5zACBXvbJSKbD0EttOFCcPDbHDIzWQ25u2FQb/1sv+03rQdjPz8q4lWfhuYZ+ezmDCRgtkoH
GX0N9hRmfm9nvPvHdhqPR3OGlz+Zb5Dl8lYlUkTHtgE3n9zR34skovNeBHUI8jO6M2iK6Izt9+N7
K42tActcVT4b9gIZrJvaNn9QStgVESTaqsrdUkoYu7bzCCOCuwa7UOoVJN7j2EOvOMx6fzN7KFnm
Y9fGzdXnfnmVtnwiJEyRhGLjFYW/afHoREp2MbqgVYJknG/fdbakUWWnCK8taRpHBVBAf3Uhja10
iMoVpHCG9djn6bjwfHUL3cNkTwCpuY5gUu7Q1KvZ3A2e3wCIFAMU0F0mcNMgpBxNHJBdBeIMdP/s
R2qFxRgMjuHrINM+3Awh4nSF0UNN07Rydo5Sf20iO3Zr68MI9YvbMCu+jFaVHqhE9aK13oZSHR2Y
awyrES9tN44NreMY4tTH0au7Bydt63VTRvWm10VumN7eTcJ4Sa05T/ybsuIHaqSqoutWvs3MK5Xg
lwN53jHLj/Bg/zgbMzdxWLlXOGU3d0Z6bi3VX01tf95nSKH7QcMW1EZ1bmjAxiruERDS/anOT89N
1VqnLsku7wPdcWALKv4y0FYO0uIYBD5YjzDF9HYmGpBkKtjllhDyorBPgOiCiRBW6O0MQ1lHFfTu
b5+ww9+YXgD0V4PoESJpiFJoFgLgAX3ZOScqtYPhHGGM8UolOgDyPy4TOJ1v7ayHUHcnwrsO8VQ9
mKYJ4sbQv+541dUpVLf1jE3kOKe+N6I7NwJISip4QE5PFv2TEshar3jkCkig4vbRIamqo7Rt40yl
sQePdujNJypVXt+dqlxMW4nM2SkOIzhK6kP69ycn9tttk5Yv1EOa5VsPKo5SLh1eJLAl5A0kaEEC
mmBZu/Chln3pS+nfMN2Q6YacA8wKQVjQ9PPevwHZ+G0E2K4/psICXceR+05DFGxz4lcO9cvJqu8y
DVPwsLTv6gJhFOpAdb0WAzKAhZ0H1bnBr56/Ud7ZdYalm1oxwNKKX+jQ+wNs2OChu+lgqIQXejRE
QgOdR93C/z9l57UbuRGt6yciwBxu2blb6lYeaW6IGc+YxRyK+en3x5K3ZRjGxjk3BCuxI1lVa/0B
/uJkEVJT/VQr4MKXAVe2o1LWKgMXSxTXvyhhrcBAYz9UDaq8tmpR/AeYT/j3Ai+hMhjN56+zWJvF
tl7rtJhWOwv+2frVb6qcO8xufopxbD4IzpIO4ee/knc1nxqykaq+xYOesJmsj/qUNB+CbVIx1e7b
0LPgQYKTLfda/zW8xKXm0gLNfuhMFGsWfJy+sZFAAH09a9c6dabqVKvqNw6t+HerH4x/ja3aqN0E
ozAP2mJBkusEIkko8Z8BoOxU1Ve9OqvcLr7vfVseAidbXuw8utcw6fi1ngCZHNUJpvCfNV6Lk++n
FXnEL9GnvThrrfGQR+whEvXLqVMZLJj1+PNIgITf1F0PqsFaTHEO/neEzye9flKBPIxbwHhYy9as
pu4w+o3xwk+pHcY8LreqmEuQxg5hm1AV5ZSxTWOlELeJ2W8szdyPY5qCHWJoAMIxbLjzLlpnGS/q
wm3aEFhdi8LlwkFJrD0iwotO8Ow/IDC2q4U5XYOVHJRNWITqTrwdYD2Ryo462/qGYhiShllRb4wg
t79pbkm0VisbeG6N9a2t5cfsWPlDTPzz5T8Gacasb8vKdO9LbLU1Lc1YK23jGNQld8w2USfjsmXG
co+u5Tr7QjPLwwzGm/g4k68qWtJmZ7VOvqrY4ae6WQrRPM5zbp/NPNA2yEDN7zqiSZuhd4o7Qi7D
NzBppY1nguolaluDbhZM74GPaC+CT8WdNWiqlxr8X70sDS5IabiCaEg2fLO1e3WFuuv/ellV/NfL
0kvmY7VvtNHYkj8srl+H1EIPrtbvv2oKg3k8BJO1aVunvlMNuIuUV8jv/Z2OsO97WXAvM8+84hLm
Hou5cfYZmc/3oZXbfMUspR4mBnHd+XcpSrC3acDy/BPMxMioTbPXvOn+GmlExedI1SH/e2RjFtbn
SIV2wmLyca66Y4JXxQ9ZHiYEq/5scaIMm3pwXx1UOnbVMCb3baNll1abzH3guNUzkRZyW95g/9Ev
fahGZdX80Ysl+dYRjN+CKhNXYZNaNRzid5Bgs6dURmITF3nzMxl9VB7InGURM6pWy/clCRo0W6S4
IRc5nPy2+mDRX2ybySYWhfESek+z/50FJ5jaPvlzNTrJYL19lIXhbaLKSR6MLjKPvp+5x8oySBKB
v8emd5w+bLfCxoa51dCij54JoTec4Bo1RvUyQCHY1HiEHI2gql50UlXQPYNlU9uifhnnUb91uCVy
31Uvqocz+cd4mfMHVeW2gdykvi9Oqv8SD86hKYx8q1oJ4ndX5NEe1UupKl9MW6x2+kdV6oQVwDfC
x0RdO0labe/iqYw0LG/Gja0KEGz9XfWdqqK9FokD4zvRLMx0kuKF0NV1yMvqu5WAkbaR9Dm3vg+2
doHUIY3q+xzNqHn2Nn8KvDzea/2n6q4ZYJMmn4W9KqLL4FXd+FFZfXPEWU/uVTU+ptvOTgu4FIV5
qkzR7NRFB805V9yML27ZQcmz7BMYsuwpq2x8e2zA3dIb8KeqhoipsGGuJpr8VHegjMQ8QPIqx2zj
xm1/RMVLI0G6lv8fB39ean21/7yAEeMCmnYV6iurYkMHsx89i9fUQIysN2onVPWlMS3bOh6tz25t
Of2jW+fn/+zmslg66ayT7+dEWYKTRPyVZF0QSs/AL6Fb7G86zrsletBvuh6Im+s2IlzWhyjrg+EQ
wM3YqaLbOOThCRTcqWJkvQ6x270Jq7WvUxFnpDG52OA6kIl7JA7TIXTJ+f8Bm32rmyXBCYBNl9QI
gu+2hZsc1on6E2Itw37KOu0SBU1/gdzt762k1h7TGcE3Acf7uzP0V1ONXzJkoMak/VWXWFRMXjei
0Ir3cB0F5dWr5/6EjPV8TCPZ3YpZQ1UYK5I3EkS/i3QQf8b60TEt3kdjmK9+7k+40XDvaSvJLE0b
4wAzoD93YsGtdSidXYL254u+PijYvU8/NVeiZU1MDL/I4ZhZenSctTbedtK0Xsuk8491QxBCFWcg
ZcdMy9LPIian1tEMZPZZHGPu0gLrs61epfZrrk9ky62yZH6l2DnpRNGtPjt7pKuPDUaKn61uG3dH
j4jQ51hReazzcoHV4Dq2dsmeyNnA/nF9V9B7CmzjtOGztXAgkva+jgrl2hoEdXKMDW3+bM2DSDvE
g6F/ti55Gh1IsUPGWK/ceiRCsAS3PlsdA6dnx0RwXF1KJLp10Dt0VFWRuc04LL1EtmAdW07jcjCd
CNOU9XWNwZwO2LdB1ZrlSfp1d4zm8hXvoWkKYVnKe3Xg5/3rLLVunlymu3/3UN0ElNeQRF5+UEVZ
YzJcCgfTpNU+srBN/z5YOnBGdXRj8rU8xFHcZN/EiJ+qStVPHeIq/eklIEtVSTW6GvqTfTHu03X8
V9c0JxaVp+TCvurUWWfqL2aJpenXtSXOrBdfOGeZRMx4qluUwrlt0MrZqgsbBQ+fMIE9XsCyvny9
WFRhP9Jo1UPGhvwfrw+FQyJyVKY71ffrxTwzOzm+rO++6vtYK85oV7+pV/66dlKa/obAmPF5De85
8gyooqvdijpoCU4rIsAle15ZZf9bnefC6UJVNrHK+PvUIZWGfguSA5ZWbHUAFnefp6prV+daKDr8
+FTL/3G5Lk8OZhSTWlhfcl6v48Y9uyJVtmfNR2IkMHdG6rM2Qwc3GI3g1MT8y1XRdTKPfZOo7nUn
iN9aPNxUvTH51qlpdZaxgK/eDQkVzJXAnUE5268F0QBVnxXBdFrEBDlQXRxbHnIk4AqJgbCgNUgF
qEPdpcFdux5UseucZq9HEMVV3dg0JKnJ8dehbuo2kanUu0+9zrvPcrntA2u5MAnbxMbWBjfyhh2B
L+aVrGSdrTqqFiPBtnHtLdaxX/XqLIiMv4ap4ufYNnbOdoXm6s8ml4d5NrU7IA25bxf36jDbCYJV
60GdqbqEhNEWHHS7+VcDUuMQENexqnOqDYdZr6vzv+pVDzWUNHm0b1kuf77if72YGmu0wU8CiGtk
jtBvPkbzXl/tEef1AK7rr0OtDBRzaCUnN9Z3rSp+9RmtWN/ogTYeTOmloWM4CYbSbXzy6iI/jCLO
35Ioe1SUkkVGKX+L7p89AsDo/3ePSGu67bx0yMMGKIgGfUfwqovLO1P3draF1+5XlZeniCN8lb9G
tGbWH62quYceU9yp+s/O3qx726HA0c7p++4BrXmYLTaOHROxk4B0X+sdsaWqwmZ2uofPyrqUBwB9
q5ArddV6kG2e7Nhj61t1mc8Gw8M/JkNNe9FXG6fV22nSZn2T51G/+apLfeF5n+VKeTd9NRkGcqqh
Gqkq/9GuylKihfGvy/1nx2l9B6pFHdQVXcP/q+6ryF3HxK76+GWDI8w+g4C2Dci4TGEdz/X9hBsj
mZ2q0S8N3BTdEhRVSx9Js9/GXQu3kl95ryrd1l1NQWYr3WYt2qfWKJ+aROdZYibeyQ8ywiVjmz2a
/rtqUzUgTtOjR+Rx81XnOvh4JCVsOiNz2icBVuCpelLd1SG3Apbtuu99voaqs4WeIhoi5NGs/PFo
FDoYmKLI7wnG5feS2MdRoALRRJUx8t/1OaoW1QcsZwcee0DHee2tGuBOGvtqsJAMK3LzXDnZIF+i
AsNfp8EKL/Dj58JJpg+jALPeOkVHHrrBlC6PAUiUcj7PDaR6Fo7xA0KaGDRqMDAzts7hWNjzL4j2
G0goYxzm/QjWyArALNkICuRJ/6JFJPEGq0W6w0N6W8+z9KSt6y64S9XOmubppZaAyRMXZX3Dz06f
V8LolOBKhOBjz+2XF+U1WgpEVLv6YjkmeVxvzmuyQ/9bVmfqIBNZHW1pIfYUx/fu3wdCa3DfJx5r
ReKbB92XH6rxq/5ffZepESu27T+v8TVUZP5wxpNvp679Va/OvuqW2k/uEmSz13fwr1f6qlNvJluQ
XvZxIfy7q1/ayaFxS4S2YkfeIwyLUb0XW/vJL+SuTRfw+8Vj4EHk1KrOf6lL86HGfummk0h9kb2x
hIvX5ZdhLIKXJerllriLx3dAqy1Hd2+x/N+ZazFYvXQXDQiOulI6tAa+MeKHanSQCnqKuF1Yc9+1
mVNjwxZzq+O9zjFa5WzJQIFlUGV1ikz6eAbRuvI+puC1iPD5zqfxqkpQOZ+LUh9vnyVhE9jyp4fP
kusdi6XSH1UpyIiQuOgGlJb3Dfw5tOGxW27qYAKE3ZWRpQNRoK5s7L8aWhCVWK74/q7Tnd6F4b+2
IKoSxjyhjl9XaNAJuKWxOJR5ghn931eGHB/sSgv0ZYAJJ3Snwt6hPeY+dIBuHuzKS4+z7cEsG2qg
JevBIipyX2A9b0bsRliVUtdb8cFql4nlKSXVN01sM2zdBLo69j4PPaZJqTbd6ck8bgsiWz9R4WkM
92eL0t5WzwrzztJq7zoPpNVUQwPbHN9O/WMYHTicS/cbQpZ/mGVXnQvMGhAB/DpNgWefSevKZZPG
ZnXuDBfvrkmLTlg6EHOGUOk6bf0iBmDgzPDtieBe/VKwwDm0WGFvVWsBufC+HYs3gtF5t+nHJfT7
RD7Va1IVlZkldDxcHIc4wBQAhhS2In2pn6URLZ+HrBz/WfypLW6B0K8WX4gKwUtZz6KlEv8oqoZ/
1eVrv9ovsaBVQ4yl2/FscY4tcKBJCDIecyF2ntBbWLFJ+mg4LUyYRjY/5eC+BJNuvWT9ZB8zz472
eT1E3zRoBBNQmp/NguRoOczdNdUL634i27lp2qm8TYnQ5SGOYaKVoLzQwxijkyEzvCKlGT2Y64Fd
U3MdVyJbSrh/BwaWRboccY2hUXVjiv5N+Do9q2uog3ATQODxHloquDRhL3ibI2VoW/N3q65R2iSR
jitUnx6SAUR4NDjimqLjcK0agearjFwiERS/GsRaLOwO6JOFCdNXg+Y6zb0GcNNrSpRzS+m9W3GE
1rJovYsLsfjb2P901+oID6hTvwYHyRI0IQjm+GjAdUUBa9RwR3W1O8jD9m6MCxI/a4OqU62OwTYX
sXb6AIdtNmgQhlqxeLegAyHue3byU5/zJ9k02ksNtOsoF9vc502pvZeOtlEdZhy2t32T2XdqZFQC
1VHWK9iMPBWGTn73LyuIzsmZ7TLrlrqOeSMiOe7jQsNB5O86ddamotms4Yz9HMwDHEJ2RsM8+fwx
GasOTpub16B6UQWr4gERFoD+TlPl/fLauc92rLvznQ2Db/s1qlnHx1Y9hHKOvINqUG8lAvuAhU+M
yPzqiu1Bxdd6Kd5mPN9vQ23EIQl9As7tMh+8Rno71c2PSBG4dsC8u7b+f49yhqR57TFf0ixzeECc
aHiAjYDUh4VPMpmku6/6PilJFC+Lz3aQbqohy3X9jhDrSQ1S9XxeRB+6cQ1xedaNbDcR9tF3v+mO
/q5EddLggO6A91uLJfL9hl+/eVJzt0MAvs6KRXeSOEYdQWZZN6eWf43mG30HPfynFfe/uVx8/6nz
pxQAvVWaRji4OCURhp5f0oCqoRumW5ln+tbMDcDA0r+fDVTVlCJVOpiHWE/8e1VS9WuV6hUsIjp8
Jn7NsgLwZ7viuZ7N6FErngAJQ3lZDwuWTNu0mZK9KgIXXW2Um/nQpAvCln5/J41uvjlLgZAlWfcN
lKrlpBoTb5r3uDCXO9WK3+10KUp8eFRrW6DoNYPjUo2qCqYFUFt7vqmSExFjiORdxPamNLer33S+
2mkMAEq3OYD0jSp++VV/Gt2o8rT2kY3WbZSnte75E9xoY372fWQ7TQ0jU5a8y7MGq4fNxPQ6ryVV
pZvmGzKx+b3qL/nLHrCJZ9ZZe/jAiB4HYRPA52IBZApENkCKmdjomMkVeyyWgBNPnzp/nHWX1aOd
3JOX0re8ofERWTuThW3Ic/NxaocacKWZbeZixm9PG3AJ6N/jzgkesrPLw+bRg9udzzPZ1rzwDjbR
9b3vBe7ervL3Oq01QPquthGkJ4+kY08IASePQcTD3YCj+N0n0G13KDQbpm2hcWFPV3WmOcCNmhoB
R9PlZ021scC+vV5Fj4MN8SdmaUKxRM6Ykkc9wu1YRvbWr0yiuNmKJD960+McrCuiAGnfmNdHAmOu
zpbZLptXM4HljXzGmft/CoGx/VEhsfdU61Z8iv3iIxjiHyKNg0OUGMExizRiW2yHmSUT/kXLq5PM
+cFd0Qy+nE5pW/NZ0c/xE2yKbSeckZN6qGEi7gWyB1kE+rwxXnrL+B4Yph/qIMK2dh8R7dS8sLVI
EOkzwJ8x7jfDyN1DlKDEc6rDtgvNEP0hCHTkz8kThuYiIACRiNgBevYgntaT3JLp2I1jz7ys5+ll
ArYYiqq77wnHx0Tsf2VOicRsY3W7uDKafd1pRTjaAEzNfNigKwnQKfkw3H750TX9Af/Ck1ycm1W3
+iWQYFuZnIZdkLRlaCTzn1H/oy1RX2bv+xspbL4L+YHK4CENym9DAZjErHuouNWTCVotHFvM5U3t
W1xmG6dtmFaaDvsxYf/Iy3d0v/YW30wZYJo3efK3zjJh69hvsAGaM5BjdieYvYR2OhAy0LRxYy5l
DsDK+W4m5gLgmzVlkFRiQ4cPyKS7umSCnQvMppo6uyYuyOolJm/nZHgUTFV/AC36QxvL8qWP/myQ
0D1AQnvViI6yTliu9UQAqUhWwakpZ/JYvK1umFfwmHySpUGVifACEMnxd57G7dWYLczQ8pd+GIxX
yzsPICg3WiReDHgh2wplg+3EM4CIp33CXvxqL9O5EjpOXFlxHTs8nwwoMrsl48cg0TscEvCk5yQ+
BU2380zME6OqxSLHHh97I2lZfHbNIXERHRyG/gHox9Zu5xEUsn02Kl8L9SQpQNr1z95SkbCcq2Xb
R2V7Ful4anuwuUgtkZoFvq71+nEc4ZhVdgnwFVwXsvVk+xMPC5WaNFHX4xY34MqQRO7V94A545oj
+sY9dH2Cdmaib1wQkALpheOywGOwsQAKjag0zmzL/c3Yayzdo/ZEDDu0m24GxaGf00DAD2+axNw1
cyPPfYZw+k2dNvDe8vAfbYupU1FW7nCQen+qagJdoCMZpa5iqObPC8R4BKWRGRbTMh4ge5Swne02
xOp9QkdjkWcRJObe6fWbbtbNGSD5wh2W+NilsD/eyhmQSW/Ov5mrXGgyS/Aoxaomz8ogZPaLz66J
uEIZb6Law4Mq93894ef0kfps4GavScLS/Gm63rOI+tAkp3eK4aruvHT4o5b8PCJYHmrbRcC3RruZ
DHxVriLZQ3Br8yxBPxjjVVe8lMnS7PIeIHLb/y48NEsA6nrIptb1btES/za00alYfO05QuA3mpOL
YfWvpdNVe5RLProy13ZeJPnxEHZE/We4110xkMInUW3I6lkmw/e4tTuUDBP3kLkkVOqx30dDW254
v9mlKKZDkPCFFDWaLWbhDPdNxZdl5OKlGMnrmw1bl0gcsrTYLwSUj66Qd0VRIe2TVa9jrW/E6g2D
TyU2UXimkdHM9l0V3bU1qhIZN6NuDA91ZLwnpkeoRrYXnf3Gpl+GYQdz0TlrpiaI2Wf2KReIXLRd
86cwqirEk9rS2z9R6UnDyU6xJpc5hqnxY1daxhGF3jbunS0KyJUnn/VcvDW2noSBNbH19Ytr4rnx
vrVG9IVjsKltUJxMg0VC5mfvXRssYZ/588aTd3WXh747u6EISgzfi9rfV6R7rj2QxTaW3bV0eqK5
yJEgpgYPqxM6mpSyfyWmn4ZicN6tKoaRRcjpJvTgOOZonvjyXGnz78BD/8oJPpyxwP7TGk8lmacw
EaSLmZynzewA56vMwN8Qhp6O7Lxysmuo2eRFc0nHjmewP9l7zDPMsF+dPq3ceIPQPYFdbe/s2Q+2
aT3gnZFBThVjelGHQTjphezoJS9aF+qwWwDjHZ79DIIFkaWwcLWw79o/U8t5c8b5j9bsyIEl9h1g
7EsNC9GbiSPart9s0UH4JjEb3Xll/oKsuHOdmO7Drs3bYx3L4qGYweFpSf8o+iW0+yLfFSzqtibE
LESxUhy+jBEsbeFuegNn5cYUFoJAfnZsCz++w5YmQu3HSi5LUDiniJXaWSSZcU5HC4ZmUi6XKs3G
Y4kI8h3QcOtgCDHfD0kRs5iF1go8ptkPI8aI5JqMXZ1m3kPRxckubu+bHlqPLVySqRhAop3Bkrhs
8DlMEP/drCjITZfp5M1tIPGOEM6LawXYBS6ieZXyOGgufgNl6r92JO03ref0qO0naAz3wICsGUsm
JPL1b0vDzslohupda8iJBlk3nWrHdrZQXmXY8bh8nxyYPgm8lndoxR3gZLAP4FRx/euF9c4EhrMi
VK33ye17PHyFjremg38GcZH3GEGUkMf6+E48nQ1b1gzvRhANYQFK6j1wkEJyFr99jyseEegYNu9Q
yCZEtZF4izXrjOGgeUV/MiAg4UVbVUzFYl5LDRbRlLwvXVZv4CXZYLrjbt/YE5OsbZ8Tlz1xFNvD
tUPE9Sr5rJfJb/cAztgrMwFt66CAapl7zj1rbSJKwYO2tNpLl/GVjfZmcHmXSAxlSHlPIxrJiML0
sbVGQVHzARoF7DfGQc+dbGPjAhnf67omMU6RP/whJ8WMNggc/+qZnM68H9AT2YIUcje4YVnhYFj5
rXFGL5xFZu0yQsCh5QwHs8oCPMnTcb/U1yFr5mMv0+i68Fm01L0Ds/iaJ5F4IJDah2hSMWW1mn5D
Ch1Fv3J5cO2ZCbtq5w2BBNB1KHeTmGInqw9pv4HM0O2t1QS1L9MNjPjs5o59dQoWnFaRdsSDpV6+
V32Fz0i1HBpc+XZzHbwBDt727ZhCfOH+jxYQv3PjCz6KCzYEw+FuAa3tubsoS+Iwygm0yhYdHMHp
Pk2hDIkIjS9jzB9cLbua66M7zglcuUXfbnu0QzV02Ji4BcQHAgJosUbOpg8KL9SLikQk00OXRu7T
WAcE1Z1iL3urDseKoEYVxP42wwAulGSWdzKp3e3st8MZoQ73PhVGyp9uAbcgCZcZNg/UkiX0zavS
u9JqAOladzPSdLvBmdML3I7mwMLf4Z3d0E1rjgaKGUKT0aXjVkUcqv7D9pYeIzbhHAekaJIkJYQ8
e8au66LqUMUi39jpq3SN5iGeJzMkovadpzcZ5lHM59IJh3mow0TG2s2tZX+d3EkLS9L191KMYoNm
Mx9cD84J1htlRZgn69oHot2AG3qAP1WLAmXpYKDtGQbK9GhehojS+rqRXaE37vlLTNdOkm3ERjE4
x5GPY2rh3yPkfhhiLQ8HX7/ZBHR2ljvPodFp5y6oXoVwvbuy0363Ez/U5BjWvV035U7O2S9pgd9p
ERXHOeeh6tv0Lh/GKdTS2QsnXAY65n1UIZhWdLc4Y+Qd7eYI9yAxwJTuowjTNaQ7hKf9tid7vNgR
8K2pTjZJPzkbKfif9LVZnDUxQAG1CIzOU3Xy5wFnEL9q7tAcu+otWyoLqIiFJaKJ5QZgWVZkonAv
7RTg6DKxeDLaQR4g2e6SSYOy1ojlWDi5BFpZv3SyetR0AG8IbMuDJ+WHIXJzY7WGzR2Wc/MF9m3p
J1hyS3zyY1yL1phoPyTZDjloVvCxMW91dh91kIgzHCWd7NXyXUoLrBzLgi03BRwKfNY3yzThPtQH
H3lU2mHnDcQ6kGmacrShpXsjVTpdJ0CGaBbJfe7Hbx5iNbspMHEzFflumWKXzfDAFzQMYu/Gkb4T
Xv6GIdC0bQiZ7ZBc1Xd5Apqw0mKEVsz6rpzQw5IRU1Th2lboIQm319LB23RF2m1ElByIweXnDOld
VzfdC2v8O8wuO2TM0wfLMLRDzY0URvNDDoBjLFLxKNnPxg6JZssnbyLglXSNZMeqtyYrfXZ2tRVP
h6J2jW0KwCYUPnKy6S0Wk8PyRg6bAoTk1vGyxyQQF9fx212HRC5560LfD9DxjounBzB+ETnhGQ6V
ZsiKfY/w+9K7FXJeKV4M6Knvo1nfSc9vQ+jK+T4KHJ4kkYh3qDx9GOju7Jpejs9GQViogH3TmCZW
X0GAZ6mF8FcTpdMW88dnfiqfGIv/g/BnvhcaTheztfVyMDIxQTnQ+l6Lo0mLoJ0ZFcB8JvGWEJ+B
57rRwAYCau/azcCSYt84KJg3KEGADq+6pyaHwmWRCAzI+bcTCPp8sudQZyVt91iD8fz5iczCeBFp
/qhFzbIZdCO6F9L6cG3y8MtQn9M+E6dy5nFta8C5KrIZtXfx2GVCPb3gvbs1cKHbNI2BIlIVQZ2L
wCll8tyZJSCvKUfTMW7CCIHVg66xZxkap/08OAsoCLsqsEZynccoyJY9HE3MMDIIqf2isVOfihQg
QNCcsLzsz9MohrM6+zrErt2fixToFJwaZmqPcDv49sNc5v6BH7c+W7len13iXftuqa4zYr9nJJGW
c1qwaQvgJW3U1fyOZECfT4eGBCMyNBeiF35IqP8qjKA9Z0351voFAZTSHtvjkhRskQNYzX4+I0vc
z+fR6tEy9yReuK5RFKHjoM5ilvZp0FZDvPowzUt5ZhYp2QRN0c7pqzc3ARXQDXHF9Qm1SHx2C7va
aEmVsJfyo7M6sHxlHZpkV4ew+z7S9Pa89C16WaNzaHkcnls9A7uYsCwNm7Z6SbPuD9mV/ed3pc7U
15QsDtrnc7T4KL/04hCtbpRqn6HO/LW4WvPxe2/bupx40xzcKRrPbvwKqanmQbczkPpnd0FWNvDS
N6uMS2Mj9SY7dd1Cwn3ZGmP2aGhBips9H4zkm4MMJUoQrOCljKIND6n1DTS3oZLXTONxgYTuJsnm
qAgTPYoOS94cR9kgrFDiipgmp7GDl6ixWAMGO1ln9Q4Q8yAv7C2vpO1q/Cosf9moU2kkNdvfyAqT
DhAlUiHQv1+qMmBrNdrEazCkOgN0MM8Cjvmm9uCxNT/9Jf9J3MXnm43QkBtMx2d3TBkPLGxQE3FS
v1VtTtW5XQ+qqA42Yh78zdef8r+aI4zo/9F79AK5n0dBcLE8GPW4wWz5g81Jv5E2qnA7V7MRGCmz
49AUAUkdOsQ1/t+VnyKWPodt0ILPFF4D5I7DAOJvP/8SeEqQAZwMrbuL8j455VqBnPutxyZw3yfD
YxnVdxnPgTMq2Tik1cUP5ORiAuUSmlaPx+xi3iTa8ITDNX/nZa0WAowmnRCny1PUFCXP7qXYG2P8
6JEVi4pnfNdfW923DsMaJtAdpzhPMTKRbWteZgNrmwNEBO+5b7mHg8EHL1lUL4GiQWI/UMYQKYfx
pFVuxq3jz1cxI8jmeJpk1UScMUC8oRnyc6QLdLk7jWUVZKwLX80JLRjNCReyzqE2AdLyLTPMgth+
RvGorOvsHFTLL35s/GkArZ7sscRb00y7bUKKzBy74DqKxToQVK5hjW1SthBbp5XVTS8gNQ5sozYi
r9Owz+Pq5qRknBGyQrS/PEC0X7ZkYQJ6IfhsTSjb4nFj+kv2Duq/vURlam+wRC63UluauwzhDMuo
tLeax+zem1r/lONL9Ih3JjlpZ+n+mDJx8JYO7/nOfvY8UR24BcpjRBz9rSojFBNS7Ucf2fUGedoB
xKjIr5rOvkcGw67OE/EjrpNXIkkbHLjtjyEWjwiier8LQTyNecEsNfeWRyxfyjhtwlbHts2W7k8i
8z6xAJ5Rnt71R4IlT6QG4bj0DUQroiXbKpbZyURxfusV9nJExXQ5LKQOtqA0re2idXLH8nFb1WN6
0Js13hEQkSqJtHaid68A/bErFMNTCZ/ESqvkI9JqFyY4yQTzOav1aiWvJDvdcpcnOeofnTTey7Fr
UCeHMEm2nzwMXi2pnwboAI3lFs3l7FGkWQG5NZt5SO26ucgvTVGPF2eN3s1AfUerbY7B0GqvWF/v
RGARUoWxt436fDfFafwKUvCnwGjq3m5N7cXSHQ37DH3c+X0BstGpkn3eTv5HS/y6DXyw9TKaLwQ+
421uI6c0kEE+osi/9VFy/yGD0dp4mWfc2AFYp7ZO5EHCPXtO7A7WO5nw3y3ywU6Q/moxJGY9bViP
QZXXq/eIfQysQTxaTURoQxPlH3n9G1mBhBxpUodL6wbPoI2jfZx4EIabBY+tJVtuhBh+zWZ3WmbR
PY+y8x97hC2SEjwzRtPtASVwHkcq/53zZs8q552RS8vDr/Jns+qpKlVZHVT3r9Ffdf95CdXsLpF6
ziNWpp1iIp//w9h5LUmKLGH6iTBDi9vUmaVV90zfYC1m0Frz9PvhzBnaas9Z25swIgioLEQQ4f4L
2B+LqfG6WQzYHUtdtuR700cqnaT+2+a2f+subVJ8apPzSNuktfnBUMtxx9ouRfstz0s+qsum6jCF
IZz6n1ajN5kQLPtTBcjuET+2f+rroWsZTqQBFUs5BUlY3aQol8/sYBaIj0ndbKb/1FGvZhbZx/fF
pAevlqbyOriZsQdEFLxKW5nZjO6xOZylTQoVbroaDf792pTZyXPAMLYd1OLceDVR81/bZEfezDX5
nUXreDn52hYrzU7TevW6tbHi3CNmbzwVZqodI7cMzlaJ1HihVNajWprqo595EZ++sf1eu9qXDCDy
m64q4232w+xoY0D0Ukwzy6dg2iHxVvwZgbg4xxhAXkiMwFqGnYjJ3kHTvf7Q1ymxFD9/sIu+uTfj
9Ozyjb3DyZMp0pykV5hj54Ql/12OZOsZcZePvE6dR+iH6lFh2cWwEtgPQzvGzPDVh2Rsb4ihZHe4
94ZY6gDkBkU1Hw1PszE9ydCPK+bvoYPsJBfaeyOg/5C3tfonemv5IRzs/KjO2jPp5o4lZodMY5GM
+wZ1w7NZF2R6VASZNB2iHFPvQ9L36kflDABG22RhUxBJSvGHwoIqMP6Iy19G0zWslAE0doH1ZR7M
8pDBnXtNI0QKyrH4QSx/upOmOtC7Ry/NrlKTAqJwcGqgfh+kv7S1nf7hWX19L7U+KmYyTOND204e
OLU2PBRZMrzmoZ9Dg42GoxIMw6u0RQWTXcBRj1LzcOW8i6rsL2Ro/ukwj0hVE5UEg7KcQ4pM/zsa
rPBFTuOVc3RVsS7cbR36DrsHU6nTq7RVvLf3reI/eg05/Kk4oJcYPGtzpmLimUwnxw2W8ATDtrQF
VvSS5WRQpckqelC3afFTxnVpioZ52qulpp+lGk9N8ToRFV/PkGOBrQNUEsyrgFyBgz7HZexc4obx
FcmW/4Bu1y7NzPxc879u7Z/7EeLPgUMa+knOt3XstehtJBvHyiYb9ig4FQ9IBppXY1z0c6po3Emb
FH2hFg/tUgSxApxTn+ZF8wlqzr87ts5aMjuXUleftybZmlK/eNja3Dj7S/VqZj915O3cuokfCp2U
cYhZ77q1tdlKC4ig9m7SQyHDtHbLgyq9KDpgmFZHdTwuTcxQ1Kz9CAgEHX3mDCepamGR4YbQwbt2
rOYj9P0F5LPECpfO0RBmlzgMAVUv1SHsShyDwZkg1cTaK7Q/DC8F31aYRJiXqklS/aI3IPfbobM/
xrweLqHCjE32pmOTXNq6nA6BCVe+b23n5tdMSuyE6JyqaCEiaan97vQ5SzAv/CI1K9OStyVPILXI
9e13w7RQSWqzF2kquoDZRFbO91IFMWXu8XD8s0Ln4aCPlfduRb2CJFikHC3Pc981pkYXNWdSJ9UC
qRf015jkSGeD4eIZBsOd7PRBdLx/1Xms+/0wGbxXZfmsLidNWqa7refl99IRW2LmdFOHMxLGhTtp
G/jyHMMGFSqP9b0XlT0kGj55o3zY5Nvk6o5PuHNJ47Q9dJG9YevzxUmbU+j0KdjPIDrnqIW8B8NL
WdbZyVMwhk6HRfdysN8IElgkf7XuWIDK+lCSnuhUqn7tgoSv+5RnH5Y2TszzGeUwjUmZixvO3RxB
d0ZHNP3olZFki+d/QQ4aC44R8WevM89Sq8qhfneMK6NjdLTxsnRABd0cXfegbyVIUed++NGMRLLS
ipQUNBr9ouWBsw/JCSxRPmffg3Q5RqnZnQhjLbExl+l89jZ1Rr439Sy4ePoB8VH32V78YKTQ04th
Kk9GXn/tdAUrHreanvjRyHAUI/HqlLWLYkCLjEke7wO7hGqooyGIalbxvc37Z9+v1HecDAVxs6tN
z3/LiGslFXN1Vam4PpMGumgpZCtc5hh2YT4EeZCuTdroRzfF6F/jJv1Z2q5xabCxeAwt9OEmprh3
WZX9wdy7+ema4WM/Ztpf2GycEq+xWCw9NdO8Y0Kek8NuW+ASVrLzEFf+Giz46zCvdwHeGB9m3Fwj
gLw/tQxhOOU5xcbkVbeLO5R581OhEafNlTg/ukNckvSOvjLpq869C5EhbL0QffqkfTb7oiYQYEc/
6/C7Gsz22Wu0BZ2fu4dJJUaYx2GBcbZL0FYFGWvP+sscD/n70MULuzANb1JNK/RGAU3cw7y3n/1u
Ig/VDRVcDWN8jmpz4ZfFzQlUcHxpKjRCLCW/YPeEiUNq1xeCfvXRXGjlrMyNV6b+/PmZHCQJigMg
qGOskOgnqZXuYr2NCN7YO1N/wXXwNZgZgQyG2lPg6wVu3zmoL0UrP3SnRbM2y18sVmsf/exqL22j
n2Qf0qfeXYeH9m60f3UMzh9m6HhvWYk8PxYZH71lTLhoY8K87BsRgiPWjKvpUlPRW3yteiL3S60n
Wfya48QrNfSAy9fGS06hX1ofbVFhtptnZ9nXeZb64vj1Za2VZvXSDvPVVBMVWQv9klTp/JgtRasO
d3Pc6oRrqJVd0596V7HRMtLtx1HXHNa8U7YjooNmgDQay57Y4hszTdldptf2ozpo7PWndj6aUdQj
WLvUZZcUJDCxeeofpbKeKqsai6RqQRg1G8LL0GeEJZsQwzTXqkMIQyiHSbVY/gBJAJujF9gzWQvg
RFTHVqf37KrztQun97Uqe7S67G+RlTxmaf+HWcTFNSPi9dj31T8FCpjOEV+5av9px6B644POT9n6
toajGbtm1KodAHKkRZazRC3BoFGPEQww/eDJSNzxFPaQKbVUDZ54kyAJ2P083S8eRtIm/VysgZ6k
6lbmM4w7ogzL8Vv7XDXIF9W2gi5jUDOV87VDOPkhjFOKPG5zAMZQLIe0JIm8tEUmoydCQAFwDrt9
z6z8o/Sr8FFqnjf5C7QSR/Jl59DGylkZ7JiFdN69q3auP9j4foAYaQG90KMClsri+E0qYU2OCb36
+V6qWguUAzJeepZqOeXx1R88kMPLkch4Zk/zEK1/WJpsa9pHdRq8Ss3KBkKsA5ooUo3wfj/a5hKI
Xg4Pbau8wcWwd1JNdcd6rqHgSk1+Xxvol9TO6mf57dmC8xqtWMFPc/ndC7Bo0rXyKNUSc3kezRy3
G/ltdoYMUowQ1FKTs0V+/5yWhHhJLJNas7Rc3StVU99skgUEkqeKsdosmotqkxkKMP/8cMZi2sVB
4HwHQHxXs4UnHe9TY81/E7f4MhEJ/bPsoIuQlA/f8PnmU8/UcIdHZ/kIgiO9lIXt31pjDu98X4ku
5CHzS4GI55OexV9S5Nl+tZPzak74tTtu+SvPChvL5WS8aSWmxm4M+obYT/TrSiK+IYLPwkAL3Pgx
HfMYJE4Q3JEiPcfj/G7PubFDjhP4RpnaD+3cFfMuqzQeb97UPs2epFBsO30iGopEtv/dQeFx3ycw
0N2hIp8WVD2AK6DncOhUNDY7WCxeO94Blp+vdVP9wDZTuVpaNr1bXcVjNz5r+MF/wXftZz67exL0
KHeX/im0w7+qLkueojhCtzZ1lBM0ffVLacUak9b2pLm6/RHaZ1Ji6VdjnoeToUTx0VXSu0DxfjJd
V29mHf1lRsWPbgxN0juVc9FAjJJlczHOQmhsrOMUBSbID15oJN8GkkTpZLlAkSqSlQ4vdlKN3kEP
SS9VAAFei+JMRD4m5YfpeZvHmL+gTkyWQPtazYF3sTwynwDf02MVIo9pOoCVBrDwTdP799Y3F9b3
45Brr4ba3CCiVzuyUMFJLYiIWchdEngZifeqzM1rx3gax286jifGS9Ha7mXKOuQPRwDK9Z44o3LR
FPJqcJqqE9x5HXkQ37j9BOqhPqZEwA7oK9mH3M4XH9n5yucRiU07+LPK3Ppt1vlo06Q/OSTuAXc7
IRFTCsUcw/vRi39OOaaL44B2LlaLf8/QYMpW93ADDJq91YftC8lb7WxVVngLrJyofFS6hyBXjS8g
P38MVlz+baKCSS7or6jrKsjfIcH6okQcYmi7nYpI3RXnvuFVLbTouQKlIjUpKqvVThDnCY4tPaTw
Sx2ky+jd+ZBVXpFR0YD9xRewEccYL4anXjPVt4nU6tHTyXVL1UJI8TGL0YJfdvagC98GAzL2aPf3
0mTAPjg7kV0dGjfR3rzeaEF5AiBaatKkGRaCb22a3OSA5etzNfgyM3eJLoXmL2qfZfc2+UBazah8
kRqeVMExdX0sdJadIysb8tXtTWqernVvkZKCEHCQpJc2HY+Qa+/lNiwaDpCCScmJVwN70eWAwFWm
Y1IlKmgEejCrjp87nezDslNZinEg8KdAGrhKD0Ldw80vUIHaThm46Q3x1WT9zVk0FPvIm96mmHDH
ZGn6W+NjjZbX4S3NQr50RRv/bbc2utLMnV6d0H5Nh18lnrjvxDT3k2GNWJPkxns5lj/DBKEJ2UeI
Vt0jTuldQIya77aGn6HSe8NR+uaGHtwqbGr2sndQyfRgv26dffOZ730JGKaespsXMoOAiha9SoE4
SnGsEr84Jv+26VOU7YLKQ7zb1qPXKRhBefke2t/mOQ0j480tOuMtmRUGfTAtV6nGitddtRl4iHTR
Btt44wM2OVm09s8b0sgjKq0Xezm8CuoTcHcfQXS4bZXSOa9SJHHDaNcM49UJYue1RRv9cYwVaOY6
ALTCDGBH40hzls5EBMMXtORY0/htvgf12xy5QOMRYPM/56u7v4tM8Y8w+wFGYZvyCpdOx+Ku6daq
tLVmfag1vmdSw8S0OM8VALu1qvscNWdnH+DGkzSNxkw6r4tVbD2q4E3aptm/aTkvhtTqVukvrVUX
9OCPStHb01MJOORhbYIFiaPV4O0MJ4+eHZfXvEU7y550c0dul0yxMQSvUnhqeFYLY36U2ui7zWNU
u+dCT6NkPzdLFLiunJ3sLSK+8qmlEzprkvi0tRle8penqnz0+rJ50SJYZX85eIuOjfoqBc8RCh49
2eqtzTeHjzpSx3sUfdTXPvDj+1qz/9g6JKxTUN5omvPW5mJX1o7rSZt+QLACGaG9NdrTvR7Fz+3o
ZY98A7NHUui3HhLETWoYZdrqTja9NHzVWrO9/tYmh1lN8aNu/eCglVUGyCd3XqRwa6KEDoQAGOq0
laoCSJdcTD0cEjiqb3Xsl29+UhJe8+LoLG1ZlBOrjIGYh3lR7qfKV3c8+/5VOpsGHq0FKsWGCfyn
VLHDShlmj0EX1W/1XL62BAof0Hut34oEkVszVPy9Ch0Ur4fhzunMngvAzhD41IFEKkgpza7f1KmO
n5rYvcpOacJnTCN433hXbRrKx8kc7+w67Lmfg/HRmEN588a6AxU0BdlDHZTHvDwq6lAemsapD5oV
zACP/OZkKobz0CdQNOLeTxb7sSM+bl8bwy/gw/f3ftk/WH2AYntITgpewg+/i09WiOBBYrHSKZgB
eKVWXcbI/jW7OQi2+qr2AcwJJQTTrfb6oWUOsm+YfeQe/kJ6tptBCe/HSIFI6vM1l2wf+BjY9SYY
dFUZbiAmPrTaic4BHwQC3CqQdEDKfa/fqTNac62mGCQXYCe5yjkd9S+suxhsQC8cSkN9zLr0ihm1
cl91JfTYfnCvWQ8BzjA+4maIWf65rJNBe2Z96L7NmaXdJjLaxDtagolGscvyqYUztVNHnHRRJyZ9
O+EG4JV9smtnvpEshh/U/kULG+95EeGbIDHYU2XCewyMe7OJ1ZOCMcquiL7M8/xORugQtVp5KuzW
vesz3GAIBLC5FdOAArxtVHeIln0FYTHiQtf2p9IJ8XHVdf+xz39xmvCG3IqxQ/d52DumQea2ULT7
jLlqZo3qi5Fy5qHK5jsLwdkgBCSSKVguJjqcvCm5NNpQ3+rOr4/YRw6HxnGC+9St54Pa6l+DEf8A
EFPdMZihaKhz+WIB/3ipdPNDiaPqkqHWeI9MIrgSvinHtHHa+7IoiJLoA/yt2d8H1dTfAyS4dDWC
jG2d7PO6PHvZ6F1zY6oOKfMGllZmuDNw09rXfXexqgURGHTa0Rzs5ARA+AdSTd8XM9GLSZZ8z9Xq
98Dhuj3qbETweG7sRgGul7TtnUaJTgJwLbQkWLF3Bl97w4Zto/6oEn2CV2fWdwNAg6uyBDyM5kVm
1NoyrWaKwmPUkQdJQ4RZ8gTJiGho1Q89+97bymOawvNFHGWfxi+gl/+eXaO6kX9T+RImNZpr6m0q
Ku3VhOFh8tiT7rXrIQF/41R7Iw+j+y6vglswMsPINN7fKcSXJ+1K5PaG5ektM0JWTo8mhRN9YNTL
BDMhhmpXdX0O7emHa6ru/egm7Z5QYBsSCl3BDnirkVuynWvQhzhCBJBptBzTsqJeIiVfIQLk+yGO
fjVZiUt2ZF74lvcJiBXkreoTF/TvOsUiZiQMT/YBU462sp4JjOi7GHTZwY+bN89t4Ji5De5vqlFc
w5pxMFbM/Tz0zb7siAnU+TOapup9H0XafbsUjolhpQMJM813oR74R7MDqRdqOisUxekYe63mGCSJ
uweUdYqK4JdC5gElhghFIUIZP3trKL+0yJrz0b50OTZ2jgunSQ/Igagj9FSP6fFD0ADkmV9YkbR7
8p5VaT5ia57tcAP4SGM15M871gKhPkyQi59GjwB7rXcTWeHgFWEVPp9tBULJVztw+GZ8P4K83GGb
xayCRWGXqHB4zJbg9ZwGJ9tb1Ger/lfg+hkCZQbwRldPATGYOcBD/xzOWDXqEOZ3nQaVqf1rgDQY
Afs9Nh5wvtp2iDo7OzNv1T1C08VRLToQyp2CAYumKshHohcTBD6JhdJ9m6rpdQzt5p5QY7afuwlR
tKx9gr38SqS52VnoyV+9SQcFqvvW1bHdm+L33k1JfPdmLTidKu6+N653X0YMs2ajMIylVXWZUVjC
QvXbABD1XHXdN7wPDDjBdnBUymR6GPAquncIHhcLgThI9bfUce/AP0zMskefKzh8G1m1E90IgC/F
8VE3On/XFJAosrgiUNEGJlm30rpUblXsrMRuz0DXC0BxngXoho/BCTLzzclJSukFmltIx76VVucS
5Sm0QxLH53JqzXNfV94fqfcOl6lTW//nbNcHOO98S70FIqP8jIx+n1tZcNPHAH/ESm0OrNS9Sw/w
7GyBAwV3QkpK8Vm8dRDuHasg6KGaB+aMD95oDc/pgEaRQw0xmeTYmsF7nin23VZUQ+GsVZuZ/9Wu
oYhh8/Vo+cwdvcECx+hmAD0rzzv5ge/tQw/1NY2hb8+SeaerAa+ibxp3cx2TNmX28SvN9WMeJNNN
nZFvQijqRYuDv6zFIQqqzj26xfIwsjrjQ7wUi3iOmY/avWrW7cvQt9NjGy8jNzWvDNqXOmKqW9Xp
uQwcNdynDrcRTNhVaVl/dH3KzMOKviSpjs6hWTxbxmifxjxi/b0Uvvswex08tFaLj033kjpNcgtZ
HtxS34kORgEBADZ2dGfZ5oseGLA3vJEnCrvHAcQV8b34OCj1y4xBJYE9FmfdInCmZRfBgNlLRhqq
MLBE01q8rkBg/lsoHfmiHm3TwsMuwwiR1PJLkBpj5rWEWfBrcJA9XxIByqwfdR9bVwy34EhgBurB
sQ560FhTMEysOH2OJTRyj6D0lQe1uGvM6VkN5xFqh28fRlRp9tNSRaZg2vcmN8tMXYBmTpjCK+mQ
npw10EWeWdyByLgME4wU4EqPndm9KC3+T7kZJwcdE815L5i5cCHwW+DPjs4w5XAKZvdxTDWNqWCX
PXmk5m5xU32ZgRt94LUB2rD4Hg5R+qHmuMR47S+38Hm4JUrgLKGCetZZ6aQ8UI7nag9STHzCAFh5
ysGX3miAY69WSqkA9vRBCkx1bt7kNLhWvkd1kF+zuGTIHjvngGE38BBSCoDginlfoJgWOYXNe2Hv
TYa8h0GD0lsDFMB/bTglDX8PyRH/ISbAeknm8EuIFBzio6cJa7mD44wQ3Be8EQDtQ6Jxd9H/TZV9
2td/s65p79ohO9djzWcSVGDiYGmtJpCEWnicdX11wj+LvDS+IiGPIuf4qieBdUkH5XUmCLDQW9Vz
ZS7GA/E3tTMusTeGZOsPXjx71zCyHmNSaftUR1apVXOE/wwQ4/ada+rTvZbG76PKKjWsAmQUQyjD
i0lT5aNrkzT8PaBAX1YFiCCru5NNwhssV2mvwhHp9Hc3ONobsF0XaWxlYiFgMk5rC64+T/vmUKS2
9wwLwHlSp/cZBN+zARjBzoPmVMXJ15KJAfKVEdDKkmSqVOdUz5jzlRkATUU5J50bMn8yUuAv1iEP
OmNflUV/gR1RvHdm3VxG2CJ7qeqJ04A3ri38QpXmgeky/0/b2Qe9DH5NtjKdizid7xD+eO5nwN6m
aydPAVIuT0Gj1WSGkcJ0eic9WrVdnUto4EYAO0NJkJjL+HkLU8MdkAp2QpKMRbBz5jE7sop+Mohz
MIofsuypCwGLfc/td0zL2mu2YGbKBVcXgrC4ms5TtOBGa2NSrwAjwgVJKsWkR18UxfCP8b9N0i7d
s+W1q29lwHX1Wuh0u6xIKQXo2eggp7W6Cg7+acIR8mKF73EDUsB/G5sgPQXQee3WgFs0jG8IlaNu
iOfdqqshGCHBDWUmCwY3dlDyXgQ3ZEfnp5Akxx+T2wQ3cFnWfGSyyi+RTXmjrQou2UU2k5kIEiws
/r2hLkD7uq2OglCpnKcFUshcNrsVPXDroMHrwd8lirbEEWgNwGIdyar86Sj5IVEDHHJ/mf0Ainm5
cM1yRtna8Im2lqjzUaCK0jjO2ZRdpGfktFwZZBGDf45vl5NILy1Up53tZOlBfmWC1jQJWITPFle/
c9CoZ1EYcbw9JPfhCobzZ7fcv9GMnEuOGrXkgKVI5PrLZswSmZQWxndSzbLqHJaKjv/M8ptycJ8B
3hkX+ZPyM3BeDqNqQJykr45eWf6S49IxgGO+3Mb1Dkuj4KVyn6yLtZBGt7ax1LszUit4MgH6WLG/
8jRAuyVDPU7peFT1+rvggaUYgFF3Nfw64qlIjmTVYGNGVDkpY7zbHCXpveK8QjX41sNcPHpNyB21
kRA9tUnzJvfeTtyngbjPaa4NhnVriNDbY+pOequ4pQ7LvzZEs227aWCHdSDUTXCQ2yV3Q7ZKPD6T
nWzKU2CFuk9eudt5RZ/f8HX0QJ/J5lJARODZUM4VXu+MLUMyA0QA5ozVMEagv23K0Q6OFCCRXSO/
rZtz2oOGsqOL/L2xaYhRN4e4Tb7Oo36TK7deJailu8JKp4Nca7kqSVuw/m81xFcWDIDcEzlCtqRt
fRykLoWR4hjSdCEQTUQfh+5Vbvz6aMql2Z4G2VMT+dxVYNgPcinkR+p9zfVpg0LfE0FnlmtVP9rF
NgS5y/X6mrnTzwCvjFPGbICn7k2r8hambXjKZ4jOrT696svQIZ/tLLad8xzMIIGx49up0DlRwm3Q
E7KSvPi//vBvv0E2sb2C7K6H+tpzvXuoyeBQ2hv6QYYA+b53yI1fbABZ42sKl3e9uCuc4re35jdQ
xecraJDGKyJYk3NzMsJcm4+xG35Tukw9bleYQfCmOy6U7m1wUfvnDBPLk/yW3q+eUntWT2g09vO+
ycL7dtAVYB7LOLS81nKkbP3PNq8rZ4QDwuQgT0IfpyemMCxdlgdBH5F2MuFYb4/P0sGuZjqY+n5A
gu0iT/DYWcNlyi2WJdUxdwaMj9wFXPk//65dpFc/BCvs5QZwhQWQsj17c/zg6guA0SjsepG3YXhb
hmV5kqS6tRVEf5YRydJn5+g71QBmJX12AoUxUvpLsb2tvz2i66bsnytvuHiNuZcnYT0EW4Gz8qVt
SBDIWMiCvTmj0H3d3vDtWZY2qQbLU6j2/akBpHcOnegk+0x52KXHdvznR1Dqctdkaz1G6uvmp/1S
/dS2PrZlZdv/DD3YypHgT81rAFdulwKPKVJAbr0Nwnn5cOgeRNNAZ6E66Sd8KMjTMy+QOz7YOsag
zlM+ty8OcwPWh/c6EYtZLfDYTl5yQClD3d1ZC1Z1HsuXfHC7k2nOTCUaXT2oQUHspkdgZkeC9yS8
gylf7CLNeagPQVQ+OZgXbzde/qpU19dpq0vj9ph8OqQY0vbSYz8oD6MU9TJcy5aeQF8yYzhPcvXl
JAV4xgnMCo9d70Or38tbAqudVtn8rXVwjT9yCxElWbdMuAYfIdX9aQuXIuSCdbGSXomDQw2JF3zD
mOgfUQ/cHRmTo1xjKeS2x8v0BKFc1shT+iOf9JsXG9lJnce7xCwRKPO6iwwyGqN2C2e3RD33EBbB
+gUw2l+Q8rOrnFDuvGwx0rcLG8aOhl/z4D1jFueumGU/sd98PM9OuTwR22Cgaqpz5bjt9+ntqB36
CeL9dhXLzGEkTZbPTOZm1sG3oAsJqQRewB/gkg1m4h7yo9KF3BqUEwNdlFGzjquOmUy2wOtW58l1
rhPAHPK5Z+iRaBRH9j7DMWydXa2rqEgLCnJuurYOwnCpH2sjMU5yfvldvh2N11Z/mo28Pamm8SJ3
dbu1spV33c/YmKLdWBQo/UMh/2eBtg0cinz7pb5O7FieljjSsHwA43/UMjuHnd/mwwOC7OYFaFp1
E9bOEHXVjWfh7zLMsvX+yp3YxpjtxvCB/iuFnmlOXn2wIEgji+EYOJwUvAQuI/gBhcBjySWTOyOP
daASe7SAB/sFviH/DubSYRvRtzu5PtDLeL9dhG2vbEmX//epmKuNsJcetqFefoxU17n4VpettXGO
sP1gQoswg0x0lc6+qHgsShf5s+uUSzZx2ORVWzfJa/8Dq18/lPI7f5tlrMeWubsHFnBPQhB7DD70
Mn8lOULoWl6TuUAOZh9M5je0Vognh31yKZowVI/Sfd30ly9oBBikC9J1HidPqszotmJrm+aMlIOG
UqQGTGyZhMm/sxUrSlLqv81l119fziNMnIexQNetZ7sBnn6yyVLNe/R6C5JQP1z5IWZ9011dvcq0
TCZ1siXFeuplWihVEkFoXgcQQLbO0mWrytZWbLdxa9v+xqdjo/yjQ6iDMYwxUwbODiBAfpG6vHlc
8YRl/LJ//fFzqRW7SBnU36aRcgvXJ2/+HkC0v8rjGqGkC2h6uQdh1yG5IU/Kf9+Uo9ehClBOc3HL
9PCZChLAFNmWcJ84IULwkL3bjm0NKDuk2PpJdfB/DlqdX9dfvzzJK9lje2fW+cz6MEurp+cd+ZN/
3zvZWnvJ5ue6HLSe9bden//A56MUjcRGa79rM1KzMq5sswc59r+1bV1k7zrPls2tkPuxVWVLjvuf
Z/1tOSO9peOnP/Xf2j6d9dNfCpYBH6O5ugth9C2vOB7O5CqqeV2rygsvBaEUyJnQiFi8L2G2rdja
5gxPUOh39Klag821kwy3cvKt6297ZNM3AxBCpODXJ1peFnlPtpdle6n+Z9t2mLx30u+/tf3/nsqf
84XcX8Sg/caDi0Mb09plLiwfrq1YV7Jb/bdYxX/r/qltXU8sp13/gpznU5/1LwyJd68pw99q54V7
GRpkDSpb2zdaxpCtKlvbhGzr/KntU1X6+T2CAf1PrUYSISlsiHy8nOTemd7KI7xuSqvUZ0LZLKuz
KjvpXvG2De+AqaCNb3VlXmjkUpeRn7lQQETJyix3DR35gdXOexkeiP4jydqgDPwPXW0dNGyVGIKM
LkU5Q8JE/O3w34bb7VFwZNG/9dkeg63t0+MiVdk7Bk1KyMKF6TWos3noHD2d97L+TQAYEC5Kxveg
HaLT+sbLRdmKdVjd6nK5/mdVdmyvrlQDAin/DN9S/3QGaZuzBOyElvAabYP9OrFe98v92Y5s8Cph
8ZZdLQIjxhIh+W3luHWTY6WQicFWla1P/WQQ3dp++8dlz6dDBq9SjrPxACrwuYZKgWuA9CBSbmgg
OZYPV4kjXvsmQ5efJVl2kStTJn2eXWbV2TWZY13kZd/u6Pru/xbM/G2qsHWVLbm9UdET0Vs7rUGu
3EH0xIgjZFJ0tLKH2StJx6Dmok2P8oqucUp5AsZZj5s/5EX+J6pVq8ER62xSJw3JwTzPrgkSwbDE
Ia1JUTdkK3db3bcCBf2z0NqVi+6wM1sYkDEgb5EPS9eCs6n7d8LZtkgARCraNXJV5b7UGVQmvSre
yxieifDJ9eUGzy2iO+0az/x0+eWi/naL1qXretVlzSKb62sekZycPXM6ylWWP7sV8gO2qlzYT23r
qk72fCZzbj1l9/Yv6WGo722s9XbYGGIVF+T+l66Ix7OBEOBRhzFLFeoZAqTFFZ9J9lo6uTPDQaZn
2et5wDz1JMG7qQ7eIi07a8s51KTOHsqgbnfSa+6y8aLMpXlQ+wyQ3jAUuybiVZfCy1xzb3sAPDUw
Rfdp4p7UKLTyI5JBGC6zsj8SlQQ1PDnXRg+aJzhZ5JoRjYV4njm4F8XqfeqP7wui/TVABvYV/k19
QDVuRJWDqrRlCB5lCemJekQFIrar9DX2HJQFze5hitFCcIAtnHRy+2fP8ufntGp+wne89KZWfhlz
E1et1P+Wl0zJa3zgb36gghTPmvfem63vHtF6Mrt+QMJBa1HHGYZd0NT113oG08uSvPzQ1dTeo6gD
vCpCtkstFlsAk1DynFsV+k2qeqiQCEYZqgTHjRFj9TguewglYSYw4CgQJtq5KezycZ6S6lG2pMiK
wkH3LM8RFiYIbxVxcCgr5If8afjTJHl2btVFyi9TKwM7EpQ4DksAeOf6rNziIkb1WoXwafgYiaoo
GB7arAAT5LUD6+GmcG8gNUiveQTbW1S/pn6KnoelgOgSPftq8g1ZTeUqTWWGSTe6i6hyFQifGRbZ
Gid4blDDflbJhD6niqbtp3EMWEGwI7Y9oFWpzbXMsRTFQ3Y3DUP3qCWd9zQvRZ0B27N5tmBX02Pb
EepZutdKB1e0geyMOWE2N446ujD+X1MSzY9rDTQHyr8Oz9x2fBVZ3hMqM9G+CtsduqfG0dEs8zBN
TY7GG2D6wtDMm+0AdQbWqv0fxs5rOVKlS6NPRATe3FZR3kglL90Q3epuvIfEPP0sUucf9ZyYiZgb
AjITqoQoSPbe3/p83dbTboUVPBgMHMArL6rONVK7c7ssvje5PndpSQx1AG1ko02r9GMxm5mx1kxD
O8pFOYX/aSxFrawnD5W7F2UEm4EaPImAglHXHsV7OhRvBql06sKR+/PbMtEzU5lItUJZQ4kR82/S
na9RkervU5tSrQAQ5ykcc8qu4WDdzRq5ZGtKrVPtFuKoi6TbZ1lSXvkXaEj+O/WhHRUurjwzL6oh
nhqoQRc3Tu8Gu26RvirNQyJIHDnAHjdyU3aQCn0Gv15smnElMO5YTcvwRMsw5Uuo5Vr2I4NNk6Mg
u+We4f+1s1V8ONlsnuShmtbUro4X7RGH4dSZg0Xb8sCp/e9v0IXpnyia06/jNsbc3bV9tylUsDbr
AItlEeaPGBXOBO3Llndl2zwhtGgf0J6LK6Hjg9zCaLd7wLQOMVQ+AmtaRsg2x6j+vVPqPqkuPC5c
AynURvZDxGJZVVDQneGniXMzEFauMmgnssOBZHEAg5lSzcap0E2l2wHb1NZyU56ePFOXR5VDTdhy
fuxxpNClXiZ6yc4e/3z9OVlaBDu7bNCcLecP6jQVefnk4U/PNTMOJuQUuSoXdTijcP/ellfb2IGQ
/KtRdsueHnGHP9xROEMFXjisqOvCUqGquSnpzVvThNFe2EMI4z2qP6pqK/uTIWq2mQ61qZ4Vh4C1
4uIWTjzw0IZxeO6XxZDCPXGNYPdXhxAZdjIvYWAnGyQMyakaczwMl4Vck20mb9lYNtgQ1RItbvEb
/D8Gyl2+Rn/v3Y+YA/5/dsncgfoKVdv9+zBdXwK5vY3XSiUauP7Xt5Oj5YdMZaW356xbdBSkHU2r
QwELkfISL4sCwMRFbk5BALEwDgbE62pCcH3prlTI5avvQXINB70TD76ePDI7Jy5RlaiqPTwxJkU5
Oi8WpfiQpWTvv3aVm/KDO6ijewcQ+Neu8tP+2iPXzU1fUaDx747lW01VgtjxNpf2W4Y9KZVLs5ud
uqnOTu4YU3CiQd7sc/KMKtmKTVpG2qNaRcPZ1ZufRaSpj4Ndqo961Fx7brBXctMoXYAO8vQTBvwv
p+n0k01pyYubcyiSOdUlg2bwEtfKK3rk8E52mlV4CcrEvpd9VApvMgR1D8Uycmxe0kEzn7QgLp+1
9CCH8MzJH9W2RX55jZpsOotQyy7jsgDupw8rM21Ytdt5xT2barxlU45BaEoiJ3B/q+mAe6lL7BLl
UvaSew0cbc3o1nLTEO2wN3BN9SvTgoi/sq1ePGBjBbrIGvVNjKDypRXYIqjo9XaLvvKFUrDKt/PA
3I9YZt5X9vhECU3/blU/Zrd1Xy3F7Y55FYNOsvX+vZ0ppFAdq7gHogNLNxJ/Qsfu3inZ0v05wUXc
boMnjeIzGLbdQL0na0nUbWasYdEL/6cJWeQ/nf9q0y2Hqth8PleD12zwa6sgzDnlU65Y9rHN+gnm
tiifdBTTD1i/r2SnQhnbExUYryh51YtssoOW/II7VDu5OUKTOGjelK7lZpO45v1Mlk5uySP2g3pR
Yb3pKKJP4TRTl1BakXFqYMUgi24CKGx2cSHonvQ+tXhgPUHLbupgcI6yR3SBtzG1weK6w+1kDrjz
AIyJX4RaizUan/goN51YtSlTiMVJbtoYEeEDqQdnuTkr0w+XZ/5Vbk0iv+d+XdwbCfU9wRjuo3hQ
blneqZc4QEYcBdhVDUV9T6HPBuyEuFVe95wmnXqiWGG46XrHTyWBKl+n7lkOkO1wEbeV0uRX2SQX
JpSj2EbA0PQ6hqsl7rG5Hd7k8AQ52n1h3tq23Lq9W2NY2GzAmFcne3LKU9wjlltgwdVJUVm0fe2C
mVUnP/EE0HE7bu8izcEKfLKeIIRl76pVexu4mdVebqLRoaReL18qcwRJaQhqCZZhmpiCFUw/qmqK
EXdltaNQvM7eqaLOd8jxna1O7uPdtoxT4SrWoxnlzqVKLQoslmHdpP6eqJY88GjTLkzrNNyIWHOX
xaxlwZoIXkv97n/avofINUvpftdC13b/2/56RwFMbyd3zTi311GpKZcuXdB3VHWZPIl+F2rwbI6D
/dI6I3ygQi/PeWTYkI3rjIq4YX4VtXuTQ0cjOzex4b01baH6bpNYl6zyMGBpGmgpcGGfkSN9KsCv
Nkm5dikbOqsVPyp3TH70GgViluG2d57Zh0fFdtJdnEXqI1SVZiUP78xvauW1nz15I8qIzAQO42Ts
idlWUHcr6+bZMMf5uTuALbVileZNCRkXRtW54p56tqvIF4GeHBvg5P90fI2R3dV3KzoSip/B+Pvq
HKqJL/sj6h7P8miJ49Jo18gJa8c8fG3Kbt3T0nHLTzv+Ghlq+s0yU2un2gPa7e9DWI55sikvPzqR
pWwyrdSxpRqcvUW97wGvm/asGaaztdN8up/wcfFFp7bP/BpVSn9c54O58w02j/Kn9Z7cIWVKOpbW
9vZod6X5iSYRWKTJfZ6rjx9tnjqIVMJ509R1c030rtmbRj0cY7ezcPcNKmwJegc+FsWq3PhQZuoV
WKxABO9JOD6nsan8Vqi0/PqgvNBAxZXWrykbfkSK4rxpdptDO9bmx8iGDc4UJbxDQu3u8gUqripB
dhJZYu0IB2R3LlIgapxbi/gZNzI7mKN3bsAfiA+VX3qIDzLVScywmYSnoWv+ziEj6714CrHmaLsH
0VOzDKe4ffI63gl7UWt31G30lOfgsITuyvEJrgXBXtcNPKhGZ0EaqBlucVqfn+Sa4zSkAEEgXPoU
rAv+NQ+aM3hPRea9aVOiXEzheZwD8L1NlDVHudkbkOcKJ+kPeiIAU2nMyw59Ralb2brec4ggfVUP
kXoRdRU8x838rluhfpVb81IB7ujWnRzqac4p1qzgXm5FItx1WZU9mKUePAczucTSah8rw3Geg90Y
5M57wqNy141qt3O6Ifwo9V0zNPZHRUUWljl1sx/CoXzD5m4trNh94D3yjMlDeW0CBXh+iHijF5G2
+mpbOuKSjDPOuouSZdwBO5r4EQFeM2Ljt7Q7tICpRU7YP38PaI3G8Gu7t7YDloLXfllwYUx+izey
LzdlBwnb8trOuG1hWX2i2IlPDvua6gYMR1fE7sqrsSxsULwnVzEuhVPPD0QB3voqnj6meCn06NBz
wIECuZfpb8k8TB9jE1vrcWmPl/b/Od4FufQ9PnADjkN52roNXYBv/zn+d/v/dfz/OV5+rl4PKLc9
c2MWVrIeeGG/VcPU3HTH1Hf20gYuo7nJjoKX3682OQRQZHurlrZ/7cuTE5yV4u0SnWeiXFiL2tKr
W3XLlZH/06ZiH+0V5vZ7mOwcE89bNQ16g7C6U/LOQjCJ5mvUmiHcOPzWfQHHxs9HrbyTi9Hk/1WK
F32ltfVGj1L1HNYI8bhJyQ0I7eq5WxZy0zYURPdf23ntC17XYD3+p1e2f2/KPWQbbLtTEVPQ9t30
daTv7Yyb3jy6dxWn64fA/gMimfeeomfioqqKgxegJdVH52GyhffDAEBHtNAb7izXxXA0hbdSZmpM
9hU1McLjQ1spW0P35leIDMOu56gSePqCLOsgPyPKKecTdWddcML2rkGvkehajo15xZ3OWXumbsTC
dcAwtnrbjUe9iWB2L4Y70lHny1zHikrEubx8yQ65ELC6Ny5FVijRhXMwM7MCrtMFt9xJlRuA6N7X
9x42Yuk8w3QxYMcAIXfMFVMQdDHJ2OyUOhc7Xv7A4ht/arP7ADEyvMYJTvBp34m7uBXaXk26/BCM
mXmNQh1PDKWaX7Io+0PRYf6HnSPs4I+KaULHwvr3hp/Mzhj78FqXbXsrl4WhMj2MSnCJywBDX6RI
LSUbVlddtQxdPMhkdTN4ZX+V4+UwDJ42mEZOGKABp0kXT3ZK5vGSFektBNaBr1qb3QMdwiDCwhjN
6NVxiw9ac7XCPt3VSGsuaY6owhjN+ey4VBajjrdPTj7EhxKU8ckzY+tA2KM8etM8HPN6HA+KGlen
3Cgx9glEfE7bAMTT4LjntJrwem0IksR9GmyTrlNxYFCbreuVI0JXoMsAoMQ9+YlqkyVOfwugPcEN
pnaQOw7VQLUQj3OP1Q/mzuNTbIFH7s2V6COCUmGpPrfkoNfRqBovo+vC8oZ7+or3jFjV8TReAnyo
QFAXmV9PUQwJC34czyYEH0E2/0xbdxPgR/ZG9rqFaxMvWvs5fqSW9E9sq/NPJTV+EvhFXm6FBMpD
V9/mHQ/nYDB3YjmCm+DfQR1YhcXDyAuVPQHppMTkZ0ldot6bPzxqDXgFzIcTbNTxvsFIfaHxz0DX
motnTT0oZH4BvBlV+7zVAMkA7xuvCbQWJuXjvjCV+ClQPOfqaKhppRF8ZAokd1Yw7EU2TG+mzbuT
poVPbskvRZuKEmyAOr7FFABuwmoQe7mXnqSHxhi0Y+Fog08ssTyiCEp4VV0qgy0PQ46gW301mRNA
RDlErv3VaC89svHfPd/Dx1zyCfmA7+PItrp20aGRwFvnOAZerarDyrFT+pceA8vjGKg5+ApOSQ5v
m7jlgNJj2YRo522mrsTnctnUzQnRkmmVB7kZZI22Qp2YrDB5QCRnO7wULAu9iPB7qsypOo1eWuNg
wZpcfI+Ra7INp3FGtzolSkNBNdb/Y78ZYFSFQP1/HFtu/vXRDj4CB2ZCq7/avneRnz/G1XzMs7d2
iqIn7rnBqkwc66AHaCtEYTyqnhPsjCFS1nPBv9nxyuTersu93JI7mYb32PW5d7EsZQ+6aL56fYuk
sCu6VzE69coYnPBHFypPCIq8X6ambQuX2wEc8HWoFXrMAKC8fZ78IZhxBx0k+VnHTcJjp+3eFrv7
dWr11YU490kF4n5BKFBfCq2OtuBM51VqqvXlu0P2MsH6Z5yJJU/ZOWu1f6FEBufm5QhyFznwe1PY
o7Nyhoac5X9/yL8OrYwpeiE9eMmoUQWYuXzI9wHkZjaoe5JfydF3B8U592OIARHWoTi+KCJCQqI7
9yYkx/vMXu6+WkmFgRm5X20ofbFUyty9Q6jg4qgYlyQqqP+vzaUNp+7hEi8L2UYJprbBF40syNL7
3SHHyba6UfOtOeAKIDc72yg2MVgYv08mwvt18zNGuOCVavOuhRPyN1FNL07FS3sztcFjMRfCp1RM
3PQ+gYbpjPmdawBVSYC4XSZLDPuSqloIjjE1+9hWHazMgwmy3MUHR42vRabW25x33XsV1i4RA6LX
mdUoBNbL/JlvF62JebuvqQ0BxZpN8wNP0begzezPygqOKoHMEBIOuqa0SZlKP5dVZ4PvI8hAQqP/
M07eOSiK8tNokx+KSZSauyUF9FQNWZbADcsEtWCB9MznfHgOmqGFac4LhOwdnag6RTlSQNlbYOF5
DsTcrmRvkkU5npcw5WTv1NnZtVHMj3Q5EhmP4i5r6kfZl5guMSdAS8zJ47uqU5VrgpMQ66E1x3dy
TS7UPHyfdbU+fDfJNdxQIz/Bx+drr+9e1cmdXUIiaiXbnDYCN+m26E6Bg66/x31/jjrkl9Ys7WMw
64ydE1ypUCI9jqlXkSIKSJ5omXby3F47qeio0KzH2i6bQcXIDrkYXahBa2UZ0yjKVG+/99EC5bOa
K8h2/32Yv4ZYToKGTB78+2gCm461cKbK/zqu7A6yhI/4a+RsK8oaOyzTN2wPIdhyeGVokAiiYP1r
R9nx9ZHyC0a5Gmw903z5ajPkN/j+8MlLuQQDp1cPbdT5/+vf9D36n+Nqv/IQbsPXd1jOglz768su
X+7rO8merw/tq/wuAeyKVHxnda56KpdhckBgNoR55KrskYtJnn65aro96Ibhp0dG6KL0w5bZBnZq
Y3tp07heNxhYhDFSs7AtflhlO8HQo6ZRqAc7Cuad4/W/Kcud/Aywohp/Cj3FOtK08aPw4IN5Q3+I
su5XkwfeljnTyQVhGtd67Gv2tKBsvU9bwSI76VdKw40c0KwJDt/1iDG2uFu5TfrCe+YeEd6z2Qpv
JfjZwfWYnpqgpri4f9bCkYMh84OInV6F2p6dBP1lTdUTAZ1NRnSrNPUfUTmcFbKeU4kl4gSCoVoS
fqVC0iFF77tHR8xrqpeeYkW7NV2q3KsJr7wVfkb3dXAymYtgL7c0DaNAJpWll682DROX1VwO+eF7
r5BInp83IJfwTVXuZQcatB/djOKq7gRSzvmxrR/bzBzuByZCndPAQi94JR9mSkaAlyV8kfBZqTBZ
wSEH24O6dyA7dONqRGpqetQbWtlVaCMOYMtiyoJbM6Djz8uTEw4WVf8sSqLFazRm41YvYY3JtgIC
w27GZY2A6X/a+pmJBEhTfVfjole6VnCXLwtwFF7l1PedDa4p6+DijMxh7udlEWdGtXcnZ1rJTe4g
xn0CjQLBUPvV9N3e2uZrbHXGUTa5Sq3DJRtn7ELbciPb5MLQA500EcxGOeSvDoh5xtR+fbBstvSS
/O5UFgf5wbItiIaV7XWG300NGevlS8rOOFWLk2UDIFyaLMLqV8dR/CGMkltZbUoEwfedpsU3cuZ/
xrgODoNmXACRZ+cRs6p7uXBnWP9graztd1s2iQITN8j8qaokCpLGwMDzuj+mVmrdE+y3vvbtY3sz
lwHuR1HX4qLl8tIWZHgMzVbl7r62cUiqt02ZmWvqfOmPKks/LZPnpHXvZo/ZgZhrckV1b957Xqrc
WfEpXDaMOPlnMVrNe0/U8jiZ2fJaiN4H9z8KM77HjSmUo2zm1isP5KiljXdFfI/hXX+tysn/uqLm
Kg6pNe5WUJHbu7LJw5tJkOymJ+VjFYTjSQ6TC6Zk+gpboGovN+VYDcq6b9VUjsu9ZBuKigxJQnrh
HW5ce2ro3WeF4d3D5Z6PhtF/hEEDJWRp151c4CSVrILERfkvh0HAPJC5jy5yBDO/ezXWjFM8c/2V
U9ztldCz7xGLOvc4iNUbLXLxMhhn5152aB1wT7UiOSM3ZQfAFPNaZ0wYcd5QIMdGHalkw1iLmPtv
Kqzz99iI2ClmZq2zy/Q62boTFRPgLKNbhRrCx54l3RgOZLS109XB1vAMyOHwW26gnuOb2bVoQ42U
+MFIPNQ1MkyFFi8TuWDuMuOWhZunPo/MNqoQOzwFs5BgIfUFgIf/WVs24eu9Fh1efnhreNTfLdYq
AebQR7mGXXNO/vrYLSqhfilhlGtyMchCyWXBSy2Fk7IRdG2/83Qy3mMC8KWcnqKvwqulzltl2t28
qfpMmKXjLXYRPnwvmCMjdZDbuVQ9CDN/NRfhUb8oaZrlK+BNhPLIlvojqwbsBg2SoADc3aNc6HU3
zhgcNQt/479X9cz7jFMdBkZbgH2U3ULMKETlagJ2BuR/mpDmAJxP0g7K3tcZcycsSFI4I4lrk0KU
Z/GrG9jLaYnK7GCfYHeAwgz5grlRJkNBYtf/nnrzVwAtIivr3Yj9l29pjyG+jseyF28Op/UUYwe2
7TTzI5pMbzMuVbUphym9E3ecfCP/3u+zLdfkf4AcVrQxQ86VgkvaSe11v0lDc99h1Ha0jbI62Lwk
pHXSrBS13w2m/ZzxV1vWiEIfUYfKf5hLQGuYk7sA6WfF8pMGEfMiSiuWimtn+WfJtRxow6YGC8Jz
V2jHFrJFWNskuowKEl+ajee/TgwSZc6b7bUgFB1trSh5QLyfgFsdWZ9mHikbwzqXQzMe28gevhaG
GY/HQF/OXD595JpeH5H81kevqIGOy9XC9YS2kavSelWuyUXqBDXVTh40jKV2vlzsWCqjRqDDpON/
vbAqzykOcQ4IYNGILn+mXMg/+Huzzw3IMhq+mcGiYZqXGkV5OkqpOZWr3UzAq8idyf/+z8jr9HtT
rnnagL0VAl5u3iWcQBbGUvb3vbB6M9r1pnVKl9p7eR3IRbxsDqQ4tnPcnmVTFViYO4QusxFpayCk
o4GtCP6/oiwfMq1tcB81CjRgi2rsa9Xp9eGQAvlCJM85XfgQtYmNgVzIzSSGQqzFyp+GKeVwwhiy
W82tI3BFUZLx5Lilb2DT1ZXjtApzrHUj/Kl91a15i9HVYEfs55eXjU9atYB1mY/gG1tiOIeUfiJ1
vtFzgW40veRlHa1glJEonavobFMLcwmDfk2+vV0NU37NNR4RhVdbvgdl9aTW3ZpbRkUKnchiVfcH
cAPLq+2s3lDf6/t5wEHIdvGkdV67piu2JkkYqth7gRdLG27jDiNKs1gpIic/QpmgzwOXm0ZyZ+qa
vZ60SdkESoctjNC3sP/B083PhpkdiqoifoclUdya7/VQ41k4ZVvwS/HGQuhXdv05Cht1xcMRZXJU
ln6LICPqz4BfqSdJSOkqKqnXMCGogpZqDZQt3g714hHdGVThEqIgOb2eK33A39ht/QpEResSaxTj
n9bhxLjCwyqF/WfhncMpTdYxBltBkahwTbEojTXC1UIFfGsk0PExzazFnyRAka1SSbUeZ8vdBbBu
lKrbd3rESYBDF5s2Z9qM0Iq3g0ldzPDiuUvoEiNI5mPtL4dH93Jv0TTYMY59KNKdoUwIgRXq/ftB
2TGjmNfkHz+YPEcbd0K/Xyl2CpuIMh13Zu5pos1xwaNRvskfHhbetE/d2wgCaU/GUz1TTIt7hosD
g1rwj65Q6aKZ70OAwW7oqnht9SbMKVRPkfKnC/CWacbLcgXpid1dsmj+bdG5LloelDUv2YoTXEu9
/6xz6Eg6P9G1NgjMmqaBfGPk4JijJqZPQPRcpi0OuDY6MRTcfkY4wTARhc+pmq3tbkGKwFpejXr3
GvC88KG8rvBlxh80J4Xj8ll27cUwIWaxpipnguhlXfpa2eZhG9wmiOtz7f6sMlz1QjX8MQll27m8
CA6a8JcJoLCN6ESt3Nbyol8KHNZVOeJNrI3zm1cTsCAAqSm/HSwS4RoZ8cHQiOR5iXqDuOCujSnz
g0g8TZq7xQiX8pGIUizFVMm28oakpJ9prfXbuR57f4qyaqu4L5FSFCsryYNNkxXEZ0SxtWylPM8R
Bxw6IoOxpt2FY9KBppwOvfqDN/9o7U2O2PTNY5ti1drg10U8f2N71bvWCfAsAJJcA9PjTrxQkWsA
O0qiNS6e+YrZoLae4a+uPAxTV9005qvEifaWqagrAbLLTswXQGK1SZEkmK+M+VGt+kWC+4oLMVTV
+r1mhBZ902voiR9BWDdAncpfyfw26ynwtSz6pDg391v9GQvFZ0G9JFkXaKnDyQOZuuQ2urF3fWJt
49Q7hMwoArYD/Q/hGxAm9nsyWNdyJGmfeWdTZ1iuDRdDZfbPPT3ZCFyHu6o9B3OPgWwx7bDntXGX
LaL99BPnbOLVT2nRf2g9hvJqN92bCTP/fl5wvSWBQKzRSfSZ3KELIJM9NcOADUOuiXVT9gDBkh+C
k7RqKkyBFUM5VCOTrMjU6nW349yrfuYQ8MdS4GRU2ya3ghveht2G1E6yHmvn2R5z3yh6bgQKGNos
e8PjPvM1j4R323Txqm3zV+pFETl2vEOPaYxfEtWbdoOR8OITS2X0uGmV7AWY/w10mrtqX4UNga6O
U3T3w8GN9V+lkv7KY/2zrQ3MAhvI/CrvUES4d8XQT1s3J1kQa9Syuxl1RNEUvmlEQccc2N8wlY9q
Ul/rJVBVTEsi9rfROlgvDHzhiFLZVpgruHfNZlTsRe5c3YkoWcWlTbRkKdStw/FQajwUcmqEbOB9
sF64a9rhOtEOTR7fORRirKqsvOZp+Sc3nENd2z/amBev0byP3Cz3TTXbU6hCPCjo8GsZAnT17nDs
cDMLQVX7NRXom95IIPIMIvVtBTd6XemmlWIVox8YyqcL2SgKBIXosbExMZXSO8feTWPzhM0baejc
3BEF2FkzkcyoeC5GdWvi6r11I5v6YWpWYovLTCnfPLVMjmIdRu7CEHsQRgRtPHuZ5i7z4c88Rc38
WY72q15ON2Gv9dyut3Y4XmbQnKkNea7Ff1Kz7UsJxtotWziDpU5GzWwPaRBQpm3vhljx3Riv+/cp
rj68MHuyq/482tQ0qsNL1GX7lhqcdOSaSLp2C5INNI04R4ADKWgDjNZklp9WvIErjW80/D6hylvZ
vm7LgSDuBDMOPjTQALwrQutj6sYPvKnzlZMpz60LyKaL9fc2Tz8HcHpGPb6jL/tN2S51scZuFvGh
N/OnCRn5OlPLh6oHXh7DYRIpFdWcj0cTE7FdSRqAmj+D2FE770hAAlNrD2Hf3/A0wkPQJT4+dM7v
1mxBU/CExWMbq/fCBPkLQHmlmAOWl2oBtik7611xS0HzrLR5sDam5+1G2zu85y2APmhDh3K0Onj7
KcXyE+URET6auLGfMMUor+iGKeFzwKbr/CKrgMgOUeHO+lTz7pyqw1vPl+LV7zWmCAPSZ/biNcqJ
O98jxWXVqu8dTn141XCmLy191yXDfiyDbbtvh2Lbclq4SfDmT+5wXJHbi5n/D6CAneoaE6Xad/ip
qS3GYqN3TktYn72Rkk8ptkPMr3dwg99ZhoVySn1aMTavdt+dda+7791sjZ/DrerCDyvnvREJGdYN
Q/buoKmHT1qKNakZXB5MrD9nrg0yAmDjC6YNjTYwoxk3rqFSYNzvTN4zDh5vy2V+xXq0YR4Qq8Sq
+Ln0r3ZHUHnO3HEFh+cuS8Z2VTsQAVWTgiMjD59KO/tddWOzyrts8GuvxzES0WETqQeheg+OwSRy
iiBnF6E4GS2z7KoPPvqO393c61sbmLfTiotB9A5ySuqDuLOVjGxoHYASpXYK5O4rDEIKnUJCaAax
w0YYnGSH04jlycwNXcv9Xnc8BP+uuxLJkPv5Y5vDiBKpom51A2ZD28QPGMB3AWx7HnDMJG/eL3Xs
+7MGiIy3MWvvBt2TYk5gN73+w+wgjU9KTN1L/9G03jYUIEXbGI9iL/X8jBBBQ4IjozDeL1SFHw+T
sNpM1nVIRKBX1ZyIdbrPZ+EeMJl8dWLgPTzBe1H90jrmxtPAz7OEr5PEZ1MpcZgbYCgmXC51/KBx
+/FRJ1HVhH/PHNfnMC7/YDIarUytJ61kPAeti1FJ8VODXOfODSoJDUewIHbx5ywufVifbCaLYVdc
hUfSEH8RUFcXBEQvzLVfXJIWaytcvCL08XOyeANIXTFeXY9HjT35qdsvDoM8zW0MpJIWjmr9muo1
v45hbTezemeJfGQynqUr02UOZmfUbYTxH0E8uztZ5ULIskZ4b+PwbJXDRtOtkYkVphmxA9vB7u+V
YawOsZLeGyETcjxpC90qdgaRqbqeBya0kdgh0jZaO/cJCD3bUfgTvhXs1JSavUir+QVw0Sh/CPr9
iMv0ENjGiDNwR7bymldgzEDcm6uMatv9bIWN30LE9IZknczWpek9alP735ZyxGr5HGPMWhCEBvhI
7V1abZAy3ifCNLdqUb8DWTj2xQzxuVwQzR+1iXH16GmI9cvouTIdZkLUQLkECVa1GjLvLGMwk5Sg
F+6OoiULa0hnWCc24h57QhVi/Uh6EJBimPBst/WtaUxPumqf64RfYMQZTk1MJchK/racQPhZB3E4
30SavYvt8WMej1TOPGdUpK7wBak3ucZ5wkr8ihKDspGZ93UbrVI3LSF461WBzLfUtq2hh7zp7UnR
tjaGRyvPUh7N0twKALfLTapcwUFFCjVRQL1b6HK4f6Tc2BTjBDrwXUTGT91Wpm2gC2DJSEghGvJ6
mmXg7ZgRWh5Xf6mgHWBigm1ihH6FOX4XRzCSUuOPYXfFyh4J91tQk7hvEkK0wAvq6i12VR2qnOOn
uJyuFI+rxLH0HwRcfuOhXJ1EStZaJ3E/YVWU6toDwL7cp1QGAaWh+WpaWssOm5gYsa/rJPbddGda
cGm1cdw7mnCZByTVGtRcCz2le0u0Ghx1d1JirrayMVdtVj0nWYEcyT4CxvTnkvnz0Hm4+hKkWNlZ
tBtwHIfaOV9tStgr89ekeZ9VPic+hWwVl2l/c4rh3WmHT0ii+3ma1raufZRjbEFLHkD0Ir4IxsaC
TzIUa/IgamU+itS59a2LLCPJL8LtSaDUKols7z2xOhztc+Mp6B56UwXVDUMUBzEcd1Qn8MeouGSW
eTY1m59u2OHnRB6jUZ27ircOURaDH8XqPYYjz7rAFdPri20YTQ9RYAlqAZ0bCRUMXJIAZvP85noP
rq1QJKIvLL68G9ddlzDBZoIJvi70E730Jyi22JyvRNOTb4h2SlVciuwZbJ5HsjPYc02umyoyNmOi
8SYmNIbqcbFRdNtYu8c2BNhJ0I/aBbzBvZ6ak8LZDLX6pmQZqZZe3wUjzL0xwAwvA4NWO/06FN1n
VFN6bxkH5hdtkTHBGJyVxaySt6/hTk0PzKQtqMMZLlWxt9ZKYfMx+CFknrIOqM0takNbu27ya3Ki
t4g85TT1+VoRsAETT58OzvRamnG2CfRdZpKQ/i+6zmu5UW1t11dEFWGQTiWhYEWHttx9QtltN3mQ
49XvB7rX7LXmX/tEJWCAZAtG+N4k0aGiQQ08ixyYXLRviQzmCjUrfz/mV3Otas2AAFZSaVRayatT
djEi0tFKvg0Do7dJqve26JlydFYDTFgDD4eERLu2i4fyZ+GTkZGExaUJwq1BkMjWHYdjkegfqYJg
N4xxfp/9hsrmJ4ykbwDi+VaBo7IqeeI9V7FZG7o8Sn1fX+S4dXEBHkfK7fC5yo2fBLiz5cgCS5QI
KahWXKP9S31qIVH0mfvpSbUVTM3jgmQh3wR6iup9iMHGCtKSvapy/bM3sJ1Kv2mWLXdBrv2wNWVv
TwP1Exc2j1F85jlWp/h1f+I3886Mut+WeniZsBzG2TdJ1qTB4kIwXauQCNfbwGjKo4jgUL5DiYH6
3f0i3/Liu0QsR/RRGkHnWWe/utpwHCvMSPCZI0veqK5dJd4lPxaWKI9R4uo7ZY5cDovxlJoqru+R
bLdRxDpNZe5fFP0rzyg0EEj1c3doeVUw7jgPFLwNML4ND8QKfUs0XdmQgLV7RUjqr/rShz306Q73
0jHu1LZf7Kxltgkx1ZxgnBFdjXTimCYuy1S6KN9gwsuzCcmWWm9ZQa/5rlr6j1KDS5XBmaBg+5Tz
z1vJ3nhU0oSSoTDeOnBLLei7Dek/s5+KG5xCU7wEk7XXUiboIiCUj96JGQBOe6xhHR3v1rI1IBrj
JEzB6uaGwWPxRcfrg/z0KCuHsHtMBSs1q0JPE/fEogj1LawIahj1nDyo/gUD0nQLh+sW290JWAGh
n5JeRBo0GxaBp352bh2NZ+09kM673davtcqNmZivZF8865bciICcQiKAcQEnSHZ8qCueFmRdMMT3
taG+tY35odgddWWYbrVBdl2sUoyJGf/tKTJQTHSHsr0kJT7gdADQ4GbzZu27Py9eHSU4TTgVYql9
SnRronBX/yzKYVvaymtKJPHKDo1+3edMvFUTNoPP3cIsppW5i1RcqCtTpA+533xIgYQibCdMKaE/
Ve2znYqjkVn1Wlda5lQS+r2KQfUQK8pGzPm8rat5SMGJoo/zn2EW7jGueKiicKsm5mfoVNSpKlBA
klSJUox2+lhcEotA0apMD0VHZGqrFh6s8PdEq6GL6iR0m5EXJwDPcQP/zZcYB5seX+HYhlc7kpCE
+5NUNPydLC1cIXr0e+PJb5BQ+P6vSSovOlFCg5WHL0ryA89EaU76WglU2Fi9fhnxHtsYjfbTbpuD
7kbPeQ+yjgLws/Hnf3aY/hi17p5IdNWkLeB+lfM3R/1lTPpzHkPP84N3phDvBKuGKzvvtmYx/miL
WZenMpArmQsjcMrxHtdh2zE3nyuVww4UL9wYI6VZNdIJgNepJoQ/XJNEiqSWpywlTik3nzKnFyDo
yvcp6E9qiYW0K886XbiwnV2T58466zG5k40X9dFblFZi/as0i5+mkX74RQHXUs8fM9waGzujc7Eq
0pbMBnu84yR7zyc/HpYTWm2tOKIzetaVDnI6yl9UFvuxx5YwJBs0jlWKeq3suBvhnE/C2Khgqnhw
BWhBZL9W1800xCQlRsl2CuwjCsp3S5Q/0mm6dvh8AatZZ56Qu5Xg1qa0G1fmcDCdYKdX8druWwjH
CmlR8XRBvPSAa+20K03DM7E3YPzRyKNM147O09VNarcn0wEXfWjgg9Niss4fVRju02BTvLGpp6wM
ZnTcxfJspK+tSDYEqN6qsHkLOyDw+RacRiKmIJao28DiRkE/cZlSf0dF/M23mwuV26uPUT6rBHRo
aal5pBAdU5E9N6H+PRsswUIvZFqLnspxcXkSDQOjjJ4XqkCgUpSheFzsWY09E6r9VjTxT1a/L6hA
mwO2+WQqT/4G3cubWZyqwv/O9AA+RsgUxadQf1IAciqNsJV2NBPPyfQ9LCPKevFoMGUoA/IhlVNu
F8qFteZ9yKjtTq29JS9bbnLT6lnTD+42m7CimUSa7GV1lrkCQMAFPCdRfrLuXY1oIUTkO/thUtBN
ZlhWEpIVDE7w0EU9i0acE8D2lXURm8QWj+ZurDPtQUlBsEqUCCARNgs1J1SRZ2i7cXTLA/K4aFWN
ZDANmpE9KWONabyd1Ltl8/c+bOhjnss69Tc2Eg6M+AudsaohbNzOcrIM5vSn4c0REWbcBFhY9jCu
S3c85DaSdEROPyzqyJqAf2obrbLn79lOGhPVVvhU+jCxZ2nzOqVVveuYoVc9Y1hXUYCMmmfyhd/b
Jp2VXYw+k9IfhNa5O9v/ZZPZuR5T7R0eGWNNDd0tVkVAznH6XWkxVM0NpvZWr3350uGhYYad+f6H
EYt2TYnI2WAbIFwDE2dV8jdZdEtO+RD185QtVI6hDYfPt3+Grv6zq6Fvj3TCfusfcGLGIJ2KVePq
dzfB9NvcFqNyLuePi2YExrCgT/U437vOK/552B5KkiUmue7G+DSp1lNWXItYdKs47Z9lAPqcOs6h
KgQlTfua6KjJbeezGkxM/IPyNprpYzxDB66SUTYcqqNQg35dVwZPhEsKPKqyB/Ix5KYMygEMv9kw
ue55rI2D7ASBOiart70RhAKzCZgdqoUjgWYXeKImho1DY1B5sVlcq7h7G7I5aHGIu51vZL/6aKrP
DU4bAeVt1WSlbAQuA+xogA8YhueG6ls02mc3+KXXBphsRR6aw4KziBxJ9xg/Z/2rb0S4Czms0cLA
CFZIrFdDg5fDkA9rx41ZO9tmvwJT3cWRqt0Tl94a71hWt5RYhox8KC06ipbqi9WJC2vsF0vN7nXm
pJ5SiQiiRfCGxwgSdkffoWZS1xA96AZn0qFN7BCVQ4pU7Xoue3qdjlhd5zfWZ7R1UgiGNJNkR5Ap
Z+lHAyxsqzrW+4SSP+spVfod4AoWKkjcQdz7ZmANp5C75MjUWSeWpaFo6l60FENA1cDypcsLaFUU
rMziM4lLvF9kv09H6sxaaroHXRyarGlXYwAwVU8Un2w7eW8p8jHa5MpKQnqo0zw8BHE3T6D17yYS
lxXVygC7k6G6qVkGsKKbH/kMPfk/Siosay1RmLs2p5qaJTTZ6iFAGtgyGXn0Le5KmVPsbFV0J92l
Q1+3hqNSeK40cUkfgT2sObGmLan4RVPbg5dxw+CMkOyqEJcKpneroUrax5LM9E1NvNFsyH+kLn8O
zHKdttRtBhw1tJ6yJnOp4hB3JY4fjAhhKfx12UbquenVbcaccjXaKKejicRyoV7dQhg7obblFofI
w1TG9spKpBfqBLZMAYNDEIj62FNvTxwI7nEyvFoSkqnafAM14/eXE9QfKrJ+VMcPaU5ZnXUrPrWx
RfRKt8WLAReJUkanxgY/LSuK9oUxKIhi8YNM3cybGoPBuK/fsOjxpDnPP3OkcVN3MBN60jTKX6U1
GXtbz2Ezi3x8EPWMCVXQaYjfgMNnJxXz2pQ8cbQbngi5LZReIMCuKQTyoLHMsszXLK2yta1Jf43l
ioTLieq1iNdEtkkMoOZH8poOfEQy8ggbaWWuhRBznkJ5MkV8byz+t77WWPs4SiAw8dgj83mtLP7i
0uQj0RNRiQksujUgGcvp7qZrQixOshNWn8MxyB9VSijcUXLl86t4YVJj911XLPf4bK0YtwSNdKDO
zLJssB7Pcop8HQfdXrBwJ144I2K1FXIHWGzgEbN1u3MeEt6CVvZdtUTzlOm+18Xj3ehRXXZ29632
0XpCA6p2kiAauujmOkQTjZRfgpQgyjrBR2FY7cZ22ocADJXCoatjjBKMlM2t4hP/Zv5FY3zr1FYh
fNpBAdM5xG5IhAllAZ9Wp0KnEzbSkrApuZNNH7s1HiRU/8VZjA3dzSD1A0Yl+cS0wuSeE4X2OQTm
u6r/6obpE+sZwi0wCjfL21RbKs44PnVo/x3zLc4WurVVUxQUQIa419SITKh7KH136cGYLVJ84rDz
6lD57lbC8VqtInAtSvIzyJ/tpZNDOp4A0wH2WqsaMx3WOYh7mbGyrt1h7CPWeGIkG4btQ2z444Pl
q2AbLH2EhJJjB/mwVfCCh4f83Cipuq2cGx4XTAzV8bUbtP1Uq1SFh+pb04GIWH2z1gNZr4fe1Zgo
phPfPjiHdfM9tYDIjF96F90cVvssghkVu26AasRyoB0AoENXYc6+r9CNXwPySJScMGvCnTZ9rXxW
effdCMj1Sv1z0sKtFO1n71DQL2JK8LArXxqKAuS9ufj+Sovih/Gt81kexrg3eAh03pVZvRba43Gw
iS7I4vhREQXu+ebILTcV+SqHirLROtZ89uyJXxfySzX6j6ZTmbFY/V6j79nNptt9nn7A3SC9EvdT
8F5WxrpdPfEXxdxVYUz5xUx3IRa4kA03iRLvM5VA58o3bmXtxg95zb1tlJuAf/JqLFzogYDgWuma
Xtj0/aVwPAP27MYZBGkb7fs45ldG2JhZsLESBfK5KpfwQIrtGM+C3YZ1B6FtEOSn4jNGZMVSIX7W
VddfhyWl1zA3I95ROEmDvL1KC2Wu8pNae/9DCfagryrWTuLS1cBs0yB/2vbszSJYGlU1xLqOX0VT
p13gTvU1ml9Mqm8ZTNqHZZeVlkQZUXkoEou/tp4jaPxhn0F/hJOr05cSrO4oLi7+VTduipJ+2C+0
l7iNYu4D9V5jL7HRdN1eB8besSxzIyb3HkShQOVGTTuvs96rfBYyWY8OIl5VQ14eyqF+6exi2umx
EXldlV4GKGNgx6BzRpWWOx4ego2dNsFHeACrBYljCkcfi0ofmwqqw55R1e2lK5ynVPIPlVO6ygqt
ujRuU5DhvXUY9J0CT5YGeAPXsWvljxT5KTM24fDRtxou4jawfNxqr4YFs7CofxQlTi4oupgKZZ5b
2dcMRGxTTKJeM2n1fKSDHRArnjlz0Eb/FVfjxre6hvjCh6Rqhy3G3zAX/Ys7BefAYq3Csmyb6EW4
7pWEeozWP2jkDzDJGb7ocjGPsp2bZlSPZZtQhrGC13QE/xSMSwEO0pUy/hrID459Q7tEptFtGpkF
WyUlGaHUnF+2CUcza16HpvNXAhvktT2qa7se6Z+N6VMMzr4yiMmOf9kWN+iUpT/LAW2tajfM/RRC
jOQYHHuj+FYlkCkabi69fkHHcXQrGD6BH3p+VOHi0eor2xU/Z8UJE3HcSWpXN9a+bp90mNcp+IvX
BdbBhfLzgFDxmzbHjAeFAtqe8w+wxWedIrZER5RTfN0OvoOpTZy+uBY4tW6TUYQXyIOVj9fOAD0w
hf89vMFAoVdZ+/3ktTrU/a46j22S7qBlHMbOvxIXgvSFWkSiDVB1bK4ZjOM9k+ZXNQ1nIdors1Rs
i8Nj4tOCu1OBEFRvE9Fyd8+zM3CUqxWHgulsnVE5Mfal2Ry0gRz0bHhWxkk7t3CBdHjA2zzaZxVT
3MY1vvTEaFfSqu9K3kzUuRIGA/5vOsrMEtJT5YTHBiyNmtu7LprmpBEWG4fOuFWaxt3UU752Rcjd
Ej2mODOsA/r6vNphq3SAM8lQnqg6+v7iR2oRJ+YPBonTyldgtu+JSD6aKpy4+/VdX/K7iIjwQvLW
t9ZU/wgMipBxPMvpYxA0g4wnPXeCtcCijAoDiK3Jv7mrui3EJ3rYh7iJv/H7P9kfVVG5m4B6AWVa
iv61q66UnmWVGXwN9fBU6/ZXkTZ3Z6yfQSH8tR4r+OTbBGe5OEqVPssBoc3sHXBUhdRgS0DJJvLA
WbXZVLLkV0Gdbd84YpT2ofm9sy4lPLEZzZIN8nxWaumG2J1DN1iYPzyMxrizeYJkkO8yOm7fUt6M
NvqFuZmk8lwOu1yF1ob8Pay+pF3fyZmiGi3zaym2ms/ISZ+Ou7K7z0SH+7H80BMHbvrgtU4EpU4V
BbkM6E6LOX5GGSHY+dqnrX8BaDpeOLnnAUraRmpYI0C9jkoVTq8bPgzmpK3iKDwXuUJqpZGdLNRq
iSyzXTOaqgdtzmR20a9bae20fghwGytKIljKJ50L47DG45+Ih4pFaYCik3THEOG1Wzb08LuxiL/C
vJxNp5qDIRX+blI5hUUVh+kti7A5A23sX7UpdI9UNtZDTfa4Y0aaN9jyJSyqm9ESBIFNNV8j2vQZ
XFeHajl6b/NsJSyFSuDydTSqBFcZyQlPvUfo35j+DQWI1QCIMRDuBHNqVzZK4fXFtZlU7SizbttL
JdiUCZOyot7nUmPeSk04khG/3iA9J5zOUUYH5Iel9NSieQgcgtsDldgFGEeaq9SemyrIlbu3dKi8
qquZAjTBTdGY9Pcy/wwA9MqYMEo3UKKNMurvVlNehdrsMzcdvUZjvps2iUU9yEAslOLI4ve3JjA+
CnEMDHpNcgJt4LBfLhyHXJjI3Dv3i4yUd4pfonReQVB2AzFwaFqOBovSMGAaMQT6FcHKNezVa9S3
sD20QxGk2VajPGBl1m3Q3ZnKw3S0KAlSHOG6FpV+r4foBYYl01F8qMymQ6ghrYucjGffiJ8EfcrW
sdtdUk07t9AefEZyxKLrNgcgI5rSi2OqkSR2xlG10svB2ECjZMsJmOwU8GLqjKo5Wu4oD3djp23t
pmFWQrHRJbNgVSjpSQzVpx93n0kNVhFPK618Ssu25aFB8ufnb3pofUaD+dV2OX79+sZQ02KH+T14
2YixQsmq3Qo/KMkC2BeyonimXI18eglN+zW2h72qG4cyZKqqNPoJ+x3kHgKOTsuAaNZOuzr90oTi
lWrBgIE1ROeKrVkywqr9RyWxDUw+hCHIYUsOFHUfLZtKXNrk98l3N9U4iV3YaN9ccljL0v0etjMj
PgpPSg+RAqIdKRDZcDIzck9znQJ35nxTcXFr/fyK4VEH86p7LjtqMU2AGDa3rTPCMQLt/OIpQ8iw
cqfxJFt3E00mKUo0ATE5GfikALM6W9Opngwze69qssoU1cZrH0Ka2r24gvKy4SIrMJ3nvtGYsJkb
ulwQaDwSoOGKbwkBnchNsBczjepdqu1GgaVakho6RPrV0mwyQ/ENjKm5t4W/n4c8cIH7JBNzJUKJ
Nh2pj1+aj6VRX8xqcNZgjSy7Ca1bKaVxS1ur9iScnt6B+Tg0R70FDQ6AUyrlJ04ORD1SW131FQ6S
8FJ1m5+2By9PU411qX2gBE/fGGkF49q0a7X2NVMpgeGKNCvSdwrC7tq1mJQwUexRq8wwIH5SEbYT
ajBSHGD269c/SkfbtpU4tbaNH0pBMmRCn42hhZ1T0Gybc1+I5qzlUXumADEB6/XKHvpIv6qVYjhk
tSieYqEkTyyr5/fLjrxG/4hPEcOm5eMF6YeBtq5Mtd79OUxDZeg8Yg3L67ILOgA4hCm+/71I3Acx
/bgzeOZUF0/UYcon6GLPhYp5x7LLIN71Urrq/neDuVVKgOmWbxtu/l6IQjoq/V5XDks7yNbD41AS
Xz9fdXlBW7IPEVQCW/PNln21VTdrGHYmNi7/2ZdGzlrD1Oe6tMC7a4TtElPQNpP+Kobuzwtru0dH
yP7hX/sFcwOsdHoArf+010oLFwtxAifVL393p0SrXQIYRstFl/1pPhI9FZo31iLbQi/9W0ym50vp
Q5zKi755WDYtN0/mDLjJi4a4fXGrID3qJbVEGfQtI0fjPJKBsE6R3zRraQ/nXqXzXU4dK7deB5D1
DstmnLrxDmGD2Py+cOD3J7IKKZrNH1uluM4l2u+my0c5bnEHdRHn5ZP6iMjGyXcCChI079sy27Oc
VtbLZoTy9Ny7+resVPgeqno1Sq1+Xq6jcSaljKo8LRcyJaS+Urr+djnaxOZ6hNOLqibNH5cXMy2r
bVLxaGGVFYbr1srxuuizer0chtGcP/KB0b4ig5lefG6TRVMI6wpQ6+91knocWA/IHUUKfds0RnSl
xB5u835Ib0DwM3OgKB6xqLM3eRB1TwmWmpsaV4XnsSqttY/65oW5V7UOeit9bai+8dyZ/T2c8LOz
U9N+k4MpV6nS5j9EVXwRKotcspJ3p4uzn0MhkQ3GxqecILKnTv6rGZhRZGAqIBz5ulMLOo5JvfkD
M5pVdaJaBSU3w4VGWDH0A6KJme50tJ7yXQgW8gUQcTSaqfxMK/vRhuH/EfXxd0eG1bvKmoDZW+1+
18FuV0mcjtuoCIhGcbXykTB5fDVTmy5oDlxe9gVJgaRyUpj8dGX5uBzQAs2mk/ALb9lcDlQRxaE4
SBWmO1zqd7siGDwLitlm2WzmC+S27njd4OCo989nkPWcQ58GRzP7Mg/XU2WrW8XQcCGe2yzXd8EE
d0Npdr+/6nJA1n67kzWY1tJkuf6gqPD8uxC8Py/hs6FI309dQlwkEOiVtKBs35ZmTCRoEZ55zBSv
UYb4GRODaF1pZvMjS5WLbhZ9AEb8ODl++KvMzHcI3u69t3SHCOQG2Wxvp1RV3PKoyNw42nrvbFm8
djz/mQ4ubnRvvd+9mTlWLqHpoR7gB5qS6VHahfV9sPR8HQT99ORqUb51rQy7nazuHmD3OztSm/0r
sab1xigT9RVGYYxhUngr1eRJTrp+MYoMowXD6oEmwALbJCwv3DgARUGeXBKWTjsDr4Vzkoh015a4
pKQSgCtL+vGcmEazMySsAikA/1uhZWetHfUdzjbBWXN1a8eDYp+SBCFATofLU/YgIZ3sCqT9e8OM
w0dmI0zpNNv6GaQP+EpYnw3r8FXdBOPT0jQyJ4WqzH+aDl39r6YGMucnlYzvXdeY9L5t8gx7Kj6R
fbbrfbxNcVumnLHso+C568qiD72euNBNUamgfn7/mOk1ycqxP3l6NPWPywvxsvbawE5iu2xqczut
Q4kbGIW5K+jaCO6OqWXj6hMc9Kgcfp8XxhSVHd2vHgDBPyfS/DCqotIP1//WFC62N+iUWA06+5wU
FTiWPWJgdAmPBq7CG0g7g7fs63PHf2R2D0cfx00wIdot++ze2PQj9kzLVh/62QWLsv2ytVwIfZq7
j0nPg87MNZYXU5g+wc08Q3/3weesgHIt/dD+0w78Y6NjbXdddhWuI7F0q/Z5RYT6kKbNRtV72BUU
UJqtEgt+O+IgQw81InpMZUqoZen11WZYgAgw76Q2max/b9dlhQEfddzfLZdNjPMpNc0vfy+xHMjN
oLlaQOp4TjvYwPT1VfNHdb8U7qWS8iW4Mf8/OwPTUveKRol/OXFpuLwsB9ChAgfPJ09TAX08ca1D
MC9Ay7AyLh31n2uQldBacA38QdWwBuQx85teYFRhTuhx8hbA0bDll9Rz9zEKEN64JfX0ZX9mu8/Y
fajP7jzdLUtkMUrY0l7mx7zAFcocSZv2R1l6y/42ZEXUt8UdFMfGnGggXjUGusxMIme1sFeOtc3d
tFreNiPJpXLosDI3leOyq4oTji7bv98ue/8e71yEa2mm/PrX/mXzX/tM3dEOWZl4vUMNldyr8Rjq
458XVa0fo5a/dRLwxbPQNt+0GPGBWiTFD0C7T1MU1rtiy9dG05qDsAyxc7Q49NzMwPUDD/hXkWvA
Zyg8pO7QnwYavkxVGt1JvCTUmA4TVobi1cZ4dHDZ8sfY2MAKp/+Tw2Usy+xrLDD1bGv9LTBrFQZp
7rBi75WH/r7XtQ5bURXofqX2RrD3M8nSukHa5ejZe+Fq38knV54wzM6PUsdmMLInCAlDuy2zIr13
KiDaqKTaVkHC9cPy11wg89p7VwXFg1ZW6VZFIHbI2yB7dcbxQDFSvmu9kaN68v1jFnbxky+CX8vH
TbrDL1gO+dXOs+7iB6AMw3zC/D1gUIJpxXADpRWIHXaSHzGWpOflxZBDey5FC73WdLA4UFillxAk
z4YeiWG1tEHLOb+Fpo0GThz/bP5ziaV5VhT3LEvz/d9Lpwa0YKF0jdeWSAOGYTrg2+Jeli2ZIECz
O2zvl824gsUCPfXQO/XFBhBsDjUVENhharTOS6W6jx24aixF+d2ewK2jIa3f8zS7Q/PofxLRfG6Z
j37VnYUkSwYk2OfTKneQCawUFvJzOdoN0LdkAwwZJxCz3D5DJ96gU57N5XK7xGFO14pVRLT0btn8
eyBJlYwcZHiWHeXua/SqdMSIGxhSnxwrLN1tXUDx7QerPoRG+7BsLS9LE3Nut2yWs7pI9AH1ssZ+
jAZVOUgHXVeGSp1VeoeJgo74ahPNh5c2leKr6zSlJlqZJm0YVn+ypFcefp+ia+m60gPz+rsxv9NF
I1nCrEz7EcEQF/nnM36f3/tZxZ3FZ9RQCo5D0fTbdQMP+ylIMvnkz0uOSK3g6vyzz6nbZpNQAoO6
gyUcyhX9VqmOcyr1uDqhZbmzJjZfVGRV+I1Zt6K2sZSN4ZPb3Iin5aCJq/0GHkixVwt4gk1nFDtp
w3dNGyP4Fvm57RUd5gh6PKCjQt5JeE6H1G3IrJcphWXj5oHytQVf879kx5TUqBrzJeNaHgTZ5DSY
Rrgp4hQBEUyBZ6qZ3sC1boZpmM9T5VM4tXVWmIjsWJtj6m6IJl4tR20DpHNsbP8EPI/BaBSll6K2
qosNYw0IvYo+Sjt7qGRsvlZGYaOpCLADmbLoXigUEOYG9v+eCZZaU1R3wg/4Ir/PtOix1sVY6zew
JSrudpm+9CkKJQw8o8fY9/GN0pociCS1d/1o6ceYMQI6TNaCaMf5if6t2Y2Zal8E/x/PThLjMU+J
v4tUxX4ZZssi/HhXZSmcXd3607jK5gyG1h61M1BnSuES1615l4TBfy7ml9/tmkrkZFsof85YjjTj
SEJyL3wiCBG3g3F7MBLbJ8tow+fCwrMiwujNWzaXFxoI22qfmNnPKiCMh/42WPbRQBOUA6mA9Aff
bQXJtF1wtGRanfuwz7wkS5tXPYp/Lj+1ZvyKzD78jLlXKaaPBF3M5zhYFR3FfE5qU1OoYlG/TsYM
H/T+l5C/z5Fuqq10J/tzTmnBS0lSeURS5R61ZnSPQJ7gW70OIFHGMtgmjA0Vadgcksuhf79lEmxs
lDbapkOZtYQUCHR8pOquav56XJ7JUR8DTBhWpurwKucdf1+aNCIAGNbry4SQ1msHEtfraDBOudQT
LzJj5Y5I/tpzF36aUXcTdW/c0S1IYPH6/zT1s/a6TF1FONwKN/rT9F9XFZNKxnpeJpQR3/VKGt9U
vypegu6/NqLuXess/fcRzf2vI/8+p3CLfldXPiSUqexIFq/VgTEWxT+AqCq85W2iYQgQzS+FG+Mw
6VxVfLuOVTKv15a3Eg9ahUzV/927bOMMXz1MBiVrd1QepBkckYyIXQpU/AAqrzws+xG+UzxddmrZ
4OCLPLcG9HPlamnVWlpr7pcG9bJ3ebu8lI4JVma38arAOeNP++XIqAU/WrcKjyP9/C3g0dinA4U5
LSvlzZeavC3vmIW+NoCpD3/3D36g7R0D4H459X/bwjb907bBu3eFx0GL7bATnJcXE6NP7qNMeHaZ
4V3StGi/l7d/29QjcMe/2yyHLdXErKUjWCaCZhi8KJi/H6VsVOrT81tdgfG1vFte6oCxC3pSuPq7
r9OdsTz/3U6sKdnGGT5my8lIHHFq+td1KFcC0tS1RXflgJH91zWYONlrOQ4q/JoCrRZ2fZ0b3TAy
kLdADeWtTEcbjbhvbNxRz/77wL7pMPD7u7cwDHsD0mpslhOXF6yV5a3eV3PLZUfdww+zmHLs0Glk
JM3cJ+DGM2EI5WrZRMqU72oDp6VlUxdIRhW0mqdlM7KiDQOk/lK4un5LMvGy7O4jvFsbQYZcPMrx
XmtAvSwh7MNyVDHVK0ma0yNB2eK5ltPvS7upaI993Bb4KXESiMfo4SvEenT+WlqKm2BuKsalJ1fp
rvskk/zfbyvmb8s0LNyCJA33v992uWTCt81qDJpLVPq7xQk9Y7jYNnkAL3o2S//tjj77qf/dLOsQ
JZoLhWY5uhyYhpSefdlOVfk91VK5X7bGrDzSVSLxSTXPjZnrIguMohvebsOmpp7tDbU9QmUKs7WP
UcElZypEdJJvAj9U2GctrX+faBsh3OnSmXM9opup1NENvlnA0qJ/TMi/OGEgf2yVwbmrOh8/ugOq
I9e9lV3yrZ53SxedTZUApzdt4tyHxojXFOKj03K0sWIyMcbkNdBgTzeCiJ2hV5x7hWhsK6t42C5n
6XpPObKN44urpO7rFJ+Wj3SUTj3h9AoCOH+UH8cAuZVUdsvmmIzfJ3Jn8bCqi5c68L3lI90GbEyb
SL5uu1R/FajGksg5N6kB4qGqiIsJsjqTlG2f+9IEe4k1y4cXKp7HMRXYDf1zeFDgMPw9ZZqmkU4U
i32TodUwUZ2E3XMQtt0zQUuUDlPIoX7AJpY3BMj04/vfFlrrf+v/H3tntts4sm7pVynkdbNOcAqS
jVMbaM2SLc922r4hnM5MzjOD09P3Rzp3ZWXtjY3T940qEKJEKWVJDEb8/1rfis30vBxP6kmzNzuM
lstuPb/g3MWdX2t5Tl9n9hqmiLf3THvfqrG+HnL89kwAkNrXGmerAJKpTBl8DW9V2BVfyXDK0AkG
c9aAhdt2al2M/n38aMvmi2dq+dfEN5C/yOrZNOxq20ImvKQaKc/lpFdkIHnOa6xVm+XQyqXPZ/TC
vZtSsuFGEXElsev+biq9brX8exKTYtrJ6s0vkSpq1cBkTEvsiwZT5baIpPsZ4cB5ObSNjZfOFXgQ
DanzpqjoLH9D4ffV2mEd9c+/IWEN9fE3FBlzquVvqHENPUZ59QX5brfzq8TapSKZDogDso0B2ONx
2e3qJN8YoTAerbb58ejkBeZfdkViVAeaRtkOtzN9ElOLnwQ56RsxivoKMXx/rPSkOYBNhiOqRenG
gZv3PI7dZyTQ1ne3uWhSbfrWVgwTQMhjDOU8e/L8+qqhnlkogAu9mb/1WRXu4WVl4O/SvrykMkdk
1Hzrb7sKyDMxw1a7Zh3A0VXVj7gjiIH220xepbq59QctuqRt5K5T6q7b5f7KNdACYXTOL0272BZt
T2REoHiG6UUEv3iD+/EC/dF0LFK19Dlez3HEpWWhBZ33qjhAxVPU48eDXR3q27ruIBLMDyyHLI96
nVFc0ECAoh/ToIIEtkvrwD5b1DfPct4su2Hay4uJcMllb7l/OULP6B/R9HEgU+cx1vf5uX1BxlFo
Z7uQ1Jv1AmDH6fpYAvq/jwIEk42OzmIBoTtT8yg9N7mnnR5+3F+mzlrpRvMKbQO3efcV2jjXMOQv
t0Fp+YcAdNDeDdP8PulpcrSa6L6avVgDgFZvAmrTBoyjfgU6lQQ0lUa7odKap1roj0Gd9CB1CMoa
c++zHZOhEutOcqnKqicDxByh9o/BDWsMzNh5cIutvL80jVbe2vPGMtAt2sXtGEdyJoqpMxLMC/x/
aC1rK6mPxsS04ufxqmminWhZsi33LU/rQlT4Y6Sy/bK7PCCi+hvYevv08zAHJZXTFNk15k15m1Z+
c+122vrnAZBlmJrF4/vPl2lMp9q3E6a+5UnLA0pFwyZJQx/LBS+03Ke3+UDYdZQdl92u8OUuj0rU
EIJsHC+wP7ss6S56DxHAstuMY7iFVCMOy66TFI8t7a4bzFT+PQ71XdMq+3M5BhjYvDt9iK0zrQsQ
/IH4jgxL7OO6ZEmz3LdsoihvLvFcYVvmWDEV5s6f6vLYdvkLWmCs555vbHThxnf9mNs3lvFFUVvA
OENcxRGMGZbX+cGiLpI7YUViI+gObZf7Ph7wyxdzNPSLZQ+Uon3j5V+Ww5d7IlsXRyatf32dOC0E
qohW29ZO12EkbZuXAA/Vx2uwuECuXU0vmF/cde3RmY5p/evzABTBe73/uef7H3vLWDVAufj5WPfL
3p/PWwa5P49cnkfPqb83enrV8wD455Ef/9782Azc+TfP84YA9WPQH4N+TM44G5Oznfh3Khu7AziW
5Pzz/uXWx33VQMOsR9nA4T/vzmtG+tWy30zdexogzCef4exndnFebi2bphphqhipIkDsnw/4uoiG
v+xbTnQoRJCd4p4cyo+X+fkKXaONWz2e2X3z6y+b5bWYFHSrT7/91z/++33438G34qZIx6DIf8Ot
eFPA02r++CT1T7+VH3cfv/7xyUHd6EnPcg1TCEykti55/P3tLsoDjtb/Vy7a0I+H0nsXsWHL18Ef
8CvMS69uU1eteLTRdT+OGNC4vSzWqIt5w7UhE5ziSC9e/HnKHM7T6GyeUGMze/Ao/Z2SZa6dG13H
BQZ57XLIsnGzyl3nNXrfaqVFvcdEhZCAdBfEiXVVT7b5sckm/cpiaD3RG+azhpZkXaHKL/eaHqjV
z+OWB+i5EaBZRCCTy4iiqJ0fqtztz3aeDefllvnnrfkIyCk50zh0pyFLk7Nv6Mc2UsVtGSGl9a3x
L3teLo526I27//zJ297fP3nHMqW0XM82XccwXffXTz6yR3R8QeR8rYlxPUsjK656JdIr0i3m27i3
G/ob8z3V1h5JJkO2MYAOmTc/7o5rD2xg1fhnjebmJrOEDfBmaG69yKlBKHDf4EsbOanoQlx9/9wv
Vf1epbUifSZ8qpDrX0d0w5+E8ZQmrXo0MU3dJWi5l3td1cZn3cdiuOymOk2VwdSA58/PsfEebIO0
qTHvK/sJrUW6npw8vVgezYvkL68/lH95fc0Ux17VGC19ndRT32+BdTTdmerzf/6gPfNfPmipC37n
juXqWL4s69cPWrm5y4Q1yL9REenhxfD5LZ9wkHl8qDYoC4x90PKWz/jnw30BFrXJ89PHcWGjcArD
ET2F1lRfUtbBD5vwg8vkqAjNnO/s3Fk/vNz0fWu+6Rg/jipt+a2rmHdVQekdYVaZ285tp7e2XY0N
9fCJgJidyAx1VJnlPti+frM8nrHKoWJulDg5fXlVgzdeN507vflN8jBQY35gDPjbC6bID+6EZyI0
XA8p3NLJHm46xwkvVV+elz0ggePNj/u7G3KeIfB1Ze6vOhPyIzIXc+NbPw/hqa2VfzzV0Kx6MzE/
ORQxKo8QdAgI+2i4E371MA66TsBbRy3Jbee/JdCeHWc7Klu8COj/B8RC8mNXjtFVjof13nQJCYoK
OyMwlWf/u1edn16bsBCWn8Z//TL8Nctw+F6UYx0FYfu33X88FBn///f8nD+P+fUZ/zhH73XRIBL4
j0ftvxVXb9m35u8H/fLK/Os/3t3mrX37ZWebt1E73qpv9Xj3rVFp+89hfD7yf/rgb9+WV3kYy29/
fHqDn0WZlXDW6L399OOhedjX8aP85SSa/4Efj85/wR+f/k+dvOXNW/Ovz/n21rR/fNJc73dp2RZx
Sp7lzbg7+9Nv/bflIc/6XerSk9KwHNt2AXB8+i2Hfxb+8cmUv1Nl1DkNPdO0Pbxmn35rsOrMD5m/
Y8ngaJe7UTwZ7qd//vk/rmIf39u/v6oZuvHrdc3WdV5OmPhsWGzQ05V/O+mrqDKsEhMNgH0XdkFm
odXNGqan9lPK5feojCjY9tJ6N6ed06wlrtij9OoXZ6jEVsHcOQRyvHdl9tJ4abiRk1vPebQmwQTB
owdoj5yQiGa0GraGGclTyPKJApoSCF9iWJSb2CdDs1PO52AkatrTYoywEBgDmrjoL0lEdabzJnQp
CWD3QaWpj/aONC2qrtDuykT/4g5rPxbNpYAOuA4zNPatA6kn000CUwrne9KZ8r5BzNwbtKoRpV2n
tn9Im9bfMM9HM+uN2AcGYe8BSK/4Woa1FFJsnTEkP8EzjqnY1kn2ihsSnkw5SULK3HGjKpCG3QTN
xi0mdFEA2pNmEpvmNsTxgvsW1aRwMvw6ReIdWJ6PURKjuIyjm8lGLt57NBHocFzbxbWnu1SCYhVv
PZHpqK5nLGLmD+tAFd9y2/nm0+MAZ4CCn1kE+ps8v+ini3FCOxgWOfETKTr9K70DGVcoires6CEN
nJsOtylOiL0Tj099ZtxT1TY3eRZ+9jC2bQdKIrsxwzNNa6LeTf13Px2u29q/SekRb9B8iL3VAZsm
vUGuWbceEhWRFNcjTK2Ed41yv1mjZWOOjvuhs/TPfpFEVBBEvSboY+cH0Q47GJR8u9shuyp2lteJ
fdHbZxtwolsF+9hzT11hVrsyTBHZwu6nMTQEez1xsxV4H/wuYziuA9t7KO3cXlV1Xe+jviA5s4xB
juavBcoUSGxHpylfa/IOkHN605WvOdSzWoGn2auj4+g1V6S5nTymTmspw3Qzify1QlRYlcFjE++d
HJFOkL/HWOlVONxxucnhQGPiyugv2sNr6Ba08SRA04xg00zokNCDI44w/dBK91lQq2EF3CXb1tO/
alX06DVb3ysRrbnFyUnB75q684aI5AVFHkIQxbdb2cWbM8vyg54ihe9ibYhIsDtkgQGelTQJOVFW
ItwvKcGLG9QcIVAr+gGV9SLK6Ntk1JQ6CqCYZmkhwUcfi3UrTctNTCUVS6xGSFgWvHX0FwHU3Wjk
59FcH59j0zgAt9uPuB8odpF70QTQwDIm+1CNplCQBG2/d1FqYW1CTpc3X/0QO04CDIMP1Lhtevce
35u5fSJYr9zlvOuVopG6EqwjByUJBTIhQwDMw56pORWWrSS+6CysYGYMoNUP3yEzMK+yXMYPfGiV
Yb5asQ3y0e+tdeHJnY7FxtGJxKttBO0Q/1d9flfIvtvLqZP7TkVPoYrpiCNIGzihQyN9KgVaTuoA
IQtRoohZF4BiIU+q6GEH3RV9ctYj9y7mjGvpftqRceXXDmx8rsPrHDnUaugUwum+3uPD2GiuduxS
55YoABjPPRpAFR8Gq1KroaE9NdV0o0X2bnTAzMcsowDQutsxjR4CDQ9iYPTnwIuLFQmFxiarPNyo
XaKQo/ffNXMaVlpavdiKrt8EUVmDYuUSAtKkYXhl1fXRf6nk0BOkGMqTFau1ybT7EGHLW+mt/d2n
porqmFzP4M4tcSMkfgUvyjjhZP2Ka8bdYWWzthEy2MBus3URWOFWBKjhPdEdMz89GXlNSpsXPCcz
+ZtrAD9zfMyrokOXguDlpc/HO4g5Yj4pe1TrOQwT3yScmEz5DGEOSv5kbXbDmbA+ipy0sdYGGPyD
Qz4ZTBegu7KDXEHuwLDKouG1HzUCLO0ZIeV8wZZf2/VX2isBcppkNTkl0IEGZXwdEg3KtzZ4U7rL
VHxtJhWQlATGoAyaepP58ezWx9KF5/VICMkp5FRhhok2oJ5rYu0E24nR55CkNLDTr8VAx5tIwlUR
YFOMMPxPqRAbL0FOB7SnQ5TcbTWKSReqD+4MiAWwyKgoxr6BvXzTldqZTir1X9rK64jwiaDUJZj1
kgmpbNL9YPPLKIbLGX8SuoGxnQS2CzetqSCZ0IdoxG51YkT4QeNS0sMCiCfhM7u2yp58Vo1czAA6
hU20NUGOrIdOSpocsbEpcOiM5IztjMzQ3gaaEIchL7jECldsYQxdd0P5EkUASr2+vRqqgsiMZnjW
VCqOg3rWWiyXqSsKvC/aGqDARIYoWby2js0BvkmNj5nQ6ZFBGds8/qx+b/tEjaMawFaxKuoh2cdM
kDHRDThITPsJuuRTJbGQVl2tbWI7Cza6TcEx9rFiRSP+9kRdpdJARpdSTushBa6MIHkj6PgR8uv0
hIStsTx3o8hTxh287SAF5kGsDjDHrV1Ly5DfDKkTCtXJUF3n3YSBxjsFZlNtrNw5y4JoJyWjk++a
hzpnk5TRoUdqvRl076mT4WOEAD8gUC2SHl01E4px2V0iTeGtqoBvdrKJzp2dYCHDLqahFB+Sz78K
HZ4rUAfy6qlyubxIn4S5cuLActKcdZdAi/CNU56M4DlQ4re8R42BBBN4pB0iRHCd1tYk4ZL1nfjj
7ZjJ16DCjlsP/XGKdO/CDnqcUjgRaiQzfs2JXIh0r5cqPPuxvIxGiJYNCtNWFAcWGDhsouptBJYY
Gxe57+jBqrS+e2bJL3/c0SltHkPUkWVQMOYOAe0Tr9ioyBMbpYXXxtSlZ/2iyQNOPnswzz5+cT1S
8ugya4JcWm0i5R3E5H/z2s9ZbEPEnf1DYDgPYYsBb0izI6p+f6s54419rVjz4YarXqWAs6kRC6/3
1OYcBrMNZbpp1cIbxIELiocfXO8rgLKe9QWhUwLaWT13WtHQCCn3UqVyMz07on0dCyu7FL57UzB7
u0izkdxF4rIv7MR7papT7irDYQbUJw9ggTwALVy1iVutji4VmlPMB+iwdtw68J43ZtY8T6yU96FV
nh3qgxz5QMrDvFT8ZlQJijzQI0XXHP0+fbOSDEZ4yZU0x4bJeMRg1eDWPzhiOrqWd2sY3oDDkJkg
5fzPY4Qt1yGQEYsGEXaiamAiiGFgogMoLmiNY1xr/DyUjgYsdBPaDXpAfuZwBHgKdagNXRz8/tGF
ubQupok5EwznI7NABYPiOJh86wkav41u0ljqMtqrXaQuS5oRm9bGflyHALAD3zsoz/PWmVl2sPvC
txRwxjopEOtN7hXXJbgNBcXogOxwfpH8QNPcpw2Jp0k9dEPnrYmjF8gutmDMnF2XxwUAKePZdqpy
mwMhdd1m+JhzJZikRozURzdGjTj4J7AZJVT0lW6n6pC55C2TTHTsJZdAMBJgpkNmFjX4CF23FPMl
M9oIlQD6LrfkaFwTWBBwBRt5S5WgdVQeWr++CyMzQK5MlT4GIwsRYVUTpaF08zN6pfGox1hc4xxl
tzBxxehI4HHnOZR6vO6QtvYemgBccL5M7OqSND0zSI/SEttkek6Zu6CpjwEODnV3dibnlZb/FwXC
eoN/6AtMia3R+c1Kj4mNGEiYxBJO2UKh8RlZchDm133Xm8ABTkWIjUOBCoO8I7dWBfcPZTXTTaaa
vgVurOjpC3/vzfJtJAAckcg5M2hvRsS1rUJlPlegVlTSWhsrbk9lGjUMbu6OKaJ7qgoPuDqs6Ljc
NX3pHA2dhmenlNj0IbmyZCoRGE5ctekUJ7sZHpKupFRVogmxqTOgrnIRPDaVt64FkRikVN81BcO7
DeVkcjqyJFo4yl7LFDwz4rcI00POZGW+GsLd8fCses5qkCRF5Efnq+sEW1sofdVpOedJDWe0F0eZ
dhdF9hVboLayuxIahutesHIVD2N/tMkexnZe76KieWeu9MpML0dfz6LHUtulb50IZ1uPqtm2Q7eR
RqDjx59dmbIgMJQA+pUhq20nu2LHz9rPgOIJli0bJxoB7YtjrCt5xpklIWL475Psi93INUc5ubnN
0Tqsmwb1vquREpWC1twlYefsXLhBa5IHmXyl7TXNrZU9ddTfbbBmSaFdJJyABEca16FCjBLEuE9p
iuPcjV+zBg1HrJVnc0Ilm83SI0qgM1Kiv0Au4d2qMT5roaeOA61iSPT9i1DAbs16OtSl+T010/uu
YiiV9PHDlCWiB5cnLrxtmojroAHhOVtb/eYylyXLmNp0t70hj91YX5JwcdQSEe3dynwKHDQpleqL
vUxTAvT6x4lV2MrpLqRx3QXMJUBEnVB/ynVQk0M7ttMmsLV3s9iLlqls3nTEKicZJG5+yDvL9ze1
1gAw0r7EkPhW1AIA2BZc4WyTOQmLHSjcThjuDBGcLLwLIUlL4clNCwCcYDhWTGq5nuuUAkMmYusk
SDZuUwFVzRMABBn+Qy6n38HNXoWNgxYu9PYF/g00c95LZBmfdeG3dLG1O5FD1o3LA9m1FjSPR6qg
XEcjv98FLNnzkbVJdWeVrOa9qSPfQMLBC8pxZYjyTU8M2DBgA3eyYZYVT/kGeJIF6jd58KDoeXOy
ATbCB80LoQ7WI3w9FATiIY7NVTNg1q5UXexCPSSsJUpWUK8UFMjqCe8liTtjW26DCGheYz+WcczX
bjx7NrbVMEaUMk+jIJraIYXYvo+jjU6o0g7r7KZL5SkhcXaD/ZHEFVg1ZkLYSFe8tI3mrwt6ZDuj
f+2jEE03Q0GUu+4+Do17l7ikFAvNg5XtO2FE20hKkynCjWhcopNnMDn6FQjZydYLmnBdxO9oYz/H
bmVf0r84gy5wV1wvB/27p9WvgfJPFHF3aFGqvUvlZWU0/dbIAMr4urr0bDmuNRhOMuwtriGJvlIG
Xp8JQgklCP8YNDd58tq3I9juvinXUx9fOaLHhP7d6D1vU/QTrCYFhthOOpA7AL0HDa+wtHKcVzNA
sXV2uRz0bQYsCMrdlSOxIYAqocQ71KfEMIlH0JHxKPdMr2fL6k3bZhodDtsFuODX/oHklnXWsqp0
K8HydFTIrPFDFGlLbRV3X6ioUTVhviP3/sHoK+fomtPnzNkBykeZEzO4FL4+J/4ah5YZj4yph3ZY
TIkhcOFYudAt53lJ4LNuMsHK6rZm7Vt3pNM9iKey8x5RiWIFbp8keoedKY33voDqSGpyOVpwGaFH
wL1uQxrd+ASN4JyV2UMnGKIij6pFBxgmyOL7IaxgvoSUZdZYPO4RwZ5Yi43ntqI01JYwpkMhDGw1
0XNiiOZOD/EZx3n/Ntn7vonLo2Oaz2CT12fQE/e4xx4m0zX5RhnAIqtcg0EuTo3iu/64uezH2ddE
ucVRQ498qOB1lnXLZWfe6NLdS845xD7spYFRnCo9b/eu5d8YgnSWzBFHP8y9k5FO2s5X4rqLhMNJ
oo5NBkLAn0N67NGNJn5N3OxT6IHU3vahTrIBLViyRVhMurXl7dIAxH2Ik/Y27AHoVv33nKTnI+6R
ehsY4U3jGE+qqYNN6Xb5wWR5p3dY1lpG5Pdeu5Ghrb4Q73msUk+uusbO0Vh4ci0UgNcs7QESQZ3j
nQ0MTFXK5xnU70DejlKbKFjYihGN2Fs+acJ0EBusdCOBKMRKMfSScavdCwf0mBD9jek7Z62XzCHH
RG2ioDzOvXekBBFLOhBlTTve+VpBLmsDkjJt7zS7emcoIu/KlGfLzU7oCV4lhBYEzv2m0MQaMcGV
4VzUkQUCAdjxFCE4LUIfjgg/7dKFFu0ZE96D1wjmKX9EBx8shSsyusZd6rnGpnXKFy4PNJHbUxXH
YJviadq7tn3plySagBq09jWIZeB37lXSyhevNJ5LL7uDQNRQDereFf4J7DwXUZGJtYWmch9XAWpX
tE/86BlWphKEO2gWfrTiBu3kWR+xiTmFo1OfpYGco6QvK7T8ozAPNrKJuVUeY4iztWRftHOmmtM9
Z2a4dkw/WPVZlpx6AiHTKMZSbe7qPFwnjh2mqNsmfx+kyQXlhCvLNC5Bt1c7uyMUiaZmuxpUqDaC
tsrJ+HNj5uQtm/Mhy3126DdrzRzytTsR1tyTbrE1XAJDs9Q4ySm4bvgp7Zc9v8oeAbF9iTqqJgRX
NZsJrsdqOTnIVyfAWbgGgwwBDrihT0VEUld7EjRMT7kHaCzt3Q3YvGczFby/ycu46M0Pduk0bhpL
MlLNb0sbpjnimrXf5OgThRDua5cgKKcPyfYhbSHoktfCmm7rmCm/a7vladmAfin4UP7c1/miRCxD
dAycz8tmxIYPYWLejw04fZV5hOt60Zqxt6uCTT2Ha8UeBkoSMyXIRr8+B40BuT2azz9WmwTBkn07
75hIbEyjqw/W/LcvL6kHyEY+Xn3+t02ac0eCrDJ1UfGPpFqe7Ze/2HYUAK/lc1j289Crd44x3tmm
+oIACHQq5ZOeftveVvUeOEOUca0d+tMwWUynWI+he+JNsBgL+pPltcc+AtynzYFfyztdRpFlt6jN
ae3O66Z6/quXt16b6XPF1YpLDLFungEuT3bWgX5Le8j9YgsCYdiGqmfaaKjbtvGt3YASm/pohpSM
zCEGXPhO+Q4r7x2divzUEXcflgXpHJTqGNc8rzyE8URZilSxMRu0vSkbWq1RTCZ05FsXeg3QpRvC
HpNu0p9E0JJMUzu487ABJlzoseYt/84UEF5jp5POwJG0J0dzmhOCUZDrjXGQmiXFmuLiWB7mGcYy
/iah0RKt1ly14/IVguizgD1RDgurkx+zWW4tm+UXJ8gEm8SQbcclacyAJe27Ij18nCrL+TJvsGoz
YJYOtApgTidVulCZ43mw93gyzpnG2dC9V/zyTZ/gplyuYmUy0YtI9iqO5VhBdCntb1mgjFOW2lcu
lYKdAPR5WjamUxdbu+WUd5y0O5llhQmEIAnSfbyaupHfBNS7GW3mCMSGqTqLq2KtAKMmQxxdYCgt
N3rLqmc5GZdNOf+el1shqSeHFkKrVs/pgLZHmGBQkbq8bLAbFKd3JRVXWV0V5ikoB/Ok5KPIcbkt
3wMh2fmPb4Rqjmto71pnsxSUeEB6b7xkqTddNkgBV3YQ1/tATI+DYTsbO8quR80lGHTeVJCGlWaM
6KTDJ8Aq5nlwxx+P6bW2t2PpHh24N5cpvH34UWLrliyYMioSl9Kl0pUCPlsOyPuhuTBku1oe07P+
spH+995CE2dW2t6q+3EvElrgRh90ZFVldbc3OdFWdZlnV51lHmClk1dCNVTvaiBymm+H58qmBmEP
ytv26Ocvh6LEOt3dU1ugglszSTLmNy1qelylRkJWxkTjHA4sS7WOXc2aSARWXB5NBYbQIjsjP5A/
fVZeSvkCvfzZH78XSg8vpdFQQ6LgtprCMTkSJnBw4Uvt4pbVc9+PBJjwE9fPDJnGuasVsm+gMcQ0
pJdhUk34nTVAwF0KvyeEbOxqL1Uwp2fEVDmL7MIFhFqsFHm/m3Kwb4WH3UsfsteS1KyNLdJnRdzE
1i75Mei9+x7V2Q1BQ1Qdmi7GXswcW1xGbgk9V0aXum2UF4qkzxVAaHsj9SZmeRIGc15XHa1hjmQX
PzfOgObAJCVtk/uEtzlyF7reLYVb2JIdqUHY5EYcmlPLHCQgZCziUue2xQY9inFyIW8yFeKWFRsE
rhvyIESaXZiTm35sSJOhCGQzOVPOt2EETYC0cRt5BXEdY2CcdMvUT8utat5dbv18IGxK44R/xFgn
dEzXywMitJj9lTaJyn++wPIqy8GWHj011Nd3ldDkqbMMeYIP2eSr5abn6NoBruYm1bA0AARc7v25
qfvC+XhSXsO3R2SQrPXOZIo2OKe8bQk2neYrCXXyU+AL9zQII9n1mTjgft2kzAjHOaCoB6mxApb3
heKKxQvoMDf7vddDyiqB+Q8ezCEuBXwvDI+BSeocF85jyaiKhqw9ZZqVUpTv5dohKOtCH8lOjHvE
6xmTSdBOR8tgXGu1pNjZjALYv/R3G3RwJ5vPUUvUTUqBTbbPuGY4vdx2p4rmIUpY4yYuDvoEuiC5
xghPzAPlVnWV++HXFHHoCupzuDb7ktZbvTUaQKtzDfNkJumr3p/jsd/YCZW0Ttbuhtjw90FU1dbk
I0vr5t1z6Hm77dYbzIfYe7ZGCuMRhMx1a42PXLJnxFlLlkZPpauo7x3seCDDYionLetsCKQAhfZV
GD2Egjg/ihn2muXRdijwRjbxzjcNKo8m0d+KEc8GPNo0GCtbm3JbHt+4TXjy0QDTYQsfuuw1yjqX
ce3aHLUZq55dFwYMhDKDZ0VQYusQMWWlhGsDxNJz4n+8isnCFM6MkRTIb15eIVZd6bXkrPe7k2uk
7cVclp1n/YCNvpNhSPPLOcgqvjFHy94YDpfSKW2/cGXod65xnWrDiT7+DW6VfR+Hz9VIj81LH0hd
nH9YnDFyVff5Q+34c6onwU9TwS+AkXLveYMk2nggttePrydejKA6Kko1n1Eb7UEkUjFO0cGBw7Qu
HAZF8ulsfEarqRyvMjjFh/ShaaN605kkWTMAcgbjQmSBuzYqIPliEufK919anTJlVG2LKjsOZFaW
WfRW0glwMuAbOUiDgm4OvlOD4E76JNJLIQ9sWoUvrfXzK6l7K6Ahx3DwvnZOfgWVgJZCF70h3NgO
aqtKs+OKduu7boLtFCpxQQxUSaaxhtZIg4ORhcW6VxuqERvldnudkl8RExTjlVvbMi4pBBYsVcUZ
ksMeNdKpM4FgQE6lfG4Zw1X6XTO6Q9Twrdo1HI/pDPx3k/Q4NIzgqZb6vS4vfcf+ikE9yUiPof53
P/QzplaRykGW0cWoyWFjY7peTZ2JXnXeLLeWjTIDA0M3Y2kWxq9YAQiycJhPJtYUAo3LPhs20bOx
THMq/WFIZz1cZfMQQM+h4hxXRNw1MRHJcHuYvRHsXp9Ezmkva6+fJ2fsN40zbaKCWXdv4E1OBjjs
MRVG1VsVazhG3j5IzJeQuQc209FgKUQfbl5nUqvgy2yplp7qeWOEPWWpcow5O5t6GwXOldLgSJpk
2KoAX5rusY6NZO5SUGBauGwQfd422VTvSiys6SqaJ3MjVrBp3Qxf5CTidZqxiHHmFUfXEYfuO+M+
LP1ZTgCqF2slE5/5weE6bvBnUnHF+D1vhmWGlomunakvCnYfyEEjIgMs5lzJQ2yHlQV41ck5hxfT
nSYJLLBp0MFnw+GRTxnUmMRbd6ENmd+bSPTrB5HT0ZU9Qjs2GUuek3g15/l2O2n3bs5fQg4hl7zl
oJoMmUMo83WIyZeAX6c6sVgjyHe5OcSlfwSVpicp/hg3+Gz0LX9OFtXMFu3lj/qYPdIMwoADpT91
THUxBEz2DJVRip9nqGYzVlw1CtYzP/dz3T6KPmj3XtvT7f35z8fzG6GxR6ebsWWOvs4Sy13LCoXg
Ryb2fN9ya9loRnFZcOozP/KGE1MVh1wxwJHp9GJaTTuT3Z5skmwuuBbolOAoMhW5Q5OuANaVK/Us
moiScDc3C5n+SiXUiVIgXF8H1vEY2TSBJODMZRNMnLCBNuxzasOnZWOHztYl9fWAbJ2/ELhivkmZ
8lAJiI010BbKWHoc7aISr4nGsAjwYuhXulPUMymEcVohvs/muTZrL5YbYDi3TcOIyk3uTBvZnvrW
u///Yr3/kVjPcnQkrX+quv9FrXf8+hYWv0j1Pp7xQ6uHeeV3WsL8x6RJoDhGKvdDq6frzu+GaeqM
vPQsZjneD6We5f0+68GF45IPNCv8EC//UOpZ+u+ehzWPCaVNJ8oR5v+LUg+wmvGLPNdGoodOj/fl
uaZu0QoUv8pzE92vFLhseaWP8f+l67x2FNe2NfxElnDA2LfO5ByKG6sCbZxwTjz9+cyWTrg4WhKL
prsocJhzjPGn1sNy2OyeYQBBb/Thz0OAByMZe8rPQx7WraMGzwN4fbVIEJahQhmffh4iRB9GhSU9
3g3TcvF5eAtPlunx4fPHrI9Ypl+kaCadFHoyEeiLz8NnOf0srP/rtXFmgC58CZ7KnRI3CakF48Pn
GWpIXlQYvJr+mBKOC2qOmesMS8LPU7+QUhPt6cxUcPAbNatPoUztgrjD5QyTNEJXdr6iQ12qi02v
d6GrP1MSB8kxMKtZztsoY5+o6kFHl5HiLJ1SMvTM/PQU6Kxma8Uyc2IQOD7HwfYHL8XKSl5Fu3iq
SrMYOkLYhVYUAZyrnTDlJdKrWSqE2ZRs5CI/DOASjjDjMwWRdm4GHfNuOBSIaeayhGlnXE1DC44n
C/9nXvR5WpXsCXB0mCLJImqasbP9fE4hp5/9PAvDbDb3a4f+4r34PIhvFGKTLtxiW5R5YTl4nyT4
mKF53AeLIvBDr5daO8nV1oGJqdXfmK8vn1hfT+oK/JB4utzv8jkDF4Pj08+VQDliB4vjdJ0uaqF4
LZivk4bbYZ8o9J3GfOf/JKBDeP7fqejDuFtagIb7XiPQ+BOL/nmYjLOGz7PPFvh5hj2RCqpDkNA4
Hf588s/DbPzj5zXhDd7Xpwozhxblx+fz1OAsxIC4kuAlx1F2STAk9T8QJWYZe3klVhaFc3GWpkeY
PP1fObEwMxl0M6sx08eJArzSYf2HeeFgsmyy5ObAWTDGmX8fC4m4qObAM71BNGmml5ZiUWLld4bJ
tm6pPSrHVxG2LmNxDbz/usX/RAvixjVbP0HvpzbsGCbXLe5+vURu51bujwo5W1NHi70SyyAKEmSS
Rv5krrF4tkZnFsueMIwJBrUGobHe0M7fP5MzUXvN21SoQw44l84wIzWeL8a/s6U6mUNXn6iOLjH5
sN7xaqasgpfVchXi0fBAWq1j64iXJ3UDM3LCKozX8XWUI0e9YFZPg8Bhw4GIyAjijpse/5EFvshR
ynetmTZ7OPgnsYn1MpPzYmaWwSbXf/K/FGM1o922p3CvXgQdhxUblOXYkpZJbWMFCNqIIC1MSbdj
aT1opo8B+BL5BzliB17Pv3pjZn9jomHkS2GT9qaiGPlXg4n2WCGZL6I3eotyJ1LMEZg3qbMUNlxm
Ye4Q7kjRfZHV9Wgg/5e/EWkEONRgrx3PAYffv0im4vrAnI2jO8LkKhM7c/JNmKuOJjKxq03/dMkq
wriKDhpstznI/fK1k87yNS3Ncf4fIFlj+gUrFyZbQAl+9BdvrHhsailZI5vPoQiOD7mGS6eRj6i9
gbNKN7GTo7qCFVBfXz+z8+sCfLtF3a929qzBkvSL7MGZN2T4BWOzazIBxayG2Qe+5FX7O6Nii88M
gdfJYE52uHemtfXSLe0kr4Qb9ph8GS5b5Vt59CeCDDDRWCBjI4oUj2+bSI9WsiCuVQ7S8Mh3o9+U
CTGcJlTya0lmpfCUS7wEVsEouUGOfWxXxaXfSXfy38sbnIxON7nYWmIWNpzU5p+aLBSA1Ay7XJsL
agqnjLFEwpWwxNNcA0G+l0s7nE9UOzthH0AM2MzsIWqRsJraol3vmRy8/+kLTPXR/2Iga8/MeKH+
03+fJ3lZPZQ/eTH9Dv/0PevOUNnqESNbkvUkmIBnP/H6lvmWNcmW+a6S3b42oQpbRLHqzFDsLjVH
vvP25fnzdotAPWc7gG+Bq9u39J0iZE08jeshdfLQfv4V8ISgZVl/7Rqro3adgyJeldUzJBbAade6
pQJ4WpUtx6Ajhn/DRDiyEyxFTWLfimVtladiXb+Xoc6agbje0/5hAzAg+UVcYMv1rZK/WDv8waDW
7dU/JbWS2WH6tHlSribRXPoe3ma2gNfI1pPwdj0mpm+7/BInhuxFfzV5ViYIfOxlYHoWx7z6fp8i
R/zJHjpLqCFo3qBCduL3e0VpRrfhPF0FRP9wG7iBrcw7hzaYKKHpOfx6F2bnkGjUGN29jZz3PN9F
tSe2Rum7nEuc+nx/M5nM85O/EH33VXvJTvgliZXz2wk2p557Dw/xp8UvlKAvwhVbNRf/TfmPwhla
C2boDhbZJUyyEmGyIfTLaQM/z3ux0bHuiIvkBB+xJQRDsINvOpgn3W9pQ6/A0WYSebFvq3tu7326
jn5IOtB/g0PtL6bbmcICIj80RkXSFASYQcsta89RsY5FVz+iKu8Fh7fx8V1oTOKoZsL94x/cO0QY
lL/isb75ax1r+GEXD0aLVe2lI3chu4whjPloM0d0soP3Zi1eBuhrk33Vb2eTf0+wggQRPTR0Lmab
Sb6a2GnySCNv0loyA4x9fyNBV3uSBG/Mju+j396l6lGxyHL3FiR4zBwmRbBRkkoHlM2xa97xHgoW
ypPexlOfxQJXOB4DDG5xKB0DjjkzpDnen+1VaSHuLXz8/v8lc/4jdc/xe1vsHdZ/BlaOunj+4ogr
GifBVvZBcouVtbR58XFr873u5qZ/oz/Cj46tbzkpnESgufH64LdVV1Fixun8hbKscV4c2pS4PUfK
bPG5y0piU22xXredy8crxyxTC82umK1x2X1v+bBiM68t/IMD41y85n3mkIhC7F61xwMJs+Zl/KUv
5EV0wBDHUzby9r0lPXfBFc3QfYlKqbYLlpiYdOKJmd/4CBjc49MHZew5OkNivZRYSWSLvtciXJKO
km4p04X4Mv1DYncnRneW7IwNNPMneif7FV7CehP3q05ZD2TWLl927Fzge3MGp3/i8xdDex/uK2nD
iNvhrJWmVlJ+dQQBTAh0XKoHJghhtcRnq/ipA2bc+Lgz5RO8fgo/zosil/A1aA5SwTzq9M6cZroW
Ww/SppasMW7j30vwPpL9K7aRTMYCCK6RH1iIzuNbdUa6fTLho7o19Hn+IFS6PAs7pXBF1SRkiChu
zhJoavQI470ED4YAL0Z2gwtrI5eWUmWSAzxtrFh1BcWKC5vhYSQv9fgy6zxJwqPZgBYV/ipXVGdf
KRGBMBDNAUht+Vz25LNRaZjatcgtPtJBWrZ0r6ve1X6Ua2ZNVslhIIR1XE7rf8LMKjfo3FSndOvG
al3J0l2YUvd6L7jtHgkiXmoL8Pxtt5S/Cm8PCej1KO/9pn7b2pZITf7/XCrey1UzC1w26tapFd8m
XuifcITF3F1bcoygVpPrQOR3eGwzYjiRIXghqH+HHRpzqguhJrUBJIbR1Su2updRupMf/Wtybapr
S27HuY2tdp86wA3VcVhSK/EpIOIZU3xByd17GskiWRNKEu2VZbIfrt21PHP8+WVhs8z3mPuXGzaO
trfNbF6dupMKQRzdIbi2U/fmO9m8FrOLeH4/nvhjkrDwWr/P5YI2oMstPOPIQQh+m13+rTjEc4ck
AUpcQ7hVQqU3ZrBgD808OAonaHEBH148T+orFPfpRZRdEZpkbdJEqJOr9j7WFCV8km+RfuYC4wtO
XIH3SXvonhi9uFOAnuVMdkTSkWPHb40Vbr0RNBFWeMN/3SOsb4k5cCpsqLxmgl2EjaQFg64GqQMc
mpQxu1OTZPqNT2iGsOrbropt9sc+rUNZSh35gssPxhJ/bxu6+aap53A9Jf9MV1Vs6/PkJ0WzcdOc
cOLELwcPcmi1VbWGSexjfwPnvNq1h/JQSqgjzPYAgUyP5/FX2GHowVVf7AYJLbNTHONfvnwh292W
XzCo3DGmHi6KnQRrubeJ9cXGtp1tpIklhIsG95nte+S/MZK3kcm8Dko9R5zxSmxtYnHBR/ehMv0N
KYlXPlEzdNzM5ivYtuStQ+uqHdom/d+U8lxY8F1yZR93bhkeZ/lPj5HuX/Fysu6WQEWTLYI73g7V
BLKcOccc6ydl1b3lynp9ZntP7QWiJr8Vi7ZMW0ybSFvIHcOrvJlH+LwtPg+zkftCwAWtZXmHzNYu
Woh+hImCfX6efV77PATE9wKoKlQYGhmpeM9Xy7xRIbn6kVVWBD4SNgwIgdVchuZtpB2MzzoRpPPz
LBWwRmAEzd8kCgKkGJplr0/G+NnxH2KHV5PQ9//9tJLDA52qHXXk1JtFKBli4VaUAawIdOgGmUS5
JWT0mc34CyWN9hi0dxPrIW7o4rB4tYTAKCOhwUdBoeNdxnxrfCrn9PlDkhL9sYOIltVWnV0RGz5C
aRlz+69p0UiSjk3Arbp0cQ5KAxM6X8jUlmQ8fit3MiQ77N8f2pwELE9W5u1soeXG60cVDW1FxxPV
hrCZ0EnAwPnCoJjMj9kqk5wqsrB4B/1ft/BlelOIsCd2eVNF3TTr1piZ0lE9yutBdLJoieUITLZ+
Ahhhp4/Xddhhp0wtCjjM76D+hNRp+KunidrwS/qiQXov+fYbZsRvqHy1x9Rxj56pcZQvHDTvdJ1B
Z2uK9WQozbROIx3DgObTXovIUr+CxWQn3tVj/SPAsX4gEONAIzci79ORYotzPxRGMkWmZUiP9i/a
0aTmyWH6g3fTHtS+fXvx8zDdgF70Py/nNafwwPsxX9UrMNQ3dyEjfbO+xd7weDrinZgVAsv3iqVy
6DRj2ER/FMV0eqBj/lf1yO5FYAr4G9bmc+bC9Y+s4kFxifn+F17dkM6o3aRLSbSsBe6PJoUR5HQl
/0jsf/vK5YzAXy3Wqc1EM7GeDqd71LTshsjA0WlPyMa6w9Z/g3lgFdkvogcq9jRj8geDGAs2PaZk
h2NGjlsMNY4lz9IzuAkOP8RbvQ/4lN98J/dNMNOaUIEavWOCv5YBzxPEmgmQ+foBNaCnaq/gDJOO
Qy3Yv73Zs46FK/80M0Mznqvz98SI18RyDnblhAumudil0NW7wIycgj/etZBNZD8vr17iJ6//kCAi
HAkTT/l5jxcOwgHKdLxWiILHxk040D/LS+YowB4sLMdoGwDuiZDRrayzI+j6XxVhUIcJKbtvMCF+
CXTVa4ndMrsaXHE6R8lJ2MjPsGNFS1ngaWgH+5dvZbCu3OLAID9nMhwzhDF4Se1M2YX6yGKrrydz
Ccma15wjtJ/W7FosxKXWu8k2uz+PyCtwiB3+sJLe+6gbIjM4E4ozys845nb701cEXhrPK/TByU4N
bekPARwKOpFkQK5gxQArSympj9K89PorZ6NwdSff+gyEvsAw4zOD6nRN99KMRaAX3smr0WkEiE/G
CV2Q5+KB4nyfp3YVWJx2WMoJKSCkVHhxCBka0YSnwIIljKZyABBV5QA+M26cKQwYRuL7kR96zJ52
9D1b0w6k2j8yy2RhPS3nSB50/CG5HA3VzedMyKZYC2BT8bSndCjFZ2LAjCA0acj+4ZTWrugjJ4HZ
3d8rv/2GREcAWMg+UfEhXLUwM8pSttLKab6nP6k3S03MRt8MKyO4SqRxH1/JaXp1Jpd+nm9Dxkw9
RYzXP9HuWajPIKhACm6Zg11fXzhsBMRaxFY+sYgW6n9EuCpL5MHjvKUyCa7gKrprD6YICgMYLoxP
qrrJAIgT3mAnYQg3mu/pDxfJ8/aG2yaYxV1+W9OfatinyeYZOQiPolvzYIl7fuU40cdQW6nVlu2u
2ghgxYLVXnPJA1AUNnwuhhNzdY/fMVOuaNfdydBjlKEGgESIo69xzmTSwBt68khKu7pjqtJw0ACt
OQqjUS5saVP7VzH/IisE5epdW6A5hG4sMPYJwkW31mmmoWT8+Joz4VJfy42RXt4WjMHtjNAn8l2v
6V0/DFMAVhvMUhTxs90n8clnZboGmYnHeQuXpltX/ThmYQlVo02PvJrQPDtY+YIjHSdTLKSMQ8ai
R+PA0IE5Adm0xep9bXfga55/JIud04k+b89Yy+zJPihMNIJ7bpJAPs6mbJxrZEwy4sYBo/iFHjqs
0LJVnSWb7oVJmke+0XBO90BrxTrvLky92In86e6pUyoAfBvlz8yebZighUuZrHQCZYxhnW/V3bDL
dGjRRLybrxUGoKzO6kJ2ZIuraXy7fZgfOI9FNx/O40qBm92RBZhbTrg264SIiygyWGERfeQ/7BrV
4JLCg+jXHBpW3mV2jtfdbnZXrEY3k8CaPHrFA+9scGz+aaZWLDuTpwfhPoX4zCQU9eDMAE7t9Z1P
FUMGFg6V7TwTHp/jzYlR7Mm+ZRHQviziVp+1C0Y+xXPTwC5/W+XOFGum3mTxQeMxowjJvDQzS8kW
aT5R2BcDfC6XEZb2GENvIb0NrpDc1GjJDsUqyoVFgPNMpNU0CNM4SA8Qt/bI7aaS2NDZY5Tp04gE
S5LQd1sSLB2R6Z9FRo3O/sqNIiG6Mp4bQlTp/Ul6RO6LLOEbZiBBdf6t4mK8DfduzZ3Ggj1h1tXw
rgYGiEl0nkyXiWwm83IuW3hEofWyXtmcDpVjJchnqoVuZr897loB+b+rCDD8WOhl+ls+O8dbOVao
CwtbzVZYshBMfp8ikALBS+38PScjMtZcwuy1dNtwNf6FNu2xM40dMcDI1sadRx3sWemNtvGVXTZI
4yxWkOP4nVlZCptZJ5ejwSX25A/e9AfZNcNPTrjfrp+5F8x2cbgYkLJWdJVs2wC/5AH5ZpiZSmcm
ElR/c7xQiGLUnTqBwEhVzrbWrdk2ysIO6ZPJiCbVdMPya3S2esH5GvmFJi0T3eG+6x4EmCB4rFq6
y83kzKbIUBByevuX7Svy593ICfHBUiz5qpyDfXBW/qaU/5t22ZJCcu2NyqRqCzx9C59BR4D2izXn
siJcOMMu0+UehXHEhZe5zEVAaSdndDh9xCiOn+4e1F4FPtOAQ+Zofn0g6brcij8Delo0BT89h4Jy
bl+fIJRol8EOO4u4SX9fsZCM4+iYbjGbwwd0ugN+bov0G18uW70X6C+fmLgZ5Weg33Rz8UrE3D+k
HcHbFJ2nCazzmgv9b555lRt42jfLr8JleWaTfJMsfeTA+s1471YPanECtIhdLXOQgbXwzZYeLypT
WWjr/EbkYPCP+OEB/wPtjDmsQbaONnGZ2MScQ9NH1+G9eEkZB6tEJusNM510Q89/x2KAe0V6SI1V
5lA5rO7c2cEl5Q6gwOvY+Jz05YlTM8VA3lD/PVmBdSPhbcCGiS8xmWNiYwvRayX9Y9WdQEJ4m8I2
WHKV1cfXn2LjNEN6Vs+VYOSrYV8j3ns8eQNEMDhXMAeKFm/Aj+4hW8Mi2hFW5HG1/vIh/QKDtRXD
0jzfcpLhlM4VSjd3Gq8l2va7dik22P4uQzdx4EdXbyzouDwZ6jT/2JaxJ0pO0pnSa7qMaUoWyUok
gmg3DNDv+UdkyDv6gTWqlD1JdBIAsgydylhm+OIy0FbPnL7Hqcnozla0du2P/sPNSdBXe+Vikf6w
HuD4GdWaNO4FYmau/nN/hcHBDWVx+P7uyem9Ko/VmUUxYn7C/OYUUibY0lz5gr94fVfucIY9lN7Z
l6bKNmk2z+GXjYby31/JdziFT8w6fqlOBLy1X24ZzZ+HlPLhNN2TL6sdkVUSO5Fwua2kEwQRXP29
5pHQ9yySbbzu95Mb3LFsjr4gXb2WClRksuDpwnFMgH6CdIpif05s9Rr7P4oar7eVbfaiAp/a0UVy
ZJt7Z4Wy28PVdKcve68/dDfR1VbkyeY0SxuC0bl06y0jcYCKp8PZKKEzU0jZVBcIR8UfyE0wOwub
jGulM5IfsTRxZaN8DwguGGfOWmFUdGOsfFSTuV0WLle48jLD1dTVXcYE3QlTYZrpCYp/yO2ahapF
Y8LbmBmaR6cU7Fh3U7xBE0c7NiSRLaF7whzhF2DjMGutRLekLfxsr5nhQn7OWVhjZlFMGxYNJbLk
YThLgUio36+4KBf1vTu1lTPtLOmGmYrFSadibnC1pznc0vVRmB4yGH33qa3OszMd3xJAYE5jMTsX
rERrPEOf+K6YzPmIHKHVqL7w/w9Y9AMvo8mFIPzte92t/0f8GEwpou4RvDvNb33xJUPvPOhaaDgg
10CouWjLyQ+DqylR2FcBwpD7PPSXroTF7DC6yP4IZtH4VEzzVRqyiVfLaAocRDoSjhAMmmBshjaK
oIbckpwIYIM3RtgmrWqkFQ3jlPv0OfJQ2aGPw3sl2zNXOxa3gIkSEBTF+GywU4YxjEkOSnxv+Ubh
vLuF3XEMNR+wD2BeaEkrJum/HgnfTIQOnLbCN8w2YfBmkOqkkTfDiJxlxHsz4fyrzdk/+QLo4Qdo
rdwpEJvohTv5vRYTq+KyQClvFtq5aty8ct5c+bTBCSw/LwfZg7QbW7CPPdwRJ7gkvCzMHJgo/mKZ
bQa3hPmYYiL4UKTx+EOni8lbP4gDmadUGgZ3AT38+zBsk01NhA43zE777Qg74pbghhqjp2zMNq7T
hG6Hfu9vcBRuarDFXbEJljPE7Lbk5IuUm4dSmY0kWE/t3Mm+m8v0p15FLco8K/ieMEoux+U3/pfh
bv+v/tKwAQwssD7VrRb4FK3BWIN/EC9d/VQtkNzR8A935R+5VYAdKKjpmJ9YunhTzeFOa+cxap7d
m7YfT9ME82PIsLv3e8M7PptFf/Nfy14yACRFThuT/8YVkNTFi+xtEpmmMO6BBkkgHrHkbwdgMxz3
rLP4M3mbL80TcR2AbRy4PjrlFAcR913dFAh3b0A3E5ioRO2Cf5srjXUEmKiGW4oJX7o4kBROtCS/
Vb/BHQQ1JY83g/oq2GwLVW9p3xTH/kaFfoQkdd4tKAjAC2n8rJYb4Pf1RVbkS7BYLV/6Hq/TMLlM
vfIo6s6gUcAY0S9ks3HLsmIv/a6ZnpdGMrFi0OBkC8DR6QylQT89GpfCJrV6tomckuZrHdyx98mo
7qHGgnBx9qiA430YW+gd+ARvhFh7yebgiBIBHQ7bmd2sn9toigPRHPkvGyIeCkxiXJbsDV+Xyji6
US2n+WrMPHhnCLoN/Xt2TmXzdYn/ArzPwA5X+JXYWCee+NgDi9GdMVO671fBBvi0PkWtiUhS1932
RA8PoKh/lUgeGZhE1yLecEujFi6RoD+6X400F1jx1rghtZ5OsXF/++P2zQ4H3ZfFtT12G+WR7olV
6+ez30w1CjseuY5z319BT1Td6U22uCZe7LDcSSRqg+oQYfay69J6DQ4X7bhWc/Ipe08WCXGgyeBl
M3xsjPqXDZQY2b/hnGkQxin8OaQpliiXzu63AsuRBDIFETdCNajLNmTQmWxl9GHcaVzXgoG7hVMd
Y82YiDZJysjKn5jdmsUuP2eZNxM8wAUQB9SO+IrrLQL6HYGuemT7GbUzCwXFBh/FaX5i5jyuynjH
AhbkWkcovB7WrzlBuh6jI64FKrvcas/MZYcQHwwjPs52U9bSrbRge1Qu6Luc6ioj2hY8rB3as0TW
YsTcdhWOEciMpYjroRY7Bpf3UUSvLd9DzUH5WgNDAGV5qN0A5ma1GWE3I8B15aONqUrOu7Q7ZEvP
u7pR7WoRc6Twyb2FkA2iczF+1vC7J93RJHjVh8dNQNewAzAfDYIaRyUbzqKIQ0oR2coK8PR9YXJh
A2PdIAKrZ3FHiMa2OCUHNnVkFuoSKxNX/gMwiuhHyWycAziEJmsxJrXbaNFh9gET2kwe/nVyHeh9
KbznxdfLjRaSNeYlG/I3w+76zvw/X2BR0uDgtSzvLxv3jHl9Do98HawQRBuUQ54/5yEEA5ZrrLvW
wbZfv1wsvcBTohGhC5+I8rmCKb7KE7dmf+IiY8GTEMwd5ZvGwr0dnUfnOk5K0gqBMdp9+YJ7Q127
XW/3LwIuwGQxirKAu/PHSya+wdaYCYGVsUVz7Cl3Uq8avCf9VQ3m4gy+PWV56axZ7GTxIkLbkq/F
wHrO5k3uwoJsFAJ8wTIcWGSpT0YoVz/M7RF/INlTw/D7ZevxNckpZWbLVtiIazaWclgAfXH0Zh88
LppaiAPiGXi0IX+Vj/CY/iDoez0AhPe8PVfMeBKgquIrwlJnhtdqWT5KtJFTtnRjtorOuWJoB40k
csyR2w+yxGirMIAA24hFyRBOnB2+I9mtb8qwKxo1C9+YLTQhc7LUDmCHkF7J6IhsC3OWCRZToxzA
mEZLsqG/B1ypuAeN6B84x7zelL1Rk+IbuV13CfDLlm3iLZ6x/doHN6zV0ILsZ+uZOwEbmVDbYvEw
dd+NJSNnFMkIQC5CN2sMP+GVpsJP3RJpFYgO4IndLKbcp1B6frRlHpiEwp4xQAsdYc7qMHFk4oKy
lZ45784rnoZocxsUFrZ60knZBQ/xMIA3/2qJCcPY4UcfAtNb8mcjS7ry+4hUvkrMrNbVFQnrGUhR
sLKj8KUe+q8g8sS5hHu8Kf1WlCh/jcVOwSDuTCxdbeou2OIZpjNLRnXEXqk3lGtwZFFQJ2TRE6Fu
583YpGy0deeBM2ANp+OhJZqFE+5Et/uNdzXgm7BrJgZXfH6WvxRAnvCYKFZ+1n6G2pgy/Fk2J8CT
dzEez9LVkPSceI96X+4nP8oy3up8V9yIADg/fJT+8r6XLoYhQK0VgwbmokdAZtj/BAjBLrnhsXV8
3rnsArS9Rm1qWyCffLDS1fc3bXXMhMHrXVTr9WPWGfW5YChkEuC+5TOGR4UF7xid30e4AS+qWlZw
crubudAiizaKH52f0Vf/Eg6ovkpcXKtYOOEugI0eU5/I+RPALbwpO3kMR5RE+2o5Vsg9Gy9EAAMK
yZmB5bLepFt1I1icUkj13FjL0CkP+V6fT3exVex6V/khQUAmJNCMlpI33Wm6Xd/CK7fuc0Fo+D7Z
dBbo4tAjULThvTCWp+zcW+L85eKYIDnY8gyoMzyuJjy91IPM4pGPX6K51vd2o/JtgW//xpEtqeAr
UMq39VwKJChxnGnXn8brrHjJAa7yavqvQLjD+BoNKrO6Oef5j1nMk6jwym2IHAbygXBIC+a0TB0A
EWeL916W5uqWEjMuTvpiskxZPtl6ihXXZb5Izllozb7VH15rREN+sERwoYhfEXQaKvtrucbDm4ot
pCKyCmnX1XYEUjNgvgOfzmTJ5hsqgSvT2RZouozuOV4ik1MJmZ9xvanQUeP+EX1TvefyCQcJnHdF
yZXp3afG5BfPanpdCjkZNblZXrojnmC8T/gakWBtqSz9pzX9bk7pKVpyfQJeZw38d3rXRXys18Ii
PjVzWFR4uoLy0zUepNVzsLo5lXrO0sdHHB2RoL575GCoYHMmJgNfzHUfPVXVKri8ViNFLLC0/u4P
c31bfD/n3Fpv5qk3OCHgNrnZNkayEtjuoc/Zub71YcTCh7uUt4oWvLOUxGLd7m8F6C7TqUVwgdEh
rLCYZ1FgAH9npzvF8ULbQyzbQ3Pd11/FdWKV1NGJk3+zYgsGZIUWj829vGUHYadRF7CGlAIaGoNw
pLiGWKyDwsSNNTVmO/RwPRYUlMflfjhVx+muW5ZugipQMWdUtpfSZYHZkvIkLPVTEszVzQQCCTsz
44/3rxC6gQUpZhlheAZ5zYHzyJiFqndAfKW5g0t4t6vdypnVX8C6y0t00c80pbXGxN/Qz8jSNcov
O7CaxY2M0dfTmlHXMjHmVd2gPgFSHf6FuqnfohMNwxjqGrgo3lW72JWbiJqDtqbACMnOJCplO/2r
v+lUw9YlYuTuH9ErsCROynmdWs+JR0wd9aTfLVFFRRNP/VV/YwkTJOPJQVzNkI3GHjB6eKOnahB+
AYfYyG5Ok+2MYpfAuV33R8Z8doy810bmxmzM2bewY6dL5W0afBVwWGQuLoV+qvMmw6ruPP11CJN9
J3v4HBdArRSmjwL870oNEbK/3sWMMZZVMFs5B789vpDkdMKToM3hDtLsNPO63EY1hX9bU15jRGK0
egpunkYpwpb1uMpwQOlJ80J+JYE14SgGIWqdLWvXTO6810BZxessLa2t4nX3lYp27nY/4Ws+yuY9
FcWF+cQhq7XlF1DCuCC/MTlHvJzaKZv1c9yAg+Pg1Y/elZYhd1A7YgvTU3WNoagG3jNbIcabMv1Q
rEzGHnUdwswISMyGveNkkPhIc0CU9jssnqucWcZ7LGHpbphbBmZV2E/2qgKiTMTQvLv09RYbEGBT
HCxlaKgr9mlgaSdgwQm8bjgECIf6RQEJAllk41CR8IHT5Cb6UEZzQxAoRFtiTS2RTQUwgtpaGg9/
IdnxNu/mqbBs+32dHXDOk1IMPzwZS6rehGT4Fi5CN+/a3WtYaKBdYJB46qmLvl3Lyc+AfaMGWewy
aIxrXh5lCXUZtRBFAu6pJcMQSnbKbsnWQoe1ktNBHFLXr3TB9SHVDaY0eD7WSViwMzy8KQcdd00D
i4q4NmsA68wTBLzhDOL9xOw7UOZVTzgOHI4LC3OIs9BZ/Wl3H2C/GSH+/8H5P38UZVZ1NRUxx/tv
AgA+huN0pIQPxw/0ahBPzLT0O3cqPeef1wZfVRwMkHatn+pzDUfCtGEwFlXcCcS9gDq9/XoRogNj
lMIz/B0bVFdIg4pyhdElveLnpc9fSu8XhM2a0fbnNfH94q/18Sc+f9ZLYuOKQndrBYo9fniVPenD
P7EbvRk+r5XjXxQxVPvPA0bhxX+e/c9ffP7df35EU0ZfAyFsa6vFWtP4/KM0wUWG08Ebff5pHWQ0
JpEUL9CPl9ugnfdjipKCrf/Q+J7MhxXVUHPLrsowuiXZDw6QFNW12XfqYKlItc5xM6zLYNj3flVb
gcZZy1J5ulVf4TZJnt+6nB5kRfiW0Ik5SqIopg68EcbDPMQFueR+bXzifXrZxVIT75nk5gt6hTtV
0jsJfLo4aHv3jXWrk0YZTR4TBB0bWyzaGAbL0cSaCSItjTajTW7giSZEPglhfEvbrJu3IfUpihO2
PpV9UyWBzcirpvdSFWQ77L6zSSYtFR9aVBV4g6bYnBX8NjlGU8yMKjyquQYZjXY7jHbEJe79oBsI
DrUJWLwmOzlJr0NcWVo53FGFVEbypuBoWjU1fChpBBJZaRICWYbwO6ewLXD9CnA8h9aIFRqLVsWw
uZv08yR73toIhTTs1FFI4gMPNHpOEOW0ZjAXNQ4H5GVOs+AF5buAeKlj0ToNIXm9lQgyXduuA1V6
VBg+gfDB8K9E5/0GL8+f5L9I79lfRMj2S2eekYRT3JqmsTWd/RdlZ9bcOnJl67/S4eeGLxJAYrjR
9oNIcBY1jy+II+kI85wYf/39wLJ9qtzu4UZUMUSR0qFIILFz77W+hTJhdNG+ENEChKxfWQ6jPTyS
Yi1InBUrTa9cQCxDwY71Jo8Q2yEInIovdywSf2iZvcX3FfuHFrVY07MNSKZwPVozVmLSvlYgxGD/
R89x0xPaWcL/BQd1B58/WpF4OZ3AqBbbIp/pxIFFPbTyY5x2stAOEJ9YJMBIr3nL/XZE4i7ibMYZ
2L0GoEf3Vf6tJygfggbBujNmA9nf8uAxC+gxPcSCnkOj4uScKNJq1bLWgNWPa9wW4pxUNSKF0kW0
MCt25KnzHjmO2hqB/eFF8/VkZDSlXIHyWJebKUZem/IXhRa9TSOyx3Mua1QtYGBl5FL0cqpBMer8
sh/HnZpm1NyRRz+YmSJMv+eaI9EXg6APWe9xRCGOTFnMCNj8boaoOVbuROQyPRE3nligC86PYIh0
dBrwQmFe3w/OO0tg9W3l4VdiN7TWMq5tqaBFBVMUc3W4MWqtP83udHBmk7MkoRqwkvZNc7kWVHTQ
asWAqLFszTcgS1yRSPJD1jmtriZ5dWKDQi5A6+xUD3rKlgA0Hn3lnqmqTt8wTLi0Jab30FkLZKBK
JXTBHLZZLgmfRsk/3AYcSOugpxlhhO4a2jTq3Az1d/E9aGl3Eikrt2WAfOxqKvI4j7e2x6i7o6RJ
gnDcBqTVrSALU7BY6Ax1aIUq07cQmCQX1LLP4OFJ+2jzBmCVxufbcZj1M13wcIisnQuHSM0NwWkx
hUreUvUVVXpHgG3cjjAI0H3piAxYYkPAKu4KRAAmCPKO8qxnRBqHr1HJSLl0MD6XRrqdzLZbxQRC
bmHGF5sWOjc9MIb/JBkMn81sxWyA05dmnp+t9HasGE0pZohjCu5ddBzBUeNeZRpNrJLBZ+xpBP9N
+p1j5QqjOluYdPzUHf1tHPmsS+mBappSH1n2R1uytz8EkcFHO5k3ZN3fkbDwXNiCa/VFAjQxcAEl
CvK6QIMrm/sRnsBbSrvRMJlVQmAwwqjfZBbxzxQRxmhzwWlddUj7+D3r3MTHRHc08ceiiiTqWPYM
SMcQW0KASiSe6jtPqCu3S7JjaTImTmoqByVMfQ3wb/HeTjeGmnzDdkLQiQHbnsZ8yLqsQPxOzxAc
iEPJEM+bbm6w3zjRTSFC46wb3WtjdE9lw3nSzQTmjSC/DYf+BKC96Axc7KoGoG7PUr+ydGB7Jbs5
Z4COaUjWN0ML7rUgZE4BauOAFrFW8hjB6FlDCxoc7xSwRJYgylPalEGOP9jGoSCSSe3acfA1O3vy
xsWuYHfvQDqCve5QDg/2R2aTn60A6cpx6GHi04OHXGU7xjoly/HKMPJojf1NEP2O1NwTJUBAi/1S
N9DSMkJ7O4cdsomWQO/Ie7bA3dJppk/BaYZSrh0RirgwCznKUfqt2hB/DxPnoUhskkfJH0FvWOht
seJq9Kx399PQPrfl/fISD4ETcVBFNsCeKQDiaUqOk+w59sxoExVSHIyYGU1TTANjHDQeBD2gLVSc
itmSMe91FNMFg4/e1jok0PqqFZO2UEyDTd+TxRxQjTrSKsH+zBBJo8oH9XyX5/m0I/MKqFG7dSwD
cFA0I2yYBxy9+RQgtMdNbTskFORpi0GEXzKywwFTLvLmhtgWi6t326+npU3dUohbMZ+pp6scWwLa
lQWtYDc0l6sFV6lN9L5Ik2YIoeRLptM0yN3TrIC6WaSGog5pFcqleVdVfXIoR1AFMsz8sqCE9HKs
fUlIlx+qAZjZwA030ETQvsUxEzS2MAhPBiQLoUvXEDxKuiEJxxSV5kdkU1Ass7FPLLoerc3er+cK
i9ed5pfjTTgQM2aYGlpslCP11JOzAI1xGxZI+BxbnqeRnjG8oYmA9aJjvh871oqsHj6bBqNMCgwY
Sq1MdjGDdjFmG9iPNfhY40W4dJc1jm9f0VArkylmk6g9eVnrwsfPGXIOkvaHlT8YRfKs1eFOkL3F
qKsd6MOzGdELY92FmF6KFp6l4mKSN85Lm0rjObfOkwnc3HKqnQalCQF7imNLlV+842zZIYTYrhxe
p879DLL8YTQUUXhEXByHcG+OzAMMOx6O8P5Qmnts6vucLlTjwd8u8h+SAOhVrzPFJ950jFznQObF
08QRyMFKWUN1Vw3tFmcrrVcmjUmgQ5ml9lrM/nhvmD/ltvWa5wyyNERsiROw8Y3pYZl6Bq2tFl9m
Kp/LphbgmXR/HKZTHCD67Nm/rGUP0a0S1rYgsiGL2vvZcfaxXa/h3T9RntUgRUNahSGeHzO03812
qNl9KT+LR5pYWnGu5MihN2MYY3hQ5cbG04R20/H6YRCHzbmcGkIVordpdKOdDddwXk9Jbt1ZSt+F
C6AhN7x5Wzs9vHD0P3rLZNsCcD2ObbIP4vlAJDIBsmW8LcxoS/od18EIFX+Z1NiQ4g6z4rIF0prM
j6gF2p7LdOydw0HAjenovjTgiuGyg6KqGNJnEeh/69rW8mRlh4xXpY2RURffclCfrq54WniLDHo6
Ut/xhlVPQT67+/rkjcp6mAGuBkpcVTmWtJniZDs/E21nbXCAzztPHABk0ZgAYWOIWZ6GSDJMqTWs
/WiFHKPZx5Iu/dgaNfuc2yrMMdxOWElbuXJcNaGtzcH6zw66q+Ea6M2VGpj9tLUtVt6EGnLonk3T
TPZZlt8iRBiNBsMlgvpa8FHHajR9XWv8ArfvVe/Uzn5y6qMFhOW+SuBWQkBtG6SKrmnZG6tW7w7Z
zidgZsfJY7viyWrbj++FvDaqmGTJCl2+4zICmgBQxM5LJOSDIh0ZLhGEHD1MUBPm5EuwIXicQvcj
lr3cmZPpbdpC3QuQcafcYikrpvRNptrPVPGGSvqknuz3kazemhqJsQaBOzdi5hp6eY6DWiICHuH7
wd/L7YZ4dsW7EEuNTUmGpcl80HOoNHF/Q8zTdCW2dejqG7eE+aqonGooXYOMvpyB4Awt/AhSOjtB
OkmfYmxTAM88m44455FmXWkKlcLGEhWSY5IGOf2xiJA3X0OTYqKiQBNvq0XZm9Td3nNq4Jwm+i8M
m0CBaWKE1J4tDpFaTs/WmGNWdGOF+bglRFeSqKvnftm6b6XBdXjItG0q6B2VRYpSCPwtzl/ttsFa
8KgzNBvi9i0fk3YVmQO6ySF1thJhfnqEMM8W2gDea3L9UJGByaTI+WpCO6eHZgPwGH2aNIGXxEg1
mthigfnU5zlZQfLnL71TNR7oAUtZJKbQtyXm0KEHcGFPIZCggK3ebKYPASCsddYxq+XTgLsmweyT
CQsEk4kRu2j6+RDKY7Yde1Ozb4VT0+9qN6k+wcobdmPOeMhlSGGyS0XCnM8+Fy04A8OeM9m7b6sT
iQQQWZaOG1pBTh40TlW+9iJCRUtjG5EhgAAgUnf0FJ60TODbyLUdiMhFGtzQAxm797QrCDexXJ9q
XlsR03IKJqa1usxRQdJunBBLS/vOZjd0EPJu0BmIkWCThN3uQj10IkE4BLQOX3KyG66fDC9SaNYq
IkEQOd3il22fMXePRwMm1NWNVRQQ+Mt5VxP0jCJWRpD+xru+F+y8G4qZwExohdbuGdprhfAlvJ6D
pVgWHJzUpQhy2muO8xw2JmG+k/fhNpB7JpUchdbfgte75g8nyLllw6YNLR72voacm7ynZppuW8k7
1OUsfmWBShBMtzGiHu9NhbRk4v3Vl889QE9qCpK/Ay970e2ANqOmjolafIp5zwRyygqI1Np2gZ9D
g2HuMgLc6/goLcVgQ6ZNdj0ufb620s5N9NGN8tBMKj16gJqvZtdirNOEuHyQtLpsK8LJZGg947Yd
TFhGJGNmyBjIBvuMdDQVDc2BWrHp8Zirj5Za6w7e/oIUW7RLRbcJOwQ7KmbgrZVsLsCI4+WexmbH
VQADdGOi00WPaNc28Suls6k8OSytDDzeBqK42Ag634Z+jw3JKPZdg76us+aC3ba1GkzU5HpQudsO
jUuD8BHouo2pqvmeWHqlF02nvAOXRUSFjYgR9dHgyWAN5no4t2m06/v5eoZRdixcdH/jXB29TrVw
WQK0g0HsyyS4I9aQ1uhsHM1lvCMtFiYrb59tEPmarq/t4WUOQ/0AEOQZEB9irr51rnhRANZZ4HeW
NqOKIUTJLyTkt6LDKKXQThP4EQy5tjElvobp2cxsrKj6vLCNUFa1XA5CjvphLvUNoCBylvryBWlG
pTfG51w/REYs/GXVd/hAMZiu2vhsxDHeYDO+KxF2VAYKw2qqd22arYEpk6ZKGMbVzFyYP4w88JfM
Njf9vDdbvBWaCSAHbyMdkxmxxbAtdOObhfIrmmtSlgt2d0U3EF9g5uugtTSoZCB/EiNbSdB8vg3S
eJ243mMxSU5CmwPVYVgITplGKIsN5iznEzwRmhCE712rs9uxhzccVIoPsWlOk+SPjVBU11VBhled
MOfQVHQ32R9ueI/FoaIndRV6sAydwXjXFcOUYZkeTa8OieybzG7fDZ1tHYj8wHoNSrylWLAOukLn
kXXRDwIzKKdgBiQlxCdjoKwiz8Jv6/qVU44GE+RriijrrSHWEOg1wlPdLgxk7vqHaQ8Pc8NMQ9nn
tCH6BSYKcj6BgGxIvyInLm5npPpGyaisXPaxRAMIQQ1XDeFJwzjhDrRAxkycgjl2H2TDQGRgeDXR
/ArNWJydUqxLiY2q7ZFqgkOHo2vqH24log/2Nl8y4JQW9mPhSbqaJjlLonnLbXovUoVUWTclhLAd
7Uw5huMmrOM3S7fQZe27gQtqbGHmbTvaaiwNpxyFy1Tg21cG5Ku83sqQIsaB1dCYw4ZLF6MJizAq
sM2rQvQfgZFUKwOlOLhsczXB3sZ13e8iKxOb0WV5KybxIwu8p2JO8K9kl8WK4VMwnuMxe3NFO2xn
O29P9Wi5zLs0sbZj4j88r/7RD9Z22WasFhqlP9nWfPQ8IIoJdUs5N8WmF8E1C11ydInOuwqrguaG
Kx4rcHRXGSRWpJ6Y4mT3ysUrvktHNa2k6z2QUeD5wRyg+q/bJ7co1vZUWwSr1NhSS/PBUqx/hbCa
dRZWW0fTtS0aVaPC/hS4xAulOj2ekbWvGPUG6khvb/LGOpBhYO8clAdm5nTbQKMIdXFymkHBKpTr
+BGokvS4xCfPVq9foiZdZe01C860FlartCDskyBl7RCW1meca95NnFS3s46pczDMcePl7PZmF8dL
XlDIW7ZvJ5LUcn3TA+5fWV6hzibAa/jQLPwrdoQ12t50nTstU4fgBcir787E9ABp3g1R8qOpSufW
pR3NrmG6snvn2UN8l2P1w/NiTbDEtO/C6raD7RIaMGs3Ttd8hTTe/LJBKzFU5rz1UGLMFc36OqDs
Xrr2pZ6XG/BY6RURRc5uCKazC7X5KnCYkcpgopCrKQ4cgLxXgYYGYTJYMQT9q3BuDKSso7Zyuu4t
DLXnpHTkmjggxstV8WpMc74zZHoMglaHhYj90OwWkaVSa0KImOoOLKRLVAHI7dtGg6dohvDQnTCS
m/a90zrixiemSfOAqcNu4BW0XcvFSmvXvcDLQ8BRC8a1YLY/044g/LtcJcLLdolBAkVt8K5qo/5p
d/LebHP55mlorNykek/s8YeutLPR2CeutbcDn+xzFUgQl2a2iooWxUrLOZhnFnEkryO74l3QwJHR
UDMUp3TAyJ8gfc8HFn+FLYsLyXjFfoTrs11/ZiHkv1i4yIvLhbzzr7+MpuZuUIuhakERj54sk5vL
08PacScG1csmoh+mNRt/ALeXJy03v+4SVQET4XL/ty8vP/4vH//143Pf8Lp+3XdcJozDVmjDN/8k
AG/ozb+hmi9fXW4uvObmH5Tmy93LA5fv/br7r773r54SQJsBWC6awJ9SrMJePuaHIK34a6blT/zt
y8t3L/dnc+QhLYf2YXjlwwVpfbnh6MJx++u+NpO8/dv9C/waH0386uSzBHWrrUDMtcbKopV5IMwX
VrGrqb0V5FdZNbm7YDSh5bhMT/O+lgfymOVhjgJ37bmUNJe7qp7/9kC6PMWxLSYPmrn79QOXp13u
ajSFtvYQHS/fAg5qHUbDxcnW6amFfxluz+V5l0cuN2Xe8I+z6bxPYhPjtl1g6EqWl3F5WBlS7kvj
c7IMiWDY63G32mgFYihiRwoHKFsLrcipGeYHGdfiumL6SwLNg0oY0PTN1KxsUKmHy40xKgQRERld
6BtnFCJQZ5xSfY0aWovCXfK0Ejh7KRdwq2FiFrUt40JNW5ERb+zihSqVLKCo4nKAL3cv38vzAel2
5zTNroHpXIoee8PlkT4sxOzDsv+ZDXTlf/1c1kZcUMl7OATEW2zTy2+4/O4q1BbyiNYf+XNiosn+
/u/99q9cfu1vz7k8NComKYIQO5yCy1m3vKj0H6/scvfywO9+93/58K/fULlJu/W6dv/rub/7N8vY
3cVpc8wEBTDMLJY/NwekID0CRELvYbAQLhoCn50zqVNK6xmcFPSM3i0YhmkxrcsfqSXqnVMHTAXK
aO+kU7G3CR85ad3AVClljq/CXR/1xEple40IGDJOQXmBWFkHnvajb/RvG/j6oa8ZxDcZpX5D5cKO
U7LLhlSg2TY9MWaWRsDO0yvMEQIMDKLea7cBsw+NaAy/JSl3k3qPFGDlOR1Y0rxaRzqr636oSAat
wr7GrMSwvi8ahJ8uexFrBGrQwvAo8p99GGt+U6GBohYgwGS67WjRrbHLoy6yy0dlM0CoI8ggAiVF
T5dsTdHNvFvhVyR1MoRQKh4Mp7ihvG3JZtYRIsTJLuMSvOtt0VypAgaPYF+mBzFyKhc/V9ndZqLk
YhYH3XkUDJY6JpjCZEzXLWrwLPSIGh2ndZBi2ko0tMRyrmZOLaA4JMZew/2YEEq6ldbclswWIdBG
wZyt8hlyvSvUlwxT158JnF8bnjiW0dAhP4UKC4b1ELoYQHTHe0mRVSrmIOswjHEQdSh6ipbmvfaj
69KMWIT2Q3c2aZaBpgUciA8qvW2X8KtEVmioI/y6AWpQg+Ha0ZLvjjR/GGmHeXbJGrQmsZM22vGo
RBhQ3vQpckMnq19wGeRX5NiQYaLC8Kp26ZOKNJZcAtsZIAfrg2aV47522DuEzGBTILlHZ9DOzAma
Xj3WOnWxYGeqChgmExksDIPPQypOg+mS70gUo6/c8lpThLUOMrjRDOujqJe+LS9H4xCmOWJAxEw6
kIEFxpg0KL6dLD5mwYBxPKy166igh8blDKZQrPGeZMY5hDJi6n2zalraATUSmKkKjVWRilddmT/t
VCMhEHMFP3pNO4ATJppvSbF9AMU83tJ7NEKKtVSiALOl4+0ceDTwfcVBs/QJ11Sa7oXLLqjwtKMT
PKRWL+9UZnxLAxd/nD2FFCg46gt0u9Zb3+rgUtT8Eu20EHS1PhvJzkoXXa+tPhkGLhu/QfPdmr2e
KjHxmV3mVwmrmpmLmeEKNatZMNJGAtsWjr5mjGX4Zep8hn0TPZe0twJCYdfREG/qAXBbQF93E+TB
QU9jokvyJ6O2gn3NO6R5pkars5RPolSnLPfQwLksolY+YKuz5K43I3enquC6jeLmYFkF60iZH2gJ
XOuYsMa2fyO6/l2veAV5hQg2D+6qUty20cjWj/e71/xeUgqa3fRFJqR23cT4BIyWFp4WCdQ06LDS
GBl4IoPXKEZUPRc6TJ0op+jEA6yi4LqcbXq9nB/QI7RPtmsoKvR94WHwDbujhcJuwNjTNiCVWM43
5gCNr9IIRR6TvP7IbdoGLYTEtWkD37PQtwlae4hf0nbjzNbwkKsGlWGCUIb3FgGzirQzNT0AP4Ho
diqOyonDW6fjmhwyFrKsOCR1U7y7iaejhinQXxrp02TF3bZN2YaLyJHnPgo+FS20TkiQGAbyrrHj
ddVdchurCnzgbOKeDTrO7rHvkcVMV15PZ0qGiKb6IdjIeTT8ylHDY1cOjC2Hx7ptdbSl0U/D7MxV
TbNgoySa35FAbmp4filTYjQu3eJEJEhp1eCZztpcwTtZ+PH9DS/RWBttoFCM0vqwxrbeFjAqGeOj
hB2n8liEgwKdh5oUIcd21jTpDwmmCmhAeYrS2G5lvjdMwEKSBMgyoxKNxoWEwPRuEySu2iuw4PWM
Loxh1VNHRgEdjbuhbeeV4dL7mCqBvVAPrQMJR58JpNQriChfYwKScCDcjypNf9b0uuVdb/AgSUiZ
tZqOunQxtnVECiYdLfzSpMFjOgsGtMBsUY8PozLQg1sx3WJtPRvVfFSIazIZ5teLyIwj1yn7+JRW
c+43eX6iT3qj6RcBemz5ZULmylQ7zbZT6P+HcU4PS4T9xpvbsxXGwGmqPqCNML45KRqQbBxvUvr2
h6FisJK72LjGxMQ0XHp7fUzfBgSvzji+ZTbDdN1OrrtZQx89YbWwDSxMemMSmosUfuqnU9ck2aHe
TEN+l1WCNbXwflRFSzNfYfG1m+fU1WM0M9WDzVCLKCcoojZX5lxzvuzlVLUJ2oWMcGoGTiB6dlR7
8/gR6PV50KcKaA5/fYLjXehYst0cC3IdPQqvlQKpLjku6HLyGiFCkB/4dflhsIHbMWbGBrV87/LA
7MLGqx3rsWxVePQi+RoTwLpJGljH3UKwGZYbMaSYKcLiKdLgdUd54x0ma3yNNEAVbWFOB0G1h7yE
m0aToS9z5AQJOqhjWhdiX3vz2li6h0FrbMclwkV32BzU7CPdthRbfYF8Xm6Mf3x1ufvbS1x+oCVC
91D4l2/0yqCcG5dX7g7iUUszID/OoK9JLfPRRb7kozpWxVRsKR9nGk5LPoBruHzJIJ00X7sw1wLM
/G5svG0BEzFv3swQ7b/w0HleSvrLjeVyKBjLzeVupLl00NmwrS3VdIc0eA+JrJl/e1Fm2w6zryYy
3JcjPLW4Hqgkna9szhY2lww1awN0SbncXL76p+/1rsd108Zg1CxxPMmyfYIMTUkbmh3qy1Sew65j
Q1csn+Wvm3apUbtYhiudifPKqhl27sRCZr0gUsM0ZM9S6NtxgXL3y01yiVa63I+XcJe5phvjZSZh
Mz1hGRcW+YXMmjf3vXLF3nYgFrnLzZwh5NVUna0GfVhIVUs6T1fhOmtKeR05JQuETbLFtESsXL5q
dNIuqsEuaWbQig0XRmxtmkstJtlycO/yGi5f2Wx1SeVEwhXFp0rW4qBaVxzQsfeRHexlDc3ESBH9
hgTuGrQrrWkfmfeMRcpDIdx6GyUuULb2bR6o89jr5SvGBjUfYamvg1DDsuO05qEyhHlozQR8PtfQ
JU4S3KPBUrmgk2Fdek4BLQDiTRZAU6gQlFZM66bWMshqYi/DHPO2CoJ4K3KHw8ljy+srEnZ+4eG7
ZYchhgAx/WzSGPo7Jpe0WHfdZDREmsYtjkUvsC9pXNCgelUeQlxSbi439Ff3pZrFdlzCc+bl5vL+
X+6atBSznGYOb3cIQG/5DKjc/nbjjTBUXLQCRMWS5uEsSVVGZCIqHbbEshS7moLXW0DCvw7Ay90p
wVNeTnNAEqH7YJrDW1XhqevnRSuZzEm7ifTxw8Qez7rv7IexOv57bvVtZCltPBvACGdvT3MH+CbJ
ChY9a+CT5H2lfuo7uMP09/krYgOR0Cb0kVfDc/S9x/pDeyyPjKZ0RKootZdaEOZyQkG8wtHknKKn
+Q282Nd4w8QieIoec7QeW2eCcLrKv4EoLifluKXtyQSxwpfEKGC6Mi2fIQh0a/jzqATUa7EAx0CQ
bFjU5wd40s0A6HVD1gBUx6jfkS17oz5L7k7IBq/IuShBHDEDfDM4fcUaYY565Z8ijQlvftxc6feY
0RgS5rjBEd4Qw/xBNCbi5crjh2bkDPiNtSPeKZX4VM7NuMURYlibSH4ihgFvWwEafRRvdwCs/Pi2
Yxx3hc0YocWjRqdU22A7TxbQlHuaPsNb44Q6DXCBjz8WIgHhb/ZXxeUsW9kP9pc8Gw/au3kIHujH
U+u12LFM2LtXQXSiZmBZMd6Sl+km+Brxhr8MMLDVNjyJeG9h4CdankXbZiO5seq1xhQLOfkJ+Oxc
sem+Kslqw6K3n5lOMDU6ZcfkA8dltSoCX1gbsisv2SvoLTD2AnjotKs6ZoS1Qh4HKGq4pRJj3UAS
792dUFtsx4+QLLR7AqQ3akIqf5rwebs1F8Md8Q2e86Bl29/h2m+pSMKy+Leiy2/LuFDtX/5kuPDc
qQuX7++//vInhCe61CknpOMiTRVS2jz++eM+Rjrzlz+Jf6/qcUgyU2DU1A+VhmTFT7+1Y7lLP6D6
30M5zdAtbPTgNnbWU76lreic3Ov5kyOEuhaNXrawXSZ7LQhNo2zaa9nCSU3CbeTug+IWZudQwVBd
m9pW8wxm7NQNWwPJ3ytEE5SBz/M3dL9NvsnfoHBc4wHdVc/9XXKfP1bPio7Dylg3P5MDxNpXgqYx
uGz7c3bg2o8OU+eAxVi/M7cTE4mtc8dihtZgh2wGOzXyaXz7JsamaWsMK2vN2bEC84aydLZwR6ln
5xoM80g3+2T3vtdtfjb9l/2Yn8DxRt8YEzA0ON84oOS8so/s0tYA096SD8SQ+hd9a+SvwwODhcea
Dx2rDaxiHuGshtegIetHSrbHMBuc5B2HrGL8eI/YrCYefOWey80ZowReXXrDZJDwsn37zYkpsnfZ
B1r9jXZnPkPB3Hh++HP+sDF2m9v4MVs4jcara/rxqdvru2hrnfGFWu+Ei2Kf8rHeqzswgAie85cS
sgiuF5RNPnJnzJGcpw5ugI/EX8X7goTq6IozbLpZEACPpr76CZgsdnyqg7VaxesdMEtgn0ywIwyE
x24xXhzxKYBT98U9w0oRUemcaJFDF1/oDRy2yPjO05oqY63VO4gMe/7EcGPeiq8839e78QdbcF4q
F/CtPNRv09F7Y1+5pXLbUJvvNBxD6wW0cH6T7ygJUYj6h2Tr+v/Dkb/A/f/TgW8burBsx/Y8w/rj
gQ/IvkXRZQxnw+3PeJYiUmAWT5v55HivxqIwvYqhdb1jm0HZhNHoCUdSuxC/F63y//BiCEL4Ty9G
WBaKZ90i++Cfz0KZqNFuvH44xwa9Qv5X+j4q/Im3CEQbDhuuH2t8duQls68Kbyp1EzLAxWb5hH8k
vrm8nP/zOf5fwIJ/Wxbav/4H9z/LaqnsI/VPd//6WOb89x/Lz/zjOX/8ib9ex59N2Zbf6r991vZn
ef6R/2z/+Ul/+M386397dUvGxB/u+JekirvuZzPd/2y7TF1eBX/H8sz/7YP/9vN/lXdh2ss7/1/n
Xex+DD/i+A+BF7/9yN8DL6T1ZzpzQhps5RxCLf6edmHrfzYsmxgM4Vr0i00+/7/lXRgGORiCOkoy
67dsw/2VdyHcP5NaL5FbmLojeET8/+RdCHM5on8d8RYpF660CCQ2bJ0kB8vl9f1+qdeJXJoTGRoP
epVQwU0Ez2uIN2Exi+s0TrWXrADvUw3FUajOenJn1AeG10wHIq8hAoj5mSa1AMdcDL4V62Ktz9Z4
UNDdVVprR11frtWhaLZ0PgNoY4DOK0XiUGfCj6xleD+4WnEy0/YxrgCjqXjnUCMdppQ+AxlUw1pD
zaU8rfIdg117J0INmw5Km3Bod5MY7XeXXKQresHOKvNwArgupq5Y0RqZisHZmUWAvqTH5TCPIDB0
myFxGeHGTt3urg5pFMzMwjfdAIxDtdTEqgv9ubWBNiO79dqHuhx3lh1UPuN0CYRREjwVAgcxUbCF
Di03RAKjSYasldB5sWWzItIy9AMmPuvA6dHJWIN10/bDZwvlQZsqImWTqoOdOjA21OwPJacXt7Dg
7IbOnWE11U2vFvX2xDagTvO7SbLRdVsHeXjCDBcJo7wfqgQfhKNeWjdAZYAu0E49iBAmXWdyxyo/
7jBE5oKoqrTdGV43+bogfJCiGSnK0J2lFV7nY9DvEwf1YmZbh7Icv8tySG+GTnvVCKttS2O+z+WI
FSdtw4cibjbKscdVVFsVEYQhZrYqW7wq+jcS+AGXhf6ZKM8+N6S8rQOij5BjLOkQ8/xYjw4XWRUV
W+ap9W0e4kn83Tn3t9Xp90WL/cfclsuBbBMaw8mh654r3GU1/V3Nks8WGddBaz8UdbJK9aDboc2W
fjRmVGKyZ0skKuXz70Z5lrzrslijLgGYlVnJQUZGC2z3QnMVbKtIgx/o5d45xSjXLUFdtzU7YS98
FGXlXM2TS/YmPZ041fvtHCWTn43dxhBFvB06cc5wG+wrSzL7IgxknEawkjWsmgYdi6jRx5saGpHe
o/pMCiSIbXsuczSrEwWrnTHqprPxiZ7gh9PP7Qsxa1tvdp4J8pD3USUgnA7vRl5gP0CS4Hvhossx
y5tETPc0d+EVdOVECT4Yj02GgaIwdcRBKvce/vs33NCXKvAPS4dF64FFCNuZbhEH6/7xHa9cmwRj
vQLQWC9kxkk5BxVN/tBH5jVD5ZUXyBe6yuFNRh5o1R8TJHxj1b8rXdNoeeLzqieTPUDXfMqO9g2b
ZiKqkXCfJrp0gO2uYxEnm8SF45ktN2EdxisRom1uq0EcknGQqybAJY/e4VYk5b6LoA7HVMyFlR6y
qkeRTAhAksW3dZQuygKHfAU3f24AcA3hGD8ZtGqPvEvFSTNMCAvhEjWICCOsx1vpBs+hBXihYWxw
sCtCMNMChb4Tz0wBSY4e9PaUZVWxzWltbS331FazWjNkB93ugW/r3eot1lv31h6sA4FHqM/n/8fe
eSw5riXZ9lee1RxlwBEQgx50BLUKmXICS3mgtf76t8i8XXFvdlW19bwnTMogk4Tw47732vJ74fan
sRHOzuPghs8j3uaDAySnSMr3sxlPCtGFzpmld8qiQEYc1vtTtYmSClYpk8l7ZUokqDPC0tFGYhiB
BcrySBFhTDfZdi+Iy2KWEDpYSQRskcBVGSOnGUpg5XTwoMwGHz3dfysXeoGRDE+VesekKn7RCmxP
h2yAOESc9zJFRRZhBLD8+8UZBIT2JFjbvbF3OSEvCVn0bVc0kIbbZpVkUDQj1PJpsuhj5Trv3GLB
ojzWG7tNp9VMbilmhHjcBBF5LnGMUi6IvCuvl84mooZ7rAT+qqpqtIOpuvRm5TXzeLSu/qZuYJde
hmo+1hgGZEUfxnMrIMam3yviF0OmxSCc7InunOUfCsniyjgVylCt9Ivv97tq6OfDPJsztoN8y47+
ndmYwIXEurQXAMdDP/1WMG/d5VkjDrG9ygjjPLNdkShNVKsgK4YIp1WU2ESfcjChu1oAdoHDO5No
hKTQbGpEiQ8TJu8oV49hjwq4CPV2ihHm9Ii6thiOqvPtgvTHu6ruIUDzP7szRVrtihymTaC7s8oI
+lxG/7MU9F7tHseAU7k7doJ012N6CmbdwkoinbwYxbRjykx6XWLSg0QVPQrysNUCdnJePE5PqUHk
xdlR+NVj57bf+iYad//+MODIvx54WSgiHXIdm9wuGUhB7+evhwFhhjA0g8cEPWPtOhI9TzlaB7CI
EqI/NA6fQDVPae0f5onQ78aDzImVPrI8Ev5K4t7JnZuPGHY0kw92r7wY3hu0lfcOp/f9YKbvi7H1
S4xEAdpv30+nlgTJTNcHv7BA/TeVZvJSdQcLP34eye5S+9XHKVCQHhDr7UfNlmyZOb4fCTc8BYaG
vOttowe787y1MM09P7lzKmNoy2Xbdih6sR4qWfxwQ7L4IgN1JhJYksoqHI6LEC54TwbepjjV0VRv
ygYdiopC/v4UJ2tNM7MI7wMRfp1yaXa5rXI0NQBJy4kUaYJd7cwT53rg2D9aA6z7qw+x4u3vdGeJ
9cyOdZIVGPuOoevVlJJx7snUtsOvsOqnDkq9TJknFZY+1rP9fsijz0MVf3UtNLNiIA3Xdg2puoga
B+Osez1rYpeYUnTQ1oqg9tee0nAR0PAcGoYSSZWgmWIHJn5T4GcbQI7GIUvp2OnUeSwk3M45x3kc
zNRlOjXH2PDzdiSXrdwpSzgAIL0F3Ymictyhu0zPLFxYn5dZcV+aMT35Jv1O4L27refn2AqijfJQ
U9jSap9FYvenrHZfMZWgmstPTuFvy7rKT/3imcfbBbE2/c9/v9W6143y7dx13WglxbNn+66LhMP3
vL9utGPttBZaqvC5DadgFQwmOIZuFRyXTrQ7W4n3VZNj+F6m50F/S5ZgPiu9cYhKvJfxUn+xQ7m1
iixFwJpRBYsJzYsAlhqlYjrlYwqlZnm25jY5TB3uqbTxnyydzZ/8okUeHtjRc5Vjjo8h0W8VkK24
bvO19gUSHd3AVfCbYcWocTrXJccyEl+XzYIY8CQMinBiKcMtH+MrPhnn2Ol0WU9Mn7tWnjHPF6Hn
n6YQx4tb9HQdOmU/a7QpFNH8aG5jvw8Qwy7e4uxGuZDMo4x70nRl2XMeE0RBqzLMvK2nGZTEsFf+
/RevruuJ3754fJYOv7awpSf0b0eLYknbxkH09py5C5zExJkuuDXN5qPql/CxmHC32Coyq9IHRQps
MbCiIxKrnh43euVZWfSAykvBiGtN0OyMOTZ1kT5U7+0Qli3eZlJF1BDgrwGpttAHKn1HXwpa60Cf
sqNDZbAPSyIVfA4Z96JsvV0pMtYEeqiO2SzTV8fWD1nqf2LgTr9/iGBairA4Ifu58zmdv3QGhdNi
Z2ZDlYw2EVXCv/+OnOD3NgRbp/JITcSL69GE+P1LGvMmxuM56mdqRM6YWHYeYuepXRg0NdFgb3nP
j65IEPcPU3+w+2ViuQKmrR4ctc8HDnVWoItt2vYdtS8WszkkS9RVtVlVXgUHOA0cJi7O0TXBcrYD
FK0ypDkrioKwO+wiB3QLZ69OPpS9rSCPnaJ8ONleBZqqYmg9CnQIvuk3nZsH26D1vs5RrnccFZdX
D+98M8lgX0n7uPhtfBrQ8zt4jO8aO1k2FRUj4eX5tHL8ZL6QY0fREA82gTrtxrKR6ZdBqZh4Fv4J
3xAGvnAkdgKH1J2fXhITRx8tWpYYBD8MVt8AQlObuU+js+fC4OnnSL3aDiFFMl3cY95WTFebmQPJ
AaHIcJ/EOesrAcooGsYRSvlGWYSMYBVHqlZh8+xq/dEd2S1H1jrraaQd1qAgQyaEZHLMXWeV4IU9
lntG42DnAhceHEXTo6PGeE3qcLOyuiw/jw1AiSiKId65p7LP+ueY8CCrC2mUM169LCXowiS26Tjr
+GMvgUnkAIFlmX4VaN2/+Km4jzv677UO/V1OTThSij+Gg/w+tPfzROIcnpZsVeSMeJy+UdvbGUhF
xSMJ0vWpZPIZV9ZDNjr+A47VZuNHWUnHHFhvxjxXj/vaZuRRwjkvUU/D70AnY6HfSTzrUEXu3i4a
8x57AA6jOZ6f4jo6NEikMOjaH3ImXe/GKdinBHOvign5GnJpGNwibom6Q4jTWcxsEt977Kp3uciT
h7pmlSO6aCN0MCEW48hj8m0sBnLNMD3m9dAfR6xoaN3GH55DyJtdumZTxY2N+hXPlIwB3VrRqfYN
zrmW9uXtpm/wiObJN1nm5X6eqOLYpVj2wjtiSlizzfC1q0ycqJbwko0d0xrCXKIZJozXGaS1k7HP
fLn+3b/fizmY/X6oCyR9uwBEA8GkNGx+W5H6hZP3LaLFZ+1SHEw58rRK996hpaNy4aT0vLgc+nVT
qAcvtV5EdJ3C1G21zsYJxkFY0+dOXCoKVnf4N5qjTFSPf+XRyosnJZLiFc+1i33yyRbwWWKJniVS
kXiHDwX6ru/KO39g+I6l6rVLfL21W87bt+OsbDooaFk77qMQy7/BY/Lgp+H3wR+e7UwGr8bQEOZn
vgwpiErhJDCiaaDcc870ET2XKNoHwhSocBGsBcQNWCVeoRbpHM4zN9yFThVBMUK2ElhYtLPR2zTW
7B+txfcvoCXMrkdZiuCnLnhjUzzoXh4txFgsnfA16sL0nzwA4glj4VfXqSF+GTta15PA61o9DUWn
aciU0TvJ+I/ABN6XPPTkNQ9fMI3ybHuxzhNa9H2A+Z7xfoCCL+ToZnvmaXBy+xwG9rLKbXlKwiu7
F2zIA5Xih9YlLSSaRXpy8dsRR0kcnZnthEGA9y0HfvFsemR4qIEMaUMYJmFjF4EcUcBRzjDwnunc
BN6qGibGNpRMz52DOpYewrbFFAmqljNXDPJMpizoJmehmkcmucmyYVtQ7N3lXh5eRF2iTbJdcGR2
0m0RCYEC7/CPtlNKX2O03scD3fkirOxtMwN+9Bidr3uKjhKOwLEQr7Yd1VixBmw/IXGYYUnCZu9G
OBYiPEr5yPysD65m5Rgt3kifGb563a39qk93WYD3luH9hyhhZloj0L5a3bCiGRJCyyxgDduGpyFx
5ye+h5Vu02+jzpwXhK4p+EJpCGIu2geXYQjy1qsUp86/OeqBM274BVcy2kDEYSfjjNk+LWMIdEF4
DFUOS9SPDyVe/neZo7/SsLlGhXKrq4NjYDAe1pk8ZDQzX7MCGbuhe75x4/d5awn4cq18DCPp3VcN
AkAfiwzp1+CWhyhInwE0THdpyfJbpT/DZvzq1r77BDwaQsohQo6wmXZdIsun2Poed5F/3zF1PkaI
Z+6MVzBJGrS/cuzSf6eWLN/SRazXVpKV23Rk3cVp4L3VwjeNCCg6pUa6q7CwVzLi/Du1+Xwnlpwh
zYznrYNbsje6eFeZst/2dsGEzX4dZEPJU8r4kz8Qr9AQnGjK02Kg6XYIhB2Z+Mc5Fw0sILAkSxpv
jBPFF5sGN5CJbq8tHBZGwXQSuprfpyGbHcVRFHXLx3qCY4BxrVjlGpwNRq7olGfXdJHiUzVBs2UW
4u1Eok+DqspHZB/kCgxT9lip5qVHKrrJgtraQInIzssVnxGEtCeHeKIms9r5YPrkQxELvfapoe57
P8i3eYFJszBXO5lwoo859kfMb4P3iPiSnkMDvcYVl8igF5hibElFGhEr5WXuVg2I0DrkPbHp/Ndd
QW30TLWyt4rFOfkqepeEnbWuzC5LumZXzyPObARZR7di2tizfmKgqsJdbvntxmmYtkqgMs9Otclt
Xa7trgVNUEQxWq4mfJw0jVM1FOiIDJSiXkm0bWne8EVhtPIc6AFokgVHnXFYdfX4QupydhY+/gg5
zIc8z8DyX8vmWX/psqrZs3h/WUIYz/McJFtIFeISYxMN5m3VJ9+yZMzAqfj2SeCeWRBzrkYPO3sJ
2dW4c3iyxnq5jAPpQkEFg3JQimLWdvzd4shPXuHtnLb95DmL2Nn5PO0DhyIh7cjFS2NvvGCd/rzQ
LMbfxCB98MdnZggBX1rwyM7SHBK7Hy9ZNUHbKuTPrDYgAiZn/qDm4sFABbhTVc0xTaXNM469TRC8
Rx9VfPTpna+6DIDCFPXtzqV2/3Wm/L/J0utc/fiPv335nsfFKr6Kub91fxkT2Tarn389WPrP7MvX
L/mX//6SPwZLPnOlwFeMaHyhBHqft9mS7/+d5YPAnE0WNIstn97sH7MlqclS9xDp+rZUrotC52//
ry37LvqPv0kGUkJJ8tRd19V0jv53s6VrffOnpd51qnRdxziC7YzF3vUz/LkjnziVUC3krV2XAwoQ
Pi1RuQTU+WO5q8zGyati19YGKHmLA2nKPEDiQ5iu/vSdPf56vz8PBpx/9jG8QHp0WKnihPjtYyxO
28zDMlg7tLEMhTLhH7uw/+q19nfsYCtTJ0ApsfKu+xSGNM1pXARikv9Tn+y3he/12wgcR0pWvwEm
ld/XdL5ykjYYZLizG4VLLkM1M9NQ2BNVIgckQmP5MXVDoqaCj9mMgTsqu/vKySE6FoW1beUwXMaY
oJX/4dthnPjffiZP0sDTDL19R3r2b2UqImDUY14T7jwcAvCL+3KrkvrBKSMWYB7S+WlSEzOzCKb/
whTamyfYGIlQKDRa8NrDgGBNu8rdhr05DFUZnICNNHAbtykV2KkVxbLTQf44wlY6zf+4yCqPhqoe
iYGa/XldjIhVMUNND0sdzzhJ5g9hnVfHKWymOwm7+mxm9AFuaf+wOHcf1BPDQwaICLRQa814Oem5
jNbeOMXPIPSneyVpZddhgs2ixeqRnUMnIw7Elmh5m7Q723n7fUAnpRcyi/lvF2eWpy9+iT/Tmr/B
mruXbQLBsVt75hAOI2WYR4ZFOg9MAZG7r8sYSxUrYLmpLVzoyfdgTh9Vgv0oS+kKBXWHzqTOSFpF
ukyLNCENoge2HRxtC/KIEMUps2FLoKSk9+ftmKeMtCHTZI8KeOUOQKNSiHAb4V1bMijFHc56fKw0
/zmDS9iTcF/fySj40V1/kCKazmP8AULHDLuqB1dqBjK+CeVOl6sGsWUG4UvCbDt/O2ILpRkX/yhy
ImQmz6W5V//0iuWxDMwjkkOYNKEgPbx+Sgj2qr+OHkHfLS6U+wRoZMPh5CFF6bNUoGynIVi1RmMc
lXRUvGY4mVxtWwv9GkUpJG2KNNmIxyVsdl7ByQ1K0IsjXXfLsmI/9Ij5ke2PdxVSCp2P73xExXfW
XPdrazLZoZpqEg3tTQgYdfE+G0yWm0pLQlSi8EMwxVcgywSzUtpP3dRdvDT7gdYRK04OnLLJF+Q3
ckIUxFiKfKdPTvUCmw1ZL5yOh8T+agZ0cADFPNbadkRgTm5P9lamxO5gX9UV3de2DRwYcTj4kioj
WwYQdx4W07mfnXZDF0Q+qhxOS9ZEbBVztJ0aBr1J7n6bDc7cOXGwoMzjTywQqJIdQEpZjxLacd0Q
pXqdb53MdBsZGxoCqtLnImxOOh3BHNWUlpWDWBrB6aHspYZAihj8pghXQABBPVzF4XYC/vHtIseE
tKqJvLy73Wfp+ite/oW29tTxbUYPrmn1pjF0zG93DQYYG7Iobt8uur545wQQ6N6ecrtGa/OPV7w9
cLvv7ebtWqOnZZtYetdf1baFuLrRxgm4NTb29e2+/ir5vF0D7uSt1Zx9ENHVqXZT4Y4xvZbj2xMd
tGh3ZeO5q9vDtwvaFpgrblfZZHC/8ZU2xDJQ395e+OvOX5e3Z8UB7btlxMJ1u4nS9Q/N7+3m4vY+
LqvbS//0SWYWUQSUAzhqbWLDa6Clt6e/fTb/5pb79T63e+Fr8OFvf967fbDb1fr2cTmEFPcJ7S7l
okjUSfADPhabF84B4CvO1zGdWQopdh6j8WE3hhT1yIDoSsLHNrSho9t4N6lpm6kZAYwMr7Fqv+f9
wxDOyXsa3acid1E7F8OTVwOGk/3PbhoPVVYyi9UsVcMqAkU09/lOLgQRsV/Qv+TAfucY418y/IPY
Ep6V5Yq1xhcOFCd5TohESlz5EKZ2sJvr7gm+Hh3vov+cZaAEegBhbtuQ5hlAzdCmcreoXS5RQTlb
FJ8d2z9PFSSULiF9heM3sUVB9aMb8C0U7jVyJB7vQ9EgHtPEbUe28xIUNN/KAULSFEaYQbO9Gmgr
CvJyQ6v91hLyssRK4Icap/tcI5n1TP1ULJ1PXgoBHlWESjOWKEtpuAB98Ui0iHE7MRLLkC47EIlg
cEKRaddtFNik3udkUVMVNzEBHl6cE+gYLQ+Wdn7U7L+f6v7BjSDWxpZcNt331KNd7saMHxu8oisR
TT14x+tJKwADgwF/3bBi8tseg9RdOdndhrmJR0Efz6S7TO9mF1ClLFjKDRb8R05w7RTpRw9Y7yhg
m9EN1pu4/96M+Q+1LF8Hu3mnraZ4tkAU7YQVgGbhVGfGuHooMhvAo2k9jMtJeVQ/qfdQsXawVDq8
bUOE4LVOhy/tRHCo1/REGnoxrAmX8ygUjGOUEnEQ2AfYURwAMMcO2BDuBsbb1pI7zBmS+q4eBPHJ
/arNHn2bBG3heCVckuhnXA6HvHaOuqm/O341boAarav6oZ6ij3RbJGi9BGdl3R9yr4c5EcsPbv+l
GGLMgr6+dp/qaWeV1ovTS9RBKt9KB/pG4bhfRV7/cCd8tVVMhPe8KIINgmuPvjo67kQKoEK7Xy6X
xQJzsOiWVaaFFnqCQGKjYQ5stgBRy03rSYBSmnA5cUozUPsUnvZiqxUb9oMrohksE/Wmck21I66V
bvyx7odpbeaIoMYutR5Lqpn9MP1YPDavNDQ46QlzNt34OS5pHylDBo+JnrI4/8Yuvh+g6cQpU22v
0qelgVrvFe/CDoU2pt9XkG3l8IwWbO1P3XMeMm+0GvGlGaAcR0VOLAPCy9iPPiLShwNIGDlm+2kd
VA/JwogRfslREnuLbOc+ZYxHVonITnFjHu0IDoZengdXPs/58HEMpQ8ha5qOERgWayBfTbiPVH77
VBu07hMsY4Yh6LKm58ZR+cate065i/wZXK3YRhynUg6cLXPcBFW19XP788SECuRP9U0VTLdGr6ZT
1ZPZjQ0UAWT8MgYQI4NhICN6W2CDk9UDgCawURhtMIYGa8cgdZ72dt4dRO4/+siA6LWR/ARbisLp
0xSOZ5yr7xuItHD1rgxQQNIDo8lxfpxiwxc9+08h82LtDK+lz6CzirF2NyYjV9EKnr3Q5+gS4Qtl
ZLuePM1JuCGyXZdiV3nDh8SGk+fjnk3gpbBzEEqT1puugLlfy/jkuth8zMq4Q7yLpvnkdpO505Z9
KjK5mhba083yLJYI65WAoG3C6nMliZHtlfMe+w5NNCVfveXoxw6/YhidbTt7nRP3hz/ZX9AApVb4
zorcQ4rSS1PSRkn5YgKGLmEyn5A3fYf486GsMIjjdELg0ZfAqHMEK9IE2cXLMnVlg035hWkpMt9i
ZjV1feR236+H0XFRSxGomJbVa81JZpcN4uPtWWGVNwRKTB2B4oYAVIqYrbDZbPAHQeEKHVJP07y4
LEUwn8QEsAL/4UUwWu+Ela+zmlZH6oLXWC0u8XlNxd4oSBn0arwgdh22d/QNUFHYP73dUNbzCQmN
t47i4rnBaZlXrXeWnfDOmE0IP1icaQMogwj3TIB245SGjmg6O+BIPI//4fWTKLtb1vQZ0bm45OOk
g52ugysxo1mGVdVrMgbin6ZbCnrjJRcTTiI1DF8A2mIdSAOcCCU59ak/hefem5mN8nsv/FtiVuhE
l5+DikzBAI6MZU2frYomJ7gwlkjhCeWtv2f49IiVysUfiNsaFUgtlv7i52lMh6X6aVnuQ+rJ6bB0
5gH4iOSk18mLAwwGpmB2/mon5E2JpdwzyNiLcsAfppuzGp32Yib7SWfC3nt5m5+qGQq+b7W8Fj1h
dP0RKwCFG5MRw2uLssRP48zYYYFTVcDg5oa41xwkmTW5x17VAYj2qr+k7VhcpgiyZ5he2iSqd85c
f41Lc5AqhJaejCm21eU57Mf5oiZfHWjLHWCV/LxOe8ogJeth4G1ytqx00eVl1GSLDfO1BNcf6oLj
vm7tnSPqVdl5n3APTCgnpoq13zyA9bD3Q2rvOC/BkvcLRqhOuC+ohe+VJrB5WWDVYZ1f185MWkhb
1sdgjvZF59OUul4EYvwxMrigU8eG7i7vaZuBst8lo2Ex1FG5APQC0RGG3cWX8dfATCOhbX568poS
xrVd7UOxfPdLlFsBo/EVm8V4uF0M12tW6ZEqdLva9g6JWreHpOl9TlKs6KL6UNEBO9yuJZEL7ejt
9u1OVTVg129Xo9vjLOT/eP4/vbNVDKIkor8C/yo+Xr5tt51rRHJci0XS/Oubt6c01+fdrr299vay
t5u3a29/ClANx6oMi/ztjW5/gOO3tjpsF5bdHCx8b4fbtbeLf3kfolRMG//sdczg7uKrFSxU8Hbe
/pQnktrGjsM73S4Y8bS/rv36W29vFQtQB7+eqaJjHg5qT8ezsz2CK64v/9PjGAcDZ327N/Xd4Y9P
dLt9+3t9339u/FmsKZVICiyv75nWSDrXt6vZ0O4zI97BRacquMIGEG5QeMrsg4sWrCuN8zBaTDe6
FIOEYIm3TwwqjSIFuFp4PuAw9Odr3GOPjEOeYpSsd83CVs1Ql7zdvFw16FbOM/yNO9Xl7ab2w+zs
522zsRCUwQjgJkIcohesKGfVqqfNWI3q5LTyfWJrMp8kS+lMh9dot1FXK9ftdxBJUfP5vjx5QFMx
y754M9oqlez6oclOSRRnpyoCqWXDCegc0iSWkRA4v7EfEi9AN7HoGR0lH+8OeAXxanj2u4WI0OHw
joU48tPCWk63az4eSlJFId/cbjrXRwvpExAVJvu2jv94mlkcMhddAlxTxzHISrewTrLToj/FuVuc
k7gEBD+zJmhTBKeVDGG+Lg4td9JqpSsOQxbilLpeOPQuUBjqfVJjKYxG5a6yi7Kss2ClcjBFLY/C
PGac2PiO+IMs5zm9LCV5d9cL/MyvtdAex2We0RhrPKXWSNRRasS6zdwrH7/KWaYzThBT/N4TTXVm
7JhRu+EQDVTxLQo0aco9IZNBW+8Y7x/zBfWINXS7sGZluGSgb8ogYdAzxV/Ceio3XRJ/bAKXbBUM
kqdbF/927XYhx9lmkA/VT2REySaa1BAKKni/p2FJCf+4PauayaulM0N+nx+g3coL9wjgc1c0WDln
x/sWsJw/ebppDoXp1jjP1am/bimsL+hTKnfgTPVf90UerRVMNAjLn6uCqjdZcnW6bVi3a/4wYk3W
AvmoI2YKx+7Uj72709juT8HYyW2aJB+Q5glk2oSYaOcEs0eebo+7YyVPPpbViHijCDg7PVsid+1y
2UNmOFRz2R0te0Kyqy2PUssPT8LOrdPtWmZ8nwUYeX1BXp1jAlwgd+ziXlv1SmqrWGeANJZeICfA
BSzqcb7T6cC8VWTpSXodALltoCaHlGjuNeCZV64kU9sq/eTk/eOZt6ffLjz/mLj9Kx3YdNPP+Jfl
kAcrNXMmjq8/FnpMRFfX77C7bvS3C6eH2rk4DpFNDNzbiGSyJRr/uLBiQ9bj7favq5aVEIbkssJl
xPr+9kB/fUmZ9Ngb/vTE29XbX7s9frvp2eTJyFQSTHd9zdsDb+96u+/tZtDVcqV6St63+97etIKr
hWn4AzNBIn+aKE7/9NEr47IEUMHmT5/v7R3fPl59++TZQOcsZBYAk5v//MjGFagE7P311tt7//bx
frt5e/JvH+P22tvzhi7+lvX1uUkIZjOKsNkJzbelq/Ql7XENjhFMngY6mWKK8ljScN7JSn4swcdf
EnSW94bOz5oqPYaSFelzEKXQ1tvlEpbBUdpg7Bs8mAsS0rup0f2qYBDNCFmIE83HR6MXgHNE7EF/
e2Cg3Xpwm+lZrEWTfhPUuWsfGxgHKVa6qvSJCWLvVIZ+bGVLZnS6jT774PLLzCORtPXXI1yEg8KM
tc27ii1YOFvVE51ZzPbZ7bOPEKnrLd0NlqNywmvge4Jp70I4X0s5CKHI31jOo1mQIi9h8Tm3Z//D
EH3BGrGpmsl58OBTQ9/cWc3whOXZMPWPyaNl8UTax4APs0g/RRan5WVc0IrXNJLGXn7rVfst7XFj
XDsd6yEBc40+89Kp4VMb+o+5tl1UMGDcCLRMnA+s08h9n7P1wm+05ngekmvi0FL1x/II1AZFfRS8
oO0Q98DBORLl/tU0U6/C2Ryp+wk1dasN6FaWToH6qiugt7VNzDi74LMoU00HPQIjbpp0G9ilXsHk
fpga7irKbqQbPN07CuX70pNxKFr761i3nztbg86CZ10uShIa8fHqS3rJWwLSA3HlB3YIrjn9lyp5
HGoRY0sl0HMIL+jd8Bw6FeHZu2VSKUswVN1IHZ/sAM4HToN1T6DELgSRc9QLPN/4wUIOvU3sEAGU
ck+TPwMuLjH46byvLt1nNCH+aRxmhDNBjK10UvtySBSJxOGVJN7rTWSRFeNUpfugepZLZU4emmqX
zTBU+tlJzKZoOjQWJfGf1uicQzvckleBeqEoJtxSkY+WffwhiqsLtTByTZ0976Zu7Nf0zgiPD5Zl
G+aQftoQn/igjbWnICFZIyJGmiXx2s7RrSHWIqddoSKnR2Y9VXN06X3kcuAu6HL0hEvrvhK7ck5+
KnT3D7ZCV+KzRdFpkzT5xi2u4B4z7zBuogzUSZ+NX1n13SWTy3jY12JfI6FIHbf7NZb7v6Hv/zD0
Fdj9EIr966nvOS6KH23Z/WXu+8er/mvwG/xd+RIvoVaBdFwmwP8wFQYezkEExK7PIEs7SGH+MfhV
wd+lr6S+qrtlQIHEIPSPwa+Sf1dBIHXgMCHVzEr1/8ZUyNv8daSI5g3PqvA4uPH5EL5d9a1/8mLJ
CDNapwr7CMmojGAo0H9p5LFE3SHXM0C2EMEG3KlwigjGqZir+fIOJ0/kvTKNzc1Pz5Gj/m6zyrLe
EY5U++/Hqunan2ZWWfll8eRgfR8SP2woe9rmsNz62XiL0JLUvo9ejNarxyC3rNysfWm0N4uVrdv2
fSyKIV2TnxX1u6nu6nQXmcYpN4GfDeE3HfWTuWdQQwusigbC6S1fMqwdLcJKhhI7F8kg/RSdeoBr
HCkLIOJ3th/N1YPpazThbsYuQ2YLHfk7/icmXtkEk3zGeklEQucZtMoN+qUSZKUOFHG0Bs/kNrM6
54dAvNhCe7PoFU0RrHsEWYjH74dQAeB04751T7gzoR8RF6DEZK3HLgvalndLZrsleFzDuMmTTMfO
Fy9qUrOv3TKh1Q36CdUpWJpkP0b52GzDSD0raFx0whbWijREGFFJ1EnWpilDFKgt5xTmdkEWnTsz
5DG0Ro8uPcJ4hfgpX6KJHjbz7vBTkcNUgQRwTdlotYR9MMfOfAjGSaLMCTjxUDd5c4AAN/LGd3L0
a/nCE4PquxtN0TsTjBn49QkZXJvWqPgShmdUzxh3+FNadp9dutQECwdjeIGtXt4LEcrXwiEKPnaQ
Ca7rxFtiMujRZt3ztoIGm1BPhZtJSHx2XRJoDKEqJRYg9N71XhWOm2Kouukp6AXY9MhKEtr4Yrad
Q9PwXyUvE5Z4v3JaJtxrtcA/xjra6ngduzM+6waFpotxS/T1HcEQJSqrPlpYwcXWUDwGWW35P7U3
SmJGAsj01R3kakgdeQla886LG49W4RBD7jvmxpW0QoRrm3sFNtqvVgWEWSgIQTt6d4PwlL9NAGHq
O+aOHJxDu83NxVT9LHZJ3JIega23tS8EkzgvzA4FCbqpHuszDGFjzoxPJ+99oSEsMLkJfJ/gEq0Y
gZHc0S8kEdgVvwpjLzpHF3fsCWOa62TtMrE7pIuxPlYqn18GT8pnp2kJIw0B3cFGHB8ZqpgTewD4
gE7rB6eyc1CwXRZ/z5QAydEAyRkLERFkN8Zf68E128lCl5jbfoWaXIXr/0/deTQ3jmxZ+BfhBWwC
2JIEnUQZqsQyGwTLEN67BH79fMnumVevuqM6ZjGLWbRC5ZoUmEjkvfec7/iK2GjWargO3zlYPIE2
Y0FzHMR5bz3YrdGcsJnoa9QP1rMGSXTjJ5r8kHPk2k0c6x8Kt3EfZYz3xAcDvokMF5hlYxeHlqiB
N9FEIflbTKWL1Ej3DGnNgx5GzkWfG2xEsZ84T91i/YDzNl+HLm8pQEf7tRqm8HUaF9B4hlG+1uVI
BIDZxespHrtXr4qGr2Nu1IdBT6y3ONOV4W1w45OXS/4indkdWT/GpwLZ2N5q0uwgZm4VTpzZ1vKB
KmZeWnSrwivDfZdE2R7B+By0mogeoyokcrchge6cs0M+t0tafimlnQYNOs0XIVp3ByUrBAvu9oSw
AJFbFAS+azGs2ENdvtIcFZvE7dsTaolxN2qcRmwyyV5GOyT9LiEaijiG+jImdf9CvNIAJFGbt7mb
js9LGuUH4Ms5e4PAE+Ik9ovu9JA5HASwTxkebbxvqX4D0ly+tUNBs5KEEn8lDJ5Oq0FnasbpR/uo
10t3UuM98qHmmbAQPc7ql9jK3VefDMMt4HqCci3cCJHlk8851n6QIgmhxBwtGC9k9CFB5zYfjF4i
kG7IGg8t+F4wkgEgzDUhjZHpUWdPPthSgBde5wCjKhqm/cmACXxylvIbNW/KCoGTA5wrfhurFluy
dJCgNzFnKD6fvZnUziEsMomXr4flkqXoCmLLOjaJIfeo0B0YWaY8aTDalbyw3Hk9cwVyGF38XY77
rZ0ghKOtSB51K505nyIhck2LBE+vEhsr8RvQQqJ9AtFubqa5jt/DLp9PMVyqwDSBXeNOg8WTwuTw
CSw8Oh6cOhLlnDVaGnNDw9+Eym+7p7yYvQsTxXQnvdRhJiybE3pO/Q5pfg0LvX3iGqBvtUqwHNlU
VRy69YR8NEMQyrmYAXoYcze3DUAac6mJCCXWrmzteMvYuTw0JoZhQ9BXdWdMk/iUhmOckQiC/HXa
9uybgQRWjSB/NPaLGOmn0+Xeziji1zwQPHBZdri1owVNSU06dkh61qmfW/N7Hk0MO1J0OLXrgFn3
qmLn6SQN1BlkMK1YiDklGOmgZQDo0oUEehyXTWC5jCrFPJN7ok04PYqh3Fr4Dx81MssOxZD6HxkT
iHdsVeazFrrDhgemu5t8HPhF39u0ELMM37bFJopLIiDIIaZzzrwPZKB3i209ejASPdtqi9aePW8W
ZGIMBvEW2PQM3LibiFYIuhkwqcUsxKpglExW3ILPdVRKeQ2HvTYU4xP9qXa3hGkW5K4ImayR0pDa
Vh6UiVsGhb4MWyiBabRC2iv3SWSNayA7KWyxujvVfp5sCgMyaAyxbSN9XB5WtSipOQKl1ZJPC7B1
kasHrh40ri/JeKEEcAxBWlY6hYFgkLJ2+zzduH7aBhLL25pCZN6mBb4MSTm28ZIW336akodawqyp
UYHu4qlQDxBqvZnn3cbAXrkmQ45VWiAXymWIIgbPG6p4Bx5TOuo8Q1udWeM8DGd6IdqaLhEZqwaD
jX5O+q3mqD5Cs4RU62wzneVre3xATuD4oWRWJYbdkokR8wFRldeqrZsN0zhilCpp2SvM86QJaE0d
v44ir0klI3tsFXpd+7EmPwacJXlJ9l09m9k2aqg0miZz22VdF55kYvdAJ5IoH7ZYTz1nLw05LY8e
FylfywaPxQfiIOsYEtHQ0mZo6+nEQ50Ae8uIOcQJ5Ccz/hNzAI1g+wY+5bIdZyckv5eRJY29wfXs
r9EyIlYp/2+qoP9HuBSTjvVvVa2na9ddv8VD9wPO+s/a1j//5Z81jvD/RVUPx8GzXQAs5r+1ra71
L9oVgiLFte66V+qYP7WttvkveuKui1JO3HErP5U4xr0w8nXXsxBiqprpv5kxf4pI/4Dd/JuF87Oo
VNlDf5a2ep7h6r6rKixEk7qvrD8/FTi+NaOhqDWYUu30VNkQ80gYduPa2mpeFdJ2hDX1UxH4NzLW
v3tFE84CLi9hAd375RXz0i7tRRr1fiJpwxpVyMG7KR4nmzysKYyH9e9f7ldRqPoBeSGfwA7X/CsW
Juq1cGnrrIaOSGZuhQDDnS/1kl0FyqL/9UsBoTFt3eEFdV7tP68lZwXDB4le7+cuu2U59gwtuSU8
2LPo6+9f6Zey1OaHUrgbpLYua+Avn1ovOKczfqn3oTb5HEGbZtXFIl9nko7I71/KYM3/ukKoM30b
IgmVtmGoC/zTCok4EkMW56eyMuAGo6VfPBLYYGY8SB3RrGj0EWvqwWjJz63mZuuO7hMz84CMntPv
3wqsoL++E3z5FP2qWeD9cn3dsQC570/13lfMtiykTzmf50heDG2+yFqeO9v9ESbRP12Bv1lCWMxQ
krto0JWm/D+vACbNCn16xRLSCI3R+4PpjqTIT+eGk1074DUso0eSji+p14SrSkuurd1ua2XMS2yM
u9ITH8ib+fD7q3G/8L/cup6gDYIK21V6qF9uJIF41czjst73NgyKKHf2wuXVemtCFOX13wewD62a
RaZhvtY5DPdV/jpnKo1pGN88+O4zT/VJRDRw/qfL8zc3+N9+TI4LjE+4us728p+Xi8PPMCcViefa
0BB8QxjOph3IsJwZbWGMvHGyX7tm/xn6RfMPe8tfJPLqxoDb/T+v/YsE3PN8Gy9tXu+lYz1POk2D
IYJJF0lthTbvInWfS5HK/STE1yR5L9uw/4fV8reL5ad38MunMmVFDLqWd4DABpyZKy9CptelAhyY
siX8/lLDc/vr1cY5QSfI911GXKb7y+KswoLjdlUX+0qvt1SSD0yzb5NOrNisj7ShkeU25WbMk/eh
x5Y5xyTX51hqnNba9/5I3II+P3j8Gw4PDxSg2crSfLCh/rbudBLhE5K5xqdIH87IMM9VSuBI9VGy
wflJehWMfhncycsCR7GsHmuShURRrBfwSyv19wdBC3iESQmIqJqtt3lG+cHRfd15j1G5PDSCBZpl
/CWnHyCiDE/l0jZM4wzWCmFAIcpvdUNJhoO2LQ4jzIrYiPe5QSsn5hDKJ1qe3Dgp1pptVHB4rlMn
X5LGJmYHMCYE+8rnPZY4HZesfOldpaCOS6DdBZ0hWjKHglDQOURjly6XvtH3KFGzIb3m5GJkVgQK
1d+SrddDDgMi6Ke3wslvlZne1HoiT4T4aua8q6R8tZzum6e2YnVldIy7cCS6bT2RACnNb5oLsUYf
45uIk53puqeOQx+BfNMZ9Nd+QgOb90PgACtouZ73zaMX6N7avkFcBxAc89vV4DXtlgtksuNNPkhK
atMzmZ182MN1UvpbD8A/dedqGHtS6lzWwdQz1KgM2LaFy8dSSch7RXUcQjYwdflDJwUCmQVmpX0g
RIorWRW3lvm/38Y3Wn0n3DkxB94CKHmsP4Rj/c2Pe1iv/KhE12EOXXRq8fEJHbD0sKk73nQhKf3i
mQBRe599sfaPTWw813QlVqHNOwm95VVa5FrwEPax6mKV3RcFMcTZyL/3Oz94zTrm8ADfr8BkgD+F
zaZMvjejfCAl9KpeolymczyphQbDX70eictfGMdj1M2v1qIj6ORKcfh5krVATg+LHMqsZmu3rMqu
RlpcR6U8t+SlwX6Hjg6ka/RqgWdfza1xTj0Ip3rPmoqcfh1Gw2uGa3blM7Rczz7rE3YBerIKAYIO
D9iLH5irMljieEGaw7Au437b1AlxhU16TTNCzXg6Ilkff3gJL2cqLX8rcNQ12VP1ozAC44WGSLju
S3Hkvnq8v3sX7BnRRONZPXfThjFVcjUJqMArfJ0K7pGZQWfvUh8YMEpsE4JSrF/UUp7Uw9mCokR0
LbqLsNhjY2KdsoHuwCeQEzxeLPht2w4K4iFL53di/tpHW/LeSEsd+LJSZxgRtvW20al+zAqvQmSl
z/fliGHllqobdylYB62Wf7LM6NXtidigjkWdoLYSL8lvk5AXP+dewV7Mgo266WLFPKcMlLC4WhqI
qQvk0gp3tvBJZxs5R9gYXPkV8eHzW7dwJrxvW6N61MeDiQifJVRH9lpKeKFpP18M9UHBaNG/kYI9
Ju4rnVgApu5whvkW39yqJiVMZ+vr2whNa/buttlVa2wwtP0XJzmOzJWmkeViRNnV0+p+petyJwYe
WT7Qax7hBrrIBrbr/S9AjYqaiZvMHS+e+kF7jbclcQ2vLIuXwrCJzmcgc0qznjqPCFEPMBAZLvVC
NPqyaoElbpdWPugtaSSZH57gI6H3XTRIejoeozGQLbnZqMrR2OTs25ofJVvUlifPQcI9S/MicnV3
0W3kf6S4aAO+FTW+vE8nW0MlOfeGHyR9uKkaAAvhaXEiB4UJF6b2vDHAsu9VNiIIk8xsPZ6OltUc
3J5dtKOgX+uVJEpV52WFjpxxbhLAxNp21qBomX13ambFMkXuu45q+y0e8Z5rkiZYXqfvkl471ne7
CPycC5cbepBq3Fd5zLUS03zRcwBK9wV5P7yIIb2px4Fe5DcnEnskGViL5kvfl6D8e/17E+pvKYkC
JPa+TqESlabbfBqrDePNnm65+ojm/uOAZVcW0fG++IdiIpr0aCmPipawoEhEuhpGNgdGjiaumyH2
NxODRZY1HoQqqObhxxCOfuBU4q1BP3qYEA4ZvlVuE2Q12OFJcpRD2G2tqH1vBq5IxMzAa4pHyAHu
hqjlr2LoHFI6YLQZyNvRXqvI37RhaDOx5q1I2zHLSPgAB/I3TaJB3IKbsqZPW0sRr1os5+7E7eNo
3IeoHTdjRML1kC4VCdn1hlS0fUqvhOWJ+bwxkLwidD0wibNWcd/QV1EpRgk3YSuqU1mLeM2w3WT5
/Wi8/skc2LdmnpmrcPwh9ILOTsNFGpHP1zl2sjugzXJ4sZHNvKGFxS08BsRDQT5Qn13FhAc4eE9U
3KVrB8SqLJeeyOwNg7prFs/eJtMZWo9LA/zfwwiR87G7LrmAGi+vRuWlO+1tOyKTQ52JmP98w91A
keQD2ZoJePYzC78gLM9V5cQIl2Pqi3hCRlL0Gl01zrKM1+iv/ZB6IdeTt65KfqjUrs5lLy5wd3pS
XYe3pZxeARkR0wmjRHegU3XcotFkfXJLVGX3LcgZCrhUgDzjOuReBlTCs63unAvynx+55La1PP3d
nQhmWcrUWVlLjSwvIZcwn/iOTyXf9J58bCgPtnZdHCk0Id3ZEW7miIbjMDxGnuls+qj8wPQlCdwQ
OLOgpxXYPBc3yyyq/RI9drg5uMM5GAzcy5uykc7jUCK2Kd/M3hsBQRKXBOHnZC7et7mYXplaTl9T
8NRxJsDBzOIL6SSkBHW9Nn1IKxtSjYUTwLDonU7JJ6+DSkPnb3rUPOchS3KoS1X6YDbjrgnr5AQk
UN8gCcPUb0b2xs7jeW3F1bfEn0Es0P3HAR7oiXHxEZ2LGbYJCJL3hEcp/aqtK5fmMDctD0Ha7nqz
NAELWuk2wEh2hYe0otVIR02aeTObM/E2AmOKddI7862cBD7ML/ea3GbZT2UW9AOISUI4t1EBpyO3
HssE+kbrmC8O4NONUVXPmYAl6UBEVDmNxMaXDFviIsD3cjGSuTr0Wb1pCGmDzDK86MSI7Ry3WRVm
Fz3YBRHN9tBsB/gYbJsz8AmCckhO679rk3iCQj+spclkgsb3TtbFA/PNhmzW7EyXk37hBVofvA91
ZEAzzOlV77R1TQQk1gjshyFmeINjHn11PEscNslK3fZTNqzz6rml9Ru6uEASra1gomx0j/PWKO1P
qAaXFZYojlQRuVJpRGHSWD23PvO/1ezb+5HQlpWs4p1r8YJ+4/i4Fp1hnaCR347mIFGDeNiyYGuj
dHF8+qbL7HtA85WBLhk2aFh0yAIV0Z7oRclH1x38AS0ipLl5jI3uWKGg4Ikkt8PcjWhV2ucMD//a
AbK8KXsayn3mBp07I1gfkeMk3GnLMo2rHCHnyvJg+HgJQyyz3LterW9cZrf7acS2qmdwifCm+lGr
wKIOiPwwBAhQyQ2hQGR51Tr+Cs0ASc3Jj4Dar2MHGdvnomKP4dVF3+96p0kCR8Q3q3WP3IOkW911
OFZFkYmoCh0MQUcysg9Lu2S7iD4B2xnhy2V5NhtGEEsRE9oXWfvBtzYxTwVGedgkpBmffKG4UdF7
jlF3O4/dV4afIT6gImaqmX2p8t4PrPxTI0qotOaIcLTjUNQn0c7Gdur14oPngrKgeiPfNhlPYu5g
16To3UnpA+8TVxs3lBvd5GywDJDTJTKosuSYbhD/UxosgkUdKT3DZN41+A/YJs0VyORLaWZI+WeO
6RrHZCfB3DfX+VU9MP/oLiHPjCq4CZx/0orlw71OMLb9cXTMIxZlYpbVoSBzl3FlLKDvtYbnu8k5
S+hUZtCv9AkwW5rE/u5+bAWkGUQ1bA6j+5j3M09Yqpl07OttW0wv0gfHprv+TjMk7xRszHoiEIEz
HoZQrslieR+qsnphT/pYedHT/ajbp5SZntnLVZcAKvE4vGVRfzZWbWX+6Gd+7lZvrn69UyflKjQv
2MFWyDkjOv1waRMd3HGifXbYO9gEiXYIozJYLGev/vNNfuisTW9LO4Qc4oERRjlpY3nsYY3lt+qp
8jYF4zeTo11bctAosEAYjZfstY3lte1j7OHcnEOFaMIuLHFVQydaLE4X3kB9V4QaYqWCG7dDkWs0
Qa7xMaaq2BpUr2VQVyH2Wm8zJC6jsfQrSc0XJ21VcHx2NW2u/8SAqCio0zTBAKbhE+vTHBgsFQmq
KS5ulb+4o3xaXOet8MSTT+cQ0T7bUh+MXvNUheoWc5aLw3NauclIp6/BZw3Nm6PKEBKwPtR62ey1
BmOv4UG6EB0uqxEerIsvKmo8GYRJ+Xm2nxyT+hIIs5FhSVE7b+RRmlrqymoZX/44UvXlq5uyz5UU
X5i0SdmAeu0vPFBVWSp6/4vZ7zUbqlliG3+s0GjoslXrLw9pkW+8mniPtuCzVm978ES9qoxozUwK
iZee701LfxZkOW5AIZNmAYxrZQr3Lcn9fVbzpDaK8WwV/rQqcItH1nRGmvwAQ2vvDC4XnpM9Bdq2
SJKb5vsySIfxTOyQuS7yCCtIdRIVsganu3MuL/fPYEgK5BdY+ONBvQe1r5aVqi1UfazH8EMEE/QC
HWyNgzLwQt9YuSifV/cq2cqXPUqcJ3jLlCY6zeqF+9AYcxaXehNmR5CxKm1LUZzUYYrrhExQFat1
ujwMzjsUUVJrqxknMZrOhnuic+bXBmi468447XvysS0orMvxrjnM0Pes1P9a9T9IZv46Ve+2aEl4
mPNNyhoprfjFp6VnmWJfDd6XeoSihYX80Vg47M5ucrVUiT7hm9fDj/f22/3NG+qZAxLH24Azu2Kt
JuQ6MW+9KDdMXNlosoI+r4/2zscs7MPtXToWfJaIp7Cgl2LIB68wXqUyOcaWPFkpT0zNQcGIeKGo
3tWGMZT1JxSyCOjZ+SQg1YQc8HvZpjUUOmQlP3LQ4BBMrTd4nKyat3s3uYnY6Vrni+YJmmcm5WVm
zw/quWwSf4JHiggL7mlV1IONqoLBYFrhAmoA68wTgECNPoT53uDg5IjhBz2VMCuYfxFZSVBEO0OX
6/tdu6juGCGG3+u+d5AOU0Z4VvNQ/3GjbT15LIfuSyYpQNRGW0MGGr+3zXhWW4n6VONl2IvKuco8
vqbGtxRlTtShAs3zkm1Ge0ZYc9J9BtLwLqnhaUGMHXdPJOXZcT9kQ/yNKL8FbgFHdTPiqX5grKcB
lOWajOGrXOQn9WMKTfWU2RRrIscdj2YmWDIwkJwPhs6kmkThUabvJndHI2hUTLadBbLgyXWfDVh9
42KkBeEVhlaz1ozl0mjdTdb5GZ/vlnDkjR9z+0sO6hhAy4NsKmIt6e+B4cYf0pngdmh6jcRSChKq
7Jy6QzV8nCi+zTZdDTHxruNOOzDq2RkcEl21tO9fEkIPMEYmRTWsGj3pVvoc70UunqRkCXYNAyYG
FoGY5IsroJvfGwvxh9yZ8eKYHnyfiYUXJVR3vV+Q6M4CN+YtmMucY318GwaQxZZDnz2j6wHw+I+O
B8l517Idnsbc3I70TkDZU1uzKk1ZgHMQu6SjOSfv7bN0lygvXuyFJwLS+cHZ1X0uTmryY/IjYlD/
SvMwaNopyAfSfgeDg19hFJ/6ETGsuh/6EO+maKnsEwqqWfNwO5LNg497kzVAEqgDt5HcgMD6iH1k
j5mEJX6//Tr3gxWO1Iaq1A6TZiXJqQeicUPmYcJGzEl/ZUGr8p7nPUjQm4jYuB0YCMNEWSS87NBO
wxnM3m6uTSsgbJPzgUG4dDxKXF+qkKQLe6+0GDVDF5DsDCXmr75HCU2MbMhdhphC9UgLjaeuMr+U
zuOkUa2misgtIk5vpW+vxzqiORXzgTg5S7IB3hSz6foFiaxxUu8pT7V1aEzEKMl4h/2YGtTv/RV0
jrdONP4O0R7u4C1MM42oUSDmQMpiwWmy7IFXh90TnquVA9JpNabv+LcRC3dsMbmTf2eObTzda89y
EUGSesCv0Aute7d4b/v5cUoJdJzDQVvnfWGsGbheXaPgxPAUWTYWweJ279Lc5d9k3G4a1JRs4p63
cxJ97cQ82kpak/eHHUfFLGiILUocSmP8Neh6EExrs/vdjb2Oj5PrWIQ2iyb1fniATQgNJMkIyc36
3smua7rRrcW1w7tJ24kz8qr0X6q0cLdqK5lV3Vv7zJBio/xoS3FTumvf8xEw0kWAa3cjCr6YeYSk
Cx2lpfoEZPK51ii9Q2JcNzPCSyRCIFMAyawo8h7uNXNpsarvz7ZMcIzuXfGj6TRMqjSrEQ+wnzrc
mDDFCXStnukyrBhWFyvREega+Vut40BiOsSS2UNxbeE5eygCNW843e9lyHTUqDV5Weo0d/9BOXrN
m9qx2Zsp8ujMFr760C3EpcLWdmNkJq+R0Zw7r/7qM2Dc5c3JmPXPocNxu2YIEEb5FzepPfhyuKzG
FBq9ujbC5iQ5kYVWQrdVq15m5ybDz615OXdlU+66cv5MRAKHOzd5WvzXyY0MPgDMoVZOHdoTongc
Th3PUrbS1sSEVhxTfrSjjW/bI+4jbOfvoeV+1Oyy3lKe78DvsLn587Bu/OJT3fTHCOsVjrVReiwt
p0SQA9M7br7VuSaI83oOx+qg6fXnJQK2NBPyRhpx99jZUX0oM1cjNCodN86cP0xmYp6kPg5vs168
F9lIFrmjhFn06zR/uzjyXPuI4V3ad+tE1+rVMNcQhCqtvaB8W6RzrMIO38JiNY+GlafPYaV8XiSm
SXPY6mMD25K0KC0f621mjt5WAAEBLTc4aziD3TY3ODakg3zuEgtkWwkScQRTB2KKplIYjvsonT60
gyXg66N247hNeXQtYYxsQu/dsbOtU3T4PmrtS19BIgWyke6X2vODWs8+Fk1m76bByR6NcDJ3eGRf
ysmLDHjz+hnZW78t77yVThB3pL44i9McUoJkI1O6x/uX0OC74XOFUeTIWhB/fnEq9whvQ6WdqFS7
qLQQL8/1KyZucbx/IWVCHB3unCmKqkOn0C9OjmU3EVEwE1irMuU3sTHRP4jpF4uYncZoop4OIbtd
mPnmBg5Tt+3y/Funa+ZxKPTPZc1AIU8TIyhisoqriejF+5ckCz+jc/QD0yLAHdngz1/uv5fWnDzi
JsOtXK5m4mcOXE372BcEJ9y/++WXgBUtICnYRIlueLBxYAQCwsZKK1P9+O8v9RThtQPrG4wkPeK4
k0lHXgnJfcS5gEwc9paWVdz9zQSL1GUXgAMAvfGtmGJvO/kDgSpSBgjWHgvQ8cf7F7Sc1rHt1H1F
wz/49x+kIS+UZ3Q0DM0yiPnkC+1+84/vhiwj8QZihUGnUvUmdeLtpiZpXnwNeVxV6+cuM/Rz1eAd
yUpag3EoiHsq3cfMTN4t0TaPdt+3FI4JZPJcj458SucKe2Uh9fpNF+0jfyyfhDHEwI/z9ODn40Aj
siRQxPPLtVe21qsDcuyVpJY6EHhIA98vy01vON0WRpPDpjP7HcNfr2dBqV/SaG9eJl7j/ivyNjB0
6lLbTD6Y9mHg7UQoG8+LVdTnmSQrWuP0Ke6/51KG9f4gXmztWWZ69bo0TzTFZhKHk8+2XuXPWLQp
DQXEg3iku7/Ymc2DiOvcDRrR2fdvnTL+bkiMnfc0ypLe3PH+3ag+hZ9+TxcEhUX2J29a4jXwpGEz
me5n9IL9VvpZ82CXLkx8ZyX9RB5H9eX+nRzjNxpnsHBqnuAg4eQxEvktZdCOLaqVx/tv3b+QUvDn
L3EigFPJ6xxWbZEfTOYMJj1JUmS+8AZfIf46R7OCP+7k9tP86vfhyLSJL948f+NxZBOtuYRvs7mr
pvYNc/YqbKt5j3cjMNVd7Kq7s599fTfY6SN25ojlFwZocPstHfdHBzsY4b2Ryfnf0YNePrnERGAl
pR1utX6LMD7C8gYuAEtcMPdG9AfYqUvAyom+ttcTQU0HO3ktknQ4jpnwCGpUu02uNpoqrHZJNvg7
y25SkmyzMN7UZoxGkppyl0vAnR5QYm8y92G/rd3M24ZW98DfJRhBifzuUCihw7FJC+95SPv4IcuB
4CaAR+iCg8xfifJbgwXxOO/sAaj5aLfDsVJvJjLJj+ZIyLe6Z4+rDmBHQCsCZHSY2Ed30e3j/bv7
l9Bu//xl4tQmpB2PJyewcLeedzmpzsc7L2tGvP3Hd/ffc6L3KQqXA91jn+ecpD0OELRkCYBUMEOv
D0xctqvO6L7MBpc1cXlEz+NLHSef8rjp1paEW1e3896I+nczQ3fugPOYZz3IWMw0HqboETH30Rws
uRZ9WD/WvkOTTkQHm5KnzFNiW2r9a+jZu9R96FLy+ir5xW/qy+L0HzPJidGYrf3EuZTK10yPs8kR
PpqtdweEKAGDoC4Wwqf1kh5Gp2n0PewvutnSJxi77xjOT32bDztc73Vws8jqxSnBPTt5zgGysQgM
FxmZkW084dabKsNF47vdp9QpvnbC+0phsnIMSBTOEH2VTXid7XYt3e5cRg7b+kJ85iC3kRYf1A+g
m3jI1rXHLSFjC5knZ7105nA7eOSNorz40MfThibLmjQKqK6AhlLJ3tb4a8Nyn/KY3a4VX5Lc+twu
/E/aJb55ksfcRBBSEtNqNJziYwQtl5mG98H0o694hL9apUHfC9iOQF4fcYJzHMrvpWg/TVr2uFjH
pTEZxpnMewXRpWjCKWbn3nwsquQTu9Ap0+P2oBmMp9ymxkMzvJikTqw9Ocz7JQdu02p2YI2ATaaE
B9xSJWtmceOqfZUlaQmcZtvHhQCkFaOoW2qO8o8uj61hQa10WDHxLb5H86QfRhd6M4JETtT5fV4X
+r0JSA+se/tq6ONhcCmf7h291I9uqhUk7wUV9sU1Pol1b4ZH4oZhBjrTpfUBGzvEm6XILfQ+pIC0
1g6FjqlRt0BupEHiti9ZMwXEvV+JmHiDJwS9KKJmVhJzlMlwwekLEIvBqREpwUBbKE/yq9l42opU
Uf8fAg1sJTH7D80VenN0mQRzMRW0DPsXfVG3LBEmJtpXVoWce6ZWqQ1o3sbSriQzErcuvnLSCylj
wNAXBf0J1WryGagNZkFOEOzqjlM3DQr8VoWqDO6XMqLNaHub3JoOkUk5y5FHtYW7J5kKpswOxeUQ
Um/jZ8TLeRNkwTET5Eyou/ukgg800e0h99zYds1n4ZlX6aBthsJL6yDfLmzXHPnTTTFojwIZy+9F
SMYvIQ82Lj3dQ0NqYMhT+sdfdXmRCdCIlsi+LYzLgJyozShZ1VtKpHcy3Idl2kd+u5GSYKTfv7b5
N69tgFjmRQ0EUL6OTvZndWJnj05Bqz/f12riXYAsXvFCRnxxaDPg1AHVP58FahFYnxflYfanCVV9
cmMseg59nOktOCLOEYyU+1Ob+wdp0/L5/bsUfxGF+bqhuw7OJN1H3+/9IokrW1lmtshYNjgGGdRS
IHpdN63YhikmMe4jcDHQtIvBJ4kBXRWSMXxuNyXmSBI+xQIiIIoMb1tREaM1uFqqlvPwjgRuVV7T
trjmtApZE1vb5FAWpfGXqks43L7cJYiRrup21Q7sG/up+ZTOrruSEUXhXadBmXBjECw2BN6tzJFC
3szyepfywI0W+ZCpd+lZsQk5k1GcbPOTTG0cGU4OuG7Epx//IITn+bMv8rMq2OjzXEU7nQlVGNe2
/GiqJmMimoNTcr6Nr9XC6LG15rdcxvvfX2vD+os4lovtGCa2PRdfzF8Eq7VMKoB00N8TkRFdp9sB
GlWqX6U3adVOhr+HSWNRH+jRjKushFqUYpV8MkYg7FKveBzQUfbchJNxXncPsMmJAxq1Xa6e3DOh
ONulyN3iGEf0Twg2PdshA2DceY9LR3jhqC+3Aio2m1tfgSSbt/dmcxTTsbCimGina9RBy60N+tUJ
H50aKJYJTbIUP8O6pUYhoYReVsGpy6QhaqUK/EX3jTZD1dJuEzxCg7R/mWIGU5nCexdV/sldqIiZ
aV8L0uBWCdFU9czO04bul7x3ORWqP49zvtznrYP2AytCvaXnoBl9HaRl/63w7+36ojA5KVhBPiW7
WC+vg0m7sbB0+P09Iy+dJOto1Nep5arRCPFeU6m/c9CjX0XHx6Y1l5nto0aTCw0DP7Xj9+d7r73W
qifoR4e41n7A98/pXUYGUFjnszFy3IPCw2Ako8DS0ZV1IN6wtIIdwoWnYS/EidrUW8Yl6UpLSSa8
mviVjhOyKcI2nIvDHzIhOEbV9NWGnsXhbIvn9GTV7qFWIgGR8JyAfbK3Wu1LVHCfq7faHKIq/qFN
8jxk1fg8Y31dGYOOGGCQFyt0VORbzYyrb4951b3/w3L9mycKgarC0HECqHSNXzYw8irC1Na6bG+p
H1k9DVx+jzOc/13rH0o3pWiFtqMsNquwUsM7NTCrlJLOVjIqsoP+Qb/7V8W3b4GYNh3uI5OO5K+c
6X4Wk6hJLNwTGvBf7J1Hl+M4l6b/S+85hxYkF70JeRsKmxG54UlX9N7z189DKKuUGV395Zn9bHCI
C5BShCQSuPc170UaXVg+7+bUd9IjgluNCE/yf8z77nWGXqVO8sVTy0+GY/3hf/MvN3ckvMmwQZGA
DWN/hJ63IfRjkeXhFqYY9NOWX1V7p8J5xjkDPDNI8W8VW7Vusr6JivqLD+S8nvMbYsaPgadY1Ai0
LlPPeVbb8Fk3AyQ3WccusGz8AxJXmsP9vjIwVe45IORncWzzIw6XBbZJGbwPtkMceUuFKjrIiqXa
1Zhhe4jXuHRhQgl7ZfGxwSc/BLrX723VrNDwIH3jhscxDvtVi4/FCvwEUodzNipExwNxcvhVAaKq
ag0wL2/dV9QUADyoPXQ7/kMKDmluvevj4QXRsxzrWlCxeopDuBebS9R43FeXvZCuPurVk4LXzUrm
xH0l5OlTTVs9NpZk+hBJ7EmsJZ8Kq8E8o8xalPbCYM3PYoGlrP8iZqZu6p5FME4nt5vuwpG6hWL0
iPoUYh9V/GyMssgWuqZN69BVPlUY3CxD4Lt8g9W3MQGsqxjbOecooaIZOTXHVZ4DCrgqz4hADy6d
4IYMW/bJDcBG+UYKtdhQdq5qXbLW/8vKIX4JY+vh0gcFF779mA9wEAUaUmIqj6VbFDBP8RUUMXer
dGyGbRWGP5o+zK+rj/8v/fAH6QdNNVnB/MMJmK2qf1pQz17Y//1f6P3XMXedqy317vt//9f1jJ+M
KE2HEgVGH7l/21BNMd/zrlbSmq3/H9NkrYSqA79eV4B2/8mIsrX/Y6AVAYsHa2eSNDML46fog8WQ
pZJAZmllz79C8/+FEWVIgsLtpzy/H02HDqUJzeEPdYwPkHrH7kbQ4ar5Y6qbv6oBhngwWeG5a5Nk
6Vba9CXE7j7Wmug7vxAdELlmPFRRDVTQtrtNDrJnCPrhwQ866jRtivCpZeVPVdXVD22og31OiifZ
+C2lxzZJMTf1x+LJLwvz1FrOhVthBBarc5u7Gmfe/XWy4oz71kQpi03I7PqWFGhtd/5pFq6rk/x0
a+yiy088qoPhbsSmcFGTFVzehuWRnCOPus5WjmwPb2Fs4l4rO6XO6Sv9sg5K7S2xtbNVVu0PLR4O
o9a27yOL2mU3AK9L/DjZx5h1zHLP4ZOpcmMobb1b2VOGDq6aV6dU98qTSQZh6+Xeyy0k47K5xUon
WdXAmxD15iQlFPWxbx8UI4eXmpTFcMjmpo794SC7fNOSrVul/yOO0yjbkLygCCNny+baz4eYMXmh
0Ol33H9bQEvzfOt6FuI2u4za2Z3NEhagSl0/+OSYF+aosIBLcMIk62rldwDW00M8+uJ/Hnphmh7M
QsG5CbnieFVlTn9Cz2Y4yaOpp5YDXKeODvOoHGjwk9pkVoN/eKSABo2r8j2cPH3pdZ2/N13feSso
M6du8c7zBC2CnGKX2w7nYMCbpydd9K5pwPOgRNcHJ2rNVw2jR5sq6vugC3BZRsVabZ5G4uwhz03j
0Y5E/8vppd9BnWCVuins1oIgrmjhHlbD5dr1QixthafMqBjRbcDnYFRjOvdC6MgXtUXHN6JUliUy
sPdQptx7a24wbTgElOoB3v0db4PM29sgxmVINtCS3XszibtlmPY/rxFglnSX+0O6rjPgi4Dz+mOn
Wt1xSrtkpQx8vz4MyCm3WA1yF7Bnna9YQJOiMsxgo9XlJ9lrJ7PBXHQe+NgPlIShlnXzIUlS+y5r
TQPLwb9nZlU6ayyhbHE9U46EDQbdpU/5vgmbR9moSbOpbMU+p1nbPLZsUg9VFj6UgDG/d+zvR5T6
vxgstu6SwvVfxjo1liE1/Xu9CKaNGLT04LFGP9ihP2BI5bYHdnJK/xI0rVetPD1VzsHsD6WUo7Yd
0I+6XBtckZD71fa/hOZBxSmtBcan7uo2EJJEvnzHqy/4ee48MY1qjw1BYuLukOOc1WC2GmnuM8gd
/rK5MXU+51YEJmqVf8dCbzq6kWKcUvR5HyszaY+qo1xPAhXi7xAlpywyG2e47ZQd43QjO2E0hd01
fj0MxhqDDbdwVn4FRVRO6ufTIl0JcDoKoCOM5CPAJ6jB2QGop96V5gkQUH5qkzI4N3Pc8rFH43Zr
IvI4UqS6zsOd8+d4inGKkWr7sWOdQDabwkWVjI9sh+bja9PrBSDv0aaSFmvX2GRzdyTXeMznEEiG
7Mju6u12UhNUuCX8flHveoHc7+4RYzf4GGeDQ+Q4J1VvT95E7xqK23od9Xa3kN0Er/uLO+rpbe4t
bo34E6aK0i3ARtl7mOysME1UDfpIdxfBYKXfnHypKMn0VW1EuYToH5+cMWECUiryqfDnCdasPYR5
2C/rgX/hCLK9+S2TZs6sVdi/bDM0Ac+afcbviZu8Flre1JP1AyPpdovWgXocjEo7si3BAcymxL0p
0+aFqjNqp6lZgAsOp3xTzP/z1lFmCoSFVhEflNZZSBPPC75qHpSxwNdQqsNKZD/1oXXS0miXmlXs
7BCW+JpMqCgoarUpJv9LrPMNTbpyQHMso3xKTzZ9t0tEm/7sFGhjBFN4IQU8k6SgDamu21LQYnpB
Aop9bFXtZFdFsL4WqJPZ0SwenFjK3phGrL4SFZnKpLz4QRp919TwDXEe7SUXobHO0FoH+YVNDTyK
RdFH6iWMTHtTJZhFejVIEzOdqHR5Ko4WWYGiEvZ5mzEB1Ru1erzX+6yh9tSZj0pLwyYFVG5qe/hI
RnO3S84pOHPZk9OcGqpSUvDSY22bj9dpu1ZjPxDoRnrJ0S/eILavbNwGUKNlA9arwKB5fqzd8e2a
LlNZgWpzEafBATX/6p17W2tXWlrbyykpWP40sTj/5y8NyJOPXxrbdrVZ98uxBOJgHzeEdgSCJ68r
/zuQfG0J7jh+RJB2ejD8VUzqGphx5w53U1NeBE7P69HDBNuIhvRZLdLmaLN9oFAcDQfMbPgGTKZ3
4H6iHFiLwohIFW1Z5p2HtePfA/JIxuQ82f0Qu537YeDfJt9irDB1sAX2LkHIa1WEpnUqzBgQleV4
m7gzu0uKOdAiMBXzbbTbJ9fozb8q5NqL2vC/tQGu2OjbGyB15vqhZdfGvq/U2QFx7gcsEagDz9Hr
oYyKxkJkixrwdfo8UcYRrB6A97UJOBoRbUuSL7vCw17WjYxkmcaG++bkzf2o5d6PUMk2WlcWu9QV
6UKDeXNOdBwb+wg317pL6TbppN/JQwSc76NCxGCamCdDoyfQ/UgjHnPYC/BosKjMxO6xMfitTXka
rOq8M1ZepMYPfkyjFo1KjFVBZebxA3pp8YNjBukGq7hyIWNynqmUyjalHICu9d/notGl7EHDv91C
5tClJ3sydgb/8qVeUftjesT2NDaQYcE/aRDiIBvToPLgJbDnyMLY19htVMawc0aB/9+GqWNiO6QH
yvJ2ijyCYVGTmaqNL8iiVEfh+j/MZNDOg9Nar3bighn2w2dtQvopGPNVGlnKY4H4HKU3w19oTQDH
yDbRDnL0T/aUot8IQ2jX+4H6xMPlm5xA8vZHAZX0CUvecoeHkLouFIPNeAv3r+i1r67nI7qPZPw9
ZtDFkacPFhDzQLLxM7Dzk47ApWkICLiTf4rHLDiNAuz1EjHqXV/r/pmlcfBUes0lzAP1VJJHe9Jy
PD0iuwtgVDEom06pLpAp1ZPs3WbgU8Dp81n/XEPOIHnjXa/RRL551+sppoXosVDoiT1nfz2Mcs3Z
K4ZD9JfD4YKYpLKxWyNYlVarvHqAXJZs49BhDRzlVTUMhC0dngZyVFTDEvMABfGrTHns03ZDVU55
7bKp3PzptvX7XctWedBZyBI66H66gn3t7486L0CWgaRL9iPW3e6Sk1+/6yOv/lrEwaGLqxE5/zN8
5iq46/wOyX5bfwF4DmokUo5B4kzpIjQg6Hj436zl082JsVGqxyDZh12Wu+uo6cf1hGEUKY+s/0N5
R2Ygf9kO8/YNwzJNhPxm0Qn+it/f/pikpTuJwYMeE51KaN6vw4g7EUqHb7VRtLus94E8Gob5FlHn
u+u6kg0FG+bnMk93k1eYbwYy99SpDJS+5q7X5t8To64uBmKCDzbaqNezi8xem00QbOS1gac+1OoJ
Ki1OQJ9DhPXAdZONVysdeKg8vPYbuz7Io5gEcLrGNrQ+NHmrwOfLOsRQc2TBArdd1Bal/6jFbpek
8A5J0I6iXRc7hzCx7WsTDXWPmcPc7xFzWE4FoLcuVcaFfPqZng+fsnHeTC2o14MOu9zNi+qJ39B3
OQGBLOw2VQVH5CmxsWev4nU9uPV7YjkLPKFjJGVQUIsHbnEUH/SXidLaOsPbe6V24teuibsFqobK
U2qb/inSwuAkj2QTFGw30Y9p1x8GwslP/1DyFL8nqM3542fPa1BTcQxbuHL8F/0PDZCh6lKH/N7V
DuJjVtje+Z2oTkOqAigLx0fDbWhQJ0D9CYF2cv3joxyA8reKdDFep/l176HtiNa8oPTvauoO1y9M
Ox4iJfYe4ipwD2qbvnaIFz+YE+p1o1Zgwuvj690lOXlwFUTaIhYRPNT5DDlx8v1P3LCtgzxDxmEQ
zleVAVQpHXlV2ZNnyKumGrWs21WCscIoDn7RRs6DUQVFA5bnjPLS4gY0z/Vw7ssj2fQz/gv5DLY0
8hA64FKtoKSAkMrW//keoknxmN9/hSS+KHKSWkbdgvTZ779CPcySuAgtpMiKeq6UlPF9WiWPLhTr
PQil+F42HXno+yg0okVeOOhBzANyrjyqGttY9Rr8xQ8DA2Rm7IXHtw/xcajic9E/fQjH86vrfnRs
8jE43K4vp9VKhPlXYijXV5exa2MgWFq3sDh/ic1vsMYTd4uPCT+df/4QeZTVfnzy2d/c4rcXUzT8
fDJNOchBGUdBi6KcUyE0NmNmphkuA4LWTaifzv2Ph3KCh/jNrELN3F8Of5kbGHmp4Urw4WJzv1EK
ZSlAcS7basArCDV9NFc4stOFDpjvZEXtUzj4TxCGnWOZU+FB1DhfWwG8wzt9NqaUIyjjOkfZHclP
QRcECx5HDtVZJehfal1D3772H8lAAZHKbSiTyqS+J6lbL7Qu1vBXdrJnLGgOMs5mOlr3DQqVaRBq
77p4HPWuehNkqXaFVilLOetfroqSxfSnAr2YC1i/f3FdkP/qrGPFM4T72e9f3CjPNWiEevqdpAef
sPAGwAyt7pziHj03D7yX7OWRHqj4labJiowr5IZ5yi8jfbQdPADEMtSMaqguTd0Be+Oa/fI2eZh8
9zqnLuL0OOInAMWw3ag99y09bjdoIjZnbeqdB2pgrH8QWnTtzH2QoazJ6r1pxRjwZI7zoM9NMQl4
RpGSLmVMzosbrBMp6LUbGesTIHk8j3GtyPAs13rrII9ujYxRyINJzi3rTg7Yegm++MOcW/eXYdiA
IwqbbGapkH68/v/6crdLlTWPRGyl/20qFhv2PuF/dJjAQx5zO1OO8igM69cutpTNh/gwT7vFsKAC
dZWb89KEPPLt/A/zeoDRiwrm6fLDQI46ASpg81VrP2uXDu8WJ+l/gvKKcz1yC8f+HLSWefDiHgA0
GffD5B78Oq7qtYLQLjlGGmeIw+ouNULrOu92Btm3B89Tx80tdDtNXjMwN6H3RHZXPTq8lxWKEf1r
o1vvxpz6jgecG8kzfBFd1C1IIpQbdFrdC+aeq0o45WdndHDPHCt2GC2arkFtW+iNeOLdJVEjt/0i
CYo7JVCTp0Hv461dRs02i4JlD6UC+te0LRy7eFXq2r8vkuY9peL7GvlxcWzLDm2/uUtBzt6lsxbX
dW7a6puqRWwxnkd7sGD2EU+lchFAabgYQ1TtRlVMm8JSMDfLSWlndmJ/V933yMEsMCmRywcQMz06
5YTHfOS05J2N+YneTo+FCU5EQGXcyhgKmNNlhMYoT5Ahkv3tOgtK+MV+hCfTfCXPNx7cIg9OcgbW
DPyBpLhWvlf2CwiQZInH2dL8escbrGF2miILNGolW3nulLKRo7c7420g5tli6eSlb6FeXuR2Q729
0i0mZ2v/XN7bajv53Panied44wKEls/1a39+uI8g9ja+5p1uodvjX/uX1YCcd1scfLjc7Vz+BRgr
yL6p9cEfFgvGjEL77ZZrGehDahayA6rN2v3DLVfRfMXG6MH45hvKAZ0wAA1FGHdbZGaLu2vfDYPg
UpdmfTcgUru9Bp3SKU7DVK3sZoRsjgNdcJnUCZHokdyIPKXBDGtRYWywYO8c3SNTjL0eK/KloYjo
XsZkIxIXCWGEmZGTYsCaG7uC59Y5+Mr/SVPQmFc/v//FbK5A4gpVR5cc1cTfHzJGBR3IjeL6m1n5
Ox0lg2NSePq6LaMfAzBEdW2VdXG8Hvrup6ZQ7D3PBvWbr3jPOc8thGUMdeUNlnuowZCeWNKb2Hnk
+rKKy+CAjqu402vRnabBcJ/nOjiYMect07Js2yHPhndM4L41Zvul8GpxSXI/efBd/520/sN/XgrO
NdCPf6uG5oDtsBxUNYTpfv9b0RVx9EFXs28iGmCeYXDw6EESn+JAXGQPtJ6+ychcLBLch7NFKnLQ
xHy0cjTtBUAWwAGYmNnmOi4jcObe5KFPU3oHeVQY/T0gJhJRc5yKp6jwjORQNhZWhGIa1X3vWx5F
CeHtS6WrDk3cqJsub5r7IARZb5OFeHYCpIZat8BwosoCaIKOwutaITLRgoZMqnKQRzI2mXoEhtTD
+o/BD9PkXFTj/RrPDoaVar5WiO6UP4blC8tOa21DElhPUam8NmOqLhLTq/eyaxraJ0VxLfShGVT1
ZTlMzas7qMalLacHVqDR9j9/TFedu9+/k0AShA7mnNU8gIcPn5MHJncoKkv5GmISs2kz5bORdMiE
zY1nDQkFmujC23RJ64SpegrVbNuOInsIrSh7qFo/vY8tDG8hgPqwAH1xCbHKDDu4yW37xeoV715e
S5svCOCNUgKOjLfXsEI+U4clpryejCth9eJrECVifXpoYQjx8aOm03qWhgVQM60TT+iPSZSiSY80
2Ze+0bZpkpt/gTTcZIlwvui9AKJouf7TGE0N9MrMO6ixDUu9glBsivx8KweZU8lbNbT41xJRJRD7
soyjLBHhI9WeEg0C0z81pNtJYduoCfg48YgypUHZjzKT4gztaX6VJkg00Nojaj63V8CY6QJrr18U
Zd48pjB1T1VYncNYbR5liB/FuCoDI17JrtZBgSWN4g+zcpwtjoDVfmRxkV96xD9mgbKnnl/VWyXg
YbUDz/vMa8VbGbSnrnOjpyENkvuqR0ShmONdOoQrc3SSXeaBuI1imIZk7vCzHZO1aHrldGsCVfzs
Vs3w4sUdOfanQO+MA3nsn43umcYhaS0oV55fmzuYkEsZk1PGJjUOQQ2TIVbJFVRR3n4CD2V3xie1
KcdTWsIQlV1FKYY1aEuxFlVofKpYEgAjzvzzz3NyvzQfNT8Qm6APSjwJUc9L+DO+1eI0qYX6GQLv
XS+U7thVbf4kRtIbqKd/LkcLOh4yMBCBmvEF8MM2peby2aD6slKMON3lbRi+RcAQ5HxYFza/zgKj
uPl0qATzye+ZwT2URO4flUs15BE/3Cv51dmWfAa6jo6+7YcnIQL6RZW2Vf7VqdnDGaiWovFPU+L8
sGjQgF/LWN8WFcVEVd9WDs+J27zAKfoDdjvHsjca7HhQDgLjrm38sXU/dX6PprQ+fYkgJy97tFyO
Zu6Ne2PMdr6iV5fMEjyQMrFDoLC+yFBjRphOWzXSAv/E5IAFsXVSk+7k4U9xKStEq6s0xztM1dkM
pgawC8oF/UELHJPCMzgS2fX9AtasqMb+cD2UUSFq3UNXhvm/RAvUqpMoGvABZqCZm+vs+Wy3AmQe
ebE4dCYexKbiFU8QecNtHTusHMZMffQrwOgZDsILK7KR5q7z4CgbJP2C41hkqGuHZra8xeSRM4/+
rzEM6uODh4DKP7PkVGpk48JROxeCSq1Sgmxt3JtKNYKBjpRPKzwdMDHbM2/evImiWaMYBERlDo02
Ujtosi+NuSdDNZKcsPAmHF9xTrzods9jn42okdfje1kl/tb08R9sCzG+I9eCbZ9XPntJbFL2gzYv
p/HBwFV24vCMManx2FXmo4yDhulX1Wj7O9nV2dNFE+TjyLkDwHTnRnl8iLBsuevGIHhu5qbTKMC7
zdM1Eswwt2QooPZU1n2cYaUdWM1BH9qKj4AGIO00629F+wkq51Md+Oq+ijS8BOfRYEIIoVDHYqc4
GmjVyA/PwFSqfT0k+abJ4ha3XyS/2KJ7X/sS3kRjej+EKD9R064+9TUGAep8Uhko+LP4Amk1P2xx
yK5itobyEM0se39t4PGYC3loYGG6KSIsgMlhY/SmW6ZDFcrd+mYTq5vCzxCIU9KtrO1kHRVHBL1G
KFkUftAe63cAYPYOqJxPLCKQMJzc5ISf1PRECveczakL38tw9WqUYWlOTgQ7abIvAdJZR2hAO9kr
i9y+yCNMvQF75+LsJCFVCWdYx+qIGqC856JD020bPXyX911sXN2fA7KfTgNaSYWOrMnfN2kZDy3j
sW8HCzOasOAZhX5I4Ob9g52DsfQr2IyJS6G3QfP13czFdztWi28DCh+dk3pIZ/QP+H10KBDSEQ0G
X7JxSpEe8eVaqXZnQbCfB7BD9M4Imb2Fk0ExWw4oraufC4DybuaqR2+caBDeOMqu0yRgYWW/qkW9
Le3icp03T7mOyj4/Dxwd50bO4yt2kZcaaniLVZIvtSAyF1Okdk+y0VjoA/t6FDkVKC8qk2UvYqwB
5gngpPNToXUvstd6WfdUVtFXC5oCHCiSnoVjefeyccuoXjrAUFa3WCti5R71PoS9sAC6xe3Ynnet
3Q9eSbnX1ZI9J/dyZDYHjNRkUE5Wsw4ccpSdYztvdgBBkrfRcLeNlVL7Iql8advoqwxHKLZu4rRp
cS5lVscX/S7iZnYvMrDAbqMsZbxx7HxPFT1e6pqTvMVDoC1mDO7a0Xw2uiLXPucKpOy84EaQDZj/
FBnyyWRQqy9eTBke+I7/APYJ2ILRe7xf3MfMsYMP6gHelk0Muhns8j/9QZmwAuxLf9nNMVDtDPtR
0R5ioTcHrbCTXZugDFhGSnaxXQWhjEoJvyNmZg8NLoGU2xemF7b3eVQLKqsoIUKStV+HdHiQM4H5
vka9C3Mbg+K1knjJ3gXE//u1fMeMSaYXF7uftEOfaDbK3fMhEjao/snDwQw3RdH6OxXp+IPovrU2
n0ztim5n+6J8KVOtWQo4AtuOTeOL6oXNqucJsmbZWr3ko8M/Mqi1lRx1oUBjMGGpSzlqO1W8q0Vm
LmQXOyB1b2rINMtu0KnZse1Yp8huxgdmJ6Z49Cc82M2sC364aOmgYFv7d6pHsgbOFlZ3mQ9j1Mme
prpWVpaneXznu3yvOIEPTXChtwstie1ziYXJqndz/dnMGu2usYvxS92oh7YylM+xbu6oifjPog6c
y2SMuDUDOV/kSvzuiTo96UoUPOfqLIvYIrSRo2e/owQ7HnKLJ8yIFuTcaNT7rkey22p2euzn5jZF
8cSwwvmJ5Ffjj2sti1Yq8M6DbMh8NwcziCh1NY6goIX2+UapTJjeJAzuZYMRU7jrsubLLSSP8AJB
jjDMta2Sps0yNI3xc6q79wBx4ufGDsuDjPtzPFIVTInGp6EDlN4D2UELIvYWwRjkZxLK+VkeqXaV
n5MO7zE5Os5dGZOjbgIUpsdt982sgwLYumqdDTHUp4qS10Ip6vJrB2llKkT6jsRcta71tMN/tdSf
CsP/ok+sgIGLbgO3qc44/FVneaTPmppssgVyfGxEUH9gWI44AsWhGto8t2NitwF58lhbSGPY+NzI
ARm7XsHSwyebJdrG1Oujy2MMhG54D76OmnXpGNfuWPs4qc9dj1T9nVCKY18N+CtO1Xhoir4kI2TH
l6noejLQKm+d7TICLUN7qRs7WsZaiM1VGBkvmWOV5CQha1e/d5VK9GuoasUx/eI5OV/iMjWeVT0P
3zvDHBZpBqLYbBKxxtnNPOSJWh9cRNU3iaMWD8A1jMVUChLgCMtt+OUm951rvmZhpu6MuSdD2LMk
94mNFY1oo2qdWZTC+bcwnAZxuXIQUkcrtjw5iIQ+alhFbRr03NdAmtv3IE2Ak4n2WQs7+1ioeIzo
adm9w/tQ4GGEwynUxfTU6ObJTZ32Xc/ydD1g372Vp4PfwQUpixC3ijaycE+CwtnLYr1s7CBzr105
kMsK/22Oia0k/qclUoCt+aSb0bpLuuZTwu/zkAK3wpgnaD5FBuSlHoWS6ygfpXZXl719lKNqVi8y
I3WeTeSfLlkJrg93uVOuehFQrNxDyq6OTrmgfj33ZEg2GSJpgzDuTYCCl0lxi12cuBc1zpCN0VPI
YWVdv+opxOpZ9/Qgu4k+fGnG3jrLXubpW1Uto0fZc5SVbw/tk5oKmLcl1sGFEMd67MVxrtF1CORw
KPuyCXvEgMqqTla3iXLgQ7e1cwTO6+KX690u8mHuv12zKamBqn0bsA5JrPsWjz94UWFzF5JYwQaI
dfMiNCNIJvGnUbTie4OUoWEaIXzbsr4vw0R5r12rWkyG4T9i4SfWXQ/5c0wKMu/oZazReom33kCe
e9AydDQxIVtW3EU++1Z0j9118SzjYRD+jGdacm+xHHrUuy9NGgaXcpYOK4qh+or649mOBv/V8moW
6xl7sHp0xteK/IOcoAgYt6FmDvfhGGlHMbUFvw+//prBOB/Apn1OFWGuqsjJ91qQ9I9wLKPrtZ0o
+u7rafE0+LWxM1s7Wdd8x98naC/y2tDFvMXQTAXFSNM+Fwag6mx+V31iwngP+ztKmzMnDSy4BITL
RuK/JVRcHt0GPsz70JWTyzCIF47AYux2KXn04Xq319BZ0IPMm4pliLLj2srHYVuXY/OOSl7etfHn
WhhAYBM+pkhz4s8keXBktEdyocYEhqMsV3JamjdHPOX6Z08k4T4zkEkJscA6DL1dHbCaqg+3bjfH
sFRrWeDMh7J/nfjPKbdYkUMOz+PKW/7b5KCpwm1lwYydGX9hbPAt0F3tua2jb0FhZSdz7lWjY6GK
YU1bfF3QFAh5ZEHlb1J7IRNK/HuspSVC75eUkzOEWNSK4JpkgtqJ63wdfrpmkG4nXPuR4h9QnQrO
Klq/S37SAYR1dUGFrw3YO04/j+aYAkX9L9MoFoAg3CNmGGxL5kZ2b03uA3zHFvMW+TBrMgdsq5sE
Pxy2i0WV14/xvEUawRIB52vavexqjWKyuIzdpdtn2bOonAzclfKOkAJ2e8aEdlCeaCcFaa2lkrvZ
e1JWuJ954vuIeaIh/P4184W1MqtaR6HRxh0kLNUlTm6AIotU2et2CkLbQ7AtM4RyL8zuZzNgq3PX
s2vZIJmLg988gNBwc6/iaTd3xggC7J09Vv2apN2+dqNFhmUy+lRq/ENr9kXgJn91ISRh1aG6hafZ
Cnj7dAooxu2rqU83k9MXj0ATg8XEA/prMiTM4CTWSJemcMWbWpvR0s2s8b4VAMkNDK+1sFoHnlsv
A2VqvpYdkiIgnsMSOaYhLcOzmFF9GrScMZ/yB1OBY6ebmf61mZT7oIm9F60JzY2lmqxfkUh5MR3v
sc5E8XmwrZdJTfNHPNqzR9V2WCiURrKRXTmALySaB12HqwAzFDulek8hsDE+sVsG96AV37W4/lSl
HmQXu27WhusPe0w5pnu2hsMiCofsm5kfnCkuvyMRS5Ha1eKHxFNK/CjCeoOQVvocNDhtyyn1KDZG
o/XvUDnE0i9t7zi5OsbOPO6WLXrc71aXbuXrkhDni8oa9bGwKrGqM68/Y4H8s8mBd2HX2UGn+Dvu
OkNEMikC4V+ybULF/u/JtzljT7kgHzVUB2LrIfTUaBMNZfDKUk9dFkOAuYDsOrWzSAL+CNmdNMza
EOye9rJrxRiRd7XqHkimQdBvwDeUWlyd5Cg69W8kpPEO6uLwlW3wuRjs9nK9EIV2P/VRAZtP1Axx
5/VN+tBiMHt9bqeUsPoYirx8aMtY20dUTStxuoVkHJBcX5JNbhAxYcMXwWSo2mADXPOL1nTAR8sx
QXosmb4BHJ62rVqn93nJD6XMDYqvoxYhfla730eKzPqYA1opjfrckkn+HGYWQvpT2T4iqsVGUAFq
K7w+O7gkLzawvZsHsurqQgVwukwmx1sKbwTLU4K1RlglepSN2yY7FSTU+doLa/K0QtlhAhdfJziK
NW0M/PsWdpPf+a2+V6x4OMnG0xs84OTh6L51U7Seat97zT07OPQ1pDIzntzXUB/dtZ7ZwVqfuzjS
2gu+Xu5OjlYGopiZ6ZzlqVbSIfFEuozER/FoJNZ1knAK/VgY8YRXA5fIERvC3hAXW7XB+sBkaTL1
ZnXsc6wy1mNhl6uBuxNM9trR2BWG9VGNclhpcih3c6Tf5vmG/AjSsdCWfgIXvmYhdK+1TrePjPRB
9nLLb+5/j6uoX1qs/ZiLNGQv56JWUF+ngVn95RoyLkMDNhyokDYvOXx2uRmiiqWvupYauq2n4adh
Sq7xVB3QbcrzaufO8d/ny3hX5flzhY6cIgzv0KJRepBHegq8XE/g6igxyfJhVKZtXiL7cf3ezivP
2SD4OPVIj849x3bci/zKVt6+ocK3K4tSqf4vZ+e13LqudOsnYhVzuFXOwbYc5g1rRuac+fTnI+Rl
rT3P/v86dW5QRDcASbZEAt2jxyC90r39j9s74VBr43deKT77ov/YTz62gk3UKcSeEfaozHeCJt0H
EfB2g/4LLBJT1w+6M/FRNkJxqB69ilSPsGvo/s7lcuTZJpvpS8s+v+S84anaTfKTgCI3neqSRJY+
IlX6VrqtcUXCKzoFDgQAwm7abOQ4mucEtBC3ULPWhILNcXd89Qh0f9VtVAqV5XE01BtvKu1gvyFd
XBUO0Kknaj/QfSxXY6dCqDnZEstQl2PYVEulaJeAUdRL2ZfGcxjDCAQJerHmz2s8EzSX4UeF6dPL
Jf1ZDPma0APn5KgcAtF05OSlV6vlqFrBVZ16Uck9MUvCl1CCRa6qrB0UGITt0rpHx9lKXMqMkktv
qNkOnMMujeN633pwTI15fRwmOJ5o1OngFRnWu9u11VaYwumA5k+NSVBrDuIzIkFDCk8aXdQRJG9w
YOBpIDBz++O9K2KFepQfg9xUd6JXjio3VBuSQvKEazZB7rNogHS+ab1ZUFbguM9jpIxLNu/Wspy6
jcuORYfPT49qC+qzPF+xuxouYiwCB84cDVPpvpoWTHFnC/kD0qzSs6a26vP4s+9kSAWlIZPhegza
XV93BoJBjgkz1GsKPueP7FKr4hj1u+fn3sJKzV9mgCqpGsJJB2l9TRJDN0+yElZXKPLgD/KbuylN
W87j04i6r62TcIphk8l2lR21HfmGEyAQOsqB7YNlZn65gLDgWS7lbMOGBrJzdQJ6CPd9ZKGM46LX
tGr+r5likOF5v6IO7tCesNpTWWnXRNeH91HmqE/4qF2JLvUC32JuXpcqGO+jlJqYml0DOw84KE4N
exq+jGMLcPjLlnqpvyVDWlDGWOswe8RwUsKrHPYh29KuCvYuwh970RXNmMFuDj4E2YQsZyssjEos
+f5KXEZgcMy5uBQzUSog7Lyp4VjdxIg7P3mFT/2tbrW/gEZxobY/5FgGDFBq1bl2m27nKTye3M4E
WthK30hNtL/UUN25kXJNYlneJV7SoOTVGqTQA7L9EO75R2J1bKjaZrxondzBWZBqt5YKhiQ25IuR
ytqtpwcPh3wRvo6KG+GD8vDuy8tIufv+73nCp0wY6K95qLaDJvcjH6luuM61PiWjBsnrFpR5t+Yx
kD9nmoM+2ARnMuHh14kJhma9RNVD/9GBi5oNTaJepLHM9l1UZEsFPMy3gr1ZPmo/GjRR571MLKNt
g+gEzBTS8cmhIIQC92D0rez40ZSVr+0Co+YLWkDZKtaGNuXcQ57w6iuETdROyTZoI0gHQEywtni6
sQuLxNhVcft51ZvZJNXob7QsmYA/05CHV1w9pvk62iLUQYQntuuzvtDMd89Sh3UeRf26d2L3vU+U
mZ/qyXceU5C8KUm0M7k9v/Bnupjc+CBydmPIUsb2xS19wGlRI6+cQWpfpBCZaMlH8Ed4W7miHpFw
hJYiTULQC/rPRoueDMprX6iTJxAs66i0fa1UQY21yqYu42eUp5X70o2aQ+I42txrIZ3KRbey+OdP
TWubGhxk0+V94HQVSeGrwjdpLeyPphi9K2g7Su3z8pXbfvWnnGIOVDb8YsvbIuzkxC+5aXkAaJv8
UPWBvNeDEPF2qT9FpdVfWysZrn1csiUCKCBMooH6aK76VXMWPSLY/fXuFRMg5qkAvMAi87VG6XD7
jot+91gj0O1h7/jlqzAl3EpOSt4BEppKgQGoW/t2Kheup+bRTSTvLZCRK/FERbFwgOuX65U+VQ+L
vmiqyI0oVirmYoG/V/1XPwy8p0LVYQjsjGSjACJeKJYkv0KhUi/NWmnXrlcrrxPTPtCb3tgVoxJv
hym47qkglXyohlZx6ic333LGNRyNysI30/gWpoW6Nf0SXYFOjm+tEfkHM9XK2b3rU6WE4N1N9AoJ
9K5TlEiATKyUZQh3urh6NFJgkyIR/ZBcln0fWXlNsQ9rCPKCHKVqU2peXAca4sSru1tQhdWu7O1o
LrqhacT7VE3hS0Pr55b5A6ggSFLvg61esg8tJNmz2DS6G+onxhFKiZ/p1EsJd5zCcHgVvrqItbMT
5BexbOS52mXw/L3wxXpgXAtLWglflucW+EWYBqZVnJQnXp3+Fq5e96Obwt3IC4NhHkab1Er0FzEu
HeBuKomIite2On1Bmt2GRRciY60x05vbDdsIOtsL1QLZbfTrNxnO7ZPw2RCZIBXfRwfh5GeezBOn
DFGuYqZkQVuis6PeiG7WEidI+15ewcBI3j+39+kk4ZP/ZzMMi1bulIMwj02ZE6HWx89hoUL9FBQO
i8YL1AoKYObLocSYsR7HTayW18+umCj8YjZEffLK9XWkF3P4GXKzk3dsB4g58cgG0mMg1qMhujJp
LxaL2tUc/lWTsYP0H9ypGGQHIKnlkeBip47HRzP2nnxUQz3egfDbQpUKImoaIezRQPybOnCnXHej
7s+EMUWDZJg9BhE/D5aoUk0bGulPm4NuI+ULUneiiMx6Mz6IxvcAhrd37KNo7aZO7q6kSJ+gtJn4
OL7GiEu0wpODxR87s4b+HFlDO1cDL98Veli9BgVP994xPOIxdEu1eEIALLyIno4K3Ki1wzO7F44a
GbS8BVQNJUxOrkqCPBglbbpj6Vdog4eV0DEPnRCFK7Y66QIVkmwV6Xzn5olFpt2TyZvd+0rpnP3E
Hg+JrupXsY6d8wBPtcs4rZeFQX0y0DURLmGi4GrcDVH9R5ju9jGGs8TXq7l4E8LWIv28sFuvWfqt
kq0Up9PZNXGPjEavOsMIhyqDqx3r6cBVTo2wS1BQ+IqsHcVQveg6Y8Zf6m57DBOzvsYKe4LAzUFR
+d43eTB8c10IDZRMfu+Rit30jVOvQmr7hN1zzfHdLsd6Y8gIMSDNFMzYqPgHOKq6eV0U+rpJWijp
rAR1SGXj27V+FRZ2KOqGOKcED5qDiliYyjI5JaPaSp7VPumA+C4K5/+7F0AQxUeo4szFZD+JfrdA
iRdmM0SvTV9s+zRRr1oTRxQWmhSucKNQEHi5+d+FsQrs5rlsLZIvTEh7whWZWe+Fz2S/f3ak4U34
PMK1RxUNvllTB+qT3Rqv3lj+Ut2sfQkLz3zOzVWF7nE9Z7mbhCjSUZ98ZlxZczvK6o0Y2trauIas
pOJmgTcZXefwtY46VGKdMGK/2gWUDleKetamk1ExnZbyVHtWwk47ip4n18SC6r5bShmHJSdwy9M0
XjizabxcGX+PJ37bLYXT1cbyZA362Up8QEsxwo6j3ds7MzdQbexy/YmHlP4EXYEBwaqDWlfpG0+p
onrnIQ82wimG+UqvLyqPcPxjltE9ZxSrXcUcNdcaiFoHA3JaVhSjeqV8gnArPIqeK2X2zp5eWJ9G
/PXCouuF4SEqg5tptsq5NJDNkiPffYUu5Y9TauNvX3vJJC2m8prKYwVN0w90n5AIGzXARzxmVkVp
jPsocwmsSRyCMhCS18AakOKwbOPVRZrXg+WqKPrkuZqa0uuoOZFAyKRZnDw7NhsJNTAOoidGWEVl
zWDMr7diltMm4aEcnB+WbhkZy2YcmaOiAalldVuqgfOZGvnRqbV7dZtY7RlERC8jozK1ASSXR0X+
ECPuJkovo5PoF2SZQMbJe2UyCbs5cjhJQ6QE5axpz5mG5ijCxcXHWGnlopCVYVdVmvvWlS82PIMf
Yye7qHxN2rVBVBCDhK+XkFDFLRQ6cEHGlU2MXGgZyjN/9POtsGmKQsCXY1Bje0+U82VPLkFY0B1Z
OxM+MSqH6IHCjOJodK121qbGSI123hl1uBK2Som0M2QS2tnyrSsHF3X3MBVao58C5apW7AtmYnoO
VJwffDLnF01Jza8Rjkjob2kkG5rxmbjM2oLLTPdgHuN0NH8Mqvrmczj5XoMd6D9dqCC3PZnZre6G
P7lv/O4h6yHuOY7Q4vsBv+Csfabg1yKdL7vfU9NaQ74n/TGQF5Y8ufgxmCYSHHViPA8+BIijZJmH
UKuUXQCf0gSr9uAdL1Ex8MBpGQutr6wPP07slRIa/VqZuhLJO1iSjDdbc61t2CoeWnsk2TMfSop4
dLWNEUvam+OlN0oMjYvap+HLSHZVmKvID/eSn/Zz0fU011kkbaL/r5O0PEJAcyxBbxGczhX/h+kb
6iKva41fw+CdvRTy9Fqb1IBkyNJB1bS6YTwVhQvJO+ZSoS5hKMsK3ru4eE8nGuS870wSzH3wOul/
iGG9qhJGtFDzi+1kh3qa/0EoBgYPcEKrOB+8D23wL24HJk/iNnomjI/yxmSH7UZZ8MOYgpue/1GM
qy408nc/VUw2GmO4gLHa5eiiK0vwlgeEbt3nlhPjsVXUAMJNsttlRwhoaLUQ1tMyeuHxshdp7jLw
W8h1a2MtkuPUt8FHHgyvNaj3/ZCX3kIM06j+oe6tTM86TB7XYTDexbJFFiVLKJCAMk2v0iztxi0+
KsS5t5ZZh0uRWW9H94PMdkfss6q4o47FTCw65lKAFEatb6vhh9HK4TBT4FNFZ1jb5OQms7Wv2v4m
pebpMBrkEaKmdtZy7euUNaCxe6pbShj6sNsTXFXgIr7bsuBYw2ydTT1Db9sV++FoK5mDtC9zSIqr
LnFeAqRfz4YTH0Qv0vTxZeI8mVx22zX7LEvqKWxBNREleoesJE8fNNQvuoqO2kqc+e+J7fzMW0P6
5brVnGQFWpc1Gx27K4ef8IwgPRx0xivcMVDYxmi7lHLfLrugL59HqR+g0iqgnJi6LZXJF0f2F4MC
h+lc10BrphQsLH3NdU+5aoNaA1rFjfwp6Ds6XVIsIg2SA+GT/Lw/+npBkSZOv4oYESm/ImeIDhEl
BStel6SWkCRtOV+MRaKf80ZW7iAwtS/+pPKQwB9AUs1ig7sQ4DCl7Vcph/43pazyjaYbYN56zfwo
M0KuVfWdX3G/jH3Kybm1/lFdf6AuppjkA+A7WlTawB0YVT5JQRZDNJRvAMgUlwzkMhtMa1dMzd/+
fw19zNfqpv2cL4xi+t1dwu/voZx2tRviRn0etd8tGViIJWcTMYFdwC0BUNs/Q+fof1e9VJ0Vre68
lAUV3yBh5DPhcWXtUDELA1tZ7aWw8meabMa7MjHcK5RT7dpHZArR0Nq9ClvXTArsY6GtWsSVZlQw
8D2Es3GV5mOxboA8vw+l+d2GYelSUsLwnCba2ucGwWkVnZZoNEEic98zl01PkAgUQ3Nw1aqzjwOK
9RsHonYDMU2CtIX7VAOS2Mg++tPgbiQkw/kN5eybblqkwPSKnje5Nbd8G/O+R4POiI7G1JUcaVbY
WXCD8geIaWs9CXONwuw2yid9LfYKbzzjXUD5WrsRXtsx/lCW65yEU5hEF9XNvU7F/63vu3HjdBGS
g12jfBARO0JyajyriECiY1+9RL1tzTK5DSeQAy+uKuGqyXoocacuGLtyU7ppRDEqXQoTpB1amoSj
wS3eoEf3TopPXF8yPuDbfZONwXipqlRdgRXLlhV/ABSnJiStBVtmW0nGi01y4qSj2Rx3lTNT665f
SaV2aAxIZ9oJ4ZlCUAPAN4z2w4QBhU3K244xolDCK8aFdQCzMiEy0esGdZLAAnJpF84VkHC+A2dn
XnygAHxvq/6n0hQcL9Lkm6uH/pK9Pdsb1ZZPTW6oczEih1VOysKfNVGreWWTj3dHUB1WiSj26EDb
VDXWrJPGk1kEB7es0ncrVHzQYlGzMzQ3ee90e97xGLo1ltmeutwnh8Af4r2NDXfJTlRda+VQznyP
+AikX95sVIC4ZK2/RPrT/x6olLlZuiadQpCduz7nMcPv33hRPcWbQXGaX1HJDTeJJklHp1M+Gzku
ngw4ObYPew3yMtb7ejukkPtrfMc+pDE7N2Cc/7hJtChNOf6ZBkT0zBKwE1WX0aptOCfKvdztzZEX
ltXEfKpzFa0uiFt+WAhEhKox/NE8d4esn/ytUrNyLg+eczCM0EPAr4Qml/Lq10BLwx3UPMNcdEvf
NNdgVsjSTV41gpHDT1xjBT6tfCVxi1gf0sKbYfKaKgEjUy8I7kxeNkPULdf8JySCE68jmNesyKOr
WClHjMrMqu4FmM7wMiAZKOaomppu3Dwzz03ffwfQ1fxx7a0u19VvksHJrI+U/GZSTrOsBj09JgrB
fcNP0vVAnPcqA5ecD76RfY/sckONXv0nKYxtR6DlW+h75TwNyvGKpgxF3VJS79LcH466HGUQfDTq
TZtStTbFqr/NZs7+r/7DLeBXYkbyax3HFmACJ+MbR018TPEtYrLsiAwHBLAaWisDttsJxt8iwvMC
aFQJtoVVl3vYaipiWgNajkiFRuVeNML16JpqAKjKhrfsX3PSmKoKpXCkDY+P7ARTbnaqwJwslLJr
FzBPQoztR0DYhFupbDRKvzwBZzp27IwRXqpabg4nibrfZjbP4ntjZB67o65eFV0MXnVyIAAAMCOt
1A8Is9xtI7plGNqwEAJYnYbIxohESOSiVdUqwZ6MOAJa4nLwlOlyTKt15ranuwctlmDftm7hr8Tl
v8b79hkmXvPq6NUqIDryNspaeiSnCKRs6ga1V200jZuD4rbem9yoGvJq3rgRXp7UaONCa30UXpLq
MHdJ8rMxFMXztGRfK9KrWDJoxnomumLJjuzXQnQ9tjf3JUUXdoi1oRfWht+gvKtqolUe5ViQlMmo
U3/ZxFVnuePO6Mo+uXuE8a8x/83GhmVTOfWRDI8OmcCtzhMKwrXWvjSeZV9sarliMxsPD7ve9+os
Qa56I0ZwvrUv8YRKrInEkqH6ZyoqKLBimDAni3H9TocG/sj9OVp3fmMfy+lKscPPK2HjqPTp/Wvc
f/MCSrDv62Wxd3Rhc40i1drVPfWEMBFRIWs7uo7w33Sp6yO7DnF5HyDGksxTZ77dVvepwlaK+eLy
X5NIl1i7XDHqxeBbCYUCUrkJWoC6qDZ6lzHxPGo2FLaVJTCdInVIPn45hsjyTpTPo4rCsIfdQexs
yf0CuD2hansm3LWuHkEVd/vHOClUg10VDO+9YVjb2nXklTUJJKmTEFJr6ClUaVN/RF5uF8iZqy8f
fj1P8Yuhwngff++rk9I7OUrqlxBRDOVzaqfjdy8zy6Ucp/XOD4LuWVXqd2F3S4SUhqGv0OlCwWoR
q553TSpFuqQ2DGp82etFWZkS2w5fqzakHmXY6npIZ8eiNvegLO+jxRQ2l845yl9Eh9wfszpDWjmk
uI7CJhotBlsMhJe7iuyjjowuMMHTqUp21lWpTpAncvhlpdKu7SJKU73h5mpJfc1ltbjGefSq5/nw
DmcC7ISrws/lW31DTqC9VW6rca1GbXsTWOfPa1ODeDLxxjNl2vY8NDN11Wm5yvkKoiggS79LrbEO
ahD3L0EJQtOXOT0Fodu/sNX1Ng078IXwSlUWH6vR+SGccaEpbJH24BJiFM/HcqVo3lkbWhCNeuEc
RZM0JLlnhjvU61Zywtm9//CLK6toNrIeI/TWRPCI11LgLvKU6KoT5u3eaIlVoJQqNXvRtyajuPrL
ZscqpfREJtmIaVCIqDp4HxvRtbq1vHODcNK9MSzogvtwLFZ/OSgYgOeqsOXZw0F8zzsnehoe+b7M
/7KLNV0/ex7g6tiKXm+qHVk1AslTbZCo8RnR39waekat1j9lP8JucEijFO1RSMSYrca4h+l+ZVM9
9FhO2MSaX2OF6a/VVd/bK2ZRbfR+RLxeCSDrMNxm40RJmFOJ0Ayk6dAW3rbIZXJJX1ylMKXOtDg4
qH7O3cdytRMUXvpJV0cPDqFhobRSfjIHFyJiJUiVRSiFKaD7yauzf+jQ6KpGvihglfl05RC8DSpf
o1Rvk6Xopq6RLSBvKbbghsM3TQl/qxO0STgj44lfCZLdBsAbEoyXQpGCN7CMzs5Ef2ouBnl9UXK7
KlTQDazPzxpNet2u9mJw77tHVE67q22a5NP4TghzlRgltLRmcH9TKjLZkvTtDn3I048iMqOLgDSw
R6muWKjgiS8PpAMY9L8smfIRRm10ASxc3fES//M699epjPfHGl1PsRjlyrsmHcAUEGj296XsDuYc
AD3QsKmhsrFepGPMfSLNG8oVpSZErw3lNnFVC+M4omoWqbXPyW0aJPxBpdaf4++jxIQoIaMO1RnQ
3L8WEe77pNDyowOSaZyI9pHTVOu2cV4I8Ep7X++N8igugy71qLDCOPCD5KZBUQNoP6sFY0ehI9+D
wCUaErrSPiA6MsvSU+/8qm03XExhxBwlEZKOIhP535OSwgUgoNiLkZLmr+quTHe600OQQoFqoU5o
0pLz+Z2G7d7/cldyJ3Wnr24fwFM9E9xsCvxH1SKO+nlXGNG+V8LaWz+Y3GptuL9AaJBlOX117yvA
YNRDl5N0FHWO3VX5MA1Du4qmNNXmGOo+cHufu1frI8AcWMhztWmjXdMq1q8RIlPrWHLl+cPmcA9e
VJFF4nVaSjgyC3nkQSXD+LChVvLuRCMCJNNKws59dVGBH6eMiJmakoUXyUIfdXo9YSptPSU92zyJ
OaFFwW1bq9uAMxbF+3kPuI/7Ves6LTvUIpylEHY0vHAX0sqlQbJrGjC43kLKQ/QLp4m5GCQuXY/E
oxLa1fKxESunXdyj+/+wYfvfh1RRVc8AdCGY2XLwGcE3eI1Xnl3gzLANT43ZXbzB6HcNj3kDYBq2
IrNeicDqW9GzorI8p5pSnC2n+NUbBajqL5MYMahIRTYw+m4GAyriCMGlIyyrCLz47fAWj5RT9o1b
P/VdYi7jXHKPTt0qG12p4p0KgfOhskdvrWV1eZF0o1uESZDcxrHg0Nwa9mvc9O1eamTwUSRIbGCa
NF7SJ4e82Ctp4BxU18MJVfCnU4xQ1SE86Ko/kzkYy7ERXrIpsRgGoXWyzXYpeqKRuAvsYq3+1Q5e
FM4t9JHWuYOgIBXG5qIyY31XeRSbe8jerfVhtF9aqeTQmqr72gBTSEr74gQnyzAi6B9pIp7G1xrq
3sS26rPo3e2es+MsKB1IQIxTrV31zTUDYydGyHEcX23Il5El7oyNbnmyN6dAA0hCVfrrx+pyAhFo
l5I4f9iyKpaWoxYnC7GMWLApGmQcQ4VPNL0pY2oQ7qq3OQJ4s/tbcGSNvYGpvCAiNXhzE2aKo1+3
68d7bkwtvWSET//z03X9AIFMAmh+ettiODzs90/3MH19wsc7CHWblEjomZv7S6YcNwCqsH14vGZo
WTDwpGTgHq/aBpK7pBTu8xOKBcsg/fyE979WgKD1/dPd11YNj/0On06MFuuLT1hBnPZ4k930CZP6
/v+7/1m6nCLwqP/8dGI2emg7ybNBRU1/CDE7S9JvoVoau8fyFmlHBMWkELV1r3gGdzTVu8r5MUfE
+IlU2XOlWs4HxTdw7KUuAEvFLd4yBRVGU0pQd3P0pTMiJVBb2Zkbk/GcqkTk/NHlLhNEZD1jXT1I
ivZdOEVTAMbQDGe4jy9biuZrAqDoxjK9C/3mYOfRr8d4RyF+yDOfDactLxpNYq9XTDTtSd8vqtBW
nnwvU59gvjrYfS0dw6k3FFa385FQJ8ZEVwwzXSjr2W378GBic2sfOgobyuNpDdGodd4vk9bK/2Vz
o2rloBB7vr/KEFbE/F11Jl5GzKr1AFUQM092otsrQ3UC3HzviVk9YqmLwiygI/16v76KJtuo2Bdh
CiF82EAmkc0f7xfO8D+ZHFcoe/IG4zr0j5Za3d+pMCmmQRy0j3yyff98SO0j8trm/icB7J+v5TAB
xq99652j5qbpqZIUClgHLziLKyNOKJ3qynwjuhb6zfqsUEEgBHodLv4a7URyvy2pdnwsIEaIhldw
EWW8v8LDbEYIhjlfr/BwxEXz+SoZRSjwx7Mfkls4kmW0lYAyE9pm07FSDUmjpN6LtmznIbMenX5P
1tkm3V4WJ8dBKqGX/fqqgS5YkM8xXyTfRsJUS/t3o+r8mdJrw48wQ1/Qbt0/zkiuJvV79oQtWWW2
Zt4stlX2J7L/09KV37XlSe8+GrAwhDXpTaWuZ5HAr3qldImjqabJJ96uskbN2tpbUmtvETEut73E
N1fLLCHDws5LcX/y4xoOQLXyZoYSPK3Clr/W2mQrPL3mTBVHKblkVP+S4XC3Wpoz63kQLEFUpPwL
av7L6TyoauL9khKvGoXtybxIp3S2ck2jSn8q4B9aB1W+DUolIGbqeGfZAQ8CvliCgLKN55Ga1Mex
MuWnUK5uwm57yE6FY4kuOBA1aiq1RZpb0gd4VmXlqK5JIpnpfXfM1AbS3U73t/w0lKUwc0Lcd0Uv
v4RXY/RRJ5yZcQ35q0Od5YptIkFIMr7Ir/d6vK+qvKZGebocVVgrbEPZdYqXEV/0F4Hd5stxSJOb
Y5I+a3rEEWzLjG+5hKyCmYHvEN22oeQqzOQ/ojdKtQ1DunMUM+F8MZ5gSZ/DjcyzeGrsdAOypH4R
nS7K1zC311cxNwnHm+4F8kn0+CQwEbt+eBBD4w4QYEOofkv4QHpJOH9u+Snk8kzPq4BYPY3WK8Fc
tlJtOQbBp21MqOeC4boCKGwQ9hMDw179xz0NNJsx37lDBt74y54bU6ChlSNupONrhNoKsOoifmsl
hJ2dmie/6Go5MU8t1JGEBKT1xh7gVTaK8EK5+vjaGAsxSEmd+KzlLd9jVrDVkHomU2EnME2JbcR7
XckFJTB5B4WbY2eN9lF4R/Lf4JC82wC66mpo9ams4+RNV+xgP9ZBSTieSVk7IqkIxmIlJhm5LIHy
DTg8oLCyh73fXXkRZZiiCYUujxOgwxNPkj3CqIElJDoKFczoleVzSFhriBr12kRaCdtyEC0z/sIr
4ewG2z2TZ7z3hKlsOm+exgM/oWm6Q0p7r9ToCWt9TgISItSb1HghxwRWIhDsbEOKC0Aw/0Gc/AfM
DsB+gqlMXLfyS6QXxtp0x6lmrof2UOKRjdJ4NVVWOzOovfPvlUX5lDKl0ZUGsSigSz9Nd9IjTDL5
lvsmqRZdVQlk686mgyFq60jjhCfJgyVcstmtijma8aXsfhJfW9xXKtJom3et/j3SqVQwKQx/bmqi
XnUcJEdNzsjcod28CWTLPfuWli1sJUreAlP6lViW8Tvur/d1EL26SkitfDRGVwO+aqWrA+vDwh1H
VJr6+DYia/USoAfx0lYoQUVW+iRMYaUjkx42IKsnZ9EkxSojnL4UXu6N0aHVOyCikzeHT/ml3j/W
Ih83RbWi+iD8ljMJ7Vp8yaSP1Gnal6FNFgUEzm9oaSnALwJUEqeulhvWyvSbAuruunrjJIaUU9RT
PiG8ibsi8dE+K25SPlFadTf3ZuLv02xCR0+j4ozfHOUj/XqQG2OPsnU80w2pO078FAu58ru5bo79
UdhEAxShP8ZTM4a1uUDSiSHTjA7q3gHsKh7RV2UoWh9uYRNe6OBAT6XmXq7icN50o3uqTM861pnV
zwdttL8Tgtt5vTu+5iMCDplbFWtqMoN3Tx/Rlojt7xIFzYtUHfVD0CrhJSV9Q1mvan1Pw+FNQXzC
I7Mx8920A9fYBZdHY9XusWKjs6eYsbBnke1E21EykYmdxsWB9TnYC2Bd1uX0iOx55s5MQnWzwqgr
fv+iz+liVST8eQIjHS4VhGa7sQPKI6oD2iH+WY4wK4nKgZoekB4fNieqCgYn+CmbTYA8q6neJl89
jfz/mCdW0Y1+aytlcJZHSgWkikS8a0TOk290zpNdAR+xTej5sAwyQR9ocuqF8Ambader3qnHs+jF
RhRtqg7mMh8RuHRuutUFmt7+GE6LZa5qr0ZUpALVMJ98NFag0Ew4mGi1+aRmo32NLWAu+ISlMg3E
VKlnX6AyCmtjGIVLjQKQowIq2y7LcB6GUfmqZOnnlbBRZtU8D30+B0MRfHO6P5qZle9WbqZbiwK3
pTC7XrB3rEYn2cvdCukYqAySLvgWjvJPSvbbqx812WnQBmsmxlepBlVEZnUnR5OTq6vqv4XdcHK0
M6vChLaG35ljFwdh595aw52ZNNsQNeb3UCc5P70dqZPidQwF21p0eXfG17tDxL1fZtO7gGFmXzTW
57tr2UrNO9VdVbCohIgS/y4s5UxENnsfw8xYmFEvH93aKfZFBtlj1wXRbWyBKBCnyX5TDT6P6l4/
N5qaLBpdc6G69BABma4eTdJIw9pso4NjNv+2i7G6rL96uu3f2lbfKwgDv7t9AQ9ZGvnHQmkoj5fd
bKkmrvXWq/HZDWzlV6hlT6DikjfN42N1ZSbtQ23sjrBTUDmq+9UHWPmtxzb6l+Lm35Dm0m9yKaUr
Oyf4rgW1fOq8MZhIM91vkeQtxVDokFB0cvLqJaP6e9XqjbeTKWU/wx7Vz1Vl4Ec86C3k44MLqm3U
ra0WOhsOGJEgC3ob07KedeMQfzPy4EeeVO4PIgmnDIKO34U6LmVu+/+HtfNachtZuvUTIQLe3NJ7
sr16bhDSSIL3Hk//fyhqhN4dM9vEOTcVVVlZBTabJFCZK9fyF057hvQkCxeNCf0NFSMLSj82epaU
PxxfviGm1nzT2uDH2PrGTjKdbiOjPPLkAt7L8ifoIrKntiw4gA6ushG2dtTLK4VjuzTrsrsHdIXe
0ol1whgozA1Z8OinoXPNAwMU89SjEr9aNXEWrGsbOpG1D+MY/wHnWKokpbm9cm40iujxPlu71CWF
dh2sIwvyItLdDfv8teRu4129LxH7+0qmrMM+qDexjcJyKMXS1bU79RgPAOUiLyu/tuEr+GPrW1w2
7hKyceXMP8w86zkl5eU00Qx/JtQhfw3NLlx7JecAcwCikssd9GpRaH0b9ZyKjMb/kndRuwnsUN5L
uSE/2qGPZNTk0bfms0YN5kuQ6t4OflAb8J5ZvjSJ8iQcoCRC7jcsgJxVVblVpUDlLSBfBBQTeF31
xQKTvZPiJN+UCMFYTeS/wviv7mPd6dZ2Lxt/mEOzCqx0eHPLXt/ZKrohwl7K3+o+iN8b5Ny2DfCj
reIE5h9xkhh/aDYRhT6WrW3RdPH7EH8TcxE1zhvOxdoOyZbxbdCqlbArBgfVsEpUYl69/0pAeScu
QXzHWgVSsNXMWFqWho/UGWeJo+jl03C2iYlJxPizS6c7OvUUjb76tLYHaX+Axx7tMij+RFOG4JSL
INc+2NKky668iHBLpgAtot/O8TSBPoENz7bx/ZNdrSm59b36/Mnuell6bkD8t5E5LCuqlpdd172l
RlU+FFPlog2Hz/G3iar36gFxmruJLFtJEImqWIljra8PyipHUe/BywxtXSP3fAUB6mxyTc/PDie9
HVWx/VGu+X+SFnf3nunkxyTz210Fy+fZcGHUqaOcDIaEil8EF/LNDys4AdzSe0qUFobYkIfRUJUv
wACya2lq8sZUWneRpobLwfr+XsjDDo4ETqammV6FTfTc2DEOVAZdxEhzQg8qo8QvzhUJqSDu0uvd
FpYJEoKJHK/8YZCfKAb3DvWIGnXi6kPBWc9fAoDuHsSsEdfFygqQBxVDLbK7Uz5k37IykZ8qvWwu
kC2eYs+FtVcNAzK6BuLD01DXkbpO89C9zwbduNWdyH0ke+o912qzEl72yPNLqfMcL1OtCPALrpnB
QP08QFr75Jd6/Rro5TIaNOiYLSKFo942azFs6ug7tfHDzU7a6CHl7GnUMSBRR9fWuVnU8F6yKEGt
KiNjspMz9F0t06geS5sosB4H52ZipY1qIzi33PzFnGi8ri7XjeqXa9NUxhggdHPTDVPeeiBI9mng
JlfRKHoRreTCRNBOy9K7LajHhGolz0cF1ATOODkLm+hRwVnu5IYE52xzJd9dwfaiLEAe5uO6jXty
IxMHT+I0ySGkqGkbM76xDjq7tmn4gXJeHFVzfwbxgRuG/SMs3J9q08uvSSmNwJIq/1pnlb2DET6A
a9HUL51C/W6u5cWrEiJmHVJA/QMsr6Fpzk+tDJ/D57SUde5Qg3lv6sSCoa5NHoooQ9L0X+3tNPnJ
RmwDxZVmERv+z8LwKvXigGemJEMe1zrAgnM2agrYyPAHBOcDrC7DcBS9ubEMJdkqUUMVNSpuztT4
PIdQ9Th1Q618blUyxLPQm7CrEnX6wnZ3/u0nZmfnvlSKdSzr7k6iGm2L2CqK4oSk31RFkuAOlI19
WHnBmx8lXwPTqa7cuIM3fcqCx9Wr51o9oeHkSSwZi0o9kDLslsIp5gQL8otqD6Kw3FMGbhtjR2WR
0VvaixnqyiqJhuoaK2q8U+QiAb+gmacijOONX/bKo0WR2LKjnOS9G61HguwTkJ/HL5JWC5dK9sDl
McTXtXJJuWP9qFfcQZJCkU8KXLWH1Ja83VjI4zX302E1IGT62nWckvMv/OYkJ93ISQGEVbcgwCVH
K+Ct8cmbyqSchlLIhRiLBkheCMKhGdFojP6aEXsId+FzXyPGqgRja9e+D5WePPgT9bXSd9mpT4ur
MIWTCQSCcQ67eitMoul0tbkSK1iINbNd9NSJE/tuw+Pu+nt/qMG29w3lhDhdElVX20+zk/CXx0Da
uMZYAcTSnK1BYOs4FmFxqLPOIQTf+Ge70rQNmLjoBi++veLgMjxlg1GTMNaK6Z6bI86keSu7oe5M
j3TlCGMLJAbJxBailHW0EcZQSe3i3rU9GJpdomnDUR5UIGgK5+nMa6qntotBgusuwepETrZy00GM
2Of6fkjKYp9OkckQRsbN6JTxLZdEKFv1nnU5S5amXBVf0BH24QkltNhCTEo1Z8qj8rB1p0PUAmDh
uu0KqMbczNpa9rAwJsBHW0jBgQM4em/T0PIbd0G9hHQK46R9/e3WWKAL7Z6KmczXfrm5lekiWoab
w27CLnYzJzdwLR/deAoxwQmM8Smq63IrxTbJ/WhQnwLTLB98fsHN2jeKpatSFNDCSHAonVh9ssxU
3WWeQSX/5GwjbvOUUtozuep5ki0VsG474arIdXxoJODaYqhbNYKXTqHuOouUELRB8lPiw6xpOEb0
mnuceppRNb/UIQ/D/PuVr9EIlYRfK9+ltOWZK4Zom1jFwibMFS68cssxA9FV8DTrKkqKB0mq9GXV
UGpehi0cTU1C6JAkwFeKyM+Z3xC3CO2dV2b2T/JzL24fFu95YuRLSyr0Rw2U3KaGR/VshpG2b4ZE
2yHB0F7EjlD9pJByubBmt73/tcx4OuXeNcWO7zsWCeidaUe9dfLlMJEU6sCi9uKM83enoE82MmLF
wU8IbY/GzqdIMcz0PkVhZ0jWCfxDsHRLWp48BHWevRRN8ZJ1mnoZ3DZ94VVmgBsNIjLT5ChlUN3Z
WnkQs1ZThfB3Gu1OzJL1KGB3ck30OVlLGNbYVMS6+6q5gKEpwL9r8bsdyCdjUl0xLY4nnut8SXVz
ohsNmosTVgAzW8XleF5TEBYV7aLSrPrHuHE9Kf9RxnEPQARKLDnv3intcE6uVP5q6qYa1nEWa4tP
E5+GZllx2qI4UtjHIIM7xEFCMBl15+TXhKEhX+fQGhqc8Iug/84TGYTMffcT5sNXBMX9L04CTzB1
Rd01jHtjV1GXQ62LnV8TEsIraLbNrakPzpLbG2/71DQUGBxNxYZHrteQFxfGDFVUhKWHiMy04XL/
GoNFoHv6qasq99n1uumLotYIMzJMWqdcl42B5MXkjEqAuR01HbqNaeg3DjzOiCHft7Jyp7n4UvMi
lo6cih8hPFpak6tZN92SR59gE3OeoC7SG6NVHnPwzDSp196ahJ+fasW5ofcXQJJ7lB8CSAeMVR4N
3Q85V55Ssoxf3dasFqplOq8omA1LNHeTJ7mRgzXE00cnseAJ9Ac4W8Mx2/cgcWA+UaRsWZftgUcN
Gzw7s4qlx1vJsONVFrnpUzI1A5kFMg0PwiK73smxxr3M1Nn3TeesKpkxottN+bRsuskKiFAnr8R8
ORARzlr4iqvGPYfE5ZeF3tuL1JefI4vqKxNKhu1A+mljumm5FMxCgjgonApg6yyfpOOBtcpjhb5K
rL5aOn+eHalXMZIJoYO8fkZTtbopcA4fyiwtV15qGe9Dm323EiN5yJ1KukAPTdLb6PgeofMwRSMf
yCZX3xK/+W7wnr1zc2nQvgQWEGpNsISx+YbafHfJKGJaB7YNktixkMxUumpfepRbu/BNDqgFITAk
jye+LX8oIz+Q6ICgeFe33sZ0QFjC9xZ8d/jHaKWk7CIllHYEAL8NJcTmiQ4BeQEf+q9aFhgiUzW3
3tARdbdInaRbs8ibB9/Mz7E7qMiQaRz9y+RPuYbZhaCzf7PC4qGT/HDf94F5hMQbRsipMeKrl3/N
Cr/2Fl5HvWgWtD87dSNr8rYPCueLn7ndutbk8mhzgLh6vMRl2PCQpcHgsEF1W7+WY+MtO2KRVAsV
IUzRjh8t6iayKPuUr5rSjF+VSWIV8pR04Vp5zidq2GSy/ebDtfvNtgOYVToKzrihhFuzhBnFlY3u
zTGBa5W63/7pGcO29AoSd4323Ka6Q5We9OCZ6a7WIVsYLEhHhkhd1jUi013i29sITvJj1lf9zrSl
gztm6VoZnOMYV+1CJuhBIKbpN22gmZvMbb74Vlqj8G4Hiyodgm/wMt1so7B+5Hx5oHJGAxYa9I0j
1fUB6teDQ33zBYdJzJwKhUs6gEuPgIH0nh8+iAaCMuUoRbDST6ZIkqAVS2xjTW5HOXfWoJzlLv/S
2/mtMFOi8Vn5TPl4fIXYWX7JJAUCL8W6qGFenQejvHUhUJ48CcNj4PwI5SY9yZBOOGE/7D0LdhXg
/Zl+ki5uQ6WibybvHaiMLdh0qJmmoTSY1ymy9WiqbXdpzJrCdQlQmy6FwaqUG/+oOs1ZqRsbzvoJ
cTgBE32HHo8I36PcByM1QF8g7KKhGAs8vXARY8ev/uChP4VFe3jpUVO6FnH4UitZdSHQyjdp7Mjw
dVX7KttpuKDIItmWQfvdJhPygEywdu57i9JG3Q+WPG1kJ3oPYhLS+O6h7S3gymP0jbA+Hp1iDHsn
iPLFfRyoVr8YKjUGVJe267y3i9dCC5s1Mpj5VgxNzeT24yjwy3oj9W9OPiy7mjJQomxaerx3LU6t
R1en0m85gSqOkac/kgqWln6H7KLvHNJquBVDaFztBFRrV691R/vOua5YyGH9rdON9jbWCWmnDJrP
MngfS76HoaQuhyasfnb6U2dbsPxEvnMqSDMtYKFqV31E8UwTIkUeSI27QxqPgBNf51sCk+ctnXqk
oW+JGhcUcWISk21GoVTX8VsphrKqJxdJKb9FoHoylM6ey0huuQdBCyWGVuCN58EmWMZ97hnMZ/eY
NNmSMgjzOc/kZBEAEyBx3n9UkxunYRxp3HV98+vfickJDzHhcHvYawNX/61ZZ8GUPQTxz8LN7UNf
wP1oN+jbUHWT7AKdCivqM6lMLuEm48g9bLRcK66jXVoUW8oNMRzv5tRFtst4VD+mNnk5n6//jnsI
ybkMKgUID8crpMzZ2g0C+bEZI2sZ6538nMcPZckD6CTX+9C2YbhrdRThQ8+pr0MwJV+cuHxX3fQs
F3zTo7hHbR04E1EubWlaSK5rjaHvGneUd2ClUTLP1Bh2cKvYKya7Ae6ebhldQWaa51IKlteqXJo/
7Dx5UgZkgqpMlpGtkdadEeY/OeVdfH4L372WV9j5UQZFU9DsyqG+2HyVtpFqd9vesIebbNneCg5o
9U0mQamaSfgzNc9ksoCO82W+mX1tvVs+PKdFq1SPJJiaTRHXGViXEmw0YSyeuapbVunNMq2s6FuR
9Us/K+Mfsl8igpAG8YsJNHDTQn1yHEcNlhYDLK/vdAo5/eGs1rr9bDuOwk/2hihX8TXwDco7bbk4
uHpngSfsfihexA+lbQHFNyoTIHwTHqEiDtdEboZL4pj5ojWMb6GSe8+UIg47BeLULaSnzgtndKgi
U+9PaCwAEKbJ8DgkekfZTylvyrRt3uBFPQiPwKxHqtaIz6ldlW2bvtrJlhfv4YQw9wr5hxP/y4jU
X21eoZ5wVgFE/uumJ+g+qMFwSgn7LvrAcZ8NXSccVPaHCXvSaTAEFz1owb6OzwFAPSpqynpdGshU
e7yXKxPFzz03F+m1CUd/Ybc26e9ptmpsFGcM/VmWYRol8cBDUc2NtARSoeltt28aotejraTvTmz9
6ECa3gon1G+Z5n9HrD2lANpZ5OCol9TxwbDgyOYeEalh27dR+uipU+Q6a6o/TcizkqBRfnDK+VHI
gfVSQP20VpTo3R7KfEXe07klUwNmGSZVckc715RUCX6PSlmNJZgl3y2dm3B0HBNofkgSe7blUm8S
/eWHZdpFuMXElW72fe/7ZrGJuE5z7duOYLPk+Ws7y9Oz5FUIEIwxxE+tFp9AXfxhAZg8B5qxzvzq
CQrqYKmO6mmsnKOeEMe1HFs554i6L8fBV1ZGXfc7J67UPTokwzWfmmCXDoRcQBkEu9xzgpVuNuqb
OcCnX/b9T4rhRr/jxA6t1UtJvH1R1U627iBI4ucy9sYDGYSlr0sGQlG5tpMHQGxxYSrEajxr50ZS
uuQjz/dVib/4jgoNjI0IjCbnw2mkWHWZaKSjQ1PrV50REaGXB4uSuqZpF1HdPEEWlOyEbW6oCvvL
pbLVbt1ZnbbgaeSskyp4s6uOMIylB68TG+WqTQztFjm+s/EpznYTY0tGajxRYJTuPAPFm04tYPwJ
6nNXaskTjAo8V6OyB/ZK7/fCpiRAX2CXBQ4q2TeOAtYPRSUMNU5yZPajp/GUjNrEV1mShoOvZ+MB
PDbvjksGI6Co/9SAPeJBMPoiVaQdOopw1y0EzLuk6O0HGUFT2VJbDj0ozVP3Sqw04IzjB80y9pLg
BGY43QcjAQsbmMeqsEZ1pfmOC7lL9+gRDXcMkxT+GErmuQah6FKv9iBlXvbAs/RU7YxsxGjy1OSB
3n0xEQJA3NDnIS+uyxdUvgiiR/oznx8TjM4Shvf0ZjeTknLzYlGMfCPymdybgrz0qoAhbD1MXmIi
LCr3Uud/igHSrvKahGm0sqxyvMEw5Sw0pe7Jsmjj7W6TDXOrxrYO/hUXMcFpQb8aQCQnS96F0VI2
EHCvpaY89Y5VnJom/tWLoVqAoRsaRkivASkLn3uXXyI+V7HcbmLuhOfSQM9Yko18myiOS1UlDR8D
Z9/UFvH7dDwbpckNIAkf6kKK+Przs8gTrIUGLgzdCJtQQlIa1oOw1XZGoLGCtjS0VY5JlUuSjqgu
qL/tKKfpKiuGSwMd0E2G2WCpub734POqt4TmYrKFHaz53nizAROd+NJVnbKCV1DnNu3qRydXk20d
6u+t30Znv/1OELy8xM2QbxzbhS0mQIGociHdFD04laHJEd25qa1LX/QDoVPkR3pTNhGasOCrluJ3
F1aUPwzkLRaGLtWv/N4ryzp0vafCLlFqC0v3asp8KIII0p4gOpoNasRqY3BrmYai6SD1oArSyfps
IabUnrh12q2kLlZvWvUYCHIm2YyR5+ENvnM3yYTj9lSFkb4YKSrh1KtOoT4E3ATBkmgKX+GxwDeb
jeLJ2p3Aqawb5Fd7FX6hicJJ+HXoWsEXbZ6iDB6BPPTiVWMp+qEOqNd3AHM9K75ZPXKcXsh9kj3D
/LgGJik9TA/qblMpb1rsFKcyCdz70MiTZBkOXbiBwAWNlbTtpTVyrdI2Bqb7WOnZn5ROgBFLu+7A
dy1YdGSqHowsAi/nxOPWcFwAV6X06qNt9dgNyVJvyurZG4byOUvsWw6Z8CX3pPLZ0Tpj2Q5Dwy8s
Q9tW3C0pinDl1u7FyPLu3OaDe0mRl4efM3zzkrDcB7KfU7jhRW9mRGySOGSwE7MRddRg5EmViVlX
QrgqjaQn2dblR+4fO2HurTY9xX4GsomDJgDJ0V/CNQH7iVbFK+ohzBcjjiDwVuEOp6LKfEkqYt8A
zeSVPQ2NQVa2ecbtXYos4yWhSglIqBKvxVrVab0tDN/N+r62ATnM3V6D4RdnnvCqTTa6HjxpbBW1
fQBpO/VfYqgiUrmGmV/eCOe0A5OuQzt6n5W9KCV04+fb+9q+d1cQ/shb4axRTLEqfdu9z8Zm1aws
yux3wlkOOkBP7ZSGFdcdfWmp13W0BTe6MyynvbbeYG2SYMxPdnTMiNA9o/bVKnL3PFXSPCdl/0p+
zjlnMAvsYHiAXV/ru2tTx3tK2p2jpUmwsQhbrXwtRiqz7qZW66KLDlLBlXM1gLo01Y9kRw52Z3dX
4Z+WQbzi/Bwg2I66iZV2POIF5InlMEagjtxFovR/prnRfs1zX0UYXTOu1KWHuwDeqJp02K0xopdG
RirMdFL1QEy9XYZO772VhI43GjwHGzGrVMh+1EWMusg0m+lA+qqsvXmBrb02X6si8Xaqn0Fa3hG2
CxOzXFVSUW5BM3Pfsr1xODjIVBjr0LD+6sZTV1eSQl1+cPjQ1RMl30RTtZdnPCJu672a/HkULQ8r
CRqgV41P24MbI0Q0jSSj06+hNzyKUTim2aUAnSdGYKyMk4ZCzyKY+NTHEpInu+/hO592RaBT20zs
WqvQlLTr4Mq/Gl3aWxIlh7OZB/78ELuAKSen2R7rcC76Q2AuP01kXigvCjcZtrOzcCEewVnHhGv+
9+XclgOjUSrKC8IEG+q7h3d7NN3VWDvdaVBS+SyrhLsaFeBgyBnZHyCbCCZFIdEUk6yQ6MWaMfFg
IAw7WigKCZvyuxdnU5K5RZ7204RwFrOw9iL6Me0slqH568GjAJHFegREfd+1IrYM7ImkVLMAybyK
hjE9ZFXwq6E2MD0Q+U4PojdPzH7zxCe//8Jl3h64GYT3Yv95nRjOPvOV/guXT1vNa//xVf7j1eZX
MLt82r7ypL9e/j9ead5mdvm0zezyv70f/7jNv7+SWCbeD6Ud0Hf0g0dhml/GPPzHS/yjyzzx6S3/
37ea/4xPW/3dK/3k8ndX+2T7//hK/3Grf/9Kbc8veTrUMkR7Bx7tgulrKJp/M/4wFVU+q1JyhPdV
93GjR9nH8X3Bh2V/ewVhFFvdd/lP/vNV51ctd6jQrOeZjzv9p/3+0/U5zHD07vSQp/P5ivddP78P
H63/r9e9X/HjXyKuXg/jzSi6djP/tfOr+mSbh59f6D8uERMfXvq8hZiJp3/5J5uY+C9s/4XL/76V
7ZRQ55ba10EygmMjtRNDImCzY/y7ETPRMBQHVbsJs7CIXiUWzL6mW4ZHMV2SQNo7MbJsWuc9Zlqj
L73KoLaqNqSHLIghUKv7Z07BENlOozinkrAF3zLNizVjoJsHsu8/xbywu/BEbcYSRixhE03Vw5Zh
6oDAasj2T9BFXyH1iK+FLcX7znYQfO6o87XN6N7AUBmf8xQG0slLiyKU5MRsYEnA2Tz5dLeJaTXS
fyBHR0DEaqCWEVvlfk+dc67K67ujC6vkqjICG55kg/qSbERih5M9OEzEVDd+hJarDd+NQf18V1x1
ggbk7UOqe6bhEFjFtVDi4qoojbb19ALouljdatWwcwuQDR9WW70DMDlt3iEXZEexsDJzZImM+mHe
S2ztd1pFUNM73vcLkqI5hWkMLe9flxRuad/1Z5UHi7ubPnJEs9SdI5c9RczoBXmTQv1drB56ZErU
PwjXNzL1V+PQbQ3+b0dAud7JryYteyF4L4xi+TxdgBNxJEc/JF0DqsLOC4pOU5g+MmufF5Z/HzhK
4ICGmew5cFwIrghe3VcI47xMssZoSdKjXn9Yc/eshnLdxUl6/LxwVAZ/34TSw6e9xNDIzDORbmOv
VAZa9TFCa6PceZegSbyL6AH28tBtLb2tC2SWvDaz84Tw65wxOo9Ulk6u88r7Rlr7aNtRTNw00A+i
GQmdHVBG1g+ih2DasE+kZCEmk99uYujqupdScMKKjOJoxGalRevIwMtQG/MhHmsK9dJKknIR1hYx
uTWYWm0pJu6zk7vodaNMyFv1TsJ39iDjZG6kHEoP8Bq/fOfZSPGfEBlSCdj+y6Q2ZvpOV+2vs90E
T6jCp5VmZHlceStm5os5aBiCquugMJle9e/XdR+mlOpRamivxYswLE/lHSkTGLZs9yAaI8tQrL+3
s7WLTKwZNSFECyffBGQLwtcDyndj3EkfNtCLnIBB3MXSfcP7og8blj1crxIMDSsVZvSjPjVhmDdH
MRS9uflko04P2lgOYst54n/aYF52v4baO5sMaruUg0/ZnxKOiCggq8nNl/30Fhopp6sQQQkxQbwt
QoMakdoMjnR4ae0DpQBjuhBjsKe/jJbhPyO0IG+EHfSYc5hXzL6lELYU24i1s8+nYe71VGM49X6U
o3epSclk5AZMbnoYPQUA1Pa2RdBA5hP2VrTaTnhQwOVw5nb8mzXB2NOM6rrcjEsgVRYU/hOcpJ3g
JM0AqCcfc5PU49QVxnqaEb3ZRyyp+o3VI980uwrz3w0DAVGZd4rl8eK29fAwOsZNr5PuueDAfch1
tVwPZZx+9XSDlBIAK0JnAyRvUwpKjtwvhQFwNSqgXwvr2l1I9bAXYGOBQhZNXdnu0jCcZD3bBGw5
papunYDfWoqJOzzZddxwq9l89D+Anr26jfYwL367OzZUcVcBjLkIXLkHp3CcAydXPV2IrmjgYjeA
EFRo2t+tJVXQfaEaG232hOzURYZz8iFvhEzs1IjldlEHACwJC+Rm1cMYmkKoLo9ejWxOUF3KHN5n
0RNNPiRU26Y6qA63+jUR/e7FHiAHmJz1rXCWNQ056MiHE7W2qmufxq+h61iQD8dATqUYNazftpBU
1lVM+FPvn+xJn77Gv/eI2mfClvmpdvLoDPd/dG5Ka1U5hD4h9fplEpNj0Y3gSSol30NCe5JHe+gW
wqfqQFCT90QZPnUi6gOnvZK2roKt6MaN8cMO1Gz7wSYuFf7M4QU/ib5EyLTvtQSiO905JFPTmwqM
lPNY9NAJRpfErHaf7VLrHP7O1hu+e5AQfULTffK57yqsYizWiKYdKD1ZipmiGOQdWeXWMJWbrvv5
a0282ZcBspuxr78Q9ajNJn/1vFRGQb0D1y9nrwoS8lejM5/EijC343OZ89CY60RrzYYfGp2S66Of
+u5R9JIu/2PwbHMjRt1QuEevApLMzf0vl/B3b7Z1wExRw3FRn5hm54n7YrGP2PHT5WqqdVZpnUyc
+P+ybnb+tTaQUaGwgo3sB9m2GHXvQZJLWOgLJ/5C9O7d6HXlJ+LajqGT+rW98Cm2ovrdaSNSOmHr
P/qhzW+mEUpHszbj46d9Gki/jn5XwnfDh/ikyJW176Sc+BO0A4sa8ZxTgLzEcG5gBdy0IdBLsAhm
+RZGkrOOYetaWATKSZgm0brT8ubUTA3Juo/NbBMuiqyso9KW9rNdLJiHwk3Y0lwzd2PkoNX2L1sa
+fjxCvN6LSQdUSfJzTUMCqHiBCUsWMm3YhjLeXJxkvgCwDbKl02KmoXno7blazU8Xz0KXIoW9AtI
tToS5//SZOj1ovdqwO29EFNhp8BjLbq5l6ACWxBW+2B0i8xca10Iys2pmk2gRMpUcuA/iabRIZBA
6/5BjLwCApzZo5vcOjwCa/zLg6cm8I8K8t5KkVYr0o7euRQkSUUd89juZv1aGKHO9M+DIESKJydh
/Gefec3sU020S2IiDDVvJ4PVg0Eo117gColcJX9pK5To/hr8NVNIhbRJqY6iGGb63dO8bB1C5bAU
P4Pzr2I2wIzrTxOz7f47Ok3og0sgffpZFc281TwxL5u3mp0zBJuI1yYpv+v1+EStf7+wybgfxgi9
GDWxPHKtlBTFltsUywquEr9RH/tpEmIMe9koILOFby+ZxjGoJr3bTGsL0irB0S7V4Cpmg5z/SJpA
Yy6GFpn5i+71R4SD5KdyWLfUx1Qg6YAsTHLndqat3Mb09ylCF6fEgoWLM1EerUQXYvGhWtgZyE7K
UMtNPaR9tSg0+ZfrfX5eKnpdMHEwDJxVxJAoO9VMPSC8SMoebaqNL26tKc8DSc+lFln6HtSU8uyX
lg3bveeiOJ1DFSbr3dKcsq8Gkq97Qyv+LEbZ5rg62cA0eoDAmnI/TnlY0eieou+Duv5TjJopZyt8
A0p3/tZ32nNeLnpiXyWTyj0sXfGxj7qC+nWepxTeh6teApgRtlahWrN2XGc7Fpl0yanTXQ91i9pc
7+XLvkqUwyiauALglE1yggth+DA1zWdwfRy8pP3VEy4fvLUo+JJmcrkDvVMeVBliyd9qg0JyUAyz
IDuSFvGPwlQLVcIqIXVmyulEwf+XPqFwLk0q56ReBXqMZOGHFb2SHw3T8o73DcTMvMuYQne9+v0y
hrYiUT568dII8h+kUvMnMlDFkyTFf5Drb0/6NFJko98BmUTKavLIC7V4yoJmBfX5eBP+SjEiRNxT
IiUmJcOsHtSa0P20XCxy3VgBcITW9/0Cdpyck9Sgtl/L82VHqGRhRk52FM6gCMa9OlApJK6PQoS8
H2zSkhBXW6321lSldrYk4LFiaHmQKo81VTliWDhWtZD1yDqnniS//VrTtop2lhJ4xt3C0d7mNTzE
hjdVRe3Ph9MysOJvCRicazY1pDCVq68mxrqf1Etnm5hI9AydhAiVHzEUjXDx9eCpB514mE2iR81o
bxKcmfchd2gf3BTK39+Xu3uq1Jq7vQPWdXoJouktHQb11N92rlQfDc6eOWwDan1U+3Jndt6ws5W6
hp4WU6yaGlUrYiy6wnpfI5abFUlEoLhFtfZH8M9Nnf3Ngkym5jMKpJ3ScIQQTdx6LqiraVzJkno3
Uu7ya3p2/GQbpxWN2Ti/FotpXYvVrQIu//PWRuzYCdqe/7JtTunLThvgb4QXJF5FKM58URqn406r
I9JpetkXxX6BFNl6heisPFchkoFWH6dfUnfI17ZHeTlHbIieS3lhZbKyciZkPlLQ6dGYkJuiJ2wj
QHRgxdOMaLLfPTGEJo1px4ih5emmG2/W7WWemU/wUjc3xU/am6oY7qrrULyZbaZceOcqd7fC1FF0
CcvsROmqDXa//z/SzqPJbSVYs78IEUDBb+nJpmmvbm0Q3boSvPf49XNQ1BUlvftmFqNFBSrLkGKT
QFVW5vmkURYRYIitRUDHzLlu72+F9RQ1Xn5PdKbNVtEkiTOvK5eAe16wjCz1lJpEs5FiuorAa+4K
Tqtf25pPqI5MJIdnJWbyf8mu9trmzpirfUMEKxnC3lG2Wk7w0Y/ueJZDiYC9pJUo72WbYxTb1rCS
R9kWKs2CCJzkWXM196VHfhjCi2spzyGkvHsCNuu73CMida6loA2uV62bIEKgdfVeNgymX927ldPu
IGmxHpk73xraQNmrmtEieEE32Zc4Nn/T+gSm3PrK2RGRK+MguI6+tgUV4RiKrq0V3/c2bh/AIUj8
/CIL1UQaamoQ0JVVBI1/NtRFDZpGVf3NrXM2tyI50a+CuAA992uWeNDyix8Id923BQJBvxrkCLPH
axcpNjAmQ9lYkLb3vI61zzRUY2Y4pTpL7SHLhVawxFre6rdmhAsBXsr62DTlrjZIXg7iaZtz/g/l
ye/uPV3wfZuv9PgUoQF44Uz5pyXy8n72+vAHkh3mhq5oKjIYCCbFW7z2lIQ8/ciFEwiAdt+7jX0/
zgVZuagAV3jHEi2074PUtO9NzbO3zRDbi5vN0BTtSIbTnTTJobIvGJtFk4mAGEVmk42a74fXl7nZ
bi/jdmQcd7Bp7tzA7vYkZpOcnhTTF4sl9yo1WvyRc9WBRkXavvEwdEr9FBv21lfFRKxJ598lRJgu
Q1k17HidtH69k61hOXxE3nxUT3TOS8m3V/aCrQL4ng0hohVMXdZatgHLEW5ldYpKoii1wD3JqlYR
8alkXzI9aM88qZLrIPRZIA9DaljLXoVuKouqIp5fVjMbYKdAcNso+dpaRY7SAjigfV3Y2Zabrv7E
YQN3ckAC/4QW+G2A+J8wAoeljdT35a++BpwAtFjomyWovLN8XJG8664addLvurmQV7IIkaK6s8vA
K2Gg06IQbrXo9LgBuEk1rupH3W2iL33cuNFzkbXNl0Jtv2ttuHHssnwoelU8k5ZOeGRVs1IMA/15
INpj5Zu9t5WtocF+H9USnQAMOo8of9/FHmFS8dy5wod4Twr4QTbK8VH5LXHYDUlLUETvfqVAuJ57
KwVg/wmwvGqa6irhp/YoC5KvVDN47M2ueCSZc8KXpAK7nLw4WToJ29XMMACj/urfdPlWD0zzLGzx
3UsRJBt6Lbn0OXdKlpPQ8YlGvLRzIRuGLLP2/pC+NFb5r2kekGVOcaqsaHnt31r+IQqmUysRpTN8
Xl7diuY/bGNq/r/63YZFEd//XGmGlZH4MbHSHsSd0SBjeM45FXUgIAZRyKuu4JxkIet/NRMLGu6C
0DtK+3UGOeSvfjfbb30KWB0bfg/fNbUULDJ44d9e6TZEXv39bjID39DAsm7xv3aUM97mlv30QDHX
JXcVSN1oBCx7B6o039q42JgzW1rWQZuEBA8T0Hiz9YOOhtFv9XlgK41yzK2oHDs6FEWvPBA4aD51
dfZNyc3+KGu4XMWGvZm56vjePCEcsgvjfDhmraOhkkOmxmhFAn3TTFykTRZdZgK5dES+ltVCmYjd
Lbtpj8+W739bBa9EQ4dkqGktWoF5tjHcsT3Fce2SpxL6B2UmvzIpjmsChIKp8olB94OLvDIFT5tc
a6Ej/9mAyhjeY8/8Iu3WlEZgKOYuWvKj7jlIknOkuRMAhxgEtznFQkGW3NDrxLJvNXJg4H1LECa5
S5skv7OH6CE0zHQb/TJJe2lVQbH4+3Igox0rH/R1tGz/rdOv2aTtf5+y8Nx/Z28Kf0uQk7PWejc7
1UnYAVog06Agx2QRWl3wPSPMkySiH/xl3nTYWF8mLW9WnuYklzyHJAjcT+xGq9QuFmu0ldW1xZLU
fZfDh2Y6Bgbh2ZsqIJXIru1h9ZtRXspC9wlQ7xrdI1yLmG1iu8V0vDWPIO7bRevxMaGb/HFrCMHD
osSG5qWa5o88bbkdgyOVNTIljLs6n95lTRZ9Ycxfmr5ai3rMH6VNDQHBVJPDjxuTh2g2R7XhWrYZ
swn8idhOit4ub7Y0bZzF2BGsfptoiD89De3y66ykgx1Ik4sWcg5py1zYsl4yRBtpY3EULksRNjs4
I5e8GJH4QGbpsXOt4QQ38xTNNdLky8cRCv8GaNq0klVZ4MP/TqB8hHeSbkltuhePE285SJoasq23
kA26ZQUYmjzhYSSSzEOacSjEJSE63iim8NzMNWkXgWXcsXY4yJqjTgZRimIstzaSWwtpvBa1Ki6e
QCpMbyHNSVvQq/rZGKNFnVbR2nKV8hwWJqezoHl3ia3pZ/7fDgHPtvbSWRygqJ0R/DMW2jIFhkIy
d2ccMiPMP4KSxFUHKhWwI0VZx1NpHw0IJQe3Vo2tjVPkviMfcgWCRf1i5uEnJ1zVDzvaoqjhb7jP
VFub7Ln71hXWMi99bFbbuouctfmxbdyDbLWUGOJ9MvIVR2vU2qnEQu4TJG5WuqisI2nz30EqBCRQ
aEh6z6ZbcbNZMNp3udqSb04PaVeGsehgWf87jNzN/5/p/utVpW1+h+y7xNonUr6ajy+buWjnk1dZ
kGy0igj4Pd5MsocvRm3TCpU/6NxX2uR4WSUR9JF4d3Mva7d5yZLJYIFsc9KlDi1h5bPMcvpcdgnJ
ovZXUPbupeaEbayzcpcLNTxnfUP2r6lbD3iDUJ5yPeBK6JAukMUwvw5m+9THfIOVoV6aPWec7PLv
rnzV31Cr8nJ0U7GuSoNUmZmsKnSTQl7NhewyzXTWdvZah1P6YxLFeOGOBuZ6CLpPklUOJWmVX3zg
Rlvyy7tdGXoRMjbqp8l3bJc5Nvid3M5fBxKQtq4zjWtZrYemWyPUlG1l1Zv6aKWaerSXVVfM8CuE
Lu5GbpWvPiQr0o1Ab5WqqpzQfyauOQO/VqqOeBm07Ge1mv2tsurGrgeKrPvZKqvpfWGsR1/93k2T
C/nVUlEdSgxifZssJjq6ZwdjaSiW8J9ZpUqnnmRNFmmQziAL8T3q9SxdD/ZeWDj6cRvopMOo+vVq
XqyTGFP2HAKRaCYbDJEZ11Z+agYpSnPvpDLFuhA97NlfzW5p6sVKznidlszaxZh5yrpBKmbZJV1+
MOMUnUDkYlcT8eefqgmEQbhflak315MWhIe2crInPdY/EfFMt4XvE6fT+vlJFo43NMfeucjKWJdl
u7o16oqvLc0KiaWhLfsdQMNXLytJJnQrsXCFrZybWTCE0wD/kiXQlkxN/81elJlvLHoH+GTYtPgN
6CZHQaDt9lOH0iXHF9F7K2BUWqbz0fQ+D7q4gBPfkZfR9k0HMyJ3P8AEfWhFVz0Z+hgfWCppaxDP
/UfM8jjR3Q8DTx0ntYVKLKzQHo3J+S7HsQ/g8U3aycNAxiPnEa3Bczc0r0gydXgyNEv7SkYp2p2E
iOzl1lEWKVuhwC54TM27SVmEJWmfalMiEJ7ZDqThYrJPhWut5CbUiWa5tsxfal6jXuo4Ui957b1X
oa/tZU0WsjGKvUVPbtzpZteFMI5toU8lUpVq7b5akz6dLC8cF52KqOAEZG7tisHZymqqmC+oOi9R
Y0UTY8bWGFoU8KmJ4Civ4ilI64W89H0nrhe3JtVp2LRUGpHhDPmt489LZP8WRmO50Byn4RjNhY8X
JltVev9m51a7lQ2ob3lIn4T5F8vIyDgsqqDmb90TPSQvgxm7E82iFvMD53gtZpLPtX7t1HLkpqH1
BRBrjpmWUdE1PDeN7WdgozEKl1rBVYye6yR2zazdUxMuz1M90ndNKsSL2nk/W0HfRYexRxmOdYKz
IJfO/5zseFtFhvEDwv6+jlqcfEAa2D56e6u283vpyE9EOS1UPwvuZNXXgmBdqqDJnNh+qYcJfaR4
+mp5TrFJmgHno2tXb7M9L8X4lZRZsKx8hTneWZZESB1ydQjfDCcGZuzWz+0IBTINu+/S7KR9sC30
YWGmO4s92gFyN6Tm+cr4szoqQz/LF9J8vbx2Dwi3QjoceO6vMX/Nc+2tIS+QLW5z+q79YJMHsa0y
uz8qft4jeI+UldlrlxYtcwMxX2yyNVaH/iiLvMqelcG3t3EdWd5J2kCDEEMjimohRxBkEuKenmct
syneaZz/FIi/ovVNTlKR9Jv4VzIXf0B7WshWM4ze81ptd1OjCbIa5hFh0HASVFghWXq/OsosMJA+
1tFsPtjGxjFoy44FTcEipGo4xNgqVWxtCnhm0K6Fpq58v/lRFLjylaREJ5C8FzIr/hV75/+K7Hvb
/2yQAvBX20zI+KvByWySX2/TyN5SJf4qHP/n/P81zc12lY//NSIzIavw2+XdhPO7CWd5aNn79l7N
QDz6RqYvNKUuV/gY8nsUxrJ7e74ivoAEJusiLbKYAlTkqt6yf+vqJs3Ifmh3HfJrhqEcU25jXruW
I+XUhqN25xFfljQZaRegeGEauJHDINpMkem7C43n6qlw+rUmq3JcWiQ5x5mqsVF90sZJ8+vaY0hE
6O2dyVcn39fmhj9121uD27TdXY3T8fo2DHUWAVNWCDnbDylup9bFUSrM0nlIatc4EfdykG3qbMp7
G1CHPrI6mquyoSnafl1prrsSEevwJTs4b1HTPqtB29c+/FEvFvCeo5yFu0L7gJrNrZ3Yv2YP1eVk
O/HOCVvz3Jh5wvM15QhUq1VCdCAbnKPJMM/yyvErfe83zdO1nxzi98k/mZdNu5R/Oo5vRtj8JHZN
rYcLa55V9rtNNceFjnaRH64vqcHKCMnKWvXzaWPftT4peEWxk1W0zhECNklFklUnBfVRtU8IBjh3
6EvY1+KvqmyQts6Nwk0xBhHkQWL/9KhPFujbVA9ozFUPYcSZl1EIMr76seJjpiDP5Heb7MxTsFkl
PbQOWZX95NgmYu1h4GC+jv1rvroOmm1Rk4utoXp+Z+Tdz8Jt7bueRQMp8JCWSKb6t2GWLC8RQgDH
aUZ1Xm1gl8OcADNYaqW/kjP8dimnlb1liwdBhB8a0kiTingU4ptIYhYpmvBN5B5JmcbJ1puopRd9
qq6udbJQneO11+j6ECys4PO3FlMOyufxUM/ZfpMnyDI8Yb1iVJ5yN5FVyPqKwowLBRlmTv0A+gjt
EA9FeAzJc4U+rx+iNNn4+Dh3kU1a1VSU5oEzW2vnG/2jovdkWUNFXuhT12zYQI1fY7wI5J+Ob8KH
icA3pNlUSXe1Z1Y1Xe19Kn6zy/4T4STX/kbSKidUFUGyDOCT+rI8V7O6bhKzPW6KMTxMs/ZubyMt
oCGgt6lnsV2djcuOX1Swkq0+aNajZ8U8oOaxZTZa96oS7tq5L9IHzsHxvVcQptNDbXX6oq6g9sCC
Q8bB1D90rUUew+9CcOYGKa6iFoskcuNzFxbJE4pLlxKa+DthVtnG8msFwJpbvLtkMuM/Kkj2Q6Od
A39UE9MTKZrVCXQ1AkIlIkC9U11NvhUAKOIkvzpplYIvLSU8W3aWfWSDrMqisMlj93wUefxgZr7c
OsorZUY65/232/TSLCe52fog/Nra78mQT5tKr31tU04WSYsK27UVQqTlkvtozTJqbjKjuDwOrc5d
PHWjZIMDKV38j1HEUkUH3dVX10nkfNdORtx90RS92kV6FJ5vhZUTRd2Py5sFPFJ4hmOJVsIUms+4
JP29tN26yKu6cKalp2nK6tagjQ7D8Jr6W7NLyTucX+xqlJd5RWQH9KaVnhi/vwvdxhXXFu2HU8X9
wffG7uCq9s9C2mRVNtyqv3WJSiVZ/Fb/NY0yecbSQ1ZrKVtvg//Xuez5hZWmCHZoNu9Be0zbcLCD
RTUjtBrI/qAAnGJVKK5+lwUu6C2J2oqBRp1izneWoxni7PWqUUXlkjFqzh9lnMSd7AJ+IISshACT
7xfmbkhsm9Vjpbz3vbYncw4atxoMHH7N7PLZXk7ldz2G1BFGgTgXjXGog3bTK90hqs38M0idmqek
rryEkVGuhlrp7y3VDLc2bI07B+mJZZuMBdJ2Avh903yktR296IVi3+ckEmfg3l48zmOec/8gm2QB
+oGQZrVGN5DerCse6tpYoLn7rUQr+DnWBc9PXVnKmomY0bM98CNz4nY1stZe2frCUsL4yQ/a7ike
0mjlpF6zTVKre1LzPDpxB3yVjbIYfO+rw2rxKGvgOOxtbZC7Gam4hZZM5syTuXbwc7KpTtotjuDT
2DYc+E05a5gZ4tNByCbmZK5CPlnbjdiWCTSgMFR6HsL/KvFIYRwtqQE7m8SX3hrKuvhA5sUGsYwX
QEkDTpmG+F5GWhFleCmbNL6XQVhzWz3XZJsfRZdaTdTF2LDqsM2m4LgwVhfE6hePdm7kj6ylSZbI
pmwrq7JBz8kTjiL7LE212VVH0djP1/7zIF+Z5VJ9Nj3J2EXJsjeaz8j12zvZhZMM59JM1vI2QFOb
pcpN8lhrxiK2WQTHRdiZoIITb++myiWqfIXNEoGfZyTLunPa15z/qwlJKx4oz61uk7OARlG19TxN
50P06mVpBhyRzQ/TRMSwjSNkf+aaLGRjPve4dfu/28YOFb6hJrk3Vta55UAnZE/tgBtZj1Hq3A1D
UF7QKCmXqLSm3/7fPVLmGP6co9VKNEn03N+VcdI81aPy5vEej/lcq7I22E39oC0Vxaif9HxonuLk
TRhJ/CgtJhojKBma/Ua2haNrn40BTpJfNw9JJAhrLo0ze1OUudOu++x5ZAemEr01tqtvalcP93ms
WueWm4HVO95dxWOuIl2Xy2FylbVTEACJ6rsDDnNCbGlqxMsIeulaFZ0lXtrOs3+r3lpl5/8am+H7
28G8TSfRHGXhqpAPeOjmoBz/tckrtYV4gSvY4xQkmwM8xxRZXRWy5OpqbOdo0qi1d6mlT4epgI4t
oewtCkg8k+znTpuU3di1hOpnInxXS30J9DP4JHCScLDQeRF2hERiQQxO3AF21cOz2SviHEOQIbmJ
n8kx9Yv1tdGKGntv+eqXgJQGjnq817zmFuFaU7vtELBZ5e6kP5eBUd9x/NEtZFUAB78P6xiRnkpp
l7r+RRNF+yTbKgALsVIGZ1nTirFYOucp5FZ+DwPHuRtjJV4SAIC8yGiNp66c9CVyS8GnrdsbVkrm
l64poIoICFnWqASvxSwINneQI+NZmKQaIDrJkSytw8+pNDfZaJtf+r4vtl28DnzQ3xMRw9U/YYnO
4dhoyqvV9Z+VWcUXWVPFa9026gshde0Dh2unJMlR/m49TjJF4i9lVWR9uiUU2FoTp/eWkh+/Lysr
m4iyV6ZdQdS1SHANqXNhBgPMqV9XQwopg81Av5ENstCKxLr2swF+3AENW97GJzWHKMgftTUECC/Y
2BkqWoPTsjOuxvjstqrgjploj5Ca+2Vc1A4f+uQvarsywHHpw7Jw/PzOasvSuV6mXpHfaY6JC9ou
IDIq31odOjcOtxypoYEw8JGnVK73yOK0Tf8kvFkzPDWib4nnLXE9tj/SqLs3gFG9TyM/GEMvi/vG
jYtd11v4CLVUnPWoVFeBxoE9zO4POWh09gUUou+22aeLQM2ql6xDaL2yvW5R+SiAcz7YQRTlN1eP
RrVrYqt9xicxa40R2y5bqzzwOeQxvslGO/fdJz4Y2SQL5M5f0e92T7KmW7Wz1J2eiLN5atDF/zmX
bCyVyflzrhDBE0PX3JMxD5ZzReLZT1JjJd1undkmqBuFzU9/3W/1blCcZdpCHKrntXUjYH9M8GB2
sCLM50SL7E3ZZfG6mdfaXVSBvlW4A3dzVR306YzXmnNfaopWiKchfpAD5WS2WexR8Oh55tGOQFBJ
tlbq3sm5VH3471fyXwo/5NGj+9618EVjEjoaxOGm7ep2IVvcrvzZLKvXPmpaa3viPPa3wVHBzsKH
H7TQRp3baEWM252w0DYjjJWzwIT762zyZuy5GmhjiCwTl9feaUhwraJFhwlEnupo76YaEGbctN6m
9/Pxqz7BnvrX3JaQdqVZtf/T/EdvOUk2+/T+6C3NQRT94+awjQfV6XbsnMxtDI3+2Rj9b51Vjd+A
hDwqAIheDRGZJFeZKpmbFdufdpoWsgeYxU3fuWRzekFBQHv7RY+0YalzAn9iNQl5VVWa/CTrLXHj
/cyFcvtvLK2R7cqNH5lfnNGVcd57UaF2VOLVtvGnbis4Owe7bpVj17liPeV9/QzYvIcrVw/f8kqf
bzzGDxxDW6jDizZzp+eOwBb4JCoxXvOnZlaEe/yHHQ21U2MU6rPvwILtTfNn/xChqFv/m33u3839
PZv+cn75gf7Z//a6PvP81V++nz/7/8f88v1X8/u3x3w9cIDyrLvm90Bv+28tFOgpTtCHcRZk0oUA
/81sh8tAfEM//Z8hMuwDkNuOBadp7qAHRRvP8cav8NpAsVXKF1vAPC5nO+LF41eIPEvjlz0j0e5q
n/tPjtHt8J40ixTBlbvaiKtqkaSKdVf2uo2ARydWskUWsuFWlVdVrTPkr+Y8ag9tMAy7m33UehNP
WaA+IesMlymNxXvR1S8Op6o/4O2mig1vrJ363YBGzXIAw7JJCrcC7UeBnlZ1lFV5JQul57jcN5oa
EgqPJIUUrWJqTrKIC7c5hXMhq545mEsQL83qZquMFj+2rPvKFG10w58WcpwcIhvGAqosOZ0VeH9b
fe8mHam3yn/JHTM8dr2tXe1jBOJkSCzkNFUUSdgbGOeuB/8SJ+mhtFtU1BOiubZuhnA37HbliKOX
vDmbVORJn/l32fQ0hGxv3Jztlj0+oQ4yPTloF5BS2iG+ONtIuxkRdmXBEVqk+VninuS28akZXBC4
hGVAPnarcukPDhkFiTjLViuc86yIEltrejA9tYC45t0wi8lmqau6+xYF4xcNLuGPJL63IRn6C8si
PmKa8wTB6q/bhHWLyAk76NT2qyDDrd+iPBecQUDNW0y9R8oXEtewU+2AyAANsJtaFgdZG3CNXORV
eam7crheKzxjV6ZI+MwGAoHI4SdrKPVJPS/JTDxVWTHk26obWTID1FtyODmcTNK2MlhQkH707tOr
8+VQjAa820JZ+2oaHmKtnx5rMwI5C1huN6imu3aaoN44A4qxmuIPr008Ax+bLNiLqB1eRyfSFmwA
M3QYaJ3KmCcKAnhGGg6olJQ8MX4ViED+rLI/ig6KW8KjhwV0Jg2qe6ntdslahFOTSOO2Efto4sxV
8uyB3nXZKhp0/ku6PdM1c2KJccGvraIWb4Uya4jXsXvhwK26M4guQRtK6ciXDIINkzeLsiE7InMc
8SALFvcXXdVAGfqwy652sAOGUtzXRG4/5AmJKaGYwG7/O8QIyx6/YfB2M01AOneqjkP7Ng3npAjb
8GS8Dq0BUy6Tqc1WmocQckUwzimehP4FFH/pq82X3BT+2QHmuZBmNRYoaBjWmwbVkvN+Z4MEO3FT
MQ7FlSLmcGU121dx5SqrNqrYI+WZsZk6Lb04sZ9dixSpE4ShQWBbhKKccyIrt6qODptZt+Ml9TuL
7BvN/gqieVMYfv4975u3vNKGV8NW+7UiovqIwlt/zJu8XPWibZ67MvVWHJGHu1oLp1f8C4TR+BXJ
F702vgZO+1Uh1oQ0QWqqb7K+SfsnI2uMZ5XYKf6802uGMs99MLmPslM5f2XIedAWdghpWWTtVlGH
eFMa8PvIfRle9M49Kjx3PywHDqY+EJwThqhOkpIJl27om49yJIUutxPnYYAsdtdrxAGMRGp/lDjf
dNcuvkDeT3a+7YfbujGb9/nISHZApRcG7ph1h6oT4kmE5WuL33Xr4wvYVTP4tXE17XmOONrElR0e
EP0lCRKY1RKxL/E5KD9KoYz/EFDK3Y988cfAtcOdXoT6zqk99aHxYXsDHpv+IX4IgJbyrfKdhLib
Wtz7NrLVdWcjOUuoQ5bX0Z07E6Rl4Y2TeiT2J92Mc2jFzXa9coBMOw1fqGuLOXcMND5iWzcw2r/m
4bOxEEJFXq0ssuHgTzauxb8vZV0WwjCGg0oayf/spDaKyrGz3w8HMyqZhQDGgBghUAkqQWZ6qHVn
vwrNh6IauvvI/YgMHVn1JA2yoz96j7LNdhvzISg6dVdlxKT2pBREy9gMjHWXWxpnWHPdhzK75Nac
g32ju2vAeCycbVpC+RsLoe2miiNpktlt1sEaJz71RPw3ApZde1/XIWH/an+WNYC37X1hOXiYs1is
pU0WM08BrQLtjJAJU0lb44m3VFOaw7WH+SZS/4CHYoIl2pG7lRNrgXbMHP9YCvuB0/vokqguIjOB
85Dqpf2QpWZzQFM7XMiqbw/igpoiLrzOmT5qrT8MgkgXxY2nXaMYxoZFh/pOACL4U2VfD8oDnqfu
YbDL+OCYwl34nv/DKOJ5yTdrWJtPVsnapOHcbDFAUH4RcZSsaq+sef0EIQCiBE92zYLFtklZV9PK
uWsDtebENu8u3ixXACJ2fGpbogRHQ0nffB/ZZtsGVGdZ0AXI834ovDr+RMXPX3SpgbBHD1ItdmqB
GEREaIbdpc/gYtHCaiP7ocXxtx4Hwg9JG9c2TVmTjUHgwc7KhH7Xsejd+x0fo6PO9wjVanbG1Mcn
0r+5FVlDfEFqkcciu4CHcRYzKf1iekLeTMU9giDbYDsm7JVBe0M/ISbjkB+1Dci2CezyH0Md90U2
Q/g9k4zhdkLiIA3GhdVp9stkIY8bthWbar8iQ1rEK7f2qzcikFCG0HPgw7pdvRXJgr2Q/zaqVn4E
JZIsZa/EJudbTxxkR+ZBIF9WTpKBRRV1dzZrr+I3bVVIoZbKqxO4JEW6eCdy0T2ZvrJUx2Ngnruk
CNGsGbKDQELpm15k/5iqGb2rGuGLYeSgK6tZnLsmyUSgrAXqIvWrs5TrEUD7bcspC32h9nV3ceY0
MplJKzNuicXswOF3j86cjitNfexDZ0k6cXCdpHiayF08IDLdLcoq7nYDMXEb5JHUS9yEIfwK7Sxr
RMoSmDIXkAubbQyfmCekb0TrUu/FQilS6xEci1iMg+V97dryggqE4y941Foz0JZXPYVZTOZImYWb
TM95UvZ6rBAclaDpKiKbxIzGPuGm0qeVT8IV68T2eK2WnSc2jQmQyeFYmj9DFG2cWFPVgxrX6GyB
GV0kwitPskjnw5uKT364GuNsB73GOMpGNTWgj+AjW5cmYh6JQ1RIY/jROdHTjaWAvh+JA+NnnBv3
Uefq90HelWcSDKG6/muq56sGwqQ3jPbdzT7EirG06q7YaGHsw4lGsHN3nY47IrE7o3mdSk6M5Gh7
rKv+h1ZPsPWHIP+enuveab4rsdkuDKccn5xqcvmfGv2Bna276pv8kxWAhYoGR8idmgWchJFiJ6u3
hmuVw6vYrbPTX/bBaNVVBFd7JbvdijzHhWFk99JiOGnhrIZRa5fCcLP14B1U4XePsggcPlpPdOpe
ViGVaxB/IfEMdfeo8C18BHOZbX3HQV1+HiVt0DTJXtci9yD79Q2JL/Hkba4D5m65CLJNPXnjSo7q
K6N7rCr1FUnS/ChNg4PWbFdHZzmI2L0ctZFgV3BCcdZ6HHGjhnKlXvU4Y8Hyc/cU74qf+hvD0v0D
bmXtUZvAu8oeg11/4t1Sn2rVqfaVWfcbr0ErWM2jfZ0Xpo7Ii/DOZUO+f+uaR6gkIFzREliZxgyp
QppwBQa22uO3dN4sHi5hYRuvQahFx54YtGXhWc6bHtTcCtUqYpedm6+mh/xJ6gTLJidiXtOceF+n
unYkPi3cRlHUX/KmKdbQRtVHvPXW0qjr6LUsQw2+TAqX3hq/KghCfKu7aF/Eus6zzRm3oTd55JVQ
tAE3ZzcbBbsbvPGWB1g/Gd89M3GWzeROd2Xc2S9hYq2DYsIOf2WrTXBTzUwf3jOBV7oD6+rhiUCF
XOcIZB4+5oSFBcVQXNpiqh68oP+QwwtHWKvUBMsuOL2Ow/SEs1nfuy6h5m0xdGfdtrN1gNrus1lq
JimsWfhRW6hHyy1P1e/Drrd+ADl4Ma04fw/zvFyqtSYes2H0N3LGnq3HdUYbbutZSXvEpwYrfy6H
wSS0Xws/zKA7iViwiWLGjKiKfzROvMZvs/aMLgLn3Qp1/h69pR/1NDCegp4wjD6x33udUBYF+sDe
gCL9pPoJu0gABVOhZgh6ZdcoOj8z2jvuHO1SRtER1doux+zTc8oQASrPWVZaJXa+S7XvEmBJfY9q
Mv4aYqgbYxsqSITL1iFmhxYQkr2UrXpJUrtNaiHafuad4gpnBbPY/0yCNQ9/7bNstQbRrlQ9mmGd
XEbFyOZUteF5jjArcrGvamt8Ya9fHHwRBWsZWPanPZztMhDtT3vBeuG/7LK/MhQVJ5KpuVOTyN+k
rhYgQa9HL0GnK9s2hn9ge1H80gulOFgC8UvZmmuJwr5j5Ik0t7quQE19SE6TNh/iNPWnDPcwlC45
9D2Yglv0h7Rx3slx/K/oD2UwkoO0yQAR2VCbnAvUBIfaOqBjF4W2kzPpHCMrkXgvHe7stbCQPCne
GxSvX6sZoI8TEMLZ3DX5bsabNieqUXoKjPH/EHZeS24j2bp+lYm53ogNlzAnzpwLehZZJMubG4TU
UsN7j6c/H5Ialbp6QtMX6LSgioTJXOs3rXmSJX0uIeh/HpQpuZFNH+15ZjXb/ucs2UFC/MdUrxG/
zNKD6Vs11eZO17To3Kaxvcqh+6xEgcq6bJMHH2rDTi9cXK0g8ZzrqmtZ4ML9g+dlLrsp7vgLf07B
HWzrlq1zuI6T5/I8SJPNTFz5pVFRPWtlT+AdWlGHyqoz82pXIXS7SNw6wHBz/oSYT5Dnlue5zp4/
wSw6e5V6GnEno3XvrEmDaacN1TfX+F7k0fBVFJmx5GtIz6SWxU2AQdhGx273HGixwCOtttdK6rKz
1Lrs2VI72Dml3u6GuZqJCunl2KluZC9iDh1QpqA/jmqYPYs2fXej3jrB6c6ezYitPHfVTRNw2agJ
n1pPavEGhg95o8CMTpHipg8wh86yXTh5DkID0vCEo9Kb3Rer0bWyZ2zfzUPRhz+meykSYyEq6ifD
Sv7jdB9Qy5s15dfpiLCbB9929aWdGqAxjNBbxi7RntgY2Qs4bfRSt68uokZPTVUrFz8hkZ460Utr
BM4NIZ4GT5sifhnYtW5UuwYtxW+ycBWr3uqjh8OcUQWnocGdfUAfelePWCQp/titmqAQz1No/Vkk
uFOUyR3UZJbYMwkDvsYisvKTY5jDUTrtSj/euYnrHTsO8W+L3p9NVYlnYZ9GHhDWqt1XSXkfoU6t
buEENL9U8Y5p91hF3Zetmp+CuIJh6LnpyjBNFBDnQ5q27wlyKfuxKzEOHJsoPWsoji8j2243sirH
qXNHOuokESsju56gGqqVaySg8DpjfBw8ogiRUb/iQFiSIR/FCjTSHFBAcBtN7uR24KX2LJpkEYu4
eTUNS73xBkdZylm+r7fLVGATLXvV1xF5v1cCLeExTXBSg+PdsHqP0tVYe8VNHarWirBmsOkS3uBo
DHQWPEZ2YLZ5LeYIddcAco/gh4iSdGT/46BO98Ysk7Ni7e0smr7i/Y5G2ZLoY/TkNDHILLxSv6c1
SD3P+hYBQyBsbE8PRoYN7TCY/sEU8NmQigjXig3nXlQ5fkUT4Way6egjiq89T2FSgz7SltgmbAev
sPdwt61THbrlyh0T/bXSxVl+kBkGuxguJNZwvEgLdQJqkHvRWZasuvymKIFNIvAv7WXVuBjY4y6e
EvrcDQobzk4V3bGz6v4oS20W/SjZvVAOaghUnAEfzZ+G4o7eX3vbbtZVsQoCkzFps7gN0p2LldU1
bdbzA92WevQqO4sZLpKHizFxkkeZ/LIV8wtLpexWduEfkK10/C22spMlSHI9Vxm6yk06kE4OYt2/
YGInVhg1AW0KYbPLNm8uEXdfK6pOuhiXwmt76en1riN7u5AjPiYkIdJSrj2UoDT/fZIw5Z/ihIj8
zB8j2+WsuHPMlRtjRy47fjk7H2iew0gt7thKtE915tyGYwcSZK45WvqkqKF7kjW7zr956azJMabd
k42jO16TxXQUc7UAz7woTacHOsFMFdGape673U1bT91T3AXjMsUnby/nEvHGWjIyp52cO6g8sMc+
MLfXf4OGwojX4Zog5zokuTatoSYb2dvHngD6OPvrlVhwVqmFhWLXF8+eFe0mVbffLVOxVgngB8hD
QfEIf/BybUeVYxWznz+qQ9bcO6b+RbbL84RjjTqn20wXK4N73TWT8z60psbTtqnOQRi7J0sXFmEI
DQ3BJh1W9YCtZOkE/QUWZn9RZnp+xWtyUl0gZz/bhS6CFYlLwQqNEbLDFxpmFRkKLHOTX6iKi7Dr
eM4wKznIttSMowVPTLEq900E+FtjFb8uXX3cxyQ2H/t8umuqHp+ghljgaNfdo2VDRsQh4NjPtWtT
gJpJheasrEXw1fAyT/qDrI5elK39JBg3XgwG0Wlba5NJ5o4aeO2imIuYx2/MqgvmJQxt7czu0cD1
FqsmCgDhzDhcbYq3qTvdZIWtvDU8UkXKipyt9Q6RUa4uEJFvTeruMFHLn3hJ1AcUYmeHXdrRCPpj
xPVG1R5En+XBarwEZakdQpbZBwOejNMSIdd5aC9EP1T3mZK5u2CMhu0QJeNjqg9/EPq3/ogsniPo
JbzkhZlsHJAXNwTTwwsSuMjJWLH1h5PdW+rQfm10LH5tz0pOrgYooK5BvSp2ah7QRqgXHuseHnNU
5cGLe/MwB2aA+8+NvxRd2Wq0ZbohP4zm49zfCC1euvNWk+X9EkMC70j82nRWva2Gq1BR7FWbNvYJ
B++WPU/E3RIU5a4zDBt8DR2+qAGMdmKApMjDeicbyWg5124RBJBNXKtbDCh1rVoNvRPVsKZ7vHPF
djaWwsJrbFKexsN3zF0qbBqi6d532XAisnKSNTmB7KG6GuatqqoUbcrCtl2WSV1d5BCPd9h+yjVr
YaAGfC/mg68jvuFnsbuXVaPzk1Og7mA8X6DcE9avngXqC/4C4vy9yj/5LfDjGLukMH9Q4a6s1RSL
gQJVlr3tTcGe3ZJ/StwQPyRiLw+BXyoLbvzmvSuTH2fUyYH8+4w1ullbd8rUNVah+s7UYjQtqsp7
RYj5e2UZ1SWASYDdo/ssm0dDJbySTu7WmUcVtrEVeqg9stueMH3XBb817R36uKsBLPcNzlT1a5au
5P/D5NgPlsGWFzqdnRdwsZPh1yrulsqCJJS1TMcJo6XerI6RAuF0M87FbrYCkodaK228QxhTIIDS
LGTjxxgD5d6tKFJ1GWaEHaUzsKaPu6whURVxTy4EGM2n0U508kATPGA/99d91TjPjTVfQfkLxmLu
ye/DP681QJu7mtXeKjDb/GUs04ZHq5ftfU8JV47ndRulBHetuzh1pR1vKq/vtlyy+WuG6Ek7B25N
KDCruIix/0SI9k74drzA2mz60oIk5Q2WJnd6HCekT33Yij+lGmVJCi5eVRmvPWy0WeV6m49xXdSn
y9BKjWWGN1/fZv1lnA9J6RBH94vvbYoGiKzJdsMPYZGWI2tR9Jevw9ykKs+FeJWjPpqbkQWO0PN0
99FRFgSwIhsAozyb/Lxa7TTwrkYWfyl6f23yaDgl9YDPVTuG9xlYnqVugUIdKwAMfZCX75rWPGN6
GX7PDLKhestT19W2WasVbAFN/0Z3akylFPHdGAPj1S3HgAhOOjzqfTyssqI0Lx0SMBu9jurbVodR
ovfmTOjsu9UHXr4LhnbpFC4UPRJmZFj6oL6V3TV8UJxh+u81G8RtSTgYKZ48xiYuv5taCx8dDRhX
phTE3mMd8zeMJvm1w+amBY/3CjNPDo+Is+zjrg6WVd3nO55SyC7WkbkK5geuPDRNVATXeiyqrFoY
NUzyf/7jf//f//1j+D/+9/xCKMXPs39kbXrJw6yp//VPy/nnP4pr8/7bv/5p2hqrTfLDrqG6ui00
U6X/jy/3IaDDf/1T+x+HlXHv4Wj7NdFY3QwZzyd5EA7SirpS7/28Gm4VYZj9Ssu14VbLo1PtZs3+
Y6xsVwv9iQuV2L3j8buIUoV4NtiPeKIkOxLIyUpWW03ohwrzHb5yekEmeGfDi46y1tee/QjtHbzR
tddgZYnk5Vl25PoAtarM0TVzEOoyu2TdNkbx6juhs3empFnJKlqD2bJy0ug4mEXx2q5AVKevsUEy
KJm0ZCkHqXHXrVxCoXszC58yJztNzVBdNNMrdq6fdwvNyKGPy8asdKCrBd5R1gipVpdKU8Z1Vrvx
yinT6pLb3Zff/y7ye//8uzjIfDqOqemObet//V3GAjUUQrPN1wblHDB1+V0xVt1dr+RP0hTeyMAU
ZZOwNtJiPurUZzmK3UTCZpodga9l34uZMyMPotNaPH3i70Dzqjt+ctqjuL35OUrMkZKfTapvmajy
qu2y8KPhOUG3YvJIF8ga2GDIKOFz0CTtfTY5kHkZ4ytefYqESVTk8vsvw7L/dpHamqPrruFouuYY
6nwR/3KR6oAep46t4tepqpuNZrbpxmRtuCeMmTxFfX52zEj9kjkpCZZWhMSzg+gcuImykB2FYz6h
res9QDeObrrUHdfxUGKzVzUPmI9iWTklwX3XRMn+Wg3m1IHMH6gEZLetEmE8EyQtHMyfPTLHMKLn
HvdYlX1kHGRJVwz79mOunPVx0l8GM19+rhzx0e4NwFmRDuR6B8pxKLLRP9gwzfNrPTCwseTb2spe
ax7yMQ6BvOA6w5UzPrqTKM2sJabz/n95iuj6/Jj46+XqGrZmCN2eN8+OYf31F6pVrUbPHHJ3p4Tl
pk9VF/cg9H8cF0IlYQb2pVijnSKv6o5F40LS7/Lm1a718GAkXXYXiii70xLcP5PeNfey7XroYH74
QYEh6TxOtiFumxK76NqtrLajld31he4QRE2azSg/3PMKkrp52a2hhHjIYEBTjk0jaxZDpaDLbMQU
SxD1hEidehnbWnF0kwIezC/FBsHhXTR5F0+tQbtHGd94n4gd96Z1nIYy3g69EZ7zKNHXwEb7u4g7
YoURY/zod4So2KV7z0rRQzEbJuUtCYKvigr4XNGdI3rT0yNcrPvK1JrdBDCKMGcbX3RinRdZgivz
jROgzPizKW8QOYya9Nl0p8G5TihKH2ZmCi70Y37TQSv0CMOFCndjPgu+TVZexl8Iq0BMthFZ8tXS
Xpqix+dXF9B+51JsT0i1y2I9he61UVYBmps3zZ8iJvfrL8Fqx3M4MFm7TQCEWR78eGc6o7InuRmj
YK3UxlJzAiwAINEfkcD3jonSdAfizRDgqcl2y69YQ/9SBNS8Ro19uvkYk7ss2laybunW18j0662X
N/tQLYKnQG2LlSD2fswn0zm55IeXxhzsbtPZUDIRr7xi8g3ZQ3OPITf5Ua8lX1lZ4xWmL5H5g+dj
0edA5ZyB/GPnEmetgRvJTsC30bmv4PsLbyqWZpWOi1GNsL+aBxuNS5o1C9/BeDfHye3VE2jJH4cs
w4CGva69ZZ866Yu6S9VTpAHLQ7Z9I8dZ2nd1bIKz3cTO7ZhhzT54VvDu9rA+4lGw3ehqcbEHdNzc
3Ajfqy6HeOQ5CfgYU3kgzXQyO897IibTLdzohhzReFK8SvXXHd6RpDWBkbllcTYUeANI0mKdnU7l
QbZlYDnRutSKM5GKp75AO6JiB+qv2eIR2AHbuRsRKfbXhWDRpmTgIuQ8OUWW3CCCSJPw13yca3IQ
hE+4WdZJkPDFRmDL1ubkBSub5fJaa3Te3KjGn2A55AfhVda5tnXrPEag6X7/5jCNz88lw9BVzXQ1
1TA1GNzmX59LQ+Wljd/b4svgeWtj9lHQ5gORt5ZtPyWBuJ0HNu3fjaUzBKuK9PgvbXJ0CzrsEOeK
idrIPFvWZSkYkJVXp5Tk02QgLdi0G6LfCVtIKz5VAY89eeiGLMIvQ5aRVVBVhHgYJet+5cIq8ruD
nCPbr0OAED2hZ+WjqFNr6iIXGXw2A6Pr339Pcjnxl+e3YdmG6wjLcTXddOQy8Zc3rCgj3I0Vq/ii
mFG2tIkKbfOywFsUINNbJ1CwQ9fuOXec9kA8Gf2Cud2JUEpUCzGdk0nxLr4wv/WFNeJTy/6F5UR9
I/RBfYnKYiHbA88Id0RDi42sahkWoSA4HonaGUczGKrraUutYEHeqOlpEkG6SXStx3ghCTe64zs8
e2P7pUfeKJ5BsZ/aU39pFm3+7o+xs+4xBton6C6+hGp+BRhHaJVe23Ezb18S4skS6PtpfEa7BAy7
oRKh43AIKyd/mPOSqyILzY2sKmOTn2Gl7mLiXQXCyzoM76DL91GbFw8YZJNhaerv46ho69//Ws7f
1kO8a20SYYLfS+ikMf56VVdlbThkMYMvXdDiBK3lL5NVe3dRWtqnPq/6RSPa/m1oA/ADvmvBVna0
JzRyNlhi92+iG5Kt0+rhVphps64DkC4G+JKDNh8cMmsHWZUl2RYInVyNbd9EepxdWO8g6aJy25R4
IV8QC8QuduDh0pdqcfS0sT8WmGU8NaM4B1U0nRElyp9cXXwn39HcylowBymbIqgPspq2Yb+sXLvf
V/PM0mer5k+GvZW9IbjxtZFW9cZ39fQmmCFnYCDbYzfziaxZO75dNnVfH0HtAbWULbLvY1TZ68iI
O+wWshqlqTbqv/HQt+b8Xqpb5MeIbd7zHit2cVQTTElUQhixylAj7uahdePvbA9yZu2O9q2NlNu0
EGZu3+aVeapyMe7LuUP2ynatsez/8sPLH/bX21QnRik01TZUk82a9nkh3CNF3fWub7yPul+tcqsA
USuU/nqIueBRI3Gf8yqyNmwpolurdKy7dEJ410ZgUdbIgydn0ZnAQdkCz6ZS3Tr3zHCR1eBqxh4p
M3lAKyo7OTbPfr8xFRajeI47qE4RahlOHUvi/e8v6r89qnVhqFzOhgoT1jAM7dMSMjZF6RhapL3b
mvdSQ2q+bXjK/HIYetT54DtqLOQme5EiLn0LaqRfmZnnXspUzzcx23uMlNAgFVnu3ZROaN2oQGh2
XTJNt143VJsCa+YL9LN+0RtjcyhCjVi8WdQ7QNeghJJp7XiptzfB793IUqFG3bWU/Sz9p96Pto9x
JNbi//JK+9vNrwvX0h3NdAzhzpv3T680FnATe/axeo/S9HuWnQnPe7dDFFmncMbySHyO0NN4heKR
WH20yVLcOvpRw2DrOqFEo2Yhi9E0g4iNctzIE8jBsgMlmzn64R1GktbjD6h3h8JAGYwBWitOf3uF
f8uiOtSzVNOYrHtioOAOIIzqAHrghun12ZY6JnObHbba7XUIqK9r1ZiH+GiuLNCaHZGBrbNLVaeP
uiPMG2k2hBNxdvFV0ewEIroQsKjKgxybp/F1bAre31mIMmh3vjJs+kivofs6rbZoh/IWpLzzHqgJ
9vQOYDwiJDabWPFqNr77bvV2s4S5gLqI1juXKkGMVZ87EBsiHJwH2RlkjX8uJg/RzbkjG1njNd6I
GbgI8tt2UOfwEB3RVLyYACJ/f5vY8j74yzPAYk3jAmy1bQcQovE5MoBkZaKhZftuDSDHyzok+IW7
wDpSevu5NL1+Jera2gVzVenBcKtGk93KXl7duPcSFR4LIR4zlpiyebTATvFy+4oaqP3cauA/nNxU
l7LT1bFh8bhVOMy9Tn4X9P0j7kTlSZTCvhV+qC9blJW/AnOHUWWMr1NdgPrDNWWfhX7xWCnVixzQ
KVm9sNqxuUPuMT4E/pSsE29QvjThQg7I9cxdFW4wHrwic/GJ93j1z6fGT++RfYD1yCrG2A2GghuZ
JF46qUXYz+/5fZE52qpaVN+N8wH6z4+2KjOrO3lAKuXXNjn4Y64SdfV13EebHqGUxJriL+f6fP7S
BhXEdlIne/5g2+opgBPylhjYC8XlkO3zWrFf+wjd+Np+6xo4dEmnVqg1edabXWIHDmWRBXwHrgSD
EUTOaIdeCTWhzqxLlw1oXidQQ1233HcFiT+EQhJuE8PHLhq6fwR9rhr7AwuPPnh28+bB0cG+6Hn9
7EIQuJ3MxnkAzmasexdxtxA34ofRrzps7vA9ipCuWLJwAWE+tGc5dphw8EoqxYO1ylhfIxlW5VOy
kL3XQ94sTTea7hI2jkcxaMZW/ymUIvVOPsmffIisYKQ9bbFivnw0yQmf5n+qfjpdC6NvVQrdWsi5
Umbl43wplmM3aoGlUW43667PjYsotIYEBx9rzKVhbpO9auHq19Lvx+Vohm9clRybN2PcLQl3l0U/
956M1jKvHcSmtaMrEfKy15lHy1Ix+IBTGBeTI5oMSBATazFQ1Gp0Jw+51yBm4IXpckbTXNsaYU57
O5vhwvO4dj6oTQu/JdbPH1Mju1VO+tQu+2jU16gbPZmOO97Z6lQvtb6rt7IqD0OmtYu+c9J91xTT
nWzTUuDBCqQnWZPtxejuc6cYbz+aWhGhn99Gl8wQzUVk3z2NVHGd4GhEqHV8xdbrO/lG/+Iqmnk/
aMGpGe3hVZSWAZoG9SYcUn4d1cc8aaBWnsa0AJcPY3AZjUZaLhP/5CFtdu+qyvBQ+xHRBlKGW7+b
hge9HI3jzD903C4riU/iAQXOBaQgY7tccSCj8HLS4geddwS6/OMd2+XiQR3Sdm1pvb6W1dGNw7ts
LJeydh0xltrS9HVlC2OZEKNPLAFhL7vaGJ5pHEK9Y/XXZztsIu2dMK2+3ssOeUh6YJ8bVxizllVf
LeRo2dPY6m2QFOW95iKeXTaiv41tRzt5LYAkQKTl1wQBshRZx5c8TbNthp7iTqh58YT1150c8B7q
vn0T2LUSokYHr8NtzNvBcQZiT+NwhgKbniADLK4jNFYyByU2jx8j5DC/yHBRsxqQyabqsFiuHKII
Adbkgxjm7yypDpqPiHyQUk2sxttnWW+sUWsoUdYkoGMPXvrVQECnjK3hG0ZFAIux1LzvJh95nLSx
dl6kjjx7Hfs6JOGecy37D4uksmRXXLIsHfe8j1MUK15amF6Y9A0IANb5j4M7Vz/aitTkZ5yJlhsQ
bu4iIJf7ilXfUioHpJWN7p4KEDMqc/scqLyWpWLANCb3dlrqx6LnW56KHsVnVBvfJ2emLGnKcEpV
QnomZiK6ySYV5PeyaLTyHd4Q6KPAzeHStO0b1Fwrycr3CZD/1qunYiuriX5TDB7wsGEsd9No1hs5
GUnIZQ7P7aVXFOSdvHhcy/agDndNpImnYlK7m6Q3xUqeRqvsk5oQLvSyHumAFt3JRFgmbEFveDOx
MV6UtjQomsY7jNzfZbvmg90G3y2NDYbXeDgE83C9UdSdi2HfWo4qVHE2a4uULwjoW8MqFBQ7++Ft
FA0SAOUixm9t2ceOeLLU1l4MTT29Nn4d4/YUjl9E5MNbr/RvRpTtSJP4gDCVP3O4kREBnXPJjj1Y
kObe9HlafY/99E4ZOuNu8sMMxrQYLhmw+SWECW8Tx/qs7au03m7Um5y13hDUay9KFhX6iWdXKJm3
MDQYghVf6SbOfFTyozc9UF12WGWl3Hq9ptwONjpgsV4eZNNHuyypvdfzR7Hg/NRhBoaynviwbTVY
OHRN8dlJQmR7TMV7GjMjAdHsKhc3L/w7djjOwoDCQSaWNsvvs5PQgztSlMdINfqDMWjmWW18ccYv
JJ5l2daySR5SgDbYtAztDalIItgtSwZX1YKnPgZwC/QlBkXShk8oddjnuCt5XtFpefHw4Bvf8zIM
nwpVr1bOmOJ55A7N7TAfCj1C3iGrdqqXNbeqY3OYS7JTDitNo1gKSHxr2fZpXJkM2F5aj5B2tGOl
q9Ohd9MSA506epwG0uA+4IvvIb4Zjel970QQLjykp8i3+tPaBzF2nQSBr9xEibYQQKUPto5wrAYj
rUOw0uh2itlcrlVU5c3jWKMOs7DXJny7pybDwKAquE0ikVZPJUTBNcZgwdbxrfIpM5Cz5Klu4xZD
VS9NjESdHNHLuRratr0L0JJeyqrTduUNC8zoWkVR0T3ASwR/NA9OJ0u91Qv/W6I/evGkfgEK/kcE
RPNtqEtv4VfCfkwqvV7ljhXcwf7LN1E/qLeDUg4E+Uf1Jhn5kRKrQGIFP5+lpertBYZtvFP5b29p
Y3OClCdWfjVqbLK7b5oW9H9yayhVkvwZsbJbxFgjPJfhGKyrAojwn06mp6vYSrgD1Mhyj32p77BZ
5AYoTOs5KzPjpvDG8TLXyqbgm/KD7AkUcLJQNGNCxFRNn2zfBBLtK9WN7HW1DM1FdO2BxNOrd0OP
yp07bWSVrHG07QnoracxS5/QozIXaavERzevg7Oua3/yMOxewiDNdwU8m7WFMOWLn7saYb9CRZWF
XrcLjnrQ5PdNxhNE+AjbzM12aVYH2Mzygdq9NOjdrouhVreyl4sFlfukSsBnccq+X1XAlJ5NZPTO
dm/+8rmQAtO1nGO0w0bHntFSu/oex7EcaHKJZVdshScfqcWVU6X1C3LpLzCTuD6jfknG2/3qTB5A
rXmSgHuyHQKBVfg8KXBAahnYGr9MQXKdZDn90qkK56vfpwhU2FF978+flOrBr58ECK5+ySr/xVJ8
5Xtadr98Eqze3aRYC56lApTonIyXKXp5qNJm8182eXOsI5fJ+mtWnjSabqoWgTMASH+P87SZVwSK
Cp/CjgID4c82PuhVpj+nevQ2+VF9RvhPfw6MGARrXT0OJUuffvRWchBcbGyNgVpfpwTNeBOZoIpk
dQZMblGhM/jhOIUzKP0KbRJjJ8+IRCQoiyImSTf3jmF0jrGguWjsym+I/oSnPPeyXZDgs8BqDeEP
MYVH303yRRCxpczDAXZpOuCMlViPcoQ/vKD51j3I/gDbET67OclaqPEqSkc1uRnd4NmpXQvBFIPd
uGptvcpQZiChc4RbCj1ortZKFu3iOIrAG1F1k3JAXtO1d7JqNhbM0KLRD4EzPvAgftYdK7u34y67
j9lygMQkk9EV3AtLP+LmDbP0IHtBjLS3v/8FNeNz5mHOhLquKojVWLCExKdwVmTzNClrp2eHN4xb
AoSTQfZ24sHopYhjNZhpR7etUM2DVWVcVPytEO08Es3WKC5e9lVXnei+qPL4vsTEeu/EoiGNGEEs
d9ESVREm3tZqqKzHvOhe1Y4Xc5sazdmvHdRWimmfKHr3OnX9tJsEMM4AcbjX0kB5YyIEdrJMHHLA
h1+nQw9p9k7NrdPPZytaGLKuY5W3PfYkzyPwbDm9Lqb8piCLjgEXw8oZTpGZaXVMQZ++OD8+03Xr
+OC4mbmUo3yBoJ/G0/Egz4EmEknNcaU40bAciARedBTmLgXmCz6Pt9NHkyvAxBgDom2yTR48rHg2
Juq616nIOWtHs7ReVEx0jz7+irvcSNF7m0sfbf+p9PtxduT+OJ/7s/TpLHHoii3QaXKt6l3dKd42
CsJwyQZtmndp052WBslGtF2++mjztXZada1mrOU02dGZerk0U7vbfrTZwkEwbdTLjeinb+DAkces
NcGd56t7YRDGmkSPUnUdOvfov+dLKwvaN70Tj+DHAkA4ypoGCEyqU56Msqvff399/y3hbxjsEUir
WbDQCdvK/l8SRpnFJifUm+ANoZowvrHsXW1kjxC8mu+W027FWGvvqu+IZaDbxrlEU39fBZO1heyf
H3PU7xc5wMEFCCsu8vmgIOu/smKQoLKq183p9/9k43PWxLBdYRsENy3DMR1TfAqcWZrqhwFZqfdp
HFaRO9VARDiYSYHns203O7bJ8aJXvR9t6mBj8Y2f3UJPze7NzuoD1D7g5hoUK9IIkKfStH/zwesv
UpGqtz2aYQ/KmJ6tVO3fioofSMdSZpcGK2jThZ/pt2NTEdocTPy184SXvOU6GraJ9MiSPMiBIBV6
fKvC/L9ANQzn04OJP9yxLUSULdskK0qe8a/JI1j0IDGy2X7A4oEpkjI/kp/xZyNvivZ8SHU/P3oF
nHMC2PtP7bIqR3yMlW2JyNFqTUy8/uaTfBr3Uf2Ym7sQd2A1RWjCmv29gbj5IRDuG8QBYiC1OWLQ
YPti45g1vfMQmKDLAeb8RTaB1hr2PEkntGnplCfpVWycaic0d8jRDfdqUfaIaVxElHNKpePa9KsW
1ZZ5gjyJ4pXBAviEf5AngWE2nmKs42SnqNt47RW9KRMlh4QYIUtOYAzxfJClpjbzBTLL7fpTR5ai
1b6QAy1ulaWuISRbtYWNnF48LQMj7B7txBpPfCH3bdqh7jUfyuENxlT8cO23CI2ySK6Psg8Qi55l
zTFP8LyxygYtVz/Q8Gww1GOilT9Ksk0e4rn302DZJnvrxrT3wkedpp/84qC6LcGHMbkTWlEQF//3
QXZODoL3m9wci4Osf3SrEZLGJA0GkrQufrvKpGyM+c2rzQcV/EqktenJmd/DwGji26nJzv31NQxI
foNZawtOYe6d3XyQ4MzIJIKqkCfpylS9E+1G9slRYTpVe1RXRxYq87v8P32q1o370DN/fGqUDurS
GQSQjXSaUNDFoDFBcu+tBvEDK61wzxA3nbOs9vqovOk9UXwDAYZjN+jZOc2aL/gLGydU5c2TLFme
yQ4QlwyrLEy2iRMgHNkRsc/HRqIu17L6cZAzKnRdP5pUkg+LVouRSWl65RYgEGJseuZsAtVSbmXb
xyGw/GDpF2FyQ/Q4PqDhhQPgXJKHWvHGfCGLZK2SDdqo56gNkmPkZyhgOUW2dvgZVlVUVOsUmQ1U
JdCDJsg1QHxr//TLHP2Mvsse6oa4dT/q6vpardv2zsU2SDdML1+KrCL0UhYdfnQMDty+PWXRdCT4
k9z65PCQPRXOwmtM42UYdGvdinraymqOOeDCnMb4XAa1/1yxYtHcxHxJprGDsPyXWVZ3SSHJsNxs
IuICev2Vu/lmBNz34ll5tc37/8/eme3GrW1Z9lcS55232G8SyJtAkdF36i3JL4QlS+z7nl9fg5Tv
9bGcdU4hnwswAsHoHIpgkGuvNeeYLH/yPCggWoa3ywMgvY2OCDzzegjt7mgUOQjhwS5eUIPOL2AV
krXKEE4dAQup1+2oT85yB1KxGzolzUPn+QV0GYCycYZ6PbTUw/IAo4RJLdF06SzyVAs3Tj29u+9t
Fq0ejDZWztVmNuF8G1aAExFZxRjYKJm1nReq+he9Rpo13x1ZMWpuk/VK2lfm2gqM4TCLi/F9gZ6T
AulYLsS5QV5lAnjWYszwi3gf1EWKL9dujkPu/zBsqEP3nXlCcUMG2nipypLxFBLM51qf1krYSFfw
Fsbb0aavVKAh3cWZOtyqUBZvWv203LfcUimiQJ0UmO6ySe/iRtd180CmYrCvQ03bxLKSP41ZvVk+
C3NoOzdopvqSJiUjvNEwPj5eQMyrLMuzZ0XjR00qj7wfgqG8Mwh8Wp6ZKTEItMLAk1AjVJJ0317b
wxh8xavx8UWoHpC93oLRqZHVcSUnZeaaFWAEqQN5memwTesSnxzm1tL+uDIuV0gS+rjy77tG+X/y
mN//C14nq9tqLgt+/heSrxp/c1pWfz8rk0ylyYhcdaGZ9uezsmH4jZ2a7fCg65N1FSftFfEd5bPS
ko/ZwWjZLpsZ2A6zUmmYVUwG3b6lBTn2Ky/3pS7m4xGFmwHEwyQoRUji/3VN0oVNlTFG2+Xax72l
+TejSTAlvy5b58qKsaQpCMhFQqR9XvOwdqjLAg31vV71gDeh7sqVpuyEDoxzufbzNvu/uW15nJ1f
kRrqjFLKVApmTLIPaU4fuqmk85jY3qFTi/2YTZG2VQZPbMaWM8/HNuk0G3jGMFGG5Llrm2Sl1ZU4
lDZAUaO+i4SUUJWZ2T4MwpTDM5vR2H0nfVG5xsqkYfoLvy+PogOQrjWLJLNls/LuBZKWxwJZ5aar
rcq8JENWwpoLi0e1pf6og4b8x3kzLPKVr3nVvZ9O+g2/P2q+WaAzCpKXcpvEzYCVnhV7yTaA5HTV
M+U9CW/YLFtj3NpXy7WqtWQoY+TpxQL8tLPcKJnpMwQtb//zwcvz6VJt5PmpH49dnpu0nI2XG7uB
1PHQ13DJaoq39UO5pFbpi0dawAIlQJEclr8ksu1bJpc6zduwe+iajA4vf5FJXoGLp3yAuJUJ47lI
w29BNKWv4RQ961WuU/YPHjuohQKUcMj7+QEh54mH0Cg51PU2krm5XPq4utRQ6hjzzSpjW7u6xpv4
WVhVSlt47s9SCkIpmQu447ZTq6cbK5zKPfW4dc+Y+EbTQu1bYXgxxERfu2haUFz8suYkNN/RBtOl
4If1YMuZvxdh1W3KngNOHb0u9zN6DtZTQiS93shzNoPXrzXK/0uSUFf0il18U+3oEZdXB9ZPNQ4M
cqXVcjufuhsRD/w0s1S3fSvqrShs6SkAXrM8ICE/aq32WnWArx7dZyENmvkFZV+vXGucrDPuYe2q
LjpGMvMdrcfAF5KVdKN6tXec0rRcmalhX0c9Dhe4pF/qKq/BlxX+g8HaoPCV8bETojiNlQ4/aczG
R2we4aYJtQxFPveGBWBVieiny3JvhedJ6NkjlKXhUhGbwJKER8XhNG1HXwKG1IbTYxO1sSsTf3Nc
niRsf92CbruX6l66FhlJsst/jO9lL+ygWy1PInQxWTWeZe5BmtXnKoLNMo0Two56XjWFkfbwc5Oc
qB+bZeFVR1pLf95c7g0rWg7Lc5s5XSksfVq6KbNHW2fwbwTeIfQ748dVTn3dnE9degcFG7e0/u2+
5RmSZ6y12JTRhOzjzPOMp3KoK5AdAOcQqtKyjxnQdKq5T/IZTecVMrlSIjoWo2fcxZN1+3F7Ypt0
3VASW83g3VBNvy2315QkbloDBMC0lFynTdE4wSw1kUbiWtLA0q/Mqewv6GTJg4jA6nYtwhrgvGuR
NeLwcZW8GnFYtj2GMVtiN2HkcJIFhqOfsxGMZV0S1fNxW1ma51CepMOfxDXzbb5yMyJp9zhYUL6i
cuui8KXq/VsReeFb15dbkorzwCnSl5SA8Mgp2itWxkbg5HEE0cKf3urRuzIrq38hfef7VOXKszrp
A1QwAHcDbW8HSjyYXU8IkIIJKwgMbDbnIdmDp9lZNLnmq8uDlmu11pAVZVmpu9wmVVhmHCngNdLl
NZgghFv4ne/L3T+fZ/VEjwXBlK87Lx0cG8w5XtPYX0tmqV9Y48q4WRVln9lRe0a3BSbOCOo7KaBW
tqaq+wop7srzUSs60srPuu7D3RTOpqbF2bS4mHw/VY7BhPJn9j81I9EUppbmTlcNAgEaFzT7sIkU
ZNbZfkQhgplV5eWvIah1Bz+on5Q5n225sGcnceunZwLipeNy0/JQMwAK6cE5Xf18rAhIHlSMYJdE
lbFS1dG/UtNmIr3KHEmmS/RzE8ndWrXz7J5cLBXvrea/aAMSmJoa2uniYhWD9XnNh3gm8Cn6gx0C
P1xeqfKVH6+UzwGtmimpW1OqjDOtrdwIg7M1bySUoee0nxLAbn0ZbmohzbkI3CMSPcKHSD6nixKS
rknU7LiSnob5WqSU6ckvqmaXk0D4cS34922f7s39ul/LWPlRB8gHm94o7pv5amDK8kEyuFg2lwtD
szJz/fEgyIaGStAGD7ViU3FzpQivO9CbiaUlj0h+1IOlt/VKNbE6w8uADBbQHcCull5biUYO63wH
PLRi1dutdSj9wP5SJa2bmPpARgoWiazvxs2yie5rT5KccU+2T8S4GANYAn27Jc+Vj5rqOw9r7yuh
7aGb5jOgTNKqTZaE2QksL1pmsLvbcvK7G8WeRjcIcK/LCcMHbe4w+XOvqelDfW9l1ePPm5ZrVtnr
q3BOM5QJ/FHi1DqRSG6x6Mc3B2nOcNV5c7ltuZgKKhcHzyERkRZwPohBNxUNMFdhHgZItwClsGxP
8/ZQ+6iYlm3O4v/a9tPqUZczmF+Z/CSjH04rOXtngQi0MzNYLyE0CGLdvEUrbG4CqwiPpkj9c2vN
AyepqR7aPIN+Adn3rX1Jkjh/z1Q0pFWlWg8Shz2EA0lz9vtKPeQijbdJ2Za3rDpBfKRl8tIRuLk8
S+mKK3/kaIVwz3M5tG7/uvOnGr/ak5gS6rZQZdrCtmFoMrvTrz0vepRBZ8mF92rkM/5g0vxjSq8P
D8y7Wvv1SxpP6yejBXMdEbDuxuF5VInGU2psxZKhhFetOuxJQiLyr/Q0KrL8EkZVvW/tlSaKcJsW
eXAbZLdJ3Fzlmq8fZMnQDnQLCHTJi8QNuxYFjI4pg1WTvsrlEerXkMgcOng5HLQwPjfto6JL+qoZ
4bfRt2u22E9oJ2sVlpomINZCOZiz+EbIuKcASj+pCnCtTHuK3lDOatdT/kAYnY3SB4KxynyT5Cgr
O8mKp2zTqn2Q7ImgIp8BJl57Y8c0NXUxVkpHEd3R9IDqrfb1lTGSxOV12JFCKNJHSRaM3CGkOhk5
rZsUZeqq98insoLE9Qwl32B1kze9l2ibyXhtdTXbd7Ra1oL+uGsAMt3QAR9cURXU3ka796Yw2eHF
RSszoRuKjdwB0Yuhkww1KeQt1zkzntiA4ZyWziCH010PNDqSSG8cA8752HthiqixWKNjktYI74rN
qFmqEwc9o/u4KVcyQDaSH2DJSL36Lc5B9nVmVq4z38scSSrTVeqrxW2EGhBJgXoGYq2eG7xgsRK2
JDIELoSb4YDg2D6SYAj4vMZIxswwuIsxTbrJoNJyJNcNEWJZ7eHwreBhMsyPmv0Exx5YQ+GYAx2D
aGpfU7nUTshnXvxA24qAmsks8yhzvG4sD3TD/cZPT6mmfxkiUzv4jSxWsQG+l6rFdyPFbsiONGtm
LPes6tITZv70VHKQHgOgry2OjCryirtAL+4No0kPRsio2tOPtK+vwGKZTxx794FFuDu541aQnXPN
jB4rKdkqou8JtQprN2cceaMjpusq3UkCgfqhCAiAI0EPp2zkdF3XnFvzMCGDWM80zw2hvuc2saZz
kCNQkQRTcSxsp8IjZVbGubYRg24cijL6kqdef/ZGmrIxzAxLqbxdO6o3FutRh0OytQdbChRaHe6U
qGovy4UqICcOZUYEX1Ahuipl7aiNNVI5TZwKprFXPUqU1WgG4PsFMbSIbd3em5xGPvulZXzBpulY
QXAs6WIfpFQa9qPdPaf4x8+6OqCN1vgaNQSurqoRLMyKHnEj+slVVwFI8CZL3Q5UsqtUFW4oaa9y
X67VUOX0Mg7DWc7S6wbvIun06GsxyYPHGLVmFWctQehpsKZhYW8TX+QrIMorc/C/marW/c1hTfm1
Z8BRDSuAZigGYnAsCr+ZLums2XmMH+17Cl7rAAHQPKIfWZFqHhERlEBnIjrEczJcqg7NQ48c7oSA
bdXCL2hY7l8fZG3ll8X/8m5ICQfYatsKo8/PTvIBybnasXt/t6mJoXC0FXHS+VtnBbOFZmxWk27H
jhnBDbEG612T4te2aYZT29vTPtetbSkLKmiaWDsqleHgSQHypyYUGyUooZxPsA3bLnhCkSRf6im4
xLVQkBp04Tlt1WTbkgthrJfFOMGJj1Ieeo5aRPdhW95xTLXXftGn5GslxraStccwIXYw0mGI6WYM
w2xud0et3fJxgcRpS1NeK363T9NadQND7tzRVyqSowSmlnmzMs1kXffi6GNEIoUgddKBbEKwke92
EwZbI2ye1WwC9Ffkt7ml2wfVVw59KN1Bqoq+xOxDjmLZL2kOuk4bW/mISkTfZT6Hs1xKoq3hqdUx
8tfVrLJt23dj1K/YO/FkVcl67KGZVl7cnlS5aVB42kQIyMWxKdvmnKSEA5t+3rrQc2Mnlq2QroVy
DcpfYpoQkptZj9P7X3//ym/nWPbEeX9Ena6rQlifzrE53E5RGn72PRPycN1VdkHYk6f3LlOGuzpQ
KdILerzqvHcWZR7cGFb0N/4Y5dcG1LIPGsLAKE4fjVCkz9p42HyZsCs7+44QT33MRxSGpCmJTsKi
1giJNgQ2fqhq68Ljk9U7o3gnSUZsA2o8koPikyLH8SFGd9KG3YiPnrPdX39M6m8/k3lYiqiD34rG
DPLz4FSRRD3gk52+K3nySgxac0LukIBjS31knaBVlmmuGldnlBFbliz+PhiVYU0PGL1wn1ub0FBf
IPm354F0WVgqo3RMMOFHYyav+r5TT1NPjuZfv23lU2+PjxZUt4yT0lIVex4eftIzKDHrL4RA4ntY
8fuQY+Ob3fbqiqQ+qBqeX+4zYaIpmZovRrCm272HNq59za1hz7kOFyzBfZy1i/4idYVDu9I+1GJM
nMgC5g/931XYragdLeU+LBV5PQb5DqCSvGpq/6hYwBo8Mv/MOl0ROGLuB3+qV7QarW1v0RzrmwQw
SUrAJmlGMxc7efSkIduIHnxxwHD3WKK3XJeeB7rED7uTMEcGIMxd8fiS4dnmUe2U0fiS6QwDAyyE
biyN7Xr0B7HJDStg4ZZ3qzrqSuyDo73xW20T5EZ1o/VNiik/EeuBoKuNp+sRp3Cb8s7we9phU4NB
TCtXle43rldQ6dnRN5x0QV2+SLpunMuEgkySyLtVLJI2S/zvjojCkeaRd4+3zN73evjeUihh81mK
zWHcw6wtdkXdIL+lTbHlFKscgM6GUHZfZY0cXIgaWtURRJU3wd6ch1M661PiIkMiGQN9X/f+sO5h
frm2aWR3Nhjznd21bwbswZQqQFV2Cg6y66KmtLtCscOCSEZoevDGk60W8S4oe8UZOz2caC9krlEm
7khW+LUmJHJYS+CPvWwHmUOrX7oJs6dMZ+JPdIOSHgmopJjKlJXfv0PnTu/qXDd3eldPbkPPVjaU
a4jwcy4Q9rt8auq/OVN9ctB87Mo6PAlBv9qGU/fJQdXKns3vUnjfzSoMKD+6zImFZG9iJDsbRQ5b
prRddzFNo7vovkIgZuQf8wTPPMeWzaB3d92c0IfV7z7lS/nrX5r6q/ZreXc00HH4KCrDe6F/Mncq
sppUaVlEbwNhiqRgENPby/kN+0lOzPvY71RB8FjB6MQtaLduEqV2tB5x8kLeLyZAVtFIDoeWbDTF
rDdoFOj0hU16k8uZvZanQN1M8/Iki/uQrz/R1npqEJuXB48Nh5y/+XN+O94JhguGjeBAMVXxG2BG
U/tpioc+fuvD9grZsHKn2MjdKxTGrseZcjW2VXLdQENDJ9G5ijriSFMsxW0MDtiSRqp3XSv518Fq
UdDGQkMEGXV3or+3c+tl9Mfi3mfm/3diEftzNcMHr6lMYjTNsnUOJL+uGE0lrNOayII3yQd8M4FU
7HPx0CQRpQL40o05qIMTSF6+x7PDeAhZ7B204WuR2IdMMY39spjqZO0s1QN6vWyv9qRl5S3rHYV8
CsdHXSmavj5rSrGPaBxuFcufgSUYayCm2Yeqn2RH8+ot0UCvI0qxZy22EK401TlKvWpLbzi+T7uK
thkH06YdHv/6m/ukYFt2REtn8WbJhorW1f6kl5nSFnLCEEdvVqrWazs2fc7gHrbv2rrRwiI+moNi
rvFKvY0SQVHtcJDG2jimQ7XGvQSAuA/O2iBXJyMNCvjWypMguP5as6Q9iYWd1OhfMPuSBolZY4V6
MXTKOulcmiqwTyK/vEyZ97WVW47RHosqfK4PHr6eY9XCIv/rv5X957fvG/0PRYtqsZOaivnpmFD1
qVFbfpa9JYYhr1DS9hfcwDZB250v9iFl5lUaxit0MtnZnvw7vQnevXJS3VhWjU2i2/55uchtWruQ
e4A9GCgrsVtFbRvfcOT19oVVPxPBPJwk2r1Wk65DqboQqDwAqqA9irvxovPernWAQyH71s7WfTLt
E0m/Hhj3XeLsORR7ztMJaZbkOEA1yGzNMQoLu6usPZRmu/aY0WuxrhwJJUfL33QypF1Swlp0Mxn2
+EJwaqTvtfP8KHBbQkOc2s/m4QdLrOnWSDNn1E2JUJMUVAoGnSuwD9mpmalHfmqXRNgDBEdLwxsz
WumLNCblihHFFfrF/KIO900zhTuWnD59ehNTd5oVpAx3iYsQXHUn7YGSEIln3b+1Znu0y4osH04+
wMAdhorxVUIZ7UwIWtcRiSdOOnP4TaMiqrjMLtTs9tEy8/DIECt3mlg3dkrgDYfRGt+HsFWZOmTK
wZsTXT01ewvaEtQFfUyH0IDhVJDS4ZXkUjaw/QaO7BuDqguLHA0PGbjP3ArVjbkD13XCIXrmOHQV
ULEo+WLqFZmWcwKvatFzQzOEN0Y51sFYn/XunQF9c5VQDDlgRPaw3vqt7lXxF4T+B6+iR5yPL1Yi
+SeO4OVm8KF6V0jrnGiEHUFvXD4a8wUOaYeE1uLke8ULjKK3Ch/4TsmNC2Bn/VZv22EnoKn2cGmv
1BBJ5WCkr1lbnXUTKn1j+dc9OVvXwFLdWklvSY7I34XPqd280NsXj5kymc7I6OGYyeplMBT1blSC
7WgV8XXPGhPm2djsOCzR3+6DngihACcter2dGdL6B09KbVGk9jqiMjmieB/PfkurarLs+ton/+xv
Knrx26pCmIqhGZwMha2gN/x0HO5IpmSv09s3k/gYNw5GqrgUX5ZltxxDqYCuLKtkh6w3KlnuhRP5
AE9MxV8FBDNuzXB6TYfQ2CYxwPnIADz+la6HcMBk2fs4mjtUrJw4nZ9IiMQMAgqPQ5x/xpvhxGbW
k/7imY6qYZP2+9FaKf4Ivj/tx5Ncf42TbKch+rwFEZATIJi1ZxgkxibKlfeFmoNrZEt2ibY3BmZA
4Mvi57TukhXWMc4ibcAyhP+rT0NjgydG3WIewBvqh/mxB6oVz3mfWV21d22kKu7U3adMvuCuDdFa
zkAoBVP2Nlgojcyha7a+x0ApnndhrwovXdSN59A0rpupqD7WMP/rF2pcvVDkXnOwYojBmk+b/3Wf
p/z7z/k5/37Mr8/4r3P4ykQyf2/+8lHbt/zyLX2rPz/ol1fmf//x7lbfmm+/bKyzJmzGm/atGm/f
6jZp/kW/mx/5/3rnf7wtr3I/Fm///OPb9zTMVmHdVOFr88ePu2ZdvhA2u9+/8Xrzf/Dj3vkv+Ocf
WLuyt9cmpG/x+9PevtXNP/+QhPIPRP3UQoLigjhrhbMqrMDlLu0fQjWELGsC6JuwTWqSLK+aAE6f
+g8Z8IMmTG1eW8O9/uM/apJL57vkf9gWRTpyC0OAiqMv869P4Af/7+Or++95gAjTfzkRGrqF5Npm
haqzbqJR/nl9ynLStDnAdrsqkXeoGny39cuTHopw3t/4wTTNUyO9I866tVCdOwUV+jprB3QKdCmd
zCJRM5QYm3RW9ljks2HKumd4QaIu1cOxK9+HNjlBQSZCT4JZkCe9I4f7RMbSLUgycYHnM+jzbTY7
0i1oiiBKtJAewBd1sukhtNvIGZXpogTSDTN3Qgg18a0e4gdhqzeJosmYkvqzLlWEG13La8Prm5UK
aR3+JxNMSmKnStNTP7valW+RkhFIlMcreZiri8hVQ/3GHm+7xL6velZmU3ZfTcF7gObDNKIXulVX
tRmc+wqoVZMdYplTuDJ1iKzSyWkBQLpFVz1N4I4DL7/tEOjUSbUd5WFdY9tdMe78omvBdSvi967i
zZtG8ZTk4TuVBeeknI8Z8suNWRBobygnjFa1E/u8Z19UT3q+Jtlno6UqrRUc/xjUGrtas2zfWgZZ
hXb0lHQIPDC5gsepZSae3zWcQFVlQcviYyNwL3I0nhJ5Bmhl21v7Taqh18XJZo5kXkichRkXO3q8
s3SyvtGWu3LJe0hmUgTq252sZytf7Z0hIDiokK29PphfPdG8ehXPI2+scJIIiWCfHjFYoP8GMzI7
ddhTpBqj+vSVscgK+GyxiYMZcjUwbC3NEJ6/fkPBPfF1qrv5hSPdAz0xf9teLX3Xi0dmRLVTJFqz
LgfrMWpVsnuiwSLeJ7nBn3YwyqFz0wiiaT9HQGbG3ujLVd8NTq3XqRPW/QVJVIlYOFu3jNFXWmHy
xU/+Q1xT6XmitVZMWt9rjW4hAKtdjnSCwDdyqgp/21i14SD0YGWSi0e4r93RTvxXLyH5vKns+0iA
HA/9s4/PoyaESARt79RyFLlBGgFvpjCgVz1eS53yqlavqOGkW7X2VkpiB45PxbnSglVpk7BieAed
HJVNJUh0s4cDtZfmaDXvtTfEngTvfcCSe/mxeLY9uDKCzalUdHeS3wvRyStl1G7Sjt9MJdvoif3H
cEouDLXUWOEDko2bLqxU9Mj+TUmPZRPTL1np8wmyzPgziw0j7sAdZ3G1mrwOnecWRcbUIlNv7aap
HP9W7lsS4W1BomSKuapMSICy3wjkQlh1W6jaGsrWFiX4u+mZgzOp8w+vjPcJqCyk8sZlGOP3wY41
B7aR5VRq/mj0eBtyB1UtvwT5UTHzA/vo4HSKlK3g+Oo9u4jockBLKd+Vn1W5M/U+KYW1tWpys2M3
raFr1RWkBZN0m31KWKzTJfzEJH50riVvAVoBxWN3CLV72oSMNWhkMCQ/TPFLXPqbGHmCWvJZt7wL
WSEArVJWbb/Rp/CeKNiNQjARQwUQElB9SVajZA1SYhPzdF/qAwFNqXdsNBEjJ+F+st9eNEUwHxjw
lfal95RVwbhr+QpZMt+rWJhcZtdr7snwQWBtBrEcrxKT46mWeQzdA0zLoO0YhddPIub/NQUqT461
26BGfsLRMzZF5PbFNcBgvtjaUjZUngCO4/RF4kCGRKncpwUHlkyktpsHbqLWBkSfUnZUmUAiOTA3
FcHbLdN0lyUXXgWKKJc2HWK7auxcW51/s21ROmMoLkPEwTKvqm9qbr+rQxK7EvPpOsCH5ZUj6hFS
M3JdOlq1NGwbX7uOg+lQBZq6RpxDryH4Utccjhifqu7Ya6ewZwyWtXm9KmGGO5jaN0iHMk4G8Vnj
g3CM1Dr7xC+HqODtULtDJrIeGsaiFtoiyNPwyqP4XaP/5QZSRm4H6Wew1ZHC6kbtZr7ZMp7OGGOP
1oPc0iK3lMDFs1Oe5RRMVt5C1JRTRjS2yDm8pb3hCL9d+0R7b3tEy+4A3LpTaKySNpK7vW5f06fc
6NqVlPJVkJx0UpkqI9oBt6rEK1ov39ssudN6vq3YeOobcsInEU+bvKjsbTkWLwWdfzSlWOc4+bqm
FvDTS6zRkVTfRQlXL8cSv1ZvxiqOVr7d3IokuJOr9vuAOrQiEdaxmoaDhelfi/j7spcPNsY5iB8R
ZJDG3PY60/60HsnHEvlViCaMipXDLRyUfalZg7OcsKglQ3eSeKO5VHtuV5eMJG3AapERvmiM5IeR
yLs2ew/0dMsc8xnVd+koSvJdlvgt4jWzXV9Nt6muGuuw0/ceRmnqcslwEpnJW2SzfKq9rTEY25Kj
/ei1e8lHzuOp5mXqxbnvZfqUBKYBJVfdMvDWbYhESzAfIEbqjci+LxaGcidIxptJg7o4ZeVz2IJ+
KnxORpIScygfoOIJk9/y1FWYpPXkItU2f1dmUV9E6Te5jx+rQj4ogC3DgfNkzI9Nlt+QJaPC9Iav
ZC8SwqInvmv635A+d25XnIz+GfdrsqoqAxS9UqIUJ2LT7QljJ7zB3NstzxZNk22AFO38lD51BbxC
onZ3hQ9epC04+PRCuq87uEGVRQPWa9Wbrq3csh0GUm04QJrDzK6pORPLhCq4SXcsB88pAcUzG+aP
6Ftae1HQ+9tRF06ikH7F95rIzSYVCQuS+XTIj0dzciqOZK6+sDs7g6Rsu5ADIiLW+4kYlCGe4sOQ
t4yxYR9Uhn4jS/EqVAhzoIU/OYF2Npp8rt8oGySjuJN6/pbAPmto4Tm6JTIQajk71craz6XgMpcu
YaGeBfA7R6jKhcDQp2XPsbU8Zw9A4CgxPIEnuBaDlDstpziAvYTkEQZH0rpUX4F9fgwj4OA4Bhz/
YguN6AKdPCqg0A1wA+9anfqAbAPB908bOILuvc4R+Fdh9mb1SgmN0yw2pex9a1qDjnMXrIPWixzi
GEvxJWURvY4lyiwz3tA4d/A3kihcdNGmgUzCR57tVNNsjg2Lso+LcsybI0lvtWOMVUbJtGZVZR80
pd5aTaHsqMCfg5JVdgykYQ4rmIvj/lBVtoJMN3lM5GEVSPX8ardGIL75wgB7XxTqzBlmPOvXXHxs
kwGerLIuYmEJR+oQ5MlVFOmkCGjyHVi7+lCMWn1QsrRGN7NhUR+twWUB/dGr9mDQETsUYdQels3l
op3v8DajX7cHU3/plbg5CAZNByxCWAPHfnIhzQZHdEVXOvbSTYzdgbzGyqa1rSBx0UAPqZW1IY4X
t7S6Q5mxHmr9goVR2cosIxECwe/U9RJzCwoIG/N0tq31RkuYJ/JeGN83hyFNHozKJh5kuYNkEN1t
woo0gdJvDlOjkJmHS4r4Rb5P3+eXhDkopJ1kobA/BtlljBt5nakgSEzCpRjSNLRsgtatEq+kaK/9
k9ckJylX5a0WaObBAvt/sHVtHaDm2pmQsqssI5byzSQP7a6eNAowu3vN8eqfAgHGAVxRYF6KUosd
MjaNA//LA7TVAoDAQQMdgnIUBjQg6HVZscNYtTwcms6TFHe5GguVEsdM3petsEhiKn4xOcoU3UWp
2RN1UQ2H5VoCpCWDy4xanrky0zpkVuKZ5J12Vc45N6DinwRouk2uKtqhD2LtYMoatLGf2+rgEy+d
Bd/TZlQPcogd0fm4qjOwHkVM7ejx/0hVoR4UCbkn0g0blXUdrihzYo531sRsSD1hK5FQiejkuhkZ
AX5sqYD+CK3xzcwdrK5YdXSnjssFIKof1+YsF3KqPMLaGrFmoULWcdr0x8ZuFMZTIIlkYSLrljvW
htic0T+E/cn0AuFoqoGGv0J5PMkG8zvbOJbApz+ueXolVnqDhGW5bXlIi3o3qyc0U5G+Xm6hL28c
zQyvA9qhAYywfAZADQwk6t4K3iwO9eqZVOpsZRmyeek9j8EVRqVjX/bmeZSkUzRRhePzuyNNTLo0
qXHMerr2JIwmx1K0CppmcGNqbvrbZdOgAUueX7EWPbVZ0cvqfRJGyolATYQfHWO1Ec7yJgFfvUJl
3X8tJn8rBhHfxIYau1U8PKetSL8UrW2sgcYQLJIZlOcmCQQtn3YgzPs/9Rd+LN//jO//NHQ35tX6
bGfVTJOdxWLu/euYIrElddLzqoX7WGdbgmnmtSqZedZKy6z7tqKq0QgbZZidO3rI2et/8v/rCn1z
0wLbKH8a+tujro52U7Q7UhIejAmXsqCYZLGnhfF3in2VuEmnNZkbKtPfTJbmzt9PRsKPP53uoKnq
TIyYSf/6p1P8S0wfs3aXjKwT5wVj3dr3uDcJl9dHF7XdTkYj+zE8/NFd+qVj8u++1v/vfREFYet0
iv7vva//XYVTnn37c9/r4yk/+l5IL//xf9g7r+1GuXXbPhF/I4dbggJykO1yuco3NFcih0mGp98d
/O/lOrXCOev+3NAQkrAsEeb8vjH6kDcBAe5jHf3DVsH6u+6lKPpfSJhMOLFb/Uo2OYj/rntp1l8y
/SeOLZuoCtNyEHz8XffSlL8on9lMMkkFgIRp/zdlL8XU/qh7cQBt5nDHRp3BB9L/JNiXCA+pIZkT
0XyblVf0a7gvZoZPoZJCJFfXufaqJmZWJMltGImOBUFjf69tD5lnv1Q9g4Spx98CTRWsXuQsY7iv
IbAvyYkOe0lU4bCAqNvX9sW0Pdy3WeWETmrfKHELPTpqcpZBcR7ievlEfHC8eo5SgrerlLj9Iqvr
RmqJDpmtVeHHQmFwRv9n20j0DqujXr7o6moFhIRXYbt9hMTqbRRZscTSEGZFcUwi59VJm3BfqNB8
Vm+dWx5/rKqF8x2bQhfEJJujmtueHseVMca+SsbAsnpFni1+xnDXNdVMyO/fmE2v6ARLKshscyzI
LuRbfH96EuWlq8IZISn9otBYojrszbEJPx4WeDQYbEhJhoibUWnfh9WaG7K3r8bTioJvX90XkqP0
oT0LKJZRNcjeWnPPrbf//GOhmNu/T7/AQiO1ff3Gyi2NKzzZUMpchwndyRCEVSMHoDHSwjViUwF+
sm3eX/DxKiTOn5Hmg5qiaHtYhHhcFg4MbRvC7Wv7YG5fSwetlb0/nubmHimBpmXlQZqVT9E2CMx7
8ODu/sL9sTpuX+RvT33s/bd9Vtr21YIeES4ie8X/4683709vH27/SPs+3v/SvvrxOfc3ls2xWTjW
cilXw7Gwlfc1puEqDtGCbsm+uj+9L8RavNq6HDH45h0fi/IfDw0hEapUUwXYNn1s/3itQecqrJtj
KSl1OFc23zxR6Czf1/fNHwtrO1ben983/svHv+1qX03FlKGoAUaz/Y39Lfva+37+3MVvf/efVjPn
h0Zq/PnPv/DbnrD4m7SRqRH89u7fnv8PH/63N/y2+vGhf3vrv3x+f+WfH+3PV6Z0bl0d/baFnwCj
Aaf/x+G9r/3bbe/nxZ9Pp3DVT39slGrOmv3UIUFrYD6ynWEfiwbLhRxIK+JwVwfVdlS5pH285+OF
f+x2f8JcH5K0McgA4lAoYrUO9zWl4lLy8fCPbTUMDvgb21v+aXV/6f7UvrYv9h3tu/x4aOC6LYD6
sI9y392+akxMINz//Nf3F+6L/c9QjfgkDROBedu+1Bw62Zd9FejfKAcZc8ejjLpdK2QSkg27CRG0
lqjnMEeG+8Z9YReqvqLD2p7aX7Vv7dPJWBkIi86l+gYuu98oFvtTK1Cy9WlflY24rO9/241qxrI7
N1S1ypwKOxMm/jaDdtj8l7YlR2yzyvhLoZDv0lJqMudvaauTAI7xrVRo1SSl6s3t8C2n/+61/TwH
Y/FjoegD/S0Jys1DRcyR6k12emkK2CF4anE6bhyjULPi79o6jgeI5xCpkI15UUt+22+f8v3fWHQ8
P0vaJsGw3dLG7To+btf5/eG/3dbtt+B/LPZ37O99f8e2gz8eEnkMnOmPXf8/7AYX8UBj1z7te3b2
m+2+6/fVfeu+G2p03Pf/8ycp5TRMsgVK2m+fppvrQ6Muj81+J6OPWIZOOZfhvtZv/8rHtj9f8/H0
x2s+tjXCxCX68fhf7VYdQXC6+7s/dvHf/Zl9tx9/5WM3+zYno2ue2xWQMMYL83brUrf76r62b9sf
cge/KsBHDx/bx6RDCLu/5H11fyrb76v7e/7Y4/6w3O+Q+9Pvr9zftG5/dl97f/7j8fs+E508bIn0
oFWBIWjVEkgQWniK/IrmusRbWIIdkYkVK5fYnYdpPnbyxNyMEekhVzYmYS77a6ThLdHNxssS5B8j
fTJ7oQ7I/bkPzGRrohi5c9y6l50DoHTslaPTUHTNc/tV0yFDNGmYd6+mZJ8V7DPnyRbEjkYEquvW
I7TLBceThDa/E9/Jz9X9kRFGkGp3thmv11hEx66ZSQGiI+AWqfgkk6l7TOruS5FK33eJ2qIMTlCv
BimHMgZodfVi44U0OOdI/8IJjMnyjDw5knfoDSQo0H6pSObul6ATyfc8goK4TOZJ66SeJtcUJHp+
KAEIBiRSTIfK0k9NLq7EI/7KqylymXFAKDfNG6YIiRsBksVDAl6jgI1lUMi90JSpfdu0wkKVX0oN
W3OZNjfy0gU1Y3fsIdYTTOfsbKC6xUdC5UM4QUlgaKD3S+6NU/poKquEVp5KzttY1aWfDFv2qSQr
B71OMzoU65e6SN8seNWBMn2VO0LEmqvQDS8WOB/lMmis7Tpn4E9vNcJaiex185SqtgGHxaUkSUth
q0M86GZxQqHF0avSfNP6uvKAqb/W0zxR0Y8lLovRZurRHlTtRzE6WlhGyfhcWDhZ0L08lr15U4GE
MIyIUqEdgdt5iMuYTA4KTM38qymVKpREGyEIEwO/RYOYtSfsgmBZCsrEWZ8JZaSgu7Q4ifNw6rmo
ClIeDnrXeRiBuwCh3+BZwvmeKdiD1Y6YKnDMvmOK2DecOj0nlvp1TB4I7Cy9Jk1JKtVb22+a/qhE
Mmwvwwo0D6U1Y38jbQ5Dyr9lrtN5BtdcJWp2Pw4NZoYv9hM45/FopcvkGp30U0pOkUAoViTy59pZ
62NLuaQAhUlWO8Duokd6cYiNBk6t0zgeKee6p4wDpfpkdfWqrbzepllW6aiyq6I7i6xIiOlJaaja
1JoSsQVHpJYfRTGq51KcNKf/GufDL5LVZl8TCKnL/H6U0eQtaBjvDezANR1pJ7prtN682ISdLE6B
J6n5IZkxWZlUOYuS+BtRk5HXD0rodM2vinBJY4iUQ9NwOASY3zqCj9Lm6CAXzsaRZAS18MwOZZ6R
IGfSysZBEZCmfgcfkC+OmQ2GVQWg6cjJsyqPzTp1NLpM9hOhhM2mr/06P5i92QYd+AV3UAf8K7xj
aRKyIuXltgISgB6/+WoTeZ0q66W3LGx78kuXl61Pf5WeefYwMNp3m66wLyYMUz+yS2wiQ3l1VD0U
9aJc1IyId/4fXBKx8n028JxEk154BoLb61yZ52V2FjQijuw3tubNczE8NJxVFJpLzDE9vUZ8k+V1
wWfjbnYhQI/28zqN3MMJp/KagdB2ssSUozD0TyrBDDci659aLbFP68qcFSggBcRm8VC/MSFjCC3y
uLuV7bBMEuM4a8V1npj+IRtYgro2nhNpAK+1LqdxyuvzDN1nHLZmfdwCW7X7w5qNb9AqICwBl3E7
TnwaXy38qYyqqtoGBgS/wYjhkeYVjeOheZbIeHKNXtNvIjFmnrO8QiN0TQ3ym27h6oSXztWtZQfp
2BqQ+EeEBuKg2Jeco/FstAhC8PEtBpcEo20okg7FC95PT5uG2m34ZL6md7eCxDtE9L1w5QSf+lop
lSsr85e+x6BpZNOp4cd11TH5uY7RT/B+t6gsTmY2P0WVQNCIvNPuHdhkwjo0iiR8BmkSUpL+Uw1U
yEeGQiyuBECj17SnEWeKT7YbyQx2FXApXK5ThjhCSyXkZlx0k6TID9RKKanVG3bWag60yIYD6Kxj
DM5biPku0swvpUMrQM/JYC+3qjVxUP6CQEBYzWfOvsxl5EfsE+QNv+BR70SHetKZj+YpIPA1vmSq
OM4tcdfyUo3eXMbPKacpLq43hZhRCiiz8FDsoKvDAYqVMvetMSHiDz/DmPWWS4raTR4rn5SBYVnv
jDey8eoUEegLNTnRSR4QaRYoLvAXaBHSnLjNY0+qcuElcnE0nd54KhpvHG31MpCMI6QLAnWXM007
Eoa1uLYDq31pUJ+jPVYXgIXQWu0gNh/AFSt+2nBOTlGH4klI6nk2rmQK39HAb31hcexN+WCjT8zP
ef+CVQyciOXJEZe7vs9fmSBQS6bV5PSOc6iJ/XPpZm1gJ63F3pWlASPpcyvjQ1OX7prDxlwyPQM2
YRB2szU7l0W/pDWWPk48f4gtepMCp7mewk6i5r/Smx0gtniDpR+XMfq8mkvt6bPzGa7XGugF9KQC
SXC/RG/tYFxGqHIghUvqW7n5s2wLyYdsTgcSNOGJfm3sxo36VM2p4oLGa2HnXFQzIcFMgOHtZ0c5
9InIUeymAEdM9auwB8VzWsS1ls2mlursabEkmpNV/ZWKWgncgBHRYKYHyTCfZxz4Jgn31TrrCGgr
NJD8whaRki6Ixhth6z2z9e5TRaPLHTRU146G/8+up2BcjNwVShp5nV3ZmyQE8UR23z7KtPbuMBcd
rIzWFE3BAw2T6cCFpPf78W0c4I1GNN1SM8K0Qk4dEzyDA1oORd7T/6M4MeXpckoRgxy7LP0clSSr
rpl0Zw36N30E2IMtIJTtZDsyHFdXifRYF3S2m7V288UAcr2Jtm+6Uca7GnIOPieufBN2vaafgmoj
0Wt2+qNRUtCvOgOFLoV108t67bfoBaAwOJKnjs1xyKpPNgWigetxSKLXIemU6bbKNpisoQ6BjhBs
SGQziLUGZYVc47cbn0GBtH7f91dHE4h2RozmvdrcG6b6WW3lSx0dZxPFtKnljFizpvMH2S1F/jTk
yg0v4mfTHmYDxOtaxjfEGXxrJv6UnNmHSs4XzzKsEIuRuFHU5FGfCzw9WU/YTvIjnz+bE7Q2df5V
TNLiCUtS3SpWzh0AekQOuYXxkjCG0uxab/6lLVxAZIH6B8fOs+0klqfJyV002pKX2KirhDUuBFBl
jjtUyHlS6C1nwRBabmuSxhBzmbIODW70CsuGLy9pZ8B3g0tGhsVfpNXWoglTis7XhSafUQEe1lrX
TlzjglLBwGNWGSjI8fuA+E7PFRpnNl9cQuJcNkgtI5/hIhLTpM5rXkRzqoolxfWBuq47A15S6Iet
NENlYiuy2W0Q0XlO3WgQ1VHS6K+EkGr3nbJdOpFj0/SffQzD3yuwMzGdIb7xyF9j+xMztoZp3bHu
GnA8OjJtp3yc9QpjQNWgKpMf1akcfNo5T8Yw/Ii7EU5PI6PxSGj+w1giuVAlOEEEcqoOJzIcEIXN
XJqTLLnIloHTIFyIIcVionzB+OS4XAzNIMubG+6DDLdMm6+7ybyhhq+B+d9tdMQhOliLoxCQJUgI
poAwgbeSX8d+eZWM8RBrIOTJSn4sHTuFI1dGfmXEpwGmny+rbcM1D73GkGZrII/qfWa21yLmZgyW
/zzkVnbbZOOdkf5obfWunVTzRauAQaVhIzHennNq3Wv2E2NZ7fVjy+AIuktgGyvHKIprydKpmKA3
ZYgmuZMdJXj9FBqsWNNqkwBLKc0ZmTwo6lR7WaTeSQ37qPuWSndUm24mmSiFsijoyZY9VBPy8QGe
YtoPtPXaNZjiBS11Ih+quHhJBpp9VbvS8mX+o1KveO6JS1EJ+OL0YnSgDIZfTJQ75p70wzx5I8D8
kxzDsq+i6ZfaKzeWMyowr8ZfZvxMOT4/TN3yaypnDcukwKwrNdvActaCSaGpnBFBemv6maI6pxhA
oET7u+nHNXAGOT7a0m3pTN+cpctvqRxhCtX0UJm72y5Phdeu8TmmKowRo3oz6g5WZr8a7gjFPonW
o+UMPxuU/n4RBYmcfoem0LpCNynaOCnk52k4J0X/oy0j5yDm+WIDIEqBsPuKyU2hsZzvplT6dTbQ
e3ZuDeBXOp4d2yl6QmriBxvjQ61Gp0mxn/VudNyRSbKrWcunlmhwACTPCtRJmtc4QS05vxvl7oar
dOqhVsDGmAWFWn8GSfCW1BPdfstdavwjC4qaBljVHe5oNLG9kpxGVVePLRzMVFIe2j6XrnJmRNdm
FcUVqLwuOVjI9k3TPJ5bBGvIgrdtihU3pEFM5fnjXbGKwqFsZwDE2572JxDvvPWrNfuiH5Fnrk+d
eMJOMl0nZTr2FsAWJqr0hldQxhuRgA8SP0sNHnYkTGuYicFCmgKgbk4vBpQu4niLu1GZ44d+WyxF
9NCin6zK+mLFEzmv24Jy5EoODoJDtbb+3laZiwCAlnDK/2PbsDmpVT1Vj8LGsGMb0T0smOh+4GBs
LHHlpFC55PckTZWqel23BaXZ5mQvwFP3h7A+tWvWWun9NHTvmz62d6b+kjL8DfdNtiTUa4HB10dg
UAf7tn2hqZF67mKS3/eX/PYEHCGgDe9/eN9sIBd106Wuzvsf3rdFyQQFudfgnrSNv2/an0zRyV0M
c3l6f2fZpHeWBX0tTrIHaoW1lS/XXlHSh0nMWH9EdJ4U7VZesuJmng0cU9vCXjmv6t7EX/GPbcUy
ViS5IHjMZQkyAhIc7UaThjA3cuOabov9xUNq0s6JcqzIWFArnDD8qEVMiojR2ESubY8JxRKHti50
r9kfJ42hMjKar1ln368O15AR5hfnzqBfHSeX7g2cS9sDjenN+4Kp1dchQye56AV7LDZj81yB2fh4
HSJE51SssnjfkSXX5gXN2bVsyuGugQT8fkStTUp6cNK7TlFCtGb09aBLdvygZkDboni+7C/bFwBI
VDeyq+a0P9xfq9hV7xtikmH78K59m7qohS/V+S2hjzNxJrFzLbYgyHgTdmra8BpHrXPdt6tWOd4T
OO5GmS3zf2wvi4bl3FhqQtYJ72QWeJVThSClleOvXtL+JMWOidm3tq5AjkSgJPbqb8T36/6E0mfd
WSaT290f7k8AoNLvBAkUWpb3EgP/pD90paZ5Y7owchsNWB7sc39tIoTlOmAijoUqEGMtWewTVJs8
IA23/VlfUL1bURWj5BPRQXOovnVCpA/DttD7rj9TU6rcZJ7ld7/h/1cR/F8cNNAhNmflv5cRfE5b
IoLS/0NH8Peb/tdAY/yl6ib7QUFEs/53A42t/WWCKbCAPWHSMxwNycj/CgmcvzDu6YqMu8Y0VdQI
H0IC8y/2piFfMS1M4cj+/hslAayJfxKm8Pc1TDqmxsdAvsA/3PyGxrdHs65raCGnfhUPmPwEbooq
C6wbo0+R98YELG+kbUuIY7FaF1iOuT4qR2CPeuGWWtSHSzYh70PFf1atOzr+vqLO00mZ6bQzL8hP
Y64GjmyNYdlIz13L7HCUnleFbjsjQ9/BTwCSj8mfzB3eHGE0zI9WCqR8A6BRwTTV59XuKFZgCKVW
fVsoGEctJlS/1rV9aaL5S2Q1MieEQvU8nl+n7pp+RgkLpne6kGCxqT6b16yLv2G5FNRjEAI35mOq
wnHCq01FVgtG6bz8SrvW1y2TGMFdKgAscDnhjmIEr1rhxNgIATG1mKgy75kfqSEgAO1kWwP8owgm
BpHQ3Kp1+7zqDIdNK02YhjKwJA+eMXH1y8LK4KEquxct3Ba+6QkzuXjL5oKYlzx7bOXPBe1Zw/kE
av02S51nYgpBZW5axWJTQPLzPabR2DKMVVGUbgtijEspQwtuzGXQlk2MZRsTLs0mG/08o2dVrhbZ
U3OCkiQ50v3ZQXJpJUiFK/1LJk0xhab02K+RDkaMz6+SpBC0HPbPUSIILvMHvagui9VhgADe2aTm
BSQYs5FhkJCYUA+t9fSqDkyNjKiqLyOpUS5JS/GhcuKTtsTpfSn3P6BvD0fogasPLJFpvU4k0bIq
52ZRfFVQLmeyoJyWKaLRvsYlpQVTOdnZg4aGkYrNdBB2Ak+GgvCZBnvnaS3Chdwh+xfJyoAglDDY
VYc999wwYw6deO48MyE4UNHjy0jMC5BzZ3Lb2VYYWEm8byyOtePrCVw6Dv7XIaLGhQV2CiHofDbS
KjmYWDTCdG6d82yeUouf3y7k2C9tBM5Z8dOYnE8TelMSuX+stvQtoRd6mNQccmAEraPVg6xo6PXj
16oMuH2wzVplop6uoPxPEztE2kPPgNDbcqtzj1X+WCsKAOt4NF0JDAJzJ4i4k051cEEM22JrGul1
eLVZPjVrhhZTWb7NszoFmZq1IVrCm9gc86O1nWqUnLHDqlm/KUeB02+LtpwH7ihIzamfNCFxKqof
CwVw5KbA7beFPkhuOWXGadfswCVOW+erDkQxao3t9uXqZf89t+1j3CNnz1ruwR2qv20gSmmppVgD
s/tXuWls90M2ZRbA5SXli65/FFb50kLJOERFEA+iC2ZBnl5WW/J5Qs1q7hLgbRFJYJSXdToaHcyx
LrFECC561RIKb1HtY8Qz6DlJkpuP9nxi9Ohr2xeDyQHWQPucb7xHhs/ghA1sZzSmwqjKYDaWcR1M
VVtgCI+7Sy13Dy2K6+NKGDEQOvPQ58adEIZEvY1xRAO7TsDS7kB0UgZJuRbGUzhp9RQyjA0KMjPP
CNEPfSz358Uc7nF7E/DIIN/Fa7OFU5dyUExtAKSkPhF42VJL14U3bvLnbLS1QzvK9wJth5uaMXlW
A22F/XOmxhMm1+kw1kgPKgosrlaPx0jMUpBMyZuddMOB9JsnxUJz1Jb5cpqYRa0/5Bz7lbotImT8
9vSYT9CWJoC4rtJTHl87OtX2XRNbfLVIafM6K89zoXndbC0nZTtGhKQU1PiZgg1DEzpTy9yScogl
VW9TqZUUpJRrPKHbH7gUeG3VfVuI/DswJlr8blCZtCnigQwm3ZcsfiWR5gBitU2ooWbLY2Hjdh7W
xDdKiVDVcx0zw9YhfN3ZMnLgwlovSoZ0d9YP9txapHvFn9pkro6FQ+06miaLK4KNgX9RQqHrR5OW
aaga+Q91oZJmmnHlG9NSX/quSH2YWIdkyc/7jWhu9VuSORt/iauJIXf+VOVRxMAaNSwWobtZketH
ImtxI7bt56WtuW6J7uv+CGBqRvE/ZbDXv0yVqtyqCmrz1UixR+CSP5INo5yGIY49Whl865GZYIWR
JTB7CslzQv3Zj0lYtnX7kBNfiW8au2m/vqlJfZe0oFAJspKZx+Lxi4SjvfDVIjJf+ssiN/NNVUJ6
VXOIdkmqHapVhWXgNDRzCi3F/xhtGZj6lAl4Lw4dWLU52tmIGTLvOermKCZFABSiXEBo6LQSKlNN
C5IDvzs4+P3cbq3ja5x8YxpnXGpBjYKZjRIk83Bt19Xmki9SDrtloSkwF7f1HH8DR2VTns2nU67Y
Z8OorVB1JDOEGXvTwmSiHEHdpZrzl67X5Rsjqo2DZFbaDbaGkYJEl/u2racM1SU9iAos613cd4EK
aMxcqG2CHJsxD0ZDyD1d+AQT2aEjkhcT3sNNPCCcb1Lce3lDd3ZebBWYXE9MJszTJ2Px9ajo7qOq
IS+nrs8DSuRj3qu0nZNV8SIFvVBZ/CBLsfN6h99U5Da1dH04K6XzKZ0U+TQxIuM6MdQXgFrGqQCP
hz4mLm5l9uXvT/AVwoxsBnJxOSMBdV2TVL1iOxqfKq0yqYrFj4MU9XT1+uXOJOeS9GIepXL2WAwA
CVFifopj7SxJ2ueoz6PXzlAnwJt5c9sq1PmznN4HSk4g8wgDkeEr8yYRtNL+rcWrKE8SuK8O6ntX
kOSk28DOy2KAAsjUQG6zSz/qwNNGZC6Pk9admYtC5q6dB30Cp9ePor3godBiymcjYN7Z0qhILvyq
VB8ZxinOabJpyNhDGUAbGDisijdpcB41kO73udl6dIrETWxby03V3AyOorkpBLhwsOZbqx9NP2kd
/VDH+v1qdZR78vth1mJCakYIcSMvWk3GZU00faUsEF+VnigXlW43WAkPzSo1qFFD6NOF4OdvGJ32
j9LSrFTdpS9jWpa+4hAWCOrytiA+MM6z9iYCHulxF1ovcvuUQLglymkq7vQokX2UhfVF7fQnlPdQ
y8tWInp1SW4lk0ur/bpUcXxlEIE4M4/m06AnxwysK+WbmL4XaEDKX6TxUJetQ6VLh+fBzg2umfiP
1hWzlc7Ztti1eC6VL+ugtKd44uepCTJMWuuWhqDhSvbCz0HBePbB/JqnjKIgqRbKTZ+n+bGXa/WF
wohNLPPF6dfKU6zZoHyWXiRH5eY79OVNlq23UTVKYdOpdILoNBwGcLmcGHwEDWPcsdFT7WbCVHiK
ZudGnmXd1yiIPAuOL89xjAUzSPzWMhm5TzFjB07bGKcsrimDkWBxhN5fnwu9tB/AiNw7GRmu1AQ+
AWCaA2FpAzHAUhwmh4yOwQVoUwbDIrOeW0195dLnakCbngEgH7QYXHK5UTkZhRGcOMeCh2lxY4ny
e5bVkqdJDb2PbDC+YHfK41damON9whAxWDrg/WWr9z4RbPb9MmiPzoI9gQu+FZCnkflwv80D3fr+
yLi5PUqdhdlzhWEbz0a/6TvbE2ad3F9zDc9wtyhPNY1evB4Qg2kyvvRdgokytppnWZ35YCOBH8bY
cOo19nO7WiatdU+arfa5wh7jlfPMVV2szVecpjghFQkWr1GoRAuY4OTG+ptFwHlIQiO91boyDrBX
n6scMImSfMum9t5ApUHAZn2n16rpR0tT+FBbccIhBOHu0cCx7pnoZObwOSlz+RxpsOkN4mBOhIIe
Ta52XKao3EXYsG7T4WdX4tlfJgBuxNKEWp8zIB5Njg6+V0lKnENVMkiO2pclUvAhx7ixGHqMh5Hq
8dkoF/0k9YuvZgn0TWfN/bisCiZ4lv1l8wOnhWk8LAudXM1uNwqs7WbI846wEuc7YEFv7CW6VILi
u2XVxtvoxOq9loxdkDoY/5j3EV87K1965oawpR/jGSvhiqkV8UmCN1GWuzMIPoaOsR40Pf7ygsxm
V6pwPjhrUvpyo43oKizlaBT9r1nbGLY58gnNml6qdpz8UmNwKEear3P6n9dVu8Uki8UQExcjNYeW
WhpdRyqVQ2IYnDnSr6rRsrNJAb+pz3GGIqgiq+fU9fV64EAbvbSn8FjGk06lEUwd7v1bVVpuMm6f
xGcP92DoAbXYyeJX1HIveMaF3/GNplvqEaOve8pLzIzUXMc5SQXIkkUoDchPKsP4lkyrcugy03Jl
B7n2EFPeIekVl/dQ1rdzYT6kQ/+JzIn8xMjXDuYRjUVhUjsXDU5xVaVnhG6pbGPn1FFTC/FU/zLw
/h8FHTyfgIHsnssN441G6R7bbG7Q5AAmK7PeCbhK9m4fZXiVQPH5VozWgfwwxzej+G4u7eEu+koJ
YnJzp2tPSMXAQM3U7apS11DfWA8p0qfTPGNJjkeYyhaxzJ6OiPRGLW5XQ6QudyaiARAhnbFRfVm0
5EjEdfFcRfK9RNxytbHWE6qa/D75UUcBkjj8almT8b+Rk+LXE5xjI6cnbrWyGlaivkgxogtp4pY/
wblxVj25DPnKlxzhHcPM9yBZHJiZEqQwgQISNH+ugy7oCed8+sp8a+McULQ+Cp9gAmjt69zTbJmc
s4IoIs5wr7edOTzkc/NVSdTFg7YeM+rTIBrWenGUsnhr047JqSwMN8sz7USggubbzTifDNikrljK
awqgO2jqWj0opt2HzWp/7xenvhiLNHhDpV5gTSMjEPlEWMp0r1cEi1ur80B8wXA71vknqXw0tCF5
Mu04vRW6cpWleA2bsX5E5IHF0Ik7E+spsenleFNmDPQIP7mpE5O8FUMAIB4PBCOnx6XX9Ytk/ZBx
m15IGujpjQp+S4S29FUpk2thTvfrgm04GMwiRvldEBanTky71fjSxZJ5WDqNDBx7wPHl1MG8Nq/Y
sziClGvVWslXtARUccBAJepdtzFOlLqtQCnIGY3PtiREHhWBvd1xrQh3JlrO+QSZr/aKeHiYLTiJ
zCjJsaDj1ukmVl3Tar2mJcUbyuJlrO3+kkGqQkfBANHuPi04UAB9SJFrFk7ny2OiBqpspEGVY2fD
w4l7y4EVZmSv3KpVmqLVEprD5EPspxPU6X7GLPCs6OYzkqzhmC81QGEkkn4rS2poPhcSbbaakYso
SB7DBexSdCUqIU8+m23BsKbgfFL5vg/cAtzm25TH88O8GiVQo/GHMo/4Wgb9mOXGSZuEESyp/lPI
zk8D0PaxVMrvhpm3ZwIaDk6TkXmRERGHX4VFSzObiMJEcZxn1aneULCgH3LWLeO9iQ/2QEmFGNO+
0lpm2h2kT3gviGyH5i1Ruie+iS+gQaYzRDGGgslDtZ7qjtsPpYTiS4KgQyVWhfwI48w5t6Hq9PKx
1OyzU8fLWbKym3EcPivUPgJFd7gdJPU9erb+IgEed9tWqYIV7scDtmmcqOo5Nrr+Owt/bXIvF41F
LK7mW3QfgeUx/rVajvgR93WrJv7McOk+TTssOeOSHmLKTqbUHfGqi5sFsoAXme1X0yIuHEp/HCQo
s2MrWx/pkT/NI0PPpd0kTV8WsKVM34fD1CqNz7YsoNCGWx3BnSwRfZBOh3jjsIMe5urWp2sg5fUp
UcfeKymu+MhnFq9aJ9vnZyo9XOuONypvYi3r4Arb4wWRJdebGXyxNKjtaVhlj598uRsmW79y6Teu
RWkifi24UQKTeABDg/BMtsgklmxGZAYNNvRRX9VkPDOhKl5RyQa6Ret/SEVCo1NLGal3OUNEEXur
SLDUt1Riunno7mGGda7Nv0WOcfQDCwOChdYsPb1dqKRKZbbphR4qGyFhJ9EooFlW+rNG2UN2uuG0
ZvzTZirJ/kxoKcMa+ooth5zYVFMWUWPa/7B3Xs1tK+u2/UU4hdQIryQYJSpawX5BScs2cs749Wd0
a2/L23udWnXf7wsLYBIpAuju75tzzPoHPGlEG1ETGLQzYbT48R1kvukw5cRfaD02Y91PyNVwDLyj
Cz2/3jPf8hV3dQMWsMxnNDgdSXhclb0SH7pZgMrLwusk16ur1EM8YA3FFwHDAwBcsh8G+zEhB23T
EGbcJsNu9MWXqlnDoDjPdLSdJn4Y5U3slN8aF7KnKDhAWfU5ERrKae633ugzNnbGrY+SZzijOERj
1YQIgGkhjkt0gTxDZlCGHgku4qarrHKrZZykjl9s27Z20cZxhFV18q6N01b4zYsx0HgZljeSkL61
0YBEU6Cla8vbdrKGoEarvPp9EOej9STbMS1lkltE0F/n0D6CsjvkRXK/Mg4yz0HmX3pQB1YC+6zs
XSDrLJgrCp8Y4PiLY07WBhQF1efI6X7aCa18ov6gKtK0zZnxgOg2b4nh2GamOAzTcEXZGrWMpMyU
eh9wHj8Ba7uUefMU53YUVIn2VKKoZdo5xJRu4basccwpN3y1FisKRrJOEiZNVTIl1ADoFkJfAFmc
Fi+TycQ6quHTUBvRmG+IqQDjMV4PJWA8Y+ZVALC+msldHDNTqPNXjslvdqFDrimtaI9K7Cts0+Rg
GuEzCOO/sjmzD5mmkyo0TEfGeLD1oOFsiDVom4PVJK7dTI0HsVA4pUaxcZyZ0EBs3uharK0dU17R
HlyjqfkolntF8e0ZEATRj3FZUyGwh6AFD2Uvtb+JvPTJrrqTmdMwp6DNIrPS1sDmHxkYiKAHfAfb
ippl1fLz6WX6daA+CAzDCZliWtt+4suCtfqZax5auzUwZ8ZJWNRefQ38ycgEP4yN+RelVruhfvlO
NMg7Mi/KxpQPIDAxd1r0Y1toSOGNXWdETuD2YHpIXmJp2fxwkvDb6nRr0KL1CKr8Zkg9dxfN9hVz
BhPJves3R8MWV6YN18les+shMhHLLSUuEsO9g2lI+a+16Tf009GbRBysVfctzLx7V8YL6yurd8Pv
rhbaIYZLPpl/biawehVlFhbTMGlSWDRdctXW9V+Ry0RuTZJ924zlxXCv/Gl91/NCC6im+Hs9Ha7E
lLxH9oTwB7Ud9bu7VF/QdDSeuyG4KrDJzurwbF8DEryzJIYwjCvyQuruR9iI6XZFu1cY0V+TaY+v
zFSAKrvlRSQutJnp2WXOvbW1KKbgzcyusvjXYn0Xm6kemm8ZmdKbQXOz236h5NBoq7f3+G6ICKNN
L6h4Lz5nAD/cCO6sPc0rPV6R2s1milDo6rZ5A6E9uy7pd2jW8Ow1xtkZT24zFN90S0uDQvuppeiJ
h5UjDkRoRNC0tZm0NAn0vli4UM3hfkVsvVlcaBRiHJ4ApM6Hpu7ufNelaGPm172leWczH0egJMzM
kB94KEvIDyN55TQbGiNHyWqWpMA7e6yMbdYh4yZ8qj+A3n5hSdZ+TZ2ades8aseQ0PRAaMjT55D4
v4KS14ZZ43DUAIls/KK/eJa49sv6ntmdsR3utJXMDVMj4QrwEiJfvYg3jQ9dx4mbU0ecRjmP5U1Z
Lw/O3NMZIHh7Ye0ZlJ1974AsraAe6ivgOClnYgyziYedPEJGNCrsTaXdWdWN0XHhNWuwJkN1u075
w6r3NSy2LNumN0VLaInA/hyAR4uvujS+jZrIOYGB+Raa+vsAWokjn0US65h3LjfEhFYHTUfpaBEQ
MhkkGEp97yAHdVSRpB9X266bMEd1TQTAnMQhHyvIoeP4S/Mohx6fl6eS+QGeUSgr00u8hPx8XbQb
hzU9WROKnR7wy6nCimG24c8wWX8umW3fA90cNn4632cDK8kkY1CQVSsAIYjokEVy9pR2IFrti9t8
m2sGBrFGr7GAlIMSbG4QVi1es+tM881pI8C/iXZXZt2pn6v0nOtGj1aV/l3YWDcgw985Igp4NmNY
16hwVqjpupFdSp8ZBY2lCLRf/zSN+P+WYe2vrbw+Tb0fTD0qQCqmyE6q9jn1+we0Cw7IMZpyRV9s
6AQxQ3fytzInR4HK/PNSAY6a4aHB8F/M/dguzrVbEz/Ru08EiUgFa4WdRq+6Y5uYV5aeHhjryoOl
+e8+OLPXXP9WxVjPLOoBx6Uph32zaAaqdBgzFGDCY3MaAHjm9YRU3H2xmuKLS815F/rd/DJN6XZe
aXGGyQHlCuq/UGzrNX4yRsjyqaFlx9Z1u32SmNE3o/V2zlwUt8QqHWlLbvghvGBp42OZvI5MKy+p
jzRUowa7OjkgW4pmIWWEtdBPtcEMz6+XTYFraNcgYJEKOP6C+UCaCb6axviShiHjUV2eo9A5L3Fj
0NOd231NpHlj85dq1LDbeq5+lMJG4e18n2oyqwp0f0GVaRUlUqb+TXE7NPzHgO9YkUn/bmFaSC/p
OFQgq8Q8bHUU0XyMWqN7Mzz0pv5t4cPB1HXp4brT98KJW0JY9AXjgns/dly3mrnZ2y3kIyElqK42
tTeEXBKMeKXH5nC/mBWlKpz1Kc9rs5ND6/WIFJL0ILEGzmQS4l3M2ykqlhOyxD0qwuJsTMMLVDcP
KS6cMSSj/ex+GUlFMvvhEcbwLqk7AswceE0IvyKik+/qUcvQ6mjWWej+Y1SP+hVItgupOagSuawS
lUOQ7pEr0qXA03BNJmYd6G5ycmONKpnJUho9AnR74JU1AD4767y7uWjumGpDHoytk6dFxo2W6dkh
qRmriuQZ27F5jd1m14pQv+McZgLcMG4x0Gw7u2Z2Ic2WDlzDHh88PQJJr0T4OenUykV945XT7bSy
6mZgXer5hGvkfrR05oV28zr8lYBjOZar8034IjmUerFs9SF/XIisdaYEyTbr9J2G7h1tOSN5RYnC
cGhjr7tsQivQkJODfRYMdJHiNheLed8aCGHLBF4PELStXYyID/l5uqMT+l8yex4ucBA3JEzJGChJ
a8nrs0da1W6wpAnHj0l6oO2fNkFe0x5pYvspwtXGoMY1I7OuUpepl75crxod0QbZI2XdOaAJmR8Q
+RHOIeSiwycRYwF81aGdIxMCrXS8HvS5uayQiwJjMbk60QWgfcAcngMz7t/T2jACNy731Tzpm9Xg
Cl0Z3XQz+e9jjTUnXZcvTsWBElkTdhsWlXZm/sgBmgTZSnsy1pxnkf4cUuuHjKCqXcfezXlS7wCF
R3wZinpeghNqRfaL5tS9d0GFLxEijpUKrd88U18rzr3VP7u1MZ5nIW4TVqX0Wgrr1i/WnTWF3zOY
QliYhHZqNBe89JS9DUVW7RrxYBhcR7spfPIIn5zDdqGxrpvXNZkapjPZrIxhCRtt9dc6pCwd1iw6
ji7k/NLsSee2+DWY7na+HoOPmt9GwwlIWiMCx32b3YF6e/7mG8txlvzkCYciSGIYViSVNZh4wHhC
yLFkkKoIKi29GYtY0gBXug23nh7e8x/ck0p6R/Zkg3OkP45DGMCs7wn2M8htJg02IE8BJZfsXAlv
YVJdbwm2N2mHTSdjtW6WpXIPrjf80LKXpmZwdmFPto51Q2BAshtWyOAuQaKjdU/t99Votl3osrjs
rJ03J1rg5w5/VdyVXh+/zms77SBGDJs+b2lUs6o/eCVy+0LMRKISbjav3zUZu6Uv03e+kNjo1qAd
4vaBWIQH/35do+mJhtdeOF59cXpxI2ghLpmAaWezoBVh+JAVrkexs8KMhZo2ThuKPllz4PC5OE1L
SBxBYGEfPxhgQL1G61BGz/XWQijfxyhhijTdmQm5t0PSvYSYSehzTIdk4AdamZPQafUP/UgBOy7p
z8crFgLEuoXjUsjIx42/uESgTTPC5YKra5V3O8NpvB01oE3qOh7VsXY6ahDdlsVsbscqfqXl5+yS
5FuV+YgXSxdEubhvDGTiuvUwNBmTTDu/YHqiHWZSCxqK6Is//1UUcOzqxUSXEeZbxNHTFoJrH1i+
Uwa1wflWMhyh7B96q37FnCjAlxMjZmuI+IduGnfkmKcbbSHUjiPi0Oo6wvVmqIPYnYzD7CEUdmIn
DFx3glgYOxucjiTJaZQYWO0B446X184jOqWUqKZiOM9Rn2/y3jlHiUH0JMsue56RoBBpZjh9h9MQ
nCNcl5uh8Okb0H8i19ivtnHZfRvgUbkxHoM2p7kSEh4TokvK4LC33sCoOfsbvS7f5KPJNF+AU902
mn/FwmtHaQ9AyHPKJ3cstP2ARYfJ2dtk+Ip4up/77pnUwd0aa1+qfpyu89r8QiIpUbXkDl3QxRco
wf3yNKTdNu2cBz8p5i8QY1E6SrijWab7pon3kVeMmyiqmgC6DPWBMaIy2xtaUKZ8QOI+LutAI0BO
gU1X9fKSgKX5cjs6MU2x6K1hcb21FhiaThLkg/D2/Tw+zgaTpIikLlwbGEsMcoYOeSdaQiJTf1cj
89x2WdRuloIANvhaNg5X4nMpqqx3WUQQ3kRRNCQsOzDNR4HsgwgthrUqLC9hjFNhzgl1IlKJJY23
MZFqlCMCKdx3t7qb+QwpyM6jHD5NOF8BU2ey4E17L6KCbZXT27TQdhY2xZjOm6vT6FUnat9BZnmA
UPx6byM43loAV7o84zxrj2Bq3CDx13oXfQ2z+WUIJbY4tTXmRPidnPacx4PDKHcVld4lXsDE6m4c
HuRZi2GvRxI06+UOY+NtX4o3veNnIC54s8pFwyIdfq3YVyPAqkUfnVO7y8jOvHGM67jVixOekLfZ
yMiVJ118l8lsRFOPEFtT2fXC/Ie9rOne1ufv8MNsmSZgpaN/yCPWyFY9DveOdqwRSR0rcwkxSuXH
lCbMCLoLnHC5Tdw8xACA7Nd1dFRHC9ia0X3QbXFImHFhS8YjBP12DHTPAG8p+lvEjMnJDBMm394S
9O1tCROPOUnzaFqydBMDp+/7q8HyDl1OU2GcY84TsyZ+sszTXUoELDo+LUPFsz6mYdccnOZpWPHu
6gvhB0acUujtLnq3PPmFeEpNyoU4fA4ICoLRpWiUk1+46dw3v8JxN773i/O60H3AOoJ8Z0qMh7xI
nZ1YqIv4ifMeezm2uaSpdkMFBJw8Ck02b8vZCnLBlL1hNeJWxVM3M8imF9PbNZ5Bry7q9ONARFyO
HrukvcxMq1zFW5bOy05jkDindLx2cT9joozKSwF3gpUG4hYrL1+zjKicMv1eAkVop8i9AnMdlCA8
jzPDVUcdFBptdqqYLj4vzaWDeftNxGJC6aQjszwxF/PZHtftLKpLo2fXNjV5KsyPpV/dW4PZXZuY
FsKWL2BHVUY8sMXi0587FsmudyT+D5Juorcba6mrN4DfzaZqzZ3g6nXSEh+/48/US0lr/KtkfRro
gwa1uka46RTY9hMkCFwE0HJl5rqPYtFe47NjKmP8hBiUyMbnF0MPKR847utgD4ekID/E0Abjjuqc
sRkjCsMWbWFaeysxukwaqK+3u3nCUj2P4lVPyESnfatDvV3ikkFqEl8LI5luc/N+9m+SvjRfGCf4
3qkzA06ONotYB2oqnrmLXNRUUEAm7PTghvTlQB5tvq0zarEGQN9d5HMhQ3e2ggS3nvvxW0jL8GrV
2/ywzMM9RxGZYEQAuV14nWstk1Pw1jCLuaO+w+Tq7Ly2H/F/IQbN2uTFrbeG1hdP7Vzc9tSJ8eyE
+5JhRlqtEaE6/S5ZUrxSTfOIMupuCZdm6+cxs9P8YXHIXG/Kr73r4cEGUgq0D8VKNuMfa5gSI9s/
EohFLaXOAYtbVhDWCK5gR2M9bf/q0pzu9LJlGn4WHQxrjNNUUlftfpwzppC1T7M7zoK5svbEcOLF
dPCLm5VcGdhdfigznwkWpiwSSFzG1ABnYMtab/Jl4sRlLZBrgq+NOfMaDmyd694iME0W66mIJezd
FBSXB66pI4LDbe9W7yMD/nn1vE2u+clmSCnvEr/6knFdpLYd3qJGqTaTDnSaqkHXQluNm/KogDMZ
4YWN43tM7NOTUaF98ftbveOcAI4+bJZG0FoLiz3Kq3dimZpDZlouCM6R6zL/bqul3GSyUN+urkYQ
W+zECIhT98ZnAuWtMKMz9FTB4tUUWGJOwcW38SvWp4qsqCAaHa4EQrt0TfEjTNNxz0p61r+28Up3
bp3R0j6IYRmvWrftT1puHNsKQrAoVmfLtQ1iBZT4yPfsY44wZqGAm44kbYrRCES5bkcnFTdxTwSZ
RR2NIZUFXIksj8Nuk88clkWf72gBsRrrmbms9M2WOX2oS6g5Vhc+md2bAR/tQw+c5wtOoaRzgy6h
AxrbTFaWWoTY7hq0E1LzVybJKbGBxump8WNdigwbppQqp2EBpsemvelMJ63uxaloY7wLNAgRcIMI
avX2S+6bkAQ0w9y2OseLaqiNCAijOczOumRqYrFkBOkJ+soJnRF+D3Shbs4oo6qthlUZWu6znTy6
hrHSkQ8fLJhAeyXxLJt6m4edeRSQ0FgemtTkpdiSkeDWXpGQ+aQyEFIxHqh3z3A/kgulZ4orff2l
G6PqPC69cYz1DvnEdAuKsSN2gAL4pusn/dwKTERxGJ3Uxwkdl5oku0GWPk4tqCB6OHZQuEuPDfoX
KC4Z+weK3c1ekxQ1DYfgRh+JE/4AyFnU9BAjrGEWaGK4H8J6ORD/bS0pyo4GALfuy1Oz4Fd1lpjs
BMOnJC55dVFJ7gr+o1sbQcC+wtNWe9Vxmjg5HI0wnDxO8MUsZKX4/vexG5v9QlqKYzjHCUrEae7S
7ZpxIHZF8TAwDuebXopKQYAMZ80t3yq9MHch4SrkXdt+sIK4xD68fJVKDNo07pdVx+9dFKg5t0Yb
2QdXVMchLopdt2rfDCoQtFdKXF+hCKahdHecthd06CltUfNbufr6mX4RN/grT1jtNjXclcCOmMP4
5mpILj4TL1wrjvmQ6bW3S+2WlljOWl3eNFl85oSbyeHJF+lbfnVKJK+GfuP02dW0UNceIsi0ibEn
m5leHZoT4OiMDcl823rx0+q+WUAnUHWgFs59MokEeOLaFqfMMH+qhLEU49QWIgau/xwjDZrllBpY
Y2NrtQummVgIlzDrd8gHwYkJZNu9MT1bpoGhnouc747lKaXufg6z0Dtj4gjMEiueZxnGlpqU1NLG
i/Oem6aUMJb49CW3uI+ceWv29RtL3BdvNubtUrgXBsBkY+vDcq4wTJ29KrX3Td88IJ2edknhPvgs
BwQrkmLqDyDSwy1Mkop1UX5F5blB7sTZp7G0eQSe9LzGNmz3Snt1utlk7RuiN87flHLYZfbxoXVe
KKIe7NS/Z+HA5Gl5E5k0B/RrBvJ+uNV8PyIeeV8OERAalpkUMZttylw4ilboWGE5b2k02+eyJPaO
nwzZ6V4XnAkDQzTtLSPQfEqZtRDtvrXyR3VWGSHVkMmMIViAVNdsrOq8N3QbDkulelY3K1kITh7e
RjM2iF67dxt8JlTEddwiTbE3veU5N/xxz6TjZXJtrO6gNPYLAHjOQBR4BDofSHwyzkOI7m7Rr7ls
I0yWn7atUK808kjRQz29spcoBrlPbXx2Jjk6LF9jA1a11kS8hcDyUktcnyspZlPY3IqV5UpTEX1g
aRcSwpKjxTXJGUmmwp+wNzC7cU0Gm73DM/nDLyfGOcIWNwsCZ1SjxX50KKqlpnbsG3l0p/Y5k3w3
Xcrt+ziyj+bCYt+h+QOchIJZFB6a1UZ5aRUnn/kUhTkAvOGwbvywD/wj9r4Kqe78nQI54z5x4pHD
gK5OwMjikqCRVxh4GsXqhNzvaJQXORNPvDHsgGrkXXYzGAKfGPiTPTWxhzGjoeqPeYT8Y+8i9tn4
dcfpZldor9yMNepvdqi/I/5Kou/v2Ftft4SH9YbsRtvA9yLdR7+5iyLMuSzM5xaFevpjFXYIageM
ZenQTFpiqMvpyPFresI+IzwxKaHQNVucN58y3j8QeHnRf30Y2zI8YcqYQFuY4k/8cDwujtBJbNd1
5NOusNs91EkkR5l+MevmkRUJ/BE4KBrqK0pBcUvDwyqDzvBWdMtV9FxVjxmn1rWLq/9aKqEpNT/U
cZbdOFTKyrEjKmaJqT7N4W6KvTLATqjd2kwnUxygkEwS69znRR9gLOiuQ9tFRNnT6TSSvgUKlC5n
r2TiNGXFITHs7KHvTRth3E0dhslPOvfv+gibwjDBy48FUiOGHFDqJf1YvSjDba8N9hPAdCwB0RZN
sH6v1QlX92kUpxxOxEFUzO1twfwHOApRlDZQhyk19hyO2tcKDa/VnCpZRZkajXg8moVFjPfZq/Xk
ZfWZWspcWqQjOFTi6JQ63nga7P4U6rVzayf1q9lOxXUUa9VVYrGwWcLyARe7d6YMga2gHY0bjKdR
ULcJl0khUVqWHDFXz7rVZX+xnMNrIlijZ4ooeUTPnFW3tfdEejO5LlUYwFyk7a3klOUhgrYq9U66
qFa62rl/MLmU4tvvwTthayGWWn/NxVo8aMJ7sJt8vVQUo4O+ts1dk9TjHdel7oA8S9ai2/cMa+XV
jNoXj4QMuzZz7ZrK4XeGCjiiCx8zSykiTkbhXdmhdUjcab52Sy6C1dLPF5SCMLFscUv2evU+xxkG
43tGifINoUECQCk+0rUkhhjRY+CZ9XMSztm1RpcSVZvNcR9m17G9MtBTWqwwP38xNXxO+Zp+xXZy
BODj7VC1ESgy2utL4VftFqL7T6s2zYNecDDhR1nQT2fts+/234zcmKh9Ugqbllwnb68tTnZY3A1y
L3XGiWKH3Cw5oC6W2UMmqMGXhR5mVY4Xd6UiSLdfcq+CMHJNGF7y6eo1SUkna1jK+OOJcNfcwCEy
8hiSxbRFfpad7R76+oCXbbO2JlNSkQx0dYR1ioU/P3Qz4RdgsmFAdJR8vGc7RT9Q0oiOwTFvq8hd
0czmjyRiN5fKd/RAz1Kds5Ja6spMChUIRlfOyfKxm67QDhV3ekFuYO1YW1ryZP76k7/JHcRjce+c
HKNp96bW/mi0GBYL5OSzVlHFwO1VbkxCix+Yb6KqDm/zhkN/AH6+LWLTBmEcYofiH3vbTyEE4Cnz
LnpbpszEbVBLFAsf0J9Xm8Lz01NodzS8Q1x7I5RIo07r20z8bKJxevJQ0gijj3ZdRpUOZaa4Ippw
n4cYXzKvNxgOUfi6TkotcHHfvahqj545AnKKhsdOi+rLPDr0MQENJbU17fuapB9vWCnlVW0e8D9r
iXJeaeVSyNHQVGAlWnfh7OCtZl4cl9ZN6ujTmbyLXZ5Vw1VqtarG1LNGLAjrqmKiD+ZpunKBFgIK
Mdo9gtHk4DrrOyXedovYLz/oS3X0ci8JRERZ5h8GCtDYfwwUrnAAS3pc6nVssX8MFFlrmKHT6dUR
RQHsKvyEtlGmZ90sUvJNzJAFSvaj5TjGMZMjGfCSCv07CUS+0JNrc9RujYaFUlliIqHX8pNq4j98
RBW0/J9jGR/Rd2xcvDJt98+xzGsdinxooI6zkVo7YLYGMFAaeGi9zCs97zjiiyIlV4rPnpFE1ucm
s1NhaXcjHFNDv8dlPl1iyofbcfX6w9jO7sVBrJZAQ9iiSzIodNOvomYIuoQJPaXOyvyHUdD4z6hg
YfvgBwkj8B3Axr7liz+S0WsNKb2+zBWysbK5AMG7w4C3cVh8BMIQ5aUD7FKN1xHXQGpYzSGZS5uO
JoI8rj5gD7v6yW5hwPnzG+0kVHNVo6HXBWX44Tr/j9jG39MCbOu/DgkPmYfu+abhWv5//b+xIRJY
HLYo4VPIMyapHEFX6w6s3ikoCeh6HLvprzlq75vea1975695oRXvOh1UqhJjB0TDK8cCFTWHo3ao
Cv+lbNwrgN/ztYeIG2gSQ71oG58Jtmlu5rBgwVLWgrkqHjJBA3RTF651GOFlB35RHEzWFC9EhP0Y
11tt8eb7uo7QQOf2MUp8B7csUn+9p7yTuQgjqOwnVJOOrU4nT50t/9+Q/w+GfAIlOVz/bz/+tsqr
9u179TvX/+M1v7j+RFPa8vDHRI+mWwYr/5vrL5H/zJ4B9DM1tAD7/7Lj28b/6AZGfF6pc/qYOkfq
v7n+zv/4Pkwb3BpCWNSR/f8XOz4f4z+Ped1zPc/1fZ9yuMW5+udlEAVQrYfaql3lbUyLE5vseeoQ
c4tfWx/3IYOAp7wwBUBuJbfVs/7rsTmE7tMuVL5/e1y+n9pVN5WBj9z0IlS1k3/Xk4Kz7gDR3sej
2+9L6QnNFL2367oZmwSLKXUnR3Z5Vjc1YdFARNWTGByzdavuVs/K5es/n/rb230+5/NhtTVrBRS9
Yfo6kloly7H/eoM//upkp8QEfD6stv54zscn6zSub6TwJcwpeDP1nNLoXnQ6HrTM+lPttuOhC8uW
hRUGbd12MgB1GeE98IG4V91wWfmP/awS/3pkjXXwfoK4cflq9eR8hAlvfFHbn0/8fLPPZ348Xb7w
tz/wdw//cV9UVt6e6cQlhsE4OHp9+nwntWX57gUnirOHNQ6X3sqadas21Q3JW8wLft2YCNbWLcWo
f905IOzdrH7nfvyUn7+i+uf9sVuq39+LzFUibMnmdmpn3ba2xH7LQw13YrypZjKa0liSudVBWhU1
dj2j1j+eqO5TL/l4nTqkTaFZe6M3btRxiniEF6uHC8O4aqw4O6i9fMKNNCQ9fgn1Nz+fZ072nTO4
01498HFyyE+kdj/eVO6i+0DqdzPJEhp8Iqr3alPdYAhliYNeS9YwlqgltqGQLAYVSaVipNSu7Xo9
axXAX4ksMLhVHrdHtdlTUawQ1Z2MuCgDaIHk2XnEXKibAfkturUJRUg4JKhOlp26P/n1DD0LDybG
+kOLmvVMiZ8Gkp/JauyvfautrF3ulF/Nua3P6saRzHW1pTDoRk6BU+0COntZFwpynnwGK65t7Zf2
cRbyZAo1nVsPb8vBb92jLtHcCvAdqeSN3zatBNTewumxzE2AhJ0VfSzrx4Xa9GTex0S6KX6zO/h/
Yt8I/aK+GJUL/oTa9MSA9iQHdLCtkBojA3HN4lZz4duk0iFpw7fefX58IrBdihY6qHh52Nby6/ey
6qt21Q0L0H/tMvu6eF3sEaZGtbVn8ZRvzNWGfq/L/1FRQGhcl+5e/RdSSaVXW+qv0dNCZWK7W5WO
BdCaQuQK9iMuqaTNk5sUG3uYJ1r7DZuCFVdQE5y0ySUlxFvpltRJrW2WtOth5MqPZBsyJyBOOUIr
E06n+lDqNyH1dzuokrf8nOoX+vytUK/WY3nOQdTTT8oJaurKiEWD3IWG2cBdwfPXhhhNOx1KRkJx
Gx8T+ARXPPtYD1jVr6eU/KzDChv2rB5TW7aBo8bO8yO/OFI3FQojt/y5Jo1Dk9EwjaxyGdbw3esn
GhG9ZDBYGdPfTSs31X65po+Gl9V7MZLVpY04F5HZshmmMSOW3PK6IuFgiq4/8wiyPiKm5TOuIEKp
xvSTQ1r40auu4Wpc5I3a+txlFU2nmrgoddcwRF+9cXZ2WDw4JFR6nJcXYJGi9TL8CpSLo948JA4z
9sx7qe2c6/2vL+uV9sCX/bU/k2qyMWfk4J/f8ONrWjFlP0eiKOreME/QMHD8Nb99S7Wrvm8tex02
aszZa8NDkhvI2Wzyxj6TGFwVwiA+oxjIqQRbS4pdKkuFw+xyPTfTbPfb8aoOmIrUX2I0F7LgqAKT
46DOYHnjIwwqYssgVVme1PLGtoubhqz4vSlbQ6lExXzeRCutG1ck5N7IP1l5DXwVfbxLZbVxwhh5
JuKTdB65m+pVjCxS7gtYKptqpZXwgfNXWQDqRvfQYWpNg3Mz6ehzjJYf1FTBA1ce885M8GDhwoBI
C+oRbV3OZ3VfWC7fZNLh3hxEeqVunDxbN32lG6gRC+zLKAc2g6SmzKyJz2rLpfBPsk7WzqfWfTSI
ud+4pedscZwQRVgUqEUZ97qzL29G7LsbXweOE6Hw5TSSpBR1gH/s200PN5rS6yaOjMCpW84t9fO3
8odUNyttQQSoy4RopPEBqa8uLGZTojdYW3B1Yc0GUSRF2F4ljHj8+9TBrbY+d/vWMXaVDpMURQQi
mdU4q5soMl7EmIwy84foA3npVDduwvX08z61W5FoTjdEPqKeox7+3FX3WWkUH0hFv1J7NgM2DXj5
1h+b6t7f3udj0zOQTPVc9xzQTPu2a0jy/ndmgdnN4gQqBfvyGAyDawck2VrBqCFaqoSPwgQ/LZpP
jrNcTiV7NWUyJGbFlnd2alM9zkXlFvkGNoIcAGMpsx4mOci0KmZCbao71U0tH1ZbGrNmBg0Zf/H5
GrU7omkQycebqIfUveqNwADxzdEhjJu6c2juqv1EvsnnO8UhazwzEdJNI0889XCl5jNqExQ9s0/5
GgCHJFDJm0wFX3zu/+3DhZo3q2eqF+Vqdvz5nurln7sfD//x19LP1wh8H4ceIMvnU377lB9P/HgP
iDWUSkKPBi2Nt3M1y0Gvmxj01H6IkyOIwp5sFXmfuhl+band1WMoUk9WW5+vVbsDdjZqGhu1Y0cu
A6va1NHErFv1ZM2Ww63a/Lj3830+/xQjonTd5URL/vp7n39ebX0++bd3/HyvPz7iHy/5fN6ccKXw
kqNiHilijrpZ5Qn8d7vWQvY0A7wAu8lTKMPV50bONj5vbFG0u1As39Vd+iDTtnw5Nft8yh+76oH/
8z76aSTcDqi11PMsNV/4470+/srfPj6MItw2TmP/6xPLq9LnZ1dbnbpIfX5d9c9QXw0ePJevP56u
doURidPYwFeaLNo3zfbjRfLd1T9v0np+ctegM6ZlzmNdl9glcurFlZrkFeN4iaPC3avevJATIVdN
+dT+583HnW1JeC8oC5OBSc4LPx+35Cs/3lK9idpXD3/cqfZ1HFOkuAMy92jSgmGeZCCmxkK29Wm4
0EzVNQHSuE2oC9Gy29mitdYdllZ3a1tkQI9q2APDPz2CpQ3cpemOI/RostUQ+uhyAq0694OaS6ro
ODNG87r1CBfaLNCDduHg22d/1e2z2oqbQnxs2cnoHljq41Fl9FFaB1/NqtKS8BRSMtst1JtE32pX
yFpJwFNTPAWrIx6CKZdCvUVyEFd3YqvVtqPZ2ZvKNR7M2KeNpUezjjHJO+tzvxzGwftf9s5rR1Js
3dZPxBITj3R0LsL7jEhblTcoy+E9E/f0+4PsdbI6V5/uve+3SkKEyyKAgDn/f4xvmId+WkgjL/Yh
YsLKL5oDos6Gqy1raVvvo4gxQ6Vm6qGZFp3tjYe60qfcZPObIQnu/WjazmvzcxYjhJUudBoI5GmB
5Sq7dV7r0ODqkcT2ic0lyujLWKEYTufbsTPdiedFPZrtPs9fVC7BHONpJDkjvuYdM6/Ni/mFZIou
JM0WteGUVfu+0JIADAJy4vna2MxX5nEqP3TTpRmFPKvzs2oWXoCUu5uZEIfV1WXQHPJ9/Qpa1qc3
z+Sr+WPzK/Ma6YeFzsHIK6L7Phb4Kn5/OL8wPxdOIDXF7c1VlpXte4wi4bDAE/Wgg8fKcx8vzGv9
tKvcHnp1PI3m5+M7r30s2glYOB/z+bn5YQPBiIHM9JH58fvaKG/BOEh63PNsYXp1fmH+8Py+0Lcv
DU3azTjdcuV0d2VsmB0+HirzLTKYJ3v19Ho5RzR9vDUIMwOGx+Auf3tTooeIPgkabpmqEobi1bt+
kH8oPVwN+doiF3hYYysEFVsQbEgrL1+12AVP80KWHUhT6exsta+5KQiMlPNCplMgEj2DVavK4v0C
XrYDN5f3y9V0JUqF2tONl9TeM2c4JDo+lkk0pE9TNDEtPh5KWBLp4uPxvDa/Z373/LDw1GT3v8Xa
rAmb4R+KtQ5amL8r1q5+Jm/dW/Xz92Lt+2c+2KkqvWSkA3Tlp4Is/fo/irW2+S/bASDngMk0eIEy
6gc6lXxhjQwD3TBtVRd86N+1WudfhiEEkCfLhCk3lXH/7//5UzviPTrX/5n/hbTBsP+zZWVaQtBG
IRB6CoL9FOmLACuIxIjlt43BpjsMFkZscxvHAl0yqVXCFPygbwxIqkHBM6pS0KRzI812ou3A6uOF
R2yGTN4Uqb+MMGAMkWHya5E5wSN2eTQpTSw2qMKbdVE3gCwzvLZTiksRt9qqy7XmWKcV6aXBSda5
slH8V8ciGaExG2tZW5Y8hg6jdF1p1JUogzeVptAW1MWlQzm6DwlfCC3cyjHM90A1FiYoLhSp+c84
Jz3FqKdEeL7iEp7zus3qL0ZvXvKCrwXtq5LJK9ULh4geqGP9FF+FYnXpBvbzoKv+Og68i6NXCtaK
LF5XmmqvYdMXy9FTUX+YWy81zYc8So6qj/ZJkbCbWi8Yj9YAtn40toUdlpDQTA+BFn3ilCGcVEcu
EQ1OvDq+ar7/anmJeHBCwJ1Q9TyYH+TwIGhTh0eZ41JX7EmeGlToESnLoMvhXt+XUxyJr34dVSgM
We4uR8186DqtWDNSjh9odX8lCapKznplTZbOOlhXBjrJzMbAahcXgYmA9qS75BpXr7R0UMHJhK8y
XxMepRFPADAS4yi6r7DBttmR39UUG+6DtNiaDefQr7jL86VemD1h9s1D4Rc6wj6O/UbVmudU8wll
6zE7Yl49BpYFKND/YcI6WGQe7mARYHBrtZsZyxqkFwiETgb0mSDUbe6CmFSCuAOE4se/uPmtEgiK
rYoIWuTpGUn+IjWsR49sLcJKLPxJ1UCXKxw3blT+mDFlZjnYq9hiVGJG6TXgP8JHAqXUbs5NXuoU
JrRbpkyCJ/vktfIsPHcCTmcPbdiQdOEBLOX+uOy7IqIehoN38CfvuX/THPJThvRkqt+qIr0WZXzo
ufkwU4FYHiGiIufLf3Utbz8UJN4rzIbjfaLryNfi19LEZWIjvZFxuradLHlGZbrEO542/bLQSZLy
YtrWqa3spIrqLySzp0BfJss7wBlrz0YbiDL4kS0uCZpscNDjUyGATGzSFvWfAt5rQUqBZBi2032l
WKcI6yqZg1lrQMCRSEwnEPxP3nXGxipxdRUVEkGl6/fYMkFoER8leh1TbkZID1MwRNTqsA8j/9ES
CDyyBsF5oKZo5+/dBp91hxE5d8WdZyiHxkdkICvbOg/Og6zq7g6txilVra09Fg+WMsC+85KN28Jl
ElXwrBfJuu/CXwL8WJpm+6SD94bljoJQU97VlruLhodh0GsCKkWzNmKC1YOznZDBlcCBy/sK3i9u
4AlIhVmb9rrlxVAMdKYfUapmbP9EiGJ0WcdcauKqDffFtyohqcC86EkAXVcnVYaLzqaYrm1KiIsm
9/wIcPMLfq9846vtfRpCv9e497d2NIlFNPxehzrTwRpU5HpZebGCSkkmkVXeSgbvJ33sAeQ1brMo
G3AqgZ5V6ywssA3mfrYQ0CfHNrnH/GfsUobKRLrUGy+GZWLLZtwYgXrngqvbEPDTleT54QN6yINy
XAOaeIDQD3GsSX8lkSeAHfvZZgjEdzvE5ksdpnvw6mjXDmCUGd8IBXWouNolond36C7tcNN0gIpT
zpWuBziQSQ1xPPU7eTbhKtXM51HL4LUyBCHggequ9KyjZWT2MeoJ0CAKYd06qb/xC2r9SY/6AqBX
ugEd/J0kt+oYwqA5ah0Vv0YZf7RxjwRt2OhD/xwJEz2wIH6tNZ2tDtVlN8jwZvd1v3VFzkTLc7hv
2JV11DT6T4X0V3b6XE0Xfk30khIQ5tk8YV6WqmqzG8EGGdQkl7EXuUvOlvhkJqhK/SHYJ067zeMO
QIlD6E3rcB2l9D2u3DyroJpqLajv+pdmk72F/l85Ug1VoMXV5tZvtasC6uyYtWGBKSiDvJgQkE2m
DUDFaOLyWna0y7rx0mCF28G3Ouv9gHVZpOaKXUFIArTcoHQJwMn0FxcOwFY3bPc4tMTXYOI755EK
iisbIowThrUKGyyE81ZU06bMa+X4K7Aj+zA/SJuu33GivW9lFsQYumQDfgpnBSJDhOKlCTRhXi1D
a+80z+QFjgff0h9zVddWCijeQVgajSN8JdM0AOJBG8T6wbJr/TCvwYHVD4YywEiPTJVJb/srNSm6
5+Rpw0T50iY8Cxd8m5QYDyoNOIM6GFc/M8hocEdYE4PGoD/L9iLxER3Z/bZTxnPZQ+v93wHof2cA
ivLU+NsR6MtbzZTFx7H2+xj0j4/9WzEg6PAL3WTM6Lg6UH5Ggf9WDGjGvyZu/kT1/xiAGsgIVA3o
tXA0S7BEyfTHANQw/2UaJtB2RqU2Q1G27n8wABWTUudDj2Q4JsM1MY9/8UJqaJJ4/Tdt7Uiah1Rq
ad1i6GirrIqHPaPEPTzqbunLNFunOhFhjoZHyBVEOXX5MVPVfJOjYYRL7hAzWnG34Hd6VpL4129j
+b8YHmt/Vu/MW4cywrVV1TUsdhDj8N+3zjd7I2HkCqmEiXE55rBaXSgEADLMPRehG7kx96bIqQOT
zLOC0ZYs8WyIHY4IY2mnhMiRlwcycqyo55jRyRslztcBcIsuuuBOeiHDqoyGhIWZPPe+/cPmTzvv
0851ScVSVQdph8Xx//PmV34Td1UujNtIV+xrNebRpRyjchnbBQah0QCdLgL3Su9f6t1XnO7NlebQ
EftzcNJBKJ0YyR0QJmUXmsFLR+HyjtLvyQV1E+aKs8pS/EqhVlb7tq3v6X3WR5zo3EjTaKUXqn3C
WnL7h+807fI/fycb+rhAUYUARhefv5Omh37mRol+40TPtlWt2tCIsGurnb+XGkYqOxAmcMWOSFAM
EzsPaRdtn2A49YaH9dspn5x+KI92qk9jRnExnEdtylWlX2XcI2IEypaJRe/6zfrvN3360fznpvPb
MfhF8avSP51NWZF5EtOadhMFUHxLie4H0PspSXF4iT2EMm1wzKhNowiJz61M+tcC1xkGXpNW2w4n
CUHAFbeA3ieoSJcE+3RxF26JD1iSFAVnN9LOSouPfLBrF/BMFtw5ir5u8k49BgYYQigowzIKY/fg
5ai7ODcw5BjkueooeTgl8YE2qeaiLB6ZMXUAu0orD7dKB8nV1u9MP1cJS8793eiNwQ0996r0Goad
iiv25eBfQtCO53mB1dpurXSLSltOVfwzTfZwj/WXgFzEmobHVI3QgeHVza0Gynv40iq5PEeKkaxV
NKLbGjzqwonEZPBtwB9Ma13cXuHix2tVV+p7Ha7oRSWEKBfu1ilRt3WdRSRU/GiNRrUEbyXWioCo
OkRVid2I0XWnFD8Gq3f3aVh/IQajW4y9Y9wCUezMFHro3x9v7a9O1TmRhKm8UHXj09za6WAh9zaz
HUWjTGTjVkqotMJrn0tfxt6xtUunG3CChvopQLe+jlMHAoGfQ9zTPHEOcoIICSQUiPxOiRS3Tln5
NA0Xuksex1i5Z9fM3Jd/2Oxpsz7/wiyXC7PtTFUJ99NVw1JUksHMStxGE1KqagX3EFzudDtOYdWB
QSiJZODA+0xpmcicDfrcoRI/1C5zc1UDMhj+mtW/nQOBtU5d1LwBkO8yQ1uDqfqftKB/sZcxROhU
UlSXy8Lna3TruoTq4fq4pQi/ryRRg7SJX8MuOREsLZeOk5WrKCOqIgNjP2bxSfjRU4hkef/3+02f
QmY+7TddkAEDzI2tMeef/2+3Mm+wG25NHCWZtQ9lDDW/ekmCCPZ3qDNzUuRz2n6N8wzS4Biffa0n
VbnTtLt5V9Jk3RDNnFyIoyAtdpBLolPVSNsXJUi3qhbmKoyUEweHgE5QxG2f2nstbHHDGPklK7Gg
eQSb+54A82aX6klRIIoqUfIligPlXbr5pzLS76pW7S9OEV1XDYYUwkYx+PlKphlK7pbYk251H343
ZBcdOwf5xljp9iqJzHsi8n5ZuXNTcEuuSbdJXiNLP5PDZ0Hj0EfgQY3cDvBW94GtHbUGgM5iVHAb
uZmyKhWUKn9/bKz/vJHbNoML7hn8s81ZFv3bsUHJroaKTi2gqhuHkkfYbrlIb0dbfi+Gxr5D0I2X
MsFDKu3YXAPcz49pFRn7mpG0jM2rCFCqG3n/3XRa5wRLYkobz1+pq7VLbsCwxBw93tMDABSEa4k+
MyAi48VqfGenBnp1iPOgWGT8D7uJZxsg0V6lRR1sKlUvF62w05NMKS6oBT9un2w6rb+PVc0Brk7l
yokqsQPoTWQ0QGKskJfSQZmkgBcHstIAEtSu4KdNaHJyyYxT3BRpH/RI+gcoww8Ci/xT2itYgbTc
oF1BGEeW9tjDaHkAeF8b05fSKrDVf7/fjela8ek3YVMXYzcYyFG5oPD6b/sd1JInncEVN9ctcBDb
Y3s/BCOGdGbQO0uB7K+46ClCxhenYRjB93YDQu2BYp2SVrtUNbyNrA0s12IL2uwipU6OvYHXIVLx
TkZQnHwnH46F/yTbeumhmsXXOLNDmMuiYnd32WA8+JnlbtooumNqZz068M0S+MajLrWzkxe0LAG4
nYFfb8Yu3hVOnjy0GHSWbmNs0oCM6577IB4jm6qKGbt7/BbyH85QwWD7P/aUTh/AULEOGKb6aU8p
vSZbyzPEDXjYi1GiyXZk8CWecKV1SYC0QxWF9JCqpCyQpkCam0WAXxB0ZF8ccTvVOJYBcOo4c/7+
GM6WgN+PoaWaXNOYOKiUnR3xecvSxteiqVRx6woddmoXwx40sfG58ZNXgqmsbOUEWCLD2xIiAsRd
RcwLsB7KuLAkptO30OMWo39lLhpN0c+VA1MilK16Gjz3PGLYX0JLI8EXgcXGIE1gE9dQ3RsZDOuM
QE1pqPed/tJZ3Bdh7YjFWFgATu3mTckSuEbeIlPGcAvrmoqUAfSkT8hzLYHBBiVtJoOGjFlPJ7+O
d1xtCx0mWIGgPsC6GbrBRtgYkZjSmsvAh4KigxJddeCysckOlzh+i+JBnmDCFgmXZsYelD5z7Tme
am8k4FQkVBQQpP2uWgau4S9rH8iBmSNB1sOcakYWJv90/XWNPzsgDMfiOPCDQq1tUJDBB/HnH9bo
xC6e08G/KdRiL6kyttBbEio3GY6nXDmZZvkDdxaB7+Pg7JsopOKVBY/NqFT7zowTul/fiKeJL+Yg
Dfin9giltABLxdCbpA0MysQFDaCZfLDFER7h2mdug9GReX+nXvIaZm4Tx1dVfKUwKO4JnXgiM0M9
y/yKuPNORVuzYoep2yCqvofS2qaLHkSrY5rBfddq1kPaKIdYB5ejRVoLZgRTWNhvYJYxOcpDec4G
vlJrCMaqEbUF18dB5WGIlRFW6D4hXi2hzBwwSmqpF1pTFclBDlIESGYsZ8i2alWoqxQP/rKm8n3S
rbg/va9p8tanxsH2CH71Q887ibBeq3Bi70wawWlOLJSuVICyEthLlGCB8kOxAQImgNlp9+7YeTci
5S15yqzOWzVl9CI6u9pFKNH6Cv74GGPrrcaBMy0Z620w+VBKIj/9gEZAGRXt1o6A6PNndbonEd2O
zmMyBgN+EZt9tFIpwCx6Br2wC74MlRB7mTX1cqzpSlg9xZ8SuL9bCPLS6nVNMsuu8rr+5jn47kQk
owtRHuTBe6611vv0+yiJV8qqgO9pGheAtSfFZGuSZSr96g5yQkktkhS5VgcD3NsgP8k7g6IunGVq
tj8jQkiOaldf0jYhzsHxwEXIAfmjIm9Gx9nD4U222Ex+iAj8dRUMynnsSvhdantBoK5f2yZ6rfXx
jQAxsjdiEgOGbFhwzxBAiKyrUXlfKgI5r2HebYw8DVf4esgeM2gHFVhdS9gZGzJ1fxhY1fe9jfqq
ah31EdUlHBl1PHLYSCNw8gMDY7Ej3dBfTr7hUIGxFxWAL9U4KY7JYF0Lfio7yJrNuVgx/6HbmwUn
J5c/HYEY3a3qiGy+YeQGrtcbICD1xRvC+pJUEAhSWe0d4aRHzR3WlDNIn/a437qli2O57tKzV9S0
KFDqqwbGGvoTQJo1ZA4ZX8uiGXnnkIqJ0y4ogFFOkDwzx8LbpRWtfzBKuIg5Hca9DaXz0iW/8oQf
WJ/Y7k6o5cT5OHsMuXK/7s+DDvZBmlMhUaOpCAkXSTI8AJKrdevYWK3cohqBZBBX1V0w+vWdkcCJ
G3Wc/lGgJkeIgXjgTQM+GIXI3lH7Z4NPYd6iel4QsPbSK3z/dtzhrW4WwF/VK2RZ9TqMQ3eN9maW
Ymxo2ElzpohMyR5I3QI2RxD6l6L1yDMyzFMaWG/Si8O1aY+7sOmtO9BmgKnzOiNHXUGJ6IyTdFQv
1lrlfh/w8EGzfu09R9m2UQ1WlWSRyd1eq+u+j0lAJVlvQwLpT7uJ+os7LexCBQjhUBRibmcfvcCL
t22f/AAs41/HpoNnonnXHCIBTRLjMc/qMywV/xxaOmwxt2p3IqieCXfQHixfOwbKMF5CdWtTewCE
B/tY4bT9Fo7jj8FT7G0+pjGWarc9jYUAocqVUoiqPxbmU1AwF4pB0mCiFbRLR/s6j2X8KLyreyW8
eHZ18QMv2PkU4Mn8sbMFpQzGdy0YYi4EaIHrFv0qXb7S8uyrzPvXErlLUvbBgxFDaTCtyW88fjED
YGp0X92FACq3Kls7f+yMO8JsFly+BFET4OxlEe1qqurURGpvY8cEKltpumwsi4+1GNqDVvkZNELf
ywrOARKuRe3ivhZCe1KCESqU44FwCE10kPgqqsNvq8zeebztJ7HPh5CDaVHx/hDJJQLf+RUnIvDB
ielwTA1kEy68up7VR++P1QAYXVhPaNU/yc+IogSPW9ubfpJSSyBKvy2QRKlhYe7tWQHdc5Wlq6b9
IJKqOhg64yLMyDAlTXs4hNPC9scB6wGQN0trdyVAr5n2EHRtu9W0dB/5yrBOh/bt/WlCwAJLi7dF
k8lDNS3mlFAZphoVE5O2ZIm2NAUFYDOl34V9j5OA3IxJ983indCgomNvkuC7lXbVxkrQfMCrHdYa
5M1NlyVPkKKeKktWW6fFCkwaVLKOJtNEMoCOoyWIVLoV4dHO+LGMVUvu/Dg8QKYQdGzShKHQIZPo
WmfZ10xZmBefHo5dlK1GpTQXtltH2K+RsbR19gyyOWNwADViXsxquI+H1aAYO7hswLpRiSvTgnsx
Mu3/t+Z3k1R+fhzRL6to/xJwA5q+Fw8RCPi90nBLthNb2XZc7IGuDKiSNXclrXjc5lb+KMjwBJdF
C7qNh6saRtVKIUejAvq8tsVP7Phn0L7RQkeByZy2pefjWN2iKadGuF96q96w1HVDfDIh8ER6d1F+
SdzHpqlIbsCKvlY0xBtuvSVOxwR7B0xLtugEvK7YkJCKxK7wliTsgLcZJv9BQjpMh+BtYVOvOHSV
+ktxlTdXQ9ZI7P3SD5jhxk2yryJc6Y2/6+vYAKwEP44hzsmJh2w/Ebedknt/YohyF2ZvBENsOieT
q2ak61TjgFsqGFO1Ppnn6hPpUXmwzDCmYQbaAFkbUZoog5b0Po+UhnbvZqVZhDs7v+JJ9sXta+/6
Vb2dn4omBdT8vnltfu7jvcn82f/vyx9/wQwoDjatErx7494/N7+czkK1j/+mKFUMEUN//O1vv1vn
tLJNtiKjhfWuP541atPm0WtGXBiUP6uaziECDb5FzuUJmBmQSw/W6+79f5lf+dioebvnh7FfaIz5
wej7g7Iyq4hGZNZvoohfCNZjMHwKEyQnb35AG9wq/RRGOAIW0VyodCQMYt6fF6OGVFFGqo48oOGC
P4iNNhC7kQkHYBM2yaVjxkwv0eUcVYugxthtmXEYGLmWhfY9iOi1hWpgHrK2NA90GwHPZEjIN0oT
PHSOwy95fnleSOZB4ILceKmVBRCMTA+N5fwKd0ET80t0rMhE287vm5+aF/PD1MTUpJjmqp7+yPy8
maCGnNeKBEhMq0bkLE1/aP4AI/kECA6dh7QYnJ3ppYvIUZp9Gjfjway4eWKVqcmnH5Wlk47Epn3x
O++BIAuHzLIJqeeb2H3m1SxVyLyhv4IqeH5iXnR49NT17PHISW9dyBKThDfJ/ecF+ZZ/rM0PZzcV
gBLk/h/vmX1VHw8/Pje/++PhvNb7dYJRw+Hq06lE40pbo4igzbp0DLLjNGZ/9Jsu3Gj0ABgAkdtz
+FgQ8WX9/uQwiQY/Xv70cH6hmSSDH2+hq+wMy4/Hf/URhgPtwhbAogJJreP93Wmau3+sjnrPVnx8
sg7jZmtyyzENyVVe81A+hP/e+I+3ffynyuSV+Hg4r31639wN+3juty8+v/LpI52L253QMVcvrsSF
UnB833O9tHVB1O+0m+hB183DbJ/z0jhNd/OeQbOVpbtRtSGC2eZuPmYfR3R+6DYaE7B3E937+vz0
x1vntfnwhuRsjxRZpg+0rQBum8He2+owi1pVY9zfTX4pkrlWJRPx2aVTDZ1JPu90BvSjFtVf+ulK
8u7lsSpmR6Ikirav64WZAaD7cDjONseqdvA+zqvzwjN9AufqwIQkboH6G01mGNOfnv5oMFmHTE34
1CW8Y6KkAFCUisQ0YgDmvTofl4qB70Yr80dYGe1+9jZq0wEem6cEQem8Az/t/vm53w5RMZ+m73v9
Y9WLC06bUMpXR/rfbSWki2WG+XHIIb+P0oHwWdrZTfbesfcU4gdGs7/P4xhmS8GMS4X4roB9D6PC
3gKNluCj6GEacRevbdAa6wKkNxA6mYEtZbIZaWN1pgVx7kutfDGviuXpJye7eQJRRuwOe5+8QRRN
hCTKQHwbp/DYMlcfTfID9lpzQfhfHd3UuJVOpe0otHwLN2FtDhfDjpO1wSWYex5dorqs1rlWkigl
g8exUmyGCMZj1JURLFTnW87FaiETQClhB/sfXQ4X5dB9RY4kLrnsUL8ZurdXB8zlHmDL2lJf3cAB
76dF465xxFeyGMf1QMyD1FIFDEsDwmSEOywz0ptUrwdgyYReMYa3cOxfM3JR4ZhQgVJVJk90mDTG
Bq6Ffyhmhh+T3E1+X793Rf8dZg/h2Knibj2/9q9qvQ5AFGZGdYv84dm0ckjkmf0DjduwgevokqUB
49xW3fsy88N7QsTKbdFGTy3OzTXNYUDiAzGh+pDDlks7801rKZhhnPAReYT7jh/DnZ9TrQpJ+NmU
YX52I/XFHAyTW6xH3kHaw4RTq0s2OAR6VNl3JVOzc1v0CNeyaEcd9MoFqTwao4U4JkwueFLbfWLF
NwAb6aNsfZ1hkfGt1wb1uUp2YLDyY67Y9sZV1BzAz7CVFtT6Br/cHpkOCZYxt8KodA+1Ts2A4/F9
tPULlHFgMODxM3BAG7pDvwiOoMusEtSr1plYIilJFoeUPhAUfid7dtBwKfpjX1fOG6YBxEqa1HYi
95OtDcWm6eUptrgomKIur1o9yAVkVTjKwj2VOSKxRukZZ3t4H/KWQHVZ7mzRD/chfmVTwtjBfnED
SUUJRR/oUaZOfPQnWLadREz0uNEpjn0ZDbymgF6heWUkVwfJVja3RkbxSraGc0ra4pkUP7E3SEEs
W9RrcqCGqJpEGlYe8XxOC8my75RXuUti4zb0sXtKghQvNPTOYyi+KcC1l3gkTe6uPpzQEWKyZ5Xm
XrfMrXtt4QppDpYDSOkuRey1R3Dcj9T1w0vkimf6N4xgmaFvBBQkft35pS85sUjkXupplR0FzsGg
mIIN3kZazs+N+00jZWUIM+8mQuNVL42e9FLPPGCzOtPCSy+mHXERc9V2X+VYLYa8fq76ynzQyvic
aFV0qtX+O8El5BjJAC2fQoC77OgjuWQ8oRCTj46SrDs16kGyx9Uuq/PnTneKPfPTPaIIdRvq/Wkm
j9hhuy/om5AnWh1bMbprTYvYOnbwokIyuEuG8Skqkuox7heRp/XXWN/4ll/fHLjaVW4dlNBMKBXT
FRVkam8leaV4I/ptBex4S9OmXzLYxPOo+NDzAivf5gn9gzIb/CPs4yUpJVhhua9WcWOuYCIax2Z0
X/qWxBwoRzBLNUkC00iNcFDHZKV7hn5kHNUvs1SLdqLUiUuwyVrOJBjUCM4yW85sX4G20nxR8s5e
aG3inUFV/oSm9iUo7A1vyTa65nF2I/Y/lr2U90gPHjS0w5zZIN9xNuh0WxQis+xvbjLCEiuciwzI
cBls5evk7L4QCYcbB8pToVvhIU7GlGwj57um5oDi68fGHxyEePYuN0ei4osvuVJdLLPqtyrCQdwb
X9UmFgRMxcM6ciuPLC6i0/WfarTvsCW8iS+al41nJVDWVQU3QorHcHgNbV3f563x2mnS2kF+vG/I
YTBJJd6BhoYClVPNTYNVy1z2saZDvaDTUO3T4d4JS3WNjdkCv5uND11LhZH46GWmW5DJmLUmVqQ8
CU3d2TaZm5H2GOjOlPxWncxSkyBusJOnyqTIdQgDGXx1nwfVBgzgy2iUYAr9urmYbRaBbCRd2bUf
VKgGsH0aCv1Bv+qj1tkq5KrDLrD9bUQ9CrsuILuwm5J6lLMpVwa+wwetdihp6cVdILt05YRCntLx
W94N1c2hXCe17oGhHOp2ugc9WXpf9Do+63pyqvUoeHB9K9hC6C4PWMuLepF1wZOie+3NJmAjHF3k
P6MFYHn4HmqQ2BTEySsIm3C+Yk5aqpEZ02gSCm27H5ZVCw7NL+LiNjTc05ykJqdh7pQkVBPkeGsb
g1So6RlP96uj3mc/AcgnO8uQy5S4HWI4spNjmMpurBlDaWMYrGqPH0yRR8Se8P8YUVuc/agng9Ds
+F2QcEFpOI6eBuzMFbSs5eCk0V3jyYrTOqXj4VYs+uyuJxv4UIVJteacQIKvHWXNjYHgVLDDzfAD
9fFlyIVY+EP4huXe3vvZdNlOqUUPmcHvm0ElQ6/K3SRNT+l+QPQgkW4yhrraVrM96Gpu7ntHmUh3
ZcOt11Aekpi8eMP4lRHS9lyY0SEmlw+hSBLe1wDACB/xt2oejdfAjd/0YMjPdZsRo0ef+tDcFJsm
oFUam4gL/Za2C1N5w96WxGJT74aJ1FAV1ax9m1vdE6UVTl+cf4vK1Je5TvCyY1nTWKl7ozivbpHY
Ggsc5e4Z9xXioVFbuH3cX6ru5hOirOvjvmMvbAYxfgmsCoKnii0gVkAnUvMHJG9QMvXYM4DQ7aeG
YJ8l1j3U3RX5r2SivAAuRH9rEYobdFq9qbAsr3SY55vCC4jLqCdHqZZ8MYzkqZ0Aphqxza43GRTC
zmI80D/GZqYhLjPiTdf5d31F9RPAVIEDQwd44iS7Th+cLWVhiisAJlTrjeaduKiE7rIjdYgVX/Ws
FmvL9H/6FZ25nD7Tre8VhpVNcLLdaw8zGl4sBDufU7kNnRaGJJd/hjCcFcN4R55IdHCZK3eNXd+N
AqOI5ffPIbNmKshj+OhZ8uxDzFuW5jBuRwwHDsGEeuT+CMseFFvLz7VBQLSO7JrAnqZa9YO+jmrD
flGNX4zqkp2rdfYqMzNOF0koZG/cm1JTf+hKSCHZtV64exXrGMG/MNBVFeRJBGM6vgU+WVoS5AXn
BzCLnhSdoxFb1aLQSmXr2iJYKCZxujVZ4IWuPqtl9s0uirUb1t3BCwV5HsaoUGbz5Gn0A/dUEBkv
LJtxPeqRdZgAOqljZhoES8kTU3FCVuybUk8jLy/ZSU/G21g4t7HMKjiqlEvUMaTLJop8YkoXGyJF
VrBUJWVhC91w2iGAiGImymDCvrp+8uoAMl6YiVWegLesuq73j2ozBIs47tQduX8uSUz61clS54rz
e+vZVDCSLjzSEtxRyqauYoxfSxcwaMnFoKYdsxKSMlyuEyOAts07EK56H6GZWRIF0OxKBT9mbsXJ
nmYVn+5p2CUM9oNEh+bqaidECdSLjR6B/VNhE2zbqKDqGltFiOQ616J3h0OsqV/7NClWieCGYtNU
JfztxFCB3FBufLvC7n+Uprjrh03RWVyrU9s7lrF7RQV6pwmKLaLM9vFox8smrVd4j+wr6URfCxEj
MS+UrSq0GremTegW3bdt3bE5DKsiNBFNuw9Eeh8NSrt3HQkVXnF+MeDRj0pF8GblwhHpRbe3uLfd
kbm5r8qOUUU78U2d/s2qacAY/8XeeS03rm1Z9osQAW9eAYIEPUV5vSCkTCW89/j6HkBWtU6droqO
fu+4N3hAmxQIbOy91pxjCl30rInJNVObwzj6TJtIStxGdZW4SWtQXVI0Tnq1BYunX/JQIVEt+dDK
yfgmmv1TLd4jRRzveixe0055xx1hXQ2rfIV4IB1aWc1cuWwm5puDTxdQ0zxB6o4o1ksXjBGhwrmU
kWrDCpgLC3LLPrugxTqEy2dmWps6sqNXlvTUp0jKBT+j0zabYEw0Wl+ieU8Yf9OJhKe0gN4XEwjG
aqXKdmLZyztJHU1Ii/MfauP3MMzZWQWhqQZZCaCOJm8OpPdi8M9Mj/C5KvoOg/F8ESPUBvV465G1
B9l7pQ7SDa9uaUtVVW60opivI7+EXSq175oCdXylw/vVKjt/am9Ta3b7RPMPhfqog6w+S22rOWMg
FWdiZx/SxdJS6NHZ8tPJKVFNbVMJrrgF5R/CWLhb5ZlBlMquKoTplvHVoV7S0ORY8hRGrbQJjQN1
skzGE2G8fPWkpdEfDuxVXpKFhWPCSrsMU/NLAmVOULp+6s3BI74WcLuOh4m9MNECnnM+GRzgcowj
k90kQYZxKhr+IEPchVLFexNcpz3NGnuUaVdHeGQRSB2rLv2G6TdvkOGAVKd1fNBRj+p+Jt3h0b/g
4j7RpSkuwfghlAg1TYqQNwTRRNFUXN3XmwSx67nKptchMTqPmV9G3JzmZSZuJfr55OrGKJFS6Eyh
OmUey5unhqjaNnlrahWppEWUn6+XPiE5BBYOA2uQte1UyP0hHnzlHPvVy3+UBlJB2QeJcCx4EHYr
r+u3E3LTWSutU856xI5ZOG8SLjZeYpm/6fgTJYsZo2qShypJpGMQ6+rWj6cjBip+cJFQAZXUTsev
ZNKuRuGuDtM36+vGI4X4Sx7zdBMLeegNYUHiqsDCXdPeaPCZezMJLQS54u9iJqLRmHNhC/K4OXZd
SMCgRY49KeN0xBZToUBOAuYyVLoqWOhcpS5UUINXa8JC1IGAjtTKqj0lYHkPlRyUU0k4iVJMIix5
0LWFSr5Xkxe9A9l62LEiru2Mk8uhbJMe80KM3Smbb/qSPLoIbbqa3k1OcopNsAhiJDdHfeU2Pemg
Rq+8asVvMitdYyoG4jcJ6mYe/sox0xwb5d5S1XhIEusilFRpWlEE7B2K422SsfK1mG84TMk4CpY8
SEs4Ul+wGzXOMVMo2zzIFE8XSXJiSRgCT7KYIviEsclUXg9yDC65Txvm88i6tuAtoUmq0StG5+Ss
1cCTNQw2S4ErwjNkWLtwIqQOHeawE+DhOiWq3yMfNqk+p9hUTZ7e6KjdatCkwlIgSdvmdxn1/nks
A+yJ/TWMfOtlbCUkyrkoHbnutnZckv4csVoEQ0jcvSoxJYVH71kIBV3FSNHJaZ1L17e6ZGlR7dpE
iR1hKjNXUOJxUxANKrTyXZ3i72Kgx0pWwbhLfK07WVliedh5UidvpT9CIypnzDru3NXVdRiGZqNH
0WHmKHVGcqS8HAcWnWma2yEuyouQeUlThKeSlhdCSBHGlS6Oh8Kwhls4x9he9kCZSPJr9OeyFM66
QoSnahCa2VniHnHHdG5jS7XbbAliCtKrUNXkfy8LkqCC3pzN3evchVuDKInfQ2+QPWDJxAR08vPA
kGi1evTU15Bw1d64VI1cfVhZv63V9JcsWwHrcfmx0oTIIyxE3MkEbGNH6rKHTmdGAgVs6wulj6Nu
bpiZlySXpPkN+aWy92vOhhRaNpOxBguYHrsGtQcHtU68QUu5LBkG0rhoeTYyAjqjJ+agQhRVyK7h
675Xl75KLYvG+VCDl2ghp+7XSUm8xN0tnq4t7Us67WXtVSHiyzlC7Fgqw5NCGCG92VahYeDL7hjj
xWiJL1pyjWTf3Khy5+9iSO10MLAwNK0a0b8TCbkDSlrV7OOkfOuTRDh0mhzfMRuZaOhMtZ6c1ZJg
mixeiGDROV+DfNMHwRcxBj1txnvAcHEJhfxPtuQMKizJzQRHY0OqmDv1CC6bLmfcn0Gw1Cz1HPoo
wrZPo0MQk1pu5EN8MicIp2S8F9DACT+T5p3ZPAtxbgGoi4Q9LXhlcTEZduvLLYkG9OybTDUOSTsx
TUs6eQsNSaLhpG45o3OEkpyoNb08X7jKQO6TvlbdIBYxqSUmdGzUTektaMdwXy7D7DCpEImNsNwV
ffVInrSJCPys0ML30HlnNHzV7d/6mtjcY4sZdV1a03WaWS6QlBAT/Ou/TmVN+BZoS/hVZXNVhhtX
o+gkNMbbWoJJjUElGE2WvORdKVKATJAvSWFrOd1mdaSJ2IubJki6HezoqNbIgIogCuZ9/1vL9KOV
+oPbxCJKfTyYjjFqj1qD+60qNGQT1cTsoLAeekIL90lJ1F2gjD5V0vIPf/aDUkXPWR7IG+zYFpl7
JIJDnmVy1FNFGRYJR+iLH60UxxszSERkt222yZSRYyfM9avciWA11S05gtGuRMRNEnQ+b4XQrzzZ
KCj/wcDCrlimd1lKn80+ultjoO6DIBpdtWcCQkJethWtQt0WmXYZGwNfIk0E8aIW/nTQSuW7Q2Jx
Wjx64I4JI7BQT5AMxeFm6XihM2G0A3y4KFPMDrA9Wc4V4DUHrw4TjB6NY1NqZ1KBs2Oc+NchF7em
UWifQ3mW59A8KRl1pCzGfaLF8+9EqMk+FMm2aeuZwNooIpOpK75XMbw/ml95qTevNrWq2A4109+J
/JFuyAl/1QeiCOVnbRyHPzMARrx9zKYVtfd66YsJV3RtZ5m6Xz1i6jaLW69HFBuLVNnGBfLUhLOZ
4NCB7I2uPheDedIIhLxTtwXiHenGhtnUcxtX0Y52M+qBSDNPCI7e1bKsj1WAR6Iz1MitU1+24yYl
UKRqUDyYI62PWsdbqzsTfPYLHfYjBmSRzrZFb98KwqeJlgRSXfQhOdHScaVr+AWVzmtE6TSnpXr2
kUWPOFVUDL1pWO41cqO2lJWARS+lxziowH23NzkZqdILU4IANH6rWAyfYl146X36Lyaaz2OQlNcm
WsSLFqZchaZnPkjBYbDuJZ7J43qTCirHXEPUheFDJU/U75A1KsJh1HP2IOSfU3xhllycchjmr0lk
oDsN3VwKsTcQFvVUqtZjyolwDBrL1RtrOasTinFjSokrCdsrSrjmKpfmzgKxwRgPyYCyq4DJxrDS
P5XVi65RzlzImvKsJJl4pMnS7qcZQ31Y4DrW0PxLiXCqYB8+R2OcPNRfMjFweVQkz1ydpVO+oOHr
aqcKcvwooqx3M2miZSOp09mSakeYk2Y3NqmJiKOed2ttQarvLFEETxzAnc8RCsOQ/odo1pEn/h5D
ITxWPUvQRBEe85Z7cqdtplayzlOW7IUiMpDc19UBA9xHVHWmK2U1Z5QJ1GEwqfJGowwfTUIWkY8e
HgdqWKFMwjpJ3hRsIm+Ks4IhSPKBDZHRPU3Elk6ZaTq9DreaxYi+EfzqUWwU3KFSuG1DxbjnxrRT
iDpSClO6ZHny0c6LgqYvm3ueGFTXBlB7rNWOJRE8+zinUChFRXsEf78rRlm8hnnxwi5YeIpMwSdF
uikhf35Oh9JB3J5tKzPWHXJ/IPAxI96h0SW+hwpLCLrcqnT5NKXClzD0+i43y3lrFHW+LaOXNshG
L/TJFmhzvaewGp39PAnhfPXtKTWD0vbHLoNR8IWteBOZcvYZM5raCvIVHD/BuUzawc2xW281KWY0
0qNio42YOIRBUt40XP+UOl4BjvokzQpPStmWlyZg3DJUiSgVqPjhaM0PNQj+mz/+yWnKu33I6oKS
z3TTwb1dR1JESbF/q8WyORRYxpDmERnVRzNhhX7enru8JH1QY/2AZ51Qa+2M6Ug761byKwuqdF+Y
k3Cl2f8IW58oIMuqL+NAOrgPV6KuH7nmWASSZcaxIYKpAZ4o4NL0eutO3Tt5FIQ/xMwWO3qGvUMg
g3QfyuQErB7tJLHqjhlEHG2EPJ30RLnGalFcLcnILmnz/PeO3HNcIMl2hAjB3uozBztLemk+qG6k
quxkFmdPkTxwkEhBf1Kggdh9N5X2UM9QXRfDhTwwg5IbVpS0ioqdKSJvJMzjVPW0rORAKE7DFL92
A5U8URJvGOmZPHQ6RIFKcEgHrqlEyd66UuRPQPUbC57RtPy+JFsfAREgsNUNAjnmzjFEEiTDiOLd
GI83LWDFGfgPdSiNV74BM3SydtNBJqTSL0YXze+u4MdymNNIG9ShCyG/+pwz0q5WoFUVSCSa1sl7
sIwnhgEfqiJEKGiInhD7afTQMQobppEGjv6KEnD3F7tP30DYVQNO82ppOxL3IHmERDSWWmItX2as
OdNiJDGxXXZcHCh2mbaA/wJ6Q8K0tCmOIlFow8h1uJJAf4QG4Zx+c6w0wrGbEtlc3+M3429Ck9iS
Ot1RkAtG6aUvWJZVwy8KmIk3EQ+z9YfMdKSyNmw1Qs6vyK1yKgfpWIpzfGWdXLIUiDSH/C56EXlJ
IHEWUHBtNemJgn6PmJ4aq6cZw/Skxmr8EDBkBRNRe6IxPQ6NxivEyERXJjl9uUzPIsn1Z/lEcQGj
USzQIikm0C01kSUlFpoJrMgTgWjopONzpsrYaxTKvINZfutKou4F5sWXfIDeEqmbRIj0DwWPokHU
ldEpLQNTZx5h1ll2ZoidB7yzWsJQ63LSmfxJyaaOo9qTC4P6XXbsUfPhog01NNKLfTKiREgT6wAk
Ob711DMc4KCIJNq4PZTILehpQgQxyV2cWXCdal0Gwf8xBnoLIAE32mAO9CuAyGhKh7pAH1l3iqG6
DVX5uVeKL1Wuhotv7uTMalg/swAqfYv5h57dCcKlz1nvcq0r32VDcEkxeMzkIXeFTm9vc0FmShVD
uQxTZ+3MJSmneikNptdKpI6qchRwwZGli6zGR2N66lQE6EsIJwNkOl2LcESgpQ/vS0TSKbb8jVwo
nsBK6ZSqXwJy3F0As4GmRMVlszM2dDADICR6eISBysghJf5LBv3HDHGP5FJLm7iaiQyr4YWaAQrm
dFaDTTMp5S7PKMG2w5EgwuH2FCBWOmoqWbfxC1OnaoOYGc5QUotup8+e6Su0SgRd2cP5fEYqPR4t
dRyOE52isdGUQzck1blGsLKzzPnLUIL8KMpKdly3Cq3Mj0MivQRVXW59ZSEnqNysW+Os4AwVJmpJ
aXMmbtHVCXLftdrCKpb8yZFlZGNmFKCc7or7gH2ITjI/c96HyBJjgKKFkS+JL7P0NNVB7VQGNvY6
MFV7zMPxXNO+X+1lOe3Vxzn+hRDrWqm+/t6wXgkt6b0kL/yukHx+NIYK8/tQEoUsEKaaLKaCiGJg
U8xnmTSLByX+QJaoPbZqsgM4DTtGhFqRLbFrZEwXMqE/7Z8iyt5CZv472g9UdVGvc1GejS1zW4h6
MfOvLDpEwfimihnDHAEfG8tUWERm8eeqjxgDqL0+5KfzrA4Bua8y6vIhp5BpmuXODPun0IrlkxAy
UlKG+uz4IjFaPRs1xR+p1Qh20TiNa1Ff9CrtsVfVFxhDd+R51obUzF9xNGc7yRc2k6xJB23Wzqpv
Fpumxb1rkQcTRxMLQ5OIStpFR5IyT7BCks1QYuNVC2bdStth17AK6MHKc4Dv/cA0Sd+0dLmpnnJ1
aI3Z/iuRreVLVE7KNloYc7lglrQDiWdNobURohNoLvpu0PQZ1ZNoUASHnCB6yeVTlwK9IT6AAZUI
WGhPQIhherROQoy33YwUzGuoJnR1QPL2dRK7Tdb1tPYK7SGK9BR9qraPz2gg/WelqWjGM9o7lo4i
hThiaqP59Ik0vIJbfggEQT9TymLaLwtuBB772UyN76xCF8V1c5fReck6kvVgVpFAHVPTnbUVMVJ4
CKuIZ0OCkIcUnqveUwZR9ITsC6NLseuL6BpSkLVxljRe0+huow+7pIuNX4PXFLU7zEN3L+T6aoZg
3WtNSEE0Uf8ELKHbUdKTMJZYEjNtWbpWfXuOVWzLWfGWUVKzsRMZjC/Ev8gl6QuDzyrPQDQxWXnl
elba4nvRjXE7krSIoi9Lz2Pe/Rpjibqkn+yVyXiuJFoklZEI9qjGuMXJdnXbEpohfQssggURa6Yl
nVmgPNS+VB9KrX4PFPEiF012azV5q0RDcG5M6UY+90yhNvU3DITTIQww1C+cSBHDisj6b9E8DhdB
NcR9PTf31U/QqtITAs9i37bMi1Q1fowJQ/XmXH8hMillaW1MuFSE39rAlSILk8oVJsvCbjNg06Pr
5OippJwAJn0GddUeo35aBKTaX+Pz/89P+b8g+RRVl7GZ/s8BKs/tZ/hfWCh/3/CfLJQlIgUfo4m5
XdJkLJc/LBRJXdJTZAu3vmqR2wMm5T+IfKpMeopME1iHL7fwSmCy/CeRz4CVghlPXLzQxopR+X8A
oshcNv+LE5SvtvACF1yArqiytabF/NMzW1DfCZnaTGddEkIQZMGSN7H4Kv6xqRsd6vuVifl3898v
UFOavHCltkOTzJlTGJirKDowVyzaXW5QstUHi2mdNmy7Qj0FE8WBfBJuoSENXt3h6qzxF6i+agJR
IImqEKJbzkLWkaYJCBErkG1RC7ojgLNf5BYGxQn0YtRCqJMO3WEI4/dQoD1O5AE90SHySnVJTRhG
JjEd1hXDQg+tkm+bVnqyyRZwcBMh7oSdy59qZlZeXNdNAWPW/Lhuqtmc9kdzLga8UvCfQ2FJ6Vif
Wkfyv7viHx+zPvWPvbS+an1Q1M1d1MzSrovDZdW+GCHQ8Or927rpd0NKOyV80v63Q2J9/CcK88cr
8fOYOrREAKzPpKr/n5vqyslfX7U+tSZp/txdH/v5Z/L1jev9/2Pz51/67/719bGfzw0i7DET3bs9
nN7yIC6I6nWrX+6uWz9PNAto++fuuhVoCwN73fx5y8/HrG9Z74YLAltcYNj/3YuxUVEl+/cn/n10
fbu2ErjXTVZY/Qyce73zr+/08++tn/Wvf2q9i4eC9rAMHvznvfSBFnr48vexTJOdHG+a/dee8Df0
ZXUX/COJZ02G0TNI8Mwh/jos/r7wx4uwvuTvZ6yb60esT//c/cfTf70RHS0oIldwp9nrq/71cevd
//npf39LroRM4ywMk+Tj5eh3F5fFag5ZX1mtNHoL4MmGjgR57ut9XLv/8aL15evdWQjjw3Bf37o+
8PNJ88rSXe+ny8evWz/vzFdnyc97TBYcdod4Dp+PcFVKoTq0Kzdf+9nsFrB+tiD21+fHBbtfokik
OseqQVuh/NQiIbUI/QZVJYRNbS8tHH/fxFeVR83JWPD+xgL6nwngLNc4AXORyP/dlBY7gsbeTGxx
8SP83VwfDVvjqC7RAuu99WZ94/q6n7v/+Mj1wfXp9YU/71sf8+Wkd4oYS2sVzAsmMCMgfgJJMPs1
GeeFchDzVIXWaIAiSNuPNdVivfmbflGsQzvMLlDnWV06RVG3zprLMiyJLSrNGy9fCj9ThVq1eiq0
FB/Vj9NhWUlmzbT/l7b+X3r7XFfKTbFkCOA8ApVcKwS2Z1XMwF4rr2pcpVwnSOUGMqrsgnAYmRNx
k5I4uaUP9ITMmPxxc01l7v0nS9cemgg9eQkl89BGtYJUu4qIQ+VuBqhUbfkr5L6LHSSx84GSKUmb
EfZa+iW4Zdc0mXJh0Rt1Ze0Cq9u2UYWLv3vRlJ5I7A6iZRNUxyhHQmk1NVm/Fvk0maj421GaH/3U
dPSSInS1hGWsCRnaEqG9bjVmrXqG3FECBKxMtl/o4pikVrD4W9akkL+elnXz58GoF2mthDN9MJT/
P/L/n7vrFq44aatk6mWNEVpvkhAblpFLe8sghtcOl2hjIbhWIpUaHfzqRiiX7JkpayQHdWuDMrQH
c9bdZLgXfw9EZTlifw6/dWt9rErryTZ6UpZTQzwS95nuzOUsYOXSYOixAEv/3F+30FOO/GMWfHBT
STeC0ZMxXxrLL6yUMGvzEPHSej80eYouIb/KIPdOrhqt6jZ+V6GGpUcIQVGAQksH6fB3s4Wh3zXy
Hlw8pZ9aPQS1WdkBUYZ0sglcCnMLxAlR4+tN1e1RAVBS7mIEKtguEIzj34nMvLaLVkENzhIbHlUA
dZ9yJyZ1B1siYKM+8qTpoYm30yOmXiXcN48jWqhd5yO+sWGizi+pJ/wpwl2gIOx2sORxKCa/4cIm
N6AuZfBGf7vEoC7CmXxzfynlpepBQHjYYUUCh2kh0j2NXLlxtYA6teHlphPNl0C8SZNbqb87/7On
OpY5ce0oVOtzCoab9mUIN4CAxfAzU06QRfL0YI5HeN9psA3zDT4svXgLp302f8sQdDUqLOEhgtwV
7HtE8ALWRWBdMCn77aA+Q68g5l1Rjn3wanzD6J20Zw24V+eCeanjc6G/hES4pye6Eya+6gnx2ikP
z7W4L0XPrFkUwyR21HA3z3hB2k2p7Bp2pyzgYlRtbINpdJYqoAl7wSSZ2BH+jEhWDRlVZPeGzFOa
XT7RRwoLQjLfhmD7u9Nk3vN0N3SveL+w+97K9rfe7yiaH8lMrkobuiY5JZS0jXGToxPDvQ1fDZ1q
mx2C5G7QA1KxWFyC/qCbXpM5vukpnwNVv7zYAeIvk72cnLJm32MdEC+h5TQ9LCM3VZ4i5WUmlOwG
OJmGc2Oh9LTbPzI542/1Cxr5UfSUP8iFJOZrVxZ+zUYg+ElzyYCOfLuwdtjC+pf4iFRjuAbRRnpu
z9FGMd2Apbm/LRSMm/tJ34/Krgz3ONe1+rvFzpIeg+JsIoyNvMLf6vPJlL/iGaUAw2SHZu0kWg+F
sEFva9a7cD7Uxi0heTY69DPnBVqgNEa294dQbbU5BxxHRxr37O94tkXkbfxthExTwmf+vmEMEzhM
x/AApCFQXPrlKqlW5VH7wzmrar+Ju0XODMjMbA/Sn6J+yJN9OTuKuOww9hMsJYg2B45O2fAqmiIC
2QSOUpFVZPNh7QdYVm10gGgUsGFb3O5o/Z08xmrj5ugFIRKaiAg9adyIp/KuCa6kPlnpYRY9FfXw
Pms9HwlmQyvkmM7usvJvT8Yw2029KXWC2G31NCeT7Y4f4zO9cETylptqD628H0KByvFpkcTG23HH
n4mUH/mi17X7ASA28Nvv+EMX+KojKY47WdwM8n3ICDrdioREo7x7x7oSGdfoDai0Mu/0/rDUyPEy
vlsKhRxihHeZdCupAIrRfaajOFN15qyt4z1GcNy5SEC3OOqMyUnBsQ5HOdj0Gs5DDAAHtkmxonIG
M7kVTnH91WY71LN2LD115rVNKe96kMpmqBa/S1rzz4itNFe5IM70IU1zbbZsv2YG6ZbqdnhPFn/5
LkYnRM8o27EsKt7oJVsMnPCb9I2I9hu7r7CLQ8dKN+zzCwezcbYuyjHb5V7RuJDwMCeYnW23VI7Y
YYozGugKMRujW3L79pmFE9jr8ti9acpb1XkGckuvu2NyBxQHPYnvRWj4YjY2L3W54zv5zc7MTkAk
dMW2nOC5fG0QbEQ7xToC8OhcX9wW8uOSsS7iRQWIM5z64aSL2/Criy4z3uxuL3wSw2dXrYjmatdE
l962llzn2Ime89fsXB3Cq/okuO18D6PtjAmi+lAUBDgbYGs2fB1NckkcgfGgpGdpPAkqxc5jAPWi
fEZVUZmuQfEufejJKwST8ED8nITNFQJ5aUOubm/WK8JX61fxYhzJpB091a0fqb6V9P0f5mOi2khT
xldrobztxBwtAmRiavYOct34TQRui7uYFmVveXhHOTD8CKD7hkQugVkwZ9+pFJ6w8nbzkzofpulh
YFHafFriicxbfNfEdSoaPzLGHRt2PKVbYCBq8fiEXW2aDyQ/o+FyovjQpa5B67B7DOI/w/Teq5j1
CM+OwtcM9yFFMTm49iHaWe6IWwVKGBRd8064dVohATrpo9czskQHDChRhaTgJEEkTnbsIRwxtWlD
4I3AbgMNhMpQIS8ipMhOJbv/bX7yLa/hW6Qe+fTkyIImBN8I5xphw5PuVLvhXjSwvjZz6+ZIkjty
qnZYXCq3Gu32S4IRsQtrKn6bJxQWuqMfZAfh39YAp775pRGo+FpOG/0G9H6vPijJdt7Gm/xI97F2
lQ/fa5d+gmO4HGmGmwyO+LtkOHgJnuLIER8RXFKBB/TtcDKEryMWYd+zSOh+Vm/m79ILzsH5u37t
cNJc4tZGvFj7VFgdKFDP3CGI2Wlt7U7QhuN7mcM+tUFs2OFWu/+yv0u3+9Vs9c0+FG35plxyT74h
U8GEkTyrw3LG5K/xK1wdKbPrV+1Ov1VBqqUS2+H6T3pp898wPfPSoSDWZ69Didgpxca/+Ybby7g2
YRDtgO2QRwRgWTPsYHRCopOht2/anoBZFymmnYVe2DrFR7Mrr5ELFVsUd0FzT2yi1HN/doJ6O7nR
Qd30DlEfMsV/ddvnFwAmmF2kzRdNemcGGOSiMpJe99S3hw+fmIMTclTPQBF4EX6JLzg2+8huPhE6
utmheEAU+iA+B4cEKyCXBBuDnR9fetI5n2nH8q120YP5jpWG56TXLMEg59D64Fu7iMtxqocAcxxW
WqHJtM3hsciON9FDg9gGkRm7HeX9cpzxgPgsPcmB0z/KL80l3+Tb/qadaD32t+SoO8qGg33bIb5k
pznaSTk1l/5W7/3dh1DY82k+VRdli6U+8ATuWqF75vTOZk427o69XT8R6EPffDszQZjyR14Bxd5m
pXPStuF7u9d6/vDJNQ/+4aP5HE/ZZURxbJs7Zh8ndIenkD7gtmE/Jo7gwjm3YbTb8dl3IE1t8k1x
Bji/xTR2a/ekOpRPyaV8Et6iO1Xnz/jJsuMnwxb/VC+DiyrFRk1E7M578KojXdtYTwrSJ4MhYMNt
1tqAzbZcNV4ZyTh02MP4XFKU9JDHbcxGjOHDbb7XONGccp9cBE/bGCftifjADeF82P2IANoa7wLv
bTfhWa+d+R3mLAkAgsMIBaGMnsq7oHholrm4vGf8Vbtgx6Rknx45HF7ip/Y0/Eku5q4/VZ8psx4q
X2/in7fsEt0n1/8Tvue/M09kTzDGaEft2J1p5WKBYPx8BKclO9vuQ3yOHvQCGTk/fMNJFdlP4ne+
4YXi6EzPCOBG+8n66j4IGFDd5Fg9ZJ75qT7X79OFgZABUv2s3+NfqjNcFgzXY3JMjvIzmtZb9aA+
g2Z12Kk7+cytM28E/oGvMnEYfbaNA4cktLWT4RF0eAjfloPOE15HVFYYKDDqg83/gIDVnVHA8OBo
Zw+Sl1+5JB6qb47V4hm+wX4+xtvmeT4GjDHtKwqq4szVKflej/v2Nb6GGCq4unAWbcZjxu8Vb+j+
tPoBUX1UOOD+6LdzPkff6LbbV57jZIq6jS4dTdYo7BrV5m2IWnRCAbhmfM1f8aPgO3Hi+APgnC0W
CnXaaSIgaE4T4UuEGcUwqm3HPcYIzpabfoAPsh/5QabL+Lt+pz8NoG/L8Z4/DUzJf9E6nJziRbjO
W4S8Ho3FLpa8BoMpjsq3ZIfmdB/tR5drMXEsoOQOwlkhwCJyjXv2jWFbazah9RuTMt1BcDAYlG7J
q2nQbtuGD9Mdv+F1PnXTQ3IGz89QizO3scV3tC9u7/m37+hhYFeThg3MaN4MTJUP8TV6mF/HdQBc
RwlkyAwqZLI1z8V3gASYrrStfdGt4v80ctHoRVwGvwaUJY760u6JqV9wfOZne60O1hdAG0Fwhjv8
C/OTrfo9fNNO/ZWmO996PhHd29xhb3S1w+/ePxqv4nN9TbBSzbvsYZkffEhf1QdfMS43kbapvvvp
NANVtfuvmZ9xUYwsg/GC4Ajt4QyBZjO50DdrezpM7lfvMcNjrXlXLuYmsAPGCoQ8bn1lLOUy+TFn
ZxQmzXN6ZchLr8OZ/Zp4okND59gFtnSVDyFnKFMgR/oQ9ykS2xPCiD0nPooLyyndapN7I8ONvrOu
4g4unte2G+0peK23xDVSr7JDhrGXwPsKN6Wr7caQa9r4gA3BLrjgxVe+91i5wD05X8Ytq7HXiivO
l/F7fm8HR/uNof1qcu2Ot9Ylfy2P+r49hsSm3GVYPobbxS6XNPnGdJA6DAft8+gpDM/1HkXshiy2
R0xgO2aofPLuRiLLnTnF8G0uf31w6I/Fbva6755xwsu8xqkcyYu38WP0kDwQhrAd7tsaCeGrvARp
2CPCu+eeM/OBc9Z/obbID6h+K3DbI1d8mT6nz/KGofeeXdoTPp6L8Qvw05PxKF3r1Jn3/gFT0cV8
ACGyid+/4o1wH489p7PiLf/TR8TLCMsd/UX+TG+CBrrNHlKvIp2gd4Q3Qq1Q/CRModAN2W9meOZK
I740/slst8yLD/ohcQHTUN7ds154iLfShWkmR638bEl2SsfRLoY9xJCDurfmTU5oK54Y41ucIpQI
D4k+8StCUzWe2ieLpvQBk8CEpvWpuFuvfImvYMcEP0bFs7IoEoICbV028L+krI/WstvKhFjpEOvN
38ewHwHY1qkVwAc0l4bCurXm6a5bf6tRptSBtY8fWIVQhFpBFOvNCqL4ubtuBWuU66CozlqFWr+P
KaaHDnPOZjCkx2SYx31Ia7wCd7RX8FdIbWPsJaygZFwcG+Gjp5gjgY2kpeJWvYyOTywCKMnsI9D6
kTCQPpEUaK2Cq0xNflenAQvg5Yali46OCFU8vK56KeWtW02DIGNWho2Mi/nQxEuu5poETQFoiWdc
8geTVkQDEw7/i70zaW4by9L2X+n49qjAcDEtesNZpEjREk0pc4OQ5RTmecav7+dSWW2ZVlpR37or
opSURRIkhotz3vMOLJdJnd9kWH/poQOC6Xz1nQrKso8HbZ9l9yjCTKw6DBreKWKeNBrlsRJggyES
2K0m/2nA+HwbBPCYmjH+pjUW6IuOPC2goi4GnwEVjnEU5el8iJP9WFiUQfITg2rJEO0I9YcZM8pv
PHiDw5QfdMNgwS0V3ICdDayNhIWTz2T4eHyaOdJx22aUP6ZzU/qYNZcUxcvDdsALMA9FwWoqp3UX
jPeC614eoRFkWNeX5S71oMtEBvD35ccYtuVWJ8HuXbBxgQZtUwVkrWCACaQig4Mb6X3WXQzQ5K+X
f1MLgKuupwO74KCXHwV+y/ry8hDLjy9Ni/7ggsu+YbX6hPuJXob87ANL2ZDBR56HjePYIJHh8X8f
kV6JkaX8t8uPq18vz7u8LEaxgNcLEcjIqwC6679itf5LHRw4/TYLQExoCIbV3Cu0fKc1ur5loJ40
MqB7AKTcko5eEdAHLzTKp0Pq3fQtETx6a7ASCVDxQk5tILuWb49ix91NJKEsomk45ipCq6VXgjKm
ZWt3O81o71rok6tOscrtpJN9XIKqczSss62jRHv77fIHlzTeReiD2b/7x8vr3n6/POyGpZvZxc6Y
wFxxSuS2Aojc+EijcfKCT0XVJx9f/vnyI2NWuYVhnXNQeerl1x9/LWsPxBWDrKt/f3sXo62qaf7j
T1affXFaCBQ53KE5/F14cKNq7kOXKSi8xzEGZeggowqL3cs16OGptlVEpy8xK/kjT8xqnbvi5sff
Lo986bHnoM7FjE6+wLBKrBUvf7r8KHWFgybqJJ/l6AYXlyddXgR6jTuUdhkjyu0NdsIz397qx7++
/X55weWllzeNbDJ03n3Kdx/i8vcfL//xmre3/7H5tzceTHKPqqp7uHrJ5R17u6rmPWHy8x9v8+N5
15/s3e+XD3G9qR+/l/jlItiJmDzL/XZ5y7eH19/u7YteXun92MfvtvT28PKEty/otvSZsAnJpJSH
4/KG/7hPLlu26/DfB+/dfv3xPa++zOVtf/kEPzYx/Tk14itJ139c4jIh1RPZLR2gLj+u/u3q14+e
wgwAXOvqbbTL0OrH0y+Pfjzn8rb5xfvox3N+/Pmjf7vezOUtrt727Tm2Md03mFGuWjn9dC4DWD8a
83VZRwSfM9ds5f328terX+3LhJP1OXt7onOZol6e/vbw8vwcrEl3TDRQcgNXb3H59fLjx9u8PeXH
p/nH1119sH98m8vzfmzp8n4//o3w6OAtyuT/uEefcI9027LgC/0z9+g+yL//9V83dfKcfX/PQfr7
hX9zkGztX/id6BrcHtfSZezm/3KQ+JPjCkGUhe1aJBX8xEDSNTIMyEuy4AbJtKZ/RzLxdsJUNdc0
ZIjTf8A+suyfkx1MfN6JL1WFwWfgcxm2TNt4Z9hfVn5bpa6bozLGdVT3gz9hzVnqaXQaHYOZ/FjV
Kvogo+qwNWaw27uDxbwhuoH3qK3axD5E89ZPj07ZnZx82oW6+eRgnQJH+tap6aBNMAY81VMv3tu5
uuoV+PnRPkjzmzo/GGb4pcwkgOgS3whXqEN56roAXPg+OWvCnelfLGerFV+aHm9+rHYh9gHhap6/
8VP4lSp2kg0ukDPdSNI5Rgg98Kd6bqe9XcnufoAaWyoCcRWacyUCeVDhSXWa+YqGapcpf+ZxMAC5
qmclsg54403kPiGpJTpvRnLOLO/icC4trqJxQDFR24ci6WLMzbRjnIBfC/t7hx1FhfST0rNHsV8L
lLEpcDCjKFjpBvLjsmpPjWDbOH+7dvpXP473iE2XU+D/NQIcGfTWnkmP3+IfFioPtgVW5undHnkB
JGuJ/NOLZVn3pVeTPWTgPakiGxRYvIRMwlKF7T4ew8o+KKG6CzHIzl31iGbpzNBuYyAj8cp21hMN
l2rnSqlXkKqXdT2uoajuq4ZcRnQ8rhI+ejWuWk570gPzqY19MMjaw2g3dw42RVs6xAg8o2fNnHZj
z9eMs32vdfeB6t3o/o0bNysRtiuhx3tWo6NAMx5BNHUZyEBw2FYRQ6OJ8ZQD+qWF+0KbiyRGXgsj
QDSLMLc3etKvTQSnWuoeel2FxmY9lYQm2sp4VCfoseOjmkxARyJ4xdggZuyU7wYzuPEAc7xSbPrM
X6JPAlUW6EMMh2gutpzXHjD8oC3CplggKHiilXv2zeQWcNeFNVoE5qZogm1E6qCm+1u1ipHUakfN
688MwdEcx9/oIV6ZIL+WzXAvd2OhTOfS4aQW00kr12QevYxqS9ppMk/UYT1muO442iJhqFfGpLsY
wCIZMFeV97sJ8T4eaOD8hrvFpOI4THgwjSGmw7NYI7B2Mg96wB4shp0WiI3vjztM4YjZAbxSB8zf
BmOlCtyKzOksz0maJymSmQsGtp45vDgFQRfOEg+bkxWMyHXEU2DE26nXSHEFISqj58s2RmA4PFiO
NVCC35Nm1pb+q1c7dLhotP0heSbfGsFOvZQyYNQjCxgwmeD8a8Yj7vFYnzLAa6PXKsYLyGig+UVb
cu33ioi3Btd5OoYkcsW4U41nBH/zFK3OgKmPTMSJ+2ZVRpyrSvWAWr+L8Poqu3uRtKdKSfedXA6c
b0Mwnd2pvcepPveHe51DUlnJc9394Y7wUfrpbJfTWR7BVh13ZMLtRZA+yx0jz0fN7+/tsF8o+XTG
V27REcrZYZAivxIyG2ypKoytxMbUOTTYhR/7Wj02er/O/ZU+pDe0grxftXD5PiQwLCMHkVxvPtVD
vXSxVA2F883V5lPAmoAy/KFVgoU8t6U6QX62xGct67vmFBKvG036OoqyfRRKAFQGB2NVNXlc623a
QoJJXgeBHip86rt6qYXDSdealTyZ3LLGD1A/e42PqPaMCfra6OynoUDwFavTWSW3RnEf/AJrIZyU
lKhiBA64kE1HGzePwBxOqcpEmkyDdDgq7Xi2o36NTTGrTB4+U9s8dq7/5bYmLFlU6ksAOSnEcL7T
CRczVOtg2MOLa3pfM4gOLj5hTTaiKtSQDfc7xQ+XzYgUxjpoS79Qjl6f3xokfVpEso16symneAsx
/yDM7jSV6rEQs3KQD82NaUw745uFLhKrJ4gjxqbUkz39Hb08l8cYcEqwpy0p+v4TuOGubaedWzSn
GpuWKbFxkht2tPdoFOK9EoY0T1vF4PQaLBsuhiaFTi+1NxwHzk3ghFOpc4lFoliT27yssDSVi1VY
S7UAdjk0eMlWs7uTXLDFUC38PLpzubM10XTWovS5Kcuvundu0+FkeJgKhWJ40YO/6tC98QfrIC9J
uSaorn0IIo4dF1Gtc41pWhjOO995atuinGkZdxpXMOM1Aa1V0E21ucdlXPLZPRJ/jkETPTdsI8lY
3dx2H5DRMOsNi0sN9aHbc30Et1VAKFC8T3X7cLnitOGg6SiSPUX82SjKAc/IdKkqwV2Hd8PMimAP
BaPxddJNhFeFHm0HpUEvOBqbZPC9uWo2j05UPo94E2zMSHuJGOnflC722AAmt0YLZ0fvLQxGMv82
DkaGreOoLgHxjNhmoOhLA9Rp3ESYYqVBWSOuiJ/SYTi6eYx3SJ7uGq3+01BMbDo8p2E+pXDTy/AK
5z7bKPj3DS7iJG0CbT1doJ4L6HMF/4xTOK77tLlpbetLGET6Cg2gsU29UIAb8ejyQxEQli6PBBDP
XCcjF0YhLkG4/EgcwrX9R7RRw6IzYDy0xJ6rLv7giZKQymcGIUlAFRm7lx/QmrRtGolm5U3mI6bR
wHWtBz2RlKA8eQxCmEWQM/ut4xb+TdrF8xaL5tWohmcSp4KbES2DE0wsIZLC1lgrzcGMN+sW3RST
goJ+q61n3ANmufLk1K9wyFbxkGCsZmLp0yxQqNtwtOACjA1qmyIgr6TOGNiToon4HYXs5UerD82O
DzchcKwPdlANK4qiCNCeWTG2F4kSHLNc5Evqr7MDhdR8nkx3E3AXWJaB84zdqrMscUfaQsP7MwTR
yTCBX2rIHJCJhLPWwj8yT8QZpSL0o6LPsPCzYpYblWwEZol+xok9RfpLosTbLjMPjihILOqI062c
TV6MT21hBLOJyzyqWDy4BHB+u0/d6d7HHYKLbTl6FDrCdP5I1LS5w6HFZbHRoE44LH+DjsPFGNtP
tmIdzLQ/6dV4klFoCc5fJVK5yQyfQ5gFfbUTVrx9V9Qf38KP3gegab+Wya5uu44lwG1h/V9iTd+V
yWEECkkSUr4hLuy1jHFWTE6EzJw8ZzhUuLehHSupowa7fOu8/jF6TUNo8C4nShboro4LuWqYJEVp
6BF+LtBd0bfEMdvZhqTNI6K5DNoEM8KFlbK+UOiEUU3+EX4urnWQpdInX1zmCv0Ig7ps3jBMx+YT
IJQgGPXnzfe2PRgRzrsbvaGIZ63JgmallMXaVe9jrb+3jPAZYLcZvoRmuqsEqxqFbRCNn8X+/Rym
+fcHceirKNpc+d+fP4hvZPj+1l5GcmN/Mofu3qQySZSdY6t3Y0FhkDT3NvkaTmnOW40c7qS9zxDT
Zhp3n4SClRDukJCZwn78/S6SPdqvuwgarErkHJqQ60jbIvb7KRqdTBImMfPLdkZg4A0XgkP3PUWo
aUG+a79dTu+ipj5PxhcqMWSxx9yMCFEcXoyABeBSHjrmdPTXuqU8kp92brh1GTDwrJEyhNrOSkfp
K7qWJYjlouGKMOXmApBVutpwpSQ4h8HvdlL1OBnmpuJY9L6DKJ9JWNDdR20FCewpcVTkVjKCvYXR
Mq4rp74vx36TIK6OhUcNK+dY3iqzqpXq18vSwB4j9c+KP77Ek/poDeLgwq6yjerIFOPeK1LMEFre
Pnqu8jLjHjYnxQqbdM4axuboYxP6vzQHn297lINVnn2Sp/bR6SE0Famgpammrl+dp3oS4n2ni2yD
YRhiLfXYwnRLk2+Xyno4a031Sfwj2YcfHHciEWXXTrLlL/mPbq859KZcmb417uoE2Vi6siLjHOX9
fc2Nb+WI+HmUfn8TU2K17bDXYbItUrjwnLodRPfpIaizmyzfT2l377qYdusZyZvyZFApSJNuPBp4
x1WOfoc2FteSCcoVusyWW0efwc6znzD528n3Rfi8IojQ7KyNoACVXQFhlFs3SLeajlS2x//Xns4d
XVWK2wlBHpg2/GlBU1bafk1/vxZRss/CDhvvb+gAKVPgC7mWTXIacmjdLjbhqFvLoXeQNGomHL4C
I+dZ6utQdKqk5Szy9p6DYI9e/0VroMhQSeklGXqtf5fFw7m3vZNM3u1owajAjScdjwUaIkiFxh8V
7WiehM+yaG2Kfh2ZySEd60eSp16w7j2JLKRlD+4JHw7RUbYQbdnHvhnt8Z3eB4540nNz03eEtBD9
q0Svil5sdN9cOH67GovkWcOAwdYXjXEcsCYMRnMzsmp3jfNkddpRtntULDvGyVyuJvIm2Sfl1gbX
YJbdYFtmXwadmxbfQ+mp3yyfLNd8rtntwtY6mYf54jnigDF1/8mp/XP029vKJ2xccTWmFOjHrk7t
yVbyUihGtpHtm2zpBg67dra94lF+5cwqNtknq+1Hq76pUnI6jm27pi7//u52h7ILeaoYWWxjGrKa
xhSju98vm3z4X68fwrF15KH8dPXrSDtSyJAxEz+1IY0SorJZA+Ik06kaIMX5+GEBBZESXt5POK+N
To30Xt3VQfwqq+zKhRbSWMvQwCHYJClGB45Q9ENM29Pp4slmIbQhbZN9tUPhOq+j6JtjsZmyi/cO
FZ1gWCkX4jgdzq2vn7uIpbqq0EoTV1KM6b4mM2mQmmyOP95mz7o77pqm2eVYy8i+DJj5TPzfIS5g
LWKdVdXZ3rTvp37YmDQ68kOa1CGA3IfRsE5QJzhllp1TfC1AGLDcRs2CB3a0d/v2pNnmEz4kO8eK
9lll7APdXyr1uJNtUxOEe3WysQOpbjk9dpN/53hAHzV4AUbTwQx0bzZ0+aPW2iXs1WzZDpReqh6+
mtwusNjZlyH50gO0WN2dJRxJJzE2EleQm1MrFpouMp8yqz0RiryMS2hGmcoIqsF/idghPovn9Se5
ggv6tc9Ogw8KHE4xVzh0RaoQ5hUCiddtM+Rjmm20hNtnliKxKaOKrDH6pspm2qXE6i5PlGauIbOe
KUO47uviJhiUB92dJwsxdYeKNq+jNWyFdWgF6oPmbMKXKunQZevWdcc6He6xDr8lEeIWp5g/XIw/
iqwBklMPkRE+jg65j0hXuGWxS/sMQUMIkRzgD6OFWauz5pVAAB1XPtWoLCraarhvPfMgV9Vy6l5y
Dy2aWmOM37/YrPwpi5lt5HuBMpp8FkZ18EztYa0BLoDeeQpaeKe719p20ZpQQfI/ZZPK5GxbkYxr
Tg2puRP+gu2aTL57iYpZxXAuA/VIgzfA7jYAy2Q15pHz5dPMzXzzkDUrX2u3oqrv065/GdsBlWe5
NGsJWRhPbjTMLIP/e/a6zfuzZfKNUdXvkf5/KYDoGudbbGLpWEBr+f2B/mAVo3CT/9MMYqG1q8Pc
+6WdNH2XbYhHWtQuGo2COCi772HJAjA0w1FYBHb5n5xfunklr5UFtEP5zB2aGDPm71fLZymMkRS8
NttgnHpOK6ig3OdwNITNsexVDkZCkF9Ppi74WRx1C88Qm4qCp8DGWyKcOheKUZuzdtIXWQtkRZEd
A2tWqjaXtZhmfbMAUgSpfLJecgBK7eEo0Y0sdp46t14RdrGVS0Yf7lsFkjUWRJhM2T39EP4AG/Ij
XshDPWCytBCAexEclLJI9maqnuW6G3HSRbjS+1k/q1LsG0sc3NL9iAV5Fff3PkUP9UReTi+6vBll
HM1I3Fr9BKk8JiGWfjya7odk3KU264a8hn0jfpbf2ZjU86Sp52hS9yVuCnX8TbHhTgjaPl4bk2gS
2NVSx0ZtqJKtLHTsAZcrTvuazhWJT1smB4ycHdN7Ag/kiu2cJ4lQ+B1suSDgdisOBDK+SjgECdJd
RmX+HV/3dUcesdbkC61/rfC+a3qscDH2nI3T9JKqS8NjJcIYD4Y55geHqeGqlGXdZGbPk8pMoR9J
1/QsVr8emmuJ4p6IrZp2l7jJ7QirNXDUfZGAxEb2oR3i53a0DxK1Ru09l2jTWKJGGgWO2O2C3utF
fmnXoGKJtWOphFvVBk2L2nt5hw+5NnBVOvjeeJS/F/oIv34WAhdVbbjPgJNxxN8HkKZQlQ14JtTz
3AvI14LTLldfiazl9ItY0t4R73BpYsf25Iz9i5ZHDxPgjNaqD8pWrrotIDmWoHud0YE2Rc8ijPbE
EtBsBs9C8KkUkxUa9DXtEDl4kbmK/R3CySeJtKUZT+DqzVTziVv4LkIapFJdFsEDbm23smDSkvEs
EvGENHKZY/OoxdNLF3Cro5rAPmWrdBGB1eCIbrXSEVz79jZ0/JXE2pomAV7EEyPfUN1ui2LcXU54
hh6yjAy5DQ89+5PVS4AKiCxbym48KewDThALMMS5niL+45rKREMHaaKtQyDnv6g4nc3kCSfR14ib
ajHQOxAfs3WHlBEE8EJtd+dkYsJDwOWywxI7mbp1V4I6sxxLnHAqvL9+v2ppBh4A190d3aaJJtW0
WEQuVcy7UigZjajUhQlbzh5fspodOfU3hvcVnAvAo8WuRjajTktoA1EiGddozIUksWd5YtUYD86c
hh6AAEmmSX1yn8TmZdm+vIGtfysjCtwqfCVA6iVypIhnOHDzfnBjd4FqHRpmH1e34EEYN36JFb2b
qXk4H0JFJ6KPe05WKWKpJrBah3bcGGWBRqhtj6lNk+7DjyLBhJLZmfZZHj5pEkXCdtGbDVZarRDm
PhcVegk/giZrA2pUueTO5mCbKiSy2SEDLJhbJCcPer7uI4jxoNxRM57dkhaxe1UrA7EMF7hcX4KJ
TIkoIkhDnctV3RLNbqmzOMk158FX1INaIgisgmfVoQrp+rO0uh4isWlQK2Jd0mFGIu/hRCmxDter
HLY+tt07uQS6bbJ3OSPl9Vfb7oNmPHTMNcgOOsp3k2USHjW0xuE2viPNd5kzE5BnRWwTXcSbuOD9
FfCyRAYUxgmxPmxlpyHq7qTF1sbMx5cx5QOA26cjVE5XW22qgioob+/V27C0VVRF/brDbd3KcOks
69ekaU+GNRzlBd3Y/y79/2/u/sncXdNUgwLhn+fuqySvwu/P70fuf7/m75G7o/5LNSRcxm3fvAzP
+7/q5r//H0k//7IM3TKpQ3RNxaOYtv5v0w9Dw9mDxHjH0lVLNYVFDfP3yF0X/8I7xHKli4iNH4n7
H43dL/3Te1QNlw9TGEIzTYOHOI383F+ht1Ynp8hb+itWRTho4Z0S5dGuLsq7Zui0hZUEwTpMlfg2
9KgzWhLHKIthwhUMBSdp6dgelAZthVNUWGnjBY0YT5+XiR/MyPiqoYF1+9os4TWqWbl2A+Zu7/b3
8VdI9KqeM1UdLNTRDJ2mlB2sy+7u3bpYIoF3u2lo1iqHal63hLgrhKUqHvG9GZbp86nUZ61rf7dz
7IR+v+1rOPZt465j4uYOb4FV8OeNV0bUIZs2GwaGAWUF3J7EwGxuDJaJDnjSev5dYQFPxGU29wwg
h/+P7XPYXMOyOceEcQVGTtoQF6MQzTp16qMh+pgyRuvJHbdmqU3GXMXQl6mjGqZgciZLySfbl/33
u/Pn8v0Nvr3g9NZ/hZ6GjuYoMdn5ptkEKJc7QHSY5cZoahREiH0Mg1Gh7YQv1GPJHL4BEgeBZyI5
TgbChKJSPtklH38ig16eiwtmytUewQTZ8wy6hrWS07Jp0SB9VkV5+8kXv8Lc+OKmzuVCHICwdMO5
RoFr3zHqrvRa+LtavpCp58tqsKJz4fXz2GoY3fuZd5hqVDV6x/C/V/qjXVXDPLFL/bYwkFAng2Uh
6RXOJ5jJFZxx+Wga64MOKYdTUvoMvb8gTDjVwLhNu67L77bng3ApwQvEGwxSgb0E3YXlQXD//Q75
dbeDdQKegBLhUcSq9fNGvSCOesfI23WkmuaclLgEvQvRq7/fykd7XcebyAVMd4V5QULfXeuqU+sR
PnJ8NX9wFpPD1wAaq2eJgej895v6aC++39TVeQQTyi9hZrRrZ4SqzSht4bfR9yKK0dnagmAAI1iE
wbj//Vavq7zLwXNsxzINx3I5ga8W5DGILafvuaB1m7o+UBrQfGnnG9rpaiqQQ3QoG6Kx3TP6OjW2
ID4AlzWWBndWKMjlOyDMZR8pa7BBYmvxI+Zz66vOYt112q6f4Y1xW5qDiqup2y09JXytfGTPiqfv
vXGAVFH5r7WGzeEYHysnH+d+bEYzbdShUc0Sv/mitQpiKTPcfPLN5Q79eSkx4X8RMQ8/3dZ/OW2d
2rd0ar5mnYDVr7Qh/AIbyZgFPt9KIbWjUelG+46I5s494TaQMD4fj33W2YthwLXTyh6SGhxFVdBc
tLY2KxzsmowRqpNPEFnWcbLoHd0g9sUl2TP5wSEavpCepiX11KQbt+CP0X6oX8IUJ3LfIfDGexot
NNJ6REC9Hn0ysNG0X+9dfGfuXXKxoqq/hjcJ1iKT2kyaNVzrdCk5BbTof4FCIbzrv05RHs+n1kHJ
ZJrDJhvZHYr5Orr1QW3CFUG4yq2ff89i/quqf+ihlS+qQvsj8JAqhwbFOYjkymrNfG4w7/WNxD65
LZJY9VukYMydDk03623uk0rZ6nMyh9ZNlzID9VSq9SbdYfoJKqPwNxEhi+qcL25efG3aWw0fYAGe
M3MMe683qnbDlFgMu2gCLzUCW5fWLNu+7Yit6jFQ38WDi1Q9bcMFkSyqan51zOShikxz41pKQRXb
LpvO8eY5IeRxFiBaVWxE3oWBgUzPfVSEZ8L5HA0ziGZYTY7/lbDWI+z7O6xOZknYRTPZwo6FXsyV
IhuXmo+TBrF8iQ3a6BztxWilGAkX4PcQDOa90txh/LqLa5GuhuJrGSJpHwUpK3mXbIVakjYx0faN
Jhr0pFPuCa1x8XuAkWK+5HZ1NMXJygFj0tL8E74lmm6w3hTfV3LwblLNIqDERp/TOLxJ1bVfLZ8Y
K+JjwnWeFmimNTwYs6q5S4Lxk7Pq14XLMU2qVpZiwVTkmkg54CLZgqY16xaqADSbtdMBX0gWjzeQ
NEqa+NxLGNz//vL9cKvShtFUTZBJ92rdcnGNdtyJ/FlFPddG/6XNk9e2sg7DpHytRPwYu9bT77f4
Qe3lmIzCbXAS/PPF9aSt9t0uU5KW2kswvcnilLUteqgUxo/Vs2l309IlSbtRklnBLPP3G//1wgXA
02V57kJWNSQ39/091m9NcPoORzvy356KSl9Fo67cCBIUVkWjbzG7sJXvOP+mn+xm7QpE5P7AhoXl
UOcazMOvj26qekra9Oxn0YJkcIUtiVRD6u0TrRFn4XNKzzA3O3rnJJiw97bjmZElzxYmJWarffZp
fr3r82kcTXN0qAhg/ldHPQ6VSbMKku6HgSoI4BL3kSJeuj7OR6mDa3bS19qhtgkZw+T2LibzFAsy
rOWD/pRberY2E3Xx+yOjf3RoqIc109GgJWviqhIpy1xMYWfj9WFgV5wkyrKwsBDtwu5c+ONrV/cW
aE7OcNnSfe57yWNq5Pej7am3daL9EWMnPtvUotkSoTSCoWhiRgIhxtYNMzvVP2mRvm9C1T5QinRr
Om14c9hTTMFrILxhSXiz98luvh7wXg66a9uyIzRcerWrWsQXpBd5gYHfk5jcdbZo/Pag2bCqsq7l
pqzF+byLwpJ8H0H0ejLEhDOia01MeeETyraoieHTJ0oXJk/1PK4xry2aheXW7nJKjYXdJ8lKNTEO
jn3PuGFwcVJxnF5Cn54Wg2DOW7m3LoQboAm+sIzCMLitDvCOffYRtpHpJ9WXtLW8qgYc2RlrBtk9
UMwN+fd3lR7mqm46Oji2dCCY4LebAJsfO5Dma6V22zXo+81A3AQXrmiWDSRyvUaEDpoBBX/XkvNK
eT7SBZJ3RwOIv7ghsCzqyHQhTAI+GDzkSDaz5CKtmuSb4vRfqyBxtkmm1RJ5of6xjEVaVFDTTBAz
UycQ2epAi/zeXxYeLgRBOD5PdWpilSkqiAW1sdDV+qHPre+/P6cvVd/PtdHPe+PqOuubpBd+PtY4
XpMSMiZjRfImY8kcociiiB34dYT4EH0SzywNL3dXr/W5bZtfu6i5+/1nMT9a6SnAuUmzCmn29dLn
jB0OW2Zbr93U7ta9cDCJ0uPH1iO5grj029DsCHwKmURUvs+CkGh36ZDHd+RqYaecbCY++K2Xq+zS
wm1oVYHyXciQ1aTg5StrnCgje1vE30xCfmZEYT03Wku2no8SzistSCS9OPG2pwrP2wWZfMk86OBx
aE6cLVMnfE2yhihMW8dex/RWZmo9pRj1zhy3GXH48ch8QkI3Ym8U6CxRjuGkC1N13BUMR8T56qMh
vGfNzr9iIsa9vXCXdlM+tjhzGGUQAr8Zc1H53x0tSj4ZRf/a3oATqZoQ1MCWCqTx80lv6iiYvIjl
VBI2fI+hhDLByoQbZ3zSSH2wSOI3a2L4KpAg2tdgck3oaVblmKCSFPAaFfChoVWwdB6dHmeuoAiY
f4pgLjJx+v3p80HJy3dEeqIj9EAFct04l57fFrZnsjxnTJC6CMcvZxA3cVO/6AY5OJPjLfDRa+CX
4Cpj+mq4TEc6eY+6fh4npAHbzndyvggcKQbiYYKKfN5wBe8++GTZ/eBEt1QBzc4wKC5obH8+Go0f
lroXqTUgue+iot3ldfTcqclxwIAsDcPXGj3CZ3cveXe6utJB/HTI/jrQnHV9R3U7pR6gptRrrWsP
eP9iUKWQFoB22bJvfcfD4dCqi5XiIltvfFjozo1eQ+Ls3Rixdy4gGFf4fAQYxlQehSY0VSjf/a5R
PiuBfu3XOJAmt06b4yLU6/IrbJvODDrWpB6C50ItYAYnJBPMLBWhihlEr78/cT48Y2mR8NcGbgPp
+/loWG5Ejlg71GsDrUej74VgqzrsTRZnY5Zw/s7dacB68LMT9mruIm++FpwrwenKARHX7JCo1vxc
E0W9TqfmkWitL5pNd+gFZIUGQ3VHuzLXfPrPeAiYEsLAnUXSIqNT6MNRXRNgVuNao3YrORyYUFx8
cqvUPlo1iGPTweBg55jXq0Y/tubEwI8rShHPrCodjUwTreKi3tM3/hWEVMedcFaWTr9GxkVB6oEn
pmJpV/oEQpa8GiO78PeHS3x0vKiQOVJ0twRCX61ljd95upGp1XpEWr1S0zG4UUjTTeopIm2X4pWo
D3cehb66YkTrLygcbwodELGNHPz4MCuDH/5gDMNfGCX3D63mfwm8uj4QpuDCrN+VTnCYWGluS7fE
QsUzM2yVbfWQcV9wI23fOFo2C93A3U8Ft4mso4QL1dFaBpbbPdblHj9eHLsGEJ4baPfPyWA+TW2S
35AVaJ/10v8+leEy7rRg3WckJyQatzWjmorbvFjUJTXA73fYB/vLcS2MvlkTqaWvib2B4oSjmVnl
uvNNnPzCiPnT1C0hgATzvDVPYdB+sZTqFfr8J2vONbNXnuEudx3bVSWzy7kGscNIA+6v7HJtDYm9
idQWgqrieWudCK25k1vaTV9hA0AC+zaBgDM3ZAgWFP7/vKeil2LCbclpxC93hiIrpqZwRLmOw/Gu
EujYylhVl2Gf5XM70J4HJ9PI/85uI6HXn5yuHzWTbBw0lybGBssXPy8v+uQRBdGy8cYeoVjg1as7
+beo8P1bgov0Zai42dyfppuIwMQiKINPruIPVhm0/5YrLHijwnSvljcqpaxxA7Nco23HR9RlsjuP
nJq8yyjVF5X66TemFfqgl6TCVl3Xdm3HYB3/+Ts7sNZbf0IzlnSp+y3XcTPqyYshgLvoV2FTPSTw
CRbaULonBToLp6H33bCDAOqFVyLK8txjpDxnEfambTpiRBWGAa6uhn9s9ea21vDv8XNScogiJCfC
NpSvjkfMxUjoN3VyfKvEg32ugZgIuy0e9CB5rEeIBHZdoToZ3JUx1smXOiEcyIARwB1Qpe3NBvwA
mZZisZeSOK0PxmMsxLfOIhOnJ/SVK7119r4m34hcq+fYxgyxm0ta+T1ojnISHmWk3Zvn0I2jG+Av
yKJhgkNLLpTj/3B1XrttM23XPiIC7GVXhaqW7cSJE+8QKQ45wz5sMzz675Ie/HiBf4eQlMSRVci7
rHWtwJ7V6+pm8C8W75XFRv9t/EdUGBILPYfvsYeh05GfBBptFe4tNBdvER3EK3mi1hMEgHnb1Q09
d1xkyRcZJQbaGevoSbysq3G+D40jcBN5yY9skM3Bi1pGRAgTn5uk+k4lM50e6cfatS9BN5GgMSYf
NEElFkVNrCSZkxuukM13beSbjWN2Vy9rkibOaH4Wd6KqGTVh0EHFucMtd+MKrqa8B2MZM7VfpYjw
CHXrH7t0Xpu4+jnWwkob1xdPJkI8Munxb2eGZVvAoF83cQ0Wtu7ESr9XzWfRNnRgY4WBRJTggaVT
a2SPMzFGFVTgte2o6qfqfbTkdHDu9x4PRSRFb9fMrwnDiMSNK7u4jW07ntn/nx8POXEXnMfYPVSk
aV7l/dDa/vzfrcdjWal3w6yyA3aQVJZeQFgdCpLHrf8dljonuokAJygoXZ0iHOWy57akqC2GjbwP
+m0hbWCfZ2V7KbQNwyexRmLKI/Whw5buBQccSTQAXh631hqKVFUhXCjnfH22WrU+owR026x/fjzC
5s88iwrRQLyWx5a8Qkwuwcv/Dj1aKUGtcovqATfeUN41cDTng2k0NW7nf9OlVxzHqD4s40Q+6pKh
eS9pqc7J3H83vANpEUX5vnKC7Ksft6ljGufdKtoW/Sm9jEWZbJMo+2XsHJBGbf86V9H4BBncenHg
V6+JGA+ZtrxdkAfZW05iyLkYBnjn97s1Jf6TWavdNOiTIkuR1JOoXF4oE9RCRt1mlGJ6GcpdZMuL
C77gtUclBlxUV6e567OtA9QmlXYoX/12lq8MmOa9NoJcdhMyfg/n4uLZYr5kaye3oxcl3ysjq0PX
dgSAN9jXQjngtyJlhdoqJpxFr9+NDz5R5jMqEWKCvpMOhF7RSV5r5KHf64/q/qBPMNxJTw1fhi46
9LQv3/IsMV9D3MsqcvpvvVE9EjKIHR0xjPuwnVjR0RI/h4Pwnh+3KF2XO28wigeROstIjSQxl1/x
cEZp1JcfXhUH5wjFzLkuqpDPN3jjMWtvM/6DLes1dQicYlfzu3y7zyg3bhlHmyLI51Q2nvPVJloQ
8ufLRBgSBk1+7WTOkm8z+aM7ODXRwSv5j0mIIP7WIdaT/Oj1Ais5RV7vqAX5L5P613Gep49c+z/m
aSEkrGkI7HS9WzvwOWldopLABI1Pw9Ju/LAr/hZhbTaunwfMIOw+bfOg3s/DwAuKY/7rWk+vBqfA
z1rGzX6YO6Bx2hp+BPp7EET1d0/4e+D4DI4bOR+yuo9/TsjNXRN+sP8lN0et43Gw8vJHAEVwuD8e
elS5VQeeZdacVr24Hb6FvkVOFcrt40SiZKdWQrSM+OBEUn2AVeKvl1+l2yoMGyW4aSBcuai/62mZ
Xr1YPBXme+f3zluskvY5rvU3uADZtwCfLsxO68/jXuULtG4DgK06I5NnaSzeDWavr1xkNlEeZl+T
+8EQTMVcaPUvFSvQXSddovdQTu5WhkvHznXMtyQL8eYLMNYEv5pvFSHAe5jnv/WiMfG3cvg66cJ5
SnzxRQ3z8HW8HxzN/EC3ZDpAIIfFOQeMnZtkOS8NALj+fldOIzCzBrbjYpPGjKmhj3V0XMLkhybx
k34t5LvowhYkAujo5KX4PXzyRi+wWSFlTUvsv2RhRD8e7FQ1oKdVeb1pdBkf4n5kTbGofs8JL7wG
hEjtg1EUOy1ypIhxb54ft2acBYDyqm2wWmDNtcc+Tw/li6674jms0E3leVrPQcJojPR6e/bI0HOZ
2ER9tJJFHsI1c7j2Jn2yHhNTEwHGfK3siltkADXnTtld/A6F5DDI5LAY8AsERaasaIdXV9jlztN+
dOnduLvU6K+ehmgtnh8Xu9bnTwsC4ncMXdfb4xCwN3DKBJTdoPKrn/T7OHfck59lv1YxXsJirPey
/2yt+U+YoXetmLPxC1ySeThNVaFSOupk10aaGMcxvzh2nu+ChjzCpq3PrlmJlpEo5Aibtebk4Hnd
X1GWX8oy89jtmjRfxadl1EFBgw8swiCbwedZUPfNCLfaKD6u7sryNZPXoRjexzsR21V/5XwlQP1A
A7PVo/9zFuEX2yLRmvHXK+X8rtFIUqLy7iCeg3zXU0NatX+Np/HdNWTkLfetcvdcRfn9qstmKfNR
kkD/jMr32M2O/hr8QQZ+wPlw0O45mxNOa3C9Z3Ezbvx3HTW4W8wfVp5RtEYx7L0Ka4Y9dltWoaRU
5u28jyYw0Ra4KpoheXYwoE8mfCFxZt05FcxQtZJ9BRi52SBOxovQgaqTPm5YTeZAs8JitvZmdsFW
h7ugYuUYmU86ztfOY79qIgUqu/OZQNZENjYDJWvAr9U11Mo2iODxDnruvpVlP29DGXyRPhi9afCx
a84ZVUHAvDariYoW8Z/YqYBgihqjUjW+Nkn2JTRrv7O0cQ6DpDKx7Po+ZIy2C9M4yBzPlSQ2FiXm
uG2S+jQODeSCEEl3Yz0LrX+JNUzR3zs7W93tvZ7z0XT2jVEJCYDxobHdXbTSeybD+pfkWqCbs3sa
if4lbJylSm/BhldKxamx+ie3BC+NIqTd9p33YivL2wxBJbezI7eV+8Od4psZEP7MAR/Vsq66vVtK
LGtFf1siq0lt7Sis3zPoLHJ5cHS7t8Cij2hUJ+ABu8nFgA/DrfZpjTPBGbH3z2o8exsHd4r8mtzK
eX21h4QO2QlIHwixB7kWMQrNmMN1RsjN4N+GRw7hchbWtDcRS4sQ/kgxw6wrCrFdvfzQY4p3HfFt
XKGLBE1wZhL4756OkDeAw6f6M5bynzdgE1lW4l0mKgvoqyota95jfx6+h7P30TsdAgNit4Mv/rOw
WEbnyd1nv+idthM8E67FC4ySE+wHKZlyvJBq15ZDt7MX1JNzlqerG/5CxQHBFspVqkIwtP00c9l1
wh2Ga+ifZrx6kgwKaesfgYNeHY0+SeWEwAk2nxunJ6+x5brUzdGpdoU6ZMDuvNxeT0M//Wm4AMrO
iNfRqOdZgu6cRBHtmh4VaLkYfXncGoS9U0SBnKAZ4m5X/mFZ8+7SaSIjRUSby5wxIFIOA4xvIQUp
LoTJtZveRoyeiATYr83MOJZEyNe5usRTrlAZDDnekYAR/OPBSXr9pRvzq4dl7cDupr84lmKi2EFr
t5Oyv8D/a7tNvXTuYbKnp+j+H/a+IYIR19uFsMKAb2m8abViMN76eKLvv0VR6yb1Ipi4eSsuMtfi
EtK7k+dJ/OKsZljkWW7vKrscLkEvfeR9d9mH0ujxRXxryxJbGtkSQ1b/nvOu2Ud5CchzntrLdH8R
SslyIWn8gC2KNV2KIDLH1gSHgmV7rd3lVMdA8zTXTGio0j7HKiQ5IxysXZxMR9MhG1kI4YOC7ZIG
fz+wF0yjwU2OCMeJyqzFSY2Bj0StrpptVbD/71XcXERgvSsrW9Lhfu/xEC34VTSR3K+qvgicnZe1
LppLrNePOKBY8iaEZQyicACGMIbbbB1bool4lfthQNtPtM6Fp0dSYcZ3fqy9k7xDeQq7ukDBqy7l
/ZazkGsRFOOxbKYf8Zy1KfcyeGQc2hUint8435sqrzmdgOd+PC6rhFPl4+YSyD1jOiISGpNfTFkS
f32/lRTrkdhXuiDIQYPvLPAP50OkenIEZtW/F92g0//uWkUCdNmepq0POAQlBV1ejCSC/AYsxhyM
FYiLbt+rNq//ezge/Ri/ByHQy9pVDQQbfBbBgCGhnibrrHoIlTSm+0ciijdBASzz+eaViQajMuDI
Ar+hYvKq7YWNJ9c1J+LjU42edXR4xzddLcqjQwe3dxf/nlxhkaZix08VE6unSiOXlondpb3VuXzJ
SwQbQ6TSvPhcYye7MORT+6oEj6eakwx7Ow0y8JqTF5+NlazbpYzjjc/uwcLpwPzY/rNM1h0ZyonV
2MlfsB2pjglqKTPBp2lstioh+HY73NFocc3Um36EmytRwMPlgSQNH48mD2LafAes/Q9UGvSOxNDB
qMIyzn617YIcV/61VzQEkzz+nh0Sr4Hg5P7w4/D48Y9b9p16KhMCVR53//t//js+/mlrOcAIJguO
7OMpPP5W93i6j5v/3VdRuHMXqIT/e2768eQff/zfMwlM9R64K1j4O6vtf3+xyAp8r9p/b10it7eP
Py2t4DgEmst03o3nBvzC+XGrut/6393Hrcdj/9/fQ8pRpdPUfHs8/jgsOep0tLP/70dF+RCkvS6e
Hw9BIoRYQuLUMDa0ynHWbuqE5KzH3f8dVkkj/R9M9XHzAdHwE40PtvLOLYSQI3COYJssfbbDq32d
7XtkA5rIXbcGOJtGWR907WS7TkfQru+7QC0N/G9//Edo57jVuRNsRR3+4ULUbWxOzodSFSevblYC
fibvZTTOkFZZo5/CmE6cULm0rhnOqIEMUb8boZEisHLL5RO2jX1YC3jPIc5mGewsIBHE2f6OaV2e
C0Yd9Nlf6+gnFRt5PJzI4XeupBbU0Nptn3NPWFafgx4xALqvCFaQfWpR7bIie2+Z2G+scLVSzJMf
SfRCCCRUmf53pnHtZKaf9hG0EWiwgEskLd1EHDM+A3GoW3Eq1Boe7CT42oyIi0hcP9Javaz3CNlk
Npshz7LNwvDEcwiJV0TJxtCHtglqPy/MCGbwwaIsLIFFm+yIJFbbOarVtq763+LrMvevws/cTed5
1E/5i9fqF1e2/0YcgkSqkgFixOc8kw5fjDQesTfu5sE/y7Wnq4DCnmkUFjR2DIuYsTARU1RII02p
Ne+dto2vtdf91NBR7eZLVvZY1fI4BjwWJy/RTGRZA9mjjPu/XT69WWNv9pO9APxp9CWXBB7J1KoV
PPf4Lkuc/J2rCrWHyXOI2ia55AptgqA2cprFOk7uZ9hkzrGYvxXIt77kZLdtOpFdLfQpF8eczNyi
RvLsa4Ljcl8mJEaIqRU7u6+b3SSEw+X5Jru/rZ/r/UALnDoBqbpl0EKQFk64me05OiS5GjY1kZGV
yfFc47xxCQpjrOWUN8tS+RHA1ycaRxDUftdif4wv9ayJAQvm5dVDeCbq7t2quuESkbfGrmOi2vF7
IgNEdwxm3z6ZUhwZPX23eAqEUDvoOrOZNSCAj/2KWSptI5kdB7f7RXc779jhtIc8cudngQVtouRr
CN86dNOYbxsdqd3MehNBes9GsY5oCFt6d0Zg9V4xHeAPxBsNDQA21kRAjILhks2v6Jiw/CTUBkgN
LqEKv80uRkUieIxVIXGxd3KqrdOKoB4CWOOfamwo10Z0XInqjjqYSBgP2wy2pKVCFVX8jCT+uWqF
2O1Jpa4j86EhRpnl17HadgFoh3iJf2inI97qd9lO6rnPDjJTcrsG7m3KmTAM2hLH0m5vtoP6Yw4c
Tv0FOSfSzOAOArKb0L4mBAT7Hws0vu3gh8W2ENT7Ewtc2ort6oh3DzNXClom2MmWxqloKVJV3sCF
6KvUsqqB6YcgPKFdFsZYDSiAbnoJ3AqUCD8kYc51miYCiexh4VNTxfBxWjrI2L1VLmvhErv1Lg/D
ABIsJ+bK/nXXgHUWKSUWrw59HRP9av3XsEq2WvHTart/06J90MqrBewvB1QOVCys1y7Ng6Tma8S/
T/TokoZa/CmwAusmABM/inZXiCR6KhYyByoPblrfIOcMFDtp5n5XdE4xodRuwKXTz1JfaXNUbbse
5CjKXeYuf4VozStnQIQw8zRtVK+nsyglyKAFeJBa6/Bk0c1BhnQuAA+f87AHpjxTgHm2+9236iyt
8bWcWmcKKIGs5Gjm7NKDp9nlUB2+jtr7mwVPbXcbJHscaw68+yRYEg3vJE9FS5z4GlCbKTJSHt+i
xSOOr9fOc5QrmrhkJpU9ig4hvtlNS6H81N8Py1YWPqO5ZoxAYSf+AYDhdUigJPx3cDk3jl7yL+sL
CiyWEHsbfo+g32SWeoj64to2yFQCIbcR68CIFSDDQVghwULE1oBw/kJDqXduzP6izjPVoqAjLajm
THWvJt1DoGAMKiYrrqjRI1hE5YwA/JqIgAnTWKkS/Ym8aEXk+i/fkc628wB9L3Hh7r4PcxOC4yJF
qNbZdiriIs1blSNz5WxtGclgKFmOvj39Ms1anKJs5mfVWytLILEljrvn0X3ciW7fTYSkxENC8k00
Qgz3SgJgiEYKRT78Wer5j0uyhigpdhoiUjdKA5IE4PPZuh6JZN7BlCZkFhpvtLK6Kyrnw0wF+wJ2
cAO3UG0mpJsbkNioa9T6Q7i5n0rRvK8j0MyMpUa+1PLALsfi44bRo57aY87UK0V5pczbkHGWrYrx
HmmU/2TYGGwpbtHuuODtNA7mNUzUpSmBMrqHZnQ5R2H0TRN+psfp8bnn5TPFM2XqknaTTUZJFEoo
506UDvIbI2/MR0k6Nd5zssYJytqoYqQuyLrqltuSt0ROILLYL/W9x4orc04qaxtZExC64TKaZNu6
Y/xcUgHmlaVeldf9ESVm8MSHy6DL4UfZS0EmnFuk7TSnAVOzPXVyDh0SYZwyXZz2pfNU+HQhLXC6
BRjoJWKZDkPEd3Z57q/poubzXGgXIKE1kekziech4eLiYbZfc/Rzsidf6m6JmTvh7M1PLB31l5kF
0k6WDalpTdOQzWnNaUv0y0zYwFWjET/Nefl3cfJu6wFs3fCdYMFTeb+rKnEP/qI4xzLrOjpqzfZj
tJABN6gTcxlzCiZVXgZFfvzYZSerBmixifVvK0g8qFEyueokydMKTSVqLJdlm05aiJ/ReGMUYF/L
ipiGKZMvvU8Pmxn32UlaHW+sqZUvr7bQhOywXj1i7Z1BUTn3OJhQu0ecW+rFy77Myqu/dlVOZnzu
vqBRaL6ijS/TmMTynTP9VFPWvQVSTk+6ED/5uvVvI6i0CzqTZpNk/9xZ1j/ENPcXu7MIuLrfRRlX
78bQhfI4twQPVMwYeuIdF704/yxRXeJu3CsC36HYRz/guBD/wWowLyA0eabVzzGePOwN5OhYjJKC
TMqj6/YLLJVlJZoTMWgg/fpUNZSQhh90SKwqJWv1I9DzqZLx/NqFRX5jZ3obdVe/iWo6MoJykKNV
/wCSzZhgVZ76tf2vHJ8lIv5rv/xmIDE8lRKb1lghrbyHWMp68rfB5JHiKPTJdoaJb5eNfcOa5otk
mbWggDnUiHrYbVF2mt6uOEfiEaV63Dd5Jo5eR6J1RpkS8ME92+4fEKr7wMweKrzc2QOSoMHNxg/X
a2+hW7e3wGFcmNWjPgXDelokKDmBWYlM3hTCW/gyy+DgQw05sbQ9zuPyJcBMfTNS2VxByKPpWlIT
8zv8KwuiE9q94uDZdnKtemrYpfkBFURTIQl2e05yrDv3dzTa3imR3pP2GCN4mjjCZVIH20zzuWLf
tPGGgiY+9q+1zj+x1jEQjaJlX8o13FcNkAa7JYqkEE2a43lF4h9O2yj3ueBmpmKeoIEktLBcSc9j
jyKJQnN3jnCCVyGCYGNnNalKnfRTt2EiYrECQ2hi9qHwva29DNNxVVV2QspzWovK3VUxRDOPM8UC
Ds9jVEUSlN2dVBkY2BXmO37/4OLhWCAKBylzoeskbWJCR/Qguq9OVe+HkJFyi7rl0IXkP7KognqI
3vE5YTy+cfvB7CIWb449nDgjaaQfxEUMai6+xFi6bWTVQ5B8On42n2aPyfDgEQRnBEXfQjaNS5e9
7XxBtRBzGbVrOH4wJp6c0jIpcecERdEuX1baWeSuGUuCQHy4jFhPUJg/8iWbn1SwdwpZvOQas0g1
xdRJoV1TXERMVDq6OzpadbQRa3u6b66LOSOcpvGTMAaiAti/JwSAZHzfVahPWUluS49FPV2apNwt
5YuUfXRTfQhHx9bf7IHgMGW9O5qtTKRepemz1PL0H0OteG1aGk+Ga9dYZuu+RI5z4I3Jjsp/z9og
25NyYn2Ey98sasJ3R/6Bj5OB3dHmCronPikCZF0kzFzUy+KpwGe+dfzmW93o4SkbS+fLvLx1JeCp
DFnCE9kf5a0eOZMwyj+UCE5e62JiPFSJ8GmubkFML5fHqKbjOsfeXg/ja0YF889U6g44NkywA8Sr
IRxnEVt8fjvGC3OQqU1Ur7iJ7ofBzwF+Rmu0oWxMbon9ytrrWhv7SMh3eVTr+tZB2byyojBflE9s
xWrRa0yS9VMAw25Y49fHgbHdUZbuZ9d6LO/sKkKEGokttTtmoNy8rZmEYxH68xd/ts+FW3wsjImZ
Ws9saApUaZGVDE/rlNX0BZbaoQbiZfWa19YrQW9FQBP6ZWLHvlYegEW0z3G3xCcqho6pXKZe3BU8
TAqjKdn7jWf2UWg36VTU8uoVw34s4/XSMCjeC9cGA2Qz87StmXVOwLq5D8i+NtnyWqIbWVhS9lLH
V7yj+pzkiLdFt3yKfunZGa3+vu8afQ5oWFshht1c9Nhq69zZTdCIoFYyVnQuZZV3X5tA8CptPUxL
V0PWsPGIxFYBTGNXBNTvGVGvo5XlV/J/X8rCE8eCBQMTUEgCXveD5TtnEXheqZay3oViNM9eS4Ap
+xEieqqM+NKJNN7CsAxygt9oUa1TUHQkwTlgOO4D38fBUguRTJoXpmtF/Vqbdh8ivHmb+cYDTRkm
XAT2fDYi/tlk+aeFefOl8oCu0DURxss82WTeQsmIl38t63pnFggBrQLomfSwT+uRJEBV9/khWqf+
GHQLsd4hkztjNLPX4r7jh5MXBOkos+EwLlSHvYh/rMP6VE0tsncPGKWOBImBuvmBMXbkI5GIfWE5
v41vU/+aajmP9MQH6cT9Tob1q7tO6lbPQj9nsL+NIdTR1F6QNpyFDs1S2rs5lMBq++LdDJbDSbIa
9p6FgC+LJaWQXKJNx0TiOch/Je6/Ppq996Rd0PWF1c/Wwh+qfS1/MlcnKpOP2OITo1PaIWdvDH9L
Qbzs6HkqLaAs1o5UTy0lRVCLwxSOkCw4j5JdGN0z38rxHt7sOm9NUXS7LHG97XJPjw3GOExFOU4n
WfZIV8jpvk0Xu44+48lFvNlnwc4NzJsf1v5pAhMX2wNiBRcRct2QW9uN0OHaGJ3AhOANqc0YbIQV
5qxr17+hjwq3ZTlO9wiz3B1Mf2hBQ7GfQPiOGWTM2y7NZEUyUR8hWacrKscSUQ4iPOZaK+jnJus3
ngLSUQrnV5/tB8el0rdY+40dycKdqzcZQPzONy1Cg4Lkc3SmhypbgaN00PA6RO8lqUsgUZK4O4R+
6/9b7BP+kU3JpD/IhPdiOc58znrr2NrVvqwYXLma+U+YTU+qtn7qWv/JXWYhoPGmbbMavelW3zm1
lnle5yh56iyYH047xjvUVDULTZaoPcD9xnPFnuv9/avbbEsNw8PTP2TrUqZE534kIDLy+50K+55L
fURsYSK7o0c5Jcyyb5dGH0cPh3yYuUguGclQS6CvIy5qbNnm1q2MN6UsfoCXZVLLjJ8mFT1PZ2jl
dHyr1GrOnV0eysxElzxIHYfYvtUaGrhDDL/cIBmPViJcECKNd8hUBmufa9S5Dca/zMPtQ+wR74VR
etkvLNmqsv3Fmiw8GOK9UcxgraEK2oNGJ90stC91UDYb7U3Zl57hktHsayfcCxdrHslRa8YvfUkq
JKR65BCT5X8dm1+R61eE9rDvG2vj7Pqigwx+7+stBmvzKLyjwd4LVAjXQsAoHM+tZIzeUznW0Xth
JTHjxa459PY9nLkDSlNnOko5G154szS+BkVvYvfe89w4Z+x3hAP5NjGBBpG4wka2wQjlQ9scvKuP
KudUL/VLEo3ttWkkk59BqVsUUXOGo75yEl43OiuT50owBxHM1oTsg40exjcqKPLnGg+xTDGcCBST
Ox8vP8vPHOCwSg6rXSOn0BBP22hn1b26TdH65rApu0+kIrCPBCP7U2voqXnhls7Q/oegKMfMeSMp
YTxzhjv7Jiwx3Sy/psV1tlKSTDh4jPeKvZ+R0en2lG956/wuqrFiy9H8HWjaD7ojVdhqP5tyKK5I
7OI0CuTfJbiPuty8Okos90G8tDvYtknqx9lvF7JlJh9zWwbZxmVPNkC8uk58qhPLDk9OUwRbnbB/
qdtq2OZjRz5uIClksRZu17zxOc/Wn+x5abJqypdslVy3Z4ZFsSUZLHT6yRs/mGFsIRaX79FyMqOK
zqUzOlsnkLw7cc9WtKj7PQb+c7J6v1Qk7VTYRXnWXQiqtXX2rpiJjmokxBvFqYQ68rXJ/jmRal9t
PzCoIWIQVp2UhzDnmxklesPMMaGhRqCaYBvJ4ashkkxOZbX8HCslLvloXrsmIiO2764VzoKtDFs2
hCv9cDwgw1oCj9eYekBUDINM6f/JHEY0fjnyLi/BEXIUkd+BrjblTDp2EFu/K4zENp7WlJEj14PZ
xBft8ev5mqw/v+nHXZ35AMxZOT4npjh6EZIuJrT5zu8z7xCxbCkLUivruN0sxmlPsRVWB8nYL539
n7ax4kuvR3IQxSJOAHQIZ0B1xBnHsl5zJ4Ap4SZ8AtyBL3Kl3r0IAjbGvvbQrTZxn6yftB+y0IdH
hIqESNDCH5PL41Atwd+O2RqzP9GnDC/EiX3RSxZ3/rVQ3m9qSvtPpfzXILOLW2H6OHWA+0QzMcO9
mJ09I6E5hW7O93nyeYOHrKLXDI/MW8S7TNrbukx6UzEEk919PTbmbyNyVgqmChBbUxPIMAAzs3N1
anTw6jVQ+e4xaZu17FnvbblkFPm8qdB5/Bkp1yYVv2eVojhfvPKgS5+gygRGnwGnLuG/1tPwC3R7
+dYxEgJARMyoM3v9rZ7UG0WVOWm7RkrQVN8baiRTjN5pTtS4wQi+z6KSNq0j4tESMP1IGxFbE2Ow
7zOzKaCenZXNVXTSGb1hT9i2GEpagRUXhpPLcw/Q4IpkLr0L2feNzuPXoWhJT9SdnRqTfEQI17Z2
mGMc13gPsG5N26oFyu+23kWbPNgk9GKjZPxWgkVg0AC1X3n0NGtrPyWrw3Uw6g41dMqNKS25YTQW
PYVJeRjahFYHfznvcfblVmVVmMpkcvd+z7d86FwmNEWTPdW2PtraT84VtfRprnCZh2CQAS1Wt2Ku
rKPOU54Hfbklv5g2atDbmAK+sEs4N/4JN3eqQ82ekhWUHk5r59MqW0+yHbxtYBP26jlrdxqbcUlj
LF672CZbY6Rv63X4o+K78lI7EPXcoTg1KKie684CLKvm0xSWwy3Jc9AHHQnRC9/LwtPOOahbxCY6
A4SAFq4ob8XoT9uhCsS1JDpwa2aicVRTcbZqbLl9nPjjmW4yskifa0fXPXHtuAlDqWj33Uuby2fP
Zei7+vOusuR84c0kFZrPJXkJnX3syumJqXy/Vb0Kv2Yhy4lCuV/bhholWxAfzSWboVk4vxvZNS8i
GvYzSNifMYMWQuIGnhL+jn3T1953ez6O8+fYjf5b79njSyzHt2ZAP0U/7G5LL6++B1Xx2Ybh/Nm2
zPcCA4pUoYcNLFphCP5XwvC80+BqOIKuf1gT3f3kMtigQSSDtAzb4jx5iun4HahXlGhKsryFdT1P
u9zpq5PFKj0T7huhCF+KeuVDZNOdmxZOGAZpg2Sx9kAGcv3I5Bg8z91KCjsggpZR3nN/Pxi7rnDL
klzhaxJ17MX2v62oxokL/Y5PLrn3uGA1lurFdJ4+Drr7V3dlv41l1Ic0/QiKgPu/LImT35Rt16wb
vjQE510Y3USXgDnnLsbMwPi+kFvXboq9lU/RjtY6OPWDEpgA8LatHXW/QksrKWrRwbUwFEaaOnex
8PHm5YcTOM+4k60Dts0idRUiN073H5EDU9+z2vEk2iXfjUKV+9Ut/4+981hyHMvS9LvMHmXQYjEb
CIIENel6A/PwCIfWGk8/Hz2zpqrbum1m9mOW5umkBwkSuDj3iF/oMKjibqvCdbpnxfpds74Tcyyf
VGtQtg11tJ1xL6/iKJ6nmfCD2RuY1XWC/5hk1bFoH8AW1RwYra7hHqdDpixrcoDQmJ1k6RC1DLer
XikAkFjXPo+q86RXLZKlrDoYQx3isqF4HNWyO8ldvhOb6q5oAu1nmDk7s21JaJD/lg0yLsmKlGec
Em40+/tgNGNXhSJgL1UU3sEIv6iTOdli1uAXrYf5Ve644SvFSnAySuiQ0c3Dr7yi+SdD0J1jucBZ
pKfGqsdtYUnLZkh7+VrNP6RgXH6HXD/M2A2eBlE8SsQMtxsq2csfu4iQ07rVowTkHdimiQGWlq8V
fcGhv0VCJV6tOOh0H7JV/pXRnnL0Wewu3Xip+jw/5JALKDwz6Q1gIgRuqcVelDHDK/XiOB3DWjXf
lbSvmP6wKUq0f8gODaZLmKXTsxw+yzkFuqjXalDgXkFFIO4xeBS3VqJ4InRwY1qqfQ+enKtCcMry
Mb5Ms/JUmeR6qhTTIXn8MBlQIbkxXFP2b4znp6uEta2ORkigph0oolRK9uNiGU7fwDfqsFmhZJ1Y
tfyIeuptYZ3QZx8Gfxwz6WHLkd5CgHG62HgGcdEplBE/GRoY20WPJloyRTAJ0AJrS4le2oS2a1Tg
nMtVL2EwosIH17X8yEMSEcQ6kmtRDrLfMR19YbYNTO9KZ09Xs7NcALgr+qA2jfqlGB7VM+oC7bgV
oA0d1Uh8DhlofldKwxZoaBd9oNM3diLvGprKianQNZtIhsw+XLwFlSi3GgoMjsaE/IkSvcpq8SjS
67ejbLj3AJQ5r2XyGje0dxoTvti0tBtVWhQqWsnRSELHYqyPdZa3bgEqkzkUdt5SqoWXttA/8R6r
/Fgf77IQndsYwO2Q4cIS6mgLZyGHadX8qi2muWdOXzEJnlL6JHm4LXOEfzAFGa8T7JIJ3sGb3tL4
zLLkKsE2ZFAi6zb3JCwPjEuXYaN3sv57gKegh15W0Zv6+ZFiEXBSI1U8osbkRq7APOgtV5t2r+cs
eCkrxbe+HVFBL2Jzr0zA+4YuNvxcGItjnaRgtzVteI5Z3DR7sxfAVKlP+5CSao2MXd1Fkm1NVv1r
YUS0JJJ4iFOkD2rT0gJZWQcKOR18Z8eoXimULxOo0HNHC4dsQGscwzCxHK+n+bYsWGcJffhnph10
S8J03dQlQAXrp19VgjEt6xiJ/8dDve2Kg7l8G4Ywz66igOxEVAYvKVUa/KZ/sA6SVHnW1il2EnlU
cA0bledGEv9+qNfsd6jFLZs2H4etWAELxxun2C3YvyCWEn0sg5I85/XNqq3qZZTDCL+nCcxFml6t
KRbOCB/4dRw+0dVZDrhmxcDzLOOalWH8Iv3MIhC9DsYfo/dOf4rz9dBbmkE7JcMmpHqI3KvNvs0B
YVDmKHuk6CkxrLZ5W0NGWJAL6gBu5ui3LT0HCzQbwgKDtcmwBUf809iXD3j5qrWz3xUYuidTXp60
BR5kqTDJRTZy9EaEBTdMd0FUanjbyVXxTasBP25ZBMEgT8qOjJxbgmTDngsG/OEiEGbIdB2xn9fN
YFHLklsvR52E36krxOwbTZC2lqT253Gl5MVrQn5ZmD30gznc+GDfS9ta7go8xBuyeEJUlfF/22fh
Adh37zHVZMAatvo5A1FsZk4/DuF+jEh4i2745nLSIIy6joU0KJuywLcBTJZyodJVL5SVA5QfbV8I
2uwh0p156uuiFdlTEwntE/lbZItCHvtaTX40ldTY09qvJ22mUdYvxuugiMMzEFtKXKNYrox2pBNu
2O6QGSlmEDU6qP3y0eq9dPz5IYwSwx44kPQveI4x2bZtrNE3ExSLLfSHQetJt1ALkmHIrnUXKvuw
mIlpEmWNbihPq3TvLUF+lb7ybjiZsxW9xMiXn1EUeZ11nLJzzajgt8XTeWi76VyY6wEGbGgFSN6k
qr3SN9iUCynqCvGVMXEpbrqm7X4UDfZitrIrK13vaHUiXwY1x4sJ7OWc1sorOKkYkN29H6lIUl2K
cOAaWxSBy7OhjsKZggEQUDzS41nTdi9FQtDVXHlEU171VRq26mggoWhgaybM0g7imLKnZRdt51kq
NtYMZ6bN19KzwIHSOMlUfaZUjQ1PjsLGreDOwTZrX2K64g7D7s9clePndbjofYx6boh47Nph/I6a
6VJLpjur1XREqQLFVUVDPC56jiz8EIeiV21tEVaXfcL0J1kd/yJc/n9F0/+Toik65BA9/3tF0135
O/ks/6Oi6V+v+aeiqfoPYBUP7aGHDAhaRAgj/FPT1PyHCHMXG1FI+uiWPv70t6apKv3D0B6+PVxM
SdV/ePRdNfTx//wfivEPgz8g4qRYCENohvn/YiX6cAyFuPpvIgoAUlBc5e3wJZV/pJL+I7F1oMRK
VnT5d0sIZmrwmWYYtpAmxTlEYM/WLRp+8YOCns6Jp6dza6sL4JxFKq65msoP5oqvMmx0YzFhLtyX
egCQyS8GIAhd+9l3UOXWTP4FOntxAQVfW11WA0rmzwZ67GaawNoD08ajAYKtmxc0AdKiipxJjxEZ
EhIP5FTpNJAldv381g9aduCeBrSljPhZRohcy62b0VpCxLNkJFpUBytntBEv44HkLNuI1dTamOcc
IRLL7Oxl5jRN+gu0bOMIFKeApUISt66hiY3GcEtL2kKz0EhG3Q0LbCoGii3a6yajr4Hynmxo0YyP
ijC8WQrgC3Wb7xscUvkn9LWjyYdhktrDKFVH5HHatgqYoZa/EbB4T7E7NQoRTN1af4+vlihtNGy8
weanJkh9kGQy1FwrLQx/EdBk1sHr2GGkcoqxpHFGSdtOreTl1qR4oTY+7L+LnTh+xoP1JxtR55ON
Q5FnPl3Osxjlst+gBL6i0P6iNaVb19l2yPv4GEqgL1V0+tqBnAYm8qUgw/LkSv0VqXF/jlUdB7lM
b7ZVhL75vYgJjUmnlo5SoCL5wLKaMSAMuWRKF87itRm+wU1ashy9TrNJB36iew+M/YtWjxFM+uAo
zaP5ayXrSS0wR1iN25LUMm42qn5u8iueSDAnJHJjGnBetxrRpct7uAq9cMNF5WFamP3WG+DQI7MW
tPqsxkmFKfITo7hVI9t3LEnrNiajsdMm7FxEIK6dmVROrqeMX+r8K6wsrEVoi+hkjbY0TbLbGUK3
ZRz5nJSMRvHwuMZxDqOMGdkmWaJyD1OajnWzet1LNTNLl/Pl1itI/ULn6XahIXWurNcHCSM0qwtB
dyhIJc3dz6xk2i/iFJ1KeqkknwuifaJ+x42sfq3o60MVNXNIyTXVziYUhcwegcE4ZY+08BrXzorU
oGs+0LLVMG17IXnJ6urerTXdBTrqO7nrNkJudJTCmr7VH40XstRmA2UaeRbob8BogrhQ802Ktpmu
0VNS56dhBJf3QGmtkbzsUkCF5iCIQLowOIgmWHJVczZM9o+5BIE30J6mtjSYaWQbjV6KQ40/uZNY
xIdE7B6ModehW0RHIB83rOFDTsczzNDQNpM0tbO+vglmpIFwuBpTap6YUYCfS3PUjEbKoNH4k0UJ
tPIC/4YV0hSyC4or9NEv8pNNBj/It9biS8ho5ijC4pdzu5W53p48AC8UENNSNOjxIokd/NGMQtU2
JUkA6ZOC/F5UiHmPQk8b9MtSAl7CSU+z0aHT8XSAFAVQem36N4bqe4hR8TbvGN+b61fJmM1NBv0Y
pXXIEKcmQ4r666ANfzIRyUZB7lUnT4AiaI9xuAGnpQedkOuGemuOCqdL7cntxxJUFiQi7PwOsowW
hySimL+c+maM3DLTkPlYt5kRmi5+fpln1AQgVYtMTzKZWQEcExQ5dhSoqh7pdyCJuCPUEo1+oRAN
h/m/xOrYzcyG0qhObCHSJxcxqGtcGrRrTCa8Q2rPg6Yc1ZzQnlj4TPVIwY+SckOA5l0LAYlHRbGf
hNdcRgm6GLJXQUU1VUvi0Xkk+c6aqVcB7iPhb4neMmaJ9JVAi9G3O8d69RSL1ls8zRqqwbCwVnlk
2ts2nxBQTmPCtGjMqheU7Qz0xYC+xbSj2in5A9p5uloWypXqaj4VowDiUujNe5Ugl5YUk69U0SVc
h9ucFBDqdbHyaAFMgUUcx++zcTModzh7IJ5vfkdSAuFEHp7rvqD5nPwxexSWIRXY9QT2MxVmMiV1
eFsLGFur/mbV6ZHx3k2YxVsvNr/pzXA7jvjyGZN5CHO2vGQZoNzPZ2AmG1MS6yCq58iRhXr0THMG
Bzv40SpmmxTrDxCzE+iV8yAZz2UsrUdT6hZ7rWPBV5r3UlRpE0jCAQqJsMmq9XOGge2vUvxHWav5
kBrfgNswBrR2JaRD16SHR6bnlak0XA0lp6MJrooq76bSYAR9H2ITNMichRSA6lo+GDugW5JJO6cW
DFY4KIDv8xy2Nu5wHvR+JSLLn2fjHk3LThZE8awDb1BmrXCzfKhdYRBqOxbXBo+d9TNUyzTI6uwF
MarpZNXaLoLSgvbYXN+KGURxZuY+YkLZhq6UYyaRhitxeZ3kWHeKjnnaYDHfxdsgB3VR/6mtUjy0
mUz0T2RwBvrwCT66DRYtBdIpp8cmZCwemvLgawPKqnkZOWkfdiCUlcWRmOeCnp1+rYp2EtNGeFH0
FrEG69doADvvG1PzjVSuGe6pD+pqeRE0PZCAigSJtf7OxuEX2r+q39GssZuH+S1BKUgjhX28iPel
qd2XFLCbEIrYcQ9sFchVQNLsmycxI8URCn308Lr1ailhuBfj6CmXK7OBTPCGPr/UBXuhsHT6Rq4e
0DPpKQZC7MD+Hd2+nlM8uqk84Abv5rZ4cHhxFqnRUHXWtC8gsn8zXK59s9aP4LyAg8J1WSRGeAi7
2BlThlOzpZO/bGn/Tk5Z62RfCjUpbGnGVXEWOzlQq1IomYYubxCBH9A+Jr9JhIcVEgoF+dN+McRL
tNC1ktdRPfVjvuyMUf4MG6B9ujEYR9i4WLSASfCBW1uOqDLxjbT50BRTAoEVdqnGN0mfMH+pHalq
f8/GUG0qCcE3tfnoa2XcZh3bSITcutdbAd6m+R05FHQS1ZspPWDVQoHfaqMCM4N4suT1Jh5LFdAL
toJZPQPBEtZfCfMP2kHlqa00nd39MfxL1Be5l+SNXCfkbxuGLy/1Bek+vzILHaepmE2+ltSN2Zvg
tUY6PBGG4WK1fsVTKjOABD2bV8M+BeWEEFpBhK/LYKLn7NcLinrFKr0jCtGRxLUENgwhbRMJC3sB
KmwloF76sHFCibgmPRrUSAbS8BLP+dzgc8CAly0CKqSWTCjyykRaxkWRQA5CqfjCwFw8pzjcCdYd
VIWwU5Iezqe0MGfBNWbt9ugKrAHYtNFd19EtZg0LgOVlJdDPWkWiVDEYyc0NuhlwEwQsc9sqFTYI
DMWOMQNzbhsZEAzI8KI+Zar4AXi/ChayfFuDUOWkqp4s+/AhkjMLYpAZ5V02wPrNpQm+WWn7KjCW
sAosWaxFr65LvIKK+HchSFWg523lzMND/zx+SkK0QBYYkm4eISpGBxLrP2AHsW2GCci2xw+t0vtg
I4jt349/niTHlmBi3pTJKkBUq2YdIFFUB7w29SIMe20w/crqaCrGuSbNc/vnz2XSw3sbREDNKr0h
/OaCn9/+q4f/1XPzKNO1yhL6mY/XAqqBM1EgJPbfvsvPvwsbScYgZB5ySEECdObH0X9+aFkBVfZf
j3tyeDc2EX35t7/8268///LnPSMdewMGzznN8n++myDI+C9GFQMSk2Tqr/f9v/2WUgR2HEQTo1qz
+FgaXfL+dbS/vsHPW2U12iuFIlh/HfjnuaoFP8vcEqCEmnHdNWqqvlK22s9SaBkxgYjgDxDzquDn
ty5vCjcK2c7+9Qds51bHeKyyXAUcJyFB7ugSLDc7ZtTDZZbnKvj5EaZMEknmfSnnoj9C3b/9+HnO
UmYsbMpMBkGUrn4/5Fs5h8D5w+0DfYOjTYyjTEfLanXww4g3eZE/y48LGhes0P7B97OKuQhQ0S/+
+u0/Paeq5laEsOEvBnnLHlhE6atWCXwiJwPU6oXWWsSCf9w7spY1HKel+o2RU+MYCMWiLoiIDQzl
n+P868fyOGI1SX8f9ucPlW5tcmPV/FAqykCoxjKI1lHYhBN+IKbChPR/Pz+OKDYtlUwXOCyCwaip
uAuO+fMiK9ZvsVRWGwtJyozF0qBU+vMXBRMdRR7b7c8HBvL090f/Tw9lFIw2CHmwog+aldTB4xMg
957Qde+YLclpG/z8ZnLL/vUwrkF2mHGauDrgrKBlswtatW6Cn4d/Pce6c/EJ9bPdZdmswaVK7Eva
stB6VGc2r6Jl+/R0wYfcsK/dZIfSNo6vc8AMY7dskJhxNX9cvA5hD9zStM1lDV6njd97ua3b8+Ix
hV3SgxV6mImHd6Rsg4IZueOH99bTrgzTNwewng5sbQdpUn8NOle3W+/9cTAstikQ7UvWuq+p6Rxm
J9u9wgx4NYUNvI0vnhhcDpjb4R1k7Fr9lgpPyO7c2H5xeKUBCHKZRAfPkRgFpiDZkQVf+WySTwpw
9Xlv1vZ352JF6UoBVFwXfNUETgnkIcShe7GCleBcYK/Lt5vekuaolmdOy1r43Ypj8BenZ8lE5Bd2
lvYGFn3+mBeUrOjwJf02loMGWCgDzGUjCpvuMWfwrOXcrBfd2IWRxwxelHWSnBPHDo85Q+icTH26
TBsuiRSCy3Ka9JBn27G1x+/SdOhZ0CKXYkdkuD698jmyw2D6fAwV+tJi46Q5bXQ2hR1gOxhJrc1k
frAAC8K5cHhoqZt63a0Lo0A6BOCyPPUcl7447a0FsA+9YpuUQLeO6H0NXwCtZfSxJsrhrfQxhmAW
iFROPblhhOHdferhA6EF2wVApowSQ+qfg80nKXe5CtXbCmMGpAwjexC1HdM7N9npkbvQ0cld8byy
rx2HCB2BHcvCfuDvFk9viE84KEKIu5vnZmeicRFe2LE8/gfx10OHw3Tka5aDw3PD3F17P3tZFid5
Uc7g/AFTordgqzf8AiVnPMaBwDcN4IhPT1SY2GRM5i/xS8Txh3Nt+vEv8QJ0mxM2/nmIUXxwdorl
Jbw9sNQWrLb4c/DWTfw0IvvlLL+23ZO48QAAdYdql7THXvCsAlCyi/w5fl+3zMl/lcUxnfRNkb08
FC+iGfebo3gbbMuFbmnDzPoiWQRATww81ViM7vtTyczlIOy+IdJi8vA+7ub82stbY1MVO42IUYeO
8eMuDp/GbcLeKxSF5jwz2ED5nr8VPrldHdJPlsCgwbQ1dqq0umgo3sdT8RusRPsipcz+/EJBgM5j
UaQvAKqsjutTP0mFHzXXrnzn5X1rR/LjfKiQdewIR0EWIzV2AfH6AwOhejmzHrlkg/O6BuKXzx+H
N3olH1K6HeElUqyAGfBYSPm6Lb8thjrO2t2k2inKM8dOFxakm39z+WsMebhvaocWolofWVxR7MbG
45AaV9a8l+sxfuHL8ZbcEDEX1uhu/eJBamNNZYqzwDajNkMtSwWYNSBEQKmy6aa9KmwIBov8zTTP
7odPVjIsIFlyLeEQR0cWZW64DyQETAiQ1eBSauQUOjgYj7NU4jBqPjf1k1V/DcrvuHFQe/ZwPK7a
HdNJwHVw/HnLJD0I7a8uZPdBC8S8g9ct5MNIcj/mIOYlX5qWrTR8KuFlVEgBASE212xpHGJFU76L
Itir6iLXR/O+SqBGJVvgikx5BaH4VSpRmUtxV9a8WPJ5i7j6/QoRqHrpOg/IFJGRe49eoIZemRvC
I7K57oPijI6KlIy9bLJ2N6wX68M8c4Xldst5HZ3PxDHPvX1K4pvmL1/cwYwNCU/cJoSFqd2ChzKA
B5xRAfpUropfY3TvEMqzwwof0+c3Lofhw+3yHrGbGPvOUuIYvhQMX8RV4OVcZ160BuW3xgOPj3Io
X+gzLcDKHRQP+KaR9VnHjnwX/qDOwOrhssET/hI3UPvsrt2qGTn5admod/0MzfMnNCUDBtngQz0l
YBHySeZgeettlFBZhC61SO+v6tuAbRdWuWc4GMzxnoicyYELh7suZ8sYnvkIKv9Ygwfm4e/xZs6b
ZZND7v0i+hBKkfTjeyE1le3CrRTAlWfnQDR29BKnfkTNEjtQjkdxP2CKa6cxuxakC+ZjB/1sZuyk
rHrhWWUhfQsfFZu7sBkDLhZtHETYJFeNvGIHyIDXF+nHu3oXjn/m0BO/OHWIuTZUjS53Erfj4+3T
VzophF0tQb6DO9/hr4Tqn8MrhS8YTnVA/vfT+PA4+8KzcYUs9WbagM6ubH9cR8PnBMWf+OH6qw89
tX3sIhniiCBJ7ZJ9mI1d5EI/dkKsRBGXCQS02rhSrA2lvNQyK/KcGi6b2XpduaIsLT4rcklOcaCw
ZzmAZOByKJwuUsls9/jKjvj1ycpjuzAc0K5Bc2D/Ms9cJevKXb+yE3eb1ckOxrXg/dgP/FfjgzLs
UPPGMSS03CUoKL54Fo7CsxRwkfjvNX2ZnS9Ogn6fHa4Lp0k7csb5le/P12Lxs4WOweM+1fa1x5wX
LM2V7UVDwql6yV/kO5exOrA9h3fj2GPb6CjEKN9KCVmcK+PI7qdducuKA2+bfkJzlLl+zsMPetly
xBXYhGtCX+RDTzhUk57wPWteSaikz7ohinZv77yYHKVgSVvFnlAZ7cp1m6CABbfIyV8Ig1LAnce8
5MA3Iwa8sblrx3e+BTJDFc0zDA0eZxbWk9cJGw5lfLy33SFhQ/3gBx3PxSGgRk8sewb5kWdcB4EF
XXtcF0h+6ib+LDWUSFjOvae6REkWKzMfPoDhc4aL1lWuxH9eNT8WqY7BDDJ133wsNn8OQSm+bod2
W4eX7ovbGs9irkq57tiyF1i3vcehreMIPWlHFiUceOWib2fz/lilqpdLvsxCPyiiHzYIz5xmkgV1
M13yb3rxoHin6IYsxeov63ynfwCfWx+e2Td7Ymrz0T6sOLXpwimoDsklXZxu8ofRKXboO0ReuQ+H
3aOnz6rvLVeVuZI2gouFAYN2OAo3g2bgFiiwo0kBXh0Hmh8jvRKEIPl37bBRR32fx6gOKJTwu97Y
MNRqRKfuLsi29PpTzfggl00PIrN2/DTvFOlAQ2xCw/wIcjIwEGeaT5HxfFmat7LwofUnHyDOVpFu
gBOB28nQqUpgx/c9jOb18Dj5EkqtpGibZLq/5gWdxQ1pU+2xrWIXJN8BkunFmRCFK4Y9fc2BhKpF
8mgCPOBm6Tvb6cTbTLC41RQwDbva3HgYZUNZqF40gKFBzUVkICL5YbgpyxPwLXV8LAOzOtbtozfs
PEcddr3mCcLBslzIzHFhlqsjg+qajFjdAz5VPPQfajJXrs8tOmoVfisoL/0xqfVf2FqNZ5hDLNIk
8hTuU8b/54ac5rHAUKa2Ofj9izXLdk6ezdottrPlTpcWJaB3eKggnGCVSKKfo7Dytgw7cQfDn2A+
bOEoziogALss97F56nl4hfkgMXOfbLCYuuL5vk+Q69sbHjvthpVWvRGvWAGz6Gj0tGegHMeCdAja
cn1UE9fyMr+aIPj9hJXFWWmAyTuGglQYZCuzI/42E1+BrC8+TeOeD0zFwdryY2iI1Dtsr+Rutgwl
7qlMHfqOJOnsGPAmJTgZwP1BW6GUQC+fDcqB5bmgMeUCu/uau+8CUJxwZbpXapzMHpjQk/TRuNyU
hg9dE0J93O57OzNJjQnIavCw7AjpsiPPcmnoSPehujV+Wa1EwR+/N7LupZ8AFKH554l1B1Ot9S8Z
JilBRIm6SYrbCu2Jpu6u+Kir3WwEKrIPKDlgrNY7BSD3/ZqdkyuWYg6qFiyuLYlt67EA+zaneDrg
7ywox+4dPT3WNRspWWt/07eMLHLdQdpYtOuTaXdf3HI4AHITp4bNdLmA7W2n3I+MGUjkLOx4d3S+
Ztt6pd+00I+PHIXu0Ff/zTZlICrmoUYjHAkmXNwYHHSGiivU3y383OI4HWk+MuzsIFk7a/HBcLcJ
mLQwPYk3Ig1EUpdCgJpgi6OnInEOU9nTGYlNtGv13SIgKGkLDsQfoziZiNe9N6ARLXfmVoYXM/w2
rdjGa9qP1U2BXDJPxJdedMrhZWLSrQWp8AbJHBnBWTkKzZ5nFirvl2qysZ0vNyF+4UR+pC3mt1mT
HRlbD1ccvM76o+tEofdBc1CMS6vA5C9Mj9CKRBBPoW679vHZEj8ZqPNV0Lypy21E9qyjwOHp4gb9
8aeb5XSb+PSTmMhUbXb0YZ24cYybpfnFn+h5ubDhWYjQJHtVBML4VCFhm0XbkUYAu26BstSAarhC
GuILzvI7okl/Q08m25dsg3b5KgwID9jhUwiYkC4hrEYFkK2eByJAXub/E8Oeq3braAyrbtr4BQbS
jD6xEfpAM5um8Qg7BxKmU8Qu6b3Q2aDRtVt41Qtb+Q2fsngJP1SBkAHvxrTTe3Skv6vdLEBd9S+z
ZrC2qxvYF454RwlIGV3CmPQRHqxb30gO7CtEi7xxm6boqnxwmdVxh26XfAih/t3ngPjDUjBs3olr
nYPiNXBhhXTb2u0eIGGiXaLpac3f1BEz4sWP43eFD0BHF3sVu1ChoemADg5S52Bo8LUq7nAt36eP
JqeUd9mBiZL72aZ+PSzuEtpW0B3YleUSIQG7/cX/43N+lp/7C4OYDpuOAlAuXkNnazwBewhVV52c
mXiResIROXPMtXFnkwAefBIxOuSORFtHUokWbeeUstc52qHeQcYKOHcTXmzhx7qZD9ohJrp5/SGS
iISYdZMefJr+MdquT5mXTdSWcelFnJFx1xnIsHyAXnCbxkuMYJvW5MrUe84af3aCeUHBj1HXTnWq
D2sjbYiZbOZe8xIB6D7qzzRZPJnWsHhUNSqMQGbVvmKqEUJ9e0iJALN1S2sjIrFIfbWN4aXCn0I2
FXTUMclo7mf7iITeOgv7/VLsGGPo12gP/fVZHrZN6kJdS11U5OIz0VR9R3RiryFovC0yT9liPHSz
8DuMDzHhDD1EW9hrZ8ml401UwNJrO6NiwqzzE3oamn7Ior2Vu5Lhjxu+N4D96QD4FdzzoPbVw7CT
6Mpe7uFJc+ODcRZoKdjGufKqvbjY8z2BxuDFZKHyAftsyrtzg47jU+LlG32ClPemv0cfw3MvumIc
pG7zrHLGt3zizknXgwgeoYemYLOtvko3dByr45KdKnlfmV7b3bnQqJ0QPezCSUvUCTeMtiYBMRqQ
GCRbfnWcmp+YWDkWMf9U97a8M7zuLX0liorvTMgiH1Vo2CpJSvzeVyo4DHR2vaFBVvhJT1zuYunW
qBfsfCSE+dSdKX2TdZntlhxBbHcQHEuy7qLAj6hVRPud0onskAxBAJNOblYB+mhnVFKjt8f/YQly
xnPu5oPpoS7n4ePR7RCxy4iZiIdjrob7vJvCzdUVynl71R1ow4fpzQCCQE5rvhYHBLw00xmSxW9f
wShUkafCkhBt3KOEPcMsqipGOozaTIBB9oIRzlU13eUoWw7aHhWwbRSdSm/ud+WwhQvaGv4kcbem
z6SbVOjLW4aMyuKR6qOTY11W6UqrX9yVj5odJImHJjB1Gvs/3QzhuGw+WQVIkZH2FrCxvSX9KG1u
iN6D3LSdfjP6o2oCnWwwN7Gj53yk9kSp+9WCnmVbdvIyGJuo3KrHyg7fH9E7eu4ZDdnKZn7LvpPX
4Rfo5Ir2uyt9aXRPXGuLZFRoOeGyE7tDtnzgU14jEw1igjhuHaENF43DffGNhysxDnQBGcdBalzG
4gyg5A5LNuZ8W5gR2JntGDOBD6J9AAKIDIEoD6KjFtz0rb7HmYMVDROMrbkjyb+vTdA5xQ3hHind
hPVndW1j20CQOduDf6I5ZJ3iM7IqUrnNX5HJQF3WRI3OsMPfaSl5GeqWAwBfDRm42C0Hdw6S9wF2
ox8pj+olfhklH7EAWILpTQDGRPlsNe/1Cy3Vrx6wsAcivFAvqE1H6smqAqmjJVwzZlq3hI4MhXd0
YFGP3U0n6dV8HwTbb3zK+wO3pLIZ7/2r/h4TRRmJP4S8HXYlPECj9AKX3Mk1H6jA8IczQBX4XYDx
/aNpnFP1oNxm8olnmNHyeMw+ZereyFtZImghbXDlc8LWY0hQMV5+rX/Vv6ov66gFLZU9fY0zcAHQ
Akpzz7mhESgb7dkjVfmTWo/+yJRcrBNsLfQOtjDvTF87zzUSCU4S9IEofYeH/lfyXL9iSU9Wdg6f
SmUbYbTZ2CEybXOGTcufpgPeqj+CAVtSnuA/8Gwmvf0H0iNiX9toT2sAMKnhCZ5KcLPJAAjA28Qf
f/X2agPPh3a8jRm67aEQb2ewCM7jPG6JJNGV9PZonZrGfoKdfcqMN8TozY2oumuJ/L833m/WKfpg
XhXj9ym+i3d6bC+fDID0R7R9iV9JoVKuMoc1KiIdRH0LmjdQFFSU7PHVOEGHpC9+VojkmW3R/LSR
CqCO94uj9jr/Rr+i+lBu1XOIjZ5tvCbB/MRK/NOkl7FsaGi/qFFg3J6ggyT/i73z2pEdya7oF3FA
b17Tm0pT3rwQZeltBMkgv16L1Zq5mgYESe8CGtlp61ZlMhknztl77cVns0wejYV3DlE3YLw7Zwft
3LEicyiE15wAhxV5MIsOZ/RbgWRxccniXW+uTf0Fj8XSPVCc0d3IzFuiA3YZCIHggZTzG6lF12ge
AGGWY+//exXHILOgdqSG1L1gEw3wt3QJ6IuMoOIwdpqHaZqcu2JgAvR7X9AkxxodzzabR1jxjNJE
IkFDxsSlxZl/GMnj+ucjxXztz0076tE96A9SL4sloLrqr9f//pDfp0o75SeNmROjtsTz/LfXZ2Zr
7KPhkOgMdqQGGPn3Ippv/t4X1gMleuw77wGaobXLdtiDVv/nqX975e8DTsWs6M9TqhbEa56Je8fx
Ef+18ZpB7S5smBb9XkTN/G/8XkVojUbx9yoZbcJYe3pZboWKj3+e3v/r1/xzHxhSTJN/bv8+p8CL
u2Op2fzt/j83/7oWF7G+/H3Fn0cyG0d6I1ia/jwAl5F/5Pd2NVCXGXUdrH5f8l/++d8/G0VoxF55
5GslIgpIvtNFTQw0yiiaX3MPNynHTV8HNPSagqwbaBOOF2+Y7Otb02pOeHdow6X0ribrAcgM9ehw
L4xg18F6wDdm73HEO6sO+UTrOkspWdrd2L9LIu3Dz4DA2yYITLkdS3SUmNiyVgvQ1VrPsdUSLMTI
AtsHghGb/s+o4W9Fy1su9QBTSJL6274wDDrGvb3pCVXXW2QFWegFO8tBJhtnz2AW1BLX0l6OLRo8
/aH+1fpkveJHqkfCNTkLVun9MEzHIqQ8w7VU9uMqNXZmGuAUprZssitcqSiiTqHLQb7KyvEDSHiK
UhEqS4zLeBO0uGNiyKCiwBIEm8ki9GZ613374HVw151UO9hF+1gn2rvuTrcliOsw+hh6i1kQOUJo
BNzAvEztHG2U4fTXKsdcu508eZ1BAxRacRh6bwq56JLYoytSs2hZtRAEIoClOjsApq+sIk7wGkWI
9Wqbhg42DaA2+XkIvW+CYExY/eYXSpKTHnkvUYaE1ewmXMOfhnGIhvyzHDBP4pagCIiBTRXdT1z6
H4yRy2OnW/220qd4GyfJptZgWCBNdBy209JEpivLZw/gvyENAMO4gBvYHQVzlim8UYl5B77oOkKG
SoYWdVSJkZyJUFsiypKbQsIWHMAcFpzuMYTwppuPXbDt/QfXnrDveeaaQLOt4frHiJ6ndN54mz4E
oj8jyC+GmX7YVFu5wu8+GRG0I4ACdD0K3jMrNb7rtPsQEdZbSDJUe6zxBE/Ds6Yj591Iz2gXWuvE
xxgfQygNm7uZ1QWNBXZW3TZRbX9O5Ne1oXNXyPGF/E/6oEFHN9XK0RmV30YEWDTutOMAVxr3QrnL
Gg+gB20wp2NPZc9zagrLNNXGfdykX1hSbdPTV1ExPNY+q+sonZo4ckJX+iy9UeiBVgB8V0JrYYDr
eX1OhP461QT4NKavrXqL/WRhPqkOc7woprfMnTilmAZaGdEC4FfaCm3gK3t9pk/REo8Y/KM23QSW
/c2RtDYM+RQO/ruE9xcylZ48pBoTLCal+mOfJ2sgHSh3+yJaGTpRQNG9F8PRNyxJx4r2hzWYd+qp
LWjo5AGAfAzP69qUpF8k9qNFeiM2I/O9+dSBLjZZ0e/hdy561fQssuPRdIxwM8DvWQXjyOIFIhIb
IazDBg557ByMWDtPerhB4RueEb8eg1R+G0NgrkI2D3ntPqImbxFior4dm+g09c67WyJfUBV1NBOx
qSAsQmuBHXpj9ZWOxRqaTgfar/KX2XRG/HwxGvLtjHYMNnYU/sDaSW+G7sUxOM01Oqih3HXXhsV0
OwYggRqdmIa8+Gm9cCmDgVXc929bApuWfUlB3v/YYrpH7QzHC3TKIgwTIKRVenRd8Yx7SefDGuQC
BSBtmIBhR+432bp+yoGZbaUznWtNe4r5bvLuOi8JbqCNodGRSfS9H43MKt1k2ZE8Og7Gc0+UO8ut
jLa6xo45iR3MCaNFe2iEsyOGvSXcE0HIRzcxBTsa/UxYDZXqEF2r776tv6Aw8rVlAFkAuZ70VWMn
3jL2oqWHT6dzMXCbPTEqnmPOJSETl3BMDoHfvVUT009Ho+0JwT/atTlQEeSSVwBKb04tHptywNKs
zlNr7nAtrlSXMjXV9OfIp+mVBQ/h0FwBDG61ur7C8KL3UbIwQMLSF2GR/NjqHtowAWGWizmiiq+m
Tdic5eZ05PUMzDbEXROF6VJzehRdLjgbKBRLvc8/tQofMID3H9ulvdXkzT4iLDbj5A0xKP7wSZzZ
Iw1WRy9ky8/5O2+qCseajRgRKZwn70WX/MjEHK+G5OifIFuGNoxQpNV8A6es2hR+Dx4479J1KpqX
TIGlgWx9sa4WnRAN5nlUfDuFaS6/XPxPmyZ+zeUHYcl81XVzWFSjTihkMa0R6h/M4lYL23OkGnFG
XT2rSmmoG9XIziZsd+GQM62RAH/j7sMxLdiz5jzqmnt1cDP6IocDUZUay/PwmLiToDoNLsg+5wiI
mC1sRr8eATuA2Lw+aMrztnplMwbONPDWdMxrSRPER9sLL+hqlcy+kOKS9REOz7oioCyxAadVYQYW
DOBUEjjPOqQH8lZLjtpO0ghpswd9Mj+rPl5XojuQQKEimrW1Q/UEtX/pGdmcnuQ65DXQSZfsPmM6
YuuqSNEbhXm/L22cjwMGcuugdTeeRWSvpTNmwPGG1kTlOyNzwlNEyzEA8IB7e/wMcrpTuqBlVBS0
aHsa+pkPyaIKV4B6An5b5iQEP49UOgaN9rq860QjNr0NdtIVtAB8EIjhxAkxwSsKOG7htkR1JIjD
1qKrP0kf2v36pP7fUvY/WcpMXceC9d9byrbfIGyTf7eU/fWaf1rK9H/4eMYC29NNA2uY9V8sZc4/
XD0ggNcDpOd6sNH+ZSmbc9L/aSHT/4EhzUal5xC25fjm/8VBZnomP/TfHGREIrqzf0x3Dds2sTH9
u4MsMHEdhpWf70AwfVdpU4CyXiAp/wnQYyvsEsjCs8ekaG50MlXGOVzF57A85JNxwgez8OK8X0c+
VVmhMvbrczyLb+rRbtAonovQW4dtgOh9jnMRg3GLQPNM0N9M38FUWfvWTzsi4Sbw9Xti86O7WnBM
rT7Z5DFj6Sq1oY0TIiNs8FLGHCyj5oiZlqwZaw6dQVVYr4c5iGbCcrJmkT4X5svA4S8dkhVEmiK0
qZwrSxES8czBo2SJk0bi+qadQ294ZQ/hPTVRZll74iHZMGfmF5AaZsG0h0W2wxpH2lBmnsvKRrxA
vI47B+2A6dyMqf5u5/E1zGEaC0EtETCYnUN6sjmup658CA9imWQu4z2jXPvjMGAIdwxgjzb0uTi+
x1p/24QV09GA3Xeb+J8BGUHmHBakz7FBUlDc9Q3dFyd17uC78evWj90cNjRlx2oOH7IHNMjzjHOa
g4ny2i7WoMfsZRB1iHvIL9KAIdvkGaXkGiWOtc2KCCrotE3IPRrmAKQ4JwrJoqjjP3PE0OUCV5sa
4kpoH/FeXRFmP/lzqBIU/4PbMR8hK7hft3P00qAzNGoY33RtTGniopEoAI5TmKuFMv0v0Hrnliwn
CiJGxodKB3xM0pMzOZ8ByU95WT6Xkc/x4G6jzvnMvIj4I1lfRv6scGqvHhlSIVlSGBKWiWT07s4x
U0SGtvRiXdCJ3e2kjaTnFP7dIG1k4TrEyGpr2Tem7L5qSPGg8YhtT2+IniM1howrV1gw/Ei9KgTp
VxqtBXJmFuHYbtkyfktysnwvtjkUsjsWqi/iqHBOJOu+QVNvkbFVkbUlS9q7SkH5hUEbHYdgxGFC
NJecQ7r8Xuz7ObbLJb/LmXOW9BGd3ffYEcuisN6sSb5dGJHNzjDkXc8zooU8g31jbdf7kUCuBevl
qfYrmi4dvfiihBMlHDdY+NV4l8ZpgacvjE+dnu7tbOzucxArMmt2nFiKWzK8pankUSbqQfXQwTSG
6ZaAwjYSiIjQLHyZJJxof6Qzq8iOaJDM+almH31TnfreIm9CQ7qWCobbHqxnrCj0vROSo3xkbLrW
hQz8tENDOvRWdF2w1jsO3zEUD8Lv4n0cNyO9xOHNWI5hVK4zDB/LlE6bh/PoJDL9rdSiYA9s8TFV
lBqJ54JAAq40TNNNqqHiwTiHzcJle9RPr3GPKCvu25tS2uNGhGx9NZoy0rYvVQZX3xsGWlSq21Gi
amusr/Gm88Rt7yf6zvjSRlJmZRY5K8NULulIFOwVg+tgzNxjKec/ulZXv0yHjTH2KJ2SZhfhSd1p
Lo2/PA7oRhsaYz6BHjEeoqWdNbOSzZoe4FtxGMUfCfz4Za2aezX62cXVaW0ScHNoPafGhN/jTlWE
1aTgIgfpaJSBYbNxvZdMC4yzU5NCA4YTmotz0zrRp5AZqYSV+QThmgnswBsbd3T6mohGG9+KYGnZ
bKV8uPebwmqwYVbIUPpmYDLH3leZ9WveeQ6+LLs75uAT23kbpD7tqUgeHJqTk0GUvDsw1FcGfSDc
qc2a2npO+fBuBq21Fi6AQSCM1KFadtS8Y9/UxaaYwNG27box8NbUfXBKZe/x6nlrMOMfB91eAmGF
NpW5T6TzeKuCE00/oyOFSVUm4/auiuh2wTpf6zW6uWBwc+I7vKNoCCYAxNxcKF12IiofoSOHG/As
W8rm6liNYm/HyRsLKFLWKbxLECubhqdudbhr8WTRhXYRIgy2YCoykRChTWXxJEvohLo6peQNXgx/
1jkF4WeBr2ytM+EgDyiGfvOhpWDqe+yZaxdP4hIf4qMp0qei1ayNKJMjaAZg5gl050Af8jUW4IvP
YWC6TDMHqECB5Rg7tnojBds81KONsjHH7uiriMSZMJQbrdEROsWvmm+a1zH1aRLq9obsU7SigU+r
XajXGHPO2fCip36UhyHABIEbaiTM0Y8RtPjMfkztzpmYKreRDpC8uYsHRF+BK4YX2xR4c1vvrq+c
8qBQ0m+NOETR5Q3xymCjwP4pmR4rTb/6TaGOxCuS3qCaYlsH06pKpxhqUq9e4trAcQg0ic5nchjr
a1lN+Ro8nkFuUSiOLswKMaOuswn+KiwlcYmrvRlSQUOGCbYluaF56rx3eBKZK2DrsWT76hCXMlMu
dLZ0fH7lONx0kYgvwPXPZlRPa+mAshJO9cFa4z5Pnv04mg+57NWRBmK5Ls3gvi+RDJh++5xN+Wdv
AZAgIoLRZxbsJn9ifLcKQETjw2Hv2erel8AzwVzJfUljcy6a0/NAetNhOLhy6rexxX5gtLXsJsLT
VdXjdKy7tTVo/V3ZzwDEPLj46OpXVqDSbWAAqfNZjDG4Z2dAVghnGkbDtY2zJx7P+gzHAh6tPeh8
oaFCyNfU87KN3ejlFvixBMw/zlZOohoJOoR2QvLmOppiQP0ZMseuJp7BqctgVbgtrK80JoJE7scU
rLFqh61baduQo2rfTqyBvZYnZzfPd03f7ptpZvGynJi+5x5VElKdvP4iVPEqv+pB3p3N+WLUm3ef
3iItCnZHNZyojDBNvrQ1rPKla7cINFvNWOrz7n8EJY9lqeCdCUy21HWRb3Mjfcu0nhOJW83rEqm5
yu/cZR14zHGzuAXB4a4JreVsqev6lr+BGUP71MU/Qr6NgaxWeiCgvXjNQ+SZwV0qyQuzgBa2DOmq
as5wxKi+bjPmA4Tyyl3tRtnFLra0s6AzlxGFnLJItKYU0XXIVX1KK3xUGvtOvPp2Tc/fk+0xq7z3
OIK5Z8TzZ5zlJMyl9wk2/zAizsY2YXebEYemp2PWdOv8m3IogF/aIILKfGKJW96MKTVYNCfzuTVL
tKOWI1eWhnpCSr4qNjnlLW0hiccSEPIBf0v/Y9olvvVdL8r4xS6UgY01QavQT9RYlQvHOOwJFHN6
taauDHeJTZ1thkO96cwaBkIpPlPfinZW7dQ7E/408OhdMjD97ZzhlA9n33DHI1R3/3Y+ZIAxObeq
vxsaCK7NhEJYc4lOcclNWsOHPwQcbOiVEpeWQsvC3Od3neUyAKW6RakenZRHqW+qcEtPMV/igNXI
ycAVEvuzLK4sr23J6N5niOJJcS3MtrrM4gy4Kc4O3PeDb3UPGQkc2BFqWKFGgwE69tTOyJlYO7Sx
F1Uug7WB+GBJRx5Xr8scRtCJ4RCoP4AGZ0flkrowJDwNvIW+tmP24aVpXgL3rYiltwprM995RYPq
QqiXqKpvxsJ8deb8DznE5TLtM4SBhIb4OqM5ks7oIWIDXfphaWOLYykAA3kwfHWpihKOwOi9AZVA
oFNk22lKLxGSpd7APOO07OSDcq8oXbQiXZeA9LKyf3crsdfiEBHPGJ60uvwGO79rmif24R9eC1Cx
7BiNmvts8D/CofqOpWKw8Epb6TIm427q2W48tYFDSOJ7nzh7DfKhipjuO8GJ2vSi6fY+DF1aB/Ki
1LBrY7qnHgNMmWkniyKiw4TmW8U8zdqM8bCVib9sNLHV0BNKTW6lOz05SuAwAuahQ/kmJCNYGdO0
sy3nzhJhs/A978PpppUfyRsl6nueSJhRH29qEy134T6w0spFQvwVhTeiW/EcCmvTdgjHYshFc5iV
KUl8lnNUc9kZp3pVO83T/CSzzh59J9ipsTrIdECXEN74hZOsStu4r4z2KEw7XiQGMuGkYaW1gmM+
urfV6NO48346J1gzfUAtCVN1RjSBGEY20G3qPFk0eEr8tr6XFVSK9jYKYAM2xYOMrg4AWcjiuHFQ
mcydX/sqLIv8Y/7BxhI7gxmICpDx8LjTM+ohWvOpsQku599lQ73IDHEaPNZ4JlMQBu/bEaVAb5Sb
QYvNNbnR3oJ0LhSPsBA0Hx324LYEUerzFwS5ZTFDt1fumBy9JNlXFUTZOCqXY53siHpfsfXYA6Sl
pazTCprsYOtgvZ/M5FTYQn6Srp34/ty1Cp56ElNkabwqIV4GlL4IspTRvDNUeNSWncjuvNAw6aLW
m9FRn1ow7if/DSbHcwjHZEEER9kld/CA34StzrSZF1ju4bmihFHxrhbVB33Sa2+a0MQoWNAc+G6c
LkxvvC8VQwhSLKCdmC+kYZ7c0drhW98X/T3TAOLJcMVXRBOT6bYYZgGJ4a2dMn9w+nwXX2qshIsp
hPBcWCMpaAwWtHLPjixHBAuxNK3oHCY1DXMgwBuQ+ppZXEXIkVKDRWj1ms2D5zQLoYJLcXCoKb0K
rBs7vaMdGcESj6SDHk+76+v5C2lem84koxlFCaeIrsowCczObub4TXQHHYw3Q6r7wh8f/Km48URy
cLNuk0oTM6pzHko5k8YuOoHRrekxX660Hb3Cc+OhKmAb5iZY5zTnhtbAc49SiUToRTw4qKFt61AI
5BCZfouix4Obs/Kwy6aOfedq3YvICCxhstz34lu3kNFq5Smgq51O6sxfemOzSs/mYN3A8elZZ230
z47dfGfqoTWKa6PjuBMmTkMkR2LbwnKjvlvAKPqqIyICLOMauNGj5ol94qWroAgOVceR1uOpwMic
FiHvAGtqXhTXVvm7CIgsnkxYN/b42sfp7ymzJElN5OJVaPqd68fvukScUOzIsP8kzmetu9Z9QaLk
OFQfOtT7UetWbS8eSNqLs/wSgFzXvRCXOdutotj7dnJblRg2mhj4nPgxHLR/XfhGHzXw1Zsn0ZVx
gpsydw2r46HN3S8ZE2o0mf5jX9iPuiG+Aql9AGg+lAgPqlBHAhjcpMR/uAOE9mKrp4jJ54MlctLX
Kq3fpU/xFtskWAAoLOIXB7mFIBTN0omx7u29YlhiV2TZ9gPSzyGA3OHwtR8LQeQDkiVj/DEHvnJe
oz+Xiv5U5swVMIFWnvEipf9YZA6K++CsKCbK2nkZrGbFOQ1xUn/uMgt3I6qV9L3kMwmD7L6r4jVR
oDejXSFtCcptp6mFBg2ocLp7ThjRbCVfabXCGoWX1FVXN4NEX8RbYTU7XY7blI0FI7wFQOf7NI33
qW1sYbqc4CPBC0eh210VGDniHWvUGx5DW4EHidPizusbBGwNPQRNHDX7zTvTaLz485CK5hipaMlA
BHfylDSzYCjvEBl38VdLnETTE2BMQhrbdhs4gHIYz3HCzPud4eMutrvsruHsWhD+sXRAIYya+iry
9KmO23Qb+YEBpZ4Ai3C4HcuWs1umPbQsm8w46tPY4oHULdAC3tNUc1SPNSLiRN+0Y7yvDPcsg9s6
xRDlIB8WdfkK73zjIVBmwnedbJsBCNr3Ub8bAppOKOQTt30OVHXbWAQBO2nJztRGLZQzOITwjkgQ
NCeaYTpyEztiThx0J/AKI+KpB7mFXv5mVO6tkS2n0jiXSX4pJMpETd8acriUMxzOKTDXkDSWsTVS
zcrJHu2heizdGuxCf9NZKc4chB2ifAnG6SEtjHu7VnNW86meUM0MJKmgHkLdVaRsiSoH0iYOqbnQ
a8JpW7ENtN2d5GTipiG+ympLO4ewLCb/HnwG+RJbW6WghSv7zrGQyXvlS1xcNEbSqc2Ky+5PJ7h2
HEhOQWLbWS9G3lEm2wDaM0oDd9M44SGN2xfCoR6ggLQ24YhgeZR3ovV4xtXN174ST5LyvE3Em+9G
JwpgKq0B/RiB7b1767T4C+efVerjTUyXohxdtZSJdmu6q8KrvtqoW6fW74FPvNaOwolPBQro4Njf
OjvaKOx+hOkdSmGtsgnLZjA+Z8Zw2/PX4QjHCH1USIZ8vfmOMpRvo8k8xpme4Y6QlcDUaAopcfqr
63q8b1pN1JBCOxkztVPqZv68mq567d3+KTDlG+MkADwOvrR821WEPNV3Zg30Ffy0yXrcnsrxK7ej
nyRFo6zn7xCeEowX5BQGVkcsJ1th5u7JKgQoPNeIMCusVVzybGZna9fuqOit8BJp3n05hLeGKQ9+
isw9Vc1EhVXdy/Z+CgGijsYi14iM86BFm0qglS4Z7CQbaEoY2iKwKE43TJuypj3ZksPCHREBsRsa
KnOMSwfCa9DXQTk4yDuH+9R+Az97YedKwTQ7Ar3xNp/2XlDegzjndNVPL+3sKvSqGuNFhLepvOia
+wq7NVso2BSjVXyBXDqo7jtqkPC1/VPeu/bKyjWGr2O+HSxUeMqgb9p0E461FDJnSF+h88nKa9nV
kyOLo8Y1z92sFJR9da1Ef6o4lg+5wwY9U5BMk94/2IBytSJBLTz0VHXVuB4ad+dNdLcrYn6qlPrI
8v2fHGYL5gNzJ4IJ/SqclpuJ86cLvIwwdrFhUBpcpY3uL4AmBN0H/WLDFn6T1RG6a4ew1m4EKaNI
NGUHsPBXvQw8ds7SZ5gg7lVlYifyo3jtiGjXudgqRBw9sCP4mBDVbBqR4onsaZlHSKu9FtCn5cO0
N2NMCWQlPqRucA2NxtwOtnV1B/si2gp9hKU9NUHu8DFGD5MGDzssn0IH050jM4GCqwOFJBsblXWm
tjnp1DiGDOrmEtkog3vDI8HBNVom8oMAhJsTLwqX06xCcmxLtW9Zt1rbfXE0hn6CrR5JZfEibCNE
gM2do+kdwSqpRMCCzS4ia6SIcKy1gv2UbyIDR6YBg98Ptk0jeIeScUObXZ4XYe2hQo2bfTtzYKv8
kyHDezvgJZiWYNwe27rD5JX4u3L2hpAlpZvab3QBO2RyrRz3JvCQVbrzDAcuJc8lbpGmAerAGGBZ
VGGMqwu+wUW3dwwLt4FX2/ssN5xlWjR7K298TBw6NvhqvIHc4/FpwGYKBNjqMA3fnIHyFHkeWGXR
kqzusedUHEpWZpuLyu3h8PceaDEVoeZ0i6NTZfd5l3+n/bSr80BsApdfD0gpi5p7jVv1U/g+y90z
5Hh2ANW0zK1HLbWfqpjUq8TRGH1zJLctYxHpw1Ubjdk8U/lobny5UJFLc6NkgNoSNJJxsLWkPiDe
RIDSwQVgrquKOWaBUC/rQRnVU0xGin1tJ6Lqa9zNpb/ODA5Zp4dqJ8LhFT3F12RvXb/YuXncgJwJ
cR3ZRMfm30TdEz0BVdAIeAedCC2XKp/qAQW55oz7zrSPtWw+WOJO+jCqpaGzw7XbQeCOb0+VQdSM
9Yll0bSvk19/FKZYdb6GhbPnxORHKdkw4o79NQ4XmaNdnluHNfaKIAaHbODLIK6L9ydGyqVZa0Rb
CYGtPjGPhbfSgV3ZkbWAogoYIMMObO4VQwdb07aD8h5gmb+GAiFQAneuzva262DtNx7DxKUfpxl7
lmwSDZrkPPgdJiJT7kyJbHpQX2yrGF11hLxmJP9UA6MipCEYJspXI+j3/jTT6Iy7IU2+9AGV7Njc
R6n1YbbjKSVEeUWe9aeunF3mD09WwqbE80Avikd9YPUJWuQRz1Zvx/uQlVdIVyxtvsm0pEGl0bAD
abOOZURfFtsZWdFULNimWBXT0HKJiNM+vEg/iLS+c9pySRNkEffqzJDr2aVbiHJXfcdxe5vQ9Rv8
O2YoWAUR72gI4sapvY9U/mAWKG6IpdbT+Lbq8qMjw/pmkPqeDnPPLhHLCf3qEmCsXNaaC19JMQpx
2z3N6S8IRbtMRWC+1cpLgF0HaGkq1zw1ff4eUd8v7dC5HbJhq3oyO3T0hbqxVy4Z3m4GAE6+6Lpz
kVrbreMivyeZM3PTr7H8jhBMOCV1oy1pp2OL9QrjpAW4PCwN+R4CMTV259YIAv4QHK6teicHUy0E
vKmFkeCu1tN86fb+vUigvHn1OxENnBn1iToGKkU/qfngPEUDtj4Y+UdAmMCN6/qbNB3Qa4RZTObZ
ruLbRHqvQR88hohdJgdyIDnfWLcHipEWZJFWXH3NbhdFK58iYIVG2m+bR5S8+I97fxm08Q4B2JzE
UX3nZbM3FPpArL2JIZnK2sR9SgPvXwAgQCPEg24v5KxQ94iBmi8Irh3+uvZ7U5tv/u2+v93828t+
X/HXz0vENhstRk/FnFXk3idpZWz0ibewbXoszzMchsjk8lAyK2DEPN2VwGEW9qwV/uXi/F77c/G/
uE8xPEH9RlvEGxIMvTPrZowxNCILQPlalvXBB+3818XvzcDzcJ1Oj63e9fJI8mh1IEOSH+ArL1o5
cWGSClnDovgF2vxCaWwFkHn9e7UuvH+iaiZpXEIbs3zoJ5yU/5BzSCX8T2iOJkIO1pAQszyQW72G
3+F0/L6/v+ZfV7MZm/N7ux4xCA60LLy6BYjdOO1BkQV86IzhPy9+7/u9+fuA50c9n/u/HhbzNS9H
isN6MczE2UqnZ8mddflkq14y0QSVwwQNtbxtsrDpAwqDLG4OjFObw++1Pxe/9xVao+2DDlNafw21
4SsHdbTHSriKQz+78SPacWQrfEyMb85E+YwUAOC9EZyVK3uXAYpbFDTfcp1TnC/oVZnDdyb9gV0q
Fz77HpCUzbE2xnEVBOSLT5wmUe+G4MJwG2eZEe4jv7z0ST1C6wEe0eqcXMf+nLW4JzzHU/BEvVfl
1MTOsAiyW15UCs1SP+aHnk0AyUHVGco3gRqiR+xYkRADjlDLsx8dApCl0OgG3TBC5Z7u/HTIDqYd
ymOMF0kfm482jZtdX4YZe+tFKobyLJq6w33bBJxR3SNTBgAPrbeunH7vNX2IZQ0vzWQS1aJlfJgV
wtZNxOSSmhRHZORr4lyNpAsWoOvt3NT32qDfWoMhzr3TnowK1cgEhrU2SZOgDl88kmSRo9nF6VBK
69yblnUeZcS331KHUHMvk1X/eEWWIMKcujPJZKuitE9tkrhzOOo1kcrfe4YV3mQAComLXYWaejOg
1y/92vwWpixOZUX9PjF86WJKFv6f+iqkWzDyrmaQBPq45UwdiHc81pi1rArwj5jKy5T8VB05XH0L
4M2nu5j2eraWLp+KI0JKXF0S2wld7Bx7WE117YHpkjo5E6qzuM4ZqdBuKydDbXqjJYpOmt6JFBTv
RI90HyXlnRk1Hq2sZrxxd8CnfyxaBBMjtoXbIAsvzSla0cmTq5GFiVK1mFZE+1EymvT7jZrtZlyM
Z7JFF2MZjDfJ/Jswe4J9YlLeGDrpE6Hnd9vfkI+qU3IZ1EXLShTk56w3X1jv9B1tugcKEJgIfIhM
lFCaMFDBYzM/Ky45srIG8/XvfX89/PuIU3jEq3YVb8xxSnZlbWEhHopnmNdfnTvdVJBnF1Fa3RPF
TgutPYfEXqVaiAx3KTT17jbWt96lD2MBnqUYUVQ0x0EZD4nEMixt46nCwbHQgvoNgSDtm4mubDPd
DVPfHYscB66mY/qkUjTc4aZiALMDjNE0+aG2khuBAg+IMM5WXCSJ1RJRCsU10XtnWXn9s12Zuz6T
Aqe1CeEjBF8Tk7nghtSpBC/cNVGOKS6J7WXpY+ywjf4hYK3SlH87JBHzpGG8NoaoaWgd2N4C48QW
5kvnaQiHkz9mrwMs6dZl46m74moUSGeM9pDvGG1TlqgA8DNR2EOKN8ix6ksBkoIxam+t+oA48jZL
7uskXOUdbaveww9qlSgOaX5/Dg1FmFfob11NNpRXBGt8Lf1KM46+jxktnKwfh73dojHsYvMf7J3J
cuNKlm1/5VmOH9LQN4OaECDYSqT6CE1g6gJ93+PrazniZirvtXz1quY1CAQJUhRFAg73c/Ze2win
+yBm5J+nkkpf2OL6UQ6KeQ0IIoDQGPuSWk6nMV1sd8qHH72p3evL/SKyoqMmvPaSmp0TB81GRna7
qoIlGoiuiOOJGeStTIwyAyGehQUjaz1ILwFyb9p3Bb3dtNw3BjDSgNMpHRowkvp2TO4N45YR/9Hp
CqrDVvE0k+0lzdq5rmG89IZ5ZyvRoeqSD125jgMMGAKdaUzb3WuB4iMtzdlHz4rMYfoqqtI5ELgg
XSW4nl7V01KTVfWkkDNghtV+CYPUM1jnoQFJLsuCJyof+RiymVAP9SwnzChb9dDTCJsKBVdu56Af
LQAEYEAAQY68OFY4KEtyFSp5AcIw3pThyWIWByMDvWuWp0TATIQ7aXn9RSTzuwXuf9PTq5TJado1
ifOAaHraI2LGBl0YyqkO34ZIUV96g4KL0R5zywoPcT9pHglfL4p0WzM/q0oUKHpTf2a1wjA9HMsq
+qUojPuWTABmk10dJmcIy1kZh2jFpBhHVUCCeckCWsIWmDVcgaMWKA1TyVaDIGrQslOtGId5Q3hI
M1GJQM/9ltgdlXrCR4AOsCxz6JCHn3ZrFieS2JGqsfgB3auVl4lywkad7b1lLvWe1W5x37TVE4qp
90FPvvDPazpprIM64whewj3jrn7N+bCIs96ohYpcjxU//YDpya6gLmfObFE76zr/TcbJ4teUlzvc
ENu5doACdtNFiaZ+W5s0H+sAXWCaasbZeIskbfENVpR83ZcqVIyfgaF81dFyMeNcJbu3gdohLNV0
6DdN5MBqG2XO7Y5aoYmBYKLoEc1VSEcT/2EOXsGLtMpBBoTZfgzaycsXji4TOErG0nMrqXhjCbBS
t401bx2p/VCHYhdK2fIoIbpmRIqOoUIeSQmYL5SVh8hgzqySv4xAXjj2Sa+NOp35W1Z8TVI6btpk
ZjnMyEZJ17xJDCQ6JeFAtk5yTYXyDez9xmgbnd4Z2i8jsreW2rz2s+zszKq5oyyL+cdWLjFNKWwd
91kKC0GjU7F15PCenvWeypANmwQDX9tV8iGJqmWDMCzfO+Qub20Dp1KZ4dFop/Goaf0vs16e87EY
eG3zaJjqGc558oyJINLbz3AaHmu0B0zUkGaPcrBtAnnXJ4BhotD267Cm+gzzhNFGB/c3UwcOlfdG
msYNziXhMzG/SirAMB/INJ/Uzp9k51Pu0GQOvTQy/5E/CGvlT7CqvV7oNkxYkUOZUZ4IWFLHZi37
dXFI+cvcpiOWaraV4CSFX0ULkYsxD0+7RNRgzHXXR7cOjzaS7JvIlu2bOZM8ZdQtV14CUCF5nO5l
6Mq0ijVpL1stsWk2xvGukMejVVCrqfgSrZYIaUquSTjcUn3JdkaPTkceQejUdfpOEBROpzYwAWoi
5RqWKiv83EzIl+5496kUJ0gPQhyF5cskGfHp9x6xe2nEKiB61DT+wkLue5e45uxkNjWXqrBqgZc0
9cvvu2hOdo2ujHsypBHrxybNRTH5m0M6Fml0Wm+ZFJH3pONsZyMKYPI5SDjXm0tDwTnPEJZrhfJc
LFZH55CnrBuS4ks/Kfof3Ov28hih0ZCzUxsijYjErRh0utnlGmESqscpWBzkCq9R1eL/iQlFImdh
YWnfmWbNoGJWoNxnPCMGfWFrWl7nHHRSVNbFicH9BMkcBkKlniv++lMjNrUUjH5kSC/rrjSyAfjl
mUCZ4ng4jG0eH2rJ2Jqt6uztsPVRM4P9FJthDGR3qgyocA4OcbOVPKshByYoEvk4ZpgAMsogXjap
lKoGDL+zsQv5xtEDSsiwCp5A7jXEoiWsTgDZyxPaknrTMwRyXOfvcKclLl0ELMT2bU9o4rbKyRXW
6wR2hpy2J+SOstc3SAXymMPHkFHixeEUn7SwjHmPyQfLVo4HVKSnkeUJon0aFwkIjAwk8IH6Nu0p
fSaYU6mqUyf3KDoqmPmaVjKVcNL6NFRy7VFdcKg89vVJnUAWll147hJmR71I4C4M4uiUFkOQ1Yc0
QtadVgJdSMYYZ8cOGRGwHrZ2AU3KmqNTauvUdtZfGFNxq41jOWnlaRAfQjjRMOjb+KYOnf7QxLK3
vveE8tNpvdWRdOP1CZOodm4uRH/Gd83AmaY0H2ooA8Kk55upcbMrB+vQlRB45HokbVR3NnXFfEZa
+kuX8wZiefqh0oL3gOmeQRWDsZLh8HDZfq1NKmBtjWUQdiK+NdV844P2l7HPbmhrV55t+yU6oRBn
jmvZVJPMCetWELYbYxwnpBJQqxoZ/+Kdfh+MzPVwpu/iCBzG0D4nOUJoCQx8XiG5HBZCetWWgrmV
JL/+1w5RdITA///sEMSTKv+VHeL0VrRv7d/+z9f6aofP//ib8vtH/nBDOPrf0UIieJdtgyNDVZx/
Buwosvp32cANYdqk3Oi6of3TDaHLf0dBhnnbVB0ycQyN9/APd4T5d8eRbcWWVc1EEaUr/xN7hIhh
+LM9QuYXaLJlawrUels1TfnP9ggAnHaWhCyHqfMdtCSTkZj28tnqxumI7tANZRajxVyBmejr4RT3
Wc1VYqKTYBl2BR1YRK0srKRbM8ZWKfal4jnrrSHu63+5WxKKPnSNsV8fLILXOEALPgo7uiIKSest
Tdxq+l5DXo7Y6h+7vx9b9xF0TDHn++GORtKu0tJTswKZI7se/Rg2ITl8W6hBP4ecelbmkBxOUQSF
Yn5k2OtwqTWIq1DiQqwQwOZCHWIwEPS/8WpUdCblDASU/FiEE8ovnZTOSIpODAvT1jTNX0PX1zvk
z5F+bvIWKCXTmyU35OO6aQNWG7OdvSi5zDJWmyDHyHzeB6Zp6+doBYUvdba0I6EFALVAUfP7KiDr
f7o7VZCCMMISPDNdrIzVHtc3yHILg2yLWEOB2olvtt3VVTEd101mcMUs7Bw+JUboLBD4QMcAiyXo
yutGWhQ4VetNBvuKqS+WsDxsvWDA0vn9Ntb3sog3tN5aN7yPzm/lEfKhWR5rQXr+3qz7uhKBwYjG
sSDuZl93wDwExCABuoW6klqaa6I73+qSRjCRbeNTMRGBHNeNrI0ezu5hP3WAfru8AnqBlN9fhuiB
iJ6JQd6Ijwsh20ozQcemFIQCZR4jyqJB3MASqcCgLloGl1gUTUEh7GxgeXIy9sc41/wR1Px+og06
OEenpm2hUZglJR5dn1aSJYfiBOiUDGgZjK6S02woFkc+6hU68LIG8FUEsX4cFaN3q1p5d0r7jLIR
graoj64btc/lvWwP7novLkvbxzRAvnDGciUUVO11E4hq43qrnKlBKdl9sOjYsWdswJxVBF/ZcF6w
Tx80kcLR+3YUUI6wODKdpN86QdlSOskAOUl9S3aAQ9+l1Lk0yVp7jGzkB53q/HLI8HUJXshcTJxw
A38/u8pDbIvrM/X2a2p/BqirWlnbD4ke8On2d3of6L5iIeRFQfghtdrMIdpMHhoIkZND5EltKuOx
zxc03Fz3aN0lFRHhVIMi8XGYMyF7rJ4p664fg5EqlS9X1f1f/vZCYCrCwIp2XdBI6CXhL3VSzSAg
Nuut9dwUyQF/nKaQ5DZyXxj7nsxjbXAOeix9NgMQdik/my1NdxR9oAxbpDJ1hGCwrSeWKng5twut
aTeTcDCiB+gA7UYG3PDq0ZwSgKCDZR4t1GkZjiKCGh2Cuopa5HXCOJr8SUVX1HYjUzLYhyQR7FoZ
v7wqStULARIcvwM0ZyLLVYwn8Hg4yPFdCTvrOmcJZogtQS/sIAgbvHowKMHKudeIQi/mNVB0ZLLQ
3BF1XxS2WwpIbzk2l2MTVt1RbZzMl6bwPZw5QMvBQV/QmfGePPZ9OsQmAnPaLNLQYk7Opp3C53fU
xCbW1D9urfvsURno0iQf69lv15A0WAAwGixM77cDQYMbZul0GgyZJIsWq3StKc1WVmCO2Q3rit9v
CQg+Cu3OW8egdZflYDTXJYUFVfam9GIZJjbEssBv26R6krM8QLa3Z6rmGQTE/HEy/L6p19Bfe3Mg
m5Jmg5JC8yqIxE21oDumDhSCkJqGuoBlmbBye6ymKmQ1fyxoKElKvir38zENFS/W7KujVIgP10+W
9KpZV09jLNgBRvhkqndLDlSphGnU5fQQ5Qz08jr+ruNbQTYJUfPJ73HZjnAVEbXGFQ+t/l5WKmlH
HMedRHd0JDVoo1fVTVyCxqrinh5jAF2bKQF2JJTxnrzEIMYRI+M1as6SaqJ2F6kU0j/zKNBJQZ2V
OjLfHdQ/AmyiQAw7RoKQst4N1P4TsSV9sKiq3Fn8KmavDHuW9jWnmkKydJ6dxkhOT7Byek44gyn2
cUqyGgOguLlurO9buD+2gcmw2YQlmeMmFaJojuEG6VrghpleHjQVOuYiZ/lpVvr81I8sh0qJKk3e
EfxoFljDi5lhZqr75EBk5obUcwaULogwOcnuoqHlk2VG2JCjyNfT/L5gXVF3WrmtMeFDrCAiiAi4
vOy6o5a05cGyWFWr4lqw7pvNSkUNge4uHxnnW0QjO0U2DlYhfP71gA+h44zfBU51KbLROsRmdjNM
JMMzc16OxGQguEpqrvh64CXtDH9SM8KtTdSxTQgHC+cQ8Y2EvrFSh5MDILOetimwAmWqAt8MsZJQ
NeWbymk3/U4SWe9GTIR2mgVf1nHzbhmJJiMLCuZXYpJhEw9oNWo9os7badnRoQ5bcwqsm8KuMEHR
0OkFRScW055MzG/WDblexdGu8uRgULWi6gVT5/cDDoiMAm1i9tVMIwXVajyrSsz41YVuqqpISxrl
PilHfG7W8KaCpWgEtKXKhpc4LN/mlsmbNtKXGiXUbPIs7yZdwalpPQCMEVxvTfZojR7joNoG0/ic
GbD5ArOnOD6+YC9oUesF54aAKUAprL4ccUpLjC/EnlEKrV/ywXxMgyndRHQWdnY0vxt4VlsExiiq
cdnP8U1HyWOnRnhtbV3dZSB4XCN2nnMlPncjPVpT0xDla2itTFosi3HARbidBsxenRIvKMxDisT6
4GtLEjBA188manNs/c9WRzk/Z46ngUtEB4fCIgGrky9EQqbyWY7LwY/D6NUqu3qzJLgSmT9tsbSj
ZikQiVp0P8yJmiczxn1WazkhGV3nlVPmlW0prgNvVdmGWLdqUDSlKrp7W2U/pR2a3ch8yov5yG+2
ory6BDGCBqMTVx+HS8syEIlA/KBr6w5O2iDtoYoOrYeXD8Svnj/GqkOxLEZINS2T8txyTbIH+Zep
kyvmZNJHJ2umP2Q1XoyEdJTFBA8fMPubzE9lEDV/p3ukFFUDhR/CHTFgFHwG4dtlkkG6q7nNlxjN
UrcLh5aTTqHCUh2CBFRMFlJbiGXwo632YwZPgaAth0CA4GaCPGmqWXia4bobZQT1ozk4Mw5hxyKC
zrCsiwr4Bk/uzMfrBG8oqI860W0by0JoRi0Kw9vVzPvkPo0pNasamUp9bh00G8LwZMjdVhRpTQP1
Jvjiycwx1zFx8CUDlgrdsScV5Q/chSVz2wKdDuJY6CqZDxZfRdFiEos+UdxcrJiFcPFzKGHXxwmX
vCTaFlaD2ssC0QtvCYq2NLzaPbhdJ5KfRwOuaGLej0aV7/XS/pki9WERo5P2QEOqvTFV0iZBVwB/
ncrxpoddXvSDZ1Wo4WTN7nxlcX5m9ojUgHc6PPYhNuL4FJld6TLSga6PGjRYc/Sk25pLL0zeLywb
cR6U105DqlnSVN3oI0+fiIgDDNG+WvwbkwrXKjEiFbazJbGeTITnXrUkZxzeTEnbKqISmLjaqOHL
VYe7OYwSz5pRbzcw4SbD+aTExUCok3Ool1a6MwdKmZIsvMPjfgrMy5CUWFD6HhlXTu1GSgN6hTWI
1h5rBfZ3+vvGLpsxacuBhckvDKCM0mWiOTUimC9z41OSql2l8IfLre1rGSFJTvkSTsV7GJGJuqCN
IQ1Ocgi+Q+moWtF7aVFgsob+pyLr2bvSmW8DnMdRWAdthZgFB+Y04g187EXiY9q1PKBAlLDzg1Iy
0V578lVtsmZa42yGKUGzw2WDJZZRwYH+btqvt9Ynfe8r1p/8zsD5y8P/7kf+G/vyuLlxpCqeYLZ0
6Ep/89g0ccVVpgAo28pnWzfxCm375+Y3s219xGTO6KuOddMEBQE3C5O99VZn0p8PkZLjLsXAz5ph
3b1ucvGs76d+71tvgath9vb/fPj7ZZISZcJ6d35IB6bd3y8kSwZJOBHNFvGuvp+43v39C9ab62ZI
AzFd1E3EdOtbW/eWzJx3QdbR+x6c7VLVL4m4xsViGt+D6PLShgZstq62153r5vs53/vKWazuv+//
5TkUetHvSd1P2roQ0cXrf2++n5uuC4bv++tzVm7d976irxKw/esz/+076x0N4ZFN3+NfXo683s5P
x+SuIn192ZajdVXscPQLhYn20FL++N6YYta13q3nuRa9ocWL17nWUIkyyvfjv+//+8f0f77K+vy0
iYDxTSVrWR26Us21OgesEw/CkrMuhTNkvyOIAVbFi26xqJhqvANtx9xQiGrWW9+bWGhpvu/KNYFq
DKb7713rLTztKVC2ifbGn39g/fl/t48zhvit75f/fg4+rrsKKCGKM005RvnApim+JDNHCFdJ9u5/
S5j/rRKmTkPovyphHjIwcGX85yLm7x/6B9LF+jszFE2zbEc2Vfgp41fb/cffUFv8nbm7YbLbNh0k
dOZ3BVMVD7FfVwiWtWXd+lMF07QAbUFlUddX/J9UMHHpUyf9E+DFVlRLg+8CWsYyNMvhV1Ufb/dx
EbaUY/8vkC09yZQ2Our9U4vVhu4OS9a5XRL3x6w3GN9z/KxmTGO2thp92yBc2Nq1bLMqiT/Nqfq1
1J20NyIaGsAxQBTTixljVpztgCs6a51d3xGoJTn4xfX8bKtgrvO4Z7UeIn9KjGdaN7byEWqj9TDV
xhlVNaoDw0LR0S42UyIdI4wiB1ejJ/lgAg2S11nnmzVy6qaZx322gKPWWuhR2Y+xRGo2TjOCBPU8
ZYRyFQ0xdWPy4swsTlLAYl6WVSn5vnq9RTv9JjUsiZUoDgF0Gca5TbJnew6Xk6yxVirQAICq6VQ8
nyZI5BHSqMAaYoBtrrRz3dnQnLNlEecTdChExgweqDAbIg+j8dSrZ4xb2rWDoXNbMbFegqEEnS96
xeThpk7SgJ5qiIGeWB8XWiTvNNpAm97Q4kMUG1vYGlsbl+btuulM9WDX9bxNZaEy5dPI1NGfweHt
05x1ziAlqHESTdpBLgApEkv3umMktwa/r22qZWco42n15sF/AdNAuAey6ZJ4YjomROdVBF32oBtg
ec9ok/AtzF8N0bJUwcdtRuaIZWclbvPpok/0djNCFXUrna5NNqCiEuaqoQSAPUgYeRN9t6QEXkyJ
5hwXrw3IhWhU3driu33M8S2n0lScmJFQN2uSzI9MFPLaWFI8w1qvUK0ptKdFbntiqyHz6eRgJ2UO
5axbbL5BmvRGkr/EUXixIQF5JT2rSbJ+yIFyQllPsrHw50U6POwBbf3VVCHwQHZ5DYyIC40muWqP
8zt2rJioHGjYeZz0CARH0CFmlXnqLLWEENAE1siVp7jpdfAchQMxPxeTmf3e8KcZc5Q9DHF2TslO
zvAIeFVYXUK1+BkQVF5OaMEMVfhDbCxnY1Dt89qO93aM0FpDJYCSq8dLASqU1ADZRpdCKCKiBJq5
MEZRP1t4S1ViY0kTomCvYRNF8uC3IWULtddYs0jjY23N4W0OppQ0bVqdWmnDn8bGVyTnvDLb+7mF
MBY5eQj/3dNqci5qJfnC7HdTBMq7HuFOCgIF11QxDJe6Ua6SAImVAilGJRNhnFw5MPIQHsG5C0cA
ZAXtPlqNyXZino+qXPmwBa5MamVXFgAzFoB7yQFpZkn9DCQhztG6Y/A4ocEgqRsEmoChsVwnDUUA
0haBStNhpqUz8DRbYNRyAVRjCcXkVuRh4Kp1huM4xPh61Q8DElspkGyOgLMtDWWOubJfEqSWfJ0g
3CJYbjbh6PRol5dyxbwJ4NtclVd5hAhZCAufgMKVqQSCjgZwOAOMC/PqiKgDwpyHet8Pphj2AbpY
K5XIxAY5B2HuaRAQuqWpIJJQIWVobFzUnZ6pCmSdMr6rWvmsoqkH6d3tjRq1Q6ADgjQF8o5sFtLC
peZWy+8mJGkRAa063QZ3TFfuP17uyH5vop8gvib/y8xB643wpqQciSHLn2sHfS/DxUayGjEp9pJs
M4HoywSsL6aZC/+AdRCUAdJ+oPYZRbRc5SL7VYfjA0m3tYD/5QIDWC+BZ8MFjCky4uJukkMPM5DF
Ib5uKIL4kg6siQdKweOvpohi4AflR5ex2KqQejDyTseeURMXqkF0I/5pd4mxOoJ7ICEkuYYlFfEk
gitKDAFK5V+I2PgpfTa8WCFIZSmbK3CqnTTWkKUfI5uKWIT1y6EASvEl8PAM7muOt7ntb004izG8
xWKKr60AMIYmKEZQYAjPBJ4xgNOYC2BjBbnRFghHTcAcB4F1tOE7xnAe4wnlki7Qj8Vw7Bak6Wik
esiQxRfMnmsmcJEq3EizIzAmm7RTkts3qjUd0EUjc4c1maDX8ijG5q5ayeHOkpnum7b2ogbZa5YF
sWut1Er5UI3zz7nSKr8eNHiz1AXgYL1MsnIbRb2xU35U8phu6yaEd6qzFsIuhWEytkA7CnImBE3i
20d3DGmuAIZBBANnE273r55asgBwaEFwZ7AwxE4huZH6q1xIWO5Gx94jkSsvThtaWzNbjsoYWZvS
/qEy0z+XVshHXBqOP0WlhvljvMjOrY3B1TXVeLhIc7EdquZzsXW0TYlof/C7qI5sYzWFqBrbb3Ec
37DuwcYU4E1kbHmSQJOqK6MUWKkOtNRuEgk9NAlSTngJDfjRQi1RMHInsRGcImnZj0UTeqpqB342
yKdFgl2ZcH5UKzF15k3Gv+LWeNN7G1gxZNVauFdTWKu5gK62Ar/q/Ehk/R6Vm45w12J2AWFglmJI
Wje4zEOvNQG5jlw3qOSfCmd5mi2aCs5ERCnsVwcGrCENzyJ8PoAQYAtIrAotFseNq+ejCxHzZz1q
klelM+QMBGKZQM22mvLKNKI89MmLFSd8Zw1XtaK2UuCz6s88GKpb3h6LfFzvDu1pZhmESWjydIgV
CkMAMtLN2M9POieGN9YugtZPTtUFiMTItRhirslXDMSCqQwsXacZC9YQqGug7MLMQMUBd3fUsoNT
k53Zx1RNAlP+0cLolQWrV0B76+kuqIH4LgLn2wudXcwsKmxB/faWgvcZ+m8lMMAGjoroMgs4cCcw
wZnG0AU3uM+5lNIQpbLhakq0rWLkljqtoqjO34HFXDoIxDIkYrUzXsP2eQJkq8bKroBXbAhwcW8/
Bum+i4wnIsnNbe8kbmFauwLeMQc6WYSwAeAgW/CQE7jIy0w+Wj1dnUy/V7Bqq3b5qdIXauEpq3CV
bXTGvUGixmxrAsB0kmsQzLW052j0EWBGu0FAmheBa47hNhf9L+LDMcO2FHcpfiNVzMqPCZVT+qHB
fY4EAFqBBN0WwU0bGp+mpeKXhhUdZ7eVQEdDAAIinSByzAznJ83JwNMEahoJZSXQ06OAUM92cQVD
Y7kSfOq4qE6FZvYeE4SbsAJhbQuYNZ8SWGv41hGc65apHwesq+JApBMF+v/OauhGDd2TCSXbFvNK
udaOxacOQ9sQMO0YqnYNXXuyKeRFbeOH0AmWBNKz0kqHkhG8lIyNJEVEPP2Axnpdlv6cF4R52PsS
3JQC1FvAvSco30abPVgJnHAllJ86ZablkDO0TLTnexjhtW0eWJJj751elrzpxeQ02NuTjVbIUvdT
pJJ3axIYAY5lpwgMueqMaLNSyl+xgJRXJQEgiy27eE1GFGzKSyaQ5sGgbGtH/5hglmG9eHVgnych
5ipY6Iay1JtCMd1gRAcbLoaXwU0fKgDqbWnvl/RBXcHqpvGoNAhwR4yPwYAOr00UenR8/YPZ7Au9
ODQpA50ukO0x2DBT4zpIO3XctjKoECB1Ow4ZEDui7bL2hXpBqI9qQbVfbxp2j711IrM7EW0je4XV
r4+s9+OaMGC7z7Tfz/5+AJNkhNNEvNr3Zv2R77uWGhGWM8f7v+z/l1+/Pnl9Y395TpomJ03ti13a
F52yXZ/HFRbs/nqTcZ9YkO9fVcMZs7UxYrIeHI2yf6CcWfnrC6+b78bY9z4YNn80y9Z9faNFogNl
QAnaOr39lq+/Y33W2k37y0/q+lFmnsoymQbMmiW+tmeWHLMfM8bIM9ZezLpzfc66WYPJJ6Eeac3H
MoJN+5ef/747pPT3+s6KYEgKx9P3I1j40x2uvVMptCeTUKVENX0UBR8r7Qf2WcNE3ybrSIgFfeW3
ZD5MeAeEZhs5RZSLTIj1Zk9OREEWb97v6jE6S+D5b7laLQZWbHK0nlAPm4T2bfDFdhtc3+70c7zT
HsrNcEHhTsjriZkLWrUnsAaoFl+WF2akQu/wQZl5i02ZmfQxflTo/ur5g411fZfQKmcV5FLh/kou
5HjhKXzpb6bKusse7as2LZsPgkDUEkjCWWE+7OKtw0xEbXv0+y/OX9YqRMGrpZu/Np0bn0qodtY+
fhsZePKtnO9gyytHFJnc7D4KODoz/g2X2nk5kJzmSssm4tLiae/tTVC6LbExxA8QjVKMPmDm1oXm
8Fw9pieBVo28EdgotWnc4Q/1Jum5pN1kO1HXf+QYiJTdpEyevjVtcoZD95pdbHJ4XCyO6a7rfVmp
NyGL2QieS3kfdn55j1ahyc5sjXMRYR5dooOq/gDCP8kgYoljkjBMYJje2NKm/RrQBZpIOHiZYTqw
7iGna0fCItlj0h4iDEvW0eWSXDTpkXEUsXYq7enCsrQ+qrg7SW2LXf0R7bX+ON0n8pP0dm1Lvwu8
ZW/AYz5lD/krA3R2Bbu5J8npoXio7yJX2hh+AEYF+/KeJBkmuRsktG+O/8NyLuRnV6R60cGSgmPm
573nmEfYzbTMNtgHwC3hmmWJ6VU5yaGgRffolH/ol2r7wcI0PDs3HUm4P4jTk15FrG6IsvvuZSIa
lqLfuWs207FCr0lb2WN5CJPcvdaYlve2dwUqw26a52JLQh6etmvwaR8GnPDdXv8ZPNoH1JM78xrf
mAfzs3jn/5FjrXlBDEM4jUKyyqcglr3oicehSs9iu5Arw/SLD0DbO4QGvUJ9C454ck3vS74WL7lr
XrkqknaHj2wrgq7S1Itfg58fzpN9xcsybI3UJSAabFWI4dFLiS4yrhSRQMRgpK48MtlR1FsgULbl
E6Cb105yfTn1NO+1vL2E9z/oyChAEdyTpWyUC96GDC2UsYc7AXysBDRDlD1NZndyRfKqcj/TyHsK
zsbtl3Z/Hw8Hyf3qqm3zTnYW+JjkEm8hVVrAZ58eE68H8Xla6MMC0HLjuynaZT8JP6P9zqWMag7R
R4AiSVaqpa/wrrjMRKxVF/iahHw9jYRNnmJGnN1ywugCwOyGRGtcL/6hfKKtGb4Cw/3HXgoafnjM
7S25cDNA7pIzwK+hhhANuAmPC3k2T7xucql39VdO+tyOgvSepixBq5NbPbdnViiq86zvqLNQ63GX
Dw62jxtiEnz0IT6dq/i2v2ku3UOnMYTMF/tmwvoI2WU/HWo38r/0Q7OvtQ2EgbjzrO3vI+UrdXeO
m7FGRQLsNS8f6a7Zw3l9pObD9bvAF5LwVlD1YS1D3Hwj3QY0Ajdk3lG1E6czXyZH2YmOWngUH2b7
dVB4eHwieC5AA473HZDIwaLGQerOST4aH/BQRCruckdPO9j30K7IhK0P8W10RRpO+nF5g8vklSIJ
SRgv8RZmgp++xtv0KJhVR9Y55R0TJj65cge2ZsjvyFHYWO8Js5StfLMcoujklxBiVS+/fS2rq3rX
/yoIsobnJPk9NqQ9gHgz36Kejm8BcsHQuo3v0TT0nL1EbL2qn1gwZOWZmS6lLBpthDqypvaUSkEk
4GPAmJYz+ENHfxs+jdYrupu68/XJczavCyIV1/4Vy5dE27yDXjJdVfekW6P20yfyAF7q3rNj9gwR
vuvDYm2oRBFVfYkobrqcE/lXuWskGJ6u9j5+FcZhAUIwbhnCYsz49Q0HS7njU9mGxHpu5qfoR383
7gaLcDrSCGu3dMm/bN5tD083ayNCCDXbJ4mO1+dIj+YzFn0IiHxFxNT9SIkLJDQLOtIG3diWVMKS
FLflzDkC7am41/btrn9CBFQcdfsMM1C6T6jXKD4cCtgcPD/fgXKZ+OrHr8RjeiWuGA/aOxdLLoG1
O50A2TA4jOGhfEXhnhrc5TMgJ+qOtM/Mn95nZqqyN1Ue5R8GaEKdxMijl2/5cdmgFN0Y8ifEGHCC
5k3kD3tIDTkxvK7UP+e7IRBfe8wUL1HvKVxmj6/0ycu38C57oEV9gSHryl/NA3+w+KNvGHqm4BBH
e863Q2JvgkPri0ze224/EFgo/kGwWN7xCxK55bdPk+whWlw86qy3BE+7wV1xLZ/KJ+g8kU5MwYZP
ApHJCMM6pRu/yz5kYlHsr0W/GEx2d4nPO0iXnYPRst62tLdnLklgwBJpRzjF+JR/cWVgGHkh4UqR
XK7n0GLhj+kbLm/Bsd7IW/Cfew6r5NP+ZbY+EGb879rJ5xBqOVfqHRconyspf+C0ye+U98JvdT4V
5V39yo8Ww3nmfFi5iwctoD6XESz50Dn+Ylzi4wGeUuH7KO0wmrE9mvXOy8ktcInYMK3bJNx2tFGD
u+UQfxkgPJMW7ZJ1WyEwGuTnSJj0xDFwmz6y8H7vXuQnTtSvyMNZFB61U/2KN8tl8GTMgEysusa7
dRrxGoUbPzz1b0QxHjgNfoRvwat00g71KfQljwKA7Q4+l9hj2V6JL6Aqn13Vt/AEFmKiAkLY9HYd
mDwGJ2+yIKsSm30lXwRBnYjza8jY5Mtpn2xlx0dIhqX4ErFD8fcm3qM4TMkQo2q0qU42gWrJltGx
FRnD3XzI3gqmaIx16LJ8yLWJx5lvX6uTxFjIokFC/gzM63kpX3EoMuFhK+f7Ob/qQ0Y8MqrRlBAw
0GnnoXNVzVfyvdU/WPauGh8iSr9xRP6iTIN6K5uIlPRTEvvKPfgU92tnm660P3nyjoi6s/QgwAuN
X+ZbZGWKv/CVa34IBfa1uUR+4lyrvbXdBT7VLC/w0WC6HOX32n+ydx7LsWvteb4XzSEjB5fkQSN1
ZLPZbDbJCYoROWdcvR/wlyzJnthzV53aZ5O7A7CwwhfeANNhU7rjZToHI0ZznxnYzq8aES6EPqdv
hWxSVjAahCEk7tHGFGKgNOGj1IO9rOFBvCRL+QBU6ou7Mj/CpN1MgCDRwTM+MhjDxHsVYKIWHM2z
WmWuuINEwnFFmWoyrpQ4teBYaHiSYvYnFF/yc4MeHELvpIko0psI5o3BKdhaw7vqUEmImClsO9IW
YMo5cRZ1q3yyt3GeEEhLBlI/04bl3/Pk8kth8mw9wpX6lnL8ThTGdgSqLLwzO08EinDf/+AodwMm
LdnVSgp0CEEJqKuBzeOpBfLwVOtH6vEFfr0Q/wf3azkMAe0YbIo2beqA3xhaSGfQ128KS5vjytVZ
Y05XXOSQ0Bhlp2pbeeqP+iNUW/iyP6OvmIQRb9WZdW7cIX9j7bgBhhyhtWtjzUjRn+rKJn+SUKYZ
wZu5FImbbk+pJMU4iziXEnTo6JjHLXbZIteOwaOdrP7E+hUSGPGOPB4A48hUgko3KXbyio6d9pN6
pqSyZDDdPeEpSHBUsWlWvBuv0BYhDE6Dx/AN34jM/WM82PsyjpTUVblmnzMBD2hGOzsLJB6HNtlV
mO06lB/FcVermKgycGiI8yxdln+fvqR70COsZxCKNJ44e5/VcauFR1BIMNlP8150h96toHanj9Oh
RKFrfWJdvQdXGYk/gnpMYjcvnPdYtAXJFQmLZDfAUmuTIhlqL69JbiM58jjfytEdZU8sn9Cxq1O/
xymxd8RbC4cb9BtXoBOkgec+Ke11Fl6C6c2MbUSW2FwykLXvnbghIrx3VJgJwaNN2dry03Ke8J/1
MPvLapcAY8ZIAHHpPdZnfsmcx7wRh6Z9zykgEmIk6LTZ9SlYR4+pBIztKqTPNHX2ABDMcad9gmiL
xsfMQwMQwhAuF3LvkJhJ2wHSQ37Ro/1UbZXgOUu8gt2gtAtnAjG2KRV2M6wqO1CH5WcDbgpanUG2
pTz20plwhvOxQ6cCheMf8wcGU0tJtnGAViN0XqtAqilJlc/IibIjeZVm14EtVq7K0Jxp0oaDnxjs
bdjkbJTGK9J92myNHHaxkycw8n/JE0b22Su1EBVlNai7IrbeyE7YI8a+KPInjlj5GRZtljsLxwIR
FtXFQLgI/fM6/bbWuaAbZvm0Y1Lk/7+q6CnZFcZW8nRpX2GgMG/WIIxzRHPo9MyXsMao40g5GvFq
kJcpaIagBcUyP+Vp6ICoAlUC+XywiRH5L8kuHc3MGw9gQXad6ABZnBQDYSbDI6q8M0JJEb1k2iWH
iH1Q/TCNxwYmqLjnyJZku1I/x3fE/qzPSsDggnyHU0nW7B+cJMDOzv1WfIRCSPPriHcvu1fIo9pT
+Z5/2GzQYaISPKJci8A2O3Xmq4i2Ei8LN83rci+ytjqOZXccEPPoO8CK6IcjaeX07jBS4KLZczJz
o1T7kFoIRxEBE3vdkl2wJhueOR44nzbdmXVj7hVa2B585g3xa0093CPu6K4g5NnREfN/CD/Sj+74
Xu3KzXv1jdHx/WshE3vDCqr7rlR2cCxPQ/L9mI1pPvEQMOXstkxRdMX4muaRXHaLrOwlqYC1wzkA
XYZRsnBNQme66gzSB7oC5wnz+C/CLsNWOMaMI4ahOMlmKRsqiuKfw529tHBqlI4gKzKJp8ZvB1Ij
ukl0kYlS+bM456d0zw1tuivaURQPUCv11oOXqvtnInhsN2R66b44F9V2fJq+e9w5GgrtiHuIW/T4
NYoRzOoanfh3kG8CYNrSQ9VvQw41LU7AzEQa8kb/cP0JKwN1h093Sj/3MXJqFLA5SKYra4tvInP3
6xvbWHnpfRZcyvXVIdbLW0oNVxYvKzLz6JVTL2BPn9iDNjLh07hFfJYm+E46ooPLLJt/0Bb5zjn/
HaIPA22WfQ1B0KMW9SvegH1WKKRQU9kMj53Tp9/IcuU/8SW/GIfSR74Dab/T3/WEwzn5gnR+xEN1
TZsJ8itIQ+egPxfJ22LsW9njpsINKrJ57iBoWlJCICxeG6b9Dc9727onr+Tkhicha7aVfygwCZ+p
G+RfePn2F9kl0mGDLDyU+3kOxfTI1OrOZKrSnfASW+Y3kMoq5QLvDPv7a0Fo+0ytJN2YVJ6wn61d
DKxnBiemIWVLXxSOYtTRECKENgEiMyBxQfYAyiVwKMBS7/pbCzaVBh/7n7BJTwRNmvX8YwweZoS3
afRI2gfFLQvHfCt9yTF9A5g6GvKrIPy50c9x/otd/Z0v70bPYkZzHNcrLCTpMLcBR+mKz4KHlA8h
/KIdu8fQ2PRP40MWefIuaHCBjfeq8lgGW7yxqX3oj6h0tD9MoF3gcw+y3cY2W1Zvy8tucNKP5gjE
tHrWIl/4CiqQGnilotzihp71iInQrNoBlZfaCY964d3rL80fj+Mz1qb35jZyYJJ0jhtwxqG5iS42
ql3XxriXInwr+wNmeLOhnLjJPQdbhoEQwkELIgW259U4gn4Ev0BBrWPJ9EKEAnfp+IorSa0DoEYq
6Tm2HAMT6eFYDa/jB+cZX/Oe+xqxUPd2r37zjuYH9SZyNlX4rVqaqnb6nl2fS1sJj+2FaKR/1zmu
SwQ5Dh2F13xTlFsQF5QZO+JYqgPtD0B7sJfmBmnJBZ7aj3LwrSdi8wOeQOSXgOt6apjym/yWeDxI
MX0IH+YR4og3y4eUju5yBCoieyQTHM/FlVggf5dn/9mgG8ZMrW0qIBQwqPSwT6PxTB1kLXb8JI2f
eZnT4oju81tRPgjMoQn1ZntpT+JCrdlNjm0KBHybGzd8I0f1Ee2U6k7NtzJAw+AnQLDfHvIXEzX0
5omnfkIesuoPKU4lxdnCurnMPksOgpoaXBJWm4pXG/hIv67odn0vGkcog9ryyX9UZCwgOOv/HpTg
kCs4nFY3y7hMLSRs4lA9fhw2yrYqt89pDcv+O8txmj3wHfgH9X7wW5yZ9V/URizVn7YtgnUGZHGH
De1Ijr/WRzawcQK0atlYA4cPahHsPmDirJBdIYjwRp2OEL6g5kHES7ZEwRLjusDeMdAwFOtb0FE+
t7t7d+d/a8Vtq93RoCmecJM7BJqtv/XClsQLx6xNR7DiD5JN9nYf2H5wKyEMY9c4k2mYxYeIHidH
lVlwA86UndhR+RrK12RtLOaIXZ3wN/aabeJBRItxoRhf+LBPkktg+0B4+nNIvk5BVz6AO87JNjfT
XXjgGCodNlUdxAmNH4IomP/hFlf30pfThzhFbtSbcBhiPnNF7chGSiMM2cc1i+ZEBB0WU8Mw3b8d
MD+x3V7J1atrTlajJw/TJ6M13Im12NYwwkrwzmH2sekRlwZv/S36InUhLqaWywaJzmrlGdjYHkgs
Dj8Y3ARvsXolxEwo+tETauk/frK7Ta+55A+8Ru+po2C03p6qmUSZogZL64GoPdu14WkGUDluJU7p
O9Su6RPtFcFWKkoz2C6l/o7UfjPFYEV8lGSGuziy0i5AKgxrkzyLtCmRC4nPrekKDwxyDO2fWqG6
sejhnMab6s7QxzbE1R6LTPnsrmDJjhQ8aqo1BKDmG9F9Rl0Yq3YRTupag5GoWREjYKCYvkDJgqTH
OQCMRdlKybkHNbVBN/wXv24iqlS3KbnDtxxdLaAGQ1gCMiIZILw75c+o3QtyKOUW7pPdq3ClJsqW
4afRnpISl8UDQr5j/Akp5/yqHIr17NORQE6TsGpMfEYUYEpKipTuSZKCt3k8KffinLqcbW8Mm5jc
A+Is8m+TCk2K9hX0ys9pY77F72m4Y2vgavLb9Mknsa1oJOwihrWEqWcoJNOzTlJrm6VnlkflExKa
zAb3Hl3HB6xGmYHpS5CQJLjBKUnPBiB8nLLaK7uWzMiQW1whZF7zFzrJ2nys7fElYhLy+io8Vkzq
zzS0ret0YCFTrAYJ9mCemOBUmpDsd8uKiqK7KiQ1fk6Ilbok6ms6AnZjdC1zk1i0lHwxfdGaez77
tNpohpK/ps+8lsJOTXCRurLm8dx5GoNGc8mdKAmRVtdgsR4jIr7a5X1j7xCgb1GWIZMYGabG56Nw
nECOqdTudGewOLHeSuG3Ax0zI64GoGVPrX3S3wsLutUWtVUi51Y55NpdYOvnmoXAKRp/DpFw9Cdx
XidPvGYebNmk1oBfgEgwKwt6vy7PQcUF/bwMpG1uJKDP4HC0Z1cCExVVaooV5Zar51r5ZP6iSMxn
6uk83ZoCKVYAzMjK65QbX8hOxnhUbCnTM/+aN3+K0vAJMVTDhBj5/ps4IZ71nGiZrQ5bGuslyzv6
rqZvBrUf33g737OmKw4D3ZGeI710YFi5I+4LbqIy8EQcQdlySfB5NrTA+OcFeM3azzGGR85CRpzx
UhECt7xEdODjEwYhwaw5BtRuZF6QqHArniIlyndmJ5+pTxfOvUDYluIrd51RbKzTF8r+/MDlU1nv
1nAEiSy4qeWJnZKTj5Raqjhw19skRSnXWcIz417JBgNciFmwRGWowKORyUVT0MB7iRVPxxtoS4WF
m4NpMXfF3GoImVFL0m2ukUfErsBUCjR2uIuAD7BDi/IdEWXu6CvywCcM5VYUflXK9iczxN1iPbep
k1CqxGJwnbSmq0uvzBV+pOQqa+tn/+Ob+Qar23EJKmk1SDeIc/THsfneVArKlS57NRfKvSI6SyLL
p0KBYvj5eg7+4jove4aV99MZXx9oaPMm7h0RbR4jt8OkV1yuikXEv/ASHgeCpRGt4fW2uVv8g7g0
zOkYOoaAa0SPlftfKoeP4855E9fLJFgfUgVs0ylAtmFFvMFNjKQxWts34twekTvHiTnj7CFKotBi
m70zn8Z3vni40iXAQTf2+F5uh/+W9soH6pR5tAceD3XhlKxZVa+GdmZVaOqOJZ8rWDTveroCGmov
NIFFB/wbD5EPWxdGbLNQIeP2Nc26Z+Ogkv9A74k9FgjfwQt57Nwht6mijusMul9fQnmLtHK9uEt+
qVcTIfoHwECJfhF5YynbmMjn+MrjxERX13KkZz07UDwRUooJV+Y8Xx6AehaAcrqz8Zh0doZJgvHI
/WAXRG6joLd95DHwWty71rkIMIXys7xOqRX6SsWdcIe5CqzzNv5ojQ9ulFHmKngdj0HCgUVDww4J
FQhhp2j10L7xhgh9C+tIv475waOcoOjnfi3hfOLQc4/gnMUo+Tl8Tu5aB/xoJFTz/iY4l70caWyw
LNLK7voDk6x77J9okIaNva5FqEzPMJ2pelT4ENWELaB0fFpsiORYHrKaCuYUhc/VsY61yCVyxBAF
Jq6ItW8u2Uaxe8LjmO3E6i8DFlvAxKDcldkuV09A2kTZM1Fnkk8dH794c+GX4o7WuKW4IMZSyQ01
T9TuPGMucwieWXtGe+VHbndFcEEdjrfE5YGEywLqao40MG9pc60DGx4sIDqyS/IEwnFBKXQd/k3u
UsEpFDjttlnf1Gn3jxFmL4WwDKaS8UH7mFwYdccR/8+XaQfWjTubBZdHwlpkfLTWZ8EVa9fJbh7V
F2p4jEYLcSbd4vPHLARTYMiOLLgMWNFuo9zj0TFQdK2VCD8pLwPwycCyA/Fzo7lrIlUgm2kz6rw/
hTu7oNVFoLFODhZku6mqjUdN7pv747kyLQP6dupanxyzg/VZXwLuicSJyRjvGVjSPC6J+18BQQbg
IjvS3YBiPtr2a24KPhLZhya/LcuBr18nwUApE11v25zg1IE48VWqnGRl6BjSxXIny4dDM6BkNMwb
ZKRtn93Tht2Yy2CBnmL9lcVoHaIvUKr50zpfBZtPHszdrCNkhXP3hklGgksOrJK1leNzatnqdBQn
NLuEuwjG82/ZmaqnD+tIK4yAgrk6LRXOTEILpQUKh8UejTFMmfy2BlGBsQD7paPSkbJs7SUid2Av
B95FhxH0lDOzKObDoFyA9NfP1NlAcljmQRIwFCioEF2MLMC+cd0KuX100QXZqYDfPTb9vuyP/IJH
XSPAX5NUOBaNczAsD8ELIyrKJ5BdCZV72WEFlOwhMhrqW12D/7BtzM91XisXniWFVnjjDW3POobt
TqWQkC3zWFl96wG4pJLLDlRQJgXOlVvruM3YH7EPy7LF7k+KXz8Y4PshkVt2QI982Gqqn3dOGqKc
gS3SnmnIXUCdJYEWCNRZoI2bkJS8k+7Wyc6KHroQADja1Cwet0t8qBSsNBCZcFLL8UP4ArHCNqb+
1HsB7x/zKceQmjElvLFejeZSoWNuYYSN0dQOZDnW6RpBChRCBCkOzYK41gOdPaTmhugwF442vA7d
89r1opQQuVFMjIDmIbKfFNKf2EyZ16xFSHfqB2UEizaNX9VbJiaPgikL4p+SVBH78wMrEN8qJj2/
ZokU4Y3DyCxtZjtNvNFEH4wS5HrIzNGuvQif/GyiNB7bYfSscwvVjqfGSY6tmGDuhfQJDno+r3fB
K8tqpaTnq8gVu6tfRAeE+XkCk7VdI2nWvQD2842KCF9voCkDfTkGkkthsM84Tu1SZjbS9J/XDWQ9
szMqaTt2EgDKC/Zahce06bULyxJwetC+1Gz0rVcNe3llQruYvWM1xYSnBxIoGPaA7GGzc5hQUfI0
cUOAHVgVQusseDKstih7uCV/nGy2iKU/KBpN060weyKl8xCC7YWng/dlNRzUZUshh+EWiktAxMXG
8rcZsVirx+yNOcOS4srYiRbMirmCv+2czYidg0cUir6Y7Xho7Dw5oBUdmT7aSwC1nPYDQAgbFOed
oO14ee+P5M3Ey6izgFnL7VI6s4318akxwRkTmzshhgUVc2eNfTj7KJbxI2NIcMZqESdy1Ec6OJpF
2X5tMvBYeVceQswBM36yJA47KDnJNG4K9UUAS6Z9rvHeqji2UVOfLSRbcFhblReSlOrwwOzHolhc
zbK21NMy5eMJTAAtGSIx7t74YpN/pDZKsk6+uh7fIE8of4IsymxthRl0Lai/HUgLiskczg0VpoCI
vMEpT0ILZ0Lu125VNIoskc3jT9s6rNESUupuYjAtZK4x3aJbNGg6yv4FG2xdL+0eHUEZlHBChKSP
DwvSVTCFOmOvqRSblASbaLRaqOeKcJt19RLjSruX+lJB50cCRgYl0i5UTJ5E9T3poFFgBSYjZsCc
wglih2QgjW4BUkusN4X7H/LoIaptqBnIMisJuQQ83NjEJ4vCWbNK4MxNeq5iXYAhzhNpR/U26iP6
o0FrQKzAXAUjX8UdoudaNUmkVurkn7K5sWjfDRIv4yrkUymcztGS+73hJsQ1iF2iDgloejN2Vuam
hnSdTFyFYIf/29sDHZGaIDXPf79qUsQLLEW8/n10nqfzdqJyU6y0oEJGQyZvdWxX65gh64djvCpB
pf/rDzlcAGL+/dyhpLfHs9G0pZqF26j/VV9caX1NKzlKxrkm3BCf/uMFCZoy5qzjM7oq4vz90SDm
nSHy++8///1taJl+eYGT+MpHjQ1tFfJd//oPNXehrBK/KJaDsErTCGkzO5M6oTZtIA8MfLcDIBao
/3a1JkIq++ZPvubvr3+38I83ru8G2blSo9f7/PtllQa7oSEH61pqPY0BEvLvm//++FOUT/8u5++v
f7/U4DFbIp3ESYGtFOaoGPYqJ121DuzfH+P64//2u79/+Pud3EdbJdFjHyecY25kklcM+MQYS42v
e0IiF4UCO0D90ogyIiI1qoQd/Q05bEcHVQHNltGWJmZFrFN3EQQo/VaobiOVmQWwmGau5e2EykAx
/baZ2JD5BZ+hhmCCPtT7MrA6/Gs0GiMLmLaEElpiDAAIhiI8F/gs9goGU1K1Euki9AizykR002hh
Nq3aZbXI2M29uRHm8bHqOJAHUbP7Iqs2ij6TEmUPzbSyCU08iNrBXLbWZH7m7bXRKAhqjVQ8i7RC
YtJ1Mc5Hb1Ul9TW5ohFCkURt9AuGSY+1OK9m5gBf6xFhgonwZAZz6GsNDhwWBC1SAupz5ezhRp24
scqRhtb6UwuusqJqZaZZcKpW35ZhJ8aSQhOuwVxj6ukamuRa2FNu22ykDlWprgW5z80nRjqcvbZA
66PpCwB7xhGtkoaMvP7GAocDGpElW6faFlY00xMhpVvPIYQvoGHTVcB0OCErFOjKLEg9oPObM6iD
6YwD9VELq7BqBBGSS2QYmEK8lGK3A08f6yMN2oT8uTSMeIePJSgcqswmBUJ9TAPaRP37UDJoTY08
aqy/KBa5QzERbYqWTiQ1OUMOo216hx+IN7IxgPhXNpESvdZzIJBYrt5Sfan6WZkgTVZ5mpRq20lB
wwibGfhDBQ2YnmKVHtCPWqjtiPEygmlLQihNfXHKa/kqr1kXVIidSQkRqBcMWgPkkXVGeYlVMwiG
L0bjW9lzxYKQAgoUzGPfTdqDyNll9NG+mMKFwB6wZxWlb0ZHNCpqn1Ziacew54BDTgm9kTi8SzqZ
ITjmfifI86HHogQbkqI4WMoAUUJsgLNppZNJa3gvlYEbjgXamdnvWI7DESNJ5VRg87mMPQgpGr1Q
UJaDZGivtawAJRgENC5ihOdGE3lOP5PD8DIW51bRrTsyd8OiudaomAe0TXdJXHa7vtI2aVCVB01o
ToaBQFdad+96qGFyO9ZgVVi8di0Yl16KOfcg6ztZaMbrJCLPiY2Bao7xXVTLiCYG3LZEVb9rgXAu
RHiu04lHhKEo7NV2wlXzttj1sXiIDEnbjSBpEfLPQSqNkPeS/i2NBbpAS5d6icT5O6vfBoKg27GB
2Aft40EZUnmvpMs+LDOi/zn40BQdOkc6ntohDP35Oa8Nb1Al69hU9RE+TXeAt3LIAulXmVsINBWF
M7ZGeg0AkjrtoGlS4gsJKrAizKNcqvfi8tTpkGfbFge8AnAENL+dOeBojCQ2SVKFKnST6S0+FXmP
ubL2LeZljqqT7gcYurlK097Gpngf8eBVhl7y0eV7WGc6TF1ErNFslo9GNH+aaRU7chy5ZgTlbYSi
ggi9PxF/q9YWgYDtGFdQmnWoNoUF1qNZxviQcI5Y3RA7SwDZeyQrXkGLwECMGgZsrRk7oSfe0uRS
9OTQ2OfVwMFiBLOT9hGW9WG7k0Rh2Y1KMV/UKMLzSjswRfLPLJBPZgF4vUPYW8rJ43pobvpIZ21s
KRtGzRsimFvV7AQcAoBpCCtBssKR1VPM9jaL2bRTROVY82goOYL+DiPLnnvlRxvJb2BcIcViERVJ
0vww0d8dV1MbK9aWs6Yqd8RRWiofS7xrYoWYsKQQ1cwdOeGqzlOl4M2aYdphPAhuMKKLLHgQYRVs
naDpIC9yneG/7udQHf04sCJ7RqJuVahDsq489nGlXPo6eQ6wWMfitk13cnJD8Ep8WO19rHBRDjL9
LD2N5eduHmjqAMVqMc8+jMb7NFvf2OvE23yMf2d0roCoR7fSCaGc7krzXYiX4WhV5SlYbdkSSMew
B8SPbIVIYM7SHsyqOYpVFR9TKXop9IE8j07GnEknSVjYNs1h9ITUiFwpr16YpWgsCtVJzzvS82Ek
bra0zI1bgS5gqF1VocFkT9NdKKU/yRQck1ZWgNPmmb1UhJ2YMqF/SbabpbRdapU2EApgOnrHw3OX
yO0uhKFD42EtkcAdDpskPsVp7alG/tviQ+ND7A8gqUMCHcddq8QYDOryvcvD0Y1UbfLHodK93Bh2
tTZz1Kqy7mkj6ZHRqF4uZi/SoIDRaOeLYIQ0xZRhcXMzd6yyRHNKtrqjPCnEtmwtPQJH3ijK/VGu
8sdxXN6msjujK0qNIJ2U7SIORywBQzySI/yW9fGqUjXETMRm8EofB1q8GrvQwMBVKyh1zkBcBAVm
tBzs5GnISC2EZt9pAi1mnaJC3cnZM/SfM5LIR4QLHwRsOFxjyWFBENDXVV1zooKdlxIqKIlQfBdJ
6WaJ5hK/qx+BCPeZyf6EFzKlcizMYyL0bR4C69Cj/ijM1pMEDTksGouWiVkA4HaEsk221dDeLCzk
AChQVZR0kq0lNL/ihWizNHugMogapo0c7nSRkmZaGEhvje5seSmKnlStgJp06HVtyo7anFmzZkSp
91WjBGWeDCdYj1Na/ELc3/SMxUe1vNYNfkvhah5fDNy/DuNlWaz4NEdnU8vBNvRvszoBZkU/UJAP
85IcurqZUD2bRHDD36GmE5iHTfcSCShIgUdPrbb2gmT4jmc1uFp0lsQyRj8K4YtTGA5fYWsEvrBT
tGqLIqsOEXCiDIAxTJ0T0qcSAuJNrl60tP2SOiTRZcKN2qQI3pjLaxwAxKhhCVcz8mLhu9G2rhou
natJA+1mKeAIWtIHaTrNShwdexSiBBObzlGyaBAaJDmk4d1qbbykkWJPZYmQaWS8NbG1G+X+jQMH
q1xcL8pVUaLyR9api6iSdqzQbZ+kBRnHYq0xieUquVruEnBwczZxkzIEX40CPbrFtAdbBf6zXrtN
fdRieTkbcV+fECagrD8TsFAhMCPEx5DUOytIQB3R1ztoE0ScNEIsbExwm5zl9NMsg+TYBD3ooAT5
Kl2j5DppKDyMYrkdDSeSHXIk7SBNQuthUnxX9PS8oEl4krLmBdo656QJejOBkC7LbDnTTHEP45hH
/FeTA0IRoJpkZYPWAX1OcawcXbpQMeuyvCWhqHNkAopTobYJFXDMeRE71NwsbPc4rtYvLbBFr6K/
jrrDk643lC/UVcU+I6AbRLr0tVRQGm7UAvIeJpoJFsatBuEORhceGNinq5b12NZivO0TTE4Ivqmc
Ge3wTGpa+S00bODA/JibWedmqfY+W8DdIrU5jJCMKVpK741an/NSWfW1ls5eF4+ezi7JI4Or6eqK
ySUkFXKv0KfZU7tGg49NGCGwM2U9hqbYcxJcqu8lsa+r5OJP3hT07MUR05WxiQ5xvTUsFmmFC4g7
KkzwgHZtNvbSLhgwBVPKfD/pbJPFCNNCMeHKBu2zImYmfm5Udku53JbxSkMA8FlIWIJMwfIgioO0
lRGH2JJPK+OyRgVA19NQ9CZ1Ac4IIIyEGrXPJr30sZX4UU9zPV1pkWWJkhiid8pRDFJfQmWQqlkc
4O4y7fQR+pFp9Fh/oYaAguIQcV6l1KTQjVKlRSE88U0lw0tNnsMXUxvAm6YF3LFSeg1fMwMKfkJQ
7+jGkh5bTKAhwRWcebIYPMxGuvIFaJ+gWngTReoiuipJj5UJGVYltNmoYb64U2vClFfQglCN0AMG
mPhVsBTYYpQHeIw/9WzEe2spcUSd2vder3aLgC9o3mWjt5TSPmhAbiOqh9AtZbQi5GZFMzwjFUcj
f2F/FhcSQ02kXo3cFCAtsBlCImpeWbSvghDPHL2DRcyCD2gzA0cni6DkhI9g2i3dfoH/0nYPgjyE
J1NMzrI6Cs+kuwpn59fStNjv4TuAaLetmfQae+GpLIxdgKwW+QNdTTHg+M46uuiF8UAy5BSp8jWm
kQ6uGduLRMX3D8or+K3udQimF8oOmGunJruc1m7RAqshUFjVEb3bkYZEtkuxatsbVcPeUkf7lk6/
0IiBn9bpACeSxwml2ReWvNh042r9YIjDfm4VgJNYE/Y9oXOB0ekoKbBPpDHfGdhlP6rjsBsojwxh
EGOajjW7atX1A/OT7TRRFifRsEkhTiPc1oVvGWbBwZTi1ynmWBUjViOzhQVNCAt9CIeDBpedFthr
K7GNznqob6pQNXlB81aiwOd2c/MujlpDUzFmiaLHqkXLqxSLtyihVbgMtOVNawyA/9PqD2Z83IWi
fo/iWnKVKaRJCda8rYD/RzXdjygaSLvy9GGKlatgjIMv4iBD3wPTpc8xBH49o/nqxshiETw0mdtE
WOfOL8syQyGzKAD3Zf5QtO1tiYqtkIXhNdPu7TB8TQly0AjyiJuKMgdqgzgTytRu5RZTyCmHHQKC
RCon8ArmfjDx5W6OiiS+NwuSDLliHQzUBvCp1U2wt8NTa+XDJRXHH2WERmJqsEKG2MJG1kjTqxZn
r/r4UpWl9r2o1yJOL5jA1bu+WGgDJdPadKYT1FqUW1P1NHEguVSjfofaGradRS8P3ZqBk36xfBSU
0OuVQDSi3/IhLHQWsMFyhxnumQCGz5XSOxvW4OHVAlKyYH+vhvgrLrPvyghrqrr1YyMF/bEASzlw
qhqL+W21ouTqqzRI3C0vH70pTQ9iL7g4zgMSxH3IrxV0ynHDyWL5UWqGrZHm5DRj5xXs4HYvTcdh
wPddDhUC/ui05OVALcGgdVEt2wl1DXuaZ2gHPcIRsb7L5bXmshITx4YixtxVFMT72onGhWBKrs5w
fGld1KzdqFZfC8v6UXIB+5K+/cSjGwAScqz+vOhnJZOoSCeG1wpERQa5XWVCpVEF2IB9UUPRBzA+
qSiBWPC2eOosHzVy2skA65Ei8TsNf9bAUAWEdA4eBqv6jmlTdl3+qwVjCEIeDiomcQI7TWCJH0IO
nAhHvtmdM/rIMc04QdXp0jSfuEnhWmR6c1uXu0Yt2V5VUrlgiO59275Ow7KcM+3RymEap4jQ+mh+
FGAXEVUSBCLmllq6xWcIWXvp0LDzorHtN/9f6O3/TujNMpE++2//41++pv8e/pTOR/fxb74UDx/5
z7/+09qR+i9OFerfG/7dqUL8ZwnxVkk1VcX4Txpv+j/r5CySLhuSZci69p803pRV400yDVUxLZ33
YS3RolkU/es/YWBBpcGi+KibpkqMrf+/aLxJhvV/ulQo5L0IEKmWKBuKsmrA/SeNtznvuqEwYnNf
K+l9omfUNZFGa1qw+9VXSwySF1Oe46MptMc2Xlqw9Rorf5Y/6PrAoF1zUao6pzAhO63M92jNVhVk
odP4FhOD9FX2O69Z7bymt8Z7t2a7Kmlvv+a/xpoJI6BBB8ZUDpXYHOMBoZ1+vAWNmO7yAoRsP2KX
K4rKZTaqo9DibF+NyFKGMQJMhYDodxFY+3Q0r2pFKavpDOiB4FTDxjyGjYFBNvm8tmb2Si9UdIvU
DsqUgnMp7cBKolZYpPS3sky/R1YinksZzliGx0GVhNi4Gcj+6qAPg0pVLnWh/xg6xb42Gn5ircvQ
l9KOqAVPO5XiBHo2oWdkLDwlyCNIi4pwUPHn7MfubYwV8JDEi8OIZpA20uctpOmWgn2sFPUkq33+
qVj6KliwxfF9vkxBIe6kvtsRbGGgnqdg25Fv9QN6seQ1ohcOVGAoB6P7Rk0mwyadcvN5pHWLbJ9d
W1PsDCao7BlHqaYySM9ps2zKal4OdDS2arZDE9iZ/qpB/5O9M1mOW2mT7KuU1R6/YQgggEVvcp5I
JkeR2sBEicI8A4Hh6ftE3tu/bpe1lXXvewNLkhqSmUggwj/34+4h0OoQW55toPUiH+HI0wrSrLUk
qVUlbuH3QutMIM7WE8KTQICa7WTY0maw7/K42FuIVI1WqzqtW8EezgFUaS1Lq1qz1rcIAfVa7xq0
8mUtT4NWwjoSTFp+slw/3eeJPDORs23kC3jYdJn1OLhqIX47Tnl2wrE/l0Z7SScjuISjv/Pesp4M
yhJMdzmUNzTj+FOMUDZbm2IJreMhZtwLt2IB71Ksl1RfBk9vPURmxq63MPYmW9RSK4OJ1ggVYqFV
hi7AAVQZBNNjJ3EOpQ5NzzAh+s3ikrlL8FsrhRxZsZ6SAhXDjMJfFqr2wck63Edaucy0hgllG30Y
WdPV+qbSSqerNU/fU99LM54OuejvsmipzmwSV0419kfuVkdXRsF5sb0tsRm/qsJv1Ux5XRc9eumB
WoaNFbfVKeMEw2Kjsb3+u0vPHfVZlN0byBL4IB5breEqream1m/RYuyNjSHU3C9z3RrUcXRUS9SS
zRCjtvLMJ27aIFmeC1ET6QtaRr998o3lNYyrzBPrWBbexax+GlOHB1EVH9HcAzb0CUPbLWgQ5vPA
d1Gq7RvUPN1ESQNIDOKVQ1/KPu+tcU0d08OoNe8C8ZsOjpkisWPh05ClWN3kApXcIlThe96IM8/b
ebXA9j1jM2alib4esUvJsmHdz517cPtmN8mc27pClR9IMyZjHu2DNHvvc0GLqSL/hpY/f0/yBCtf
Cb0btkw7cuGiXBfTSmOubD8BgKMDOyFnDd4Qa3GTw0hzzyouMDfYNpHGqnsEafhbhDgF0XmjRMEu
mnys0OaX7yGnANuBh1AzZpibw5QWP3necCEyeawr9hMlEzNoDeyTZVXBDiHVhzZEsrWjmyP5mMjX
U8RubLuCQYdacOOZ8WvBRXvlzT2Gg7xC1exh8rTw+tZPbYWdbAmxIbnehLz0FBE5B0mZHO06fxDd
yBrO9X6qOKbcnnEKjQQN7nYtwc/ZACirx6bb54xjvRQEg8eCK88Ii414hHro3IXrr0dP+0nEgxdg
ZUiRFNeqYmA+hGC8Z7BC9LvgPy/e66XNdtyomnWRUpJhstoErHfpbHAFebWwSJ9/uRGD+CkLyQRG
0Y6yep9y2va7N3H+iInfsullzaBbfiu+GITk+6xsF4o6UTPMmul3NV+ChM3OkJQ/qwmXWSize5ZB
M06z3kBfDONVCHYkvsGNYGuLlqLPsrDx+9suSRTjawnQD5MpRtuazHbjULks8XnMU8DILHGiN+65
OzTV69IGAO16qjbSeb6kacw1qSw+2eO8GmZ4tsYO7xmRJC+yFUN39a2hddLAaNZaEPTz1tKBNvsc
5130zMr+qVGlu1smDDCOcDPCkI0DZU3BLiEdOzMqwsDMilN2pv2A21G9zY4fnoa0Rxm25bQZZ3Jl
HWXQ+7AT1AVLItaOjYoiOiwjkSSJV4nlGmZtT1CiuVghfnJo8ChUqZyv6GEVJzvSSkJAo2eVQd2i
DE6+ILSFNtCvppoFNfCudi0bDAbs8ux9bBNAINaK8HY0ZvCNZuAT1egwMJQxnrSgS/uTQvL1lLvc
O17dYGAsMCtVwzkJR+4J/oTl2chffWqa1oZq2O3P5HyiLt5KhR7YzZPaDCYypWcjU/YLr1u7WLQM
qCqnAn7m4hv2u9Fr75KhvhReJM5OS6NjZHcU0fAxcacqfYDgs/ci536pg/Fks5Pt4iQ7lwlAS5v+
lpBgumeAR5p06Rx3dro78H6ImqE3qxYDYDpQjXT0uCNr9Uc3z1OADHuv3GQGTivZU4KJ3oONH2Si
30oIVwMEiNzAzVaCMGzSmgrxmBtwQsgP+ZYTwScQFNv+3VAL+9A+G0lNFMNxgPAn0Qt1PPhMEI1o
K6kpkI61ARYavh9TS+F61sUNKU6N09S9QwsjKVjvmtqYLsz1UI0UntMMKKc3tko/y+KhS1gGBJAU
DCgKUW48+5BPj1BucC0ZHkGTYckvA2b0uYmocs9nE9VEF8Kgw5xi3Zjk53k6PFMJBaWwtg/RIq1l
rXI68aIIx2JYe/iMYpqmbn6EofV/2T1FSgD3br3of1wKopupJ7OHtTSnEtCUep50m48/kA9uGL5x
lpHZrG2P4D8q5brgNDt5dHClsPTItyk8iJh7Wi5iB7M3D645zKfbYckHC+Nt8ANUeIcbU/00Fk2F
Z21QnUzq7rd0zJBc1eymwl2GAz1GWBpxXouYeiaZBLBphqzE1Yco23c+CAFGFg5DeMl9IHPhZBq0
lpmRMW+tvv/sWYOTXqvYsOsnOYHH5+Po9etKN1RNgxtDtM1M4AOvbeHt6BU0T7A7X8NMDxV1TZvv
Uthm0Y6VVnO0v30V1f7FXpRBvpATcUbRPd0e2bpK6Pboz6HAHejUSXAYdNHO7XCrsr89mm3HOGpq
Lrj2c+zTElYFTw5zg3MThtkR2C9cWt9au2WGryb1CCy4JjIH69edJerr7elS1uVDvMOSr30vN+/M
7eCMfQpgQXtpbgcviiXkZu/bpJnzQsO8VB3l5SHUH/spaXG8spfh3tqqY6odIJ3mxgvV8r3bw07w
8mZM7hh2cL6Z1jdLWVSV6TYipSxjXt8e5i5x6WbB5Xh7WzNddeW7AyGvv463b1iiui6emSPETx83
ZxPnZ3W6PfpzACtbn1pdnyZogfLYJwORGsHm6C4pR4n65OrD7ct2zr7Mumu2f76V1S1iZwD4DWJd
/dfL4N5elttr1dnuxUVG2NkvZdsvp9htxYmCMW8FdBXPbmLH59uh0486/3cz4NCLR7J/mQlsJ4vY
o1Rlg8mVLCA8b+8QmswQ/xyCNhtprJPVLoNQWRi1carj2Djloz7nEj6fjYHHQJeT3Q7MjamR8rqv
3KS9eL2MDTDDTh5uzpxQG3luh5uP569HpUDiNRdbbCdw/zdn0u0gLU2T88kfs3Dk2jd0DVd1XfAB
XvnkJcN92LYRRTcLM4Wwa58COc672w+V/rA7zcT8sJkIDtyMT0NOKskEz7y5XSc8fYlotQ/q9ghw
I9VIt69VH70l/hjtbm/K7b24vVFKu6+8Uj53DrMSomFxQz0akX1YsX85vv7L+duNtHXUHbzCPz+Q
+MB1m5k9NOWCnsSJPHHVoJVpbnDHsiDwby8I9/G/X6rbqxRMtaI0KR3iI9uJv16C2295+30Fc5nT
n9+cyzYJ2zY+Fki6tWqZM5jOL4rp1CqeSnGQvfVosSOWgimla7famBYQtFzER6eFP1t5274HpjBX
r0Y54B33mWbYy0Ia2++/kNl8n9DtlI/ze4siD903CpDpYEBl8AI2jLGzuz+HKYDzLa3k3FENGAgc
Ax5tsTR+U2NMDNNO3CcV+zE22rvGaO5tmklaj72bEXOjFwPteRYRe9s7ik48VX31DGSAOyazeIGz
WFI9htMs2y1BeTepu7Qsf1rSejMjMsi5AZZ5HJNvhfmWxqDlcr9+j1T5bssQZozDRwBS7H0bl/mh
EtOjSWdR1ZCun4pLgsq4Kkw8Jp5y0L7YedJzwKW96yhlhzJnLpS+RvlwGMOZpY9UL9RM1WcmiHe9
M/qHKI9fG2uWG71QNQUDB/inEjsC99cIr9Dgy3JvOfThzoBFC/8lZWZDtiE5+58GOgHVcMBbBn98
cgdMR7OvTvgp7/L252Rjn36qof7vwtgA01Nkl9idPtmQgL8yjHtjIFhmCyC4kWC37vsNSgQELy9k
jKF7gnO/JWHv0qp1nf3sF1hiUqwzQjUklh/dwGLFmPGWmkN28V2Nusf14qb1k09RkN7q2SRCLR/6
COXh10wi6MeTAx2JmiY4mXdD1RBXZE5rTm+hJHzURxA4WGT09ByhdcB26NpNzJqZ7p361WeIYzmM
deBawqnOkuPSVwWMsV5kPzpXvXSe/13xIiwxeb9hxM8beO5zm2cnvzCfIO03qAvOtm6Xn5nNnlql
oEvSsXsUBMJTDwc5kzwbxmryNtBXPyn7dQ5DiqsDcpaF+9W2TrsZHNRsO8Zk3g1XfCTbuNotYjr3
jKz4wP/udDAt6AOqeiAv2JN7adJ827mEwoYY2ilwZKzl8K1qs3sqahynMwFPJg9If5+LnT2lgZaQ
M+8un+HL+Vl5keF0wJhy6ov5nEHWzRTZDSWmn+UAh7loX5dWPmdW8BF4Q7i2+RwtFc1ZpsPsGGPP
Na9hOZr5/ZjhhWZNum+94b2qiiee5cpSwbyKrNTHvM3GS+RQrZySoQAcXZQSnGsVO3eZLBuDtyEa
rxOlcDy/rUlAC6KPA5p6lxA5dYSa165wgS8UwTWZuneaWWl/DWds2917G8UhgfOMVIgHj8+nJmhp
cYr3U6bOdkIHESOCD6y+wSa0Km4FQLzHL1l1chf6pD3iRv3AEsHFzxi2rh1goVi4HHgDJB+Zk7/p
fH8dGps4g4QaU9q2M/Lk7JXWS+eXBDOaMd/EKfBCu2WG2UIX41VrWCcDGy7UeEa2njeguw8zA9tV
J/pp3Y5ms/fxNg9p+Ttv3GStvPqd3rJ6XdNrU1nWVz9T7BZXeO9YYjG2C4F45UG+HmpYcJFqNijw
UHEgtGUxprZCgcxTeyejA7qmb/BgZh4db9LAl9YYF9OOLrFJMDhitHqth2xeB62z71z5FMSQBCtl
U0PlkAPMGRuls/eblUW0dQYFpSq/SjuyuE/glUke2RcvF0sklyoADGB4w29nIHcSgFnhn/wxua25
Bzb/gSu4gkMvICrbFnle+Hh+TFjB+SXyVm6XdJmw6Y+AiGrCCJBfHP+O3iw4ZKBRxOIRHUubFXY+
XFQmMHmabF+ZPF67EjW2yKAZm72AfGznb9w16JgKEQLn8tJFI1s1jLBk0J9g8H56plPe2ZBP14s0
vPselI0Z6OCyga00KSjV6tVBZSo6FjGyQE9UJQz932maT1u2Ie6aqQhxPckYs4BdFrv1O02B4sJl
bZNMvJtu1P5G9ph3rbbPi6w+mGH43HANOpVB8zvOR5qc4GMWRfsVo6LgQf3tp3O1McqLbzKPj0T+
iOEGDILyoEQVJkk5YDUN4yaBgMCFbFewvPeS/n1Q/he3dNBDuiAqcAXkSUgV6a/M9ebtiGHh4o3c
G1PWZINwGMX5HerVLu1wM+fc0vggdd7WINZeS5LmWUUBbqCM6FQQWPGDq6WGZOMaXGVY1UJVN0eb
yyAmTaq3PuXQuuD9fYfgDMCINnlqM7e490pMv17hhethGEFucUPM5TVnYw1GAcyBIUYgKtSiDHcQ
78lQie/tJEvWmcO4p/kLitsXnhSwEFawC6pipC63d4mwEWzuyTXZ6Odrxjinpoo/KrOBBtBvgsZd
xwqnpbNgfQpdnD1RkSx6AgpEJCERJ5wHrJpEzxvJL2zD5DStfKds76lLa8nIO0sPjXtwnGa8GB7B
oMC9M9iFbTxRkFEQL2XGJI2SI4CxFRe0aFDXUDlrgPh4BUOsewXo/UiJO4ezGovrfklHSILOCG96
tocdCfEibzdTl+N9wK1veMStaNPT89joG9UlRd+JM4I3LpyBFmHrKeLUx76NG27nyvFn5ugKh7uu
9N2VYpKwyQc8fmqw2TMFw5oRKwoc3LDS73HhGcl1VnusNeYJmQyuqhlg6XVd4JbYoBOmjnGh4UDi
W4a+vcLAWZ1uB6mIXmRleLDK+kVwYRs3o5yBWvc2ihfiUE39GJRsNyFwHG7nJOPmH/0uprA+h6Mw
9zKEUdPBweJiCMXAye+4za2zeAjuGeASYJrK51R9Jv05tBt327MkWskaOEPoOK8tBgAa8Ig2yuxH
QPkLPNukPcy5+lgsQu8xOfEo/25muBSy3H8M02rjKNYtbfLo5DyfTo6/phjreYTJrPDFtpD4KULx
w3Xn+tSXtcdG+biYbK+SPv8ahHyqmhKmYQc6wkk/a1t8LigeZCpxJkyCraZO0/m+cQfzP932VQix
cSBOznvCZTgrCwQCVu/G4PF2xlQMAH0YZ0qFkUyfnIaurBZenFswy7eCY+hVI7P6tIHyoaWksXhr
LbvaDrKrETOdo+cUGqM+UIiIjSv2xIO0NOXHTw2qfQJMKUlVP/Qwp0wNhmc3AE1NwdqY2qy5xF5A
XqsA4SBjCGnuDxpKyo1p/mxqyL0B72NRx/Zu8GjDq83gx1iX2xQrdqOzcmJZ8xHHGaEF88GaL7K5
HxdEi6CtXgoshuyv5mEdW/Sw9nOOWb+O6Am+fW02EY3Beuv1luvgR3vTEW4lMbev/xySOuZy4XKl
N0p5mmar3seUgjJ+N+O/uqJvLdHJbc/mc77FSfpXIXE5lY/MRKYdCx7+B/1//zkoHIwgD3GcVDop
kVIQ1B2UICphpnfpUnz4SBlbPOnDyZfMozGVqlPZl/hpSn9xaawmpyCrLEIRiKLxNDB1OI36wBO4
LFZEklZ/3/Q+4MnPx6Tw/u4bBkSP7jy7NBREVXuisGRg4MZk5PalpOx2bVS1p8Wyv7uRY7MpoOOx
nInIxxwZd0G5LZeR+gPkEVcfbu3Afw55b2I7thcL0BMbe6F38lPoPJE2YaWW5C/uaLc7dwrH0+1w
a2VfNEKTnNAh1BvnW4V2TAzpr0d/vleZ45UZPmMzaSHK6x14FM7qhGcyoGRJf/3nm2Ubbyo3twBV
jMOJJqltm3n1wXDZHC1THXN3p9hp07rA2aqWrt1cK0VN6durkAIqpLYU2P/AdAv7Zw34gBr2Wket
bo/Ev1vZ9Z9obL8/OAGVc10vqGaPr74jU5iug4YbEFA5mTY9l6nXijULNvtUeLZ9qvUjlTYgdZl8
qs7H+pSNgnzIGNDIRHbq9r004sp5e2RNMJLNgTxmVw5fFrGbbUkLzck3Yusk4PEfs+bz9sXt26Iv
+2PGO9abkCFvh/bfj/7Llyx4O/zY8Gtuz8+oyIeR6LQ6fmFT58Ruh9u3574PjxMArm6BRsE2IdvX
eXpviZgvc/1kb884Y5GwlgD717V+jmJerJOnD7cvbwev6QGKtk9ZzZ24wFJ3Iltz+///8ST0i+T5
OjYz6+dx+8nMiZBQDQOrL8PH67+Ipn0I1Fyvh7iO2HNRR29CN2OzssgG4nbceuT8dEGX9JhxYGnx
I0B6tbhfisBiTY+kbSjU7C7sL5YNBGfy0x/ZlH+yBiLnN4+r2ca0aVWAU93yteo5S7IZp3JlAUbK
TEqA5sHEVcrLNZWkJMJZJwkZHqqkK7YWQsXOmcW5Z0fTT2B6IRt5mxbGwW88juw39/Quw7VqIwKo
q5bv4HC3XitLfRm6rNqj/4i8KtgXyowAqKPGtkqeop4aUKnMZ8Og5anxACX9f9PI/41pxBa2Y/53
ppEHxlb/NI38/Rf+VzOg+S/XwpJh2qZ0rcB1rP/8j7/LAX3xL99i80BzoOvbpmPZf8oBrX8xYLW9
wLGokPH4a/82jjj+v7h+mBYmFEwn0vL9/xfjiPiv1YAyCCyf3YO0HFoCsaj877aRcDQiFZe4cEtG
H9IX80MYEP1SFCShq7mfzoAj1P9ks/dUk+Zc5wE5Nq5B7w1W2J0rBKLEGIXbVuDvj+jka/l54MAj
yPBM5qyO19ZIMQthruVQIqS4QftYW8TWagX1HpciWeMQYIpTgExK4oBq1Hs+VJm27DMxNj+yzGTU
VPrQQV7Kig7eJT4UFu7tpbNPVjfY23+8e9cqn6Oq/I9yKK5VUvb0H9r/h5fENnnNeVVsx/P02/JP
J00w+C0W3EBgRpXBIbITB+SIcU8l97yvDAOfCvYLooAh0ELn3ozig71k3w0LHmZKCUA785v2tU4u
A/dZUioAapIdHbYzO4Ng7iuqx6PAe+cKVB//++eODyjg2f31Sx1//Y//dClOdlzfEhiKTOl7wqHZ
8p/PPoypJfOGpIHOH74XTeggmBZ4DT2IUX1QYZizHsoRJJQk2F7rTnfZjEfR+lSoYcKx2shZTREi
0Dhquwq5Gm/E+YI71JtSi2yku7HxD1F89qnqmq4522jIJGAQjeIJgEt+dhizorVC7reXx8QiB4zR
46vAx08WsT83eYInp5rOs4q+CXu5406nlVUqrFT0KutesByyjuZCAlt5RytLUSv8a0StFTO0Ydgl
Qfa6XHIVEkJndlUYITsEfwGw3G0ZBnA5DyY8GzGZckHNGv0zsad+zjTsNj6xOv4ew7oH37Dabceo
B++kClZe/8uOCQbmvoYlhvMxwty+je0CX4f3jW0Bf65DlasyIvrGW930yGQ2DeQD4RjqqdyHGClT
2hJTvwpYkIUx7Q+DeWm0WYeOWaiVpjzOwnsp7R570wT/pecfMaqoWSeDeMQt/DMKSUnYWFxlWubr
YLZ+ZPML8ynAlRMc1Pho+WTww6a/Jq5/FmYNcqYdwlVWdOes8JFTIU1Sax6EoPmqlgA65WMzKgHY
A0F0yIwdFhWLvcdj8GPJZn/tsV0n6EFiV7XvtYslmTxQvW6GaaJlz2ZbxxQH83tB1mpNwgj+QIpv
KMl958EOh2ZN8N8JrUs0N7DaGFo6fgaMijQWuJ1isbBgqelUyP4zxNaMEXhBnqK3Lil/YNgF8NUT
XghNVWL4Xh4JdFNmXc8fhXolFw0osinf6pn9dt99Ssi+qRjeJY1FK9WXv7o0ebRjaJ5WkjwwASf5
PKhvXlN/sDg2RIirQNKovhjLNgIU5IrwXJNiwNIv3mVCBKKy77CQQ6tK7X0yE33JWphnNYQVWVts
L5ZBQ6v8mRHjfDRjNkAxGOJePcxq0KP1S1wRk8b55U8kn7L2p7QfGQWchqB47awwp3wUf67lbpth
OGVOisuMt8Wn3B5jGAOAnE8awDt/lt/jWdK6QsbTLejo1GkUYYpvfiZf8gwCprFc0jo2tzGWFNS6
yDyU8JyGYn5QSfWUet2Pyu4+4lztRUS0hE+Snu9/7330USKAlYTBV/qHzrIA6wehtTK1VSEIubB6
LwttikiFnwiFv0OeS5vPp1I4P4wuBsaEiIypIV13E+Klct9T3k8rjR8yRpYZjv6+bV4nhkGNiq7S
dX+GLr9AKX6IeWz3ErRCWIZPflrfpYGBDzGij9pwn3JB95xW2C1bSxMhFJOlUPsisr5KPnkrP54C
pNz8Fa1v55moTqmnmVwmsSymgKiqU7hKOoJxnayeSM/urCzj3+hBRCtvJkKSOw9VSb/7QJEjxuxZ
+mivmd6N3aPBH2rJULDWziUmk1u2V1yukS7H7h59gKhxVMGKAcLR4UdJ25h9c/hpu8XFKONnzMrt
ml3da51TAIerHxPCaF7/+n+JFqA9UTujIkbw6Y88kxv9+Z67SpfZxue2SI5hHm6d1NSGDsIr0Ydq
qhn0xvRF/xFgYK0iGPAHe+sa1taj/kEayPcMxL43BbSyheAmIG2OLZD7kGob3//uT84l8s+MjWUX
RDtMUO/LcTYByZF0BHgX7qsczTIJzHXcDHQUGKRUzNrbVzbirNRFTUlMocXgxS/hSMtUimfEtrlk
xj24k86KdpbQfYLtkcniN2JzlHnmm0zKe09SdB+05yxxMWxxCfMXAVPkBw6MZNMk04XaSEiQQbst
aeOI05geixLxoB58XNm9fCGljKMTa9JIruxIySFkNG5vjEdIs9TOG3rPIc8tyHolbbgOylhet29h
PF09qdCTS/lmkZdPs+5XnCBeBwhaDrOJqsctUvKgDXHJKGoFbz+ag+apFsGlJJ401yBHi9j5biM9
L3VeYp2LNnGwoHcJA/Q9NvbVTNjEyxbCJov6PTnDo5cE6ykqEGcn8zS16XhIPO8SjLCvo2SC7O8o
MF2z+xD1Au9fURyrfHiZDOxfkYmNgClvh4ywcjPrZ0H0DqNpBb+LBiTpuB/Z1OG8De0ftRF+a+Ph
zgkHJoROVVJVTH+w8ABTmneFTECl2K6xUu2Mz3dmvhLM4q62sz3zrufUnQi9yffCn0lFFWii39M6
+TGTzBk81/lBtHiV9vGuNWzMRGIaiJv35TZr5b3w0RsXAIKIMN518fkFTYeEdVBzZRkzuFY9mKrE
A19FzEhiFVr5tdM/xLZJdLsIiKOWxLb7LqJr0nxp8L1j7GI2oU94g6g0E82VGsxqY7pBvhm96isx
a+C6VgXd3em2xZzuI8SnHkccCxcn3PruSx8l0UWFRzlR1NAW8mriEGUmOv5aEqfHIga5crZf47bD
GmREePRtgLVSvoxw77ByEjFU95CnRVyfPJ39CwE2+Vy3wqUnf+vRnswpcbdjx383hsM3ajLp1qwK
Srfsy9iL53yCRtFn/Yd+6foQFUq/H6PrvkfN8Gsx+BAXsflOvnDlGiUpSiG/RVbxXEhmaAPz+I5w
lcQXs5MClpjIf6lSAZxjtd0n9PZNQXMOcuM6Duq74IZIo65Dq0L56pXg+bDykHlsqjcfcgAVkfex
x8ht9p4Me3xImd6tkuyF5efJGKaXkG5pWEoDl6YlONL12/G3SJG6r7ffjtvjWmhtLZ/zo/5vHU/s
7Cx49lPvi5k75/wk32qZPCp+Q0+QOM/EgYprb24ejKDliYtRM3lkmJOnaP2ENtAgvw7qc1HIz1E2
wAeHamZ6ztarkdXdbjwyqJPHHpckBtri0anQhbjUWzPQxRJiRz9/LI2EFDJagCPEtCaeptulZuj6
YyIZfyanCceVrr1OD8xuQrwqFdU9ot35Cw3SddGfqwBsv7QptalSZP/SptHXhnHTAotqi3zjDqq+
ZCJ/sXpf7RDG1DoTzk+/T/EJwxmcG62EJ8Ur0iBrBSNhPCaYLutcVwkFaOiHfh1m5rM1rHFqltvQ
hU9aRXz8rfHIumQ4BGXwlURIu+ViYgjAf75iwphcZhtmW9a1VLXUiU7itfdoeuZTWZIbtaLkkUm0
sc8CA2pHiTMUjkXHuBfgfHckGAVGLKfBLWydTe171mayrWVr1nQi5CNlHdI458Il06ZofSsjsfHy
sLiTRfMcxxKQ1YLpGSfpechtg9EZHw+jKRh8oB1D/o7zQw/xBhLNnBSbSpsN+rGtT0ofTB/x7s+X
t0fW7J1bb0z2tx+OMBUoly6bze2Hf/0F55q3y8TKyPznP3H72QybZSeVcW0G/DvVaAYbWCrc2519
HC1Ujw0381qCSSSuq3Rt2NHMWpkT5nbA7Pv3P3n7sp7sK3W2lGLcagJvjqXbw8wM2V+ENThv/4Ow
aXEqY3SckgD6Vqa2cawpfi1QX1aOlM2eAmFxlG0AGq0OqC/py2cpotWQzuGLcOky+ncL4e3R7b+I
bp6p27/NSA6nk6Akrwu5MEVG1mBB8DrwyYXJ+8WgJukieVSS4G5B30tNa/UxaE3zHAYDpNLYX+6Z
GLJjctx67xgaPSiWM6dMTM0VVa7MIK2doZWfpgE7mNcNNGirS+/jEHP7hKK6qSNobjh4nseJm8IU
9vYTrcA5rQcDTHW3YDXHCAdKCJZA4VU1CVjhPrq2lZzsIqNuQACQmvFXkVWwHNKhzLWq2WD05Tes
22lR6zLiFVlsbD1V4f2lLFdEQXJBW3vrC2NilVhumxycuFU0d2bvLFejYPHgE4eMFzLqhlW7Oyof
6Y9wp+gyKvcDfeHn0i4kRQpWqV2LcdbY5V1eI1q79N8ZtXiKrfQUzMOwct0lwTrK9aGsuVX0Rc0q
MHbz7ws3JELewCSx7ZwbfZ0VPpHDJmofC4E/3rYY3eLDexaWPd2NC5sps5ih5QG4ARE9r2Oyyw/W
lLBXh9/PHl8cOwXPrw9ouon4yLDUKD9Vf1kyIzhVghtYZxTlubRYiSHgdq/RnGAapRh9Y0nGMWGs
8ncpo0ca6ik+Ium3qxIVvYxL+dtpuH6PXb22prY/koh0TrMaP5qsmPZylMsdp4i/8W2MwiORwoNn
K9aY0j9j6ZZntWoCN30iN4d4kpfvqDDaZBrMD8JTV1pFAxpFo08cJjPedfHJZDw+Z6HSfVbaC9Yn
KTSLPrk3nBGPfUTb8wBIaV6a+cXwKJbJSsXVMref3CDwXyIDFIuhGPZVNjVaTeddp7l1sJvUC5iY
lBVrmfr2pdYHZYrrPJIvigMLHMTS26+J9K7Iu8UhGaa7bjbqaxCE92Nq5dSZAkOLpvE1l3l1Yl0e
Lou8wkgsh/SptZzgkuTeISZGzqx/fprnktKJ1rVOYy3e4ZAh5BaZ2o2u4x/jKYLvhqcb8zZ3VbN5
D1mNbLiJOcfOTYNjrqqtKNr6vm6AN4oCfdXD0Ji4zjXClHcwOthBWZD3hxyf6Gp8sTqEBzyBd4zY
ogfblsivuV3tJxWdEoFVLC7CX73K6idrMskdKLmfaVdfLRZNcIa1fKh2yg5JvweUUJH3zM6OMtGF
OXNx7O+YHL0WiTrFsesc5TiR3o/LbyEO6idZDkDh2u481mxBzSLZ1FLnQhbHYDkXnSNUGUI5FsPw
vgzHe3dCL/G96TGZGURX7tKt6WzX42n28ZZbQ98F/UGRQ2ycQxRo5YM9b2m3jIbhiyBz/DBM/kdY
OG8qYCUzLS3NVnP72HLmxk1UnKyo2izD4lCApEmD8QDvcGFxJEIbHSL57iQVPvko2hp9Bga0jB7T
ub4PnYKyPeZWbEA04CHfOCUdVT6zXMsp0q1Y3hYThFOQFuU+SfMTainSSy8nBAU4VnN/FmM2nFcI
eu2jmxQo/ktgrUNfTHuPoCUUYIeJ3FTCCTLmB9bT1LO1pX8Mjf2SDcGDaeKdwmBnAEWd78NssU9t
znjFLOxgn/SBd+/+T8rOdDduJN22T8S+ZHAGLs6PnAelUrNt/SFsWeIQnMcgn/6syO7TVV2n0bgX
qErIGixnJoeIb++9tjdxlWnLeW+a0clBWXmFAvK9Hy3z0n5rWiN9GdSwkUw5HrBQAyhkwViYdHLH
Nv7NOHe2QD6QfxRGZFbnfVu1LLIBDRZ2B2DcjQrypsHvuIB6vUxDc1akbXyX7qy6dyFMjLs6Dhit
ec4raIP+MLoj2yMmcCrPwkNtDiMCXXnXytdWZBd/jKgK7CcKr0NqHOtzUYGgW/LuLKrOBD9Mu2rH
wYkpDXLPKmzC8OTrh9tHaXpXN9ySjcbQMov+ULV3bIEj7o6YU+MxO0wzptEsrOdtZDJLMloVunTk
0LMx2wNjG+1kzZPmqzQsCte1NJMxL15ZJh0PKSFamChapPn7hzfIIAua/FTgFgaPEF1FntubJZjh
RbEuYb6oXYOAmhxQbau+yIpt7vrzKaHYK/EHCkDJiK1vn7o9zF34Br2MDskePRq/OA7O0ReURNw+
lFWTHk20RLNwzdOsH24fCVdh3CQa9o8/IwmTEcmQolHmsTq3EPZuH5W3HmJGH9hWVGyz34EXo79l
SGOi7iqD+qcXLo2HD1lAhdmYFVbj2+ei29Lljy973Pu3cSffucyTT5AhvOV//uztL7g9/OVzf/zR
NLVfdmqhUEITIN+kf+ffH3zWs3EJO/OP7759wQpMfuRPH1o1I1s3IQDyx0//6ZtunwwMbwT119CG
+JdncPvyX35FGFgYn+IE/rl+MokGIfaChqE/fsFffuLf/S1/fIulOHPT3tzVerXIhZDwj6PwQ1Yp
xCbDw0XWVUm2vX0ZSiQv+xTyJLP2KY19k+QWEv7twY/S4cTwFMH99udAf0V1EaO7KK+2AGPYvHkF
TmZvHLiLzsYz+MwXLyT3IfQRwHn1ETLy2brVXJlbDvEKcwCHQh9jYSWIqigrEPlziJG6iFSzN+wC
E1vetQwFEBYYARBfyBzzXZWkn8bpd1JoCwV4rDi6DKI+lVAOVywsuEHOruCSQb8rR9EqpUumdcdX
R0IqamX9nKb+V4J5InThatnhQ2XFP70K+6IFjYhJ7Fc7wHxKH8gugQscUn9Te+mRbff3McWMhlSw
tgr7l9cZtDsYMDLM1vg5wFfwFj9eZ9g5jEZ9YG4lZVQrtSFY6GAOwS/V9vPFpowg8lgAh9ZzCbMT
OOgLueB6O4jg4aYglFHKhDefPjANEYZhZ+SJ+lvrfAaKSS7YjGthjgdRHEdTtym2E2bqpP90iCUn
tjr7Ca00RrwXVvwu9HOmhKjusH1Zwdl3s4gFYsJvmzY9679sUDtsLC7cz/LZIAMyqZDgGumnxl+V
rnMV7vCWMgxLGKbnzds4u09uRRShchzCecbvLnDMTdilV9Go58BaXmU10kTq4CtswwrTWneo4T/l
rN2kjOQJ/wkdJ+H8VMfeeD9GX35F9Ek2Ej4BOvWMe3PVefalie18k3o9607K7XH6tSRssINNFruB
MH9VNhpzMy274Nyy2FrXMgg3IXMIonf22ueatHYylv+x0Tz1zess5+lLsDVFSCMq8T4b064BgmwN
0X0Dbi8c6ZQuqRnvbb08vzeD7MWh9h0rSPhM0CybLw0Q5bIfL01ArXI6b8L+fZw6h/Gm8QFl+06O
ltxXsfNWZ2+1yL6pKMHYAYdkH9TZGUsMaHftvmeI8BQIQfjTq39V+KthHITbkQvJ3s5ssFoDIPyp
gU3N0YO/STR040bhTMI5A5+fgSSuESEKuyJFXbu4dalXkUFg7ZyKhXysNzIeqdhNU/xuDSiSixhp
KT/YOegkrNlIDrID75PxAhIWZ/40sxdkp34KRjJ/T6GRmusaegWcm6vjA68QKpL0oRYcjNGjaKN6
RfYckDMr2MDGYojt9jWtADKb3Zu2HrKXoMJy5L1zzBBHs+M+pDZPuFZ4ByIA1FWSf1bpTibyucrD
rwDr63as6lMoMbPbCwDeKBTvnWnDvOnUZpE1uHUmqmsBIWzxPQqgTUfRuYa7/RuMFIaShc8gKMeU
6XZwJEzV1Oj8gN5lrRkvEuwnPNF6aYDJ8bqFsfw+h+ZxUCkGCqamCy9BXRruRpXvOTe5ndDnWu0V
bFrwVFj3+v8om1PQ9Zwtc22Du+H+arjtCwc8VxqcGhvSoOBEMIW3FSO7hnTpql24OVaUxZAxJhZl
2glZQ4o8kiVmxEB5yoTNr1+o/GpFfF8gFXA3831WCPGdjS/CC/FtzYaAC8WdO59KBsU/OsY9566S
dEQF9syzbYnLSiLGSzdt20B+bxmPgFtq6Uxqm+co98t16+RX2S2Mm4zvhfJ1DkYnaH0Gdt67qELg
XvqFtDJidVhP7tmtoGpFz6Mzv3du+NEyD+HdsN6h6LcKDFMR0WqlPnt0SBIXTyldm/5EJXvkxa9a
kEbtIsnYJ/0+8HJq7Zp06xW0n/oSOsrUwFaOIpb0llzUyncLiLhTdrSDBA53QQlSSGAB5y0l8EHD
Sr0FhKVoc8xJIu8Sh/2gsj1+oWuvO9d86A0DWIvXfIgm6fYZ9CUoYscOIa3NCw5BrFovyvkCOHMs
GvfsjsZV6YE9tkNCYMOxzCvgt4MmFxOXTULjQyTZncyrj1bP08VIC2DNqPB8CUI8fyOc8No20r3v
wZ7t62Mk5g/tFSJWvjIs621MGd30c/ojUl/KwDojS3vTVe39ZCHvQlED5I+Dm9Gp6X1JRga7ukY6
YCJD9BiYkwvRiZ1Tu4aCYpLUCjRkLiFS4jCDXQ2p+yMFN7rJ5Iedk8F284WJIA7WdRhPj0sbfEiu
obXhvgKVOhdAf1fCElejGNUWDurPvhtwWw7EWvuOf1Ne8aIbwPij0rtmkqCLV3bhKlBgaiO9T/Jg
irOCyJrbW+G8IKzV6yhsCy5UMwdEBAG4CI2ngNMSayGdWv04cthHgHXsUG56g96NzxavDXMDlJ3B
NfD8FjHngGreZH7NSVFt5mWijpjWHLsWl2GA/K1qfysHeF607NXDTCXEcAlNzD9OxiKpIY7MJSE+
3AT///N3QMk/3ArdDVjyAdGhTeOk/8sf/+ulKvjv/+qf+ef3/OtP/Ncl/Wirrvrq/+N37T8rzUHp
/vpN//I389v/8a/T+JR/+cP25qd5HD7b+emzG/L+z6CV/9cv/gPI8jLXAFl+/i7ScgNoqk0/+j+b
bCxoKv/RlXP+LPvhQ87/5of+x5mjPTYhFq7Qxywh/gC6BOHfXIR6rPE2XDjnZtkpMf5BbbHDv1mO
CC3T5HruCXYzf/hyvL9BiwntELuP5Zkg5f5/fDm2Npn8i41DmJYnAje0gYVYQvBk/2zjsD07wVJO
ge2kKMzQxi/Z1NZm8JRxrGp6lhlPEpZhteI7L0Wd96slKJODyebfyOlnmegh6TnBwxYrvQnMbZWH
ldqqngQgmWOOSrtwWFah/ufwDxKZPUujd7dEt/KNSc9bHqGtTmEaHadm+mzFLrWGBXrOP+k6/85q
45j/+3nySrlmYBIWdixT/MWuopgzu1IEHl2Pi0UPVg8bShaHqIFMHukQXxpgWQCABbhYxx/RhHio
UCX9ptuMcskPpWW+lczOFtes93WL93DRnpGsZQnh4UwKbRSF0Hr1er9bsyt9Lqknc5LCebg95AWD
fY/l2DYKo53jgVIR0zEFFJj7dbPuy6zcFt5YVDtUwOls5NVxJqt5wNSvu3kwhpgRJc5hB5lGpc5P
aZOmbeUcAhNoX24mTE/bMsOecHBBZfY/nZed3ofOsvJxGj3+8enQb2nrLGJszj0X4lAsB1vvb28P
CG/UtFgh9nQdTr49jNqla0fRo0orCyJfD74BaDRDkMj+UaF0i8+xon9rdoi13RyuuDW+V2YaUh+I
1TUZeM3KkIqk2DPNU21ARi49vO+VpBxODYF7sgfiCjGX7g/LKWYs5Y+5VPK0TEmwS4v8ydPDg7oq
mJ146NaurNBd9R+X3gz/9HD7nIFtCF+Kf6iLMtmndveg9Hd1HH46/XIQinKyLEedqnI2RlLM7da3
+GbcN3N8RJ9khxo6p4YU/en20bxgJ+2+kfSn28xiPuG5MAdiPDRd3hzqmBoEKg8SkrkhLmG4o/1m
MtSoWYDe2rGXcBX1zU8hCaffXOE3f/hsW49mz6cWaoUK/Kx3oee3K5GMsMf0Q+2RxbbjKj2PBmye
oerwedfD2+1Tt4c4VnyxWIwdFr/HxdRpwxxQ3+n2UAdflg7U5iXsith5r2U+gqi681wOqsZU+AaW
xUX/WNqNgyKPhOmuBGvS1GbKMjb2mSnTXQ4EBAy7eA+8HyY5y60iKbWata/95kqvU2iJAGbeKgOb
Rz1RTc9uigVdKjDhlWTLF8zq4xnpvTzFPpGRatSRcyYsoZcVu6jMwOGRSOgLdBl4Ecm5nGMPvGn6
EmdMgHM3J8vxAAIoPbWpvORDke6bEBFdNcFBhC40XdLpWJqMlZGDNl2ZIb8alzf7LNXPe6PP73LT
aNeD0dhrowU8VUbvgzNYuyXCfZO6owQtW7UnWwfslRkzXWoELZeYj2/mcpisui7bUzS6f+Pn/ePN
fsxSlVWtOyi6pnJ16Ge64hIyR8y1YKOMCTaYit5A0eyCIXN2Tsg6z8NJ1bDGYC731qb9T8ZTBpyA
g1oCOJ+sBMvBH8/DlOR0mzfPcT2PzHLJCTv1zpjK16ZYgg0LpIX1JA5wDyu4Q7+xG0+YzPL6hz0l
dE8TmPcbt9tHeoCSGDYVnbxEHMXhXthMRXl+5RtRtWKnZE6xbfxRzZ5/avRDHj5x4ZhpvljqdZhX
3fp2oeSG2RwcRq1R4zb7RRWPnT/4m4LMBZMUPC5F+dLmNAMilSClVqxsAduyqlLKXUPNNXY2zBmj
s+dTBQn2GMaviS4HARR89nr5xT4E3CMTMBlBLBTjZwYzfFrijFlIdgfTICFYGH5PfLaeQLt3Zpy/
kUWojgmjVRKPzSYIWMHPbhKdghSJkoEHizubnsLaZv7dGIKYnXyZmPMHjf1aivy0zIGx74fmvhoa
nY2MPmf/2YnL96jn4lvHfw9fzHl5ylPEZi8oYDGZHupTDPM9xFdIGQEZBU116Frvu+Et/CvFuM3Y
K3I8DAwDuzzaDAmQBHDvQnjdLu7EW5Qa7YHrxJNvv3V4IjdjDleXsgA9OcmfRgkBR/guZCdMavxj
tjVRkG0P13dlgJoCZHgg+MO0ARQA/TqDe28Ba3IKCwpZiWg003nGmzO5jOdTwgSU9Q3b3LBZ04cL
c75ZHBofUciBrnYu7adcsYcsPTwfif3DgYyE1tml9ac3J3g1EGviLsNFrppjaJXuxXNpMitw53X9
UOvpMv4ffsJmj3Jv2RQn2SliMIPwhYlXSxcTBFBbWPUOlg2kNSmavTmHv1RWQW2V0eMSt2xUY5M8
jjtegUiewYEfG/wCO9yACDyAJ2TSlAdoQYd23k19PR8YCDOnCqlbjhhrVWnzTVgJU8gwho6LI6VN
Wb4kY/vLb5Oewlx2h4aiFLww6IaGv7iQMvEOdPzCXJnmbQAcVZvarEMVLRfVkutiFNNumIx1NiYg
u+7UdjFocncXUHY93hjgqmyCQ1DW4eDsxgXtEyXzFdsMZqvSMB6RZvl65t1XhTiJelkHBi487yNC
Td1wZSE8KaByeXy/1eMs9cd0PvjUkgxSg1FcQQtlyHULdhbbxPJHitwcTU+Kk5m5hg3UM4geJk80
z16dXxx/2PakYAHL4H5rbTiYXMp2dl9dlfCKV4brgJS/efgo6HRlwpQKsO1j2z4s1dywaz4ly0hB
rIwvS01vpm8VnOfDo2m2+d4YqGTANuL27luaEyaPHcQhN+WwtBwJW6m38nUdLox9gOemw7Stet5+
WlgYIvXesGsYgzEDgfAyd5KKMlN8y6urmzxFfT9dpzj40ZSkzrulGLaYeCQTTXiI3/OQ0ifmecgd
ne3gvyHB4mM6ykRIahonB/Qtz3qYu1w8FMm0d6roe5KCEavr6aWZyNeQB/vKQYxUc9rdERbZZSEr
MtY01OtV+AJzy503nV96R+zV8ab7IhVFLLekSb2P9n3gWsd4sLdlSUJ/SZ3qZ9XZ7WrqR1QDD/FE
VdpILiOwOnkHrMZgCTxEYEXiuL/zw4ZbyIsjCnHw6uLOUs0lgNXA5IMuk6U7BnhRLFhW686Mp/fZ
vDhTML8FFRVJanC2/WBsWq/jOKXXlhS0f/aZ/ZJCYtpYr4tuKb87SDlRTY+l51SXPoc1RK1MScYz
YK8s7Xkb+on3E1GAna+/xIdKONQRMVtsZaPo+p7vah+8M8s/hROBHK7Lg1G3eDvAA/Yk1tviVxAG
CcarHGDjb970Zwxoj6BNGR/lxYODvwF+cLnrREY1U6h77azX7rbOizPtrNuomebBPJxx77Dht2Sy
L11715CKBtj06C/iupS+dShKkw5qaTATUOE1jspDxW5+HFTGhiGI1n45Bmt4L5+q3lpN7D0uKvA2
QykotZsugQcGssIstO6pd8Y+/K7gp4qEARd9OYaf/fT6blonjn0cjX4Hexx6k+fgDy26B6pNSrzR
MX2qwQCnD01sHxnHcojwLKeUEho4fLCxAlMTbfWtn3/P6McI9t793ITtfixxMmRD8wr+/E0p/3tZ
R88VDGJdkPGrR1LfQfZvmZG81aW/95WDeXaO9ilV0CXeiTVZ47XfHvuBMzi1MbkKq9jYHWkJWza0
1DguLUCJlXI69Tt3Ftl20oqwAjENZ+cQ8y7vyiAvd3LpKIMINW8RNrLbne0lf2ua+t63nW0UC3dl
ApfdAtu5c8qYSVwpyrNF1DEJg89q+Dl14pX7zd7W9HjPHb5qQfhiYRq+pBP1l8vSHllzfjE0oVAI
d4I9kUk2vPASVvHZkI8Ly+wn0KAsC1tvU6bLkyXSp6xlTOaZcb9J3I+l/FEPcNvSiGUQmWOOw+ku
duunJCtZxZmvYMTBWFHAhTc35t3IvjWmu6q8EddbHCzHMhuxcjMKT/oC9icaNJYVUM0QgkdrOXPf
r6nNvafWpYlldkdu+deE5t16trkvcvTc2k0vMDLnnSu9B9E703ZigMPCyCZ9wfqJsCX2rviosrI5
LF447CYfuPXSSLVv6gEh1qVwJLKybO2Dd+gToHqSvMOc45mJArvZ2Cat5mk84mPBICviTA89WUjG
Qfba5NWj7VJo0VoPk2Q93vKcXZTwvQPsO2wdYgDg9o1a/F4a2iBjcoOxOw4nhRkl8tJkjwvXXsVs
uSF70C2VWds66b77VXxVGcd+hS8Xpgi0ap60KpydWXEt7EGpw/AL3x09V6LaA9qRwH/DxCnPryUD
KKEnUaOeSbV6OsX+JueO+UlJ/KynV7WeYw0MtEo92Qr1jKtk2JXoqZfS8y+8e1SH6plY2zrU3uuX
lGuhnpp1en7GiFCbc8nk6tmawZCt0tM2peduAwO4QE/i1NAyRk7FzxjWFz3R4lrquR29IeeGQV7O
QM9ksBcx4PP1pM/TMz9HT/+k/Mj0NHBkLOjq+aCpJ4XYDbAxMTvE4KonibS8lIeB4WJsg53X00ZS
GNWOvRlZZWe85+K4xKwc8V5tgrS/z5lYznp0aaivgUnmpEeasbDeQj3knLvTkEwfdY+dyJgPoe2k
+3CiblCW8ZrSyhRmJ+0yK9tCq5BT/gHN8S4swo+K+aqtB62VHrlWw3HQI9gQGBMvU3gVln1Gmz5a
1deUd7hmDNYc5DsZaB3tuGfFXXgwRRjMuhFVDdKbHwxoDkwA3K3VwX3C8tHQiOftPbW4K3rwSDYK
XB7RMqHopg62ZUgeaZYebZFm68QErBbh9yBrb8Ob0sNp7H0wzF2ZbuUi970eYY96mA3t8RFq3Gtp
p8Eazvm2Y+5dl/Wn7Q2fKKc4XwhpmLS4zO+j6sxVl/mc9NN7PgTPKY3QoyHvhR6wt3rUbuuhu+G9
+6zgTT2ML/VYPmQ+nzOnB85wNfTg3mGCz1/MskkP9Tum+yZT/lqP+xG/1cbUEkCvxYBeywJV/yPV
MkGBXmBp4YDTuGSryxo6vvO0tFBqkaFDbRi07JBpAYLx96bWkkSGNjFrkaJqeuISXN0NXKVssmaG
0zE+NZMVtotjGcEjyDYV8ijwsPrFjMtsB+Rwi6GMqrYEQlNOEYP+vzjmId6vQUm5Sspa7nr3BxNE
DlfEl36mLxd3PKrXckzM5Htl4Iwg1HDOgyYgsYDtDAGn01IOywhqiLS802uhh644Tn/9QkpUoOBu
rBdeDC0O4dxau1ouMrVw5KIg9VpKMtCUnJu4pGWmSetNWngiC/6Vo0TV6a5GlzKYBTRaqAI3F+FS
dR9cLWKVWs7ytLAlULhY279lKF4ByleoJTCFFlZqUczW8liCToYPdEOegmpOLaFxhl8bNDWADCgv
T8iNcF5IJGvpjQoIujq1HFdqYS7VEp2jxbr+YN6kOy3ipfZHaqXwOATGIccnNdVJwV6e+0SslII3
x+tGYIKTrUKD6aII379DhaGWD00tJKqbpKjFRUfLjJMWHCOUR6JsSJBokaEWJQ3UyUifkfGoBUuU
y0RLmLMWMxtUzQZxE40z12InFue7WqufWgaN+vcUOlZa+wcAHZcWtVTOF64h42A8k+I0dRffyxxf
cRZvVdGjBKK5tmivAg22RYtd0GTplbTf5a1RnijV9MXSIjGaJ2LkcG+1qAvY0F5H6LyNFnw7Lf2G
5xYdeNaCMKv8V4VC3GmpOOBGyV0PX5uWkcng5Zuei+iiJeaUnUCuRWeEFQL70RfrqvG+RJdutECd
a6m6QLNu0K4HNOwOLVtoUTvX8jZVYK+w3J4jdO9eC+CJl3wiyu49LY1jAn1y0codNPMM6RwFvUJJ
70wPhxkwG9YUmO3Pji+fe5uzZWTVnxTiqWhpP/GBahSE7+CQnkNAcS1ybYnnWuTRj4jdjTGkjKrU
2UXtT1H9LS3/T9oIYBfHocInbfRXU59rdvXZtOW3ivTfelHsuMb+Y6lQ9TILhAe78od+6OrtGPYv
bSleI+vZ0LYEB39C18+XQBsWUm1d4OhRm1zbGRD+PiT+Bl8bHUYcDxbOB6UtEL42QwhcESzY1oTd
AEril2jwTYA399lEY6Xo8VR0w8bDYSFwWgBZYFaG9yLBgxGx49RAC690vgyjeK70czam/tWrsk0x
cCEPQFgS3RWrjndq7WcQZQTORpACFxGuLJVMdM71vy1HHalrqO5r86Ji2n3trKbhF59I2QbRrqXG
beebirpgw9sRP512qmVwxnyfHQhRhIRcCvDQOWWEmAULVSBnWDAQeLBkibQfmer3xjE2wueUvYLd
mNylszcjshYSeqpYpYvFpgMTigdX5ajaBdUZSmlsSvMal/V6hBNNLqTauD0EkSCd1wrNz89ZMgcy
5iwtsF5GQ99RUmP9qGbs23R7NHtZl+R9i+SQCsk03ezOkbfQWaJlWrlMHwUIJsIfchtULha1ib25
VwQtIwIsMB2FJ/395CC17XAtEbvsLUEDo0NFDSsaYzQ9yoXz+0aG8HON5VdeK2MLbY0OcDIJBExy
xhjEidIU0F24yG9dhmnS6J6aCMuZVyT5M5kdLkQ0onU4gfT06dBU1XvVF6/ECapdMle/Hda6a+Mx
95KLVQMamsuWMpN+VHdB0v7uk5iiyNSx9tWskhXIff8SschnrbX8VEWojlGWO/fOwoHQBPNDseDi
Dqn1MQrce3UtMQjixRIz9xBtcuiDa5IQX5N0B6x82/T30DfSbW7H0xor6HxoD3mh+vt06ZmlWbRZ
Dj7FUaBVzQnm/CDrvZV/2QnUt7CnZjGfGVQS25Q8b5uhLVL/UKuM9TTj5nBxxHqqXoQ5RJvFyUGJ
QrbFBJE9zAaRQKzALxNkx01lESFhOo5+Dllax0WJU/Bz9aQ7y0DYLTjRoO4Sty0C9zkUBSVJsU3A
K8M7U85nVslcvuYBrLzf/koL9RvXMQ7f0j35df6Ql5gOxoWkVB2ZLvo0JSZR5v9q3QYoThC9lYF9
78fDL8Xs59yQmVyji3U7NRm6awPnhSCHOUc2gbO2yy6ASbAfKa6CVfcTFG20GgWhJjaOy10XFJ/Z
TC8eblRCUwE7Aieih9So88fOsJyLJ5nPMb7eSSzJe57KoVd5/YTtLl0RWDmmYzPdm0byRv9Pegpq
9bNHYr7DZsq6N4YS5Si3IBwE7dUwzWsyzUcSNAwrHUofrZXd42k1RQL+mx6DlZ2NsLpm+5o2frkv
BeFw1/LVYfAblvtJCMIb/G6WOdidq6sxJtU6M+vhMS3NrdmKI7cJovTmMSkdovvtVxsbQKDC6PfU
ZPU+qxbEDNAhqWXcURKUnv3gu40msu8kS3zfaJbL0Lmvk7Cra1jfl7bYAJZkHV7gf0VOKGI5bqcK
qQnmGe7QseUMvTZB3p9ILnL9dr07RrPdzg4GvPdmgwFnforn7AkK4gWLyHdYviuQfN+lodx9M/GO
+uxBKVgA85x+Nn3hPNZieGW7HJ2glY0LAqXKHAo3U7zpbOkVwCRIvEO1JY+yrIxleHKq+IHR0bTn
Uki+qg+eqaqLdu4SvERhmaxFVU2P3ZR+prI89OyRoAdxi59k9TalCQMvTklAvj+paQr2Wi3E0aLc
bWqGuMgr8kBlf41UTdQTs/9gz/H3OGLHQR/P4zKB+GBXNyKCAQeJ0vRbjUqwi+dv8SLPGANxKdX+
j8GyoXMlm4SIKWu7OdpOg2tfWEEMAWtD0gNAnMrmMYNaxB4Ix5sFGpKQ5XwcpzsqEnzGl1in6gBP
fhJ1J7qDki3VdwmBueSiiOK7bhxsAzi367Ra5JairmBjFcuhku6u7psYF8l0P4mFc7K5d08G4J1V
FjUkZgFBrYTv39UXiSzx1BFuC31G4J7eTSb05i5x7VBc5AfAkrtPx+DfmWT1rhpx4nmmc2khSGzo
MP4oOkoHhyA5EFs8A4n77kykLqgmzgYgypVBv31jd8kBI/UDdZ4V4hIgTWFl2GAsatUpUSfyj2sJ
FNsS46/3W5JzZvQVVVZBGLc5WIMzM6+T99FSfLC5SvZZSieHF/5UNUxRUVeCUSJcuxgakd9+5tNI
+VFKOtgUYc856Pj3LiTUwnbuIK49SckGT842p2c2XoNweI9VBmpnNtezEXwjCPWzSqbkTqJ2b8IM
tVNUckco6G7ET47uUTPc6eE4MFu6SrbN26aL9kHimRub+uzR1ikLt6pWdCCtePPUi+++y2S5Twsn
Jw5qDCfLxXLOrUTIstn54SxAV7neIS6QpW2oqIaKScgtdbnJ6+p5MNK3esDt58zUyDM+3ow1F4GC
8UxGwx2VQTjF8i5xdjJCrvfwgG1+VIyqvyWjw093w7Y1gTGmJAXuC7Oezn3vkG2lNSqZPO70U7Ol
Q/Gu0CD8Ja06WpYaayPS6WmSsXeULwC7lm0G89Gb7OIMiFvtejMhfmMZ4nHOwq03h68yd7oD7Gix
aSjpgxtX7YUwUW7M9INlw7LpgxRbrW8/yibqNinj5lVqsQKpaSGAJlE8SYO2gsiFkwj+T7PriWW0
lfwdQ3LDxGg89XlPaJBl3IMv82lLVIhhYwb3MH9cCse7Lmkt1uXiP7kFd4MwXe4dNoRctIf16Pj+
yfHFRzmxUFcqqDaREPE32V/b4Stibf64iDK870AElHZEJRymh1liiBvEwOH2WPnq2QZEcOgjxnIT
Zv/rYFq/inmmYVUa124YhzUr/jvD4vY8kqG4NLU80NKw0dnUt5Y6J+hvYj+VYDdyuW+FD7oiYbwd
fsrk5+Rj8jI5m2qnsSnSpqOlcijoYg04WJOzp5aW8qoASH2QFf7eotKHbEm46Sv6iB0HMl9gWrvh
W7bUX2U7sETu83Xe2j9Ctyp/215xcovtMLfVJUv8bDXZw95frGbfGlxe6jY/L4W1qQ2FO8/12RRF
LL0noh8KZqjgclHgoFkbi+ltxipgIp0aq3yanqqIy09PAj92VYdnHJ8E1Qu//BkYPJkJ+gMyuB5G
xxh+DuUuncc7F/z4LgMMPAwSeisbB+QNMkdzbBzzehjPmOv2w+DKu0F9b6lrO5qsjShmgNPgJead
LADYFQVzvbqitrx2gv48jXTcNhNQXn823hkZO6epWB6JXcybcVp+sdowiNz/zAcP1yh1FFEPoC42
UxghObUWQjl76WTc/IiqPdp6feP1+Dm6Nt3WU+bfe4zLo5kbXjba+ZW6Rp8ZQ79vnK2Q3gFt7SPD
ML71WysDImYwEmP7YUVAa8NAnPzOOYIXRG3wMvIyZf6UdssDiLPxSuUFPXw+b2fWLL+QKy8+sdzP
BSM7ezxuZvF2Bri8YYHTEXhK6AMmxuq6/q+swwQw4A30zCq+d52Bex+uRLaM1jaT9s5kVHThrrFC
a+uvdHHy9lmc0rK5tCm/U3Ct6EzCVWPvrgoxVA8iYXTip5S+502guxbqA6o7orFgqk3HacGch1Ju
q/wRZuWVAh4ybwLMf5/d5cqSz755gleZE/LnwTCy4s71IUwwNd4kNcdCh4eDRWyHKilzyqqZEABX
HU5txWY+LUSKchRQpkKrpcjpTfVr7x2LLtptstgPodlw1URXxDWAEkFH6LlX5K17CtDzhKIXQlml
mxXfipz3ukd8Lz16y2MKNYXSSqeFXiVGT7zK/mTP1xaJ8BQGLLjmMJBcmTvF31yV58GjwS1tXuxh
9rddHRobJnXFEJ6MjqFX4Ip94xJcnkaq2tLJwIJK94ftS/UgBRRC1QP5rdTVC/JqLzsDoLZNypNl
IIu4T4IA6JbMMadhGLd2iHrgUQO0CjyXRIK1RNtkZoHSMiFyrOmML2XZh2Wxj3Fz3sdG8AQhkan1
Qls790AGd2AF6F7scfco2qCp1e1EBRW6lv/N3nk1x4102fYXYSKRCSCB1/KWTiRlXhBUU4L3Hr/+
LpRmvlHzm9uKeZ+IjoqmURFVBSBPnrP32li6HHn0Gr+6uz0IHW8jWJ29raKjVVoTTf9Q7NE3syUe
awtdWFx/xtcJt6zP9wL0xLoKyQXOMXt3olFwjTt5CccBggktV4WFGOFpi+Ffz8fZxp2nMrYCeV4/
wPVdiuVT4VA7jS0TkCk4uHkudyZ6gimYzyQSvAaVbV9kGAV7Ju0giUX65toWvMgUJyMsdNTjkyc3
cog/Fww2pzQR26qXl3HkxoTP6Wi8xhbajRKJ6I6+M+yFhsVdKp+LbO7DfWpiUMK7+RCMVN7BAFXB
9Pr5SaUtdogZTEaXaDJd5r9ccBASFbyirC2NtcjLRcbcZZe4dcm24vNRCQ4xzCInK9IPAXuEWrrV
1lNZtTaq1DjYY/lTJdG7roS7q4TTbPHoWWQCTpoOisUlMBNgO3M2FdL+nmYeQhs49Ksc+Zkw9KWp
kaLkeILdxIE5HNFdar1rl83Bp5jBYwyrk7KYO2P6QsDXcIf4SwImlnZwzySEHR02N/b+rDLc+BnD
kr0S5GsWEpqFxbQrtBzXTUaitORDb9gtwONhoBah9SY6y93J0dm1c/DQMSBDeT81WMMr5IE5aBZW
sbt6cCZ2m/gzZwktnSWhE324qUN6KGVbWxR1m1S5co8pOd3JbuRICVOR2UTeWc6wmvIALEK0q4un
AN/ezosi6yAAdG+MKf/quM/KZDSEjP1SgBBd+TndDfrqXny0VZ59y1LJbpsekNdOT2z5/WMbM40x
PQQOtS/XJSkGT9oV7JVIKnd6SIXxwHsm7dNQeLTiGUewRwYQmIjpfg6BFcTpY9Hk7JTG8BQi59t7
Fh45NTQ9U1A2vQ56P3ckV9fEcRaLaWOm7VcncY2DsKkfusi4x4YBMcPmvjtntM2E62wJPA6fewfQ
gVvOj9bYRFulfFSYRY9b024o3WbvnHWRf1ha3mMZR1gPrXdvYm+fevmhHwpzn1v1CbHadIpz8zUx
43THBn46ecvD7f+sJUqldcIalaPoISX7DEzNsSEwGAnL7eGmxkCa0JMZJUaG0OFi0lIxZimJSunE
joOBT1RQsIbsp1CH5S2mL7rRzIX40e3nt4dmrIJda7gvHDoj35hP9OQRobLzzeYhXL66fSugHV31
3nCIF2lbZCEcWhIvLHAz/F2FC69LWoIsne1ceBtuykvYBQ9oChGAxLZgH6bY8U3gTW+009vDK2jZ
6eQu6rPciJ913YGB7h1iaJZvgbUb/o9wiAg6aqc/aak96cLA+5dw999iMUGNR030lv89G/PXv/ov
MbULy9CRHpcKTJRFT/0vzKFn/YcAF8N/6KbNX0rr/5JTq/9A8SuF57ikZ3qEyv1LTi15Qg/JGoma
Enqi8sz/jZwaIfHf9dQIzhQgR8u0Nfps0IofOIfRVA8dWDnYRTZZ3FHYeHu3np6rmYbPxOzTkY6x
zUPu9lMNEn3M8OuRdrEmSg7w13wNE3gGmlXHc8h0QJGyz6vr2Hb2Y+1nL1yoFG2DuSkQYzG/bRdo
uesSqFkpSqjwmJkYhSwqR9reJ0fWX1OrynZNTfQYoVLQ12qGrfVn974h8xg6UAOPOmspdb+kTjTv
8lhhYO7MY9wjcCIKjxGZry+zN3S7cWbPXmbcASrcPG4n9oRwewi/OYgqe6tSqzsASHmuq6alTOS1
FgK+b4+FklpD7gM6UbQHaCLkRvej1T1WIzRXKQv0VneKoZZBLgwENzbs6VuZ8QR1OcEMnrIdwoqC
6LVqPJsuWsfiVHrucF9PzYHRuiBFSxnbqOfG4IzoYb6GZl1uPG0E+N0cg3mGVLukYFoJdBngoKmC
DTRKgD4OFg2TXkhOBxlbnDsfOpTcboD3Pnatb1Niq19Gir/5KH6nPpr/foJYFhJ0m7OEc44G1t8F
9/Hk1n3RlyV55d6zaM1+fXtI3YYBnYPtKpg6BBZpdy86DspKBWIj/Z9v5m9X1/8gi/+AcORctSxP
CWVZwnG1KT5o4qVh0vQnV+A4GFAlojL/CjvXqg+EtjwEMnsxvPxHZKV/egc+JMguf1Yj8tOuie3A
BH3593dghrA9N6GTHgkMoGeS0JF5ue1lwhhWWyvrPeHh0SZG8wnmE/+h0Qz53h9aANMI+OnPvv7z
+yBho/5ugrgdkbXATh0uWFcIPBq/myBiIZshy5v0aIW8EeiHrXXjAdydhnZPQLZaGR1SeYcWNoai
5Dzk6YwGFZlcPKNIVsSTobr90Y+ltwbuZO69It3fnsrxkUkrKZE8xJ/++aDVclC/OTduB21jAYHz
4lrQOD58egFXQET1xEF79byLmunQxoAW2t5A4hWD7QEUG23UUH11TPpJVcB1GPkM3KDIFrT63itn
ytH2tJQNRvHosFFGaPyS+nBMRkn5TrQBzV3QiPH3toD+k8omOfU4Jlhap+8EPeESXd4IGb2Pxthi
CIA6Zofyicq13aJeev7DK15OjA+vGFotr5TJhGeRj/z3j2kkfR4RhyCAtyUy2KD+q6uIvcvwAs9G
XpTnbr0cwYyQVnxCxySIujb9VToDSoAMFexKxQa27zP6e7SbRG2zoVGEUxDHKkfvuWc2x/b6jshK
tDolNwGvRNaap/6bVwI0tLsqOUFSE7vc7t6qYpwPtcF4AGPjtvL1OgosxFT+n64XFqcPL9sWwtXa
EtrjUX+4XsDTajS2Cjl97T0XXjfwls/3tZ9+J52128NGICMjl6axHamrMaTaiD63ugkoghskxQgg
MGo764zG4N0fPpL/6dhM05Y4iFxipz/ah+rKS1VbI/WvpoOoEw0bovhSMCXZAG55Lg12tLNhb2/L
gewRbjlYAvKAHY9KQU0MPQiP5TLvsLbq8Ls1T8mWECLolqwqXV/BQGhhY5tz/dO2hLvK5fPsTSc7
P7uu/VAFZn0ASia2BaKyDZ3vhwYpycYIsLBi5DghafkWWb5z/eeXbf77LQyIqmOanuk4nqYl/fcz
kR7vEAVOGR9nB54eHZUHq5k90j5aULYz4S+V2lh5ux9adhg+X8xY7pCUhU9xZmWHnGzI1R8O6cO6
YpEPISyqUUEpY5vC+nBIVmQMZh960TH0Pa5VMd+L0LH20FEwcmrrGLZucgh6cZYe/I9W13eRprvQ
ZOafjmS5DH+7TG9HYpvMEixXC8s2P5yvMWNXoza4TFugirb13oR4yRZfyy6Kh2FNoCIN8jA4zTQf
2UBugJCWB+BKBHUP8IBVq19SV9KpQIuzg568LRz5h2NUi63t345ROaSls/JxN1nezd9SzDsHiIJT
jNxKGvvOI33iVBsJPaPi1ZBu8w3R3hyI7KwJJD6U4XfdzzAUBynuwMLcUVC+Q7mHfVK+J7YXfxpN
xCrQ1vrYzR6kkQYbcAWQij0r37pAQUmRNF66LqzWxSQbcqep9lzy3gzwr394ZeaHZWF5903PZU03
HULiwYH//ZX1k5lEFdaso7AmGB4tKsuqn86R6wZgecBUqhapnmSW0BKFheKMmFJfTTRwm4LGoibZ
IT/oJDb+cM3YH6qN5cCkhkHuKJd9uvhIAO/ZNBezT3z6ADFKt/Qlm7iIWeunZ1sgrhmhPqyjZH5y
fWUubyCeYx53MPdGSatkxpu3qpnpArhBj2uTuluUSh8tOZkHkDS7mT6+o4f0XjBK2ekeh10fueYK
3siBRLjuWS1tmm6OjbciK9n29w0D7PZ9TCyijGcwe6RtXQYSD4bCzh47UnR2U0HDCiEZbThJjpRX
DPUldNt3H7PVOem6u1wmNNx7Psc2ISWnbN+IdLyO8sRbjfId2p0HfrfzAm9vJDPCywJNgh+Raulz
II//fBPQy2n74bRGecX2CF43y7jz4cOnXPWHWRvGwaL8OAykaKYVwfLzzAtPO9t5AJH06HskELk+
KOSKSesOe2G5c0xEumYg94y7Femwo33UltrYYcawnrTtCRTBsS7yH4Wyqh2amM/gGJsD17O7hsgK
UIgyExvnEB3d1qJ5lPgebaryHkCa9bX0nzH9IduXFwIy0l09e1/iIHQYE0EQUrnvH6deFae5sSg7
CE5MyaChdlruD+MZz/eaCdXPodEE0Qx2i+UAt5Mj0E8NaC8k1/Jb2NB1IekQzwP7BUXEbQCd9tAm
bPgjg8ZO4NeMEav2YLqkC5WO0W8G9K92wJApJyydI4bsCeURumZ8suaR2bvt/dr6//+r/w/rJReB
Kzj/BTs3alXn4wckvLwtmpR3iaAGQsnzBrxxLmiuwl2dzGkf2+0CzyDWFE7kimCHZyelx67d4jG0
oeQBnGTeUaRrlZBzzvSi3f7zKXS7O//9FMKQzuWptXR5/LgpiAzJSWQ09HCXWrga+k+ZD2mrEKzt
CI5WAOVMNC94b/xi3hH6C4m2Kr5NEWWyhqi6KtCgW7Nm/D+zAfvD0dEv+HCCu0JrFy6LbeOCXrzZ
v9+3J7ex4fEhVHVrae0jRupAxRCTxjrZ+RLEGKq+6WxY7XTOM4D6dnzI5hi2523RAy62+ecDUr92
9B/eMIVShiw0tlIc2oeqNK1LjF4kLR5GsAMbcGvJUzYuSSbuMe9z4ws/2iEKzy9BhFo7K394qSzf
VPGVBqKgSa7qvzr6ioYRZoeBRL2zVfygnOnOPugIdPFOCg1RPRD3Nm6HsHJ3GNu4rgkTRm6G8K+n
093hi+rDdtuTa/dQawLkkXyXRz7Kazw27wVky6sTF+WhaUn+lsy0mwAjread3IUBpKnZ69WeMI/v
dRyGl9FGHZIUNTHvMVWw7TknFeuHjgrjFHocZ888rbHcv8REq49RAuhOS43eocoDsJ88FUrghtQG
EMmxCJ48Z3aPjL0HBB+LRs3PolMZ+wPg63nch33zk48biBzTL2DG7ruqyV5KQUucehgY7SJzy7Ek
gQYWhIm59rkIInOjQyt+luA2STa8qnx48oXl7/SA4jJok2TtsIFmkXNNRP9Yfv00GEi5THddw7zM
y+tNRBK4hHtY1mcW1G9EnMyPakSKpGlJ2DNI92wIbdJ86VygOYn2ZpF+1aYxniMCxlbDEorHtik/
zb31NaPnTa0XbeBubUqUdFcsKeM5Q+W6qlh9ScZ1WLGIt115oR/ui9p3vkDITyy5r8N+glkrf+L8
lk9dGr/peRroA03G3sXBzKxjWUMcd8+I3Np84SZ4l5mGd0VYfGyG1r9Llyl9m9OKjceBTxLOm/Ri
iW6CwKs69Il30h5Y63YEaktT9KGUGcYEi1BmibqM3Y3ct5Kres474zhbMQl9ho+Is9CvgclYdirz
u2YYkfo4CnmuYByLqOCr28KvjoO8OE0krW2cwf0rtBDG4YZMoIQDwzZBqJDSMNbPbJsJ5mUkwr8E
IW0ahbvzCaReh3nRHp16eB80OqvAcEzEISVeZPy/AELKe5oXV8tugk2kkR6O+Pa9aXixZoweFFXB
xpm7TV+Z7QruvLntMUwibXDOltfQFhoaDIuN3kurvoJgCxGlEGsr4wQCeW5sTLNNENswlLPKbIRi
ZD1K1bc7nY/UqR2zoLnAexWPaNTg3AanMase5m75E44GZleIR1GZ57Bn29gyMLsV3XXu4y7rCMY1
M0SMDmbHJDf3bHEkgG7CO/waVJuBGKmsbWpETbpIrdVIQlyC0d1KP/tmznSwQSud9F70kKZMUeeG
5Uu5rwXjr8faNJiRJKTg+YXor545ma8kejNEkRCFg/FVLkMvq0HTJCmYEDGHcgVLUu4Kp9knpHZc
kH6wH3PRfKqKfe34qc8n50oNVMaZj2jWnjEMWPdksAdXkf3VC0w/s+UDBEo8BsnLQUeNd0+IobsO
C6SvDaKbtcMueZeoOVz3YVBtvBDzUYlVRoXBHUQYByHAhALkmvQw5qy4yMDwMM4z4ty+CHz7bAYJ
Rojm/tnCKxfiVrn0I4YlYbCUewK9XMO8BI/qpTfHq+8M7VbmoXg04CaaywvHpjbszd6tAcd346tb
kinix1C4THmhfjQOuHrqe1dycAmjos9hO78iPfDQq3nmdXYrhjiiP+KQsPcZ7NbXUuPYMYqwP/eK
XS6rYRQSWMxltSsbO784CkCLjhLrcy4DZ6NUnJ8niUCxMBrxtfKJoYvxFjUIIvds3XmfXPoTJhOr
KGGQZ5pyGa24fxWD6pnRWdjXY0ImaPo81XAoPjkGfpF6iuXZtONvMDiYaHK5UkreTRqCkEtLeazm
L1bNrafqUOmmCF9q/0fW0zVg1/gui6rZVbbqjqox+nsMsbyFmffYJ4RcuhppKdtsdjh5cACebm7y
ycJTmh9sHT5nw1jfi6JoNxZuNPbjeKaS4ar9ez7K9GgOGGs9rN2kRpZHXB2Ic41e3dEm+WJSyGR2
25yGMAqvWZ6egQHs57R6tEOuwaJWDL89e+Re38CdjJvmlA4oKaNur+rhLS+s1xYd9zWJS7kBtlzt
kK/AeoQ7RGf87vasY4M7UUSuv03God7i/Ah3lvnNGmvuVYNNYFYqcIuSnt3norwS5nNUNyQJ9i7S
qrNTKb0TzgJOcfwpQMKHHM/DeY7j+hEfUwHgEuSH6Zv4w/tPdebEuzRQ1TrzagfycIyarXCQI9bm
fUg7XHdut2ZKkZ6GuQWUrmoBFL0QhwDzAH6TYWsMKeW3g88lddLzFBEhZtN09QsL/0NeTdehqF9A
glBDq/5L2r21Gc0bdixqVbvJ3RiirIprPuAIpsqQ2US71Gm9436BmSeN8Y/k8X1R25fcceLLEGY1
5drAUBWc/xpLDKsai2CVFepTyEjZMs+GhzdUVPUxNortkGfupemhnSh9sKpFyjenR6LqvsyeNi+h
FgWJlSeh22prZpSAuAPhhHlFyzaya2GSJzBXn72Q3QP5FafMaIjLjVhuhXBszDRut2xB9bYve5Rp
WVefhbNoHom79kNprnJAYgdsSwv/X5soq90XPKAIP8P86lnhaQakvOnissMqiNEj8afzPDT13iCC
UpClyS7cdtjHdOvCCcb71Mo9XFi4+ns0/KT6Eq+wpIKE2yZjhkIscLVJyfktdQ9LtoGSmI0zVr54
PlqgbPaaGc6KaUq4c7MCtYsYyiNKhlc3Gr4Nxucxg9uJ/5cW8bSuXN/+lCwDD+7jQIzRKkYelaFd
+y/lsK6ZRedaHxqkH2sZWOZFZlvXjT5FHW1GLrmGRTfCn4xkm7HOvFdDuXeS9k0gZh5Ziccpuzfo
f6/Y+dF2wuNKVNtucvHKjKAdpsZ5DYaZdMDGJw5r9h915Z2SDAG/AwwMiwhgjmkMdl1b3indMaah
dtrVprWOLfsTJTWyPGe4dDg2A6zTu6mfO9ow6XforHn3vQwgoqBwweimvgYaH9HoQ1W2kuea1siK
XOgv3YBHp2cZOA4oLFZ9i0CN+Tp8FPDka8OnbJPJuRZltMlmvU8i0BJijitub7m3GpOOmFIjImxW
iggl6laMmFZ60W/KzwOaf9bTBN9aytIcBRK49ReJeXSbBITxWooADTMhzHfUWbsdqum9HBQ0g9TB
AVG+xkMdMnBrEJ4b8c5wKSfwFOzg4hCzLr5G4DKqBBdZWgNLi2zu72g1SFQq1qEcLxjWDfBwxher
XZAi0xt7ezQflbsPG7bb6QhvVqI1TZAeYUMmDUE1LyEbOMoKveX3dn1vFJsgLL+bDnY+J2tWpLn3
NGDCa5/TsoudfaywRTVVmG3r2CMUGfB9weBuhusfj8Z9Qtwo4t81QsaV1lm0TlCDrBh626SH4P/3
sUf1LQqxNiUvejaxIdP5X7F63atgPwJcmGDHjmycuhB14NIM8kr5FnXltYJVum6RadZG+pdEUu8F
l8kB7JtPOOZNAayPyu0O/XHLcl0T7eJ/T1x4PDr7VDr1AYH+S0u/YTXT1tgADG9XFqIOSIMoPMTB
C7jxebRlVn7K5YJ4/K+klZuM9N15Rp3doimil2gS8ZSwNTG8o5ME5uZbU2T5Y+Z6h5BbwcZJMNrG
SzdQ9LLf12X4qawBn02+XV8ZAXJJVKMBMq3+RnHEkt3bycYJvRcnEiydZr4H/IIRannoF8K+i+1v
HQEHQqDLl7cf3H7l9uWvh4VWQ4bZsqzd/nfw+y0sgLfb7znZwDp2+0WP8eF//s7t66kS0XIXOt++
+vWLOL7AT4/i8uvL3/7U8tRDQnIGmiifgGEDI0UxxPuyyvgo/v7Msi3lvP39aadGbmjEE2W8vIzb
cd7+79e//PXHfnuWwJOfcOggF5Z9hDxneT8EZn4K+RgP03Ist3/+4fh+e8oPv/Phjfv41vx6nuVp
gy5/8RqaUVNwxfjCfLYV2dFumv6eqfChj1EHDHp888g4o1bt9iM2XETq4Xwyao3qtqezj3YWCRx3
tFtaN37efnhQLgV+nA1fspA86SR665P8mta0QZvSFhhfdoB11Qb42uvQjg6neuduBQkrq4h03q05
9p+DMPeuC+i4EoOPlSXMWdosABEZwsA8KZuVqfoHMSc1pZWRHWs/PDVumV8KZu+OLi+Om2UPyjuO
jpug8mULxgYk3LohIkVHip9N6AVPsfheD0jiZBK5h7wmWtb3rHHnHuec+twY5zfQv4/JGBKc0K9N
UY4rB2FzRbdvo1zupsStX5HuD0cibKZVPQgAZOqxnpY5hA+jxx0vLTiGMkrFoehnOMkT2dqoWLs9
VKl9aDkIOVN80wS9gL7FsGshZXONB5TIhGqE+SZXPRjoUjMgV4fANoynYFuzY1sHBWEusLw10y7e
tMY3mG52KNstPDbiE9l4pBLO+i+37whDVx5qcxDmznB0OHVWWr6n1GxS8W60ONMAxZOzplPwwH57
RTgBolaCjxzzrr7SmKDu6fF2ZsYdPETv3nCPVTZc6Wu8CbPfF6LbBAnyqaxhHxQOxIjo9iVWvnsJ
vWwX1bx7ypu+lqb3gHaw3dexSSc3M3b90HYbSsUaakgc0aNNHkvsBSsdePow+tODlXJDtdLgDKxn
1zuwIHM7hRQ1MMdSn+USq+igbTtVOoHOn9NOV3FzqdlR37vYFoPqTgsfpMIEntPkrEdM6FZ7P7PG
E3TuzThPMf/WgxJA9xVkub9Wk3gheH0iyt2IDjMIuDAHLM5Wkji3dFqZ9B6IinT3eV1ihprqo9vR
8giZZE4YmXWOny3rWAMnA9C0S+Ya8FfqRcdwQG9OZrMhSMDf2HMQHUozegcqk+8yod79KQ7347Sg
R1rHvQvRUJk9R4zOBBsFcUsYxcsHXlpzzZgm5MyV74wYo2mkfzQpAhfDxwcoo45sY9vuDh3gbKTz
eYmu0icdaEXI99GMRrwbnFhuFcSAg98t0Ygj/yhctSOonGzx3hTOtx7n07lGeTx/QjWYHvAG08BX
zZX4wLKP6u2MGBe18PxmE0u5yqPhPs395ySw3pkiWbUGXKEXXJVxAp3PQWapf+i1CwLaAqcN956B
rg8cNZ89Is+S4svYwYVzF+c6em2odG11r2L8UHSOQD8kycU3i21YMxEQtmYhrknunSriPawCEfT8
3RW0znITqiwihhq/xU6k+jNIFYSB+CZZN63npkkel/HA1A0wXWH271TUPCdNcLHt77jKfbqmxkM9
o2sJMyAceiF+pBMOQyFG+ERBfw9Na1qnsLz4aEvzUFX2N+Bg3DQsEA2mDaVMI/NfywEFsirbL1BV
zq02kUiq+V3Ei3hw+oSbbh/97PzAXGNJPPWd12wdbf7kBBzWw5hSQ8TWq6kR3VHno2C3EPQbetp5
ilSHdp4OvpKcgEhRwjRd42LwdmyTMSVOJu05mULS/06NMRKedcYBdZqdFDtuixBvGT4Hsn7ycjL5
uGG8prbKiOZ+9YRalTIvT5gxYyIZzCs+iH1PbIK0PLqoZL3aU/RsAMlaM1MMNrpC/O4aVravoc8M
W6cg1ByZ0rzJY1msjUzpbZf1zzFtC1XFPzPDfXQxk5ChRYrLPFvb6KnJqmqXVg3XyJQ+Zkl2BY0u
tgwLlDbfYV3LbdO2F/LxPnsTHr548ah1Q/ZczlhG4wxDBPw1BFp+62zHuVxwIOlOFzP1jMJSYtFM
MNutY/JnEsL4HlCsBVdD3EUCn3jZMJ1Qw5uPbAKzLhndUzcxup6D1zixfshq8nfN0noiXhNxJiUF
QCP9pIhP02otRtw0dqXVpeEKCGvjewO/cDXoL0YNAt7Ctnvt25YMUPtVm+S7V5CERLXGtt9z8yNt
tDEeRBVVe9dETZ8sbvBZQxbTzM5Cv+72Ru6+hgtNkByQrw6FXtVCJZSdpoTHkbgZRnIc5+Fg+tAD
Gq7QZIZf5JBNWUQkGYbewH42Y05axONBxLDvUwTDUee/hRa+nUS1PcCN4hp19reOBu7OaxNGH3pP
U/RLb7ZkPXryhwNbEGccOYsFm8TIJxawjIm9HugLuxFnZujZkLpkXq0Q5JWHTO6cnP2GG02w4rom
3/X6hJkYvTha4g1lfuUCVUiIibgMC/XCHAqoUVX7JB16GhUpXU23MxxDrRR3T7aqKN3Tvj6msTTP
NWEvq6ghBrgt2ucSHP/KBcwFc9xGY+/0Yh9ZVPwsVSfRALaKo4n9YB3hh8v1xhB9erDb4KePjh2h
it5TinBbHphszw0EjKBdrJt0E1dLh2qw/AxOCQunCKfzGGeHIuiPZd6vLKzU3DgdXCabnCTWDTSO
F1TayTqXIzaaaHyQIJ3zvKcprHBxF4JuHrfvAXM4xMoE4L5C3RtiIxuLQ+147dbOUGonCK375SIV
5Llu+Ys4USB+eUFEv42kCzc4JHEI17iLMSyZmB3cCTcF8CB7CyQK6DiQF8YwsGC64VIFP/IotTZz
rd1tLEtsF27yFKPz33dmOW1wOs2Fyt/pi6cVsDpkFiXGjjT6DM3sc2fhiURjTXFkVmdjMYLnoKRn
mxoIkb6NCeUe9xMGGqKJuIje7QKb4hAmZBrlYsQOKO+MIQtxF1fcGnr5JTCjnXsKsHAd2O3QqGvK
b1lD7KwsyruIaKO7SjtH6OAkwjPA3DUasJ5TqZ0bE6/cx6cNGzdM0JmAPoCregoz7zCJ6Wn096jn
jG1T13snrnu2M/g2o29Y2zA0baNy4u0xO1JWDUZCrddvatWV67S0XitvwG/bvFZEYm+q0PmMa1ru
jPm+s3zAJ7K9ipCSxMraKxK+M+EvD5iceAcGDXAsvIf4Ya8ZuN/FNlEktl1Bzl/6nU3z2e+ckTub
xids4WsbWRor9mOcI7gV2nHe2g2iNW3m/ckMLsXYPjMnIFnW8DJM2vHTbD60NcF61hLhWgHEXVmT
v8GZWaw6TK6zUV/QB1rbfuwpuTy80rZT3fmiDK92Njx1Zk/vs6AfyeTdhCjeep+yhmCMmxWH1i1N
6Txygm1c0k359c2uZ7xeIw6SumCwBLpzlRlGyRJbqpdAMqPqAqLqmiaWTGSwjbVzkW86qwD+Chom
Pjih3hazJ063Bx0YI/I7Sqe4xUyyPDj+XJDvAq3O7kR30ssDRpaTnoU6AKiC+NrBNyuwbcLkkqch
NSgWW0DI7dBE58F5aaOQOYGRzl9R524T1emDmXjjqRxrFGiquPgLNfj2YCw44dv/sVyR5UdDaH37
Hqwge6ziUyLj+tTifD8RhMevtgNDVHMI2n0BpspqCLkNaEudhtsr/O+vVZdpfGwwZvFyqu5sdzHW
87JVdH6IE3EWOmIeLdEhasAAs2rd4LNMSIClJTTFJZaG5W/mKmz42b/+fET3rQGvAUfRGU60rONs
5eUzLK3Z+GR1+HGarwyaUdAvP7/90jiieBvJd1rNyucG3TYG8J9kgeLk9top2X8EWpTb1KwZo+ch
4T8W3Yi6JyPaCG3MPcTckCxhLUww0g1FT0Y4wfCUkosxQCwPSZPh7ryDTV2cMgvMwWoGOROVfnT0
fD3taQcdfv1w2b/zQTIoHL/ProKuGMMFPlWtCm4wWTIbtX4cl/3n7SFmqdiMtK1WcsG8ThFU4wwm
Fmrfu9jJ0KCWbbyhigNOFACDJTu5PmEyRDLDuLw91DGe53aSJ4gD/WowXPkVRGp7dKPkgJYb5kAS
vBG5ZmxVzvnbttmumzCF3R7oZ2/MTlMqDxW5FsDs6GjA9Lr98PZ/6fJl7ZZMUloPC1TH0DM0wH8S
n+ZBhhxfm7RklFNBpVo6ODIsKS5fCkcRCT5DOkqmr9wBsaKuEEAhoulTfM9aIhcA1AjX4mdQ8O25
Hx5Tl6A28QpYh2mm39PlFa8z+9oVktUHOarPpjRf7Z6skxZ6BxS4Jz/qd9M8gkCSREjr/kcRUDd/
C+zuC5QxG1UfT23n+b02hkcUmK8NnDbkOi+jQwWi+zeswvxts2o3RvVdW9Yb4svHsSa2lPT6kahQ
pGJufjZo8q/dgZa5lJiCoRr07Ci5fi1oKT3R1SfuSgX0j+mC+ZlN3fKt/35o6EcxdOjCY07y0+37
qa4I0InZsy8/+/CrUbqcfLenvP1YdK3e1qP1+cPv9V6Pvv72zdvvzY3tQguzrkWSMRXKM0hik0rX
jBp+4t25Wilql8qLvsD1icgNmNZZuYBBqQBWOvPaU1+LjWucs9gns6UzkJ2mMFrgYKyZCz4ajXvv
wz5BZAHjpSJ6dgj4QDKAdFHvP1lqmYTZxi5IPPawGEBtxY8al9FGHwFcI4VBf+KSM8XPDjvhfQkz
KR8H8obqq8nN4+LgWiZLeOMm4Wby+vgJaEVMRU9xk5NAf4JrfB6bbLwjHocs+aV3F6Q5c4yy/V4h
89wXSD4xYR1oJEj8V9Uz235NTVftbRu+lk3OkkSjvAG/P2+dzvxkxtWIXT+g6PZZi11qjInleq+c
O1XD0Ayr5mGEq1o1AmC4L4+1HULXcgErxu54CNmyUCqiuA4Rme/pRP4/9s5kOXJl2a7/ojmuRaAJ
AANNsm/JZFMkqyawIouFvg30X6+FPFfvSTLJZJprcNJIHhaZzAQiPNz3Xpuzfiv/uvDRTylsJ50y
SUqs5KMaS1o09rx12fOn4V1Irz/B1/kt46zdmUp96cy7uko/YUq6qTb8YzsEu4HO3oQhCKeo/zGk
5l6k2sH4hh9TUPxOet8SNnTkOPsjbzzS6EoGdTKf/pTae6tNK9zVyyBAl+4Dd8eP2I/QG8iQaGHL
23lthK12+GC1508kzdIyOUtE0StAaCLNETkx758ziE55yn3WDtWuL8nyjNy52yP5+jb+cM4aLomn
XqUKARXG4OrxTrziOGlPjj0RYEUuNihN929VDmA4Zox7GtlaY52YYxJHgS64AWWRzi82h5XcMeVe
5u+Wsr/cAtLpAuleM1ebtosWumUaO7o8HyuIFy0VlNuOIVKHdXcfN/mNVi9VLodzK9oOhnnodHcp
xrncEUrMEkHirS3im2HJX64V3YawvyWIAYh67KBYRgCdAhix5ATRuk43jiG2uMU5aW7rVJ2nCsc9
cS3oUPTOdIjgxWL4GkqGwEUT/TGs2aS7YJyLGpeX113HfPxp415dRdZwg3X/1Ch6Fa3zLIb+ncD6
DyLnMD+Ph4SevZNU+POm/JfnLuE6UHwsslK4YstLWRS/efdT3CHhEwCxL2qtGXh5dDSn9MJCL5gr
/VG6vBC79z1K+7tjJM8C/XvMELRpByBg3N3mIm/wSmqAw8q8uPn0mWvvL7ZPCmIH00xDjFYrb5b+
gwbms5fql/kKeyqhvcNCOdfl1yQUr370PXopzTPAfmtIEg9Rbv1M56UVYDKz0P3b5JsjZ6IEsYAX
cou2dCjAoSFw/8l1GW8TwtG5TK2HKRRvraeiTYJOmD682NXLz0EvAlhYYmydRiIjveZFergeNNNE
Wif52gmA9qHVWWSA5PAoaHyiMJnd4hfIzPliuaTWlTzxVAM6AUbwmtRttS/mglF/fY669mebiYLR
/3vspSkebLnKyQpbky0IpQycV9pUq9ZwHqPRqveyMGmDEkc4oiGXxeBvBjk+WETerxAYJFOX7vum
vqiRwQaH68coNNnVQUVjG7LrHw1NXhU6l3aid+Uua5bpwLwPoqOISPZhJkVrzf4aBDIcM6k3kyej
jRl21L6ie/V08jzoYQVoU47VQnEtmYAYtH5x8rBacQECCltC3eqD0XgH7tJFJ3xMBv3UWcbvwPee
eYXJXiCfbupvU8jSk1dbY4JNC47c6NpHsOanMnQOpUnnazC3ZT680WCyXPEX8XPR+UwI3PS5LKeX
vp3fqwFumC+zExCXC4hHwpR5e3oH/aOkgSXjL4QhaWY9WSkWFbf1P6Uj9DruAclGg7XTsUBR4/Qk
OcV6T7Q7KleNlOR3iJZu5ffBr3kQ/VbyPDLuysi4OUBxUgFkuGZe2VmftCbOs4NPyQ6qL3CK7zZ9
naTSilPGd9UhQ2tUwOzKdQDs67coVj+YWtBE6+ggg138bktSRXrpPcFD2Hf1z0AEeIVd8SBy45pI
3NGx/0bI/dZjUoggDmyeM1M0FG9Gw25b+tVXGCW0AqtgwRHXu94L5E7T2F8TYbmCTvHBMMleD4lX
HbAqYPPqe3RtpqB6GKejafZ/gpbzS9rNt0ZBZguiXBAdJmiWF38FbVE21/4Jtg43JWqCKamxw0av
s/4yYmxHXdpwtbTtWfZE3zK5p39E1nojMY7ViNqI7uqwMlACQ3eZQje+xn7zHhbgoEEggC+mm7pi
lvwpGQoccD+B7s0BO0esJbbBIAJhQr4xcLptZoPXM4GchhqUFuhsWpdyps8qXMDcfSQe/EVGL6rg
RIrngzcq+6WeIIekKPVK5BUSNR6RFAlzCrXlr0T3s7SXoHh9BRQ153rWvMQDXpEuIH28C+uDxUFs
66YxHD8rlBCkka+XivMl4TSS8bP+m8rhkPnInkhMYX01zWrjomUkihVpVdHl7SmG+LcbvaoG8O+/
Bl5WvbRJSgvF1v2ecjPe+h0QMKdN43PhTE8187yLb7fuRcW1ucNbEiEUc8qLXEJ0Q2lefTP7DHt3
vgT4KI4jM7HBd+tLtzx4ZdxuR8nbi3dPnczFdzKN2bkcaZGLai6gAXJATNOls7TEADRZ5+8WG+aU
5fJA/+xRJajn7g9eB/TJzDdEYBFk7LjTKdYWmiDa+qEagGd1bKLSBl80pJr+GFvJw/1BTij3DB+l
uT3fPAb3YB2GxZWI6BOYnH9ZCFa7TI04CxMwXz2qX7Mu7cvIZoifvIN8UY6w7jotXqhV+xcXo7SY
XzwnJb1DOCZJ0aVJYgjTrz4fmtdWjvkOVwRVYpKYey/hkgtbx3iyyh9hV8INWD5RoZx2cpnhlwaY
INuB8GRye21sE0V3qvX8EM0R+6qimqkEqAW/5eVRZmFfor741nYb7y2zUZdsxlklm/igmNCtVa3n
tYgQ/7iB9eC7I7K5jogGlWKLIB8ONKo72Fs4wu3ehMC/ahPIoEOPd3/yDYbrectP6xkMzyVT/knQ
c2n9h9HbD1Y1vfBTNmbSQheumXQnIILsXpbI8HpSVgbFz9xDw5KXcGKLA1+PmNE0yBxIRwNnXseR
IQITMXXiEPTW0fCxGEWUE1kik3M3ErzVwE73CT5cwrjTWELfo2eOiY4hxmzA+Xe6jRdRu6sO5R3y
mHbDbUbKYhscjDGZuUjrCcHotq3ZmWLNP7ZEuFO8ZPtK0Yg3KvqKWrfeZuhRXyAewERpnwgJNWjH
aWpF90R+7w3K1VHS+KOCInfdMN88wdnjbujtKptMsVBDKOLkB0QHfx4b6Nb2kq20w4nQluYajrV7
jZIx289t81jN9mXWINdHt/mZ9sYf3x5stKTAJsNF3lKCddU5LwR6HY6uQXrOCszHFIFEAI6sMHP3
aU/Tw9wXACYJ+bN8cDulDslqooYjUBG/FqaW2DW2ThPGWy+fCJAHpZ8GQ3No6eYhcRof3CQ4L//N
Drtv4oITrP36PUIkxlgzagYAQoH5Wk3x9OgNBqdP1n8L1tU4RT9hIzyX2liNMgwQsqRLmi/JBDFl
is3sDJgTS7VdArlAALUG5wALtu0WQlj4mSVwVXxrojUwlfM1ib+ywvFJTipooCoNv7mZKljayDDj
AEuxoZxrWtQLCQxLdujTBGvSE41XAIJWAnEF7jErqGBGpt5xySS3Nhw+6oDyI+q6QxFyYJuH5OIn
oGD73D5PY7dYpmET+pRMSoJKCVMrpJppo4M1crJOcoEdkmR6syZI2VIZd6XI2mdw1ofE/hOkfkQN
juJ6ZLR6DpLo1jm9cQyYSbehJFsjLvApRfKsk9HblF6IACvr821Oj3C5xsW2s2gNz35an6dW7uqC
DWMaySjvquYoMF8ljs2wp5+fMpndojpXB5KAYBO5Mr4UTmUA2Xcf2Q9/iLH6yS0E789A6+mRJXd0
SdJE3Gk8mmb5ZjKF2quu/SySZDh1TvyMqnhxm4yXKYFt2MUep2DqC10Mbw2BMLMaUJ0w8xgVzVlF
5EoECXetEiYk8/yr7puOtqJz0QL7gF1xoiLaBF0SkB6slMmJ6yuml1fdHKCvI/kmBDRUuM8L+9jN
SGnCp6LqbfzjztkDrOIgWmYq4byTqb6xnN7DYdJj6C7sTzlLY1ekHj10JhLbeKw2gd9+3q3x91cs
J8h0m8aPEcakQGMLnX9UZJqDB1xVnnvWvLSboin1prQpETMJhTOlskJhjvsThQh9YJoUnk1Gje88
9QSqrO8WirvZTwytc1Zc4OvAGbuVSxzowUHR/1DZz/fvatoGhaaPpxVMAWLvghqkjzQKqKj2edOD
mMM0QgTT27uD8vfYMKgKEo+YFV1u/BoWil0Q2C2Ym9QK4UhKtpKPOO5a+tri34IXaOvd3ZopQuMz
nPJXzvrMzObowOzlnMqUYhM3TZl+RkMoDlLRDNaz3KZO/FnYiFiRtECuX7z2srd3w8AAt8iRMAXc
ARBUOXfOhK9H24X8ss4XlAAGcEyayPQM28Gz8MuqhnAdIRvdlhMEvYABp1dgngvdnxnNuDUnzFco
NP0aMD8IxDo4ZhavOLqoU47RakXy8Wun0MzG2atdj/zqFKsxPZODXfW3zqLighNO2nHA9Dtoqq32
g251/0435UB7X1JTp87XoR38TPrgNWwnVjpmSMjXOO12BOYMvvHX6qFR5zVUnH5mQpNioG6whqCz
ghts0LuCFlPj0NFJepMVvThzKKyV9Pgdab1kDyOFGEyo/0l/iR3rtytZjyDOP5QRFbUAshWarPMR
82PkjNwLzqMx2LxJpvNcc5FMPCtPG6+gQf11lUw/246zGMEh7FYxb7YNwS2aEgojA5WZ1pvllWEY
CXvQo7jTIyS3EYUHDc69i7jQyjNv08no876fzPUSXFUcp+TWm84XgDYUtWTcru/tu4Yc7OVbR2rJ
seg/opn3TpYGaKGywA6NCAWoy0Jtf7SlVexVNebnxAcj1GAg0F077vKIQ65nUs572WD8UFE7ngZp
H2ohHmat9LWpu/ZaMnMHoZwd3bQYj0sNrLKhvoGn5uAw2T+7cLBvPWWkGM0Gw1+2NSyzv6XtMuGZ
N8zais0wjMmh6NRPHUKZuz8YffcriozwNBmVsyVP4GKEnQjWdOb6jeQQcgbi9x4NBvJZ4jOu0yji
QzDjBGcdfWbY3u9nUzxXTqt2rCXO2eqCM2IU6iH4NxVH/EPt1b/8TJrrWsunCAzspp2M7aDYJJeL
SixYh6izPwySIjZJu7x+tNdOzoQzzSaszqYJyl95GX1iLVp/v5z5p7F1VwicxLH1Dm6d+Xua/CQG
ou8DVig2ZM02R5iBIO4X2a3semstTegIHe8ehQEZjJQJw3JSM8nN3WoGMG3J6I8bMYTOHn8kPUrQ
1MXNQP345KQEgYwhlrJ50+Du0bmL2rSJuZYG46GkkkHiQNGUqfTFbp0CGc43DjtvoywE2JLT+grw
HNjpuprWZQOoclBvbeU1HIMol0LUPYWu3xoq43U9sgbdFyLaK+CffMsHAc12HGSGw83+ORfLabRz
OfvH8MNr7n6XuQSze4rbelWPIOVQRhxzl6k/nbUezCuR3yBLhmCqDwJKxBIJs+lNG0UHHEB+G6tx
p/t3aWC4DijLCNyk/83xkIildZs1J1wvqG17NtX766TUhzGgTbPlEs2IY+j+hCHok3FEtSWG8MdM
IbihdGWvh4EiIR3FDNF3EZcAwhT5DUFv3HBPbozSxo3VIZbwhoCidaSRiauOjgL3agzfCURrQs+A
BcuULDUpcp+27TuqHoYOSxa55x5JISSar4pOjRt9Lub/VmefecHVhJAWsbc0IDsvtnOvfwll+zZx
WeFRgqTy70tQNAy9EzzfwIFfJSmWrFgpLO91AfS7fkgJ0E4a7xjL6AMXvd4UA0Y0qBCUJXxT2br7
KXc4+gZkytJb+xYY2OmWeRvRsOQHD/k8sSar4Urrelq74GBI1GhXTojIBH2AXnD2vAJYXWT+zDn+
wQgxCLoAxe4rea93PaIINPus5HriwJfy7XZDyYdBhFalmXz6erreW+rYSKxVzikemURJCy6ZNoat
Lu7Sp2Rpn3dBtVAu0vxWud01ZpFZGfknIY01NmL+mkrk2xlkdW3PhzzQ0cahfU4WEO/jP2tiN5wM
mQ47f0g+yZsB+GhhliGyKDZ765wlCCicwSfFlLvdmx45k0QPNVMosn276b3voxq3SBnuMhdYb47n
UAze0s7ovmMaOod6dMTNK8X3OL6Efmn+olGB4rmY50tsq+TgWHOzDjGrbwwaVKWAbVrW5TF2zO5q
jf0x7zn8+aTGXmERw/Cf0VmXxAb5RFng5oWQUiDfRNvP5VyBPFjVLgEq4UBifANE0zOKT6eQADwy
7sflCmlk99X60w/TLK4wBR6GEhxI0CxpVuy7orGP9L455HSSsR595mG5ehxRs0hRJYplJRj9lG2W
RcUiUo5bijvODr1fM+gwN8PnrOz0fVkPuU9QHbgE08SfkRu8lmn9VMz2RztFf7JMHaKhYFVLwLLR
1SAigRY+5OCXmvLaGugQWvHS2c8od+3lJqpHfpEuaezNzmKFzKvHsAJqjuKH3AvKDny35NRONN8E
K7KfgVTP3MN9ww442wrzjGmOyCaCRjcJA48uOfdns/E+K+EdU9vHHWgeQUZjz2qrr0B7XLNcXKJz
XkePOTm5VviZCz+fVkXNEg17lJw3Nl8C8ChjGaSw+SWfCjP1Kpz9w3LvmomedzlPZzS817FluWtE
kq4Mo4V+SK3YLeXEaJEMW+NW9srHoOJmEAVuaU2r2wnthxId3ur+zJsel3aiJlDZxkvX2wbjeOxv
VBHV7D+Yizd4mtkI4AqT5+2zyEV4rUYXmj2X/x1Edb9dQvCUGCSuBtppeou8vyEmhK4jy8ipWJYA
924xbLyp5cvcD+OqbyzAl+wqJf7aTQ74o5T+eprsBzCFvAq227CAQViO7bnYL18XE1IrSldvk/VI
hZAMNUHNO2kzMZ1IOQvIp19+1/K9mgUOPNKqDEHt3o87lSvMtWlxJ3XxFUfU0qVn04kKQiU8q0VD
RTukMJiWKBbbquOi8PA0ZarhzcvZw7o8+zRz69SkHvaxhZOVxMUhc+koAqBHYKf4s2c/mbZTfnY8
+FTRcrbPDcCypfPlVJxUyHVH2k8L2o0qf58ZJD9S+bz1QOyNhsMdVz+5Z1gG7tZcDzY7F9DSKSS8
LyCir9YcxfOMEsEloMMFfsRwB0OGMVgvtenEK+Rtil28WdoVhHQAPK+XbZOLo8STPu+xaBjbucZ9
Brmfa+5XyTsHhtX/oTHWyNh4gvgaImX3mZraQDrR3a2DxhZ7Cax+Q7rHiz10b+1yysoa99z25OPE
Idu0JxiXR8Mtwdu9yeb4czC56Rtb7bsF96pSytoaFwcGpOYQIvFHYzkjKZl9WsbL9Tjc+Uhlb/Ns
/97Xbrx0NBokCvaxPPTw+akbectGy3rx6ip5cCf7O8s/wZiNH4xBxQSd0ikQ4mdoenEyH+FcTqda
NinuZ9vfOEQ7rZE1pI8JvQdQiRVNGOUusWQ+M/DSe2Gcsy6GyNzwI3YYhZEH4b6T3EFHO8m2gz/+
SLsp2vhNighn0oz4RRuvaR7C4IYeKgYZXI2ZFct0p1fPQhPFzY9bg9Apr/bnQ6/1TfIcz4mLkG1y
mqMdD/WumR41Ha8Z3ZKXBG9+IRvg3M0OHY7a9yGuwbmCpwEzQkIMx2rqN7vW6thjQwogzA0l3Pti
3o11ewN7hKllSrNnaaG8KVm+MdIQTmmbXXLVnOCJrsw3ZEoXt5HT4vOMgLNDT/IP0uf/J73/X+iE
pnQWVtv/mU5IzaBL8sb+x6T3f/+j/w4n9P8FBcCH863+wQ8O37r9r//F8J1/uQt1UHkutJZ/Mwlt
8S+UbSS4my7zeEGz5z+YhJb6l1gYDAthSHhgq+z/FyahCff8f6YmsHu7prSFQx+dcZzzvzIdGo7y
dVeH0clsMScy16w4ju7vEE+Mfe2Jq87Zk1y5v392f1CR3DZCJAcxpRVJeshtyZu8P3jlRCf4/qFA
pwK/bn5IYzzNNqmrcct+nnjlr1bgwPHDgmt/djaRlX8zM12HGAGvoqbZBsdzN5Fgsm4Eveg4Ty7B
CJZvxOiJTuAxyIHTjOw7eIJpMzTISgsfVM0k8bDRs39ZQDf7ap7PXYcEXWHqPqK5Ig/Ay4cNeXs1
hENqU+lsGqIpUWePKTz9rRoQLDT+/C7GE2bLYd352aVM+cdF8KkrpeBnBbBmVigou53SjBDUTGxV
GafW2vQmVOzSVCtr0UWZTkBOWlD17Olkg7Qhfono2Dcwx4aaNDevBu5okPNFiO061iSFZ35asT2O
e2kGj2MYIUYg8IcDXEHWjPi2zFdf071PpgIRsgELS0NgXYFxoGOK5JQucc2BDYXmXPU/qGgjhDnQ
vjxz2nXlubKqdE8R+Fcl7nNam+axJRcn7m2YWpZ7y6Lw5lWABhbTqlAVIrO6XOM6PEuz6/feEqQ2
R49hxnhqK9wSPTOJCnURVxs1DcF1ILMaL1wYwBJ3b67h4tVE3AQtRj82hmK1JsFm1ac8Y3fm9SAv
6nUm0RIO/9Cf2G1OefmcyG7+rU2WPIbnfhwc8wAUviRZYJiajCKPzLqszF4otTeVVzNsL7S9qVt6
TX64CIj9kvRdgtWJYkmCXd5y7gV9NdKxRC42PmGGjA7ko9Ftce1XP28WfZ1xtHvvmjeVceSlObvU
LOfQsb77mawQbPuSITNvr+EYt5imY45VjPnbfhT8dU2W9QdAmWrH8RTed9onh8B2i01YMWcFgjwd
qZyJxWvkE7na7rpMzOjVM8iUm5BemDXMuTqjHs3b1ngUzM4UGRFHR/Q/x47AWQuo4TrDyEIfrNgO
oNgXQLC3oILDBRrcL/jgAo4wtqBpwQrTjAJ1c0cNwxzuF/gwUuKTWHDEJSOJTT+2R8OUi16qeVZh
QlCOiZu75T7zGqxNueNMz5Vq151n/8kCmf+K9FHXzrmzwU9P+HMllGR7wSW73mtIQqdcMMpMX+xD
tKCVNYhlOvk7GqEH3wK+vGhejqaid2mBsInifOcgyKV/sWG+wru3QJzJtGADXsDOxgSnO8IYF9NV
j7OKUOSlQAQG3S5Y6KFc982+gxVtwYw2HQVuqEMSQ1MRwgVbMyQmsW8X1jQD+XUNfTpaMNQFtcp6
wM9KON6674gxNTFjOcTYXU0ZP5oEZm7tdRxbw0M+/UCyOO+dqsnXBtnxuRG+WHz7NfGSByG8n27v
AdbAECVhZ5cwtMcFpp0vWO3KxLcBZztegNtK8x5fYmTC65iPwbcL/xjGP6BO0NhOm4hcVP0UyI6Y
tXkdhqTDWGiGqOv7Yp11BlEBOSa03LnhtZ0fqTM+COF5T+yUPrZdTijEOQQSz7gr+RmVUwJoUfhK
gMLMS6RtiFqG5FlUAb74HeJwQjoBXUVwUBpoAbX5X+aVp86vGDNMwYOJYpKRHCMZh9DeVTO6al1N
MxIIYXg06hH31E1rU5qserzoa9umf3Xv6WTucCUj4eDMibuzM3nGn/BoxQiBSlVV27TTn3ZulLvS
979pUH50ddIczYIpcWxWj3Ii2jMa53rDVL7C19zQL7ETqIUOgZqxOkZJZ+ymafo9YZtaI9xgiudC
d83LfitgB5DafR76e6breClj/GV1MbQ7L80Z//YHDVfgRs5kYwWHBIf6vmoZNeiJmUsVTg9QaGA8
kLTbIn4QEiab92fgzFXSDNIy6C4RbcfaZRjOEP1P3cdfOC+Sc9DjJiccomdW+O62qbdtJgIeHW/k
A4p821ncekwwJHMpfhBt+Qq1P5YWcmmQ4Q6HVAx/JwiiW5na10H7E2I1yuwECktfzICAx6Y+srU8
Ceb4Zen8cYc3FWcfLcEKLwPi9JUPlm1tDwhJMoGUwoffReLtc+AoGsQ+dJLC8s8cEI21LcWvuLkM
XnpNiuAkSjpRHB8IYJupquUJxdi6rbA0Z0HIIURaJBxWvEpt33/lzntI3uuLgPlA549VJX9AWGTt
BR0eWv7izVoULk22VaDLMLWTADKG07xCbuLNUNJJzwyRa+6n2HoRZU5zOIpYmOsUCf3o7ly0O/ZI
w5uwNLpBZf3LmKZ5a2WmWvv+EOwE5m7SMRF/RGqkXzx/xHZVQQWIN3Igfpbr41dJQxkOFXoiRWrI
rELF7IVJI0O6nV5GxdYIuiGj8eNIDkMy0jkWaxRYvow/LJpJZ0cZfxwPHEiKRmbbJATmwjDs14TC
1A8x1Fn0lUF8Heg0O0N/9PLWupVyyI8hEuWVW5sAGhSzNWhTG1WZjL41TV17TrZuT1xxWgEeyCk2
SFFkp7gnzMnk0akjWGKcRzOS5U/CzI5GZw2bkdR4Ercb+GSOPtQNOP20IyTNLcUb7PsPKxZsIQR4
CwsG8JiSVV6m1lc04alpnAdDQ9L0zHRfVASuo2dskfi4R7q7z9B/bgOX0drRZ7E0f+xYG18cDS17
MF59kTyGtIRBYbQPot1k7dyeoOVP2wiKBjfN/EFEKCccs/ehViQTknj9wa7j7IqpCVBOs5m5jqAB
KSC4tMR408dsViyb4SNgJsIhwOu7usCyiwdOlPJUYEjfCaOg36fAyI36F3p88M7QS06NI785a53r
gCjexKiTvQOptbZKiardE0fsbXgW8pKGFrzptYsv4SZJL14ZzpJrmVfA5FOJNkuQmDmgMm19dHCu
OyPWS2A65tQKa/qb0vrgWSLN9FE4klcWvmmnmbauv7dDlKQdnlcF4A4OBEn2MBOSE7cX/V2Bqt0p
5yOBzdAs2a03Os9ZwTzrYudM5VDnsQtWobHu4pSKdDDTJw7G8HQK3DPK36W53OUzPeUGNuK+oCOh
pXPQvYXp0pEPiR+bZwFIYTPAymw8vzwo3W5mhpdX+k1cn2jEBoE8TwkIlWV+MvqcqdEApZvNmyvD
aje1iR8XXFpBaXawehGdfWvO8YQyMWwM85uJtMaLon7ZrV1vFmkdMU4DidgjAXvQrZLBnnZVWu7Y
cyLwvhh7rCRnzMbriU8FLcGydGauD8FEP1qV/Ws0uVZiuznP4D82eYolkdS27eTq/hXDHVqOju3x
/mnd45brmZezyTNpcXz/lnQUp5PjHFtuDmAeXbFOsvKFpiO+VDeeL4NY1u/Mx/nJZI8sEgg7qDOf
a4uBK56GXYpb9C0P9WlUDHmcugVYbOvkLMDFJHSbNo4TkRhU00l+grpSbbLCjRbdK6Brjila1clZ
Fe5NcsZYB5i1thZveZ6wcudVHHARlm89k3KiUeNHK0eIZ9iaTdiwz5JUQmKoPF0evMEctmDqDXgh
gAsCVEJ+GSSX2Uw/GRWAeIno8alxyDeZb55t2aoLhcijD/NsK++x6v5EizXbebgQrioG7KtrxgWq
3qYafTOUR7zl/Y4zh35HGkxVnQON8WOKAlG+lDQMtzJCGN4OxbmVpboMKZw4nTZ7290oH6+F6ZnP
ADR/6tg/mpH7c4K3SgpwZMFPcZjKII9OBpbRkT5e6CfWrq+izWzFEc/02hhz+iAkfwjm7rUTzlxm
WuPE/RVV03SCBpHQI1xxcPhoGH3vtcm2arb9ohv7QiJsIznIzw19KSYldHYw/K6Bu6mT7VSH8BRp
N9hHYf/l0P64Sjb2dcD8PZns4MVI+j8wJuvd6MQt+RrPPfCJt8hR+T6O/mhjFLuubsbLPCfnzDDP
5sRcjUls2hFKlfdkcDyK2SejqEah1+PnoXbFiNIgmqrnD3o/zu8pobk1psXfcItV8cp7DnZSSMTW
9fxYtS73dETX0OxNBgHjHG9mf9dBCClc8JhiYNLCoO3YKFzVXoelaabtjiX4y1S06BFEE+CnWBnr
Xv8IK02Pf9G2cZNGReMzuuE6mv1nN0I0HcJ9IaGJfcCFlGdDgrQ9/WwIBvQkgNu/84RxFGb9ODGK
Pzii1qqnLd9U2Ksdkp15c7iTOQNDDQARNI2XMIwfm9bMXlsVs0A7/P2VJLiXUUK2NkwG64aFn70Q
1Mq8LmuTuxsNbAXBA7AAGq+1Q+P2sVLDS7fEEXLcD/dC9JcgHbFM0VldTzgKxmH+aVX5bRRmd+nt
3tzFCCVXuSYbtCyWwgqsPRI+bkc5b0nEGleQOp+YqAzYfrK3HCvETnG4H21T7RpnareF2x/HvlK7
2HawMOfo3JUy31srTrcRMcxHI4PX7csv7XkYAt38b5LWu6hJ4qvs+0eTwzZVZgrVPDH1sQ/6Vz+V
kFTsdiaolj1+tNxNSF1wKUzMOFlOJgkJKtaRoLhrVenvCtv8FgPm1slc0Dy82Amw8S2DdTioFR0A
v6jqa013D+n0W+MiivJZB3ajrawdcwJ59RoSogR8xiW2oCWVeITAvPVtYqh0/N4wZF3Phs3oVpgv
UauoHXsUjPAHNzOkuCgxKLFcBh0hz423rf/Wsfyhx9A+uqh2mvAsAoRibcURRmwRrxoRvfVcbSq/
c/akBjyT5YdJfap3Q4xMiR5EC051QmM5FuWZsc7JReVD4CQ+97hEYmSk4B0qiPfKKX4Q8PQ9m/y4
3Jo4Hlvc/CMIIC/5bZqwuNugvYQD13axJCqIHL0U/EcbZSo/nvpbTS6mN4q32u24HZhkA/xmblfV
4l3RH4jggwb9VK2duoHq8BoPKelkAdisSXa3QpnmqRaGeWKdcgFvLJ/PXWmd7h/dH1BEB13RnTxF
fMVkPEFtTTa+EcnT/aF2ankql4f7pyzeci3MAc86IT+nanmIsoGMxLaJHpRCLMPQ2KFq828wZ8nc
Xn6bXp7C/aGycBiQEfGfT0K0AqcEOPzt6AZoM5eH+0f/u0/1gDO4MPTRXZ6gyB1x0u5vkPHyeP/k
/uXRxI+a9s23aGSxWWYeUAFmCqflyd4/svr4MaPM33UjybL//F8DeAuXfXjMlhcpDzvznxcJ/pyN
NABvud0l3km1HUoO33KTUxfd2tamP9MSsDkZoj10DeolFh6GjTzcPwIF9u+PMOxV9+9oKQDMrdmA
t1QDanWq2RZBx5J0pkOIW6IcEBr3jH3nZOhO1vLvxlFzAOVtsgOfgQCJSWVR96cZZ80/DyPOb4SP
//HFnh2Fq4QBNmfdG9rv4RRgBaSM5CNa98xn/+NrBdX6Adb/Wo3BcGqV/PdDZhAhm3rxK34z2m2u
fA5r4kLo/sESjQbCvLo+Jo8PYOl/PshMVCeK7OpU++2wgeqwjDXI6ZY+I6PWSKvD3SSYdVmNdzTj
8g6R5dgN7kEsXwUq0qL751Pk28TqdXW9ujsn727JlDvxKBVylnA4YZou9nUUXwB2DSegx8jolq97
ZQrHAc0jsl1vhqbXFksFvEQV+S5HePQgHddz2m5xf4COvf439s5kuXEly7ZfhDQADjgAs2dvwJ6U
KIkKNSFNYFJIgb5ztI6vrwVGvbyZ95lVDWpag2SquSGSIODwc87ea4+OwuFKulp7qJeUO8MDhTCO
47xuo7o7/fWQ21N3Quw77aqpvFx/zvOnJBsR9Yv4H4COwEJj9O2pLs2YLt4oiAy2aoTb3kkgE0Ht
H/frosXF+9fD1bqLVnhxES2/eSB6tD1Z0HROyfIHm+VVIKdCzHb9Xhkap2fuKeZS1VPlct6lDvJ9
Y0o2kccy6Y1YcUzKpLIkpMKPJigo3UswghlLAlI1Y8t5H5iUIAAY6YvM8pdNNjd0K3EcM4NY7BYo
MJYDI9TTas5AhbgQtwmgbtr14IZvvlddopj4MXNwd31q/WhE8KqLkizoYmckgFCqJn1AOoILEX/i
Oe4cwEFSfqXYYAO72U7kJa+l679oN7oVhK3venbr0FzHYIcDrEgQifhcx8WwhH/Z+V2O6m2XEux7
GFHWwtUZfZQVob2R/gnJebqtBOxePAgrxHVBBh0VIXZPfYEV3VH5j6r2xSYqut9s6fpjT6wy7+gF
zmSzkkxl1+Z+yLW7wbcGP29plzMZwOoTDrsAouh9igaFWaJfLdG3aAhIuSyaMduRzSpJ1xxWJlb7
qRdfnUDP2AXUEwsZNbWNN8fkvKi0BKKACod4MRzgI6NTGcgPI39pCzRDrpLGKsgpuGwmV73MjF01
esc2SN2TD6AQV4qSZ69UxywdmI0N50FVzPUQsK5RejKIbJv+ocWn0hriuYF+wwAaXiRQPfAATyQy
z3uf+D9Fr2wPzwsu70C+I7jU6m0ICC1iuL3LT0WpXqG19Sd69/Q2DBvFqvXWC+6qnrTxhZdob6Lx
JcVl/YQ6aSXtcZ8F2I6DfFzKzvwyRa63act0R6gTbNvAmrbAM34OuA7ZYtKA6uQHA5v8Uw79W+lN
5spaBDmzl6xqUh4xMPJhoDGbgDqUnxzwVztPt36+GCFtWICi2keD/TUUw48EdJvBgDuKwgdg+Hoz
9fQ9A8vddwENENoSq0kieVVeyE4f47jDeIOdTBVsab/fl+MhNCe5cYfQ3IvKy8iUA52vIkUa4RR9
iwwsiGBDzmxh6a4Nl7kx5oNlZ+u56anszNpbQTG+1Q7mJ9EGz1QIE4IOSsyOPULSvtMreEdT52yI
XK3WIx1GRiHcSuKketDEgNHlaE0otExDdPw8KLxgradoVNFfXbdlfFNYDwwnMYkgRRzPbMHfZuF3
O1mjFSqAk3ay2cipGs8ktqVb1ybYVp25tDi7yCfBlIcKxHXfnCJBt9U/VgVj2UlML6ZVOLto6N4B
C+UbwzVxlXqcZm0a07lI2fhUBkqs8i3ig6EOdzdVRGoxJFXaNlSMQFePqJ5g1WiYxdBZGEIV4dOs
eaWh61c7y0vRtbnxmYtrtYwychCJaO/hQA+FBzUUrnGeFAiYij59dB7qAues8CJCmjjc9GIEvBX/
I0LkcxtWQ0l5jh6DBOmVm2Kf7mn1aWlEN036rh0fSFENctUCHBQl8TqJc+tiheZPAobeaWyXqzBC
jwpssvat6Ia1dQslec8mbhsrwDPEnWdIEiAUxCDCeu69e0IfmpW21VPMYIXS5Msw+P8wZtQ/TAiV
uXttWlPInZ8bv1wHMLCHGVyNi91gsl5IOpgxTQXZhr3RkxxHqJEZSnKgkf3WI9hhV5BjjK2N/nPA
Msx+Gp0Dje6VjFHgYMPIS32qY4lvtrMfzEPbbNuKMy+sG/dYYSlYQ8X+KNvquZzyTeYRTZE1gIAi
vyE5wYEIkLnDJkF+1s8s7HYepdsSuIeIuJ3C1HgDejVgotW3xGrdsWDZSDkobmzR89y0Jiku7+L8
BcM6EALVvNhziudODOiqceC2VjK/4NKqNmQs01mb3aOy5V2lBS1ae1cLpQ85gngHNxo6ZAV3HIOP
BYiFfkiBlCU5D0AJKbrwnOX11ov1Z2S08z4Nsfjkg3xi4/lqxsKgjTXtYeJCU4gVScndsMqL6Jwg
xNqawWsPdWvtdjkIoWl8QapMN9k7maOgGKkDa+9p78foWNtZm3vH1ghWmMdQ8Lk1pXL1UeXDa8Pk
AAlmBvln+Eiq0aautR7bCXRXZxurognVmhzj8XYw+3tACt80A51BruMFgjA49MWYW6KEr6AppMvP
rr+4PiQLDRC1MJmLUf5CXzNFUcEu5frQNGxOexZdv4hpi2l4wYl07vBFk22rHouiHfeRu1bNeIKe
A3GuYmdwfQiRDP75SuPFg2hgJYCOQkKhrxILwA42o5XegB4SOtHeZzDhW/OxT0x89fQkGdM54Ybx
JwhJRn6RU80nz2mnQx5m5yLnxhMENaYLbuMokdG+lyPsiTp3jplpanb4yXSagpH0Rxq3aJ3Yv3KT
JBtyITNItBbos6rj9efNTI42fiuKeh8E8FRt557xZJI9jiCfdqYoAlwcARtrRC1oeyEI93QKC+w/
AaOso+ezEZJtg00GxSDiJEyktgkOQ5s5KANiN29mqy9unGikI0J5FQEBhrgH7gHdSgXYRTKbkXab
bp0INoVcHq5fXR/GNKekun5Z9hEMBHwCZnZTJjSGpox0ZjRE+DIJ4NSYm7DgsYHTVtJv6ZZ9ReaC
HjEkvO8KpMf1W0o9UoIN3EF6pP+xfGQerqU/nxYKlHHvpOq2mbwGVn4ABVWl2QakhqZhn2TrgOJv
nSxP5UwlvfMIuzGHI43Gi1kkxl44sjikISwczbbwrwdRslVs7YRW7vXL62804aAhDohDlsXFTdwB
xBzK5K6M67dsOSe1Ceh6nSXqbACK3P3LzzpU5eQhECijqfxwIkQ7ZIIMVDm7reWfXr9iHt0d+/Jl
TKU4sXKKUzFEXAkI8RZ9gxMkkCWWB2spEQCGYUCFnr8hiJfezFJFBDX1xPWr6wP4Ixt2S1WjmoYU
Ax1wny4S5yRVsKTo5wFc2pdhG53whNLLEziD7ZrcFdp6bOudLowQHSnOsWWrf31YYG47O/LuiqWs
6xL/u9J0SbmtH6F9J2Cx2IazhSsTzp1q2ft7UetRtky0DZZ0VgZ2MGCmhQkDssdbWxIelV1CyPjr
gWiN/GBFlLBX7grHFXlsgoJr4MQBk9H8eQj++ZVYIEICgzFektjfTUl/ly1J9n/UIn2zzTNZHzY6
Jlt8PSJ7OXTSIaGCy6tYqsXAJVxQR/Rxrx9EtCBa8lmj5miVB16J8TWdj25kiM+WvK5gjPiqdG8a
Yd10jIBoUBYTeATXLU4I1+inBvUh9hYwa1RXw77XzqFf8KdFHT6GQVDurs8zFgUUmNFdljxw+g4Y
7PECW5lxjtezVw8rGr9Ox4sdnIMP+2+8FkKGC6AaQmALAeYkllPDTFz2rQGQQWgQ5Wm5wZ+a5bfX
b51SdQjSumO3FHMD/8UmFHhxxtlhoRSLWiSICaujLKQCaedwD4AHf8xAU1j0n9LWj+lMeLu9VKGe
69enPIvAG12/n6KBnqeCySaGqr/xcsTiNW2FqwRnIvYz//NltZyfqhXqwPRgc33pcfNTy1wdr6+0
ymkOr4XdnZEgAiSGQ8QY5Xo+52Apm2AX8SSVqQXoycP1r+s+4VS6fnl9MLPkz3MzqmpO1we7nXih
f30/DKJdl858MfrsPY4Ioxhjf98OesH7LGcXZ4gFqnE2DuG0LC7LzxAcNivso8gfliPgeD1om+tx
SI325+xYOLkmAtSXX8a3JWIcFMa9PHUYU6sxE3+uzetLHHTTI8lFsIoWhL1l4X+Gunomf4yGTqOj
vVxaKct3oU6+UFXjJVggQyHjQxxbYbu2Fv7Q9aVer5frt9eHefkFticQNAE99+srn7TRQPSzbwOS
xCInR13Cp4sbfvlUNEZfokcTisBh7I9DUWQnKbjkyWde00H/yR3MQMhb5Bi21AWOYN7UP0Tvi0OQ
9XdWaVE+ROGqpKbZTPRaEPOqM6L5B3YQNCNZuWzcbBv0wPgbm0ivhKR93Vgx16BxsiuOql0Pv2r6
mjgiike/tn+mnXyDhHDXwEaFupE5+6AuMYiSlp6n87yvwa8xzQMoUlc32O3e3F4w73DNRwMV4qrA
jLLWMRqDtngHJYxZaIBjngMHKVFo0ykxV4Pws32TOM+9vhFNeK5yyknbHdHS93fpmL8TgsQ665zh
KpYrOKq/aMe3j5ga7QEyg5pi/ZiH5qFjP+ZHDbZMXR69xug2RHCHG5XLM236B0SXmFAulhdO29qB
wTnJ5H7K2RkndQcpUDtbYVMYs0llo9KNx1pVv7giSeAy2JTZOEK5M2MghSym1n6L/IFpAeENjYtz
GbuJLpv+szIfXC90fsFH1IwmlhFPxR51KKKNP5ovkWPcBzQutqmVZUc5dr8JDcfNHg+XqWkFQnUj
2F0vRprO/SGFNDWVytyPxLlcV5FA2em8vn5JfI99bPQRGQLrGo7DeyuHbgQ8NSB3xDOPVwHj/2o9
/xutJwF5DhrJ/0Lr+ZGU3/8q9PzPf/GfQk8p/xEIqlEpkB/5AsnnP1OoPesfJrlZ7DDpLjBfE2TN
/j/Fp/cPx2Vc63uBSRI2ms9/Kj4dAqpdj6G5Z1oB0k8Cqv/v//m3VLH2b9//W8bw34JSmQl7nHH8
IYIAA2nJv2VBdl5qGt1E4d/rlbtaPEDWysZc2K/sX9ZJvfdPxjHazMj9j/Qj/uVAPfwJvvq3J/9b
mC5P7pOj6/oWKXTkcFt/e/KqdKtGmoimxbJgM+nobnIkV9UODz9BTkhffPmNUul/+LRLLuK/JjqS
SzOohKdVaI/wmN73xp4Q2rWGoNDeuETcFf/NU/495/Lvb/RvOZdM29BlDTwjAL5+ZhViurNlsdbJ
pktf/uu3B7zq/3s63yLoFyUvwmBEDn9PFm9zo4ZR2VxV+OEpRgDvOWLhK2K/Kf0G+XIWb0WFsURS
7m403ZVzUIx0CTyGGxTiwM0Z56cGYjLO3GBdaig8Y0PbZlaFu7F8QTJHa/YIKszX0BusVUV+ACJd
5v/41Blmsb669JdGr8QIv+DURYGMmA4QNlzyOtPxPsQZiysE8pm0lpFvi1xqasuNvAYgDOxK8JZ3
lXl0KvuR6sWB5j6tpkmDGJ+xmglZ3IWwFtlfqU3pqNcswOhhJNOz8PEEGpTGk5eHP859YmNMq5MD
HW9zG3roHhefMaIf6yDVR6snzjyBVp/yoir1s2sS/F32HWBv99RK5jk0qc8eYkPbdU9l3B/hVvwS
Fe6ZEEVLUIpvt8BHVjfveE6fR80Gv23Phju+anv01l7HkZ1T9J4tLtbMgqE0QlmQTOnW7L4woHz2
SYuCSaP/nAdatn4/Pk8tToW6Vu9m1PDBgCwuk0X3ZuCXrghLk0SGbUR1aLJfgJC+hcG/GwWfhE3s
hbT5U3ZEOef7xdoq50vFpLYec71V/RhuOWwHo9E/S4PSLSuI0p7BDtXYRWk1lIk1EfOebB2nevdA
CKSMU71ef9Nbfo4lYS0RcDg1PeuRblSOrm8oAYlm3vxNXA7j66+yaD/6tsnZVjETh3/AdNxY6ywt
tt5Yv4e0sQ0PwWYJCkbI4dmti29m5NukY4Oy/J1CTM+mdu919SAbXFRZ69C9m9dJ7aJlQ6oGOumR
VICa8RKpOqXBf4J0zrHb23kZUcPmHze9UcP3WaAqucDOW7QcNTY1GyqO363NezxOjFJWReV8MxGh
f4PPwynMbJUZBN8xAPLS5He7eIEKqgHwCd0tNTONfkEYl52rn3jNIfhW7VdQUaQZsTdt+yw7FRn/
tTGLbzNPaDNHnHP2jHiNiaZlVQw7fV5I45CsOZcoJcwBOYCZ2uccqDwsSPqnCA0wzJaXwFKPzsxp
klvWbZUGJC4YCM6EyS46N+IjtKwtsFYM9g3nT5PRAo9zjIS4Tq/x3XHWKE4Z/sHQ0GDhgw6Q4ugm
/EAA9MDfIni2Y40PORgjYeoIV2i3AFy04vGMr+qC6urP6VvaASwkUGNWKgd0XfmFlDsmtFE7rzrH
f8xIQGF0zbsLDTai1ZwR2+yiK/JkdlzOm0mXT1kx3mmb2kjk3bvVoKYhYWpbVdCZHC8gyipg1zTY
RLhMYIIJzv7ODRKMdGwehh6m8DjfeLaXHntmUataSMou9QCl0Nq3fXsmvOvZKGkvk+TFhmg580xm
Qay75UKTwETJZZgnTbFP03CbqDDaussVVwHxXXt7DKu7ADkUmBGu2cax08OA97a3UaxGTFmIr1tm
RRFyTcP8Lqzuhz2mdxniaVC4XDnLgwBWvm571nhHqV0gx+fB4xijHnv3llgjL+gvSstolQZ675cR
PVgDBNjwEg4oUnsXZG9BujE0g8lhfAQaJgKuj1TouJxOfkUQqbZZzKIuAaScPOfiRTW2szP9Olu5
hby49LVTyQUZI07SlcZkDUcuNPnkcbaS2MeSf12OQEfpdiGKgw3uXewCfY6AtQh5UwwyTcmTpJHz
jfTZWQ2aTyT3WfynkUFBSGXAoUj5UJ3Z/lY5sHoRBIdZyEcayHj8k+du4odlUF0Sh/i5YdwzO342
7Ezt8P2Dik7U9d9Pc8cgpXoN7PG5GfSzChZoQXgPjQWvSEL/I0qn54WHAinrRz83WxZVUMAj9POK
1wkYlTVGFe8qcZ+bcjtEzCwCJQjFxKzqcjayloE1EZfRyS+WWVyKoPkdzN5mcO1VZC/XscMnOk8c
rtbIdg5F88qEW4PioEDsBTzWMZb83fbcmxyKYuLT6cF2xBxWcKTeejJYg8hc5bDGTPqJH1tFI6VU
wv0H1SKyqNzgrhlEeDOU/Y1Wg7UzTZ7y7p4Aw2buXnRGfgnrpxHw1iKfgmoyNLMxBfJEP+uGW4zt
YBMFS70qiHgg5W++vkHLgNbKqOZ0PeHdunuHVE8UEN78AIMGz0kzj/toUrl7r+3euCNH68KOUbPy
gQehDrdmW1xojZ65tb/HIvqpMpKKEs8h/wNRpOY23nuL+gyVW0DvYNMhq+1V/jlbklHvsqrBv6lW
jPfhWKm5WeWAhmjAJ1vUN1TbY3bxR5rlVU3x3dUhY2evveBZQVAdkGvoK0nb3CURo+QSitFcIqG9
qJKLwp7GBxSGRCW256Z0jdVCPs6XO1/c5Wf4OxfHqHr4pPEP7tE3fIThJh1oamSo1PzxGS1xsXNc
e15lKVrNbgp+d8zTcXbYG2hn9cbCjYAYjYAX5lWb2IW9N2MpNrhiTz581rXs9HPgxetUIq9llTX2
dV0QAprEOGVg7+v2Ro1PMzQ608vuO5vQgVw288af/J+q8QRrB5OqGFZ14w1IKpGNemS7r7uozbem
y5/ipvrVuvO2xjUApsviBjjdZvyPkX5OVlF3oNVtv4La2/husc8HtjVh2t+MadffpBKEWuPuhrKw
b2eD2E+np3OF9aIBVvEmPU7lphp5qsl+H1E9tBX497imC6JmGgzoBqsxCu5nNV2gfBGp04PYDSl2
M4Af62FsUfPkJUYFwZuKS5/DmctilwbZ0zBDWrChSIMXyj+NKuu5I8/cK+hyreLeMFm0iQhrHCby
VSFgmEYODVxe0TB2x7QpxToAGwTM5dLL8NPROeGVnfFuINjkRqs5Gno4JDhkcBPTzRt9plX2o4HV
QgXwGVIbZghUP4iL084jcJNzLao3hYL4bfazfzAcdWvPzb0YZYnmPXuJDBafAQ4YpoqUDsB6cgfz
4AcWOaNWvQF5CEjSQ+guW5xajVUkK8xoyWHwx1+zVzPiEHhiBpfMUNdf62548rt+UVUvDNgBTUJs
+iv+d9KoadcK9TR+jC9Wu/FGDmjsBHScbgJk7489ZMietq8bflSL5efPi0gaoqW0e3D0vW3Mt8GU
vEO4S5aIIZqJIif3MY7ZGzAdw+Qe2LRzo11qmK9GhGo56eoDDWMTtxcZCoFZLzyWmElFB3iXInSV
xc4TzopHEXvFxuuGCKELWjvVkYIqgrDEB8f2Bzyr2k+Tf+dgGqdpfFLce9MGoy2ihxqaxpFsuc/Q
d4g0NQp7T/KqNU9fg8dFFcZWfU7S/MgCzKYA7RcDOIINYtxPh86uHsucDrnRtL9aLk0cwV+QDQlP
GeJfDnkouNAJgk7p2kEwnbH/gMRJsU5soS9l7vQ1o5ajA50ThxBXrNtzxtXCktssk8sce/efM4qF
IvH8hOslPCegHzbBtAs9BWyf1SPSt9ZY0+DukUEwsiO9HnvzUklYq9hieJui6b+djPAhd7+inA+7
lRWD57I8IwfOtwh1kjWjs+1UuclW+2GzFUnymXVDjuQjoQJJadsGZGwGLm1jilt2Nj7+nLDsxGpu
pNrRf+dObwGNMmzzOcGt10d2ts2pvlAZNOTcje5HUQwbNlvH2VfDQ5FolgF3kdSGe5Tv/i5diBWC
7tGkuBGPEwLiCS2tZWPArhuHvXBBxqHAml7XEXd0WL+cxrhzRI0XrUKcb9ovLlCJdce4Y6Mi6CpW
dUcsqbEWMSwAnFtQMOLssTbRxixYBuLUmJZZtEsVIMiVjdVoN6SsR529DuKMVbEY0g0iYWaiQKFK
GBMNIznPLtb9wnqYHOdOYlrpKVhpnEGsgZG0EJ246TveVxHZv+kDk6rosrUlgjrBusXnKp022KNw
PtLyy9atCWwAW/trLodHr4ZXYKH74xYUHyNfcRbYYXdRsd4MnjVuYy8FItL/dtUUbt0aTXml02dh
5vEOgsl4ZI9658JMsLGBMJQSTPXtoblp2VpARjNM5tbThOyAPaUEddmSW9T2FBuCU1oiK6BS2ElM
I/vIC3dCTZCoWv9nly02Usf4kdTeI/1USTVRtPtcLIBD3AoAytg1w3IBDcgmVtftPkwPweAmZ+GG
P8IzTDr3sSVRGzIVqG2yF9LUAY7MsC/EKoJVnIS/ikxhOPLlke8+vbmLMZ/J3RjAN4sgam/gPbHa
DAzUXrHVdfCGgx9A37sjOyukyCjeANfFMIgDjyV8dG/ZCBf7YeK6Dsbgfpxh/Ca0DOJ+GfO1Cr+J
8P0d+ogn13aQYk6fqI70xoNr1OcRfdpgPJa48MNcjgSXT5++6wYsilxnFsA2FCkltbsPS4Wjy+ne
jWiUU7nxnCg4diPZOb6j4E+g9iCaorudCIveMkscD5IIk7kY6L4u/BqqTU7PAOL7FKnd6LnGHrUR
Z1ruAMt3Ubo0NnBYdzfGVIzKCpDnsVpirgdSmhjiBN/xOBvs9ePG1zs+qriKNnQgDqVvIgXwmHWg
RHgssy3aG9aa1EOVa86HwM9uqrE+dzkhOoFkTIxO1UvImYydmcDSeFcTdbCRpXijE79VzOEhceaf
aDbfxxRY3C8sMCeHXc2qdpuPyiHwvp0scIIOGlYClumLz/60N4aG8MWsuJhz851pTbLoohpUJD3F
qalZ/zl/6Rfi/CjfTE0KVIU8VFf1pUqMjzoqFm4RxVdh4hvTzroc8H1ItjmrVgaPHWaCzT3af+hS
Sn2ZY4ZsloxMRn5EHnpJs5szZrdVPwXrqnpER4YuvcMEsKDeUoHY0Sydca0dcMk8zY/SoXOYLYFP
4XbwfUjD+HtuQw9CfYnkzH0xJq/czwypd5hH8RTSAktwWjAnzbdFmbhbTIhVD5LHqfvvoq3p68c/
vDJ8uRJqZI6cA+yBBCXPouoZN8J0jU0ROwraTfVKVjsD+lJWuxCDI/2oVTMyD4ehs4bhMd/UZN7n
Ea+Ao3s7KXFpE+cspCKw06zSfVpbuz4X09FxeDW59A+O69wGM8A9oBlnI6STkvKxsasVDzWBHjvA
mgscBTm9Npw9QgGY6lmxK/Lm2Szpn0w4EsKFAIrbC1kUane5cK8wxeJ3qSnvOvI7NwjFNFl3LIJh
DRS1GR46MSm6QwvbxZQvkk0SIb3GulC9wsbUS2Db5hE8Ovimg4aQtsJi+lvGyKPS/ZWlVNYAfew2
Yo+0YIrIeEf9nTPhVgUwmsYKTzkEPZQRiNiz8iARTGNR957x5ga7pb6DdKe2unm16WDAXIQIXbK8
EcG7JygcAWvMO2jqux6hNqtLHjP/YfujHeNUmfZjPrY/vRK/Ilz5FAmUvss8FbCg4L4UicTckyEY
gkTdWxbO27bVWDlZwmKYPFnpEGYb433JpuE8dROBAkmMOYOW4EEXS7i9VU0HQ6g18E6iivJavPap
d9sDVN7NpFntHTixN1U2bWWKHV+YmLcHN30k3aU4Mku6iEaIm5JN0GJLTzITCU1Y7UC1Yk/xCRoD
NGStW03nV0RRsW4wNR2ECcFNz+Izbsmjb+t72yNdQCx8q0Br8Mmj2tme53A5B+exmNURuMBxsO37
vKncm4mMLydqxn1dcHctNOjrIabhBOYcpPefe7UEKLBGBQFVhaopCLhhu0xb2fjjnsowl23GuXmt
5mJf9MR6+1AZmb1SwlsKppYtfXZyXvgQiAo8OOOjK+SstnPg33QyCQ/EczG+hikpwNI2sY7r+FQv
7L7KE8x5MY2yLqbPw/LiAwvgKCL5TauqaE/CR7dmVJdvlUOrtXFfw2oWW5sAQiwJX3VhvOXEYhKh
MGGlz7gr5C6yw+UA2q46WuQlsKH0dzVOwijTDqDEJNiXXqowOsRYukN315bBi++2xsp1OKZlhlfI
9bNd4Svmt84p1+pGusUlNugatgF3zHGq2LFkm5ROG0eGqb2EkcRZgzIOP/cVweaYBtKlVO/00Lcb
RrSUW71I9ibavJWFR2I7cubkBtgc3f6SoUO7zrVfQGWfk7zctujrNpmKKI3epLLG22hDxT3tJ6WO
VUEOWjfSfCT4gGvFyn9f6UYZhtOdi0YGuGUH2tPinOfknm7o+H65fUNTMG8J5Daccy6M+yFVOzlN
t2VpLYBIO3twauOzBIkQZR7m6vojUDhIRxiFB25F1il6l8Zve4YmRAAmRg/oopBR42DvphF6gYGh
ggean7T0HKbc2VLEgC28PN4Ku6x+vBDFfms4FBDBbLloVrOvcmJ91wEGyvK5wgMGzi9cDy6u/wbg
AQg+dmwZA88JaMxaLNC51itu3SCmPedy/vmGJLNi4SPZpfHkLTQ9vPLuGjdfvJ1DhzujYliL2+m5
C6plAYrwqzA4vv5ls/OfWh/7ztRweO3s1zhOGwBzxSXRHzOi4D1dlLM0wFLHGM2Wu2hC5NQ6IKYG
Ed0iDXXR/HlLE3CmN16Nzf24CIsp9jrcjtXz2DnEUivGAaHFXcICixjgHya+Wt6PBg3ozjwCWQcU
UDxh8w1hEc+dt4aU5jGudlFyJbuuFgiKDWfnDvGuqetj7zQfqBO1yuCSwinYtG74KcNkF4JWZXO1
CxxyJwPIZF5iwV6Q/quYxI3MiZP3UKWVnXVrSNrYTbsrWq73kXfhV+ojUzbk34DllN5ov2q3lRq+
ApuWcmLldzIjijqL2Linrd5Wj5O8FVLDZbQnY9u5BVtEBAQYVMJdLdvbqA4hBfXWk1GbrPAkVw9L
kREb1sZ040tEOIWrKovOAGnVZiZeQwiNTtN8AAZhaNMbF3aoH7WNibTXr2nk3zInuLQWix0qgTpB
/jbb6mPKcOWMNQbUhLempuqDxuBrMokn3EpPIxpaZuhng5njKhNYN6I6BQdqFR8kZPxwjPLNUfwg
M9RN0PZ4pVyDvRZRm9KoH/Oa4PmWm2U2u2CpoZXRx/p5RbLVSXBbcC6sKlH9EgYExk6xnl3Bkfql
sKz3RsPP6nCgMNWkSlzwZl7FSt4X5CVj33KJpfzD3lIJNXDurXPqK0xS3EWaFFxfgbgomuLzQuyy
Fv0f86FNAalv7TqPlXSCH0iZyO2gCAStuC5DcrWnFg2Dqtlzu4xZZKrkeuhsUnyOcApA24ThgCFO
+avRLzwYrel4qYbmQBLNu51Ch0vEfUt/CZeDT4SxnB4oJD3658AoUQ4ktjxnLcRq3Xqvsyt/mshS
NoAomF3G1bglPTvuoG1d4cBDSuVuRj2bToSCVyZXLMGWXYu8PKKL4CCN70ykmkbyqTI93bUuy35C
jNKqQEZ75TnOiyam8zzkzkH1w0KjAQOUjp4mVwSmm66PNsq0HcaZ4DIWe7P4Hofgs/TJnrO5zDHJ
v00Dq0WnqHb8J9zdPF8KtiwP9EKOA/PGxghthZn7a6JpmCamWDGuhW0nDm6oipXFZZULC9VGccEv
zEeYskBOcXXyFz5v0LMt8SzvabCiR9UsivphJJqoxgnEbxpgaYjthvzGNS4I9hUgXu9hSsvqFgxZ
fZHmcRDmSzES+dcqU57cKXlNIR+dDCtvSeMUO6PCHF0xq1uZSj67zegcYLLTFkBzH8rwpmDv4jBi
apraPqgiexy8obmTfn+sulzt5zZK945FFhHM+KwST7Ge8KJC5DVo+t+w2VM3Lnh/YyqCTWkwggmp
5vtp5m7SVtx0I4pwO5SsVBwzLCng5Ab1pNznwsDIBXksOhivDSl4gMSPs/JRidO/apZ96vVeGBn8
gdR+RAHA3WCSd5HLLRs20B3+Gz5smqrb3D03wif6wSXozKi9pyvqElEN0VzEiyRhy2x0Yoxo8uFd
F3oUC+WqHcNL56J7xx70eT11SfWkxDexJayyZtmBxrT9RuN3bsFid0Rwaxb+gwlLCgP4cEdOPZB/
kHseTL+VrIf3hTjo47dZX69z6pXfQvG5g0ZUiUVfual/91G89UP+LFHZJNfXldigcd9fzwZ8NNAK
eI3Vst1qsnnT+bQumorSgkVr3aRVhakMNECsaYSCvJM1416EG4cpqfiTC+0vToEtQ3rY9dCZMf67
9slOg49gZEwKXm5b574+pBk7gNQr4hWyomUhStHvOfQ78iG89M4PQWOR8KiZBh1GUGpZANTkRtAd
xkrtb4OZu/Lc9oy+1UjJbvxOh1GfLLRQm7KcN9LzuAYxIrI/4UXa1Bv2DDe9M/DlLXw5ai/sD6ax
9Sfzd2LV1jaIA+80eCerk18zyeGL0Q7fie2IDaLH6e76FXhba8OJajHQn5JdEGJI6BdKQs5WIDG5
RXTRMB4cgWVvZHeMGM0vN4aun0niyI5WdvCmi21wzaZd4a6iuK1X5aQrlMOs1pH1ikLqhnllfrIG
ED5pTJsCca51T2wESGGALGt6DZs4jah6uD8elDE9uL7p0bAokvvOzL9zh7vMJFVPSwF0cGjnP5tU
7JUZ7EXuvP0HYefR3La2ZeH/0nNUIYdBT0gQBKNIkRQlTVCKyDnj1/cHv6ru27oue/Bceva1GQCc
s8/ea30rj4PhPKGTc7zwFNCZcfwp+sxEgzGpbDK1kRRbbb1XgPgG434FHkD6OvZ+Sys7oWo0Dhlm
9akFTKA30dGa2enl1MH3Dst7Fnt0ozhMkcsK3A0HWfQ88s55JiF+ahVnuwIUCqkmGRwHop80OgsA
m0A0lEW4NnL9o2cAr8kJz2xBCrtGfFCG/vrFyMtTP29oEDeVohLZ8JD4BUrUrRiDkZ8djt9t0+2i
hrAJdBGnboaUaSFJilm5pvX/6RXhQWgyyU4UkdZbAAQyRUuHgBcMLJK/u98IwivOfwO8Ayega15C
Bx6M+stiLm8LBL2r9HsxqVcLBvTgdKKOApnRqq1GIXxJQ3uVZ/mxGOcTb4rjfkbrXArLfZEFDJFS
/HJlER/ToiTWWS5bChIABwoDLMnr3nAyZdehpRWLMW1NX+uWjUW+6UNonFSsc0wDccQW889QEbde
ja+GxtjRiMcZZeuP0OVoDoHQ6PZqoQYEKJMKrno3meNZ0UFxErzgKqnwRNj4TMrAUd3AH9rkVXZk
Or71dDy2vRFZWz8zD4ThNLsild6SBv7lkCTSuuduJNacWg7C5rTKDaBRqcDwU83ivRKP3zIDEbvt
xmkr01taq3H2nAUMOy0ZzhyPxOAEg9N5er+TS2tTg31b61pDdSTL6yEChyROU82cKMcs5HeMd4UW
I18fRtw0s3ZCgkRq0Cgds/5SiGNu6xpbKIUN+ExmfaYxlY+GugraEpZmbp16mUanPg0cwk0CGAQl
dpqoe4jVXtoWE0gPOq6rbPJopnAe8kuSBaXEINnKlzh2WEG9/fULWvB6q0hZIIMznv73R1nkBpPw
Y4r0h1XdKbP6+J+/yvyQP/r135ZNNSnPv/6FULxGnoxlZ5pPFsimG7WDQ8p1pB/PPxulTegokXcD
xKFtpuxwzUKzekh6xWfIhqqXk026JPwT5hFpJWeLJ2CpFNiZBhiprgT3RMh8MsV9YBeV8PaoT3mF
AtvyjqMxm7Dk96wxvuLz6AvSBmpg6hSj91DU/S4OrOnEZwi3YgG8H/KBAR1jUYidNfPTCuy2/mr0
5fCchUyPkzaIEcB8aYB46JCBvZiimPk+r3eR2NAnELlejysusfYw9jeZ1uROVGAoCOKGTkL/EqXS
Mh287iCS5rLuTfKlYw5a1DXKwa/UxhkTrqFCIMRQ9K3DXB9PJLSXXZoOayvkG0kLUKRyqnWHMofl
R6a6W+Sc9WRKpjTKnNBSdlXoxVTWRAGneeUIcX4bZIQZkZeSX6dSQSoDVzBt7w0AQj0uLmMsMKaV
m5NegQjr9R7NSV3t6EmRwjyBQG+STsNISgxrAF8KuAbZVZqIoDiQchaEZhkb+TetRYp0LbnjTbHT
0HB6zSu4vFsSm+mUlpitoaak85NOWB828SF8JCbs2PUGKAI6hytcAtaWKf6mFJkuk2rgNAAUGdj7
dpSSq+IjrTJni0EA9XbRh73pGIZSH9uJCsoHMqSIMnHSk1XNbTSyZxir0X3Q2hsqnYiDNwA3IGEb
GoCkb4iWi1W/4URKFu34NRKBfkdQsSAnAge3P2yyGu1HGDBtLjMSDkaNXl7Wkd2hW3LrxBk3O2ot
mHukz7U1ht+hiP0VEWXyohV4/uOi+JwCxXCKwHws0NHbUcEUFxbkSY1mGVIXaNFOHTRCvip9O8p6
StxP/y1HwCJJSeOMB19oyr8jRXvS+vGjDUpkRaG6xz66Y/YGNlGkGUlS4dxZuiPLC1Z+m125ibWj
CsCSCjqpXGKd1It+MoWwPWNz4tjt07AUpQgk4JTZeLN0G1+7sclIAxWMFIk1061thR6VR6UzDp6l
9vAvEppmHMjdqknNHVkz4SaoBWvbEa+3KZU62GKe0Lfc/mCsLF1B35/XnEEsea+33rQeYlk5RF5h
OrHSacfcY8IeBYe6VMHFwTdZoU4WT4bkZausVDJ3YtqDwgVOcoOl71GiD2lrktY90oFt7V7QhEd8
znYnUM6bfjpcGpXReiU04bVUBSjBVSleW6scieAw0huSHXKtjZwCONAZcjIo30geBypsEeFSz7zq
qecYQ5xIXD0Rm8gdjsr/ySf2eTmIOHmakiFSMejJk2SSDpT2zIXFqkiWtC+jJ1DLwLHGKnj6lfoh
SbH/5I3Ml7CbezdoGFD4Isu8sTDRkK8L44a8Kl+Sb1KdCOZZESok0+FGHmVWKBJ//d8omOSjRlzO
agifoQHoi6Jntu5ZAqPFUjgFEWCjUK/7o+er3bFpwv7YZ4WybwPmmPPvN2XfrApYbsypDO1QS82O
BAZXanXzCczcrenRRWbTO0nYod3G83gBNP0qNf2XaGoITAhmHNJs+tEHQr71LMLc34fVqm5Teusd
F0IYcslG6/bBvBLqXFXBTep0dVXmzEYrURoPMnUJjZFYWcVN+iaM014UpfwU6RHBcMWx77EtAzIz
ThPvWIh0IDVAA6IyeUw1lmMmwNimPIv1rMvQRfH+vbgydnEve2xETATVAqWESr7QLHJsSMmraIAL
qyoMdHQBBrwdtWN60nvmFtEOWPGqfWz8aNdUOL/Lumdao8UnAkZBUPTRdpg1X97EIt91zJMHJcFl
a4J/m7ZeaeiAtkMqO8opNoHmNRPzCa09uUfpWH2aXkTDDSrdvGr7CYlHetpWdpsRu1dUGrPR+VzL
lATDMwotZa7Wsq7elxVbgx6UTP30NS56wUEIViAQkOnyBAoI7jAGBpuT02MlnchdZZKIqen6IaLY
5NBE7JwytjtJ7eGl0AJ+MHLoUGm3IzSeMGMP2zFmLXnDgjC43H4ab+xBAHOAiJVsiy6keW4QuAUI
DikIObBLgJaa2+o6Z/ohs4FnSyuI15wcIgaLanQDeVuefBytC4WmGMv2hFG8xHevoB0Nn6apmx59
2ggkJ6BtyRTRO9RBHywV8ntaS7S2SOII/1VUZv8JS4lfgaUryR0f6AnwISdSopvpZEwSGJDpYIpS
fKxN3Rn7Vt0nYUedZxjmVu30EGQ75qcE+2UHypRzmfzAVBChqqLchaj4GpPqFiBk5s4aH/SCYfmg
ScoM4k6BsHcdxvM4cRNfo2mZ06ttq2gvejVNgWg0Frg5HxBaDAbLMaC1dMve761GPciW8PTv+cB8
ZBTBa4VtRtTeoPY7YsSVtWw8NGqb23XAwKYtZIBqQYdlBQzTgLwMKD2R1RCMyz2V2dGfwCm03G+M
1mMS34L8yrEO13UKUmiwhm0zwFORqq5eF2q7YhzbOpxMkq1mCNWqH1Hi5f6LIFrI3mkZr8e2PI1D
ytZQSarLHvosyxyDAsWcmz9uZVRHSyaZRq2hGmb4BNderJQrCwN53uj+tjVTNs+iOsMnNpYdBYGd
tj091CxQ7GkYmMV64p7KZuRm7PaG0Tj9kFSkOOsPvw6OfJOLKtWFdVBOroEvmXYBCoJOW6NJ1c+C
XsHWbLVk1fJ5nEQ2DpqBHDfJOn0Vi5yjS1FGGS74xymVi309cbwQlJE4Ml2lreNZdAkR4y0x3tEj
jaInxfeSbTxlGzyB+s7SG6LCtMZVo+ik5SNdksTXl0qptrgbe85CjQ9d1M9bEKMd80HysmmEzr/3
65du/smbLGRp4PtoVqe1Zqc6IbSVXruAHMQdMjZTwAAeOapXphtlGMVdOP/Br5/kjDF/ZmlzR7zx
bBNYk6Oeu2atyXAybJQK+jacFqhEzXP33CN3v/p2uYFDecqezdfuw9pLjAsDcmUcgcYvwam2+sRx
QYVDtJDUVX8m1sB7m4HQ/bkuMVexei/mtgrwQdUJrIX04ndOsYat7SbrbKV/8BsP+UXnryKjh+YI
Aid9kmH6H6cXAyglHnr2vVNmLSra1zdjHzrTQRAdwX0CpJqT+kGB/5BGS+vKiFB8NzbyEeyvconf
dWituT0Rb7Ue7BIIyWdxjWm0lQejeIDIq5/9JzXFq//eFQcWhDkWjn2EUWa2k+rViDlXtltSTUjJ
OKCMTkkAz2jYQfZdh9DCqsSB3J2skcLIjyVeqUXrpsnBNK4CyEnaCevUUW5xs0TaQ4+p/yw3CEsa
RpFvDR7Vo4pMq1oW22Jdxtf0QtWtYruSViJyRdaOMx6SdpM9RU/CK1ICWknYHlb5ugVQ+KS+J2Df
xIUyLKfgqzkoN2sL2jpx2xTtseszTFx0O8KCU2x1i+i1e0u7hXIObPPEhxuX6sew7u/FsCXj6to+
SU4FA9phRkwaFgGsF3Y1JERrTpyw0PVFd1SNRbEEgsqsNruJMMabhXCNCC4EKtatusb2miMAv94m
HzBjnsPAh3blItHIpl3W2+nSu9hfcodhjwDbYJnv4NVwbcZttk+fpAftmvVLVT+3spug8D2oW8KG
u5aAY8e6iGfjKuOP5MYRQEdtKC+f2y3egInecLQU9unOPNA45iB5jTbJMN8BPieO0fXvDOw6J/uq
DuWLcB62CQr9dbqZVuruhnByFRxSPsw9rJcIaugmf9SUvG+VTe/vKH0OtPsXml1ic3io2ONesUPc
WYBTZZMXKylc9+oaJUbDpnq0NgHi63ppbPDJicomupkinGlHGrYGTWYeVbu9lk525ByOlmBcCuI2
eEpmXbXNFakZsVR2vYfssPUvww0z9VFbhxvjVmUnLdzoPqEd9l06yycPesMqJgz8Dm8u/qp2KfSj
BeTMubfq+CR/ogR9Ia3vudrhEgzuraPawiOYPRgJ8BLdIHBQkwTH4S3ZVgfjVKzfBlg0e2VdrFDl
Yna3h3v8iiHkYpzRuOTP6gI4Jk4VNXZCfxWYy+Y7+oY0jniiLheIEI+icmpcaUfTp39lKVPemfPN
gnoU4Gu63wmyvCP0LhGlpptdrHctXpLlcROWjExIqbw2O7NH7uBK7/WrOGf6Lq2VcCg3InwZ1L3L
YWk+lxvzIpEO+gEP1gaU/ZBeZkcPUtwJ0lB8ATssXOkVRWBB77SDxCuhfh/1c/QG3LVcGWvtPBmL
6l4ktnnhnDh9A+dtEjfdixflbJ2DaEMbzNtMNJCPfEMc1qNtbC7qd0G1mzXlRrZiTKRvg23+oD/3
jvHq7audv87c4rt2Am8ZvRPEM7YLK90ZTE/4xxewarGFernLnG7XGo/JmUjk0IF2ldzo2z+LypJ4
D9XWKJpw2rgk6yBGRlrXf/vigTjBCMAWU59PdJzjiAHm2COtIXOIFeiKZwGYS8dNQy45CDELaZ6t
UXvCiVM2fPOL4il4E0C4icv6gxPrsAIXOofsuhz8glXtSicQ02hHwPru2n1YcbG5mTJpOW9Ns/Zh
YT4UZ7i30EM8tqxwJ/RrQ1sigEZep6/qrXdTi6U6LsXqEUHkMJ2Ei8zc8TG6oecWaAWDAFkTFiId
RhfjneoyjW2WrLof/tE8FMRb2+Kq2QuX4WTtpweBISoVw8Ha+9rB++rJlt4LDqdEfBjKlR0Rnmz2
rF3h8L/4F7aEFwA1n8K+dnn+Ig71NAygAcDrd6unaosYKEQpuhQfrBVmhmXwon/7O2Ti0IhoecIT
g666YCJBbjY38MzyC9cMci04YugUlgiARcW2rJV5qVK7+gbKIWyjVwzu3qO0kR7K9i3ap3fsyHTt
sPSTTtYsObUhkyEDseftPCQsZaPnlqyHIqbvTV3a/iYl6+Dbap6EaWHaWs+WqR4G3stsGwFAZPNk
qahr7fYl3dQAQ1uOzguD+3wjHBjBorIGoI9YhgGIO52DbA04L1v5dtMvg5WBNPusjAvZaZ6sgySu
ix0mSM1YlOthr68tHhPpQXgmHMGldJdP4Zd/iHLb/BS7jc6aegJYhHahtQ14vxRNg61+ZG6zY8aZ
8hHLG1nGBEjIZDfskPkGq/yYvVjP1OjSvhQWgBcYAwpv9PmR43qf2jHuF/IpVheVN6FnWTTvlohO
D4HxofJYFmzhrF/87qwP22lHFMK6XvoYgNblAff4e3aXr+MzpHzzndYPROkdiXzqqn4JnopxVX/w
yJHU2uyUd+GRb9eRtl5g84UZ/QNfxFQSQGGH1zhwLescgZSSNjJjNGhqkMP597KFchfDrW6uho0W
7wH2utJ6QqTx3LiAMy1zUcAk+fRw+g82YdDizhNt49B9NwQu0/uS6QWts6caweCyuwkvE9809A0O
Yw8mcdzMm0DuPJJQnu08F9AssoF94KrvqnVuCUhH2TIuR6f+8DaKsLRCp32MNFfonfom4MCA1Qgm
Bc8WX94Og+K4kkPGz27/oLV7PVjjxpD3xnfOvU1OKuG+B2by2rlluxcuI/VGuNSeqjOMkvw9Q3O5
Aoc6nATHR1KDstZAmUwY94oHkzDntemmwFCmB+6w+pQWG5CMgbhkYIX8od0ljW1iRcq28iP/vSEs
MtwG3Wp8HLqdETuzthIiFJ5JYtMCR8kcU9tyZg/1M5VClN909QD5qDavHCSF9kDBVnxVj41FYrrr
UYa+RulGOrNAIX+SwxtNweyxfggfMjyV275c+Zf2HpdrUrh5YhjXLHzb2JgULsWHaCzB+vpP2sOg
4FNxOBWjDNBdPyf4a0tzjnIOFVJ49N/MV/nAIpF8RefuFWBn4HYr5TXfl5tg2+6aF/WxSNYjE2E0
pRdSoBckHOKBCiY3SO1iVRqu9dqkANpYHHe5shyzh8ywsQAGhNE9+NMl/yxe5+hC3JtoHkxK8y+o
0tg9sm+8Xan6hbdsfMa7iA0LoiIqOYSDs+AbIr1jPFTk521pk16zddju6gvTTu8uEINymL7zvX7J
nyNz6bnkU1B+bbMnPKhLpSFFZZEcCs0uuFhYR4gz4GHlKnGznUtpWaFAWSY36rgme4PZBbYlOwz0
9e68T8yhmAfYvrYxum5SZh6ZuHnFXevOwim94JQZoCTwmHHqQCr6jthz+mJjKzFG7ABD0aP0duId
3cql5tSxFYjdZdZ+NMHl0jlcdNNSO2sHdPTR0+h41Kjv3PgCiXxb6lYMPzYN8+w1LO3qq93XNhg6
DCMon0cE+U8ZS/XWc6lb7PQc75TK1hwIKg7xjQdzX+AFg4kfLIkGf6By8F95ZpJdl28JZ0DV2IiL
4qJP2yJyZr8tZFBzRSidhzWGu03bakcjXQw7+ur0KVT4rEj5HcLfmHgWF8a//qvEgkVFBbyAdXYX
m+vkCXrTlH++CK/F8Crm5y6xy2e6zj7Z1Q4VVLhGooCQmvJsqK6DWq7Nx7ZYQb9Izg0ZstQ+RBB8
cjHYVWPKeA40GwJAD+l1uJnhonu1DLvaEvtBl/1z1BbaFUML00lJtacTMB3Bgbflchln4MuSU3tY
7wIKP9mhEWzKbnDjAc1RjjvEB5990o0ck/Vzm2yI/HnrzIW/S67+EUBbblErtQh2vmgEPKrvzGc4
iFKwmitsMtYexTJpz4jFt+Epe+RtSyfxlWjSK80MXhZ3FGeEF7w+JL9Ti4u73ObiCrvkld4dB4Xk
q/Z2CEjmKfvV/2Q1ToUtiqrmaN4x7L5H35UbMdLbFCv1w9ubmDU9znzUyIv8YD3iZaSvV+x7wD9w
P+pV8Al0neO22LnNIuQ5qrbRij2K+6V9plXAft0+0/poymWFscWWbf9BfRReUkf8ECG9wwzmUT3F
rIcIP/nKmzdQMOpH9c2u1Zd2My1Juew3QWcrK+/D29V3v9pFiHk38l6wjW2KzS2wSzLezI3olC8W
OKKBJ5Qv+xsJvQAPcIsPxEArYXuDo62tc3Vubog57yZ5cPgfEX7yrKIIdcZ98EZVHX2z+kmJrRPW
+D7S4PMXX12BytKhbEKfzS7f3NtzoOyTT+2Zu/MxfPPWqWsRSRDa1s44SvgLP5ktILqwpqeABubK
AJHEavwq7EW3xCi/soicsVn99R2jEzs4cFvBqY029TbAAn+SLvNiM4vEOMMZG+lUzIdYIi6yNf08
/zjepOdn+FJSY9P2YWiL55yNsXxN0LIvB0c9cuNwkYKzvAu+sL+aj8S9h9/RtftgExAukpO9ZNcx
Xc+o8bO3HjbGhTWKh8L4ZOq2V/bjFgqm8QLNhEDB6cI/Nrw0vt2SBBcDVqFKWwYbKmLvC+U4x3W0
t9GXyhGDykhFObkIDtirxEdWeX8xYLc4RHhgrvkxf0OObu3n/qbA1GflPfqXgOdp4d0BxBHb+EwJ
PQICXorn8IHlSGbJwXK2YNxV3+u79lLfWR6DR3GHkeAEXPrO2VU9ZHvJMXYbQkxWxnPF01YiKM0d
Fk8WS+2F2vrWvfYu05h7cUOgJtgjOtJtRyntjM8c2ElRqEnCsGX4hI7IyI9h35O15W56r84lwDHI
gYjCCHu+ms/jsLPs7uh99MMdYJKQrjVxnaucLReo+l3jGNP657HB4cMhrsfGuBBf5gdoIK11V3x7
jia7k+qkVACtI5Yu4EQUH2ttNx6LB1ZBNIfWduTNVuvqUdsOa74Bca+sagaCNzzGwSKmH5Q9kW2R
0xdio2S4dZzLZ7yE7xllWbAaVuJnaa7jesUCfhdYyGfhwqJwjUPxVj9jp5A5eEpn4Qaq0Neajkep
VdcGIujeSoAWMprZ/vopHvQOB2ph2fUkRrZR8Ugj3sfQ9OqT7p4z1+wnGg2hFO7wys4kuPDX74NG
WxItVHKrWPGuljpzFVXs43iePGLJMUwpU/IsJErtGA0UdbRbEK9FLeNH34y3OA6Z+EFLE0NqL1TK
KET79hSLUblOMt5PUHRYnWfYWj//EiG7WbZMNvB4TwoyuHqvSgPl0gCy6tcvg1kdwNLp61gPku3Q
z9hblYIyqUBJWV/WV15b3d4SWhKokHPRhEWfsEoLkJn/+UWfbokh+GuGCzQxERgXq6YKKR8C847I
snKDgsIc3SMWRBrPKt5TlBy0aMfpU9SiqxCffDoWfeGbiAYkrM/VsVflTzkGu5pFHOZ08+zxebch
ab1omVo7LzlzkSsHLRZ3N4ClL6XwDhAMZUpYv8U89hzpcs2jIuI/5kK0quyiV4Zr3E9sj8PZqNuY
PPE8pjPD4MwrntT6PqqoV+efQ3MgjzqsP4UoulpJcamG+rEhdIE1Ul3mQ/LW6wUt1PE+FoKyBkns
0ll3pNE4xaPvFoJ8VDh4Wp33mEnqxfA4HBmytoD3zImlUlw58c4ew51V35hPRTtpTuyjBoK8desn
+YHLQQGTqzO2vfg0yZ4CCtralTh8mLImbC0vwNEXuJ5S7etsqDctLivWmSTZVAalqzG4vTgGx0rA
dIIZY1x7ZbvuRB/okjpPMWvjYCbWsOsyikyroxlIEixjoAnqlCV/jDSNia+DdhsiziAdwcM/ep9a
7VvtAegJBDXPaDFHSygXWrEFSgkjtgw4DUvm8r/+D/HzO3LNj5hE1QRfKBqabqm4M3nRH0AXfUjk
rBPMyu1VOAO5BaagY7+QgWTW8IbTtFxXarQtYEqBqBhvf375f/Nd5le3JEU0dSZE6g9ujjFowCRz
oyLjtf/2BtUWa5/WQUQXQ5gFSl6l0+2Cp/8XjI0Edqj4D8dn8/nf/6X9+tiSrBiWqTHcUuX5jf2D
nCPWejHIg1QxaUm9RYVTrNLXodGfRh0v/CSipk+rAza8g26h52SczMk2Vzaq1W///BVI82f891sx
ZEVVLYD01o8rIMWaOCIPraAcg0WISgEshPAVgIx2hQeiCQvmkzMQhtt3YHrW3TQPHKRFJdz5419u
B+M370WW0KIqpqrJ1s/3ooWeJAs54T5ZmWGoitjgZ6xAMhZvAV40TzDVv1wJ5Xc3oIzFw8BiIuqq
/uNKxEzspqIQKlfPaPcZfXojzROdJJVWO5GrPn/9htS8FgXZmmm2rnGilgOlPXIAXCYJEHsvQmIc
LUSstItYptZXNf6SB/V7hPbtV9WTiQYEFvOwaFIub9EyAi8hR3AgQhy2Cs3m/OeL+rtrKiuKgUWW
+FFZ/HFfj75asCv5tWumbIQ6eJiFXvZ/eXh+3aQ/7xwS+kQC9uBvGYb8/2/iAafzCBG4crtKu8Km
OYNs3vUGze+GJ6agBWv02ZnYTHAMFj/05maItAP+DzKt++RM5NiwSOri1O891dxz7deFqX5Zzcws
KV6TsjpAigaho5drsfZOYht851VaOX/+suR/0bNYgxRZ12TRMiXi3Odb5B8Po6Wpg+TLIByhiaDI
NHJoBcRZt4xaxpRrOlVgsVND2RAIthLntrLpZBUYealH4BhDGNGHL6h8X2ZcEQ4Nc0HxoRVMvX/y
UrP6yzPy27VDURnczcwxWf/15/94u0pt6bkR8na5s5atBNUGw9WSWM0YKVN3ixmpz57+10HbRQq9
Sx8BHD2ZRWKKzd/ey++eHoWFW1RR1CMM/XEL+AhLJMEcKzfWmJ4YZTzaM21kDOgJlXIJmJjnqSHt
SvcZY/RB+vnna/fbx1exNFkV4bzp3Ig/rh1+k//cgwOCIruSZJrMXYhIdLyZRKoDqiYpaX7y8GXF
AEHmi9PJl8ikrzTjZAZsctjYhy9vBqJMiP2XDSxfwgBpuPqHIilg9yScsq0Ge/947QLvHU7EDhsl
DdOo286UpWbGUP35g0m//2ZN3WA3llXzX+sSGlRuILFy63yntbTYdVjVKqo1ZwA100RoiSfJ2iQ0
ziPIL39+9d/ti9xhM/FMBLin/NgT1MFTWzVlTxhnTo9Aa6LH4MZDG60l37hFWkaDpG/+8pl/t2qp
IsQkFb4PJLsfOLl4aLNuTHpQqgPXEsHNq06o8Z8/2d9e48cnC7VGxifKDYvI7zDpRHaZ6V8W39/e
kzwMkgLQV2XI/fOetCJYLXLDQ1FKjtIzAhhZRayBG0zLs/PwCxOkhiutbA/4Zc6YmhjGox9Okn3i
lbuw6g5AxAH0yuTMjglTKsDndKWCVxKhnGbOn+8U7uRWGG9wSOiMzsAo33gkRe19Bo6ZgFX/cnHm
bOwfdQLwXM0kZUAVCUf4ycJTtaJVBGBBro84fdGwjYNkBx6KCGoZpTxmRp3ccHczcgB34wslU5OC
0rewMvvP19D63TsxTItiVZMl4+eiU+qGaI6FAsE++xZ8hu0BUZyW0UjMccfzUDXeTgFYESi7P7/u
v6sTVJMmwjpDJ1jA/PUN/WPhtXypmao4Kd2J9FZD5pms+bKXedHhR2PRrby/1UPzHf//d1iFz2dq
BsZ5TVF/VsdWHYbTOJq4w1QTfgTKbErZ56KKnv78yX77OqosSlxgVnN1/uT/+GQ6ZzjFqgzC9ejd
TJ68FnrMDKX3l1rT/HfZy+f5x+v8KLYEJdE9hCO5C5KiESzVRvPNKV8nkQZZgJSrzBUfE4L28jqC
EDsWLyps9zK68vHpNXRt5wjWrLlS0pWCHktSAtGJqIQWU5DyjrPR5M8gH/Qo2EoVwA0hShxbrQH7
fSFma/ihwmrQRBS90H1ay0RU4fkXP8UHJnsc8yNlo5W170ydk8Pb3/cqEzqpIyzH8lUE8HmzCvLp
A5+5sOk5UOKZ7JFHMssv2o/OFJEXxIHPgTjDtTPEb71hczxl1OYPDXo180UyUEqAfSwwN/WNnW+Q
IUlXfIxb0w9e+lQnXayFrqMN6tkvgm8RJp4d/8qf0kx6mJNkkNmmPYsOBNsTh+Zy7dFhzS0G4J2O
3SaKEQ+YQ/AUTtOVRLo/3ynSbzYmCkpDYzEQUYZpP6ulBDiuwjEtd6MUIIAc9Jcuyc5KL1/Mynqn
G0HIzRifsfPciak81VagAmnqsfoTIqxtx0y9YF5/1qRyJQXFbRKSV0kn0UhWGlK7iAGYxoDGTqnb
5BA8VZ0O2z7wyEKSSAf3xM+qxl9txGdsbUyp1OAp7xidCgBBFes96fuL1ljHqWkvckzLtfMcNcoY
iKTWsSqDlYqNsFH5C1ESLpWhtYMeL2d0TmV1j5fkLDfdBcucX31G4I8VRfocfWntCcYRHky8UCr5
rc2kdTEwegz52j2PKRa8blpNq7KaEFfgWVjO71NW+9iujfYS6NLnr7/X6fs6r8+obwGFQ6iQkfM1
CZRhEtw0xoJtJb7VUQeimzVNUp8VOdvgs9gmYXaYAvnka+qDH8OGCKqbMOUH3C4wd4LgFvTxSxUU
074hsFb2fOGxyeqD2hqflqbTzTere44d8RR3Ft6t7IQ1Ln/kDApV0MNw9Zc75DcbhWxBS6X5pKHK
NH4sJl4KtVSuRtTRYMhyvxq3DeTSpU4QOSAGzQlT6zNEwI4ko0LOInLZ43pgCAom3v3Le5m38x8L
qCIbKrgJC5aH9fOIQpel6/oizV1wIMjTt7FAnjZGtZQ8amPZ6lK3RXgvLoWifxuM5kPKxUtdoawJ
AlNd5V3BNNEU/E3fDH/ZxKR/nzoUTmgiOYqSCRXz59pe+WMnBK2euT6WAfpdhYlUlsEL4nJ/5w3V
i5eSfskJIHFrA85WIPSbthW9v2xqMxz551cE35b9zDQ1/vfzrNiMsdl7Ywte1rxBBEjX+P9SYrIj
QBiYOhZDNIy7jKyXViEAdaZpNLPnXO0sZMVJhKNR/9DSHWngiO6C4QTvbzrknoD8CWOJrMZL2UI5
61UE7OrCSekSPkvYyBDnYGuRKeJ4LZlYKR3zv1z8f5fQCucjBSSDRm9Dln/UYXVM9HaMpwpCa3ts
ZIvRe/UGg2rRJdUV5vg1aQlbLJUJWEz+9ucX/3cFrc67qWSAhDYsTftRZ8ZdgbtJirCjmIyb8CvZ
wzhe6dY5oV7uezl9nATEQ39+0d/cU1Tt4K4Ng8JIEfUfn7io87z1uzZx8xjJJ1rCIq7fJr0F+kEm
todOOsMjNxBt+j+knWlv20q2rv9KY39nn+JcBE73B43UYNmyFTvOF8JJHM7zzF9/Hnr3uUgUI74X
F2iot2xHpMhi1aq11vu89pku6u9/PvxbCPjr02YIna+tqYZqWeZ1YOaHCVB7nFLwQsDQHlgqo8PS
aL2DRD8Zt1FinTvEAZS3TWrSCmiLnuxE2RmLQcinqtUv7fxrGca3Y42WvxgkGZP8ZRzv9fYGjN8+
ypHoY93xwd36fZrgxNl0ELSbJqc/T2k/xT84IamIu1NOHNF9oKMGxq0+QoQPgvL854v03sDQSfpZ
XCYiIfPqUAGtwp7EeAy3FbgGNgoP396mZnuDNcmEZIwdZeM8/fmYvwfMfD2I6TqQ83myuQ67jAKw
piJjOoH4eKd4yUf1ApJhJQr109slj710bWj2B+Px97DSEGzJdTEH6xz46iEwa5IYjWfHrtK2+zHp
XMOIb0NLHP/89dT3rqkpSHfpErKgdp3GJewawpDPdv3MPFsde/icB42EG0tl/lwq+jE2tE2Em7qE
LWDUzLKVjtKqHXchTYFAqkw4cJP9pHgfjax3wiWugSqI36WG9bi8eiQHRRuyCJsCeqX1wxQGD7o5
MAd4xyZsDm33rHoRTT4RjCj1o6Fmzivt9fM4T33YSJi0419PBywgjQPlKHYdE7iEgdCPDAisBWHn
zOt5jxV4hTnwQBprJpFkus8qjUuglvq3eGQRwXbetAQ+ePMGvJUqQkDJQ62raI8HfDWmmJUA+3ke
exJmqlatUMbRFFK02cars/vEQEQ+zASZN+hYUxgI6FGTzAbAs6Lt8sYyUEq5NnvgRW9/DhDPgZ0E
9AkROalWcHB9/6WpzT2OGwT6uZhF8f4mkHq5hH0MkiP8Sl6PzrcBuJ+Sdy4gLmepqeULgOdNMW8D
Phhw80P624WVzpyaUaVjXA+4KYLhGhhMdGOvfPGwpYROurZGXHfoRpsNiD2z3ePFbCwQTX1HnbPW
i/ruzyfx7sOF5QDlC0eD/381kaRGSfCAX42LppOWKr62iNWLtJsPNm3v5BsZwfhfqSaTukWu79fJ
EbWbjvlylri9TtGJ3kTZguxgnq6xliWEusA8oB+ce9Po5jlotWPldcdeTh+dyO+RypyhVykTSZKf
XP1fT2SKBDJi0KyuWsO9aHlZDdW29l/idPxszlLOuk6+VqV5moXwqfz6/37BuQoGC7ohhbjOyPEY
WF0cMJuNsfd9vt4V/WVp5X0wWWu/b5JJgjEzUmcgfa9dP7VDHWfqlDNjYAVowzyh4TopErqz7HOM
XfPCYs6K9MYNO8tZ9A2jHCA5fsDjRqugiMcIHtg5uJNDyDuX70LDeUph5mgeZgMD7YG1SoPTx9Pw
e7MNNhQGO3znnbSMtCoJwq+L6exs90rf7JWieOFSLjNNO47iw1n/3euk6bDuwF7I3yo3CRfJtsh+
ueNwq6gtSOS4eGlJm4KElHTWJOHXNvlqAH7psRLveyJSPNjCjAaYPw8Me34CrqcDbhRFXkPVMSe5
WuecVgPw5Jexi8gYlQ6gfwn4AQJlCbUypPcLkVTe1HcB0QQhwdmR9VbIZ1sal5Temvx18JGuhGnn
1oRLEQskqOkAKwdeOkels30wb0zHuxkb7YLdLaw0BoPQixejiR+xRXpIi/zFGcSxAFS/qOmcNKrn
Sprr0lforiVeIlVNCtK5TGp5r0NrKhyMKzXrNcwptgcy1de5Zh3RGN93OGdB4q4OQauDtxAbKvwr
z8a/PbeecLxblwx7QcfpIMBaaseA4bCIzRDWzpe3/7atdP12lYuSjEqQf43ER6uq8e69t8mwMv+h
7bsO7SuvnlMKKStbWe0zYEsy7vY9Rc7V/EBUPUaaZTC6ptpWbGC+WlzpyFEv2PC+RH71rQ3q3SSM
ixISZTY9E3ZZlQ+wOO4mo+oJS51lXAXfoq+qA3JkNp+C9HiHwsvNYZHFM2fKTiw6oxXre8fgkoWJ
4bFO3+M8F+s2vxIQ8MFLFah1OpQEuX/f1NSzbOWDZeC9AEMVBttIBN7OvI37dVbEMHWIQgAirtKo
C8zm7/3B24torfrlp7waX0RBrw6Ou04+fhA1a+8sQSqT4Rw0U6zVr+N9TeWpNpBvu5OnfgfX9hnY
/6OtBuvSyR6i4kur6q7ujq/WLCwzadwJPovcPuae/iK75iErAerJgqpfMWeqtvVAA4XmZRvyPUiq
nOYhqJK/7Zd+8e35R9amd3mYNfW//npvdiWnpVrE+8Rjv227O2irQ+XnudtHdLTZ2a5sye+k/UMV
Z7upiPcCj0M9QKFFl+aYcXL0kSx60T4kDd0RdoB0JrhN7OlbNBifUym+4xxeRvKTmo4vcS0+2FO9
e3tVlbIktRj2dNerr6E4UVjJOneR051Kq8dMuX70m+IgRIi3toe/97AeI387SvNDX6F3AmuOPWee
NdV0mKt/HVtMeX1TGyVjC/OUpcZoVgfjyFOzNXNszKIHlPV4y4nvRSK+k6feQGzbZr13MrX2AWn+
Im4kbczAp3WR3fx51n1vs8vJsZ3RicHYuV3NuqlXGQDnuZNTk38GN7bBXvZzZDJd+oG9YH96FBm5
Jd80T5bv7DEMfvzgDN7ZV3FnhKNLiw2WvA4DC9sImzQju1SO2Exzf3rLcf0aiHnz2XC6ByHixzy1
jkMsTyF6Mvo88kj/HNXT98b2z0pmfM6A7CsGqllb/eDpfGc5VnW6ahzdYE36rTrfwbfMJvLQdEK3
7KvzV9MsL0nNAAr98izb7KNi8HuDRcdmSzNVTWO7dzVYGBlertVT5pId2FQ+3fDwTBaQV1eFFTxE
wcgPhw8e5/keX6281OuFqetUoA3NmWeonzbuxdQPlfBIXqFYfproYxzQhtvNjZ9nHyW+7ffu9s/H
uhpvjhLFkWHMiTIHPlYdeghMVUhd7HDU8KWcnbtDSVujoW8DUZ6mIrcR4ciDHB0eWmuFZP0yE31T
w9741POqYtyJ3HgCVJ9SycedBNxSgheg2oZgeMSuVooLktgAhL7ekKyFInGwMeytLm/kY1o0U8qP
sPmKVyNT3VEnLjQ7sCvRtKsDdVdmNgbW3S2Wiz6u7E6d0Uln7yUabFIu2pC7TT5uRekciqo7OSnQ
F2XcVlN9UvryEgPwwfKYbTM7sO4m7cad3qJSK9sfUdRcupqz9LPTkEEwSb3pwUyolGgOlkY5Iu1l
aIOwSYZpUXyVuyBme5YbDswX7LaxsnmOa8utQJYpoz4uAWk7w6oTmOToEGk2JXq0N8Klw1fZGHRJ
osYz9hY9QXbkl5t0oFNapC8FrVlkFmt8sJrD5I8YjmcZ64hV4uSTMwLBC2wNfdKAIvnhnicYJSil
li1GuTRuNj1sOkBR/RhhENHG921KkKg7BmCQRCR8xEzdpy0RVoJ5CgY72EIWomWcDPYCE4bPXkmf
deTo2wxbIKkUZzB6aHQY9ZPMzqDOV3pBPGaLYVdnLIUm1LgYvXCHd5ATvzrIg+ywvkhPHkxZvXZh
fvar7KzUDb0UHj1PBpL2/Fst1ScNh0XYrvljNOxgGS5sC9wthYMnGziSVyDyBlLsBG5g8lmxdyMw
tWoBB+iBuWmU3TwkBqs8O6N9kNaIiJSTnOcBIOlb+lu3egz30AuOfdh+zm1/WGXtuP3zdPnu86Pa
tsrkoNO2crVhtcq6bPAazlytxk7SYkYO+ruxwPGCLiFjtNbt5Bz4ih/Mg+8FKeQ/2L3STEGv0tVh
zQBDSZo5UZFR/lGFc8rilHx+9sFM9O5yZBJhzhVbyojO1XEMmoOA1zuZ24+O2/YtmihI8ClqXbIp
Oe10iyIMzhhP3oTY4pTqx5HCezM+i6ptcY3Jwl5vHJ0iLdOiN6kooOFISjpOW/rfe8U68uMTjQJs
+iQe99M9k/86COl4BYl4FBWAZEnyscWQp2mqu1jDUktaBy/VqGCZwJI9jGh6yJmLVMU6NKo910+y
77nf3LeBv4crfnDGDpgCblOdiVV4m5HN9zEK8REQp327GnPrordg4GKmy3aca4SJstQqaKXBOCud
xPiiZ5ObTRjuBPZSdbBiDgSN/N+1OqYxp0OAj6/XwtbD+7I4VzKnh91ANCCa6WW+mzlkMPRfAzbZ
kfXIVipOLaANI/is6FzBW4LcSyTyxVN6Ghfmil3AvKHD0VupfkiipotuJEEqXgUROAWyUHVqNyst
6nyyDGAcVRDCmG9vsfzAhYAG9SYpXhFSASYVsLmHDiw/jRG9b2Bp0BiXYujLzUjPv100PngHB4W2
CoeC2qPdWftaIKJMKn/RDmhsu+hxigvoG+ncJI7mM/Q4wIwV/PMz+N56aels0R363Riq8zP603oZ
itpMs7jLoB9SY9I+pVZyGHuxjVXsav6/DnW9ResKeMM5yEc3sCEpZvCFM3LsYBKXfaN88LXejZIt
9lX0pdCOxnbu1+8lSq3IS6Pie8VuHeCm52frYMg3c9weqeOz6mMvhpId3PAHX/O9qIcsDSkpQi32
YVdRj1XRVpAlTC8DZV8I6GmK5KVpTnbgHNSC+8v7P1/Y949oksmfjU1/yzYAp6a7BY6hW0UVArDq
AlXmRfXGpzypXhvWEKhO6z8f8m3quI6z5v5Ycp10K9vXzT9TXUD1x0HBjYYkWBqYHHb0OCK2dDAa
FdViaqyHGjYTXnB98iDlpYyhOFZYWYPPmEt9ORrz5ozx9aFG7IrONG2ISMNp64yI800lhzqB84id
moeYpjcSXTgwG9POKmxrOVXT1veKZmlLnrceVRpeA+S2Dx0c3RXPyiEM4UtRvMVI2nuoEoRxDUy4
1NHdPNU+DU55lynZuPDIxNLQvAqaAJqwo8QrDf8EcrM9quNZfV7WQJNoAMQkLF+y+8yWcPyfIwl1
wgSO9+er+u6oZczqlIIoTdOD+uuo7QcPr7TASd2+LF6T8dGBNhJ70w583Ukz1k27itA7Th8lMt8b
QPCASGSS0DV+2xnUnTIGhWalLoTq12ji9jlT/TImzUs692AMVXGG+3P585d9b/Wn8kTHu5hf3qLr
n2Ye4VQxDcmQD2OWkBxczdKhT2te+qvcxNBdvU3y8jLHJ38+7nsz3k/Hvd4/R5ORdLkpUoTNw1Ym
jLFI1qdeU5+qvDv9+VjOOxlqXIgtmsTYljIrXKXKm15i6IEpk6tn0f0wdJhv07buk43VqqTBxqX4
YWLmRvVp2o4iQMsuYWaQN1S50Z5X2wuzdnX/e5JDP7Ks4Tby9TOsyiH1AJzqCU1+ivrdt9Bi1Qaw
PM98juiRXGsabXkDtns1jMEgApxjTp+aFqTJFD8wN8LuhTy1CbIdMS2yaNQmNWptnNue3sQllowE
tk/I7pxTnKNGKhX2Gyr46wU7LxLGObG+kl2w2aiRhJB39tSt35l43DU1bnoYQ9JKtc7M/rmbjB4T
OLY9amNuafc6eZYPybkHfomnCUtwA2MiXvoaDOFYH85GEuznuLms9CdJRDzUjA0sFdZ+MDwZ/oQN
VnOJ8vaE3UOxtmPlMMTmugc/GyrBD2WqxrUZNHs8ZpuTWQW4RSF+xaH3gyXmvYfGmQ2oKTzwtF43
dSZJUdN3WZBXL9hd5fpTB46iEcaTWZgHCr5PDRZlH8z02nuD16EnAzWETan4ejyxv/TxLWSCsBL7
pAG8p+3W01ZqvSwh4YazO5Q6l+Dq0HEtL8LSMPVOQxhFrh+lD1VLWbPQKPumuHZo0Y/MKz7Tb4+5
VTfNaIn4AIsXXkILUB1s1jrpkACrJjSIPz8X7ygFDDQW9HloTDfkKq+eC18ZE3oqE5hHXrqhfwqF
uyDjPVTqyUj5VvhvFfjHp1tlhL8eKwFme45DY/aYkyH3ESIqTrPtWmbhJnvAVY/+LaROW1wLUOLC
b8fSI3ns9I1n6cDjC4iXjYIBRSJma2iB72vYBe6fv9RbfulqTSTaN9U5mJKkf+YR89OM5lijTBtN
T9xBi9YlSXVQavLS5Fa3rLRhozpescpT0OGppl4C+Ars4TPkvT7eIE0Wb8OYbQDUShnID+ah9xox
aNqmdDRHCfZviVl/MKfC65hsCxkc2zB5UZLyHOQIo00DIXKDx0kFx7s2hwvwx9tgaG5MSl+LzmPn
2dT2Y79Jg+y1iblRUOppc0tfR9wK7J6PaDN5wLSGbh9D+fHBNRXvzKD0RtAqQIMbhZ3rqqaIPN8i
bZTSn11hpBSj92tHpg1P7HF+pkeEqztMebjrg73Tgx7Io3i6cQTshj74LsZSu6WARnU7gRike7M/
Z1vS9aaOL/7E4zImX/GHzNZ91txCR4V7grOiU5DjyCyeFjPslFUEVxXfTh62Eeq4KcN7JisAlVlu
u0nsGLjtZuylpL7PNRxy9IC88Fz5gpsS7AGoAelLSFB03cw19V7RKd4/1aUe0GvoKGtRFnSeKvq9
NMOnjDakhd4a6qIviJWkIo+x883umYKtqP3um2LlmUQzWefSyLYqrS8QS199z98PPuwnPzJXvp6f
5/Wksz9hg/llDgqbRH+qq+qitu13jVofdfOnLtRUqv98sC6aS0DM3/fdzikaCuTBAWp9t/LD/seN
J/STw2rgG1G8JVuIJL0qsUxx7DN2yGwfIQIyxXYwv4rGnZKZOzqKL1k+fvtgLLw3FGhI0wVNK2xq
r6tqI8WEpG701B2iPAELqS/A+96nfj1s2c9xfULn3BkKJp7z/IXOJk7VDzpL3glaEAhK+szNeUW/
TvBid12W6RygOTm3r0+KR8sGMdw5JdeGdlLXGcv1hI50EcJa/ugpfmf2J1VCTYc0LhHidfY9o8be
9mmYuXGLiWSRRa6RwzCzAd2v9BJ5VY4Y6SjNB5NnYJN6AfDQ2vWKHN/noJFbLYtOXltqO32cLQA7
BwghvlzC3HXt4N1Ay1xhmHQJJcahxBZbohpiwqr6exX7r19qLvW//5v33/IC41U/aK7e/vuSp/zv
v+d/83/+5td/8e8bnNvyOv/R/PGvtq/56SV9ra//6JdP5uj/ObvVS/Pyy5t1Rl/NeG5fq/H+tW6T
5u0s/Nd8/sv/21/+4/XtUy5j8fqvv16+cwugESN7/tb89Z9fzSpPTVctxvR//XyE//x6/gr/+uv0
2v/jOa/id/7R60vd/OsvxVb/id6Ajj45b9mZFklu9a9//8r5p22JuSGCWZL/m4tzWV41wb/+Msx/
CtqN6LyyKJGS9WJfUeft26/EP2eVp/kmeTWRe5p//e/p3f29tv1957gg/3n/czHt95yXSTKBXnDd
pENE/rauqx3Ne0L4+W4UfnLbiaS59zRcHcB69BjFrCaV/qGRGbP1vR+mFft/Txg/XbT3zmLe3P+y
EHMWyBbYV8wrxm+Fh64WylRKNdtliVNuCuA5nZPeTN2onpDFp5sRKW1lQe4MNKZMcLi+2fwYh4J0
rgmtxND+d8j/MuJ/vjDab6k4k4oQMY8tkDtQH7oKeCqFruRCimynjWR14kRpVqKdVHyA8ehsgDsn
Q+uWed1sdd3/SvSXL1uTGgG9LwvsRO49gK7rNuvbrW6aHh8wA3WciRSw0MylLYg9EcCoSztvfKrP
nrmaVcxKX7vsbGAZ+MOnDy7yb5MRAYBgWSYcxbyRxfnXaKdURE3Wvcp2wpnAetoDptNBXq2RHJG0
d4CreRWp93jQXLUwtnGKAZO+tPKmOMohu4S5rd1mmnzyUGF+kJ1QGerXAwApAsIkS58fkusu76Zu
MLiUdrpr/P7e661VjzspneW4S/oCTAoahHw56uWz6bTNPjG1dKH15S6xAly5vBiMp3Lri/HD8/pt
YJKPogLOM2I5NGBeNwFHQhkKra4c14h3ZZPZsGxbTKgUytyFmh0bev5pz3PWk5pFW83vHwtMt+jQ
L4cF3okqNZePckfmb9sYm8ianSmmM9xL7TpRhle9mHxv6Fw9UvuNGXnKwaow3takcuMgJnxIvBvo
5P657JPokqnWejRBNE5YA2zSqhsWwiuGU2bMta1OaVcdgRZWzf4uyyfxVAHftDuPPgcd1mAi4f+Z
sXGxxkE9Wp3YG62xydSoulHZ2kqQ3YOSI5QttAnZKBZVctDXnTd+zVECLqWC5TAdzUejtjuqZfXO
1PPnoGmACdYIRpJIdXWlPul9pWxyWh1OFVC6cfwRRniXCpKNq8EuupVtAOxq2oFWY6cKV3BsIZRk
fbcaNflBkkOjz/l6LNrsCPj5LHOiGHodMmQpTgkYObSuRgnA0tL8BIz3UGaOc9Ai3AKjEgBVXMru
bvAGqmfGdJhiNBlRkN0p7UBOrSEtlakQOJyueq1SG4uRkgs0tt/7IOe7j6V3IEvkHQLP/laUUbgN
w9Hh+morZqUe5xulePYaLK4DidHroNX0f2j2vteMu1hq5FiCDsi0LU5Kxcvbf8WO7+8bq73rHNzQ
0RbCV1TU4PbtJQmckwo2m+SB6q1biyokvZ3cxvaUIJ9168ZUL52RjefAu0Ut395lTapuRTypFxx6
lnFdBbdOBB+sH/HbYfBMMG9XlobNh9mk0bYQZrVU1cJf4v5XbgKqtzvCnR12lPFN4xTxjWZ+HVsN
CC5K7RstQfWFAQ0O2bq9ErhybXi4aWvVqtgNxto4WrNPwhHcSHO0JGfflEl4A/KDrZjvn9MId4O6
dVnaanwbJuQNVaee4D1oyjieqCLdSbNUVl0BcV/VMlhUQVntDEgR+0QMNqWAQsU1JY5WjQBvi0Ys
P6iyRaMbhDX7LWcZNdMI49oYjnVSYGrQ6m5cey9Z132SRS4RMHGPLCSubOR1oPF93WzItDybgYNR
YYnt5NCb5jHCkEpPlZNfNBnF2dl2ICUhUtrh2aaynDapfsSHIgQ30oVngVkJMWF50qu83CpKqT60
me0xM8tsCbV+o2qWfzQLvmOJYfQJ1XK/0gxYBW0yHjU7simDGBQJrTDa5Xoltm3RfAkbPzvisIvk
12nJ/kCZd/ARp2MBEDwQ6gkRn4+epjM0DpJER2N+qTH9cb0+OMUTrs6OOtOHc5VpVg73EZqMvWKq
4e0gaOSNOmgqU0sZOcPPYNcF+nSXZ6G48yySAmEU7sqxfRmqcrxrwRncdU366MTxYWpxOJvUQb83
RKnchj2Isvkd+tVLNg1cZDV3btFegDXFTcNMcDf2Hfv27cX0q3DnyITS0/yzycnk37+IyX/DFuwl
FoT8jGQaBnpTMWxTLZ+Ob39ME0S4MmVmrHFckpvUZvdY+LV/xnnDPye4n+x4SOgxn9+OFB/ZnwXD
jQHi4+1HhpjdgEjr1XraY+gjgy2gc/8hzgJ7i8AL7qFmKPdvLyIy90EyTicx/0UgResmsvGQ1t7Y
tW7dvb00Ghd0NMZvb+/SSk4nvt4KnwLm5rorQIwGycPby9B5z0ifsg1VBORxiEE8ZOz4/9mNASkw
xRhlKIs7J0HdbQ60YPk0EbDATkelyODl6c6jGgpAxH3dwyjsoEr5j0WW2lSeIT+0ZtQscqtuSV4j
GBdOrZzaOm4XGJPA/vHK4lmWYAet730Yh5+akUEsupqds/momrWzlHkKAozGnkVbYitTasO3JG+d
u4pEqa19oVGxu+vAkLTjY2s1B8Nqt7RkQe+ApZZlPq6+jYrniWOuotYBfelFu4HnYq3UxsLEYmBn
Jma5rvvGXIepeWwrQJqhXVXb2IAU7NsT/gz0S2IR1o9bLH6njd9D9OiiWN2JIvyhMbVtnAKzCLNp
aUTvmScqzCqWkDtzhaKinmFINnjnIEm/NHoL8JjJ1yWjv8BrQZ5yBY9xBW+cWnT4/RVYkiuj9ilq
yLIwdZV3sPTPoegvHi3W6953JFmlwNs7ap6tksQJ1p70b5IgnEWGXM3EmBSsgqCgUxnbFTgbLcLo
yWzb5k40+JKXpHve5qcpkfplZCxX9Wcp6FVgpTql+tQfcJTFXFwOD7bVww/Ecpd9yHZK+Cmhu7Wu
9KHY9/3wxcBpcGNASCdn7C/bnkkC/AhQAsdZ1kUPXDECVSll6aLLXeIklz37yfRg+b5xDDG0WWdo
7bZxBlN86B0yfKGyBxwVqDVgukBND9y/O0kWAuw8kF0y6YtYePa6xJWHLJntmgkMqhlC1BIKbzMP
KZchPYtAA9dQ7Jxw9Q3B8CkBXLxKUb8KLOeJV9s1TpGgqhGtHqJOp2s8bILjoIO3D2R/NPw13k7T
SW27Q5ZHytOEOZyT4rVL7sSVYRK7elicJlzeNmzIkq1dZuHGUMj19NjoxN1TmIPSlIN3ETqJ7ViY
D7E/row2gFLZqMqj3/pyRTly67Qdrg6mP93J8lyZEcDYOvQ3djEUHB6ZsGgkC2s3HeRQxTuMDueF
QE1uMf2z9k4y3ZDbXfpe0O/iMjX3hUyJwH1WVozCnGMwxwGpsgFqVO0t3zD3U00LuUDgmn8TMo9X
oi8iF/HxTZlo+Uk4rxD7ur3n6Z8JasxdbFavYZQr5CUtfac0zq3a6vYe9Ui1ziwahPwk6t3W1od7
y5jUQ4bt/I0mm3IxabTaiGao7qoWJHGXWcZLXsviObSDxy7uTcz0wCL2RoG7SpICcAYCtDNav9qD
Xasoo25lDbZZhl28E6V1KjsK56G/yGp09kqdulls3alRmm/BFBcFvmilU2AgYiOPtiMyMNL2MDOf
T15p/PpctM5N7hfY0JV08ZgjIs8Gy58bJwUN5qfqJnAuXYdXN23XIT5OUPuIlgPXDKNnWofBM2L+
bvDN8N1pbo0oAExrhOlhCAa5cqLW2+SzHVLb6a6jl7dJ1VXuUG9qmrZ26EbJ1w2vlZnlNz2GKavJ
q34Uk0RR47OAR/Ba0qncqdCWNtLPwUDlur5nUcvWBjdv6ajwUywfrmEQ03ld10yFrTc8aV0BD3bk
K8RhCkRXyaF3IgN/+4zG87Ilbsgl2MSOXi0dIOQU0eyg+bBLKCD5PYWTwacbgXnFwTKDxpCsXHtU
dY5J1ySrqTLjVVvba4YJAN9mGUbWa2KE013QQP+18Tho8CCoIoCfxij3bdFqiyDE7i8kV7Ho4K6D
k0subb9qZ1GPX1Tloe9XNl4bl6oF7exXi3Ro8ydv6otNEzoXrfVoSASP1/Z4AHE6OhZgeNtQXYs+
taP4UZm+tcA+KLqvWkD29ai/dJ0yLSc1LWCaNZRp8SuFvN4VaFA5TmLy6DZtzNKEO6FV28Smehq5
ClaHq7e3bdsNR1aWOScmDySzlFNnxsNDm6a7WHHWXdlbNzILQBdaJqi70fJuCFM1mA9x+hnP7Tul
j7pX3a535B5uZFUMS81wYhoe6YShT8CczXjbtei0/cA27u0nYd9bB6kB1SwnPV4jPy8qRhx/W7z9
q7Y4VJ1jAFC3g2WShf2xav1i1YoYGlLa9Adr9qQJA7ZJRqXxVvG+O6pGl1pfiE1opl+oZyqHzg/9
49t/vb3YAX4TvbDxsMFJB1tqQcLUiSjwaZ2xf/uTOoz3Q9ko22Fyftiz2y5SkpNiRvreUizt75cs
4e6VHX4EYTfj7th+jeBMo5Up8uRWTuGzKDELV/AuYEt3Nsq7AZOmO4WW5D73inuRaKZbksHBXHYs
7t9+1ppDtfSrTm4pSSmE0ng5of2v7jGoRHTWlHdv78BCqXsL2dni7a3vmpnfbBjGGenwNFxbkrIg
Q0Y/x5amn8cY08iYOi/cZHj49KBGWHKh+h8sdTiJvjm29DI/+ByDZeOe+om/x52PxKfB6VSVWh6l
E39Svd4+qo3cSaO3V4aAuyL8QL1vYlXco+iHjM8JYttr4AIl2IFp/prUFLTxdn58ZLbWCttlu5Ef
JfPv0sT9hDYH5VatHbEfJyH2MCQh9r69R98NudMoMECgKhqxQTooo5RLjOPhjZJE2xuKf6+3Ejdc
fZAHdNb9viOwa/th2r+95Ils05/eB/QlzdSJaa1xnVkyR8QeKs7Xlupadhng1maek6LFY5WH6EBc
3gFgDiDuwZnkX0QHO/AxcqvLk+bhMquF5mdFTDwOtshWxA27IbMw1AglynA/PWpt8rnKra9eJfyD
gteacCKLTwuPXS5Cbqx/Fj1uoVN4qoCbWo12IcJzI7WlYMmpjip+ykmqMkXiMtWwCkizB949Dl/K
JIBbrEVPijAW6oRvQRSFF7pByQroO50YDUtJqjIgOnkEnW/mZLzYk+32svuERw++pdNzKiw8YZGv
LP1LUEA/pUEk32YDKP5AAm3t63Gp1r0bGc2Z4OQpmFeYBLO3kUYwASW1KF1NjXZ+stOq4C7OLG/b
AH4T2hsO1sf2oEfPnow+FvHjrrfrVY08TtTiJW/vifO9tVeO9WKaKXpqZau7SAdoaXaD26FcxfRW
Ud3E4pkqoYqGIq+WQravhmK3G8uM8QmnQips+UTZvNllFLg8InTpJ9aOVNtyBJgUkVPa2/N0+faS
miurCixXjZzXeuJ7Rm29LXVrp8pGrOnzOVshpJCGWryWgwlTskIupSFwwKKLGS6esioizY0s5V7R
A2xKy85eD3nydXBagvg5vYOBZhnLR2oXytqzqB2X9eCsrHFyFmblU5sLY+ArUbAMO7ZDcN9+eFzq
oscqYlJYtxWVQKCJy5f4WY+K9K4QKRzRcsANjwxyVkzNdyaOW6YhtOCIm29BMZiLrLdLF/vVH705
GBBbTG2jDo756Fv6ycFYPg8bhwyope6zJDDYXwX6J8spPlcUQvdhwRbYcCCBB04fHbWyPtRlgbLO
nqOvrPoSZnnxxC25URLvsSox6Ayr8sVqGzy3rXKiJGbikdcl3jIMYrEAmHTPpj0+GDaQMUlj4Hq0
0UkqiQMBX6tOTZzYm7pRHjumn/9h7zyWG8fSNn1FmIA3WwJ0ICnKUFJKG0SmMgV74P3VzwNk/aXu
7OmpmP1sGCRFgSBwzGdek8dk7cmELmxZsn3ZQQljVtEAf9dBdGgzCUtj+dGZ79CeK9BcLcuHGDDb
wtIVHch2HegnSbmp7nvcLUrasuc+K9Hl755lpZXP8gAHiSGMtGpecRHV+qRXbQ2+G1CikdWVq0g4
LTgGZm0Ujuia4fiojtGOdY/1y5CvWqZYuOnJ4KXMezs59vokfy/loUIR2NJPCYDRQyLn7xWx1D7t
7Qd5Ni8oBmHhDQR3byuRssl61CHToQdQcBsoKh+kOMHMrwyqK9quT5aeetIc2GfuGr7aBvWkgB7g
1k4pKSd4A1jdbJ70lNl/tMa02iG/03rrvhFK6jMafdqRQOFcpCHOkg1nn+nJg21iLogR6I4W1Yvl
aAPK7irwUMy/KFTXhTvHGEwjAvegQKnZ5mOIqDmeU0o5u7GK/WXTBIGL1Ze90cLq2hfNXSqJ0sV/
2aVTT0wby0FAWlQdhqZS3SAP7A21iaFNMUcr5gHC8qj5Slewbwqr2CEL+0xHrfSX0jUs6uVpo8SY
yTd448Rt+Y45WbAZ5VuRO3iTDoiODkC9/VJkqh+V5JSlpXtZ9cOeaVpTjPBnYkDUK1TD9tfXuQro
FLTj0YxLVOdB9PsgDwp/fbk+6Moc46713/4McPxfPz1YToOpXPRkqwBLysGtevPNwobcbfRMNbcm
zr9iymF4VsI51MsHqEz5c4EAUWXAaHDqDJ8pq/LXhz6ZlN30MyIH12RIElKLa1UXHzMJRoN57Uq6
NV3cPwBLoeud2H4uNISkS/F9EiOSPlpjM+w7yUc0txEOLsuzZIMAqqWNYkbDLgyT+RG7MSDJwSx2
yhA+WHvkgbC0svrnWra1fd9gsyuDxKZf7oA3qdUTvsYefkPOYD11NW0Vp7df5VEUNwdp59ts4Z8V
Yt3SD0epMFN/0OzpLppwCDAsqfFSmPOhkylcmswP5Agt/BZa1NB0VDJQDJr1ACH2ucXxRhol4aPO
uaG4qj8hXZ2X0MucYv7JzUYjsZeMI37nNtaG+AbF5fRNHZAuGqJZ22eOWZIoukk8sxvXTUEGOOle
X2C3GWVUVrosLK5G0lzsoshPVZfvHUayJ8k5St0F3BRtjBRXbraqPaffTNRkT0FOsSGIGxSC6Zed
0yy/05RCeikdG0MhYoRjhnX5AzAwdCiMuf0A0b63ZnA3c4vMsUV7mSmQH4Ioyl+KPDjleSJ97wKq
d6jh9XejiLI7tmgSJafH4z2OvoclNR48RQtr1N/6MHowg9j6JaLB69saFxfJvGaB1i82l6BF5QnN
rsb8IXLNJvWCVW7JFNIxG36E20plsKPIS0JteUXYpEcVJDc+Mfp86NCe3885S8ekZVjySW1DaW72
ihLBQrnCyiB2Gr/JYY23SO7chVWIWWBWKB6i39LZqrH+mRrkyEj2P7WqOZBQmkezAqIUWvk1VXrl
RrHNDykoEKM408kgg5uw6HhCbK7bLq+sinZcB/8TpRnwKqOYcRbUO4RypvwWkSNgp0QWHNYCuTy7
L/Y6apxmMCVIlBUYhIUXLPqsC3rh7EOS+QHnbzoa7/kIlhhkiDKOGJkasnoqtZIL4yj6cUhGaVeX
2NIOtbjYSR6flczJaA+OJ7qTxZE189IrSfegCvN7ivZChGKfV1DxvU/kBvx9xCalILJSmd1j17AZ
Y3iPBZc9/2wqIPR6gFewRHEVqaYo35lIyh7qOtolNdhfa4ybiwZs1kuGjixhljHNQ1ix66a3KGoJ
0QfgXWtZyjG0PW0j81GRv1doZ+/yomALa+1vZgnVJyojDZGr2aCKUe46Fbgk+kd0PcP5JZ4Wwsg0
PHG3pqOZg56P037e5WglbSwbyJ1jdSrO5/K8UxhgLBGZayYO3ndUh5uCz0PLeHXg5bo9baRqkrtT
n7VnypzGeVTerE5cc6OpH6IZ7encDNuLJJqN0NnS6gGsiTG9Tc5wBzZXPocpeCAurz/F+bdstodT
b5qnRE0Qz5iG1zCXivuuCs5W1DEDBzN15ZGWTTqZV6eE8ACzYpPOYXOdKW2HFh0bfegwFiyq6NTG
3eNsplTSjZ+Vhny9oSbeAOrS0xIdtyEtXzL1lsokIKG2F9tu0Kw9NEf4CUP7IQ9TdJolI/aaHmZX
Dxe9jfeiGLtLVPWqm4VU0qT5MlS2sdemWkP8pYy2a+WgEcLERw+zBicEVo5q77FPYS3HdgWtLOVy
QL67i4VtvdXPQFaFEbTXSe1rf+rTp3BU47tkKtVTihGzWemY9E4O3M+oLC7oQCnAAn3kmcyDpMe7
aCLxjCjoDYhZ7eeG9J9ScfnKak8ULie7GeW493Y+TnHsd5oe35kSvWaCJGQC5TqQr7igE+LSebqP
GpZDrW6lc1JLHFQN74eFAAec8GLrgXLoEILfKSQh25CuBE7wXD8CW/OEvHV36grneQAbvq/UOnCV
OteeLX3yWHj4p7I1PGTnHPCkcqKexiD51SNfuCuzRIJx/hiPdvcN5NO3rmWHtXLQiJHCLdYzHXm4
eo6OYYdEZ0R/fhK0xpTE1PaFhbvGIMv9nTnSA8aFMUha/TyHpXV0xuJFV5LobDRqhbeP6myzMsDl
R+AHZkxS+gCxRQN2BqdOxSV+L2OTCAewH61DTP5/wuMbg05nMk8FMWPQUjhKexV/DzusLgZ6+v4Y
UTU1CuWCHfCLLPTuwFr1QqsCu6C8qJrduIQWSk3DV7XxI0xVRp9ql8J1pgGRphYaELuDhFRdmFI4
AQTcs/X6eqxic6On/V6Pp7NCuHHWlodYZUXG8/wUDESEpYzCe0dbyo9Nms1lrNwGkbX7IJGwB6lO
VFLFKdRwgGsG6RMh1Ir+RFDeNN3ur1Ka7g37TTYm49ZItXmbKfq36N7Fct+inaTUZ6MLDtagYBQz
J4HPFcFFhjyxnUrjrqpm+nl2m2J8IcRJZLo4RSF2DXkd6pCxqvyEUg8JohixoiTki2Rd8zLD7EYP
C99fJh7Muy4yICHKmX3EPk2EBZ0DJQlcxAjBQJts7JRbVZ7WGaJ9cYoLUEDJAr42CwYniGVSQ1dg
4zTKbuxDin5WMumwqsP+mFAXqocqqOEh4tIW9Ma4KcBSAEhkf5nR9FPZERcWl2EruySjEd/n7bOq
xQOGtiB/6WjTYspybbigxzM7LMlpg6VTVTfXdnlYl52MGQwOJT1Y45WmJbF6Bcnozlra1IhgNxdj
vKqhER3shBU+yQH1TJOSXqPlmRVLv9KCpDtvBxPDeIXeqNN7MOp5L8gvZtE3Zz3J9jZhLM47o7Et
5xQ/Y1zK0j6K6LJaZKCO9ox4NtukLsvYJAUJO3doXoZ2TA6DkC/p2PpQVcXJGdLoCEAWQcSgnFFf
VrCsYm3eZ8X8PbIQK5Jt4SAmGV/gectvgYb5ARIb+VaelfuuIfEXosPRkAuJR1mV7/W6kPxSzt4H
RQUdPEB8zZEypmtuwb3IEIksfUvWwhuO8qd4QPcuNDrMOhMLY0XN/pgivd5PQTFspQivGfpGb6Mc
ImuHzHtNSIobToiD6JiEhMP9FhP22u8J9RSrUH6k0MHmWNA9IAjNbap/opNqepsqlZ19r+EgARTa
uSW5A5GzdQdi1/OYUU/oheorSl1dK7m4UqLfpqlafh97+RcOHB/I6BXYwTXTraQ8TWnhFpdafBha
ikvreFhHRiCjIkzIsS3brICpJ4IjHsDM8zBmxDfps15XMlp+gAWaXK8fcjLTCbEyPAgnPBMpldGH
eu8jRHZRgaJrqub1OUyUGw1wGadi+jk9uRscfL4jo93pdnHz2KdCP1YFlYpkRAK5r4vxBR/gX1Iz
81aWyXviTPV57oha81md9+sirBV0lWKbmA57hg8sWeKLqBt5P/VV4U05nc06USXIyZZxmRvrJSqK
9pbLjn6JNPUlrR5M+v9PJpokN6cGax7lqBJEiQNMwJGRwxzKUqYswNP1Nbzsv57NMLX99WU06cCs
4thhr2vZEuLEOWoIbc0uzhiVvz7k+fCqoAfsob+x15249DurpHMvZ/L/PE1pax+H6UKxufDXB2NJ
xZwl7VqfyR1MROC0FMCZ8gncFC33bdQsU8olFq6Ov5/nMc7eYa0lBhCF7BjEgfDzQfnrwcFeIN2Y
1UlpK1jjWvcTd/lqm8wTBximOfdbqcqxjOGZkhYma7j5mlhGhNEtRTP/99NxeRqDdPYri9Uogino
0VcufYVNy5+Xh/Xl14NhRfG2SunVxkZa+OsB1gP+PtTf79W6481WWBwECdjsZmkWIG87vKwfw6eM
99YDpHLBKa2n8McB0xJwFmDGl4oaqV+YAzdCSqLK//16eTOMMLQcAGV4ea/B0c5yHJR6knx6d4W/
Pvt6GUQYPnQhloDLJ77eXy//H+99vfz6nEabBzHYv4+M+kBG7SDvCO25gdHXXVxfS1K5GHQ2oc/g
l2lcxrof6LXuZ0NkwlI3BIAM6PbDYDuUDp/WD0j6D0dtyuNojWVzchTx13GtOWd0rF8RFH1OZ5i/
rM+UyG62ctJ+fL21vm8vH1ufNYvy0GQVx6/Dre//PmYxUvjTS/BzQmURpoKH4GJj/vVsfbn+oYvJ
wLO00924xCSwmI5tCUF26s1s60hMq6wSjU9ctFFDLTuutzlah9vXbc3SXb9MqnUmjXFX+etDvzzT
zSmlSxJHWykcRr8q89FXKc9T1OPl18P6nohmMkOJqnnaBvgYZqLYrj8kTJgk68Nk1eEWNvIIXMTO
nx1U+9sFL5AtWqDgXJAdBteEiasGYxlJKcyhY8p9jjxtbWHtsR8AsWXfJBsxIdrN+0TkkI+xBBJV
BTg4elby/BECfeYhZ4mWANFpBDp/DhVgB9OeAE092QYpvoKd3USGt6F1+Ixg6lWoCTbCU/rTdsh3
aIQ/Y+2w10S7dBaZ01JevNqTduzzRnfzIMKHSdMuOsMNgWSAeiFEaqqgL2plXFs1Cc8YJO2ieSk2
x8E5wPTJtzjBzbCxpuYHtTh65TRGNwDA0jLgznBAUAToprXTtkXKWEwVdhZU7qIsE4BaUvMIpQaV
er2GpoBPLO3VrhWbxkyuKNOd9KlBMNw89W1Fj7SbPKPpXvUMDvkU7LvgGQqZgtud/VEar9BfTMiV
zrEJ0w9Wa48mIL8H4Z9EssFrVdPHjJuTpAtuN41ZdDOwCyyNZ3WwvkvyXm5wWx8R6bVb+iyTY0kb
HAy0TdCkM5Z1dHAilWSBbTxeBfm63I07rF+lQN521IAuYRC/V3GVkXpkkN/U8VgAtkjo3PSC3DII
7nFiKVy0AvZRrgcbq4TP7nhapncu3RwKMrgZQSnuj3or4VxCyZjUTcGOM7OfMgw1FY0r15CJ+YHa
H6UQL0b6CtGujDL6547yVph71Vk88QQhflkHO/SpH+L2DvYEAlwCi0gHXg18MOGhZ92T02aNjZJ9
HtIIxDVK19AqAmyzGauqo2NFVVJV44tTa09IgzluYLa4Zs3pIyWqC78d+tcUgyiOyasWoYixdpRN
YiCIUZr4d4baJ6Z67UydNGlocBPgH/WQwaUo6iGYUWRstGg/93jUmJ38gwSiYcqqSu0xtiEPID/o
UZffjLugLV+nVsupScc/4nKYNmCiPRCSwXY2LFy5hfI4WcbPwFwcVP0ylXK3xols0bxWt4GK97SS
i2Bfj/pBB+TlyiB3drJUpbs2asdnNevU3ShJ05YoWd3nUS57dYUGXxKiNaJHrX4b8S8Ug5yfZicC
DSCEcZtzpXmgq76bl7RhfStMYUF0g/Io59Mism4426aa39RANS7IZVpHK0mFm+iUC2ZEU46hMVo3
qYsqOuhoodFXBNBpBLcRdPHCnlkM6XImqBZbFA8MBbiPrnoBv6DRS2QtzHx+iiKIYHWCC98UEPHg
E7RzwPiBawGvpNFGozLR9LdxnJK7vkye2Sj62/rQjv44NvJTUpzjgCMllYbHneaQYwXDzdJrqv2w
26Rk/pXFceer8RDfx5oEHwbXrxIh/0RkzsGy5mWaSPEjykh+pCM5R2PW7o3+VM0GPYK2kzbCetRa
zXpEzGY3ZXOP3Y76VOX1RyQLhz9N1KonLb+aOhzhQVaGo62kGqtGDdimUEZPEXW5FU6NM2Cj3Slk
dn2RtyeA39+Jd3BDooxI3Q/jyCzXh7OVvIgysYn+h3obNCOjYLgB9Gg3ag9FFs0nQie8YudMvlSQ
zy+GOmF8qAJXHME17ExpMpnJCdbCpZlR9rdcmCkKDnj6Q9X3dJfMcNxSrmo2hfSqjb150Vr7PIK7
wsChij2Y+qMHU6L06rhd0Ooi2oIP/zVl6hPIiuippTwfBa14NofTNDfOk4G8emSkr0KZsCxypvKS
SMrjirqpaqqScSH74YwfksnX/wP+fmEM/BvJAe60sWjdWapiyv+hCjn3auLEllbCn0bId+hperci
wAk5sp5tQItPo2hqr56nnbGAO0azjf/hFNT/JGTZNguqjJQKjFT5T0IWvnRthwFCeRAScKegU69W
yAogDRHuCYn9lqnE5wACyp1T9NEdKvuuowrFlWAkuU2F27agcHhawKZyr4hrb4e3lubykXRVvltQ
oGs16v9+4f4PXEiuHBJRaJcuFmfmAtL/F5ombIZMS4qRC+e0iNQain0M++BO0XDaBryg740eL9yx
V469OUV70qb0DTNFRU9/xMN0hmjtfB+3pWJHP0xVRs8LT+14NH4BUDF01i9CYKox901hoIOEX8c/
iAQsPJ4/bzwEtEVZwjH5GX/KnE1NAslOMfFbCHNCdx1BR0jX/Aijpsk2yUdQGbkL5KnfzZn1rTdj
lgf9krROi6ZjgfmCaqPG+sNIE5x1TPubs1RAqqR8Y+bdJ2NZ7seyGNxGRMa+TfQ7vc263wTg/08B
u/0DBQz5Q6hB/50CdvleT9n3/Oe/UcB+/9P/UMAgc+nW4hMAtlAGWgzh4IsChoYDVkkGTVQbfN7f
DDANchhdBgVfAfRB6AUwlf9igGnW/2I+IFJk4ioDPUnW/p8YYH8SnZxFCFeWbdJl7HjM/6A7yF1S
iyidD+W8oL56uBWd3gAOl92UYg12mmgIkfChkVg5BsXKIfCz1KLpVSnhZjJ/Opis6HmLkYWV/BMv
6M8Fi5OzNMuGOc/PtJlB/z718daI8PU0pwNof1/FJmKj9Vj3Gu1wJVxCIlbUL5OORJjo9wq4K6Ii
rfknDv+f85eTsFH3YO2hjoQy3h9UsNYA6VsZ0QgyuYr3MiVjZIkG8FOwtlwrQMst24hQu8Nr8teP
pMjLrQFGdSO9yimnmAEVRjftqYCqQJsQOAPqY+5Sw8rad5280nUazlmK7H+yT1g4rn8sPYtACOAN
iFU2+DX5T0krOjnAMSerPRjwLAKne+2trNzCVz1kQUiUNJqGa4sYpFAie6FcG55cgQKcKcryK1sp
u4cv3tOy44fMaS9v5ATMm9nCeVf1Q2oAAdEwXOwV+TaqUe3Hjjm7ANS5SBr2Mu3JyvmaNoofWqcf
DmXPEjtCvQ3lDsfnTp1ctbLjQ4xO0mY+KFatL+hCuD8aBdEJqUWI2KCD7PJR1TVa9rqS7syZxCNK
BmAaUoupT+ZpMt7gOL/aeXoZY2IRWQy4AtFHUnqMsOnOuvUUQI82cgCr5VMYSvfSGJbbeQF8Z8Lk
zuS4DqeGTclIPaQ1Pz4LbBsSevluYXXejkblWeC9EyFjnTWDsjQw8jQJKz3NWK7k8ukayQ0zuS8d
4vt27pa0KETKoqwNYkmspZQ0PJWWtgXCgRNwY9pbLfsGPD8+RFGVuxkVBbAB4acTFslxED1oMNuA
WhB07+Ggfytswv5qGeCBijwypjLyRnK03oWZ8z7EBdcuPZH9fmQyAA0tsVNvkmiaR8aVf6cgpBtk
pWoFnBP9snGOAXFpKIvEyQsw3sqLLYky5MSsKjSCOzXdNHN5XyERBHwXngXdi33uzBngfCj3zbuC
Ol5kX3Vd2lQVaXILjnHjDLZrlEqGggeQqqZUf8GUwQRCwrOYJjP+vehXr7NU6uVPFBk3YIzvKRK/
h7Zxq9gcwQEPr6Sn70Ye3ZU5YaCTvtcwNLRKs9xAODdUSFAxjIwFXtFsaizhp1A+TBxkQ7PiNJDY
x01ClKklr6ORvq9/EQq3ibh0NxJqYU7UoCsg3G5GkoX0U92mGCj3UY/cqAnMMh+aZ11uBm9K9Bcp
TLeVGWS7hcWf6jmCzCkbdsW1I8PkVObo0yrDM7pjz6pub0zJgCzTFeA2bIfiYB3vUhuSoKoiFNai
ZybRK7BYPGoEUOiyVXeBwkDMB6J+xcRIXkf5MMtlRP8gvsHZYlkubW/9BWFsQRvPpyd9QFg/dBip
SW0wMXv0m5f7Pvf652DS+q2Hs5YMt2EWmSspULdCbl2RIsbULNgQlqWasvEjwKAoGD2MFa1jPqD0
Fpj1Ltc6eWNr5X2DiuPWsgBMG8GljznCZOu5p6fVtiuWgdFb4daZdUhjoUD4oy6AKQ3zW9JPg6vK
au6OUX+dYwoB4Hxwldt201ztVcsod0GFxKEjTdd+zl6QfUWlcdB+qApoqGqa0l0oiue6NvFpHn5h
VF2CSJC0YzIML/lkNG4JAQmIqIEcAv7USbBo6GuMXsgQQIdi8YxVKxIr2ZLT5NOhlsBHU57nltoV
Nd5lGS9kFCMaoabQAoLMbYfiDD21ATvCUOI2UwWiTrEsfhXyeK4UqNdQekH8/aMzqFDgdnAGYIbM
FDzeFr9lp3vpFFY2OwFeu96bsmN8FE72TlkdnRZ7X2jJvmoWp52OSTJQQdtkIV8QmfA8lFK5yIr+
A4iBAAI7qVv0JDbdRJsxGZnOybVHzxduGtuvnjK11zuCixSd+yHazqP0C67nI3WyZjPlLO06Zw2Z
S7jxwVZKtNtCfl0OpRvgUcvqxtGxntrTTKBEwT0q0JgpynWYIjSI9Qe2WIWgT197Y/E8I9ChU9mb
h/Rd0apyu34RUQozevSNTlO3FYN9n8nxS2NXVy1he1mHCXuDug2H8HFWm9jNZ6ZG31ClcL4nyIAU
VfhtHSIzXAZ86MPPpsCHHZIgwPJwBzQF7nT8GA2coVXm705Wp7tBST9VmQ2obNg8ugQXUAV0t9tD
tjCA7bt9bGwpVIHkWG6gZiLkWIP+ca5B2qP0QUF/I2QPq6TBkwQdAkX9CDVZ3lC2XPzdynstECwE
egazu+CC2vLIH9tugI7z2mSABaFe0SNmfAUTmzdd7U8piGQP9sp20hBzKubmRxtT03Tw1cCr/mkd
RZrDsoIs0nctSq91DR4qYJeQVW5ntQzwBidWBNrEeVKV3u2qiM4ADAq7A59R1IztOmElk8ziXV2w
ImOY7mpQXos8kKOyqIhliS7qmfQYhSh5yv28MmzOgb+BWfSpOX6QczpoXmc448W4sQ0g7ARL8Yy2
42pXJ7XLgXoKi3n8Yi7fPBVluunSq9Dy95JtFaWZaZP0wa2H/rYxBBCqotRoIzosyTI+VSzyzHen
r3DFnOdNGLLvJFXiKdJ8VfS8hJqQ/ESwlEFcVs8N1zawwVFaXVpuK4OXrRoiNN69mxRfaj3FhJNC
ihs7lrfu2AqgW69zol8QO3a0OgYvw8/NNYS20wPjuV8QEb0t3tc4QBoZ96PMNsk92cxCZb3P76aw
6NzAQgBFG1/bik0lSRGknJr0My27t1K37oUhQWltzxMJMDKEREFJ+pmPN+RkKnesgndpZHBNVrmE
zgClx2LLVss2aO4FMu6brmQhU2dxzGWgBEQt3nLNNDn83sf0j5fQQyq3aSVNbiaxC9F80zZVbX/A
tYudDswjV3ceuKaxqu4tVptN2XBxf4cgSkxLrhIeTQkKhQ3DorXp+pWmg8bItdQC7BK1XRQxzcOh
eurb+cUx0SLTQebodxpklRgB9Y2OW6BrjQbRPe6guhl5lJNtj7YOgpuBtEWWED+U9FJrd1Ml/SQp
QRIpY6p0kJT3mQ2kSXeYg/r4GmYwbstlWcWPqSH24erURfmO9SaLKIZSLhXeBj12LUK8dLkWDQQJ
rxRgManhJ65kDZtQEF9pBqeQjD6qvb27Tll1CDbo5VQAjpnLUsjBdGv6GUKp3Jg6CymaYcIlEDNo
yEi/HB1TjbQbDynaEh4Ac9ZDF+48RoUKiuuhLr0UQ/Zp2WythsP4KWJJEGx8km/sjNKJvJoteMrV
bxjBWhPNWNkKH6iywhCT62k/L3H8qDc70Wa3UsrmnTbxI/MiPET4EjUqq7KELI5HV2zXTvoBQBth
UcQC2k8x+lcpqrKmnGPWw4DJG/EB5eRRrZAhqhAG87BGO5WJ8br4P/TajLfcW7Ms7HgRnWK7sFx9
ROG3G14Ql0Eotf8MMqbOrFch0MEOPWLWpEhtry2B3ibIok97+X7RUz9NUVeXh2GbmeK+q7P3JMnv
S+lHNsZoxAeLxvm6jxb3bQg+0sK5VDfT96zLbC8HwOhBqPJFEkk42lP8FZ1+mmJYavoo70KFsUol
Ds25ghAxLd7X4ef0OmpVkieKfmvO1Xcxh1sm5QUoFsNoieeKUdyvYVCsvlEuCdx1MU4U+7bGIOsi
njRsrkoiPwRay7+lQEXktH5XQ9w5uJVd1zw7NWCnHImRjZbbt1LE92PevCcwaBfMtQVhP3rWSsUL
Z8IMJ2R3FjK8cVoQH2vsa8Fr2AYSe7gmnURPDF4u8vmsB5T1ARdixsDsJuDOmvTNIb3ZKAC4XVMG
sNLFn3SI3iMYFCTG4qEKdHdIGrfQfWWq7+0Zylk3sf/ZZNpJ0sABSLFZW0LUeVn+5xQDrMrMXfYj
og0bJUdLeQt6loC67g80dN9TwUaK1PJT5qQPwEEbQoDs3WpgjZq1i40quTuo0cG+QWK/jbnGGtma
p3Yy3tfdcZZIXFWzuxND7FeE4CQUceslxr2uZ+8xKOFNYQEeVEvPWqL4TAQ35K8IBvnt4xCdnRD6
7hI3wK8k/myYVEXySZRIGsK+Z+gwUCZ+kLJsAU5anKl8EARU57oxMYgk+A9j47ua/+piFom5MHEm
VO/TfSmlv9axv3JY44DG/fqJLPZ0YmW374hi8q55ElV9sfJlf0lngpb42xIv0G+/gXDA4DomHtbM
1BPLtbEH+JYSBvTG2P8o2ve0YsNcb/McPaQQariT4Ywba3QfKjbotgyhANYe0LjvasO51irMOCTX
9+jzYUTVfCBHp0wxMjBS8rmkSB41FRa0p2FmtVvH8bIPV7p+kCdOS8AwFqm4h41+HpSHSYayZieE
SJPa/SLUfEdqr6OHpO2EkX22GrrifT9tp3rJc4cIjbIQBRFSPj+WxschSsGMtmdYFvEFKPJJKrkR
emHvKhOwKsCsNy02nlvZ/h45zp2VFfeZyfwq4MXAfch+5obV79HkSnfXVGaJqehSLEDGNBpAfh2l
JfnDHoDNplBlNxhcQPGq0W4hltEKtnJ944CWQnbQW4PKpQagNKTrhTF2rq6Ev5POItyZaG4R5hEQ
KmX8khrBN6uYzp2GmIctEVqgT/1sskGC/VwaLSmb5Ay/sRBFvK90zS0qddqDLzsDMe88OcDvrQL1
f4hC7YpG0GcfWNjED1BmUiPdOT/UogKG1jNr0CkCmyUj6d/lZzbrM7yodNfQYkaeJd869cxkh7Gw
ifMRWTxU5WRY3YQUwc2y+mPVJ9ZGNksMeAXU+WqBeSzAkHYFhoxZEXgFEl4QTQRwo3G2Ci+xAVs4
VoYxn5bU/nAPaaWQ6UiC83IwZVux+18P5YIkkXP8xzaDOiubMixij6WBN+FkQx40DjijwDqv+mdt
+er1JAKVYOWwcgPWN7sAB5vCUuKtOtaln/XxFT0xcwdbovfhmEIKM9p2E2pW56UrjAQ+Z+6vD7Ki
buPMjg5fb/3+CBYcToqDgf3XB6UmAvUgqzEZcFCheTISAv59mPXZ14e//tAvMJVxeVjfW1+uz77e
c9Yjf7359Zn/+t4fR40hkGx6KjV//Tyx/sjeSIB1fH3PenqNZQVwYVPkKv8+s0DO/CiZCqqGUt0g
Q8zZojmqi3+9KM7PwonHo1ZUk6/ISENrppQ2LrhLzHlq1M7desWn9EPQnNIFMrK+Di3zoSvtahcs
wA4naNT9kI179IM6X47eu9Zqd1zLwQ/gh7pjE4xuFmUm4CMdApppt6bPeRv++ub6UEGg87QwkTZG
qEk+VTBo1cgebZtmtHwo3ba/PmM5tSBIyS7oD+VgKM19WwbwG6dQ9aW6hJRCQcYPpv5BnRycuE0y
TFTwPlL23zIg4aCxghLA2JF9WQKiISAkBTzGAuvdM2/5gTKpiJAG2HJmfigcoH2ofezNPE3dmH4p
uHb9OZNM52c3bZNJ87EQrrwQxV5I7z2yGLgsG8AItnoSX/qCVB4u07zg1oIUFC/i0AGWU2og0YKC
+NxGd0YTUEzJpaX/qfrMVY1JHxNANGSdvXFL0v6h7FEzUpr8TrKzBkSocxfIxdaKn0M59IcMtXKE
JHFZGGjLN8ocHLAE3k1S9L8JO7OltoFtDT+RqjQPtx5kGxswYEjgRhVI0Dy0ppb09OdrZe+qPVSd
fZEKIWDLGrrX+tc/3OeuvKToZ3e4m351UX5tLBsWgG8MOIgstDQFcGeO+nNwFurwKMbwJH2yhvi6
aLjxa/VwXBiyDj5uJrJI8VTAlyW0LP8Po84vH3X9VhN4KI2y/I2iGHt40X8JUgWmcdpPooDb4DQH
9G5XJxseOmZUrIHThXAR2hWXhVc4klxy2z8xJoAkieyiw0EBkui0k8PvwpjH567rrL2FaoXuDqsF
mAqAkP6dX3jHOjJg7zgShhL2FW1h1Y9T6QmWairAOUbe2qZYszZE1ZXKcVWpF7FRzMF2PHjDbfI8
la5L0ZLbZxx+/M1cIPyJ7WGAXYY9t/RfHGUxGhDfZyb4p8LcapgTQPH3OyxhAotMt9gG8y3nh7FE
IAlhFj9KYYRiwAfB7vFL9uN3IcgitrvxHATQN+rRmk9jQcZ2g/wL9HaDwuTDsKF4a6C4MngxU2Bo
SX1sytEAt5WXprf8fd/4cIcrcWwseFClS5PZRP1vjoB+xYiCQ241ZGvEEMwIPxRphExGJj4RJgdb
T8hVRToRJ23PYWT7Ms1PS5z2xI6ZtTLBuYz9DqETFT4JF+BxOiQDfz/qvaP8fHYwR1Cfdc0XreEx
bswPm63xkFOJYREKfyVCBh7lYIhZy1uJFKWcm+CUZJwT3fcfRrBrbiBSClqdVEyRhqY+Hh00r56s
7dDpMDIYHOPDd4oYXxr7UZdRWHUwuY3OKAlulG9un1yBEV7dyD8MFouFm4hr7Qb3peHdsBaot61P
LBeuPZ0mZyb1+ieNK5CKm50Hrf5hJHibIca4Nt0ElmXIbWE347ZOR/9UBYJo9uxIsFqyWWZrUPnu
D14fZFt0gjwtrcTIdDrRqXwCDX0mS4ZwxUJHTL5nWj24D3aSDWEbMycxZMpmrOwiootWkOSNjHWD
kPepK/NfBlKCbdfF3LYIMFxMnSYiGnoYTQCzctlUOk7v1OXHVng/5skrHmG8hwqdq9ylg6oq/pRB
uR9Vz7uY8yWvQBHKBXKCysvLlgnqS+ReW6tpj4J8vNlMbn1T3gcZ5E0cqsAeA+NRjiNqHijYBOAc
LESwW4BvHlT4BE6GpLyL90vUmKi1l3Q/NAlERXuLGrw7JU53iHKyEqsiS+5NOZ/Q+KSnvsyvCA0h
uBB0uK8JgD8/WaPtvGgp3VnmjmGEK4HeE2Q3xER197P75tjO61Qxp6d7qbtxr0GF7k35Ns/BlUpu
FyBdgbjpzJsKEkba/YqWe6fMbmSmH1jqbhgWIJwG+6sJmWG4tyVz+kc/gvcK59i72FWM9R18wK01
auh9KUjyOia21RIv2NhtGkZB0XwkjyDEP5MJBz1iyawvSc2t2Yw323d3i+ld9YgWJ2cT853pqeiS
L8se92lUP8wEJ/jDvNG7TYEkeCuMYpcb6Vb4xUEKahV7+Mow49jEosaxqQwug3A+bYVlaCCMQOtM
SrAVyPdMyR5g5t83dXPrXeOjKs1HZlv4AvanaCw/cXI+OuqWNuIsvIy+llz62oK7F6G/idily0vf
1OyWhPUW+8nTrng3PPq2hbImv80ay0ZQ1/doXO3R/ExMymD4a8dKN95kbD55rghjLJscUmiAtRyx
sQ3KcmIqHqZOnPNMGcDA5hr7O3XOy5ast8X8aUzN1YD+Dafn0XTBDxwPoH2pzbvahktYlE+eXlza
mFqtZ4vFFibL8WHBSpCCHJgKM55dV0DqoefajDyXxYKsMZn2Wdu+abp1LsEjKtt+U5dGvVTqyaNQ
8dsgY2Z7n/k/7Vzf0rHjwtWO75Hvfk3CuxHKGyBImybvteByDFPzPvMMSZJbfOPViZJPh2wnXPB2
UeEw8YIebBQQqRb3rkEQGRjDzsgLnDhteQ8Gv7FJC/OBwIepP2nTxzSP9c4COi18sc+TeEdu2y/w
lOf5eY4LekY9s3cgnmjTYpTG8SFZgmetZELBstQfikLQqiKEqpad5MTPBStb6j11fvmrWvC4q68+
oE7RtaRQiA8tI9/RSrRfHSsZjgA5UybsQxYDg2Em9/eWRjzSfT+ZF6nl7IEZvvyGyJ8nZ/4DJvaD
UmUnmuarTc9Il81txXa1BT84EfyS7xGZTCX+xWSe4IR1hnUUha6Rj3S2/tMMwOFJJ6HDxlKnta19
lWdiq/TXSAb1LWoTSOBNeYk8kYGOOGcXeM2Aoa7xMEv73Gc++V7FA3U18kW3W3aIRT7EJP40U4fB
Am5aqLrdnW7sRalh6zTrx6zBOgBWlpoyNbvenz67XHy6Hbt+ZXMT6pDm2VP3XnMpjWlvgHL7GEgn
pDZOnfxORjzasW/fdg7SgKjCgCd34ncJAW0nF4PBKuXBFMi91IjNKX1nwfYUpefgJd2Gy3HSvOzV
mumPRGkeysmmvUiqZqdNtFRlW7zZaNrOrgFynGnPINxPrmZh91Cw0bsTGK2Zc+VneWdk8AkpkhTy
ku/gPwAo0w6SHFTPAy4Omn7Optw+sPp9GUb05sRaeuib8X0g5DoEX5o27TR81AxQk4lLml7rennX
pwr784o9vZnHiy3Lg6OxY9v2QavrH6PJPSKz8scQAJzmZAWE2LSgZAZuY3O9N3FUIylpeJ+TJBz0
gqEWur7tAvFhW6Xaa1zYnJNCvCpZpgttuNR7LGW8aYO9Eio4OaAkdA7SNWGzmo95BG7i6dgokNmw
Z1qWbvAY/w4CcJWdw6xrU/vJTTjBVZb+qw0mZ+Wf9kJ9Ta3neqBSc0kvnJfpUzaJg4xgVprN+zg8
wlhFRfQpFiav/JnhRVCvY+hlMoGToeuMLzrTd6I5ZUiIw4YZL6iYwLcL+2hgWHujy3yvfs1n7zb/
8X/pZG5tyvu2AEbPmDv5Ja5grN+8hcvLq1dLsYEQDaqx5FeL0fo/f9VMGlYjyCLqRwJmVxMGNbxd
7QRH9RJDxZwTdf7sDfuZl6OSV/808Vqz0tdluarXjcW8Mflb/XDEewwJbjORoVycOKrJqkhYQtKY
32B7tTXAHNhZoJR+bEhN4u4avraw116/Vv/HnyYgG4U7h0Dzzfp9ilRDDPs2A7DQP+URQdHGspL1
74bxLl0FdJxDCz040GICd1vwaw23Vy9UX6vHMeC90Pjct2N3tOrQ7s6m/cg6hAUb8/te/1YHVvVz
zogSmDeVT9hwgM2NYc9vEGQV8M+xDIBwKh6cQ2M7BBGaxHdgrZE0dwlGcepYnQ6K6VJGHxbhEOrN
mxYjNPUBGFxb+XRiljyJCo2cuVXHpd4WPymATyRq6rPzGsI5xHRb6rexHnxsmWQbJYgJ/93KaKtO
j/p46hT+86MGHJU5Uc2Bm4mFZgKbwZTBWj3ZuIeNocA8qlTWg0zAZg9KIF+rn6mZ9+vup07bYteg
Gfxol//98TSG/I3NcMTL5UGEXr7fGuBYIBQi8UL1rZj/xm4M0jKfE+bjMtChEGxjG8WXeikdWniJ
MaAL6D637SdeLVf1kupngvqhWB7VT6hjquo/Cb54fw8q5pvqgOPaOam34i3u5Yh7BM1z1hnr26mX
c+WARTy+mznpaDMGHkeZlFQv2d6t6kvZEnvLEMvH5nUyARZb9IG9xVSvwresGlqxG00mHbGVfpOE
crN4qjKpGZtFc5tDguqc7X6+rgP8ps++2W5v2sTtWjpIypLyFmdmcNZL/Ygqa2tKFE9uhh0XTrl7
veJW9JP+Poui6QAd4bsJuuM0KbcvfHnCKo82rnTE0VFKKZFdRPwrA9BjszGf6BY+y3EqGbh7jysN
whbcqGP5wCYJWKaGIra42XVHVEeJ5U3bzTWNfIcVN06AZpmcrLh6QX5yixYftg4JxYIaB7ihuOvq
8Un9KQPcehtFE1NUsA7SkElAajiGhod37MImspVJ8q1HYx2m3hdBIGLbOvMPiMcjkxogaj0F+V6o
2BwLuoHVeq/Wkr1bledvXdFuCxoGidRxbD5mp8eaj3oI1jNPqsm0yZrZM+yRNk4/eVPlnGa1YbWZ
ipEVgMZuQ+3px/pthbt9/LF5SlJvh+1jWV40Na8k+ZezXTIwaW3mMal1nFE6H4O2TuC+svpZgMJz
OV9xJSuQvdX3cUFhi0DS2eo9DIquyr/sNu32JOqdA1Ny/NWf2q8Z1lrFO/yJva7heuwy3D8hqj/q
JQMkM9WRl0d7AfW+UnbS0saQNmpSTJHscIElzP4+1Ft70F9I72JKZhYfUT0whBSYTqghRY0i4igU
XXwdTlI7HyuEInCKAbpNeH2bPrIOCy5Xm6BgG8ZZnvit+WC5dRWa03jWm8I+Na1+bgPAiFmm1laq
YaZj1pcVwi9OZc1hrsyrGqrYRm8k/L8xTCfCjvQILHu1LJAGvLeifokjitT1Rvc92NkDjNfWCJy9
PUVDWNLJzN6YHqqOoV9VNh0VFnPnQd3yjea59ONOFjri4s54xMwaV3UYMR3MqRs13z9WzizvyRTZ
MVZx0K9gxqG9LdH0lfqLsU8RCK5vLSb4F26upfvJrDCytGNcz6mvnUrFh9qQSCarfvhNK6j6Sg8e
Iw8rNDdFB6uq+2xJ5a6L8QNJuS+k7r4Vk99uG0Sn+6FwwjGgblnSx6gmfTWd+U0PEjuyAJ7EIblZ
ipkhWaOzNOwnjchUmAzItsWtrICaE6l0L3N0Z9kmgqPxVAxc2/SHE9X4OIBuoCzHHsFIqoOcvqg4
ayRJM4HNVX3uu2VD6t9PyPuEvsviQh/obGekmeEgq6uV1F/Mu5MNzJtgn9ioGCOhhLTIDbJvv7gP
AkojUbQ2mTugzupZiAbuba2cXuG6DNvGZQ0wkOfjLkdZpveXwDiRYWTupwT2Vlk5G1dR+v6OU9VA
cWVJlTXHQ5G37Zb0w5XWvUG97xVQRHpJeYQWK4NCRiwa21CQ6NjhUxrZrmTUNVLoFRgF+KS4MC5a
hwZtwVyO8uMjp2DakvnGBIl/4YhxdRbnuYRByLCHwQ0P8NCYD/1gvTkZDVylYVpdf+RjfRldXGKN
KdQzl5mPxEYg8pgIYEy+6eswj64TOmoQkXG3LPDiKouqTL2JZBJdRcaPoqk/8LN8yRN4QIrlxdZB
9ciwbMHKuUx5gEtXmZj7RRiV+h81P1uJOcvIOsybnh0L3gRY8X2spFRcHs9OCLdEE+zQYK4z+ykG
f7PwMBRZ/mEa5dVquBeqIHmHk19tEOtgR5d5YSGRs5gTKbmDvnMiNvx+CYZL19OB6tOPJO7eEwUD
OSNMnjRxkLkpjgwklJuh1P4Vn7CdcDkcEgxOswQTLzeGWEmo7m8IYhZDVULdYiAybLd4EAY4EW4r
j+isEBSKIsCU1CeYwbzgEfBMoF0KdMgN4o4066m6SHZUUUZgZloTirD3a+ul6QKls513aT1MG9eA
6VFnDpbfrv1o1c5H5ppfzdB96hkzZGuhBqgwVElHLkFg01/EqK69v2NGIlzukshsIdWRnAKnp9+i
Bow3o694WmrMhA3wtLEHP/SYSZUM5/Bpfsun4IAlC6u6x0zb67+rzL/9JU/J7lfVfGvyKa1PlT2c
c+LB9uvIr0ixwzINPIe4zTvF9MwTD/2wAW7SjBBquhbSSFx9qIkd7rkwcBje7Oc5/VZDQddv3jpT
vuRGAFhDvzHO3L0AwaS2Ne4T981zhfhS10g3WmdnBLmguQp+tnL5KScWoDpj9ikCLHawtoqJ/skO
/0JQv/6VnPxrtsUq8/hXJYpiBRvIUKBWk70O7/zfWdWtyYMGB7YnaQYOxYzNMkNRJr8+DjQ7dtAX
PO64wB0woq1FgGbBduUuZAMnqdKYuit6lN6z8E1s7IqrJFLuhrqtr5piMnoxZVEUeKf1X040qdu9
+OCciLskRkKX9O49UiS1m9xlxUD/NjKODNQATyglaSCfCTlw/keKmfPfdPK/HxuhscFnD5T1/78o
SaBx1SiWRH+kTTtiu/agzD0DD/Koxta8Wdr7vPmuZ/xhTcNxNsI3LPzFFOeizngg6ORgBVCu1PDv
cOtmCYYJsGey9E0R8kt0qgBbgk9foB4a/XBwOHvrLgrAtsWQD98atjUzKV/GNuJBgIIcaem3KpsS
dZ+SeAvub3E9/nLtFcGhqoCCcB68UmW9y5YVW61wpWvSEqEC9XWRHvPk3PwR6fLYaoX9P06a9Z8R
Supu4YOaFj6cAcPd/zhpZLbk3oi5CyZwFgS4JsJiyzkidGItU7PcqX3pTcZiK5lypUcwdTnhUYTq
jp+hYbl4NRkepKK8jhVW+MIMV3LMSmtaFhYPz8Wk0UgL/Gc6zhwSUOw7kidg0ve/bDbbeh1N5rgL
LZIiN8QyPS55+9SPE5tqcmprAtkBpdUT+P8/LN5/3zOWw6KBCsOHyfhfEoR4ELkZYH591PXODNMC
728/3noJ20Spxcy3xhTmNmuFbmZggn56Xkl6msWlTEtFAlds8miOHp1muVjC27P4IeNhqSvHU9dA
sVwLhknMTxNMg1ptKrFdfsw+Z4bUiVtVlLyhAdwCB4L1RyPXWTIjwuVrpQ45WQJljraiaHTSamW3
lx5i/hiNbZxNMDyK6Yjl5xE7gZWHlElb3DkI012fTF9X7W12YgQHJ7VPtSJi+TEmN0bBGMgCPkpp
wQ9BC/sz/9AjuEfx/JpDTVg85eejdlfGVQ0FeS7gk3PF0bnt4HEDgGEdARPrf6nYCK3hOf33Bcyz
TEQrFsIMy/X0/5CFOISvNcUs2yOGFayQFKuH3s8wesEbt6zkg7u41qbvPbZSgbOVK8xdOybf7MnN
ALHZ7ONX7HCYeSqeVYV1DAlh9z7Gm1ut5pe0tPrRmjT/FfOrv4tSZ5xwqt90o8j2mmH+0uXy20vj
D7hnoezSmxkU337OwlFqSC47NtTWZIYCqyxvXX3b1RiD2cPHUuIpg/Cb6+G+C8XjtCOwIW3EhyGZ
i33paa9RnxDT3QzyMfCmfb/0Z030eogT0M5vK+dcGdI5O9Bd85xotZYxScJLX0ZE11GAhzWe1cYp
kuYuLcVjB1aHQrXAxpMCIaKI0WGTw53dNRK4sdDLPUsb4o36Q3HwPeECdrLgKWbYSmfDV3sjHeu3
WvHbghpJFWluW3wXQRz2PmuTY1MFrkyq9f9NCjmr1Z70Mf6uSrTcmbWpzO73WlDGZXN1NSaYbTUQ
Ja6eDEXcaj2kvlF7UX0xjnM/vaw9BXX0ykr5oVpTumhslBQ2lBT9T6yIfkZ6s8udAUrvGCEdQbMK
DHkRCxVXgJs0rfGoEoDfFTGIin+L2TtlmpN/2+P0JJDPmXri0iTCoU8tqvAl+D1X8VvcFseVqdon
v+p4+NRQsu6WhB6CCCyvQhLhlOVEu6ntx5w7ZUmY2OlDvddyOlEcai6t691yDQavYnWpirMrOlOR
QXAvA6Inr+Lko8+OyOezqIEH1XdUIw+dXg70ka04pnBIfUAEvDmAeljr7YSxU066BjE48Ce7cgmZ
PcG9t5vbYMDnFx1qTtUKU8nuO4iRYTdYT35U/4zUKuQtvLnei7dUmD/XBzxpm2TnVNNTko0wAIi+
YN5hXptsiu5wHTOYqyi6toOHS/vDj+XVsfDmMOl7Ng6GfA49ua+R9BGUlH8GJtZ7w9OfJ1E/43p6
nZVuomeU3NMeBx2bvx4VBOna0U0DPN9FhrFtLRH8bbt7DeBkNIACFsp7Q9Efa41fzKZTgof2EP8C
6de09bbFgggbHXYPZkaF5ePuDcM/66303HKS7aWBJFFVP2W57IWPkC2XDK6ZjL8OeW2cB+hpjlZv
pczTa2bK0zz78libAUCPR9a8XMYoRJAGZDHkzzg8sJ/ogXOwl+Tq0FuetNwtdk2kMwD05QU3FiSZ
M1LjBSw5Hy9aghZsQcTSI+hNBMtRW+oIA0CcUvieelLuWg//MqJgAGT7lCSlpDO30rTGPR26v8sR
VgxDcXB7HCgnF7f0OpgUStrTqdoM7voGYg8kzerodVj5K3ZSj6xnJhKZK7H/mzPh+ndW3ogQhf7d
sqTurp10i+DI5d4ENT8kowaRpapOZT+bd0uw3GOVkO+RwFy1wWh4OfxUS9IZFnvRIXT9bGZ8vOhe
41A63fdk8l1HA2Oo8b29g5Jm3Xle94+vGBsaOa4dmqk/LYZrhtDXjo1uYcHkWrfVYQvnLSlSF3wJ
KoqchVNSwfNlzzAIx5FDneQTfEWhnU2vPUN5mI4iWrRz6mXeXbt8r//o1HfWr1DUMQRtbWi21Zzt
2ccdCIA+4XGiOdo2DhfRsGQHv7J+pCLIL1NMQhPK4R0GKg6jqVk/x119P9D/HGtJ7IrnZcciwx80
LQbo5jihnAut0rb1mBLeXDvOORnNKyQ6tLbqKNejwEmej2F130SFwIGvqxbyQ8pIxZ+NbUQbuq2l
5RxKfyQlbMbutcDLrhf5BZOEYOukvJ1ep+dK1/tjUwCcGwwP95YBj7eDIXj2yzcxQK8znfiUe617
blQREhk1fLoJi0PEZk923PdH6fgHzwBSyak7GbRMb0SB4lo17ybT/G3JDOP64Z+mwhiMfhFMVYbl
VA/npJkG/ITLOKzdeZ8rPTXBWwxzQAnP0rS9bRYzNmQtfoli/y1PxxSRnQ6dJUJ0hDMIscBEoVrZ
Wc5PeC49VB2PC3FIV1OjtQAxgT+oddlxIpJmMe789G7hAHDAqwCGcKKD5DQeOqO4i4e5P+ilS5eM
7Vt352gebjSRtRkXhihbTGmvlfK3gWCfnbIaR9ItygUwQiNXVjebHJEJHkwll8TMiKBRrxFD5T1K
ZBlb08PXBm/ThxSGOMUKECjNGNlFlGZVZ9ytDOC8Q4mCKxXMLGV00cXA6l5yXCVcdd+DAOfjNw7V
4FOauKyrVqW0GdCrfxeJ+2qXy+taXZTjXO+Ykx2kyTgv7rufYwzb0WfcB5O7+FAGmPkykS6o9AxO
vXpX9KA8+5UaXUxTekgQVM1OHco2/5zj+LzSsyuzcLcehTTjOvxvTERr0iWrx7fC9ShXwrSCiJao
vE4JKVsYQSX4edrYlzBU2S5DwPiru611Ujuzfci4xGULulURBe1WG+jO2KJIMeq2TrU8qe1z5ZAj
foHV37L28ylIjMie8Y+GctvlH1JRg3Vo55Tp7W0R5Yfiwyr2uWvBQFfeqYM37TokASkiyKjGL0ah
5pK4FXZ9SmmXV2ok1BwiY7uI6rJHhGjlzOEasc1FgdlVMm0wFWbcC/U5x1xoow2C1orvrCIZzBj1
zcfK7Sc7oU+9NMRBAJ56Lg/GIG9Ln46nqswxdLKS+7aQdah34arZWgnCU4uMAC/bEQkR0eweblqK
SPltNTGckg6cs7Tob8W0+KTGlndEY7V3Wa00qIF5nDTx0OrBLXYWZpXmle4WbYgrbw7M3bJIvxdR
8Kwyghq0Wz6Bm7ku2oF2/hh9GCq9LvbmLK7Cs4/V7CI0cY5rA+0ptvGAIyBsiUdZdlY4drC4eq89
YcMGmqb0gIF2aqP2qqtQ3zKekUS4oKsYZAXNbimsl0IBmo1S12C+FWx0EZxlMlC0WBfHhDdFpz92
KF/4O5VglbNXYSDH9DvTMXIRpDGDGt9ZkZUzkEFFFUd/xoSYvPWOWBILLJIycpOZzQNFtAr1oFOe
IvoTbyx+eEF/yNL2J9K0U8x8BV0x5rN6htlMxkF3p3KArmJPVE9VTF3kIhiwhgXDsbL86DQt7Art
x/oGsYNBkmIrW9jr4ofT3ZRox2Z9YLUVP1TtueIHEflovcBgVdXnnWhfckbXiGSofUtAG1JnwGM1
vFlaDe8K6T0Xs/UgtP4+9WBBRy1MZ9Ifb3qcQqplfutiY4ytVINwJntwTJdMKw5NHxxs0otkG08/
dFKA9qbHA4K3pbeJHdx72pkfNECft/rs/Qbcgs8vlQisxIGyd90//hjU+9X3oVdS1FRJkYhx5tBs
5nRri6jxEoGX3Ptj/FuL72s056DVr7oVfTfaksObzA818h0SE2tqcrlcZcWxYk+MT0zi9Vt7rB8L
5q2sPkhdpmKfavGnUXEOVZXKhr13Z+9jkeLjWM/Bu16W3wau6sw+ku/ewPjZL49j3/zJo/xkKACk
BPlF16uf8rn9PYKcWuoYJ+rfxhvwFgpwCKw1Mqiyiu6jXOrobmmbU2mZ0MVcW6fROEqNRyeIbGen
aXKXjBbiRkIlDk4CW9easu8VEfFhOsRa1GHRXCY7PBB367e1ZN5Eo/Hi5/4vfwoewKD2ql5KRpXc
4keKa8UZUGq/Ov6oHBuFJKkygHqkL9J6/V3LYi60rLOPYMp/+XHyp0pcARrdoKQeql3kRVU4YYKe
0MlDEmc57NBNzExDLZLfeuvQ1AMNjtLcdfiObkfhhUq0ovpx1ZI4M+01TH/ehMASAX9mrmdaBaWv
z6xfaT4jGFQKj7U/ahJ27TjBz6vu8aQdg9sqnFoVGIa6qcSsvVYm1CTk1CsAt+LWpqqavQ5RSi9R
32CoAK80RvJL4VcqPhUu5fjs8qDmAJHHYTKQ2efJ3wHAqs/R0TluIthfeAVCpVVdh23627TDLevU
ug51L5X9aGhYbMPpCB4GbMXL2qw2BtyTU9ph7dm5PlMcFdEw4zVdpa+D7XIxnHNmxyfDJvbW6rwi
zFyiPnBi1BDpktuzuM99U0VbXJmZ8fQjqLf1RTQNqjh6UNljq6a1EM/p19CTuQ0PUXW0Jyy5oLTq
qevt8Xk1e67iqojV05mdqAoI1ULfanSEvtPol9j0bddDsDNWXBmJdxtXpI16uLXJfuymit2VFSkr
aRaFjWrfA6DVO4oDfP33IpqvxmxAwEB1MZAreLIanQDVGSERYo27VSAq46PtDLRG/Q6pp1Y9rgPO
tck1R3R7FuGPWs6cHfS9Let3q9fCuF4eOsmDuqpuI495pSOmIbQ+h2C6BVo37XobgVo6VfYp0yW6
Rfd3jQwi7Evv0lQQaGcPIL8hrfFUR582QU0bQ1/doo+rTcc8aPO9ab9hOadvSzkiLFGIj0O4GLeM
X13Apu+8AO3BxBLazvK7zjX4nx6+3vgQEHh8zVJYQj5VU60khqtmeVWeJCRgsaLdAlu8ryO3eWav
8/v5fQmMS6YvT2O5ZBuo8ABjQa5YCkT+BNn7ClutkHOcDJ8YED9O8LZl7d16Mb3ZBVGZuXuT0Xjf
1kRSqP51AKqANYZmS/k6RLFW70ul8lLjZlcgluXg1zGupuPXIDUyWpM6B/JJawjnAs9e9rt158ua
9trhWgaNNCW68h/6ppwAOpssEb8yoS7lr3bMR6kzcQoGOHRRvylUeSewWtuvj1ypJjLrUEMNiobx
0yOsEgRcF4difiNyCy0mN5eVXfF8/10NPJealoSjy8oZlLgdKOTY9+C66jicrwfm5/GnhsnYOsL8
O5I2WrmBEuWuuX6LdiGa4GWd9K7XEKoFs/oM0LllmN827WnwmE103o1BEzuLqpFqnZVp8JHLwb8+
TRN5CWoYr+nan9Eef/aRfAIOY+CQx9jUHVOXxwNzN2BdTqjWps1+fS5WDEFjwMLIhxcEnzzMuves
amZIm/lunVysA6ze+RX5/cuqJQqQNm80SI2kdHe40sczQOLyRgQWlIYoCcmBUtgjx2oDGm6KwsG7
T/EociAoUeBooScR6gGeD4BEbAwUnDEtl1jdkM1A76xq6cHCT4Ee9KS11TXwlbaXhdcoWHw7aqY0
1mA8wPamEJqOltrxfCifSLmLq6rHrHralVjXKL0g3hAK+1KVlkHpuZ7lLLF/SOpOfwLwWSVexqu3
kJSmcgJhfGvsYvkmptoxouE82/G3mvWlpAFjS/LQjNlhfS0SmTAbbJikZq240fh/VxqS6Enz7nyu
/HYVFpdqHWfVB7Y7FF1KMib30QTrZMWbp9iAcMpMQk1d4J+5W+zUycocGpJi0m+BY3CoRphQzZh5
+VyWsr0ib/7Z0dwuInhF+sDgAiwDRr15nxfJz/UZEgZJ0uRHIFjx6n1c45rZozBRHjVKEudONbe/
H19XIa2vBPhKzetpvwtAClRMwQFtCWWGejL9EXNmbGQW+uB1pRgYaBvztM8plKbMVCfjbR1xLCWm
BI37Mievwx/i/dzNZLP3RB5W9PVHRUu9CYAu8GdgvFQR6+BVH2kpr2kwI7eMjXX+bXuhsOAer/pJ
zWdTNfFH3pRddZmVmUDp5VXYTAeiWcrapm9QN+ucUtv3Cp1SZQszspTwiD5cVYWqnkuVFQL5RNde
aRRX2ohDCj0hNUDGgqE29CnUmtrRIvXdRRVEiFYEbJxx16oHi7HPHclGT2bMvEzXZhkSg7yTjX20
4vp7JQxAsWdmWvU7aWFi+9ESdgmjvLymy0CBErsfaGGO6pSx0v3UgzlU7UyqtLV2V14Tj+pYDb/V
qpc1wx62f0VzFFsbORW/FQYpB2rIVcHN/vEW46WDkwP3tZ8jDdbR+qg6Hfe+VSe6RM5JEv+0XT9C
Mk7A3tWyETV2eU7ysk4wKnVvTn50W30tcmTW7JGwf/v4WOMJkDc6OdGO+RHMtEsFz1Vag6f78fI8
aQzOBO5F/D9+DbQhjYleNe40FzIwmhaS2FjIC7GJDfE8E9JEx0vzN3BZggZ97OBsRg0hMbfFWqyg
hLpWFdbvfvKtzqh6t8Rq6ciUoqMzCXVSmDQJEDumZ83GcfJLBYK8OFURrjC/TmNq7Kq2/D3gTa0q
pyWnRKO2DYssRVVcce8wVnnTDWCYCI1oaWBpaC4/xIAA1wPocFUh4Zg2aUnxcl7XjE7p0rMMQlOO
fnKDjuWMt2IILE5wqk+jxzD9ryyeymYaPFpnHyzXwGGpJXgZCfQyE7CJOzjfaURc7pTzBTAR4x2l
cCjb/o/OwEPDxmRrjiwk5TfUUcDdyDsNRgCeQgdmK8Gt0487uGQZGpB8gY0xfrlZdlC3+7om5lnK
2xG7vc5DXB3VP9HUiL2RaKkyU098qPzOl18jgRjKS2YnJPr5VXTHTHMrheYSQqLtV8sCP3VC+qiH
1arAUKL4BMf5HQaViI2oIdfnJ7E8BBzAvJuyKK19u8QXVXvZHvPQJl4eJplHWLy3sPi811l0DTTu
1xVMWHEMXHhjmEDmy2qO0RYzbNu8g+2JHmjMWUb9IKGHtvDGLOonCzvDeWGzcU0/DrvbYrN15znK
rNIfkGt8zzYGSLmG9FQ4zkvCBHxTaf/H3nn0Rq60WfqvDHrPDzTBILmYjdJbpUyVStoQqpKK3gft
r58n8jYw3T0DNGY/G6GMbt1UJhl8zTnPWfaT4hooSx7sZjBY2yrb9xrzQhbUxegJUmFN+emP33eX
ethkyEsC3vOeWY1Pk+rWyTnGqev7A4+CBV9XMOocCIQBio6IMXy9ygduoipkDBlzDjlhw+M6Iae5
OMZWzx6tXOvtu+kxfRz0o26sf5KPutGTlaJiHmPV+4bOyAsQ/SEe/ntvoNXSvThO/3MYSVOz+Xyy
LE92d8ZSyLrEYGs79g4ZI6RCMLF86EYaDE9m3xkJeXNuUgLK5UF4WuqrB/Woy97npPi0Y44I2wS/
MC4mZx2SLdtDnGFg0gEoK2qEXESQnpLQnJHUiadCKz7ycbg2rb2wr0muwkeD1S7o4AotniIf3iQV
Bf8Vh+jAoyWaYeLmC9O3hinp2gzC9V1yoaRP5+lGZ0mRsmoCzuNw+fYobNHm4HopPcDP/2xdl+JX
0eDGcFsoQK3Hvzel7po7FGFXJmGSsqKOJVq6OaI97UIOJZHnvybXuasYOmv4TBWp6CRgrLz2w7FZ
yLpIclf6Sa53YnfyDoEXnIcu/yj8xr8GCSn3AQofdUNV8naHqyRZczGq4UU/Nxs06Azu+xOEKmzk
uoVP2Q4RMUefGOV/qv7tfoTez7My/UjIWH5warSU4i0Pkh0pTyOl1tQ8QFe/EGqdbWnzP4zY3RCb
+hQ334Pff9YNe3U/5TPLbUq2BFUdfGUMmE527oQWJ3HQ3FEhFOM16Qgr5q8fursro4Bg5PFhQKjj
EIX4YEa7ZjnbQ6zxAB3zGvTLW1EHJ8MId4WV/b5DOQqDE67Qo2k8BA+tFn1Eof8aKCqw0KEC8znO
9fTLAwpw13SMS3wc/eQXikOGe9PDfcxZs+ohE8/fBYOX7O9gqLvSa4QzHPEcuAsH9PIvk4ho/Sj7
RvJEZRQSyiOa7PsOFnIlT5SgctY8gd/6VHynXf5DA4z0Y9OsUkwaVfvlV90FEeXXfV2H2m83d/Xb
4lMHQd2pYbtobgPjM60ZGhRqy47NbqxvvlZVr1g0D/cFsOWxsQPM+SCC4AYL8DFE7rfBlMFRG6F5
V+GLLpinifK+AsjESpJh3uBpghXVYaElfr0oLjIL7NVSGt/34bAttZ14GhhP9Vyk4M0ql8/d6lDC
l62PxlrDdUiExYTd2JiK+u2A+G11v0hZjA7ET8pV0VmVXsQ/9zHqWf3uc3Gj62EBWaj6zJjwrLVK
uBf299rv3rtVBnFAsJ19dpq5TFw8Ix7+rxbhI8JsB0ATEt1kN5FsqVL5ZtkcyahNf8daUhtb7Sbo
bFak1CFO6z/79LTHZKjflEWGN+udVSDVFa0ZQniNEtNd2qSRSPj9gGAn73rmOxCTt2GItWz1eL3q
XjuB5vre3ihNGruvUfve/nJFWa579yt3JxyFGiehOxs9HU14ApYdPAZn8rAl0rLl/LWn7bNaCiKQ
hqSD/zj35iWuFqQCDv2ZcJsjtE6O0dL71DdEWiBNs/HV6Cr6LoDLOiotj1Dc5jFtaSgK/YPGugJQ
/aOxl+QEb8KJNBzf6p7u/C7SWQrWpVt08z4doA27j3XrRiIN7yon5l4OjS0RU/C+WVmt6h7jpi1f
9XR8qbyv0mg/NdFK94wsPn7gadk3eXPTTJEqcc8LQw+GyNSMk2B7GryALf2FixAfJic5xx3nyq1Y
zNc7+zDXLz8wQCUb5qbJ8BB3mkYHSaTYhQ4yXeIIzPrzPmUh7pcDsltoRNsfFXN+jKcJMsCE9Bze
wnnJal7y8OxrMU9VkWdke4hgaLWcvPyZm/et+l1CqRvP+527aLqe7sHusydmFEeH6oXEnj+Onp/q
d9mvl0tR+0evZl23yD/F2GCTQaJrFn9nzTzyxJedTE/64wGpnG1j1psMH1gGSK5DPg2DIRM7mwaU
es9nKppnLHw80Fnj6b+2KdEmXBoPja6s9Nt8r4j1OP3eX08Qh1kis/XQ3z1Dh0MtTsl87wAVeAWc
x9lp1geFfoLjOcoU5L1+ShFJ6Pi+mSQ5HLwchVDIC/phuoYPfMnvbsfBS8ARBTecGt6JRZfavh7f
w7p8lKQ/3VWeS4/ium385/uTZEDlA+7IpJRnv5/WVCJcou8SYGGxFEcRRjDbOKL6S1b27/qsuT/7
3XC5OgiPNuhExbzVKLYeOQ65DcnfEA7Gg2smJ6uGbZiU9S9VvcyO+3onSOmiVzrLR14GJxx4Gj/o
kDsURW/qanbxe204X/WT2GaictdtzQeqq4r7w8bwcYPO8xZJpB/qUlUvFOxrByzhQQzDIS3HAzap
RyT6P7sx0KB9rvTxOSZuQVsiXhvbdlgkphxd2ce9vjVKYayK8CHp3B9V24z/TOOg2OdU7zgb7cj5
RwX5/4nG/x3R2CKu7T9o4Naf6vN/fJcqYSP7WXz/z3+7JH/iJPos/xPR+J//6N+Jxr79Lzi4gWcB
43Z923TQzP070Tgw/yVMH0E/VgNpukKiJiyRjMT/89+E/y+NfLfREDrSdFzNwf53pLGw/iXJTYH0
KyxUmXDS/5+Qxvp/8h/1YbbvWI4jHIo9n3rC/K+c84b5kmryzjoZofWiiBm4hMvgHivHpY8Ofk/W
1B5R7cRrLydJubK1crIhfS9YrOv9d71V+UfA+08zWvknXM+/GgJiT/ffuYyVHwwrJq+0jv4IpN/I
m54qwxDnmBBzcu1rfM4kwBztUYK7jMlEy6QL+qGisil6HBhuYe2dpmyep2l4h3ArWTYAcmDN/Gjr
ELswXbg/JrM72p5PyMVYPPJe3zoFBKj0ZLKVMmTLE5ht/ND2RYiTdNq7sd09CltJ4Bc7csujJ8vt
h/U8k4rIHIMRDrCDT1QHpPgM49aJiX2aJ6t8oaOI2R/5LJ70lFnFYciqyRFPC+FGFF3yNoS28VKk
7qfjdubTNIj2lLgGL7r5I6tofCHDc9wtCHnXKbAQDe/5gBlF9EaPzxJvxACoGaqosFF22DHRMzkw
qDk1h5ciqkFe+cEZT2/8QEx4gaGbVoyPjw2a43hXf4a7YIUdja3O1vPF8Kir8xaD3cFSxnBFXb6t
cXh8z1bPhH0E8+8vqBFsVIEDZd9Dl6XmY2WHcn0fZSZDlm2ipBvOUskXyYRxZ+NCwfpglY9lhQoX
MdB5UvO+6hKwTR2xb7qv7l0kvRXffkVTMBhRe0uY4S2WkQDgZYNlo5ElkNM4mH4kb/i9w1PsRk/+
aGaXwkM1HzIwZQm8m6WtrmDapo3hQFQzRtd9IpB2B7wmvcTK+MjnJd0oFTQnwJKUZ83PqCDh3Rro
MmOzBtkajOxLmMqR3uifJuYwmAM8+wCPv9v7tk5htokimU3r1gXTSBIZMQ2sclkTOo+IfMb/BnFv
Of/1hhPcZz5HAjgO10Uq/J+F1X7Xj3nYLu1phPa7QZJHAlE4nBEPVg80i5fO7OOD6yQvCuDFAdXB
O7Fx3TpmG8NilDr0PxxY/xeFu02p9H+8ImGCTxeuC4cg4CT4z6/ISHKnNvoqOgVRPB7yrMBW5NYG
4cTjc69DzUyizbgnofn5vfwoLNN4Cmv31CLxJ+GufWP2L1dhY21UXvg3LBBkXBVh9DGK8SzZivPI
H989Pjf2VWn0GvypA3deC+bepzurDP0NlS5Wmh2ugxCzoftAX2CsBi2vq6r4InPsmRWjPdXzH0YS
Nha5D/CHsSGwXnJ7WnK6H+X2y6M3g9Poi309zx6MKuTlZf1o5UIiRnKSDdHh9JdtNF2FeVBwS38b
w8IQNjTIFwVz04olfY16MJZW7J28EF+db5J0k2WWcxCWvGSGFV2kRfto61YVooUisa18sWeDhj+a
n/0Wcx6P88xOxRka6lHahrgtbbiLQ4t883QEwkGWoEpr+9VcsXopV4JyBu/Q+DzVdrqPoTOiR8Zu
JuLpYBke6+TxbwHJb4cl8YfVSm7uhIUddrZh3QXxFQ89t7FnVidyos/Mr0gQK96LgkDOZCyxlOUB
2TeF9UkmFnK0cpG7rO/fPPxTa4qj7JCODWTJID+wVowgx6poFasYs1O34EIuTtgcjX8SK9rMIcUa
c3JnlwdeUrVn2EiAUQbEKO0w1DfjdJ5A/WxYliewewnvST3rwbaGL3ZnWCZ1rhLC3ZVlRWJjF968
YpKFqj+tTgOiUt/rOvIxffLKXPbnLk0ULsV3QgHMHd4DOvVIyp2Ie+jPaoE5SsI04B/+0VTfI61r
7BeTYrUL5zfEwjTuc4qdWBjJg5qD6tSIoFhPnY0hFkVOHtTBRnWsvUQsxMle5ld+psfFC1+EBLWT
imS4sLLFNgsaM2cffL1vrHST4AW+uSeyB51VQNqrfXf42T+HhjBrxd2BhiH0tl5LO9yqdGVXgYJg
Y+4rn1QbN/SesK4SFTM6RN/lgNCbMPDPyCAesQEaD8r/0bhcA6TQE/HjhJ/EnSa7iKCRtrbiHWgY
8nXDF6M3QqRXXnMRutYuguwZ9UQsVYU5qiJecRoIlnE0dKJHUzeJZlPVNJDKmp595qoeoQEswth8
zhFmXzGVB0Prt6fafXEmSzzSSdfW4hw6x/5jNDYYrgUnY5bAZhXeT9qggvTyEhu4SDZNWlXnuV3X
yPhozacb3OduNQOQrUmtXYe2GWxCOLm0HEQ+SWgwPIqBm6ZsPTwwpw/dPDiYt+ttpSxseV3Rw81O
SLOkCp7ZpyBIYfBclAgEUDytm6l1X1AiA6gxyHiu8idqkm5TWqZYM1Ugjnaego3fVT+iYf4N9KHd
Cye6pW0ANLehecOb9jwlpUbp5R+BoY2++uTBzP0BawilSWzYK9dtfw5l8KNjogt4eil2U8l2f9Tv
Q9W6JzM1JubY2AbyBfMheLz+VxsMoAGsmzIBxhgWPXdEBh+OFVCtNPwbLF37fjSTcxWjT4lz2Bts
Pf6gCYA2+6dY7IqaoVj31PfCtf6OScG1SP6Y28VfYLjwqUeV1jaEt1i2e0AoCea4Mdn1xOHez7g6
Y3HQoptB5OCc62lQp1kl+3xq6B4s+noxtii/xnTPrEvWbNBaU33URdWsWx9O/KKNs2ied9mcGmTi
Mn1O9Z1ri/k4w2jZkDcePYRjuXWLZzd0PDAQ2FyXyb2qsfQYl/PNhUMO9xxXV89rjzVgpn3bee1+
aPsrcrb6CW/PKhJLe65nRqoNKtENDw7JfkJ9MxDvrkXf443uoe2jkwpby78FZhTcfH/GZBqxKRYj
E53B6c9zv254bQw/C+coG/nB5gqgB/qrZzkbJ1HP3SmPKGEJDD6ooJ5XHqFIemXFsl0Gr2HuyH1Z
EyWVL96ZcB/AUjZCOyNdl1FpX5AHCSj/sbEeYyOGYZceCn8xT2U2utu59/6OI/dfjCppLfzEPA2l
882kMt1jdWACbDFwlkj/t+7Id1CVhDSGUOLAjCP26KOvLMjKpybD5IhX9h2OY3psnf4Jk4UiTHaw
rm3u2qekBwlh1Mo60z0ccgRgB2VCB+9UsGFFXG+NUV6r8ooGPj10EHOdAvd5boeatYwpVgixxTXz
aSw9S3zpQMpavOjmRcFlTkwKslx2ZzYpI+hdxcPokaRdkCjIyNcz9qld0wsYGZrnVxYz4YNWfR3N
uLn4qFZZxo2fvWKV1ChuwrslH+3EDIJX4YOwgi0z4PSBxGnkQEDvt12oOsApMQ8IQVvcOLh9DYOb
URiNe/DaljV22iAZoj0/G+n4dDej3383ZkYH0rhm7Eag6lrxiH3J7XjvYmvYk0eLbxro5KC5mVxj
+NAGznIL6haS3vApQqVpmjvH98M37CMYJkBDb9VkPpom0KwFxABRbv5nDspyM8xagTjTlgyd4ueO
xI+5/ahDHTmkD9hEH7V9hEZBLuhGAm6lg9XPv5xiic+2Hw7Mhi2cL7bNM73DCArPbR+3sYZcPyvl
f+PwrU6ZbViv3YA+JqBqyilpqVvaLytFbOd71rV2rFdeTrovs+R7Yhd4G6R7cEhEYNAiix1WjB9A
8eQuEUqPvkK1GxswOYP+2JORBcMyTj+zsYdW+xCZybhhSh1cVWMcqpk8Qyf7m5gkbsXxvDO5VgXZ
lk8sz6/MRHkYLNafSPt0M7/ZObG9MbjJuAnXvFBiIPWbO6fpNvdK45lHl5AzNLLWvJkcu3uxdDm6
XrYCbQwcCavPO37n9sTs82mJm/K5bhGY+lMviAXE2ZHXQJjcYHpOTLvbWCmHhZOzd8oMaTPhbrd2
EDk/Os8GUYpXIqjUTYetgi3GRR4TUUfiOV/60vyq0pRvN2IasDaaSfHGEUvwdtoTzzPzL6zsZTj0
CpMG0qaQc5ifZD81E4L1rmTxLV0cPPcGsk285ZmdKOnjkGOYRx3qBE4VNpqerEv2PWYZIvIFR7AJ
42Lax0uI1cC3o/1AfnzeIvOqRwUDp9ZDwpq1cTFLtSdx4jsMZYC5m9CXAQUebuNYHBIPYfOENjhI
+vr9flUWUTTfBrjCaCkeg7qpbzF7TxCU5EPY7vQ7pkPC4YG/D2kN0Y0BlXct5npbe82bTXen5Ugo
qTu3RlBeWauhlOKTV8bLU4yDI2p61LcZyS3DbJOFQJjj4oxHTx/9rPvKTdTX2Bvs7FAFo6QNrdcx
EUc8t5zqVJUO/L2yhi0bV/pKX/aBUfwOYUFdU65RND/XFlSUSRyGk1Gad4N8dowk3fhGfoqM4A9h
NuYRMsS3SKrftLjiBDHM2zPXAmfh+5u0xoI3tSkWpGyU24CR+ce4oLrCCrWKWL7xkONW5s/lrlVI
yWXYW8zUNdbE7YNNZB+cYbDOQ2//tmaqnEgEK2dmZN3XeKHQ4ILMSwJn7SUhkJKYdBIUCjxxfXak
FboittQ2QYbse0PBfFOMjIi7bgjP7odeZF7H0np2GEQYDPbZuJXRlsyFQ+5W1U+3SqZVWAJgWVrP
eZymD1vlG+epYnu3n9Hy7siOuqIkd4kH2CMdbB9mq2i2iG2hzYyhc/zD3Nq8wgBD1Rk0cl1Kzna7
Xw4JK1AIo5AhCx/RrrJflA/rvG/0ynD0zg5v1oYG30a/HyG+ScuWAJLU2nVC/OVTgW1dZ9a60JP3
qD2IBYELzn/nwe666uDGxVPfpD/DpJLs0RVmI6nvAh1eJCwOgKBofodYAEikZ9PcCe9kZel8VfuB
Pf4lH9njo7Fx9iYJKmAy7EsF3vHEC/sMQQI/uaFd7BBI0iTarnkxqbkBvlJbR+KmKtROSdfGG7fh
9naKRPykyn2BITx4dnuYSnWlBsjOPthOvvFxthwwkRiNbiaDHMtDiVQnjJniMiV1pKzp/3Owf219
Gl3kykUwndxGuBcrcyFt6mqutENvFafRJQ89c+tKOgejZXigqN03hekgM5q74GxmbPZT3zrdv8A1
bHEkPIaxZUJLspdND5rT9ypzD+xV7vBPfWU2d9I48L+wqa1wHxnPY9lXp7HtMHLosRuWdwZfTJep
FRjeBK0H27W1DkY1D6e2Ej64/oxYzUnGp4QU7tP9V41VkM6LkDQQCqxRBYEl9qsGPi0XlmNZjwlx
qM/MJ8tHty/o0DgIgOcBiUJ4Xa69qf90wjS7ca9kYB7iFhU5zWNtZ1svsuvHJhvJ1oVlYz8M1kQt
ijnwRKmfkerOw671ARpa5hIeUW4E+LMwJVOip38QfQm2qGXxzADU2ltzb21sZUSYe1ZJU3hbUYbv
Ya+gDcb6ziphy4keFisygmQzeM20Eq1tvI5Z+Ual2+9Q/xIAWzSHiktylWN53DR1Mj9axdLCWgoT
+I34jzJmDxHbs2cgZuREODoLA2kUqmPr5APpeRz10MuYnOswMW2HuRLtkj5KXiPM/MdS8VqMxIxf
OaUXkiyiL0gzifdiNp73EjdgXQ2rlId4dsHmeMre8RhPnyr4VQnWtJNZ5XQqLWfjnJLKYDUf1eLE
GjzJ5F8O1c5ICvvW++HLQMe+ddwAA1XcG2BJKuOA7OJw/6GRxWyrCDn43NoXB17g5X6tKMuC41c8
jdTCt7rOl4f7ELJmNXpaGGWsRWgTOjsAxbH8HCvY8LiEmxl6OXZFhiVL1sGSm9qHBK8V9bKXrhkG
UgZ3rPyaH4vXLueWacClNeRz6FGlNYiWRGWYrC8CcW4uSn2nS4wHYORYYoGiGO7ZPHjbIt21lF5A
+RLvVLlhu5qDQ+8G0YU1IuKnIjt7djqtMh/tygRGkdWfAkUW8SNZCQbdoOKT6vzutaSg2CNiVvuu
Xa7S69QKT+dIXm0fkkTTJFejWzoin5zx4phpvTaJzyE4dSzEQ5Jg1RnCZ6zk/jkjxnmfc6DztNVe
vsX6LougPnVjjtUqoU3K0WjvQuQeZRrgXJtUyNh1jh+gIHsgivkiKlvtlnF8cQfbOw1aI453uN/f
CxBsncclasEkd5N1dCyUEctiHSqMZ0COTBKU2OPvqFKcIrXwm47fdVA+T15zGkE0I2apPiOnI+CS
2fjG5gkFasxHGBbtO4YebIcc/0AoRrE30wksMsnEW+EArwrTa99l3c8Aul5bm5ce0OyPsrjYMh5A
MKTRtSgt6+IaydZEMrnnkWHD7eUEbbLOv6HlTKl3/afeC5Z14C3ZOVjQhPiJc2ra+rGN3eo0Nd0v
p2Z76gcj+D5kPuEUiQNasaNwq9ewQPylG8mqK+gb++KX8hno3KNQjKLa+0KVYEf48TvMFg+VrD6T
bvmuYr/dBt2bwV5vkdI7OE5yCSMTcqVPuVPk07JKU7nslgq925z3uMiqI0CBYMOHDJl6Gg41NM9z
ZQxPoAuTixuVv+LEGKk8A8CZtHgFKXW6lJ7KweU9xr7MVKMliRnp53IsT507MlNI6dVFYzNvCrlo
C62+E4yze1Y1Ww6aDmmbze0lVHQSCWpacLDNjj7O3voka61RW216KuUfaQuux5LkDlSOiY8JJX1X
lx0TGrD298+f0m0mIhmXkBT1mzGocufbC61QPqRbS7bUzc5P8K/qcS5ycmEtPg4YWIgE7POSs15g
pSo2dd45l7n0t5iyADQGpaCpYJDZZnAzO6urz+hsVhnPysd43owZSgXeR2TurTndupIb3WjrHamL
as3K/O9oy+ZC3PVD1/vQJJh07obIiNaxObrHYirxhhbpnlkSOueRg7CFMEdJgIOvLdu14ZI0Bw2I
KOeQQWWdOK8EMBCTR0DOOjWQv0U9aMzIB/JkxzvahBHZdcGkTqeyJjMvbiYCB+HYsQtL3oWIKSaV
TnLExgkPYxycX35mLlesqs+Yz0hyNaOfboyAJEf98eAYTPdUhZpSdOFXlg7g/BgW1WbR7nH8khLp
NhPATsZcUIdzRF6px3NXMl6C4Vj89UqrgaYcGS8gcrYSC88/wxQAUL9YezzXUzZsliEf9gUgu5QY
kdUsy/RY/JQx03Ckf+OD01JaCVl9OW1ynGd7QFpNd1EaaJTdRiFHjOt9sJh0A15pEsYQppRY1m2G
VrOWBcZ/qpldPgGp8iRjGymY7zB/7zdFAzACI1y5MeRHNmIX7irOnZFMiSckVNuodo9UXmKLH3bA
vFOMBDsyCkpJitpgF0bt9hmrYfwIlPtacXIsEMSe0vCCsKB8ItRnje8RNxj+PdpMq3737ZHUsqAc
4atayXoYkMYm9quqreAQCZWcpr4DbzzCtOU6/TUxzkqYgt4n9w7XtSea5uqo5LmTNNrBUtwqRZsb
VDYw+iQMfmLZubbZQu8Q1hyg7Wic+goVxX0i0Tuc4fiVTVyFC6KRHFTFyP6L5XqadHLvmamm9E5M
vJd6IVcoSPaDcEKIzBR+HF/MuGT8ggkOHXIDlDQKkdBKp49fuhnp1DjiF3OtGpOS/uIm3oUUFLW7
Fy2xPT3hATO2Qe5FJ5tLB1HOMjA1UgXxPF3K6/abU1onGz0TqJA0yezg8luDsOczgSYFgkDjp6yA
6qs2hsOk052rJthCtG32SllPmYV7qHP++oZyIM4NH07U+kwzBN1T4y2bUYGnybvIOzEmvYWjIBAC
T/q5s0GGzHV0XFL5YRpRs6uqOmV6MIVP3Zi88fz/TZRH8ILqANuCary1oKIkwgkPKlOb/JXwIFxC
KbSAtNTjo8De1exNcdfwQltvcN7iRf3JgMoSiYeb105lRIJMMe2mrB/xh5XgVXvca8rqeI7LYiNa
EgrSqSpeF7M4NrZfHJShnZhTz/43ZMWKTtL9QQm0HxBNbMZhQDeVm+El7VvmM3YC5QrEfh/4y2un
bWdpwNog8Abc2J5/U2nx0cJFjX3Tfm3EV+ebcu1Fnnlb0uYcjEm+beyk2GbQiVZiZArmLOqHdMtw
67Q1ww5rdE6WXf0wfS7nwFnYaPbIUqJp+ZWjtNk47i+HXEceqWPNurZAIjiCci1mCpRgKHYFy8Cj
CY8/Za7p2OZaVop1JFva8xKIWyR5q7GQTm9jE/4lVYJ2kKnb2R+Ap3GU/ipr+zlKmd1kZY2FbuTB
wkdk7JI66W7oMylR3DN3h3VJE4P8yFAh1ympapcE3UmOTSNCDfk8RYHOcjSjLVprHAvTjO0zjX8Z
ao523tBEayvPYaZ2JFwMuQdyXZ+SgaLClCXKqils6veaDKpTEJJLc/9bnpnsRc0VY8zyLI0KhRLL
x1W90E8I7WZ35se+oElL+2rXuPMt7GEmRUZsXwYSTVM5jzfuQ/iw7DtYi5kr4bv9jzD+xOOnEBGF
4hD6DE3oido1K6z6ItyZOXVALQ+nFpFY2KVvbvU1x1HKrq1iCI7plDOiiU8R8bA8+4vpNKH7qozG
f6J9YwjLCnBp534ji0VcSqngu4UplNyU9FPS1bz11KLtR0XNymbm4FpSCpKm7R7HonDOpvUXO+s/
a+0spcIPsv41VEn74o9vprRvsk9YbXKM4HTw/wy5YvqdYFaOW0e9TBLTL8OcmzEvX2NfqueI+Ajl
B2tXNMCTlzuOI/07cVCt28b5LG3zVUYyQEoUZNv1JOC8zoGBsjmao5WanEfRJYT8wThM0ugxdfsX
YSMCovnYDD3+lIDLXErjK4w6sY4NK2MlTCvRuPTkRndR9La8l93WMvamSYDJ1HH7xKZ1or/Bc2bA
36ww4/ll0e0gnLfh8ORlqUICAA5pHoovy7Qidg8rvUqR1gLzuPSntVWYH8qgNGf57q+mdOamTwbW
B0ZeMBPviT3aVgkBv0adADBhR74VsPFqN3iQY3M2iyy8xLEMLvdfwUs7Z4iZDkpOMPic3Bn26Dt+
jRE6dTyAwOG1QrSJI1b7fLn/6v7FIKnkONjGvpza6BqVRYzQPP5qHCdDGJk38ZUs1gMg1RmBiv6z
Xv/Z2KFVVYLnBNvWFAeYtDYY5GrzQStpr/cvpo0srUeP88+fhctsbVvFhsQTU3o1Iz+9Uvovhygq
btlUptf//ef3X5FpI6kJWjTE3tZMDMYp5NakR+KRzpiU6dBIU+BBzhHbeLOuIbOVgoVBbh9Jb/z7
3ioa+nzvMBBeN4R0MGPJzGMQiA/yZbh7LJBQppnvByPTaA4SVe2laTdWQPGLUXPZGH5lbeBmji8Z
o8kziA2Yk8GzlEuE/jpJ9zYnQqiY9zGLvxW8syuDQ7Dz82tSMiFzQvkx0nlB0Et+VGb9txyTn84Y
7+n8j8yTFUuJmea5YZSjZmfXOgnj91acrInVSuGAyK7U0asK1tPjV1m+Szl8Wiz/+qi19iNBtRbR
q7n3llsuazWSJttInoOZYTG9HVWb7AErldFzxx41c1H5RwGs94XJ2QNy9s4jxayS6DSMYHiISQWu
MvOznILuIf7ord8e+yI6KXGsxgn4RINv0xqiYhOkGao+HC5ikBDg+hxgaOoW6Exs4kzJ9hXV9Cha
3M1Cvi9WTlq7X5AcUCCp8L0nor5Y8dbt1V3IlQDeTqxYazJbE2HBOhpIQBjWMcUqk+jY7Z9CRuK4
VsnnifP+amDMnuI3x609dCvUBylFo6EEczyVnzGitVrD8F4iTyZctOPYBfO/EBSbkMXrd/ybZq67
wm6fGXjtyup3PrigAFynWg8LlicjlKvU2/A63LVjZVDW59sU/IbWWMBpJu50rjCDBZa0VuRRMbbZ
srWiHi7Qndo9qCL2eTQ5ztcygogahSYTuS9B7a2TJfnC2yw9fV+0ZgyBlfACUXt/lqQRECWyfBf7
43NeZ1dASE/sjgkbUnh1zGxqtrINT7bjcRdENGfCn1fIb+ZN07ivPmuiwFOMeGJyUbzY/Q6yr6z3
2Jp2uCeTzimBT9QJBA+5Jwx+XjthucOtrFbz2FUbIPpHvvtlHJoOskZzslPoDF3ZtfRd4iW2wQTg
pDY3Nbp1ntE6FbB9s6tsN7ljAhGp+XY9E+imvbUzjMtkiRw44RnGx1u7LPkEgK9siqV5tluY0sXi
bn1IwjvH8J4Cb2SjEHk1819twoE6SJ/5ZU3OrW+ZPoLuXDtlrDamqxBeJd8epia/S/o1y0qImlNK
zmoXrVUInzP02p3tlo8dAx5HTpItfeFvVWZ+sJR8531N6kdnMrjAJRdVpXzKecWCvjc2bK15xlSM
UeoO10dEnGdl8PmESCLIx0GvC0bwEKtuT88JqylyWcLUDO1BnwGPAdVkVPl2nNNbp8OSsQJZuKSC
YM0EjQeOXY3Einbti7Qpm7thSzyi2gwJ4T2m6NYlEuj1UiBMynkcjlHLgh4NeD3xqIi85hy1CSnf
2JUzm2GTma+KRlprNHWbBHnTJvVB4hnZU+WngjDUfFktBimrCWuduTcEByGOdVky3wos58o6FB+7
tWDBl/Ccx//F3pktt61s2fZX7g/gBIBEonllT5CiqNaWXxDyto2+TfRfXwP0ubd85Ao76v2GIxiS
vLdJkUBmrrXmHNPTv7YZvBFAMZBjGkBvgQ77tvo2JaVY5xVN+xnsPArYlxKGSJbTS2mMJgSJmTx1
Rk1wxQ7/4j95mDFdmd5RNr2nrGgrBy7TKkJQk6nG3g2B/qWeaPnQwcANJ167AQq285x3Rrubix25
8aAAnfauzBnVBjaNOGsitQnnMpHJdIoG2R5ju8foxiFed4mGhrndIHlZD23k8vaoJxjROFUKlJSw
93wZ86Haur2zVHqksPuUJOlXIxrKlWQxLppp68VDtIfj9zyNJ6yabyYr0aZlHLVzR+tRp10fuTSX
LZfKN04/g1GJtmEFGrYMXzvuOuKXkIgTKABVfv5Cts93p1cV2IVTQC5RWDVvuQ0aaRY9o4b5XDaC
1mlk0oxowE/nLbhmrb8aCnJEogXxnc5nkQdJu8kw8VB8lGf6pd9QB3wJy3442q37o5+972QEkrqR
aQiRXX31Z3naonT9T32q5TiCP4bnQNz23A/8wrrMBULqCjcd2Rfx5H6q7KpdoxmFezmgdDYF2naM
hrgnumCbZiOMIO0updDfdLgStlaKrBzMULQPOR395cU5/8OLkxJdr43I17G8D3RYK5gjJ2KW4CfK
FcdGoe2wvRh7bGRtadHTz8+8O0/Aw6CjBdUOugiAqTXo0nmjGZzLhjmgRMmNMzJ6fW9Oj395gR+I
nKbLuwe91qZvZbIU6h+kfX1U2p3ywsC3KPPIHWg4TRCYmM6xtq954bgZhnGhziDyW0A4cJKgm5aX
P7+M3zTGvApH1w0+R0O4nvXhMzQsnN8h0kMfNQ1DijklKAtXZC6/lDaHzmz5MKsIMUlJnNOfn3r5
p3/BX/IGuPh++GRcoRuIpT+oLevQcyrUwbYvlpG0YlyYxLG7lQMq/nn5jUNsAyhkMNv++YnN5bP/
8MyGZP3kytVtS7o6f/8LQNcg67XEqCAZQcX1PbIvvx00KGAkKbRhvJ8GwEmGGp+L2f1BjmwDYeQ6
3U57SxLqwrrNxwwrntfTfytGnOxzd8qSpr+TsnzPbQ7xaB3+Jk8V8veXLXRXdx1TWFwyH+WpU07L
x+Nk7Iuuob+izf6wKAhKhg6bVFj9VRhrJgXNAYGeNYsa5PicnRHgkntd9xgdFLUzRPwwZeaukVrR
dGo6pGbzULVVe+r0CgA1+j1HaHvmxojI52/54Hb7QSUMHBhNrHIEF+fKjNDKOfaaVnSCegI7PKNp
TIOm8fznT+r3q9PF/8ZVojuOyZDxwwdVFlat804TKknfGDIL7CJd1Nu67z4rwUkwbmgAG07yqbFT
fffn5/59deO5HQNYsM3s8zc6axaYA+p3ZfuGjjN+HtUOkSbJJaRwOkvb9M/P9vtyBZfXM1wpbc9j
2fpwH9qtMGvUkrYfm9r3oaxewLiQEkJ3PzXyH2MVfP/z85nL8vLhHpCeJXThIi3GsvDhrU3rvKbz
UcolwcaBopSsORLvDUVyRIlb7eeIIMbLvQ61x6pqCmRegt22dGkCLuPRunEsYjWqx5toNK/I0CsE
VdUQECgpcdywYM1tKO9DBUBdo5P7l9/g9wXUteWyiFKJCb768JYVcR9MGHctElDJpqRnUewT1VyN
zg390fHGg2FonwWDMNvj5SKo6kCWjPTYFjni4KIQqYq9CoABZtbkMc6w70A0vZpxFT7PxUsg6/kv
yPL/4XL2TI/RLm87+/3H95xEjRgDqzR9Wg00+MlVZraD1QsF4NEISqz8i9GBVniY66c/v1s3GvqH
z5sr2bEFDWjHIjXlP9c8h+Ytz52b/o0LVxfztDJclDt9k54MwTSfGJPpzmhdPOtJy6xr0dQCrhhX
aPz6v1ztxnJ1/fZq2AAMS5e2LcWHV0OycSEizzZ8MAmsV4t6aF40P1euv2g/Vy9U5dxwnA81Ryv/
cmd/BC+z83i4dCSCOoeBze/LCrMuVy8i3a90/Y2eIGCCSEyfpbvPRfY4x4yghcTGlcMKxLyaQOHJ
QoYkkf3Fic1DkGnG18ZwDnNXyvte+HTu17HRVJtmRs0Q2gm5Igwu70fLuM4Lcov4Wj/0OuOU9nXv
SzmTFdLr+1YW9qqNGLlVaGovYRxiw5vVCsOI3JEQzu432d42LjNvk1j5Yy/aQ1d7xYmhxLI0yAnK
T8AKBtAJ1awxhREgDxPpl+KY7jUGe5lRfEn08NGcXbVLPAaFhNIfwnbtcqFsYickpjUx7f0w4lwM
K+1siH76Mg7ioCWokrQ8fSREasDsihe7H2bmYh7DTkVFlXQ6fnu3d2EvZU9tmF47FRlUZ4Xxl8vl
f9iwPR0jlOmx7VFA3BazXzbsIqZ6nKC0++Fguac5laDV8q9JpNwHkqpOkL5PTTqhGUgMChkliYpI
imcyCeRRnxuGy7RgwxpdsdlleyJB6ROgZWRYssCGavki8TKvcCiYf3nh8vc73tMdVlmOxx4ZBbcr
8ZcXTtAUshXOgP5NJirRmMza9KMLQ/k1z5svrjb54IKcu3QmzpfsSmbSRXclwRkuT8V2ioQm5/zF
mhXr5yCL13SfBerBZlwz7BTHNCT2yk5eQ6ZV254p394KGixHFbMGxVjL8D4LIpyIPtRy6yQyJvk2
MnUfLuv1drJqqfvPYDwKUgwrbzS3mRnTQ2a2fLJy8TBCZ95kzT9NgOiZuPSYSSFL5qGmg9cMk7fT
vriiwpSSY7S98Z1mTveCd/g+D8Z81eAGO5QtOi9pDm9/WdJ+t+sQZStxx7GgchObH7YwvVbR3Lts
YZl78Gj2XJTT1lvkbPiLvEyswjafaMQxEkxLq/SzGiDFGCGKSL0q3DfpX1Z347ct1Ra8+5aBhch2
Act9eD11rBhcNtPs8/EOR4c4UddxtmOpN5fYopPQPqQt8bVOhe5x1KtdNKNULxwGb3FUqnMXG9Ff
Trq/r/q8JBfrIEZwj93y4wHKnU002TQPfTOKBTJTe0WPnoEh84Y0MmjPwEFmyqlP5HJZE0Dfdp3r
vXkShiP+ksBg/HbeX14LWmNDF8vhVX5Y83PcOZUCsuHL0MAXiDvhqNp6HzMGhOzBhxaYJtJX5p6b
1taMjdPx2rShug/TrFhNdX5lrh/w/3TWpqbapZiMkxMhH1/+cl39vjvZHCiWogRzEwXCx9IsE1E8
2pUz+FoDoBzvpH7MQ/2MOhaHPWPHAw3YgSVGBfdB4B00b1+X3NpenEdnLX4UM/SYwZEvUdg0R5IV
OhBGbn6G9X8X7UaEvo9VPeZrlrtL67WAiE07J63ZxHA0kN/SsQyXqao2k5U227n03oICZM6M/LOc
RLDT9DZHZ1UV3iYqEITLxKK5uAirozrId70rURbaai9Q6lvKkUdZC3ImJ3K1W7MG/uSG5UlGtLZR
pu2sznX2nSIJtTecArs+y0rHKXU3l0W86YhbuOeeLuhKDj690QB5I87p0pLFaRSMhW8PVTu1OxjB
1v5WgJQM9FC/ivY845bEHVLY9zMU1k2/zTvHfDEmjvNJGr7kZvVG2C6T+zjbalZrHHFw/mh09CC9
mGEjFc1dGMl2bXedd39bRBOahifd7Z+munsjzw5vhLYdUFqdY0N7VCbw7RAQce5Y4V1YfWLgn+A5
AHFjN9PhVknHQfNjLFCwJ17Pu8FOsCaSFaZwFrPH5cFBWXL8y5nj94tfGlT6+I09KUAXLdXGLxtB
XOCQQc2l/DgFI54269sZuhpg5Aux02oGCMP0v7/7pcFtbzkWQwpHfDxvtqFutv0Im5Rg93YH2+Yu
63rvBGUrAyhhE0/oin3bEt28qLJyzDw/9Qqys93zn28q80OBY3FMd1yTnRAzmNR/u6cKrB9G3UiL
0bT2XDsQG7mJ2IIlDVtkv3vsG9bRjoI78HwTlLFkNTtcibJ0vNck1XZRMzAqc4c7kqa/chChcWyS
FY/QcSR19xJ6jPLn6EEw/oM3H5PYVzY7mZJlN47m31Z6ggr+8wBr8bvYwrYFv4sJuUEue9Mvn6eV
Mam0EG370VgTQaZFhj/nUvdzldDXvn2PZRE8+PKQFtkSQRofByCRftLihF7dvnQDJE9A6fJsNwnt
dRzT2b89xJzikbgT5p01cnP7Ecx/moe0LiA8tLNvgiGpa1jpAiEcQ5BawIbCQHHfTcemnhmmJGRj
xzLR8lVUjf/vSx1lCiQzph7QPv0kcqettNWP3Js0Py7nkf2duMMmVwCHAKpDmQ96ZEuZyMGCpocE
7IrfJ1bgZ8i1A7fi1x5dQhKWLyfMQgwk/GJ5uH3lqZiCUi90HnEnc1gV+kMhW8wyTfLUBhZu6aAO
D9Si2WG0rb3p6shsxuip7ti0WMVQzNXPeZsjNAZVwchqBif4EuWh3Ds1djZmCejFNTtemU1EAiXq
/5/2K/SCWO7Cbi1H/EDdxFiGlMD6qsXvRtv4gcjry2yBhmubeNyJJa9aV2V4yIm3X49oSUyGG4+J
0RvPRdRtFFqW7RikjAoyBqzGZDUnD08QlBS+nXLXPTu52NB7DnYVUdK349k0VFcrCUHUhakLea+N
Di1GsdurZAZ+VzB7P3YxwHDdAZnVpiYw+pSrgfKFyTwSoY2dae1ZE2V3ThA/UVxUSO5Ni8y3ll5T
W/TXIKj15yTUvT3MQyQ3XvCE538NUpzfSKsF+5KqtE3k3NR+1l1YhNl9nSCYLVMUWPZg28ebXYdt
S1tBtE7hfvSIKVpSD6cJuzxuLaI6aVKORYR4VWjFPhob6gVFOe3JsNwp9Q/e2UMrBuOZ/EexguJH
5nlLS34qJeS1wljUTvIsU5RnIT6KfYvIdY9zy1jFLfWTV5OZlAb2M4Ix4JKoa/Zljh8y7UrslrHG
/Cd8pUd0j9WKNhQQWzeLjKOZW4eQYh+NOkxTULX+FJMXH6/SojY+F7l8tYr8swusahN10RLdm9tH
s2t2Wk/8kwgNrHxhebTJ7lySZsm26M1PCGc5OxeZtR0aQMMq2g48adI145WXuWpt7PE/O5R6iuzQ
bR7LGpU6RrLHmzF1WmS5Y+09m+i7GMLQy5Qc/c7F2N2XxtytCy0ptu6AvKrP4k8oYWugdlxGN3dx
gML2Cuca40tsx/800bsezvbeI1NgT5ze4vbKSPhOohJbK+U6LgOu19l8mFHGPA9oxFdpnEWIk/g2
q7s7jDwGq61uoxuhu+B0A6KWSIxXAicYgvSJ2uWxmxxUrZ89qRUH0eN7TjLMiyOGv60FpAYXdiAe
0Qvw9HPzBN7U2ehS3yYa7Cdr4Zwl7Lxrl8xFrzxak109QWYI11VTdwxPLOKhZiasRbboj7Deblru
fB3LKQKC7GCFpYdoKFy23ilEbKsjgWyiM82S6GglrEJK54YAwqTtGpGqDWFl+qZngHVnmyB3CT45
eYPLhu8woYamhUIPZ8Fp2E/p9ypFKoq2rzrrcbwoUzCcZAgrz17xQKXSnmn1ZlsakN66dhKxc0tC
IjKtDI9uTzZUaof1M+fadekW1gMnJiwrnror2s64eEJL8EQ8YtwB+dR0rDFKzdmmbz0aKtY4nPj9
I98uzHWsu+M1kcV0RUEVcQXMq35w6h08b/eqhcq4r7iZasrZdYgY04/xwS8N3MHva+2cgKkMQoZk
nf65JAAxRD/wTKJXwE45TZu2Cu8RELtPafoPGwMTViVcv82peqgk69DEtomY19q3mCz6oEcIdfVG
Qz3Tljd2ej2Rzx0VmT9m4YkApiklqb6r2/dsKpp9TArxOqzSjrjqPjiVpfuo9FHylr5HXXj08Mn4
qYcIbkL8vosZa4OIJIxUNn3+kqcvnRIQN83wFKMmP/R9RYoFn40m2eIaT0I6Lyp0jY7FsZIMn/FR
S0Mwceg/jJLAw1Z3dmOjN/sgTR6sglZfW3Hjl1VhbTQdT1qHwvwY54V+DKf8hS2fhQqNKu+2TqPP
Ux2GJPRta87EJABGcMoyhsH7sAPVGsL0W6apSYWKyHLVqUI6Ha86EiTrirtZlxcvET9ScqknETGP
NZnSBHKU2xjVVBEy70Y4W56mnONyHWzswvpCyp0JtViau9aVnJuz9B7VPR9DUukbBemBCfCA80vb
hxlGAdxi84WRJI02ffY2Bm7iXYRteYsrBs7VXOOV8Iz01Oh3ZqeLC2ULWjX4NPdDQxxEgKwVbZIp
ti49+/1IyE7pmO4ZAV23LWUZQbXM9T3vK9z7DAJrTeS2FDWe8+WfZigcr42F1oJ0h6gVZ3waWIW2
xNuiyC2bp9oMScIKuxHxxNWSQj7VLJW5o4rrPJWEu/btsJ6XdLCmT7H4BB2szEA3tryTyZZcV7yU
k1osI/G5jQdUefOYvOveq51erLhz3mx4G0rWGX4toGrJOPRPqNTWN+1vmcaMWSL5njs2qsKE2ClP
a+GYa9ZdXlgTuVnNlZISyFZ9cHtvPhr6xuIoRWE0fkPOgfswVw+OAxJLLw15sDrnkqXhxaTHfW+q
6W2yqmCThdnZVLp3MBuijmaB1BZmeLLuwsHYc0TbdvFsHxTmCWD2ekwvjqojIguTbBcS2lQfUTXb
xzytjU1ZW0+3sUzXivRoQ9DidRdfxBJ81fb2uS3qk7WIrccQ3U6WnsvEao5m2jFODkKM1n0L/98j
L0jwLFASicAuyn0cRsZZ9vYJivi3uk28S4AsSNDg2bdzc61HcK1ZGED0D+bOj41gE82nAvDsBX0Z
kmKr0o5MnoG86I23JYxej4E00AqCIDAlj6XnRncS+wR4ePdcN/bGnQXArGB4vznL4S6tXGILoGCq
c+0CupUeBBmvbde3YQiRTtqq62GDQWGGBt0m2zGmR1TSiN4yz0fTqg/HNCGwy82Nh4ruSNL9o8td
jRjBagLvGKMpWUVBRTaZjuHeKrDe2xXW92GxMOIQxSfcCAZ10VekxeOhasUVRWuxmZKmQgTQBT5F
Hjp5rNFro3abc4A9cx+b8j0OhLiTs1qMSsnR1LPPwThYO+ah0JdzzAsOXp9YL9oT4M0nL6vWqZVo
frBwvkiYXuI0hydikfRTZ4UwWq1p3U5WQbNYHQxsv8BKy0d6e8/5ZOqnbEavMhAvkcWZZLzd99vJ
EdEFOclumLE3AyhxzkbXYjwZeiKDcfJsMWVkPm3BnIJZki0Xv7KMN/5A8+h+ZjMWyFuPwo1YQNqU
1ALp3dM6sWMElDETQQSWjP1q1X+h+1c92A83wEmYOuP1dg5FNL3LPBGdOe8LlnEk3aTxNVuNOx8I
3gxS3wnRFHZcnLO1say2OyLyUJtQuP2D5g1HHV/zHSh2hRJeQhkCZrcvIuc+0a1mr+WkcgczwjuY
BQhVVPzV6dP5OBIfjfIhf2yMlA2NUEE9tKo9gGmP5T5BfCIHzOBxcPTGunosZkAJhmYvO2dIqivP
Nfbpp16opzofX21jCB7pFqGHqlLzvsdkTXsIwMyUkLCSpG5+UClVC94mrHn9fAIkOt8vQLlVkw/a
l0lk9ziROltzfgRRwm/b6O/UwySomy3ZKUxH65kuaJsaxyYtON9YXBvZYqrCAaYqTEcANYezwB96
sGv3K3QAE+fYqW6Zks3BlPtpCRHWkp7AuAHd6acIWAEnQDzKOBVz0cqup8GH4/NSS3MbeVXxgBq7
PMaRS8B01D24InfeB24wb8YW1GWqIEjK0h8r4LYNq8kxDl3sx2OXYFAnl3Ux+FUjycKJ9dmuNc6D
hUKSXKnK2LRI1nxV1fExyqdrWM/lzrLm4LMdobYZiYoDL3oNe4t7LlHi4szsyg3S7ymOzGsgrHtP
jnhABpGdJ7zUXpx5z67A44i8766rrVM1TM2DVJV66HsUkT1E1PVSP9yu2wFN+HpoYLioDuVv54jx
cSQ2/pJ0wntl9/G2ckIPj9FnN1VE9fXoY8mW65qNN0zHWaPOo8J+tbzBOmm5jsFSN4s9n8ynsSmI
WixYbYNEX1dQk49QsMOHBSlTNYjjp3S0ADSJ8SlvgRYMaX+wM4zdtA3dp8x9C2YJAMXwngbwKz+5
ItzWzRL8zba+jAs6E9sTVxvmxTJgjFgAblEWYOwlBobGGZqrYjzmOlkObmOBqOn7ERxAvy07zgNZ
LQBcZOm897IBugG80DNbzQQfwkSAVBU/aGV4W6Yq5lo1ebfWzHE66gauiADs6S5BpHcnSrFDzJOe
coZNx9Zpz+YY1T55ZxtXNlf+OcS/yYSEOU2rfesh1Rj1Vts3E8FjZaA/kbmbnCYa0rf21qyif4qe
Ga6H83WVd0FyxmLN0gzAkxH881BMl0bD1WVxgpsKleB4lBhFVdQcCIP95Bl7LdPVul1YRiqRr3GM
B6cmGXIbLK4mrPrqvqp7tQfLi8/KcE8sJP0ef7W7M2l+beJOvYMeFSDJ+plpAsodsLDLGlYQCAOJ
lnQhKgObMJnMNS8My8a3DApyMu3yLLM52o5bOxiQt4dVQb1VqMvQtqlvtIGft1l5cmsIv22t7bNw
xNFhMQUrBfOwGyKpRT+7RbYVAd0mGIoW1AUmzq6QqnkQCQfJIGm+TpFHKEOALsuNezjLpE2kJnMX
Ox6zDYCU9tSHrfDzWNIwK2XncxyOzzInym4O78Y6IoKgJxSyYVSCBBzMic2QVUa8hwUqqjV9C+xm
43DsnMY+xMF4CRFcHkbT/OE0k7zLdfd8w3UqC09KPSXDIUKWudE18cVCcby1qSgomvp53fP+HZzm
dXBZGkzBtt4NwyO93ebA2UjnxiebEjLbDTOB1Ny4BEQs9nXU3Gmye65RLa5V2+TbyoWcnNZxt+1D
I7ujhRwM5Xge5Oi71BB+BQKsQ1m3RfGbQtWymxMxXvfG4KpH6nMuz8Ugm8cXwOy+m3rWPb7cU9nB
SaYdE17p32/6xKu3Thjqm9ZBVjlpUX1u6qpbZ019b1Td9KnboSlfkf3b3CuE6BauNaef1cXp5In8
RT558BBgWssvQ8N/eLMeEhBF1HdX3KdYhTZGiPqSIEPmPW77WnfiuceGjM2ItApJ8GkSgAmDQbRm
5f+aaxEetMys7wae8+gN8lUrvS+cVVa15WZ7bLUcc2lq7IlMwUCTJXc16Yi3KrMppp+N0qyyxbFw
jJ0yGL3Okr1LX7qWXp9dajPiwNtlT4H4bgDjwh5eTxyr5EGvS/OTG7xDUfwajnhmLGcItpFJmmJm
UPaPpnC32CyNTaDacIez7RDijklnobZWDzsm8qI7nIPfrI6DnENjYGUbNWmsLY4gBNO41cznVNAS
M4zO/jav7eKLNgvitiCzz7lrPHsZOUeh/SZ62d+bcXZsdCc7JXX+GDYUXpaw4L4E48MwWYDWHS0l
Hdx2IdtX7jFuzZPqwmmrBiHfeyOWW22SRzstxD216JlLvrTVeEQPYG5uYdu3E1zJ6mrETC9iVMf8
Sh6CNiCMTl+gKWnD/aw7PyKDfhSuTIzeHbKAYeJeVShWI4f6tRxYdjwlPiuu9VUUTu1RzP2Is0or
tp4+bVkm4l3cDidzYgTaG/XlJwhyEZABfxo3CWFkGBzoSoyJlW2A9otdMHFt9h0646LEzpLSrMyT
J89e7JUK4SBq371bW9oG/Vu1htRPJGAc2BhmkjtcY+Q/BHMBegeL0DyP3x0bON+sJx4dQdIK8Qou
C7r6VhEYd4AlgvW8n79qe7g8OH68y2B2g28P5rAeRdRvbvguqAKwk0Zk+6HZVv5g0qy9iSYZFKe+
TfNylUqALjIkEMRp6MJS1rlFpfbWwLHbyyin2ILsHj1vgbF81fbp1gzLwu/b9L1r7fiOo3y9amxI
uS7npmNUtg9D64mjUA5bykQGBk1TOnnLz/RmOhvAhjdCFv0uHPq3wWra3dBmZHWkNr1Px4Gj7Q4U
euNiUWkHhDaR0g+3Hb9rIUmUZb9rqLZqgS+MaxIbKlC7McuHz7Yyj7GF69nRL5hodTlWx2JkZDYB
HAK6sgZuOl6ReDorp2FSqjfbsTPFMWCR7VxbnWZdf5jd1LiQKi82XaPh2B4G7h0KUXcpdrI2+NoM
UBNcsgpXqgay4UoFa9wbEp8IQ0JrXHufLcNEHW8eZRQ0fLOs98xPllgHMhtmiBmHYMZYZQT1F/4O
84vZbds4Ns5qqC/mMNpHbcIATi/96vnl/Rpii023qKI7hdPlmKS62iiDDCy49E9VZqrHrEmsY261
tBK1/Npc7EFaDzINz41b/qO7mbuteqveu4gTaFS43Y6Or/Fcs1UdC6YeZVNeQYmvgc3h5gvYEDCY
H5E0T49xBt4indxFvxHfJY9Z7UoCUDNjw/JxJf8BXMBQh2szYYmeo8k+cxLtp3t6yBtBLMUqgXb6
gGaVIV1tk5ZsD4q7MZ3uBS43jMMVWPOqFg/aEk9smco9EBYrwIHjaKRWlowiliu3hgqD1bfbAz8F
0CWLkEG4shY8PIyGaoiA8JvOLjU69jXNpF3txfbbMH1zI9xZWhVQYppjdtGb/D3wii+dpGkyZc8q
N80Xs59xm6J/BOtRnUzZf6PmjzaYpnJmFnN0z261sWyT7GpAJTuBa3tFWxumQmg9NlJuZxbOp5LF
aIpcX3Jo2kWj9bWqp/gVvcFnl8wUML/Nd0m/M0xf3MIV567TozuLBdlAU3Y2O8YHLu2WA8Dx70Nc
RlgbMiZXordeg+CNiug5p2P0WBIFtYmj9L4lAIxJRjzt5ijCYDrE6YED/XkoaKdr4Kifmkrn9mkn
ice7JpQjGCTIO3pSkR2qBzxeryZHoDtREXYY63uiD4vOn6K0YxpUv6ayU5s6beo3d7EiBEM13td1
qT8MRvEZP111nUr1o+igkZlDku3TQXM+zWRc0AaetUs54f1Ih9namZReB9V5CQcoTV3C8dpBQSr3
ThZshJMgCqbFtoZAwlplL6ACCQCbBE41+0E80wBcUpmxyODnQSZ7RMlJo8vL9FVkFk9DMn4KSuLZ
IhC6Z5JjTmJpjdgTGYc9nt9NXjbTBR3ddDFZyjbaONLV7aaXtAutaz/xD68sXlpdD5x2SQtc4On9
U4Rl82D3OjfH8u1UBd2T7pF4n+n3WRntS6c0XsJo2Dqmnr81TFf2GZiKXVMa7YtT50ua6qa3cbuv
tgFeZa5HCDWgIokKqaa3AejJa+RhA3c9lyx0cudbMglmZGReLo9OC32KKt6121MZEfHg8dw4QNLV
MpJO8DuAr+vs7f6RP9+/X/tVv8L/zh/26y24wz3cqpO8mFf3Oftkf6MbbJKgOKwGgcEfkgtjo03L
CSLexGsLiw75TbsBOsB0AG/cnAf3Ph6e0LGTipI0G1Sze2uz3V62l7cLzrLVO+Gd62A1bsetuZN+
fYyv8bV/dT+LH2BvOPWCpMeVvEBVKcBYAx7rdttJRh+EXu3cryPjqoN+zE7Tdbiaz+qNiGKGkSme
KOD1zZrGdaBIrN9q7a4b9vTyca+iBMFBol+iiagaWUXPUVftFEA03FIMKrvKrQ6AEPt9kHQWVvzG
Wydi0o7uUFyw3ZUXt4vehjIfuVHtLXNr8TXlIEAmCg1SzLrOISzKc5b2w3tZAQPoRq28W1Iur92g
vy6ZzGogspUvkv3clyFnzDj7RCd5LRskCKmMarzllvVJ9DYds4TjZlKcBIaPghfx9KnZ2is8NtPu
SiIIjkz/mgKuCp6uzgO+yroa7I1UU+3fHmqrqv0a3OfPb50ooY9Y4fpJzKTxHahtflArQnaXb29f
pYpLoyMBy2Cc5jP5In39nNO53dXmWPpeZZfMy/nqw7cN05HDLPtN4orCL3MHkkcU1jwazMt2Y+Y+
3v5mDkh+jGVDh9jICz9IxNlhQLi7/WVQ9oVf92HpL69gGEztl59XhUMTDg9OMRi5f3sIEyLRg5iH
//7Z7SuwNsuyz56d4Vo2ludUBft1MAf1vL69dBlX1JXMdNehUWHD6So/UGG5n9qsUSe9Mrs9sa/8
SmQI3f5NpeLi51cffpbUAJyMJmvWzElf5qKOdo1jYmRSUdxu2NAgQml14VP5FL7C1pkVybxHx2iy
9JgRDiEG1Wam//pw+1noNBktvfKkLe/67YF5LL3T2Et5HO0R3A1xwGuhs+r3MoayRbiKny5PNDDe
/6kd/P9k/7+Q/YWBtuEXcclvZP+nsmuj/7N5T8v2/Ve6/7//x3/T/T37XxbKQFu6nmCmYi+K+n/T
/SHM/gtZFwpXFPCOaS9inP9L95f/8kDtu+CBsYc44OH/m+5v/gvXvLlIqDFt6hhI/ld0f+F80EDj
0MJXwBkKB6hn6vImMflFQuLpqmiZ3WvoceJgU9H73hYulKGOE+KaaIyjCiNSY5X67Eoa+wCL/WRU
n+dcu2ZMUOlW6tM6GSiVe9vZcRyKVsZhSrdTRhfJDYdr2DHpiudNYHG3NUuFotPbAxC6IQ8x25G/
uo0MkOojyG9GXhTfZf6o7O6zoFce6hztaAhfopH6pnaviMQ5M5czZMuGjYSGO9UqCcuN8+R55Usy
z5fBGv/BvR4iqO92XT6drGLy3WA8wE9l8m90qzxC6+oxbtTN9LFs468iYfY/Y2SndK519ZhKsCGg
pJxt1UXWGo3DukkyVKmjPBukz6oYtU0+FETpFT84Pux1azzFdHEquDCqu3Zj5kAqUcd+ZBsLyh9D
xH8cZ3G1ai3r5b/YO48du5UtTb9Ko+Y8TW8KXTXY3qRTKo1SEyLl6G3QP31/EVtXW1f3oKp7XkAi
EOQmmbRh1voNEj2bsc9eNI+MY2lxzWg904eJD0sVVausRy09iMyvi2FvZ8bIhEXMxybP6NWBZ4yg
4a26a4ACBBu/1T53zvBUN+U7YlsDwjKC9AKamO0apkQG6BRm+NQ+wx/pNvq46RZ0APAygAYPRKGP
3FvNw07OmF7A5NwOFaM9bSwQweNyM+6C0PCENwB4EMJHDMIMS8jJ8SHTj25aP3bldADe6a+NPrtZ
UiYC/ohKJoPC92ZGbUqbGYYxL/pW5Q8ZLAwn6j/aPdEEjrHLpFokLTa0XYQ0TBC8klCLMJGm3YWE
cugzpi8twhvIcxJSwZlwFyyPeUIU+qs+uYRM8vHUcRPmupoe5wnJpplJZvDFzxLaT1S16z58cqbl
IeZZm+hp7Ufc6h1diYk23tGwM2Mt6fStMXubOI+fewv8SNx2JFsYztfe8FT5NsTunJzU4mS7wSPS
CjZpJ3iYyL1iHQd25BVhKoDHFio4kZ/duFVDvBr5YXv6IEhoHxxB4mUAFG5hALGOh/JT4defsjjD
mUp/sb3sFTU5ODYD+h+o7r1kZfl1HmBXlrcmQlp4cqNQaYMLN1yPKSkWDZjPVKP7SBjlWJECXOHW
dGoJawmXKK4VhQ+uI+7M8s7De4hkrvO4eBV+PhXytwSUHKvttzqRZaROzt00YvlEmvD2Wgg3sTeQ
0xL0XWBkIwBT8kGP8yelDm8YW1xpv/cZeM7MB2e/5E2CG17xXNc8InNwt12E0s1iM9UGCdHFABxL
j7BPDYSW4O+HvBsAzOgaKWTd+tYMAF3KedgEbXwMna7ctWC1ThYucicFUFO16zqtMVYVgDXZ5ami
tzOA1aqrlTXZGG8n2//080fQIbw90H1XGA/+qmvAOjZF3yLRqn777XAFIqt2DWenNu3+NI2dceDF
vCxl6H5YWyNJYaWbCD+aU+jydApGGiDKwI+IeDj5ffLV092J5kMnhCTwvDTnnHlZGa8RDw0OcVrh
DBkgZ8CwHdWEaJl+1kaL2dGcGbvrKrVF2ppEkhJvd90+kTupzWb6ks3iFExXkVI7mX7COM5a9sXi
oUCYyPGDWqfLH9QmqigjqAkRovlyp+ueaquEwS2jjmouadyMk1p3OVKnjqdWDEn6GAVDS1CDt9sZ
qo+iB3mWlYn9NBYaUf99PWbpe40HFcEGmhvfYiD9THbYWAVN4gNZ9poHQ4SQu7vJPhfDsAfyAWZm
qJ7GeW5vezM2D7iJ3LlLyBixA33S1iWhDJmzMYkCRMv7FA+PpOgDU5of1lq9A1W3csj832EcYt9M
8/BUoMixLQe0EEJv0ZDOyP0TI7bmQEjqWfgaOgSWfqPV+L92ae1tc3Rnuxg64vJpMgL0CGYRnsLl
U2sxD3K0twWcK/ZL7bKfprS7AyhNhF6vTvUi3hsBK0cjVXtAAfuLPRHg6hyCNbEY/OckQETF9bJD
l2juttZQSNJ8tFnn/jsAP/Ho6mH1YA7empznFn5kT4apT07AoB/6cCJzN3XVqztl22KOH4s0Bogt
QEeBGku3wtM/DRgn7LOokWgYObw1+k38ra+n9s6MP7S8XbuxCBbc1hu0HkukY5i5Nxv8+zA+S1Z8
xjV+CFERHW3SCJh+hmdbflipw4cVt8StcDdl2cfS1RoCkqu+jvmEHCerYklCcqLeuGM0UZwmUGGk
ZDoxLlvfxq2nHkDa2ELwFXreYBxzUNFIVSyQFJhCLD2sX4fY4aqV0w1VhHIcnKrB73V5rnV0VPoZ
AGCF1aQp5y2qQJLBB9rDG9qeXDklmgTSe0iGH2s5LYpQwz61v2pq3XURU9EXrZy0re5xDKsswZIC
NcxJQ41bpKazg5F72GppBjAe+atd4wScmNa0LrrEIsINwKMuQdjmyM6cVOGQ31/WqgrOH11ly3l1
3cHfziAfTg6jAtMeStLcUXdaZJEYGIJcF6H/Fzi04xta+C5wyEnrxelSjY2gPallbbQxsM3qr3aE
kjbXi+Yg95M3ktuAznCuo4HszYcRLHsnZ4bVDIs2SBFAVM91KWTjiC4ubWdduPsG3L16ynFKgqwy
a8Byy88HrJ5yL+c2QhaqptblgNycWa+20BsLRFiYsKlCvQjXRVVb5Bysq/FQVc8do8+S9ocika+B
WodCCaMXBAmjXeE2z+rZ28aS/Hw3MMKhGmniU1gKB9ycXh/15IuI6u4Uoo2/yZiSE0mQt1XeMlV0
noU4RhnGfLn/WKfuN7Lrxt6ZukOopse/Cg1p2NPfrVvct6ZKu6PfjZLoJO+pet1ULStQAZKOpNBX
ed+uxfUdvL6IHlBhVHXFftD0givK/fusrJadL5s7VWCJyHPRhgyZO7mSSGtN+9R8HwUTv8uzu3yj
ehXnK1VNSpwUzGzeXB+cF2n4H12/1OsztHriHaPXH9SzGdQ3e/lyL3Unrb+SahNb9WCuj0g9sT/W
eWWAx2xeZiR0+YTV1+vKaTdaUjwwtax+QXMdgd5YfzHULFh+wV0ruANqWaQe310yeMWRYR+Z2bzh
M5SfjPqUYnjKl9p1nREZe0+Y9h44XYtuJOhfAlaOJ6a9MMYW4XCN5kD+dtlArquirmAS3XubAB7X
SddicfJ+1f5Yp7XIqmmM3aEb+ovsG7tk5+UJgOQY9FiQLHtTNRwDMx1VK4MYJ/Kg/aweoSGbjOsT
LXBt+vlE8S8F2JWizCw/QfVJViKO9W0UIZOyQlN/22dDdCCZTXN6aWfvgrFJL22uhUbPCqFzTJ/l
J+li/bkyRB5v1SN2C4R/LjvVlvEBna8W4zYZTmlcF36m/FpVEfr0+au2Ia+U9SDMA/lBBo7N3upJ
/7YsfFfb2DlosploNy2OesKyqOVT19XKYgAFkHUpIrP/aJ6dgPGHWlQ1Vah2W60LK7KHZRMcrs1l
Hi5E+VXLealy/LcSGcx0ja3oLpCdTCEvxp0zhKd8dQmTBXAeXXz5mxm1y1ZtMRmMjw6qqn5iHPZz
X7UYmbo3g6TRvgx1HcdfiOLimSAvaTC4JFW7Fn+3DmlPWtHrNhG5t5/Lf2w+MVdBXyj+odbnaj+A
sWcHV6/9b7v9P/z7LF7czSJdMhN5rmoPPffevRHAoFqqiBi5okIMrO2+gaKhO8JvGHeXiK9JFQPC
aafrOiLyfGymru301vT205ifCw0IleXKZ6H2iGaYEiu1i9r57w6jfvhtH7zstw6hv1JefNxar0YM
CEVtdTncZduhnpBQ9LkbcICRzJHnpgpXnu/l12GxSZDyosALpZkQwHtONRTLhd6tQf7NrWfU8sDM
HQYj605ArWA8kV5JUHeCGkbnbshC8gggRWASShNeAQ5bPlZybICHKBFUNUqIpZ5jFBafWt12tipW
OcfEI/16vFFBy7DGnbYtkrC8gRrcAo7iC1ShP1WoRV+1vGoZGBqiYzIkm8hP/VKoZltV6w7LZsaa
3QdUS4irW/23glT6lvPmu5GFJ3sAtWirHiEtn33PQrqPCR55NVoe8O4lty08qWtRq9QFqQJZf3c/
FPm+A1RVwymg44rlKCGRXaMfQPINZO8XybGFRsfAVE/2gXqKdlw/gTiIfWknHMtRyiw7UVUTHdAv
sKOLbECdXH8DEmFv+8ahIZaFqhlEiu1E9IdONr2T3FTVWtcGphMuh142zols2jPM3ukJZIutlkc7
J6gESsjuHL06gGdoTp4cTuEJYNNKhp+6YRkXRKAYLC6yubnUdCc6xdpqLKzF2KqAt/8r9A08mBD0
0t+mDRZTW/x7ZD+rLlwVbg/fpgxB9tVyUAGym+vW5YCiYi6vr5sY8Dz5LZxmBdM4PH9wFrDdPZQM
TIRUqHnWoofGqaadenFU8Js0Ku3pJQ7emXTIdnjTBNFyVAFmnXjWDIKD+HOvQs+mPu9L3GBw7iC8
KwdhqsYzol+4rtTRzSHp3JAIkRdxLdAR9vZoGuyuqxz5BnXQb9aQgAiR2E67mzTtgzoaBjbV5V+o
RVVABGAHQ7zCY/K36kC56rtU1Z0KbrydYqTdDs6hQ4h3QE0q6g+x1fyellCvmhNvLKLjB/wReMAq
X6FVFpODrnlXuQj1tvlB0TNWkI/KKW2qcWcBTqutdxNWcFlEM4MB+fKpAjULwFhFGf0g2Nds4bPq
kugdIHMG5hCU23QKonE6IX6ES+F1uYia8ZCRCw/bbDylaTeeKn9A8MRoYjQ/1doEdNkW/PxXZOGG
UxjMwwl483BSi/+yLoUsE4xiXYw3g1lW9w3ay3eodpJ1BlWW6wSKALQHmR3ulgJMHwRjUmULNAsd
G7jYdJHdDECzeyUujriIIXuuS+8I3V8ejOIRoX7vYAdQ4evmYy0W/4zS7tNihxBWEidadZb7Zhpz
fDMi7dhWi/7Q4716k0eHOvRvGW6nt/2sW+fJaFYGooGpGcEpMuZumxj2OvetBwCi+ouPE/0xG8C2
icF7TKdGRmE6dJl17zRmBCqndAhRDl1IPs0JeF/gaPWI4KTlhsg8ytEChldJpE+bxdVue4/pxyzS
5uB6yApro6WvgkkAghL5XRkaGlLJAv+2mTcaV67+2PX9IYggL0eN49xF3nKTJj00BX1+Ha3AgtMM
yKP0SEga2gT7yNGNY2eO90S2GtLwFuBhWeuz5ruwimHnNKifW7Ea5BZQTDTy8xFxzvVSG/O66dth
XTqNcSojrD+1MLTXmOold3leEPhkNr7Dz3TJ7QDRH7vCwS2ODmXb3i2DB8JMjE+od/k7qEgFGkCk
g+1SJ++YYzOboZYZm60Mg0Ri46R6AwB9gmOJepHpg54Y6n7YoLIEkrlKSDD7/q1VtuXOawzoksRm
bMxrCBV+cGrtCeR0t/e9ZGtIOZvC6r86SXVG4WXcEmrd9zmSHXZPEXZxsbFwtbPD4RtworKajTUQ
iVrKij45ZTHdomaYQqScnyfdjPHkK/Gd632UqOIFG52+/1zZuED0pYGAPJH1OdW/uIIgbjl8q6PQ
WGGHQ4SfTNlE/sly+9sSoOAqsEYTYpROJDgnb+saLeTvuNuFwgIP7Ez6B2HTWY5lvln00twUs2h2
Pj0FLEFcuDqgEXngbAeC4Ig6zchraCa0L7MHJIVkd6XP1i4rqgXbmqhfuQz9d9ZcjMd6MWdYogBk
xuTbkB+6oUO9XAaktfQ7craoczLsW+tGiZQaiWnhFdWtBWmKUBP/uHZgDeS4ed5NGvkzNE3wn7WA
a3U9yYzEb753jhxvWgg+ZkwwEXjFzgspfaIUEb15h5KjOeFZbsGDjUrJ1UBH0ZLAszAxtlYjgs3E
C7ouhX8f6nDENDeT9AV44HUBZrH5Uk8kSyrD6i7c6//J3v032TsTaSN0y/73f/6fr9O/R9+rf8ne
3X0f3r/9U97u5y4/83YA4//SLSZOrgFv3dUDMnD/yNtJRY1/JOrMv3Tdt1yydego6ZDKfyXqLIef
HJe1vm2avnTo/sfZPFw0iMQfy/+r7FG+Z2Yu/uPfDCSl/pnrrbsyE+iaKDeh72H+C3c/pmcdwOdY
t3E0YLvYEvRoLTImTMtW2ALka1wu4EsWOgzS975HyK7LYgd464jnotk+h1ieMdeNpp2rhfuyM6FU
Ah/HvWjXMTnHj5TQamW2YoUZ5bsRD7CoRrHte4F0LLqwC7zko7STznuj3AFbeW6LcEZel0FEYCBM
LypnbxBVzSLE4Gd3ZVbAqJcWH0UoFbAP9OUkrBjZirT7aPUTyFvHBsjPtL3pYYYYLZBIfRxkvzQc
QZDrJ6N2MJ/oJ/HSRe2TY/UvLU54r1aA43Y53QV+KI5BP2JJNIwTAJmUiImNlJ4HuxcDnhzZU+Or
pwXRNgzLcJ2MnnEOTfuU6zwJIq9w++KRsHHvn3u3KVaMcj/gXAQyu2g3SHW/9p63S43lHDj5ocI2
4K2qxEOCTsnCFHEDVwjX2nI84RuUwoCJxHbS6RXHNwfWD04r6Mk3CxaU42I8BhEyxmoPN+qgBroB
cUsfbQvPIYPlxnQfsJGkp6JLo5uCQQqzB2dJ6n1XFejSQ4BI9kaRm3DnbG52/YPO/dRWoCRReYUF
nZQ7bBfDXWB/c1HhXqOej56s5Z7HDJJUUhGdPC+oEt2POjz2Mru3m65fNUzH8Asbf3hifJucojlo
YbSN0oSQSInSbQ/5O0X5d0P+k8awJKe5hDaSBjoRdvqqtedly8qpkDseTQYRNt1spXceNLNdKUB8
Ilp7Gnrsf1B5alZWpyMdulj9ZtCMh7odyTrNbbr12wAP5xmlFS+ztnmE+97AeOshIit9C7Cm3ch7
Uy2p9tSRpc6RblmqokbrfeA78Oce1nmZ4RMBfPmhbvQzCO3uxvvom7jlRKLCwLT/4bQDaBmj+kJ6
ItsLHSCpmQaI0fjxSKRKf41sKEGRP9rcnhBIJxxiuCXVCiO41TAM6HEJgJRF1IIoQt9hGa1Xxo8M
dbwDGoCZGljhM2OdU+aU6zK0lw2eGzOyVdFz4I4D9HKL17bT601Y6ATkJ7HHObPYhsY03LY8xTGB
9BknJrLQWjbh5QAtWbfyozs6+ioUrf/AWR981+SbH3Op6Uu+NMcCq0pSceNXVbkW1pOFZdQb4jQf
86h81kmzoeSfO4cgmYBGIaA/jNG5NbT6OMettxuT0F/Pxri8uORiVw7g63cN3x1jFOMmx55vWxu0
IfhU4jsHxh6hqbs2AVwVQo7Z+UnxCq2iui1Mv8JfbBiI7KfOPg9j684v/JvYNkkQ0FyVzbqQerLR
or3puXHb6X7/venr6sbTw5vFB51LyslhbhnGZ6FzD2YzruAcdNVtovk67tjVm+nU4Tlqkmk7TiJa
OyJrTiQjLYYDrs38c8rvwyATjDXhcyW1nd8iNzUylAETHGGltnGwud+SwTU38VD1WPDEdNNt6W21
AXgfYAlj3w4wmtNixPkqDF86hOOf+oL+ufExtDGBCWcFZONK1/YiEiSXrTvk0LkTJoynZMAWqEqL
mzh33EuRp+lt6SAZ5Nl8bjxyMPViZcAZuQ+s6TvzPOdjFpFwLdIOtV7M3PpyAiEEdrXR3c+zVtt7
tPjOtP3VGs0LJhm4PwMxLWQGh8KSRY9QK1PmX8uqVloyZxD6TJUuv8+zDGjLZfX7dfGypVrptQFH
Uj/9VlU/TY477zCzelCHUJuo9X8csQekcbIy89l/V2nHXkbQgkUGgGM5Q79UVcJRLaua2kgV130y
lYRUP6Ohze7Xn677XNepvdUPRI/tVUguElx43hMYkBnOvz8DTZ2X2uDy79RRfqtedlP/5VK1gvTM
5478ubyYPw+tltUx/vZaL4f44zrVPlMLbm2CQrm+Hve6nWjBkuJmBQTi131Uu10uUG14/dfXe/Ln
5mrD365O7fPbmV7/42XP3w6vDupF0uP2eoY10EKm+XnFaFjjTqv9VWG7DRrs6vi/nYT66XqidQDe
NHfg1RvTW4SL2mWHy1aTLfMoA/4y8IpdtCsgH5qhc4turrGuoshe47wJSnGqPxSaUZ28mdBGihXW
sp5Kn9dFrb3+1LVmvndD7fTHerXoyJ3VEa6/Xo4ikDMn83Y9YhgDvqmJgE0NE80R/QldhtAGrL9W
qqo1pB4vy3OC7FyM58rmt5UlNq7HrHq9bKJ+UPuFMa4Tkz7eh1kS0A5oLumjIkCWqZwXmv4YerUf
nJsM4OAsI6Oq1tpEwqzeQgID67aNKRmgyx2J5ml//URr1RTU5p3ZmeaJuMC5DZBUzzOeGWPg8uiL
YC3E8N0T32nJUcsu58856HfQnJ7MzcpilikBVSATXv3t4nU7tRtPAy4H9JraI8E0TfV5EsI72oCK
En36UsZBu2tV3gePOWttW+NbWLgfq5BuPnGZY6mEgsovdBIkqhYbQtq225WHedxbDHFOPpDmk868
6hR4AAPCqQfAFkWjJDOPJ5C+jNGqDDR/UZBGsauIG9MPbJwPJ13W1GINNgoFlOqojDNVMeIwuo5m
evNqMDCUoQfGIS53oVXKR6pybarwFvxQxxAzPRmkm34VfaL9qA1i8ThvVgCcQyL8KP0/tKNIzrO1
4BwGIwtnNITB81A75BPxE4KER9vGcwaBDge8gYsXz7Aw2OwsMNWNaVgnz8P3S0Pob1WMiJCohBgQ
kYIRtNGu3KF5M2r3tiXUQ3fGfUunx8JAWy+u4xzDwQyTbrfpQniybnjULTiwi3EKpEyUYZ89ewS+
TbJpo3JRqYwpqtrowsa3rOqgElWTOSCfgvHJtmTeckLlyKTH0n7WAjdmkFU5t0Nt4eMmnwFvdsMU
uW/yNQMA2Gvy/nuygGpsHJv8UaXHVPrdU+FtPNchqolxr85hltHJzEOhcqVyn2o5X0qGBgzzVLbL
lIFSpwmhYRPCXtZJgmxIJ2Op10SXqkXwLeY1fiF3o1YaO++a53JmQtxAA+fhkCJPZ//KbakXUL2K
f6ybIVTgdBwRD5atYeCBSNeinWAUiOjBr3Tgb8uEwhLYbBg2lOgukUCTQdnL5cibrfKF6pKDGkP0
AnOOjXqn1OWpF65YpHHi5TnIt80Pj3bs6UddBo/VBavatVDruoyQyuhbn0KJxI4lllql9TQVi/Z/
rSSEDjOgE81GXbR6hVTtWqh7oBbpTRiupvZB5fMsmeOLsDa8FNfFmbzAGEX5upz1B0Q4nGWtEnuX
qmXjG4doICQsmeYlbNacUpkLUMUfixW5P/Rgwn2nsgsyn9D/KmB1MtyRi5HpN3tei5M/WhNkodH8
3ulzuy2tsDupIo4xIZtCnpdomvBgo6cQif5HnWT2ViVT1f1TGVdVU+uui7DPTsLEgzeUkf/ecXdo
FvEBL6jrzaPXQndCU3iqkVhKVUojcgyxn+nz1AXZfNJOZSDapEuEnGASuDIiE2cWDfGW3Gink6nZ
O6Q5NoNu3vuhZ2+ABiHPPdtIFc9ExrJYz1FATG+iJH0axy7ZRgJLeqO18VpWAI3MjxC1lA06YnIH
dRWXT0FDu6gc6hWBw24DESs69x4CjdGsHdTb0VlgD0lhPqkU/+VJS3jG9WXwoIGd7I/lBC29JYG5
meTcyM7fJwNVtwB6PK7qFEgqSqWHbO1UhPQ71avh1XaCywhJG01EhtYHTHV3Q9y/9HWg7aI2jzZN
boUokcRA9EzDuSHrM+2XeEzPHT525PrrD02mtWsbiT6+c3x9QGCj9NX0aAThlLQG7wAD06vKrVgA
78R6glCGOFqp2TMhGBEnk41FJyGDdigTKmoZCWyHGD1dbSDlPMpSH9ZgxZt14DNs1uUAe5KjaPTx
man22otFNq80h7u8AIXjieDBT1vUs9v2aXT3FtPe9eXouLXIuVqIwJjK5iy4laB1VaDxAOq/WZEu
XhsQyVGwrTaF0AG6yX5eZTdjo9JglRo3lzSnWqd+XdJ4Wreig9JCW7Ms0XMY5uEu7RDXFPaXBdWs
kykQGEP2zks43FSS7Eia4dnRBC7sBR7wfd5BMsoWAB7yxEosm/d9Zt5UQXXfEhfY6osHpvdHDFfi
HDfDJ0NAvPXHDn4SEd/BhyA7BWBff2WgL6lwoSP8ybfoE2FfhP7RD5vkAPGk6rpTLgtVQwwMyE5g
kKe1e/foDfeeP6WYlsUolNGWbNHI7FaXDfh6j5n77g1tv+vS0SEnESJzlfgHPRT0L/La4hrwnA4u
bdW4JHmFLIaC1OlAkGWT9zQz8/IKEfgl0rqFyfYi/QoMbo+bveA1nW/nDJCz5SXI0XYInVm1h6ET
WTt1d4pZtrt2gp/IAlWbXA/ogyuW4IJAuK5U2AJNzKTQ9Xiv1puylVW1a6E2cxV6Qa28IhSyBCny
2uAByn/023aqqptutkXb/MdlX7UOuvgxKfWMrMZX7I3QX8px6RmhNyNKBIdYOOlHOGbLbbAY2eNM
IueQjo9pG2hbeFLQEz0ZQtMgioWWWJHGWTlz8CUai5elhsOuJOf6aXDJAgwarxxgdXRqX6MeLRof
nxcLxbo27oGSlET0EQkIsY2fzmOBgjMs5GU11sFntBlR/gMTi2NR4wEJ7McVgVTEYHCPOo3QAB8X
M/5qpPsJBsVnIeGWHS5H9+SQ2luyRsa6zJL53UPQaZkq99kk9nUgxNTvjMEZPmMuoX5HNWTcotmS
n4awDT82Rv/sTsv0bsciXidF6N01US3uMDQqVcjlPTarR9Sy9Zsor5BhIbF27BbYZzIe846OnjH1
2bsIsnzXL26NM59X4pKAEbU8KneNVz1x7NsgqcZ7h7gwgE1+6HztLU5tPKvgh50cO5T4zbpH/pJx
faXjZjQFy1tjTN6uLB2UrUWwvIx1fFQXAQdAOikn1k0tGuOB2Q8fBOP1B99FnUXMiIiHeht+wM7G
OPdTDOxLnu1CTGHBj/RTIXGq3tQZewPL5E9OSMBRnlU/x9MmTl3zPHq5D+vXTy6na0fkOhIwjQ9D
NBs3pTVHl0POnn0YJsd8mcu0O1RzFewy0Y1vBWkVdcgYTycocRamtPDEP/bD9Fmt13PMbooonO7N
GcnJxUWvy5bnYMTQ63K9eSYyWB0FZo07xHeid4d8iXzAdsPrhCyOexxGvX9KsuVRHXCs8XAbHL+7
i+favUMAI748QMcvn00dd7lmyvKt6DGvwy17ujxAXZyD2Bw/L67f7TIIEgcTmdxnfBpv1FGx6zFw
JOMV60M3vFevnbqXWIB8JRptIsY2J+cYfYmNOv3SYHhpetVLUrlrXBJJ7zW1fYy9KviQRgRYoZmQ
Pe5tJPBi83Xyl2bHRDk6RWk7fYgmDWdzuUUflUfH1dJPWmLjnTi3zammQfogEKjjGyyqr8lkk1lK
Zgi0ZbAlub5IywnCdJikBfhrXI5TzP1usvP4jdEWApYoJ50MLGUeZkwpL8cha7hFjH1A04RImOah
GjLhWPbQthHC7vI/RUW1ifQhfMMUrd5mdTGemRgY94SJsc2TZ9tOCCtXc/c5mk0ed2jS0ftFc6+H
cXs5Bmxcpu2O/3lpPNJftZHelBVx6DxehssW/RCthgW4tC8cC8qc3d0Uc6LfOaEgoSD/y0QbEKT+
e15hKwYu17oRblzfeaJ1LocI0NMB+nSjNtBrSMceMqqY0HvBLV0EEqfycjzUeNLZ+zL0CGsGricw
f+oWXkEjJYQv8q/5zxOqUD6f7NHCyGusbnP+FxLJo/GFuOblfBrdX/eaFt+FWhveJEnXbxrLzlHx
OKv/ZCy1Bfm26u7qodVv+hClrHDJzffBflUbiHma163e2HedMdc3tkD0r4s6DIF7Hs8wEKaGt/KN
ITmhyLHTH70orunbFqDkS4nPrI8uxmC4zTd8o1a529vvjYUlRJ5wjIb384zvIaCqNNFetC56vBwt
iD/WCNS/hBqu5GSzsrNnaPYdLxPezDESID4PS22awaxHkydpHp3KHg5VFmJIWVXOY+WS0FCblPBI
SoKz78iF4BqeNQDLDXs8Z46wtuZQN6963qAdxmXw9Tz1etu9EFrJdh2fxKlZ/Ph+rAKbkU8pvlgI
YNlyU4tJ7coFD/HBwCv7wOBJ2y+ulX70IkLSJaP8bwVvJY7g2udUs8tNtMk1Ed3F3mSfu8iftqie
m6/2Yt+p2+Oa/sugt8mLLbpmN0UT5sVJ2d5PQtPXpl3LkdGr2nLpQ3RlBsP4MIVwP8e5Q2ZkaPG0
bvqPo9dUl/s9R/m2soP5s5bWYjP0nXM76lF8g38pObLQiz8tfXarriWog0+ISVvPXqwNOMX53SlD
TuTe8GAZJIRtvhrDrbpBDTO5VbQs7YdBjBnqW8O876BJfUwGsEZqkxD8s0+66nOIKsTGN4Px1jO1
6ia0sSh0EtF9QhXjrDYlUveexCX9ZDFWZy/Mi70ESBwx0vM/uDC/Cb5a9te+aLdm0GpvWW8h3Nmh
+V86JL+dNENovci7L4X/Ye4Lh+8PcY0h8LR7q9DNU93YsUQy9a/tON+qY8Wd/kPDmOSJ/IK3FxP6
jP1C1+1F6OVy1s7XIQkO0xwanwL8M7dYCU/ndCmj+wLPcqKInI8q1CJOkdqdr/MyGbJpUrvJ/dUW
VnRSCd//yY3/d7lxKRb+X+XGbxNozfxB1vqd2MoUS+73M0Hu+39BYDUMBl+e4XpI0fxKkAfGXy75
cMswScH/TJSrbLhukcB2OEpgBmS3hWTQ/se/Wfpf4GI8A2cBXNhcYHv/P4ly0/zT4QF9e/AV8sxc
MuVoo/7h8JB4SeNktciO+VAlh2DsPve2excUkpxVTuHJNwjRoMy3LyZMFNKkPEbTzNy0i/VDa5rW
yq5TZgPzg6R6nYNguQ/Cjs9Iq9/zqUL82ui/T0WICUOETFlWACobo/HHUEmRj7m+z70Ue40oW3ao
I2ExnEpz5/3swbmjQbiz0k/6XDH4MLHQnJCb1ltPSirbgFCtH0Sol93kRGeb8fLZeUDiCPPIWnwu
GqQRaZS83YxyHaKNq7j/GsVWvO58+6NbTsO6Ja25sSJmrnQ6u5Fu4wAGez/1dbZHcDNeIRKmwaVC
zzbN0IlbtLLcpTF9uhbmd5nmZA+Tg+y6vaCeBteshtiHUYZRRF+11ghONnH4p66zkkPXhG8x8947
eqr4zgshGXYGkqTeFM43qbeM23YYdCyiiyP+LXayLUVtbluInVsR4DSCirZ+yCbBRB3M+T5oELd2
rPjgYzW8Sua8uzWxcpuDTqydbLilzUT8DXW5IkzGB4YQH33Xkza+WfbR179MA8AEPCi+t6ilLiJE
GqgHEBggI68ZIbovaWNsmnHTAObbjZXwGG37xSZzzZcy9AmpGPOTAW8HceuWA1XNCsNyDw1TZi6p
M5z9cZweFvLcu9qK5301ZdVRqtY6i5bfBIDpKhzBd5avWZgkte9WXDGhZOu5o1WtluA8JY9FmJ/9
0AZcDOWLvh1d4KJx1j424HiVJQIbv7RaWbUWHOY2Yz5stnsM0zRAZ8ZpZizCACuK0DtKvg6xQwhE
FroMhqgC2QHsKH4tql/Vdmrd3y2qH0I71THFtW/UkuaimVAMkyQ791Lw/J//hzperX5R1aVAw6GJ
3Mfr/1WnYad+B/Wmf20sUZyuZ3E9FYe3GpgaZgHXddftrv9WrVOLiLkbW1/Hr0ztcf1BLUZphN6X
qv52fpctteXFcaGdRhFs2982/K2qNlT/ZiEaiMFTjfgZCd/Yr/QbVQjDxON08UHSj7N+M0aSIDqg
HjbI4IUTwAy2Ipwaixvk4SAA/yq02c5uACWwDneNdZQTygvkOqRfDSbYe68Z39Tmam3vL/PK8k1c
lCIbdph4bfX/y96ZdDfKrNn6v9w5teibwZ1IoMaSLPfp9ITlTH8JBAR9/+vrAZ9TzpP3q3tWzWui
JckISwgFEe+797OzIqh0bAwIZ6vmMPXnWKkuyUhVK/Y4lTRVKueQBeJ5vWfE0g1mVoOkTI3tCcb0
zeAN8xE80RC0hE/l+CRocx9sORtnknKMM7JD7lmJfobUFelG6QOs+EZCMsz+5U80jOyD0/TnkOXt
iY4Eh9rWo11fDuY5imzzvN6jFhqyFp0eFvZ5Y/AFK5xYsy6sc5QryFmIASG18p/POXEXGMwOb8Zl
C6oQP2svBpGWGgd4l/aplLl9irF4b7Q4hRi6HPd5jMm9FiVY3RjjvCd2wBJDFumUkjF0qud1q/VG
Bf79+RBerVhcqK9EaRQMntn7EFa4GSQVHQS9S2erO+iuZ50aljHNpFYHSX+v1SK4bGb+k2RCpNaV
kLtc1UpSvNOXvGztPcIquWvIQdtMhdQJpQYYZ8wQC8lbHc8TjNu9J4snicDmXCw3o9CxB2qwwEh8
HM96fUeZwzhJRvqbwYpv47tkMG0SvVtto/aFdRyT4hjjQDyL5aYfBYvqNKa2Bao3gy7tNkaFr5od
9gmlRTtJkTXmb2QKZec53KsDXP0aCtsO4ut8ViZtPqshsb6NkOlxJjE3nnlqfX4eEOeopit260Ox
nPnrvR8VQZ+eW5yn7DgoBGQnEVNiYyEb597QoYgs9Sucx/5YttLeqm690xJI1H1fZ+fQ450g9xAH
nLq4ox97qtIp48Z5GmdCduRAL661S9/yUP3kaG02hkKkRmlYL+uJVRvgmRZt1AYgbHapzEJe5oZa
OYD+erc+NEFT7CZUEdQCJ3khmrTwB6eAYgBK127CaJOI6J7gvLuaOmdQOG7oFynrK2Rq7dagP3ns
UgCwo4L2pysi7cqKeF8YRvYtgfRzMEJx1e1YO6ytl5Ekk9+7LmsrZgoJJo3qgck+FMegWk0cn/2y
pWG13vt8cu1arY/XF4rV+bE+/mPz9aHO17MjHPi6/mtHR1VFVCx57//lElv399uuP+/mIGmaUI93
xdc7Wf/fuvmnYbAewnIb2Um1/e1N/LZ9nSP70xeXQKRqLdXfRYy/3riLP+Tr4eox/eO59a9db8Z7
08Ri4+7JTdXpEBBtjcj61uiqgDT7MYCbyw/O/lHl0Q+w45WvyuqHPTtvgIj6S4ck30/7JANb9WoR
MD1ijjlmI1mEFkr+LRNB3YehuCd3qEePnjp+Odq8QofR25pZMKKe2zVZNh1lqX1TvPpo62jYiFY2
Z83FOk7txnLKh97OD3E+PeBGGZdUMj6zEl8VwGtdipEUUxa6JrAhRo+/njjgwI6ktiUEB1+3Nouj
zEgUScL2sHiRnLDwNVqpAvHUPLjVEaQfDGfATtTJxk0BLtp24DNbkf465ALVdyycHaFYEuo7a7uK
/Ie2eSIVjQjrb3HfjRuuy+3BLgwCicxqDNLZvRXECqVpPGxjqbzJUvZwNCw61aN7qOJUp8arSb+A
I+y7BH+dOzJhyGDl6qnaka8VGu5t9QhluQPH0HiA0fqGbixgdqsIjynx5ExRrCQIq/FIZBuMvoTa
uV7ZIXAJoTORNI6x1aNsU9Ux0KpGQZuHocNt2nFTeWPlI4z/lmnMwMKFDpgazr3C91AnjTiERKBv
ZBqpG4F8azPEiLyUIXsvezz0qL67iFCD1PhIltgAqT7a2ih8iN2XSTGIwJbNKww6Qg5C2i3JRFl+
ooXEarc+ljWM10RRvC3N46dSd8btOINWa2f7LZr7iLzgutkNnJ7Mxey7yerkGZDyW/7idBnupazc
D0qBf0Ml2dcO6QCNzo/BAfaoj9SCqC3tSxv4ikcRGzbY4OuDwqRijPaOmlZ8+vJNV0XsexfHHe5K
pwyDsPOyozbp23lID1CUy20m6HG67TeyFv+KO+8AM7bynRAYTUL7w5uNA0fMuFA8HzeY4OY+u7Sc
jm3iqYDNPRYNGVL3hROTWVjQC7V+ptgZexIDSPHLMWtCL8JOPZGWMgz5e0F8sN9gmqotNJqTbM+e
sM8Uy+JLrhJDWXMEDXvcErOzeCZ7v4fhezLgpJg6RN9KM97GeZruoZts6jitL8nAuQSr90CQMMn0
LSeoW6rXWukfZXdDYgNkBy5wWxg9iAlDpHS2uYzJ3rMXKwjuzBHXuQjRExrZPoFTaBhsqFpusYmF
VPycQQf39nhOB2ytwkYPiQZCeO5O06NnrXJeTFHzkwojVIWqcegG/RB3dnLjFMRC5s4lmvIKPy/4
gJaajVZcgbzRwwAkmGOS0VyT3nEkugOsl4OGH9wImWVnJo0e9dADP3zxrPbZNpL30Ua6Q/Bz5Etb
N/ZZd0u1z94oLcOKlRAvlEOIpFuXKeTlWk6gKt4zxhaCwmio9mXmBVFdpXv0LzbiVW/O6y2zsL2V
G3DqQUPsEEWYJ5FebQ0UdhXHLvks+bwtc2U7Er3D4ggxixe9hl2mHodmfB2qoloab7cx4OhzN5bf
3Ta/WsR1B23Wgp0cWmAZo6eAxKizXU5eQjiLxWnB+6ZwZWytSiaB9IYt6Ah1Z0Xpi5U5SoDQMtnq
ZaxsgYqbu26agskQyt7L6mSnqlRCEzfSgzxsLssUBzjp1rbgHpG52m6KtqElDU4VSdYC/55mvyuV
CwDOJGTYT6mCaW1BENMQPUCfdYEy90GZwTQg7d3d9pOl+qjfC5JMCKFhJp+PKArGdzfKc6pgrnew
GEMUoSdMpIAlaeoCztHxfIa1d3TVX3rohIfEQbQ9RRERX2nFZ+/EVSNrhEU4h1bX9nmTyd3kYGtS
+DaEhbzTSMqPyDqL9oeLXQParZ36eTK+sWIdN+ApyJKeGavcGBcNU7vwMJdeQje34Aw2EOw6YqsL
iOKKabPXRjUuWkcH37P7Y+vN6mZIh4d4dr4DlweAh2t8I5cRr1kEOW0lXrW8boMshNbI/GmOKlp2
kRkvCYSSgT3bhp6LMqd2nR0U3Y+oW9zj4SNUOzypd9LOw1M4Re5misxfMSWMDYjH7mCIblH13DBS
Dbg5vxtL+mMWs0xXzDddqcXNRNIDBFGG5up7nXNRMtsWyQMhZZIDTe4BGpZ4WY7SKbnECkTgOUue
aqdlZSHlHWJ71O6q/BlqXAE97FxanaMkt6Q4DHm/LVwXCrJ1TzXvaEAcNQl9hr3a+YUHeqqbEI3L
BuuBlqu3nAVnw5VXNXEfcsTgkfoQDd0FJUGGW0EhISCq21OeMZyo5nekES8kmx2W0j0eMiJQsuiF
uqK9z1FX7/v8ATASbyREVmOVqJGhbC+RZwK7xxaSkAim3H4zZdci5/IOQmvoz8Q/dVFg6DGHFn12
cgqdKt+qjZf4fbGtUvxmnX2HMI7KvxFvauGibZ+0cndHTZ24m8p+zF31Ps35+SkxdoI0bz6yPDqQ
O0DS0Wj9tOdYfTCVv1zZHzqCbh/GykqwZBAJPlo4pLRDafWvtWBi4U53gx4x85fRe95xeilphfwx
jpgiz9uiLYFxEhlSAIWf9Fr6c5n8NVTmd7ulbsIgMhJKQWtxFmwehqesoK6FlogvUXEOnguwlAtj
7iMKxvmxBLdJd9wWNuE7hYi/Owkpa+RgbIyRwhYN1ac4p2gTPZdy/ojnMg1Sk/ZSZ7uvtD61QxGj
FNHna1HwvcYRmdMsGxZo11tLf3kj3Yk0L0CI8fiQVO1Wi/KfNti3WsCyLtmrcsDR+NYSvrKoshkT
exzRogbgLhLw4sD5ZWo6kK+m+ZbubYJGoXjLqdHQ3H6YhvxNscg9SVoiSvup3rdTbVGJi55dAeZz
nXLpKSYPs+YCrQlWp9my9p0tr9olnnvjVNEeYQdsSesCpkrdZxUh357V7wAjVDssiDsvDRk/1BoW
QooPs0E3kM/lpkf/Z4yEEGRt6V0nd9o0mWWceqg+iQE5wRw8hCvoK/djT6+1qcM7Lxuv0/DLMlrc
tlLJt0ObmkA+SCeSMv7WgZT1zRotTae+oMo39m7MEl50F0IbjFNk3EAMH45vaTqDdLVBm5GaZjEH
PenjQASqTvLXZFavnsNFVVrOX4jm/4p0hs3Qxglbxom2jZtCBLHUi10W3tKCGa6TpNShACSyC5PV
J9buo+mizXTdgxuRXxW6YiYmb2jP9b1oZtVPEqH5mVvMdx2dlrbC2+JU7uQX5WyfqjJ+Phhq8Vba
QTRnxlEZxF1iRlqgSg9EDtzs3IPnWVDqoMmE+IfrZMj8miasY0bXwSA8suy3DfiUx6Qzf+mEAG/G
JLIY2IjVZijGQSHU5sy8rki1HzGTJphIaVA6tbUTleNuMhalu01Ca/bSwdar+PXfAHum7sBHn8S4
HzrnWxp6zK512fsdgVdBapy1LPWla1k3xVyPQY439+hqxkVVoue8qMC1zy5uPy+LfceW3xVremwR
gXGlrXB6e/V3iuH2EV6iIMg21X92VGZ8S5+TY2voL8OELRX+MAAGw91aUIBhT26IROeq25080XFR
VKJLG5W3fdOTN6DUTKxpwAVGWWEUtQ6dCAv6RIDuRjsiL2XCXESK0aav7no9fsC9Jn1XYCPNx/ZJ
jc7gsvobsyHirxmhX+gaR19XLBKGOtVHT8ziZcT2rBBYSKn0WxM2mEqRGKYWKxzg4bRYqQQOpbja
UsU9lhEiHVl3SCRPlmwvGkaMhZx74TiZMOivOh6Pnd2636axISe0aF5Kb3hIS/OlMjpmvK3X+7mS
PmRaV9KEmqwAhVpCBHT8lg1xTwpG1vupqPYENYWUNvbTODwkInQPpRJfVLdyTnMnbH9TmsToNi55
evpONZqc/AodL5jGOsaurWOl9eK2gxaZNWR0LKNFWU6s5hCyHBqq/PFu6PVXQuLENhyIkSoN/XbM
Ebj0cWowlcbe7in6Rwkw4sQiCG8+xf8SIKs3Q4CU5bEe2Z0TlyclpXUgodlsSNJ46aldf7PjFnXV
gtfouPxQWv8wsseugsFjRJG7b930IdHLJJhqxw3g/5p+Gf0lyw6QRIT4JUexLMrRVx1pBW7psvgi
vQN7Ntq6Zszljhzkw4glWbEFKg1lKWG1B/xNMmDVY29T5sSmRNZb2R7E5LE4hOgJNzZDR1j1CDRj
HR1beI0c85IKt99xJltHIqiedNHf1W7jbsNJwW/sKU+Oh1/ZVgsW082xQDbtzR2zo/Y4CHmA1H5y
C/QhvUlGh9B03L62AyHU7LB513CJB91imk+JlIwgZ8+y8mi20a9Q7bNDgtiNkRzQd07wHdILJh8z
beFuBiBqMwb3XAsDr0uBFXoACruifRKYdW4a5LUEYejooPqafDWidU0MfyjnFLLP8ABM4kmzDaKD
q/ZhdBI8bP0wbJrOphanyXKzRFITtuKDmsu3nYMnrcFonUxMgnMXVignlGaUB0fPEbKBIg2cxJQB
0alcAktBug1ekt5Dr91xtYRFqW5czfrLUfUE83v0HT+1S6ALFzvkG3FnvREEw/iR4ZlKQyJ8HOd9
imA8olRnHuwMhw62uEe9eRs1As0rIDHVJC+VI8bSxrDRqA0obeynOszx+mCi35atCjJ7oVrCDY+I
7DiFufsShXXHMcYQoXtKtTXw+ZB0q98scE20rPF9qQGXyIgkGlUM6HP1ZlCy1hqslASLmV1TXOZE
mfiKXtMpZjVbKz9qihSaOqK30CrSMmfC4ulCy8p5UDILllBs3bT5CM6ymoD9peZf3hy9oF6WvoxJ
h+U3RA6uscCwG7mkCL7M1W2EJPFSx3lxRxRhtZuZm6Pse8kh13A9oZDjKNmuNYmizFSuHyNYSfKp
XL8CF7vvB/mE3LcLxpZpqa7m3xqDGvA8IkdL5w+WgrOlq7j25KWcsvuYb4wat+A6f2cMTKFblRrE
OGIE9+x7sxK/CGa69rJ/ImfECRyblofWljMpiTjucWoGxnsTYulWKhviXsKCdDZslKZT8pSxMjtq
pvfQzfpN7oz7xNUvtRqKPf0/+E6Ee4gEAr4hcWKqL1RFCfs024d2+ZFSj/Qn1ouIRMyboY0ShFeb
9Mfck38zDXA8tWGiTWeE3i4hh0V0SrIFQLsfsd26BrLVVnEmgkk5Mz1aqnsV0N4gzJfBjizO0IZV
WTz/wpfYBK1i8sMnK6L6GUY9Nonh0cWB2kXjhzV34z4mabl2K0Looi4gHsHbxoZH/Sr0fhGODmK0
st5mA+wKl03g6VkD5Tfqr5wWLdI1QPpIgUl9lSTOQKIgzGJS7lQas2Adf2TNEh9RPhnEFO6SkFDJ
rtQoRaf3MDiehmzk9GoaSc3e+VbpKU3IxSUptcBRI9bA8w/NxPIyVvUprj3wohZLxahG8hyqeZCZ
tjgDV8egMLLSGYorNIKQ37VHXupApG9pZK+1YZRBXGoGdGATs51O1ZYai7Ktcs87yI5QQJV06MiZ
4AjjsyhUX0Tmh6U4T3XWXTNFt8glHt9zd6HfTm4V2MbWEW1zoTzpE5SaHRT52Dc/RBUPJ9Jj30j4
CgDapdBWO+Kq1QZA7vjBHBMNi023EeQuqYnFsetrqoClx6J8CPpYBKmF3s9IOqbPVME2pKU1S1f0
r7mfkaSa1q0OcxCIQEPlJb8jbNXbxKh6faLIeWuM2KXbu2TAFtrBEnz8DKJqihgTQ3X20aa0wGP8
1T6GcpqMHW4qk+nlxmHwXGCC/SZjQPOVVqEuGeV+PRdylxIipdpTfSwINVRIWNqXbrTnBwQ2ZOhu
vCxJjiTb4v0klzjNSDcS1fQ8tYRK068nRbx2j20CnoygD9+TJj2oAiV+3PGOC2tGtptrydlULo3o
6arU8mqK5jzlFA9rJy32DqXjG6On+tIY3wqyJ4Ixt+g/2PVtwvTVIh/W7MiVaZWBIG3NOfCLoWrQ
pvceGW/BMNR10A2osxqp7CqhLVlCHmFkmnfXYkKwLSTd6A53fV94Z8N+zhKSBrJmWR4JAvBytfMZ
n/ZSzd9ZWV1m9ajPinsdKu92JM+BsiDQ5ZJaWE+lYD+5UEWMrLkoJNptRxgqwWTZPWRrFXl/ftvn
HwmJFhtrOOoN183GQHZF2DyXE/NnYnfSj4tHI7sbgLNQJCfmqATHGZRwmckaMMNtZU35VqHKoCgP
rnEYFr5brQF6tFLpUwSibq7euVRL97ni5ZxQA5P6zLgkpv3kOPUekWRHHFtW+2U/O9tqCWbpYmoD
49kOKXcSPFSgcoYN504nS5C8UpKIdEyy8YKBAmqvSekR2SChSCXVaKzpzZgERpLfz6n+Tm9K3zhH
vYBLLGtCHLQUPXY1kJyZqD/q2IseGJt/OTHcECqncSCE3u8yFkpgl4+J62R3iSTckBS2FCzROe8i
6H2KPGozAXi60d/R+W/o4uSEGwuNWQN5Hrspo1DdVym/xdy7qGP/LQbNFMxtygFOOzRwGOmppMcv
zEQMPHEILojkiKssOcLIvLST8hY6DWwSs391JnuvqP1wlzREROMsUwDvFNN27JFEhmQB7lGXQsHB
B76lPdDtuYpT/mwQ/HIm0JA4IF7tOT8a9A5mFm1t/WwRQr6JpuIZhe8/iGAr0slacXwrDGx9/IUJ
+3pufcknNWzdZn38tfXXcwldbHBRicpPAe4YLgScS3IW2U5x9cffdvP5X/92l25mEDc1YYj+3Gjd
O1dDmtBf/+jzlUsqRVsMglkamsoY7lC/ukv+eH+f+8lxK0Cf93a/7bauuxNrpmT/557Xx58brp+k
ca33mDihYN11TOkppXLEgfx84eLn+jpw63PxylbOwWetD7EP/WMTmPc5bBbtlNTKc9hbFBuwpm0T
Ub5luHD8WMVugbimpniHn63PFFYuPVfMUddZSaZcdHVN82XPopg58/2tbdiq7466d8Tmv7dVU/Oj
lkoY4ZTPGSOcaHXf1KKfLPkJuCxERW5SNwTCnhjmMWkMHu17vd0oYSdwdTXM5vP82euqw2SgZ7FI
Sup/9Bl8IGuW7dbq0ltVXVomE3jGSXGAEUdn0L2nvhI/lxZGPSnLXKG8gHx+T5scznVlncEx7D20
JBumGI61U3Ll1pBY3LNZ4/okosFv+lZsKVDARwvvVIMBVTgoBAwr4awfYFTMOB/4weazd7Ujhsi8
B5pUkLktvBsSxWWQGGa7TXA+0Yvf5Fl8gQfUb21b0uiWqMpb+WOuObwFLS5sFAFmgpyKYfPc5nq9
iVLaNQ4nLSSz8ciF7aCULmSSmEBce3o3qOVNg/KKTkfZRvp4RpqzNajZYhPD3WMl9b5McafEsbGD
JPYdWQ4rB3BDbhMh8EJFPTZhkAw1LXOzfJGZ/VHgA/P7avoYHNmyQDQZuA34KSLiGkgYrgQ+9BpH
+lORMb0tGclA6pepX3zrVKqgIzwgWwt0XU225PNYhyHtwiDXyLp3axroIplLdEdQrVUSjEjLDgEA
+fVEZcA08oyET0bTPmO50Tka0KoBqBQk2tdq0AmTMdMn2PkHxS6BCnvqd4TDGwppDu0oEiH9qMt+
TFzUyJSX7q4lxFVL7IEkFd1PTAtnA5rasY7IuKQrj1r4lmGM6FrEC1arKFshLd585d0Q1XpfNiTU
IoErgrGxXwYD37mb27hNs2rX4vCHnoFzoJ6JOyqu7ey9NHN5Y6XtuxyTu3mia2lCmFBHgoQsbXHa
t4BSVs2TXTrNZwTJJ5nnHyyc39k3+iLY+0TkHD/+7/+hqmDZumUYpmsaTJXQ9fH33yIq4tCcsqSj
OAUX3djIXvFunJTOQqJld5mKuiMxwfyTBBYoEv+K0gLFdiOqwrIr4Psbx6bW9/RQCBuPou6kScW7
N8cJDqMDpIsToXCaR4aC6N+8ce2PbI31jdsqpwPye4N8jT/e+Izi2J6o0R5pBKdHxbaQa1DO24xk
ym860VIaFC49/Sy+WiJObibDK/7de/ibg0f9wza0RQrpMsv714OXVImwx1gmR8Qa05XIt2OqifjI
zE/bejjnDkU2uERtPrpKxZShU2/s6xzn5fffJKR/8yUu+KU/v0SkoqZHmqpKIIpNEMrvX2JaTJNZ
p05E2lJIxhlptceO/K9GZRAcGvHazwTxFJn9pLlRdSFJbzwkFFt6zBRl2CiX3msr3G8GriJ3uEQI
ZrheQZaLQfgEZsQwjSJUu4ROdApNi8jQobmUWNwwntMPrzFZ+znBQEGRaO+22/eHkWy91Cuc83qT
LPfabH79/3/svzl3HYhNpuY4mguE31m+nt/O3U5t3bjt4+hoa5izB0KWA+GlU6BFkPyJ6orNmezE
CjPMRJKcpZdHCWjgVmQz0/bxDOuwP0h1MA+aJftjaOIY7qOYZNcy7PekQutEBA+PXUhI7/rO/1ce
/W/l0Y6Llvm/R4ddirx9z/+VHaatr/knO2wJ9tFhh5mqpoEVW0he/2SHafZ/MN/Q0M6ZnqZrKv/p
nygxD14Y8yEcexSaTca5/1JIm+Z/GCz0qN0T0IOZz9T+RwppY830+W1AVS0bmhgDEp11V3cZV//1
pCznItXDcIqv9tTch5Sll85KfsireQSZoR7nvIB7laFN63BzZX3yRnmwvQGrrLEqjmkix6duwSdp
M2lwXf7Lpd6Sla31XXfbB7OsBQscsyFO09Jxc5F22Hr5Ae3yS2MV93KwrpiwiBMF16U+pVP7Y57p
1DtipipMCQrd9fc4HX/m5GzbiI6vGWGg90tNHczgJlVS6vzkam4se4bIb2Ltak0A2ESNG+ldNc8v
iiW/kd+W7Itf0VAExIPva5fCitaZ+S6uycOuMmoHUZjtI16GwpCCl0ii1yxjhpM408do4kzh6G0Z
pygu9ehhwFVuJm+6ifr3EfzhvWyLoPOIn2vmWqDxdE5KH5v4H0Ks2x2GuXlgMZR4yUcFXyzvs6W3
pIIb9zW9Ufeqy3A3ksWcLFl+JpHGbDHu9ZLOkZXaN2pMKFvstazXNdO3XD65CdYCFiY8WozmaBPw
epfS9bsBzBarP1/o011M55v6yrXKpa+XqeW35lJSMbxHJUnyzVxjvSfkZ9Mpebud05hk6PKx4RwI
FM0i88jMXrWapkilZ+9EpCJ6SuKIdpmF3ry0MZK77s4QzXdPMDuxZwP2A5cM3SuGc0kIGuqKQGgO
pdoMrlxiU5uMOAIg3JkBjwi7sv7BnlEY0DdXt7mJDtjt9XY7zTPyAXe6VkNcnxI3+yVSRdmMEnn2
Qq1oPRPpK/tgTfhCDx+Sh4P8FpbFe1RY48GgajyKuD9mKTEzaGZDVDRQTmN7vFWMCrnTPPhjsig5
c9Xa5aOrASSTO34pFzl7PzQEIXs7dd7yuc23ZFJRo5haZCm3LCvFltiMdwkHijpJjkO1EbeVVmPU
pu21o0xq6DYsDtZEXi2wsS5pOJn+y0M2QeR996om2RzUI3g9pgnBWOAXNxCnbFo7OrWA34ufqdLK
G5HriDhj+K+mYU1ncIOsUmL9nt5jTrWH7nYcv4QxybomCSPbNrEG3g9dZwFTGkofyiuirsfkAXMe
+eKCGvxPq9rnMYUQtb464AF35N65iNZQF/D7djTfclyYwcjB4hro6+QW3zxjyb9mlUS4eLitSWmn
8OC8yzr8aBnAtuqsKdt60ncLBho/W0I3nDp4Pl4MNWffYqDziwWfxt3AqU67eds32hIaJbDmWrQN
vLI8IIb2pwWtnaMqAmdCAthrZbnj0WENAxylxOqQt37dV1FgomiuE+qAYVzUwZzLzidQj29NLnWK
aE/CTrNxXfUNQ55fsDyaXGPHCLwNHeuDI55vMlZwp3S4a7Fx1BpWyb51+p0SwaXNzePIOVtHCD1t
RKpqoZ/SZHjPbEB7DX4mq0uIUrWpVtqqwawtkbTU+2I4Cj1+Lb34Vi2I+IpdSpRodqtNkpYqkgcs
Gi69bo/GKoqvghivJtqpZj7uiencKl047Dy4t5sie40KhCZDPhoLB/HKAiymWdnVzXQcqZhkpknq
Zt/udFN5dw35kGbxu5Un11wa1lVxlgUeAd2sYKd70eHLek6SIIOu4muibbejir0jave0aoudapO4
g+xx01IIPNQmqeR0nJTu2FlZfY2Fnt60duvRi+qBLufJBDwsmwFpJAUQ74w4ZYTKSzsMOvvXU+sW
YGdVHYr8+prPvy0v/O2xHsfoc2YqSMJV+pt0LoAuL/dg0t/Niv1hpOFexIa2X3MRkYCy5FgY318x
iWltS4ST5q9P2ne1ZDtMjXfVTIjPlDrVTYM2etO5Q3Rt5ga5J02oPoT0UMVI0RmoAS06+tbVHeU2
phSnzlQCE7AFECwx5bsrBWW9u940CAqxcy+e7oWqst585UJ+Pae1o+bniNVJV5+de2SPLLppocXL
SCjm+sFIIBfJkOBqfSZRLAdPW7i3s8UkjyCxw2R2V1XB6LHelEhDAfPHxw576D6vAdNX1onzKr2J
LfvOjqJvbSjvmzFq/UgjEqiILi723qPhqBSQ6zKShzrVA+SsfHOWhuG4jR5Hu6CisD63ItmzehqO
Q/tMdFl0Q1/MTZvpEEma2noe7cbRfW/h0rQLTjkbrF9M30lYd22xF05zXRniY7PQeBZcjercwqan
zWcoeXFY6fSO/tPrF5EgMrfIjmafUpy1iRas/HqzUuY7uTDr1rtauwQ7RUULP2AiPQl4Z9XarIpH
jwt4KpE+m1CQ7BWlv1Z41vqPkabpjXlPH/HRVGV/IwkpQly/QY2WgRTDxZ8ixuLH+abCKdrJ1j4m
QyV34IcI4+p18A0NtR0zAhQSplhM1jPAUDsEkWafbNf8zvU/fd388ZweddApiVCHxNRKNUiWIyIb
gb9qiQdaj1KN2Y6eb/XXemy+btYsgq+Hn/eWgA7HUh8Qy3c3683cTtTuk5pCxVwo09ak1LkRtFpL
c7BHbFEeruDl21hDBNYbI0wAY2r6a56O2Xo6zAsWJzLpi1Sq/kufaAeDUaajEu4Hd0riH+Tf/VTG
hYpULfW1cTnl3SUk4+shwWi5PKx/GZ2RZI31TxK9TLqhiUV9yllzONYt1r/V8GvMvoGf3Ezm4WtP
kGekj6py3KzbGsvPb733uZvPf7G8g69dff6b9XEnu2cXZA1OuX9ust5bd/O53de/+tpmfa4IrQDY
OA0NKZy3P/743z5c//DHPj/f6m9v6/OJ9Zj99jF+u7vuBVjizAxkTNFR1krxeTi/dv3b5n/7Sf7+
73+76d+9aUeatM7IcTczJuZYtOLTCJrgBCR8jHaVCr66nuvD+ocQnRtF9GUbGeEuoTPJ3fWxJZ/5
kfCTj61HBxLdZ1wdcfE6F/Ull+7/uduUTPGUShBPrYUETnrZ4BtjS//XKchPUPTMIVx6een6eL3R
cPWh7Nf8Ueu1+lBmLpl82Iw3ZnXKh+VDmMixyob4SJXLaGD2PRyajP7Aiun6DKcxuRD5sGmujiTs
YkFerfE3v8Gu1sSjr8frNmts1Xrvj5cUQ9YeejA9X6lV9SLoXB/qqQCnK5gHrIylz+wrieJpu97t
w5gC9frvsbPz7Gfi0tezg2u85hYTkjVNCmE7CsOi+v4ZngR/h6qRkh3bvhTzVrgQW0Yom/ht3iOd
tMEVTLXerLAvMjuWZFFPBIQP/sjJQvcEbWkVBGxqlvqm8QhpWLwk2qjftL1HJ7FsaUaBS15+jkb7
IQf6MOsOvzhYxGvjOHWOxId+zIN3V60klwVOE6b2Y1gN6e4zWWj9bOthYOx1jrzu6/3pyxWznyDi
fR3Fz8SvFTYlXWn54ZJnuGZFMVN67TUodeXsLZimhUK14sdqWr3lqFmBWi/QxxWgplLqoSfnHKfQ
eBgRGzIlGP0W34wUJE98YtS6ClVDoi0iekfX6FEuIUhpe1sjWN2t+1/fV2gnI9kC/8nemS23rWzZ
9lfuD+AE+iai4j6QAHvJ6m35BSFbNvq+TXx9DaR8Nn1897lV9V4vDIBiI5JAInOtOcf8BFi5Z/Zm
3H88cH20/D3lbjkM34kLTzZzVVGgr9IM/KTsVaw9CMkDVLqYpcew7meS26YVh7rKRG4QXqMGGlpe
2vd9Od0MKoSVa/4RPGCZLPazjguK0+u4/HccMvmHxDV+5KsnAzqVb8WIUczGMX75e9wxbBD1Vmie
8i/yl5GHNZgPNOEsL1ZAmPw08m/yRqxj63VX/vXjgJYkor++BPmQ63OvX8z1uX+8VF+OM3OPG3nK
yWNN/jNyt6hyej3Xfbn1ceeSoPtWIyf/+L0iZYBnRjdZPkS+LWtNrkFyc5Yn1cemPL/lf8PM758n
YCbfSN778dy6dLcz80TFG56kXUr6rGIlVJZAniaUTaoFGqT5tWrLeu/FY3b4yOmSD//YDNdvjf4J
HlemT+vAcAXlyd0/7hPY4XZC04NaS7Z/jEHyg/WjxiVfbnpydiI3P/77epmpHN/MFTr3kW2YLMvu
I1CxycG12+Y3V/4jZksoqK4e5ZctiX9y6/rdX+/DO8fKPLKUzfXB8i2vu9fnyq3rz3j9w/X1/nhu
Uj4PmdIxhvHVyIFzcOK2PMh9eebxjWf9We5//PPkdFBIUSYwl+voLX+t67HlLW/RGvAoj7EEnI/g
VOI3iIeBqYw8Lv9+U77Ex1A1V6I7QG/1r+BFOZbIXbklYYzXXXnfH9DG/8bj5EOm8DuMzvIo31/+
fx8xe9dTKJQgsI+DWd7r6eWwBNcnyK2PR8nNP/d/e9XfHvXnG/z5LEVr10yaJ21RUaOt36G8jMgt
+dy/u+/6EPlXXc4C5eb1Rv4e1125JZ/3b1+1Bj6aYQrif5A38oF/vNXf3ffHq/7xTtE64M9q0A5E
O8lztqeSYIzNsr96KuXW4hr1Qrn+n/bN65+v930YKeX+h+/y40HS0ylf/PrQ3/4iN0OTDAcNuuXH
EW3LUKjrifLb/semPK9+u1fuy8fL8+zXMxFAzQldxmzRKOkxOW6+A6exddW8y5fMZvHUI3asPaiZ
FN+86TmbS2xn3aA+M5wAoppr5566MOLeZWieaa4ezQZ7x6LZ4rU0ywM4euVZ10IP2XHV+Ho4PiJD
TnZVS9qMmmbxkc7xrNrWQznjEtSMkKJel9eXRSSl70Q9XkmzuCxOQrmROgl+NBju7lg0e0g7Gw29
4+6DRPrnB/4YThZUYvDigTwUsHA+cg3/utDKq6u8QWTyz6vtb5dcuSmvxtdH/t198tItH/fxDn/3
mI93IFjhYnd77FEs/Zj/yJvfAIBXYt9HIuF1f1oP7N9iCv/8+/XlPoB/Vi9Qnjs1vc11UJNPL1yn
TD/JR45Z0+30ubmXfxDyFPz7zSRCnWLl1XctaeGVVficOjGhm+sxTKPVJwc0/u6Ul0Gp+aGrF8SF
ZBuUX7IiN3dJ15Jv05ECpRo5eAzrNLq9+dLVyZ3W2hd39m6NcnxLXKQVKwxD7wrr1Rqsh3AGnga4
m6xc1SFsyssPk+ZWCAcdRNZJOaHtXzp/0OBlwTTu/KYbOmRPRe7DxKeuSZ1x3yvDuf1qR7G10yNm
ho3i9rzFXZSr0SHEThHkomo3ydJDM41JUE3y7gD6TN1qRDNoXGcPUc0nsXV0nhUZP4oSvtjD8BrF
M/qCvEAAA7Z1ps5GlW+kCkYhfENMDxX4ULQwS3B9OPNMEFYobmnpUaWwjYySYVHtwiza4kaDHVmz
ZQ1AZKJpQX/bAbjqwjwozeodbP8nE68YS+V+b9fKz0KZRVCgliW+mf88t15y2xQoAViC15Vzhzzw
LSbi4QBdektxIOiq8PNgN/dukSL4x7yd23yrY45375vhlf3tIICzew2i5tTaOW1oB6RYvQu3PloK
qNcqnmfk8jAhRVbeNZXqfWLd993BmXlSscZjRoVdolO/hphoAtCJ6+0axNqV9a4xKa8tdrrTw5Js
LjfvqNzkAcs2KuekLDcVIaZ5a56UdLR3xazCHYCWk5Jpt/FcvHdajY0QMQpRDOSCRpQtNGgYxgql
ICz7cQICe7ZEYyIJQYfYdM/eEhq+40QkWbneYzr3YpupXXKfWsOXmLZ/VszKU+UhY15c7UnBG7il
GWtuGKDS86CFN+VCmNYQgSetjWkr4kQ9l621kAOuWVuCXPeu17xhgsEphpIN97iJmQ7xysXRQE7b
Svk6uLelQPqq5323oSVBoVxznguhvbH6ZFVJLiExJzSTgUvycWeKziVlpkHBLqCN3+wpd7eeSYZo
rtiXxsCr4NTZdh39YzLKKbygFZrLbY5/rhd5eWmHaB+bGiFoE2Yv40h3kXy0Onk1YZjtyLoom6E9
oJeEhck6l16Fp7Wvi9G9F57VBblmP5khbZ6ufHdqLf4mDPUbroLysR2z9FQSiuLbleZzyGmEVlAr
p9+yNdvp7C2J+zjBzHAmxs7QrHfVFF1mMACHyeK6UtFhG/QVnD78iJykvMum7N3VpkPSuXWQttg7
y96+FYhtdHt61Af122KX+g0jRUYFYZhQbZuv2Yx1BRNEG7RN82V1QgeJ1zpbBfPC2KVHS3CwZUP8
tkCFQCiUQ6fO06ANzS8EvVVE62V299WeaCWk4ks0OWKz9PrFnvSvijt4QaUkGG3HQO0eRP0dbFx8
n6oFEHlCAHcRNPnZwuKKw7m9OG6LJc2eXnXH5iChRiwSonw9xflO/gggZ6XAmLuKGG1CS5xKq7eG
6jzhtSx8rdMREoQziGGc3V7HiIEmHWMbgs9x7SWS69Vs69p7h5v2s5inPZqH5ZLH5b3TZGfKsXPg
OJBsWWtq+Wcv4Wo4QpRvOfyUVnkk7cOnUnqodOqepWXtTSO7193c3rTJLZc/28pgvDfOMeJ3DETz
iAlc/x6Vm3qsPk9lHPqmi7t3ykkEzvkiFS0/TynEp5a38yPxolvjZ2COyi7H6IsWjR+lHO4KUJDT
zEBqKAui9bqID67Z2+QhctYOJrhjx7Ewu1TqqQnxr9M+yp3AKLoXRI/wFDxIi+Gin90WR5+Zhvd6
mARVG6Y7d+iBXC/1uc3XIjms5XNbaTfukBzMtp5vzVkB9292XCEE1yWSGQklmFtxYT4DAbr9aVam
fQAFjb8i2S4hMrHRAAGRIHrqTWj5fYs9sJiG8tiYrAht3UQnpXGWR4h+MXcQFADaFzbnNBF+1+PV
p8m8q2naJF7dEiiKNyAl33Id+TkDBxyuOYXdXbvK9xbHpCk7m73veq91T89Ub2kFRWr0U4n675AF
SM8y7sfJcI6oySBTtPpuNrNsG88Fv18c3RiL/mypNfofkWVnnKQnQ7yRS6jc5uTF5ED5byZFwdNS
pOORphwy6RGsLnALTIl7CgXlxilGHChjAXSihV8QOdYG5Ez+mfHxbOP+B9TBgVoKaIYGg5WuAbAw
nOyByryPCSHZq3xjfkZ4yd7I4q+pVt2mLsZmJHSkThEXCRFFv9GV8W7p07PXMrzBQP3GinnfEWTp
e8kNTXF9ayFk3NDWoxEaRje6rdfboXFvQxWvgtGikENZRLfKnu+txEKNTyTU1qyWg1GW3plIL3rB
M6fjWVWecywapOtqBEKGhMAayWe1m9wgfyOEcQ6UZch3c8oyGmsyYqCXUbVrGK/3TZ4lJ92y72dh
7GnMZTGoHuLijY2ri4s3cYo3rhd0iB+3yzx8pbvNCRryQpVZYFlFCGYV2jN2l/4e+0xLUpmO33I6
DjnfUMng0npzetbUxkOkGbT1hawh7yFKoulIlmeVFEug2ygyHeSUU4F5OPSmQwoqLaOjnCNBS3HL
CRuGQj+RXMIV6qQXXr+dcubjKFCDUkdNjTVkDhAIMvQtyeOgi2YjCpvZdKPQwyzRW2ogLgNdATkB
nf451O6cBU7bNCKv+Gp4S7YVxkhpS28CAy9MoNrzWvixLHpRuANhxa6HLakVQzKciVbBOZSdTeWL
mDJnHxkTZ30OP31MulcSVDGsGsvTjI0j6Rq+BljaGw4SHcGissdtD+XOtV4FSo25qM+TkgMhApqz
MeYCX9c4vbhdfNCcsjn2aTtvbQhoXOSO2KlhF7vxcPRsgfQ2YsKcxISIKnfxUG565k21F/mGVi8P
KcSlfpPHCmztSMWwHs634YQVFyxIQFQXSGlkoQKH8mjF73W5XGbDCQP6tXwTibaLj5VDCAP26E9L
ofq18YhKwt3AcFb8ueeCmtur6rRlglkvJ65KdIKHhlMwgVYFV2REfeFHFlQFayRYztE2Knw+z4t/
FiJ7RWmCa4S6xKUt+wcdsd4OBop1mCP3W1xkT1axWq8jkH+9A124y2emSZr1GDufAduWtKMBybY5
7litTi6FdeMoX+G7NvtkYO0glLMyLdNlWntVQrF3XcW8JeqZijGaEm4WPyRjd3aqxTkC3KNrH5Pb
KhiUG7KSfaE5dH0nfA3DJsuLO90w0uM0DS+ucH+2ja1t6wILizc2XKEEmRwuMhtiYm23F3voBFO8
IF/ANHZMlDswjRjebK7Frt4eEZTi2sSLBOnExsLgoS22LNYMUGes8DTzUx3wBJs75Us56UzU4caf
9YRmeuEeuRqajwmjg+MeGdGfi4WgE8pUZ7W9y2bU4XkxfV8w+xLQNyLyXwIc4Om2MG/6PE79pSaE
Qxk9XByVbw84QirLE8cpDG/VDqhU1Byxy+ZBQr9zWTPJyrRpocopGDMTNQkKYx2BGPyMbrobZpKA
mQcxq8oJRRY92BUoNI03MQnP1L0yY4cxevUwp4V5Xyw+ohcaofGBXJTXUrS3Hdlot30pkJLErfIp
j7RdW5cAqur6tmcBjQSwvM2SeQdQgaXJBFxJuF+LQqdBiOtuW9u4YEAdPMd24wtmAHNYP6QOSEEN
itHY5/5gAJqJwy71c7S9ebkEEW1JPwVVKBrt3Vmi3K+tlMUCfFcEhEZBQGy6Z9nwpal6VDZoDvDP
dYADJqj1MAg22tIcvLIFA4mSwHOw0ojppKNVnxAtnMr0blCNdYaOJt4tizcExxcnoQCETR4rn0Bl
MZDcjc+8spEeHvOBo3DS++XWy4tHUmO/W641falc73PT5tDIjfw9SRXbDwcNtY1TH2aD4ys3b9sM
bnjeOp87lD00SLWgj+z8tJAEG5c4N5W+m3YIxPtt2EQHrUwxz0FMB5tk+QXxiPOC2ClNlOcyFQnC
UdgmlSgCFQMDa7Xlsx23TaDOOeJSfkvbSjlyqg72PATNcB7inc18oBVV7bsI07YVgSsAn0fFuJ0M
rKJw6+s96Wsj+BE82MAfJj3X9pHjiYO9pKQkoF1vbQAfCejjjT7P0zYCveI7cC3h9d3rXG92ijPR
h8m55GZovjQLCq4TI1bBxbbAzKuscOBy1oebuelg/4IC2QyxkwUT1dB8dTe3k0BWXvec+niGRE/x
OXcvxC1CroI6/LlguZRGtPIrVGlbq23BhCBhW8YGEYzaF3gMLHXT0hab2wlrQUrmXRGhHmMe/KlP
YU7kLD4YyfKsO1mOsHaQRjBdFyLE/DWRIREv9sY2WSWPbrcvkNvnRSEOokvvC9upoA7OR05qdKxh
wr/SO5/KsEBwPeOus20Vr2g73qe4Hq2VrRk7ZH+oLeo01bNSn9U5JxxHIJQ4Rv8I8vAp9gy4wiJ/
UVODYZ6LFvgS0DMOjL/OjUNCLh/mqXtxk4fY7F/SnpDDIcqqLWSPsUyJjJhQDnT2JoSX4UX8eKa7
4FyeEVgNDSc0GCGjwjHgxt5LXGNooO99D0zI3qMoI23bJMpSSzMC1DFWaQukc7S6yOlCJjMaRFh/
igLhxD9zvsstaFBvTz7Mj2Syv9G/36//4jG1h68WVa5NaOfP7UxkRir6g9VHMADTAtZR2frT8EUP
O1zI3iXxdhFxpn7W9Nb5ZwMB4xSGEZ/AcR90liAbKFv1zsR5HYVgDLDMkeoKmIJ1BSDLLr4dKpDd
1oy9jsIwGjzYso0+PC/68KUgQQa8gwMyamlvVRwZdAQqhypIScDHkJMg1xqPqbv2YG0HGli/1iDE
p6GBKdZpBpSHBvNDaWhR4Awp2FLSBv5XW1z2SS/+K22x7q6c5H+vLb798a1967J/FRd/POmXuNiz
/mFoJnjl1VygohPm9f4pLl51xxYKf4McYgdKKArif4qLDcTFhu6qNtnBq4/iN3Gx+j8RE2u6wxv+
Luwn3thC0oyB0lENznvzDzFxbgyKKsJ4vJSj2c8i3jZheyNVUuEqHpFb15v/+X2RDKmSHZH//8tw
9io7uGicxr5mFMBB1/evpDhFPnM0yUse8fULYrfbML8Pc0DpOXAD6kbTHqYlDsSpfYqnl8qt9GO5
TE4wwsvH6q+9Uqc78lo16Kh8IBao/VyczDUfuG76jfk2oKgNWETNVmIDVBvGPcD2zWLAmZ68+il0
UQsOgKda2DTAbp77IQaD1Ax3Vu1iaqjcaDu1lTiF5XiTp+ML1YBjnrf2jbcKfXovJZ19wmZptArB
zAqqh4rGMXZRvHskL0XFC5Dut2mCVmKGc+gPtJRrYTsnS53UbaYrr4XNBBoKtnaEfLYRg/Gusbgv
Ji54vA+rRj3bsRAHfhRVN6BlGWArUt1D10GdBgx51yeLiuaXghGW8C30JMvvdk7qDts0Ywzt6/JF
T6MD7JDhaCrjz8mMTT+aysdMTQEUDt7gh8xNd4hAY5eLKa3ol4gfKnDcU2aGul8Zk3uYyxET9UFB
52wpSHWn8hbxNL5ykB7AuWCOifcwnrzd6OKWMVMz3y1WdIEr/uLBNgFnhFt7bJ9K237vI0+FE6H2
NyRLzNupyu/auIn3uMSWooRSbXifx1R7XOzKQktS74mGv19q9xWJNJ4thU5+GQGiaoeR9khLtVoB
Ujhnyo2bUpxr6LEbngHkvhHBNHMcUJD4yjoFAjf0FKqzLyrmKtAdqg0qse3xfXFNJhwEux5iYoeS
TandhmRFsFpgcmMuxSarSYYWzTZLo3WhjFrLexthIMJHjXWukwRt1mBzNPU7KRGln1pvigMAMFcL
IG024UZt1lzcMS98kxMSN25bMnchfyGp6k914dk+AU8Kh3TcBIltflrm0j4V1nB2DKrqIL6PQ4L+
dpzcKojs6gUvQI3JpG52wzhOuzpXjnZhBKwRA7OBpKIv1sMs4GlG2PP0PDbRzQtOgbk91U2LbNaB
EiQgq26HKiQC2FbTQNXj2yKCdazlykGzIZbxr4Kva5xveVt8w7DuVybkq9F0HtI+/0GGMS1w6ziU
rJ5sS9QnxXwrWQ1vHBZ3wSiX/daxE8s7Za4wMPp7czR0mHGVTwqMe6+xmNWj/CuxXoGqzd+WfHyN
AQwcLHSom7ov39xaoFHrzY1iGM9uTVl9mPitFL2xgrQ/K963Wasf1/EV1IHp8aOZmBzKG6+Z5kM/
2Fs3xMioTKa6BzJfn/sw+WlnxQPDY7B4EXgIEjNxI8KmtG1KAeQMbTAuDcYT2IinFtjnQVEt5jRo
Wz5uHAxphfk5IdKFaa9+l7b2fdYrHhOTuCH5eMH+P7j4tfR9GirJnZONexyF9N1s9bxgK9i2QKTn
inPCSefMxzhlIe29SY3sqS/QrHB2mQpEdBY9lvagwMw1hgJSkGaeG7KgluSztdD9WHpwl2kz5ehr
8nOOst9PThFTjR0eZya46QTzfZn2fJb3JRrNG6OYb9Hac2jozWFozG3Uz3dNHlEwiTrn4BRGsnWy
Z4KNiS13asPHXnATOe433KcTqfCH2c1SUk8Atae2+1BhB9hFuU4BonECa1iw0hsQ42Z3Q6eBFVLm
ikCxQk4xFnX3lCLKT2FjbVW0YiqwF1tPX00PbWjNailSBBoS/KlpLyzcV4j2CxfIl7vO9ZYfdWEd
bGaF+2524DOZ5tc6nLfdcNOKgJWl4dcmKeO1CHMk9NYdxI5Bo36dtBrog4nlY5dZxa3RJg+aPWwb
lOhb+gQWM2vl22ASr4SWQd/qJqbfPEwS0vwwntaud1eGfjgSC5RDoNqQvBfTBWJBqQg7oIi44NF3
iJFVd/oS975BMXYr0nC3nlrzAkKIsGkRZOk7yKw1i/DUEp5FdRsa31ApP5pp/MKAxL3wFrxBu1Rx
9V4TUMXF4NLSytlgnch8IgjuITYTQl0BCRUUK6afiY6gryzaH7EdF5s+nLhU9j9FKIaVRf2U9l19
oIbiV1q07BCP/6RNA6vRdRGJOeYlsWr0bFqQOTSmeyUZwGWyCiPnm/pe6P5c+oLFG8rgKWNt2fWs
9gtyopQGFApIcgYu65PqKPatQcd0K+a4uqE98m2a9YdWiAtdkOEYj6K8jOGuZ2a88UAEar2pncrM
GPd96THUJuKOCfgziTNoWlKPc4eyo7Wg8BdhQfINk2oxhTc9YGuaGZzICBMzCzxxPztBWPzwkrJj
qq4wd9A1DBDm2cs4l0t3fu0n6gZha7yFTbg1B147coiP9Kjb6ya4yt5e0J0n96J4cfVIO3EBcsyl
2TpqHgWZsH9aOZFfGBcp3eujT3wSX5PlPPCSuAEyBr1JBaJG8i8MkwgkaqNcxiE+qzXc8aaIvYOZ
4TKnfsmDWe01DXCm/mGqmWWQtQiFFFFAkXsErnI+bZoBE3BSjfQJvc4nVe5HM3qBZ1LDnez6C4kE
yXZMy58e5lCEac2+Z0qH+J3Fp9fDW+06AVNjnM70SrbkVgAQaseW2UXrUqaiutzRX3Ablkk2Axtq
8nMSrcGFWQusIglYVXlbIxvvmEd2LF/ixPdKDF8Gw3HQJdOhd+c3kn8hylYd0Etj+hGdCHZ2QLcS
uFURHK+nabKfO2c4M1ewoaWYNRd7z+PDGJggZrPaghf6prFSOrZufwgVO7soanGuOveT6PVpu0B+
94dIBfujaP5AiIFvQuoTUdEfqGXuRa/2244fiyI3HSPXrH1VUE7NDQwDfH8pwsvmxzAwYOAdZ/mf
0EtmLANgQz3htrEMDpQGKw5q+HTfO0V108f1RtNKmii2ygGEUWkzGsUPB78/HY6BseigTsl7yS/Z
LDr6blFMR4ccVFo4Xr9x11QN0kSNnWtF1HUVcj9tclxFAy15Wriy1pEDViPDeMb7gvsH5C+6Zgc2
ABT0VOY+hRQqZ7N6r3RGjS4w7netrbX7MY0fSlwOF0upV8MLEwbTHm44BpiD5McGo1vQUKHf1OX4
7nTZ+5Kq37rWeQxjul+1OTNlHoavTby4gRhc69SmZb8RXN8DyxLPdC7Tg10W800bGk8eeHS/ouG8
pWBhheM7ka8BDqYVjrN0kBe4aQXQcI+sAjshzMoYvut9hF3QoZTnGbJr/lQUbn1v4ZEPraPbaAAe
S9q8kefeNFVCPIDGhXyJ6tE3XMokixENlw6gkZ2qDcp2p/XxZynnXJBiTg3zk1WqMHkdO2UQIAul
XZjTw6wfnxRsdFXb3mK4oRxlmNUBSjCyAK5raljt6EBTvg77BBg3zYul0gHsrQHKtlKMW7Um3ziu
moHuBDMbw45RYqK9YVBO6osKSomo2OYH8R/NuVtNFnILL+8nw1K1o67MTBudafWKTwg+QCDTypo+
K6JQ9lMmLia6CtKvOLGtpD+IVAzHicsm3pq83KfqqKBxT2/nIjOOjrtO2x0PktVajtPh0myVKLwR
2jD76Vhbu8lKN6kpQqgt46XtHHIjQpEcunC5F+kYHuYsdDaT6pxmpzc22Uz0XD86YCqA6XogMo5h
2qgvhWvcpTTkZk30QaZHMSV7JxAaFWehGuehntMbgplvCgaSQasuXbWodzM1aEMT8WUw7FcsbdFG
NeGKZHP11MCVOhd182h5tb+opXPQi4dOdZe7RV2SoFmKZkfFMgSFhWcu0W3I+Gro7CZ3SU+DrTyq
8Am3ISuLXTkCJMtV7XOvB5BEzU07FtPtpJfVp3K6RCGN5YV00m1VNswT1psFLuHHzR/3kSn7PYmY
cVDSHk+1O3JZxEZBqUZpSR+V96q149Nxmw5r3/lkz+F0UnPgZLIP/bFPHy/Bn7SuH3TMS2MhAK2V
0c9UpRWzBQrRneRNVURizZDWz1FjvCW9MWzt0sSdJRn7ngdHc6OouGo+9vvmLcJB9yEf1zIFJru5
qp7pxPlt7Egt8a+bxGh8BZjNYTDneDwzkFsApLKtMxfTslJjcbGYYYoDbN0cC+CIg9Z9lkpYKW+7
3kyrTk7uCoX2nEnkxNCFKlU68gOkSlK+hrxRGdhZgDj7610fb9A2IIHHmE7NKumSrxauneKN3Lze
6cGcqnRV7K9qaOZaqHql2K/1ouUYaZffZMS/qWalrKxZK/QiVj5JiSkLD0qsfTfb+5n6QdbhRfCG
sODrUhaWqOjOtxp+mzUImPVGE9X9CekTHopVRBivhiZ5o6zfkn3J0BzoIPqZMYZ0N2Q6AvFG7Ulu
zYWxaEGi4P/CdSW17TIfW27VqkUj2ZydLwMjeGDkpPXaqwGuqqnxHQRkyYhEjYPMx47XaOyszPmB
5T74iubE/IQ+KyTdOapaCNOY9uQW4IXhYDn4JldLWLfeyK287c2AnJjXcX1oqPp9X8SnRDN+HXxy
K3FXp+dI22Cr4Sige796uJjraIH84PxI7cnzahroDkynRE956/VQGzxrrg/EWO1jsE37KIubk7yx
1kT02qyb09SFiMmici/vWhaHpEWWoUQfEE88kt5M0xim3hqODgezPsndEoN5MBvDu0W9e+eJ/v7/
kV9+6C1Xa4OIcdtm3uqQXdX3nvSPfQRjr/vyTrm7KESIWG3pIX4rWIajpkdrvwyE+VDdlgeOwpIh
iMMC8ZGNd7VdP4H8QPKzzA/QRrDqydB3oFh0z3RnrDHHcZOi3trbg31qmqU7OYrTnbC0kmrlmilD
if5gmZMGt0fAZkz/ykfOOFF8JAjaplyV//KGc/rXloC4ihnir335Z1XeSZdrCsDsvl2fZ6uZivJp
fZ1+0Iv2yx+vtnRGcSSxea5nPltjctx9bJqNh6xNG5ibrHemYxxuijZhnL8+csQBdJrXG7klHzjO
XIep3giECRwSejoEtWUjwlv3ACFwEK1bntF+aYZ+ZQOx12aU2gI1UssNchHLr5USyndFp89Yo8Pl
Y6x1649diLd7z2ZUwcqGT//68obRKT5ulxUfxXcrY6c9l69f7sqbaf3DdfePh6AktA5jyYguzaiU
mTgMKy1UAyVqyUWi4Mky2yw+VTGD54xWhvpZBHlVUt4dqb6Xm43QbxIntXfefFcJGsxuNZan8Go5
/fAeUsZt/KVZDa3VvSJ/TWl3/G1TGk/dlpV0Eo977JMMklzCua280jxkMCyp8zcnwx5dMHLqZy59
v7y08t+Xu6Spo0pY/yBv4rpBBDAg2iRy+6TUNkM+QxbH8F/7IRFMe3dQ9h8fZ9Xvyy3ChYJ51BOy
5bXW1y11+Pjs8o9WB+4QVF5JE0WwwhPU/tbxhRMobg9yk2BXuE60zLf5OvgW5Fad0nVL7s5Rywq0
wD1+6nOYYNp4vBojDa76jE2rUXLSlFvSXf48CNdj0o6G5iSPSYv6206bzLvfjm+5SXHf3mQTaQRy
l5y3bJ9r2vm3x8kjW+21W81SjN1vB798zPU9Gg1hc1nU9NbX9wWfwPlEokESkADw6x+UT+nsFagw
r7JeV50WP5Wy5XS9+iXrSR2vW3/syj9gHna2/9uR+e90ZOilrNSmf9+ReVxDKv/P9q2t8uRfoS+/
nvqrL+O4/7B4KcemxamtvKq/2jKu8Q8DxZYNvIq4NN3VQABdUzEhumhAWAwALzqP+ov5Yuj/UE13
bedYFER0g7bK//2Pf0FmdX/s/wtCy9D/aNOYkNVVCxYNLwoMylBXVtXvIKIEzmqbJuTAEAS/18LR
uSTN8FSYusuU73M7jd3DiMxo287jSClIIxcDxNxShCx6bXePe9Ijhs0Ni1unuQ/R5vjewrq5UjTG
wwjXIzzAAGW0aBHUjar3PYUwsVGWbO05r9owXKabBG3RZqIf6Ue3bpGnj16mYt4rjWdKaq5f0EQG
KgOudLb7wAL3te/pRvhW5LrbvHWjndnWVGm0kVBMB7meVZYpK5rc29Wzt3OwLZ1JhaJ93QB450qi
8Y9uWiR7gYdS41iFycmd59lvVcQZRht5+xIkd0ZBF+VRFG6iyb6FCLnrujp/dDT0DAUNoEOTLYcE
SQARklp9hjYJkHVyj0XCAlyP52cv5swu87S9KOQXzS5M6Fm3t8KbulfFmNFvUc+J0tTbQW0hebmn
JxxyvJzsqXxvM0EboELiT4Sotu8yZEmKNgPStC09MJPuCwKWixiV+IWMvQMFECoPSUM6X+MddY6q
M91g7ZRPxre2S7Kt2zXlUYuOTqJZT8w9TZhXzRHgnrkri7i4RHN4GEI9OmkmUVdhUFSzeCPy81IY
z0QZEv6jYKVNw+nBUNPysOR0xW01d28ciN60z8jQLh5Y91LGA/r9aRImEwcPdV0GqW0bRo56tgbl
nNkiP8XZuj4ePcRpXv08wkjfGYPgApfE1iWvK7GJ4wBJSXgJO6j3Uwg+BVTxri3N9n6ptM9gBZoL
laYXWtj91rCywRessR6mjEDGEZl12AziaFf2tPWGkYCPaRU19ajYKQ+8hKDwej00jnobPUBvNnZN
nm5Jn4iDpijvIImGZ8NG7j7rSeaL2F7OIlulE7113zKbfeAL9RXPPixTNz3VUFW3naf2gUIG6SYf
QdIv9YSSKqtArmaoEKP2XePjMvOznTszAwxYGa91odVvgqy5Sx6O5T2YIGoWKkWyVh/tz/HKEUyF
dShrNMSVk39y7Jxi7lxHHPc2uuBG3BSxo9x145MdqfWZgvCDW+oBepBHaiXLCdV1QBRRfK41++J1
ocEFZLIOuD/x89TdodaL6KiRSTKYTXtJUK6gijCJ8CKEL82bIejBp6ykghZS5ND9J3vn0Rs7t17p
v2L0nAbD3gzTKlZWZZXShJCOJOac+ev98Bg2bl+73eh5Tz5c4OooVBXJ/a53rWcdmIiuZU66cZrl
CXYqSj7tMQXVfIDSuzk0Jx3o7zX3vW8IUYCGLFXlfQX/Us/g4aCk/iLCygihEBp2yRrFFjqgkSLr
t4qmagfdO2iY30bnuQyr8hx75DxKueGNCvrWdsfIJoUJ2jHXaBaz29rZx1X8UFOxVEBM00WYndW/
k4HRngd9SM7Zxj9RPnzITYybQPiVZeir6kpEOpMOXlBHqTkpBUW/lvh+vKFoNzHa16oe9OrcU1MG
XY6qvSx4riiFnS3Itk3nvKqFJ9+3tGXk6JztFOvi5eYztyDr0vftbzCLaRalSMswT/OVmY7mk5qx
tekKAxQloPhAFeaGxUG2tCFsIf6Up8EPLYRhx9sktLnjOqeLpW1a5Sjs9obcARUFeoVr90B/e58T
mRJRlDrSPMTro39oFjauhM0j++X2uzZjViO+vlH8JN5GVCIsGlH9WO2ITbPHOdaoSrDqIzu9UJIS
24ceCGoSeeB7ZkNaWuShm5nUt+Qju+vAVy5TwEAyoQisAsP+FY73UhnIYoWWGWQwTbHJX0elDU8j
dbS8t57H7z3A8yqWQTimtzL7oUK8fVSttsgHwUrTkVtVcPgXQJs0PNuD3S8bH5tzhcuGJQDQo16q
A6BNHHTkJWDpYISzxh+vyEKsx9A8Ki1guVCXr5HU4mXYVaar8jVOlr1VuBgXtuVT1SOGR2apcIWG
xlrU0nsK8OkvezX7M9lMo7nWuErW/8Efky71uNm1VdStOL9HyzxJVlDUaqhV2kaD7cYyHDgCPhgy
sA29av641seQizKA6E7JxTJHxSZqRL7e57y+5lffDk6wK+3YehJCGS6sVxVGmN1Qmeq+tXIeDxM3
DqxwzK5+n3KbHxANRTquauVVhP5jnKHKsnCMHdo8q/v+Sw7psDQNe2C0gSxsTOW77k9fdpB416oC
Ly66W02gYozl1VZFePFDQLUgw2pE3AhROuePqEV4rYI5lzdyaVap4dN6ooDKZ0/nDTOK23LWGnGc
ZWXMsMzY2Scaa1BHOPVqStLGVdWj3cnp3ID/XRKhUrd2FoFsk77bcxZeoFUo3Ok2uWr3C6uEkFZD
vU6FKJdNyn7Fz6J0RYOavrcy1CqZRXJF00CzN6dy5RF22jqxwKltVK9GYwZbWqxAsmVhtoror8Ok
vRywP+ymKZY4umgV0yW78oAPWFIioAHvpMCwuJgmTUVU62zToVxNgT9t60l847IMjhNYIfR7yc2H
3VVKWIhYi5qnb5rVF7e081/zcvqTGZ4PQJrPDHZdV+ayPpcL1t3GjpWD4ynKXmurd9uMyy3LzN51
CgBXnqRz2qotc+65SO/0BO9iD1d0yP17TROVfvH4A4zK1q6Oaa6iTAnfxngXgaalvEOH3GZp6lrM
veSSfOZr3Im7HQ7XOtOCt451UyZLfUGrsXy2PeXBbWlR8JK8Wpr/HYiOitM4rk9W2FYrWsoJATQ5
zdolzN24aZO7CPvctdF5XJC07UYtWYFGQe29Deb4oY9Nc9LCTLhO9GT6uvjs4O8T0eo9uGTayS4J
TAVsoBZMY9anDOw3r/A+AyTKnUrXyHPWFnMTIR1eQTWJ586qXjuhcr1oyNu2Xfo3aYKmqYKA2pAR
w3gTAhkurCHet3K4ibTrjkbHbAhevdia/tafvOCnVMp+Ic0qusde0m46FIGd1wK7inpeD5yHjNCV
HmyNMtgVcS9+c7brlAlCPB5/8H4+WYFV7MqBEl+k9PVE19SmD9ilxaHmbSqKd9gpTVz5bfNkZrc4
rTB/BsUer2v17DR8iKVjdH/wu2LYLW+hTYSw9NR6x9p3leT5nZcKclgdFhBMjXZtelP6ZCSVf7DL
6DP0LXTo0m55U6SbV1rpyiEMns3oMp+zunRa64lnbqwgk6TTywfP3rVZ+fHOKlmPtqq8tUV90fud
l1f2B53huCC1yblPVm2sUCOyY8hxlXs1Sb+ETY8IvR+dh/9SNISwisyYkHV5oeIKdmOc+8pCsVhH
0jr4G9VYaYOGKE2aQYzHrzHVrwKk17fROu8ewaw3NfDmRr6CB1xE9+kkiawFI6Ns/jLYUU07Y6Ev
VYVlXp3O5go5Be/eJTNCyKv98OMX+SEQwfQ+1sZdseRX7WT5LTO6HYyrI/cj7iA2FVWJKElt2eFZ
42MJ661ntdO/SVKhVORxKgXIVeCm0qofr+F9xOVhnu1OHCb6TulZ/DU8lqClneGMUCPqXk0sl6CM
65VmUas1KoJ0nE6hWzZ54cUUOGBD5cVuKd2oe3ox58LK3FOCnUaKrbDx69S9Nm6JdL2Web0qC+wm
zjg573FXHb2SXz+yLHUr0TKGULwAQWxY4eq/fUo6lXMPTvJWbfdGSJcFY8K3kQ2UPurtgWygvgAG
nS50PXz5q1gzekwLlZgQWy/+zd9/2M8KRiDSfpGnfC0n9HvRk4OFOAEhepODgz3UavACns5aim4A
axe2q0jPWUuCySKZQZRVVdQFB49uD+W4//f/cH/eBWpxJVStunnCXiSg2criE6dH5oka2G7DAew4
6C3MlwKTs2iHfv/3P70TDnu8FO9azvZXwEoh/yYdrg1hLcdqRQdaD/3LdKDhQbadfPID2QjoS7Ua
ROm/ywavjzIqvQqKuIrolQhuvAaBfVJqK9xoktxjEEPUpxUJKHrdHlid10sZsBpuZWlSx9mOe1Jv
477nbLky0n4+NptfDZmWVdpG1tJJ8IJ0XvNcojW6tR0y000+kLUkZxlrdW4zBteS3R5Fl61N3/Rt
osMm79qVFXz9bV1vvoPOAc6bk6RmowZUEYOOp9WHfEj83d+28qHbj1mobuLGdHZ+IYKjpnjBOsOi
Mkk7OtsWYmUEbtGHJwWH0HKO3ZS8YLEA/B6L8Bb3yUYrTSwcDgfkII5uWmptCln+QIhU78pc7tWj
3q2SjMRH7EUjNunuXYG9AwE+U9exb7+RGCop2iSz6pD76rkka/QimJFE4nqjuU8RKFHFt98jmp/G
qgu2apa8tYn1LiJz0xRzsDP4CqSTLWNMRUqFj4JgdYO93yvhP+oRD63Om85tM75TZLSeVHqE+gRm
ZakYrm96eyJnJgfaceHQVslgcogzGj6SUxJK0jP5oUzg3ksWMz1TcRWAWM4GclGtom/q0fb2Hs8s
wOTsGltmwEUVRybuIOrBcHuv/UE9C3Ow9p58YjdH6XhbfnYR1kyKjW9KTSDPUSnXll4aH8LgJe7t
T3MwLly7l6yNXz2jMPcOFE1tUE/CZNfBwf7vN8qnQduWRbzFl0opWsGDozA01nfI/db0SpZcP3hY
PRZBZTMWdo2HT5CQLjrmuG/jtGcKQj6YuZue4+g73Hpcpem4GVOqesvExLLvJJs4Vs5dDzZOgpR0
xrRcWSmGEl/nb6o73NpagsGD3sEaO0F758ZzDVuDM07KITL1dFJgFePIyuhp+GMtzVq1Ovi0HQHt
HiJtV9SGsm9L3z9U0vd2SvMN/qZfVo5FbSfmU4bA6mQPo43bwhrcMR1Abc4vZKpoOLVy+5nJSu6F
Ucp9xOFt7wStsZF8v6IQNpFkiUcEDwcZNF4Lp+3vmBHfiRif9TZsZjMcNX8K5yjOMs9amadbyvzI
a7APA8xJ20HRV5zrMXmBBNuounz0A/Ftp1NumYdZtL1pNm27GGwpkLLS1WQnJ3VqsG9NOCV5vL6o
JoheOlSwgiXfqZ1ooGEzUkWEOVTOynqctMwHcHkh5Rf0Ww0b0RXUgajeA1dlwHJr/Omz97oc0ruu
/5hg68HVA8SHF9wDEsWpQFzfGG19A3A9HWmb1zEnuiTkSP7RERgM2iGymi+NSk6oqVRPkX1En79E
vvbRam6dtXInWvUdMCFWHrtZyHGyFk3bRtschoFH70AQYes3tE8HRWIhy2bT1CyN/JjZphrLgR6D
n0IpnePswHE+dJQyG9IBPLt1jzLm2/7BrPFjOfXYLUq9ITAyAgQldUzHBNTe2MC0NQSAYdWIMjDP
3gxhGj3pHPWXxEL9lYo3mZwYS0OxkmRF2eoTKpbadz8kkEireQZAGeFzaR48xbeIXNndKje08tzz
VZHMH2rRRCsKPvEXycmth5x0WEx4ONFIDymAKc9WneroNH3sUmMzm3rDEJhzbgA5G7FgMQGXfKy3
FSavYkou8ZwJHPKfklkX6L5PVS/RFYVGzOJBtccG5+wyDaoXRxEV6b/kUjtJjR/oQw8IL6oywbY8
xRuZWo+g4YaWI4VM+onrmhR4sQdE9VM0fBx0bBTCK8elrObeWiy7JPIAOozu1LFEF0X2qVb+sizN
e6lGOPgS+uU9ACe6oANQipYum2HbGTzl6Kg46TxLFiljnGVKbCrT0bIkz4WcM4tByJD5IxTfdhR8
oxs6QXQffLgKsWHwBlVgJuL33pyd+ztR8c5pJXkOSAnSk9fA5w+uuuQzD7RjRzCR9UCKH5Du2EDZ
WY3Hjiz7tqtyN+QDhVeNxBUO0zeijlVwUl6kqglttlF3ovEKCnOSgxoplyL3Fqg9Z7+KnsOuuNsB
ASLu8OuI8w2HoxvXCCWTV2o0f0w9jThWmq9+N5xydigCiaKKihsC0z7Ula9w7qATQD8KuAGq3aoc
AfjUYAJj81VrIDS5qbHHFsalasibOQN3XGqbOLW+0hzxB/j1TzTVj1SYZCKHVWT3L7VnkkQb/oBh
LinDHI9KaHxBa7tPfYrtLPzuVO1mAWpWHeqQ4+y9S3D3RDn6kQSB3LbJ56DQ3OX0A9b1fOHpgPhs
3gcGlZPQkU0ZE3ZOCKdD+tqDtMIOHMfOD3OuJ1ByRfOel/K5Zwro82idcDNP8nhbd4JWe4Pgk7JJ
U4vIUo7qKrcUsQExiQ2Q+3EBolehWIsIEdw/bSLiGWLnapIXadIpG3n1zWIKUUEJLRqaFNxEh9hp
F1/IwJdgJ9LvuUZUqaqjUeHZVOGtL6Z+5KIS4zFvyq9GFwdPjkChsMBEQ/YySFhFjQYiOOZc1lBJ
BS/5ZxS7TMHrIJN5urFT0LGbQbO/K69/Fx20gkjj/Jhn9sossnNJ4l4xLglLfqV8AYfwnMfNxeEz
BRM8LUPXw7JeTph4ffo0sGQROSKO3hjouDhTF7IOjZVp0cw9iATCR1Vj0KIoeRFI5U7tk7r0KJ+L
jQdtmHtHon/k/HMwbbTJKxpi6PCLX5YxKnYegEBxyNnTe2D/zY0a086IVJIDqC1Etn/rzDjhfIR8
gqrd2u1Kb7DIG0GmYuv6Ia2wMrOCwpnA2GStrWzN9oYDSOzUdBGgcZDoplVB9PM70t5qB3daAvOO
Hu7g6MV1wFSerJPJI7Uehmei9BxMEXOyki73UOHWq0mqpYys31Sdauy0AFvj5A1f7Pc/srIAvBAc
rCBMcYciqmhpv7RHTDeIpwcQH0mwxQxAA7XqZcyKvksreLhR4NkuRcFVp9D2patRu5gotVwB05+H
4hao2dgiVRFjfFK4rPSktN0wLdFk8cjWViF2AkgUFPSWgyeeZSWLPukY63eDSjYzdUKMtjhl5RCr
S9vCLquH0nwa4o2BN3rSaX0xCCWvUmufzpVcBcWkbScfPta0sj+ZUvvMkj+l12F4D9gQVNRh654a
HepR05aTRWFZlPvZOvEJzylJtdbarlp4oc4ZQ0OXNMQqyDhpZR3B7VoPb1PU5sjlotn55dySGeI2
rnwFz0RAY5kstphF25M8T+0ftTDo0ppym6fcyLEx0Na6guW477rnUVcJ3iu3qTBKXgYkCdVyglUQ
EXrOnHmx05Nxzv1FWMTDhuei2OpDq7iiiWvXkRakDi97GVHhKt9/LpxkRgSGr3Ezu1B7ih+5aTla
qW+IS1zUUjxrwVyebgfh0awoMwOSZCybTt6KOqp2YyAYW+Luqwr858b0GIZqHGw2/rY+1ytYI/Xd
Thqbu4FjuRbuQrwL2rhrRsxPNgrQIip4QtD4N62riavTdvDu1kLlLGIEzkVk9RpCJa5Jv+ST4qlP
FEd3K7/RtzFZY34v+zeLgIZn3KvMidrgrjS3QZmPRKVf6X4qLoLooIYFN2kyf9UmYb1SabUJiLDS
I/TCAbdaWtSg7HU0EU4gyR9M4Tqm4YcfW+UudhjCpJPiqfenj1qmwOwTIwdxVK3TpHykHj1phsTy
Dp6FIQ8Tp5J6n5iSEgRAdu4d7dmoUskGnAAlbh3zdtm9oPa3ZB5/onoEdZV+903nwk0BFKyY78LM
zpPvr8y82JQdMI2I4qWsjrEwO9l9gI3iqFcbGhH+R5MTb895+EO3+rudIWE4GtDMQiIo+DHXQDbR
GhotyqRcpMVgugL/1LrycXRWo1os6KCkXzLZakO91ayWC5/8sWhGOpjho1R3D0knxNO4sCIGOFXH
gtB7V8Wz7rXhnTkWIP1PzgoZEyJdBJGIa9ypcRIbE94iJ0ZQsI32NkLQx72Ell6rGBX44lj4gAO+
5VgdLZV4k1aw9qO/6gbwSQPDAcl8k+LSLNLqo+obPrHJu+S4aw7DE7aBJfrvspiNxdK0oH7QhDe3
f/fY+zjOHJv01RzYHAaxyZlLLX9mE7UTpEwpyF3GJlbbqz70r2wXV2ltuJVu7UFb/k68JJ0UP/ZA
kEMt+C69v4W44obGp+HVKz1Ov1OIu75zzUca5TXM4ZbTP+mqyfbVo/2zM69EGpqJzgrHj1eW6R/L
sP6oiTFXdD9zyoMVBjmpHSw6EenorZha6WNNnru2eStgBszfq5LxMcvFgRPrpjHeSqdasrFg2Br2
Gs/WUPQbL8wOfnourezNoduiV82b04Kf9Tbm1L3puvXEO+n0iauPWMgiSkClxTmFu4+xGjNA8twi
SfC3eKionOYmVVG5ioZAxAIvOXbM8WgU3CrDVLvb4/Qc1tnbgNDRGBSzWd1TahbYzPNHIp551Vyu
0l2oUi0524QH5yz79jy/X62CoJtGZ37kSY2Xam5evab+6AtULRIX3cLEYrkYSJrkYoIoAq2s34Kx
iPCkVjxaUp6MAm29MKoSmb68mkn7ShqRl7vmCaDfqIyB/EZFiTldzAh4Epky1tnvkTRoEIjKa+1c
M808lWOA6X0ESEBKjmPxoi/lS9jSzS3Vvddmx7JqDdw4yvOQEUZz+msUoVQpFuUKeQAqN0mil0EZ
vtkqwhWoIRY0/sVo45tKPRhaOKCrpjqIucC1Vgh3x54guCDOJdH2qA2+84SFa1AClxjCF7TngDsh
1HIiIzr1CfrZPHniA2EL93Wnu9mAaN2R9HH8DeSI7ZxphrrQc3sU7cUHaNzwGVG0kSZL6jporWqj
gLpqDt44cCbAFTHpE89T1vCQKLpn61LgqCrmaInmerZHrbNs7x4icKMw0zrZhnwAextHfdJzHOVh
dp8/+I0SfeYJqgfPNLIR/ZiDiCrdyrDeICgfKsU5JbFc1Y39YNH+1seYzOVwYMKeExfqqwYYhRTm
b2bQ7Dak9XXkkl9oJnGUvOuVJR3eB44eT2UndrpabdIaMgKVZTrqQ8H5JU+pIQ/DUxYVn6yv3+vB
3lLewG5cTzdW/wf0okttLYWpk0sdtKtwR7Ub5WvS6m/yC49Rtx91gO6OGPENhet5jM2VQlzVbMoX
9pgfE2fF1vtQpXclIvUbl8EDvMs6lvGVnfOuJ18Ujyxa8Vc4MAXVbqPk5bMZEFAfuJSd5EtX2QOb
xj3zsTHJ9g8yzHZq6JONPytFvUFffp8JgUpWPLVB9KYX/XvfKNbSF4bbxdY2TtPLxArWyGe7tF6t
S8IK7EyXdursAytyecbsbNN/6IZ2yXlPDNv+5nf9yycL6mqTwxtnk2by/MTyf4mGZ/ZLP95on0ri
7nUSfwBRIk0WbXHrP4XTcLJNPCdKdpwMcaiM4iekBL2Ku4NU2jeDi4oU3t4ctdQN2ZnG6jWpw/cs
1fdJpaPnMeC23Ey4wF5JoT5RiehiOl8UVrkIwmJ23m8NMhyEzHDsT8W513G9TsZJSTXkZ56Xtk+L
afyEz/YZcele8UxZTGxEcmyePkSKJuejzd1TQj8aSfF5qX5pC+anWyZ7ZdEsffiWxGiagwmQl/ms
WiX4Ua2zHHUc9RLzi5NhPpw/LJ6eXjz/onnVOijsgYQPfke4xUgl9cyHyBCtaIX0UmPEPQHarSIT
6p8FhexOkz1rwibmPC6tXNKlnperRi3OCViA1robUQ+VzcCcgMLv629U0RqbdEACssa7RcvMwurb
2Th7njpxjEb9Qgv5lzEEW78qNkE6PXlsUetpOqVx/ZG24S1Pn50AD6lhWa/QUTxwLoMc/uRKwSZF
009NHd88etCHR6+Vn3277qr6qa/rt0CM71arrdIYjIPNJUcJdSLq5s+og6ZCBWctsinUufIPCyE6
Vb4bwOuFir+NLYvoX8NmA19MiFGid9DiUpbRcX6MgmnjEWGi28hbmQZvU08izMKYt8Bzo+N6z6iX
Vwrqiu4E8ny3s7QH262jA+kJd8CeGWcbiuRFdFz2/eTz3aeDivxQGPUWiiQfP4QnKS6ceX9G/n9P
swktjOtBO5tlStlktfGN60Dgsu6ruynl2uEYwXYAuRyCKnQwzpBrRQkQqKWzMjXxO/9c8mNX1XAO
JJqPWLElsHSsOvMPTIV2t1IZumHgPNE+enMC2k1qPilB+NBTfU0H1Iu1rLTpKLXAX3iDYA7BTJpI
+6AE7J/nLxrS8rW1fMa98Eefm4ut1HzO9eIKS4VuIqN3kzy721hKRAtwI3W+9NoDuGHImzpNPMkd
d2KAA9MSoQwPNWvE6cWYWmC79Zpuvk0d2ktTIIooFSI3h52GBioE5pqANUDVfBGPPA6GfltZ3RlE
GDKh2BHWOI+KdRx9Y+cHzSaajJ14I1FCn8UzJC1qnsatbbdnEb77s5TZ5z9Rb3+htu7MjB1oQBrG
t75K58GKZksJ2I8n7CO48AjmUbmz1fpz8sybRzC9b4OdnaHgtMaSH0C3ZA1qaeIWWaTxBglv2Y7W
R8Y2DXfwdE4SfOqAd+YGYgGPSGhLK7MU15przaMGXl2HbYANVLaE6MfZNtXf51umXw9vZkpUle2P
uVTqM1QmWE0ElvZxvnV0bo+4Jo5yDLYN54k9Oca/nsb/X/b3fwNyGKpDO9//2f55+un/ZfuZAoUJ
q5//9S8/fz2lcyspvX7zv/wP96f6r6aGfm2yf/oH66el/6uUNplwqZv0AWpzp99/EDngeFDCh1vJ
mnke0tD+0/op9H81mVJtxzCs2RuqGv8v1k9p/O98DmFbFt/JtDF+qti4/rl4U7Ab9UvbmrYzei0O
TeLZuMXClfIon5ItK51JX5fsXfQVSOf2ufkUf5hzX+iuA8MK64a2zmFaWsprUxxab4NKgteeIJuE
uKhunchNQX9C7H/EaEkZZZ23ZIMlbJ19QtsAT6ZFyLBu8NC+y4PjWjvHZVb7h/fkvykXnS27/8gg
+fe/EUSVIyVGcdPBYvuP5tbK0yHoIy5RB2C9tJp2C1o6/uY8Wi/+tFX7qygKjdVx+C5D7fY//3Dh
8C7+l5+OHxaFRaiWKo1/+ul56g1l5BvT1n44/UH9zW/Vmdov9aNZp7886TIstL/WXdxywJwHIrDx
XVnbR+duW8vpXBYrcdVon37Cj/+ZnqZdfMXlWJ9CHibXtljWK9xWn7aA7LCQdytipnBpjfmTvwRP
xkXdFPYPhYCc+JzpJf4h+GFexDu4TVZHiIz8G0bFBXuKBTwBopqP9IFtBFeLnEv0VpbjomZDN9Uq
zidLwHIYQZ9Y7HwPDPZbrFQ2zamWS7rAdqt7ecKBpR3qjb033PQjf3B8Cf5Ez/w56+E1+5026Dbh
msMCCh1SzaL79O1t/9SeoT7Y6+hn3KZu606IFx6y6uJXP0DaaBxET2XHEbb+Yo+MKKa46Rf5fxxk
yq766LAG66vqYSOTC1bpK1QH/xl1wHl49SaJruOFYnv/6JtLtlP5Nf7xBXfXhXLMn+Vmwi25yF7T
/lllwR65vBz+0/iWfZrrPl56CGi/EZHso2nuOo2d9oqIpz9LPOsexBejoM9hhWl+YY5vHRO8cZw4
xGFnydSrUNc4sKxr9dEfzK/84p2b/KTfCW7agKLzbegv8f84N9TAU7rvT/6emlf/Yh4QZ0bXxJ9l
LIvPZF+iHwWL4Jq72DRWLK3aNdxahoP+i21M3K0Dsp2mK5fem16vivwSPjfB0T4IwOD9ku7maNWs
ssO0EetgRfUmpS+ca+W79u0dqXoxj9Mb7TGOm569ZfIRHPUjRjBlV6PlZMtJw3UBunURbayngbRR
tCFG/jp3egtkZzf5qa4ssIaTzvR8Vt/1biVvGIwrUCYIGsscmx1twoz3aCgLfIWW9YSyrG+jz3ZX
LdOzftMIOTz8L/P01166CF+9h33lQM1HG6Zn4yLe83g+pWesRUgMxpN1xbgMX7rYZl/9OiuW0bbc
Jm+Oy/3E2QYwZ47OxXlhtMnbDZIfw+Iy5epYJD/dSfBqHvToGWtIeaYG41zPkBhYbARJFghh/Rt1
XdZVwBzvFjq2YzdZNZ/mNkS9W2ioKMsJW94yXztXuffbRXCsi6WZoh7uKBli6vtTLUmy6Ftzna2s
XRfRecQLudD6TXQct16x5TxVLasTR0wABcc4WmqMyw8i6qMKxJXt87I13c4n9bTQvpMHJuit8Q7V
FxFtMW6HC9k3c8PxXu6iR/MxuttxGzwEwV3IXLi8zhbdb+wfn73P+lchzQTE9NjhsnkltrXCHuRc
WxhzzPabsdqpqCCbwSfVvrDPRvtwrt2xecc9YC6s9/GmvqpuiuV/od60M2ao//n++M/FzzaJBwmg
m0Zzjcec/KcCaj2ZbNmbkEBq+uoyEgNAjV/tsHb/5x/zX27C84+Rjm45YKhs3fynfENVKWOrelq5
lUxc849wxmE3+sMP+IW/S23ADSWP+P88C/w3zx3M9P/l6WprQldtQFzCsoWj8hj/xyeP4Ze4Fpwa
ZVGZO2dDb4WvJdoWxJYWmWkoH5qsF/AX1l7xEvkOZCr7E8xR5noszdigmTtRjM+553Xbyda51ACA
rFvJSBoa6hNL7vPgw2hFDarXmgGyBKqlWNkDGnyla8V6okZxEZf1qcHEw4IDV+ysqRlJdM4mo3wS
/Wi7RsSwYK69sq5f9AKbC3oiM6TaYt7JclAv9nTDqgkGBalP8cetbnQMpfmDhUx792WtH50kO5QR
ofo0Zu1XCb/YOU39BCUlBJ3Ag8xTi3eny3ek9RM/tdaJ/NP6/bJkOwlqQMELQ8NAnkK3bfZqGmsb
Q512qLHQ6WLoCmT4N4rptUCwqmXhkBfpoeVy1OguYcafwNvecDuwF5lTr8tKU/a5CmObfRwaSqW4
aOYFO8Xwt62a+KT3oPvDXL3HpieOYVcK7LfsTHNdB4IvFQg741aWFUobyyp1TNdDOLucMMnxS9q/
+nOgMW7grhlcPnLkQpJmTqFoxkJXJrERZWqvBxWzl457gz2WdWxq6wi/iZoLtefBZ4nzWBkjEHnx
1TuDODnNSswMG6+1km3X6XC7Glnv4lrDqB1djFz54+j8ZpmcniWttvy+i9xOv6tceFtZmDzPJv0c
dQ2bbVAoTW7SgxCaL9hjJipSeVBQ6AzglkNCBwtRq5AaJ9O8y8m/q0XFog1xEpapMsqLNnyXg2S/
ohgbKnhfB7N4KQZE63OrBikulPo2BNk98vxnPay/I3sAgs0HeBItvpj6df7fol9pfWgz5SjRWqZY
hIYZCK4iqxK531Kt2Gc0G4NZobpAMP/pbMfTKDJYM/unoJCPUJ+OiqJCh3Z4p219n0e5slESoZBR
qlZRRyrfiLEhVW3/khVoLXafkzr17bUyMEcnrqokz0Ohf3sWHrExq7jxEbJX440SYzAifkfCsDUv
sGf9xciToTlhVUP1Rxfk1UmmozYC8yn8NW6XQhTLBgnJ1mO3aBNXAKLI2LrO75mKxDgkP07iry1o
1kYg3T6zVtUErMUut+LCspUnqIOxBWBYDvqdBbedtkupodcPYIwq3OYhZZPwCLQP2SlLCxdRzMEr
kz8RuPvhPnWSOrzuYdf9E0BMXHrYgosZlDQhnzATc0TrhtA8pFZlHgyf3QECxnkMJB4h37P0FY05
PDQYVZ88hQUqYthpMgjP0vMpG+Eli0J2Lhp1uQNePQLaabc1Ai5AEW3AqVhWIKB8byNy3weaFVXL
/N/YO4/l1rEuS79LzVEBbwY1IQiAXqK8NEFI90rw3uPp+wOUlcq63f1317wiIxEAKfLSgAfn7L3W
t+jKIeaeJSocFgBKBe2S2csBScyktnYNWdyQ5uA3544pidFhKiLXaAR03stGn1B8p1HNnE222tCr
WvPWb/vczgWtgdIBW0WdSKMcQjEhgnBIDob+HicL4Gy9KTKf854YOnDb0OuXP9JCK/ne6+Vf/CLi
46whojUCLPpZpdIzIw9uE7Ypw+dopT4RUPIn5UHBleU+cm5JZYb9dDPfNVBgDJspQLkzt825INZt
E3k9MQecvK/y47yTX+PSabb1OT2PZ+kdBUpzpN2hW1uLrNoNY3fyOt3z269OY2iPX7UnOUBv0AFf
zNdNcQ0JDH+l5qzehO/NSXVHgt02/qX4yI5M2cUNnXr5he9IfzGPzT3dY+j3G8NgnL8xSs8AmKYR
ILHNMFAAjCHQRN3WjW1cxFsYfmgRAnBeZIQT+xlsqA6Zxl66mmSnQM/Y1K8S0evGCe0EDzOYINq0
wrQP89b8be4rCqGvIeWamH4pyCIe2H/RL9GeaPF0cGM2gmXnCbMee7FYXSzPeCoemMgHt1T1nwzP
8MSbyDNoKXIRy5loKF/p2xx7WFw+5reYNppXNU5BeXchqjBt3kr6tj22O6liqeIuJOFDAeiqZwC1
bDO+YPqvNU+XjkPiBDCZBvhfrsLsanCU5iipe1gvE7+29mj5tnimn8BYqiHCU8Gib0oodlTaMGGB
bnMG/VaTaNdtk2vF2HTMnMGJTHcR8QwMCFxPbIQuY7Vt+AxLJ3hOW4/GDpPTi8krR922J8q+poDt
KSR7DHYx4dyhjWALRCneyASi7tmcqfwV9ON9NBiuWW307fDCZ5zw+5pwLG5qhRRc26QX37k0CjE+
Zr1DhR2pD/Xza8Gnxezyk4BthergB0pRvp6K9GKHrvDIMH5j6YcEPVgAPedu6Pej9SpcGMKsi6Yd
9FcB6NGO0yIT9nzES9x6cG9c1N89kcaJw5KsBfa1pCXQxmfOaD4Q0AuaOb7gTNR/o2a6zk/+Deun
5rWmoJ7ftQ+g4/m3gzemvi/5qdz3v1mToTpSPxU3uujn7L0rbJH68PPwGI02dSrrws8moZC9w9ED
bbJ4LN36nnofBCATmcdG+chYrMVbYFJweK2W5aZdPS6J3lvtkjxqTFXnLcnceuyg9gY//NwbODB3
Ja//wOsVu7McL8s4plAkXVJ/FDeQ8lCIYDPxqkcppGe+523y1H1/W0gvpNdgQjPNU6Bto8TBkM+H
aLCQvNAg0k4SoswjQlZWoJjMCr4pl+eoki1fEKnx/lOXPAWzl+m4Kry0Owofau5Ed4G062Y65F7F
ROxi3SzQaTpV43nc96eEJk/gcuaqG1/YVF597BJ3PLSH5ByjA0Gg/ZsyYfwiWqf05Oc71ra6Tyl5
Q+Ol+MC85LOa24TMTYKNgcx3A5eIUPUeeh/hmDtQvh/dR+yoO5LSm1OIpnZjmNvkJfVa3WYywAIM
6fsTmObkpvV8ssWRkWEZgEVIFAsVS9PGoWiwZtCd4YSXBGbkfMaVwcnO0Axd+q0WWLjYIzi8Kyty
8IPJQ+8xy7MeTAqcz3iXlNEzbWXf2NILOg1Pf0w9ijmvGdlgXD726TlylcecuoJjnI6YR+f7IXPG
2wrW8216ZT3z2rrxHhOSek4YxoJtiU7DNn4jraL3fCHh/KV/IY7njfdwZaVr5rvwgJwG81DJu4Zl
OTuYfPAb3AQS6nNbBCJDnvnFv0NbhzqVVR0Isy3L8vauuRFeq6N2j9eofTGvVrF5C/fNkV6/wzTh
6o9Y81hs22N/H0+u6c0M+nvLpXrtZE9cQtvbhbZ2Gt3iElxQsimbCZrbGaWBdQNbRWW69Vh+dFvt
vLCnHpRL9Jgcg50qHwLloELzQLMxwcDapcmpbPeleKtf1bNxXzwh4VlcdHTzAkSTNBF39W+WBpD6
jvVeeoFKMd+wpLtwhaEUwhox+mgtDKwbK8D5sWmQl3Qoxuws25b4hfYL4/OFJFz6UkTYv0iKo4Bn
ujEvWktt3zUED3hTKOwQSvI9IVrnvRTJVRxPBZ3I2GaRCgjd79z8TFkFp1BcnFhVSr+b6oNZhQXW
rz2p1/ABoZ+5kVzzKnvWPdB0BP7Q4AMRUS79djty6m5T70N5C0ke7QKJYY5pXapLHXJBuqB9x9dh
fvWkPe057YLn+Vd2WYc51QkO2RvVFfTd0htkKKZFljPdZh7R4tcgOijSB3EesXkNhnP0hvZjSI/z
ApgBmnY08Y6k+pnBH6l2kBz94aGjfR8IX5u+8kzDKeJbxh8L5GNqPSSH/n5ywl/SMwxNVgTDOX2l
AqG8SDcUQHplI92k+9mtrhLh2sznrsEb1yUGA0V5t3q3O/c3xV0Et+5X6waNnT2LqK6sLchzAnxY
NsdcyhgfYYVxHdZJx3gcy8cAIZZuJ5pnLRBysrdcidHuNX5rDTu5kZmXXscX378Hd5swAd0rnLF0
SzTCV5y52/hvuCwTQsYkp/yoHou3wj+pT2V0F9Prxuq+03bx6zLxBLL3jmVchYYRbQEGJ4eY1Nrd
zIXiWdqhPfU6e0IqR0FkJ3oItOpNd8bzHNZeJbvdp4mgg56gtg0qRC6b7tW8F+eLf5/vQCC+dp+E
Z5TMAh56nBVgeeotP5TgIjrZo4EK8La4Qvm8K09LJ/kdYHL1pbjdW0l942s6ZO+ycs0iu2FRN/Ox
98eBrAkm4fSONtGV5KXbXvS0aN8eImd6U7tt9cioTnc151mpjV2IC7qHosNVRNmZT4RTgNuybigo
vSuu+MmBBAgvIE6B7AQ6TZ4Pz6wiDcumyU718oiUi2JJ6IbpNfvEIIXkOfvUyFZKrrN1TCRXcMzc
VYxLgJzhttfpl7JOEN9Uyi2p+tHPIosTmrDBy6xDhkq4QOGqbwD7UsFiYQv1lU61DHYFuhxTIEw1
LNQdA7poE+OF9iR5o54nFugvOUEg51r5aupfNUyuW94TwS8EEfn74JM5TH6DMiO6KrTNAjtllnAw
Wofmr5XY5Ss2Wr449dPna8wPGjpLTv1HFPWcx+FDf+p/G7+GN0iohNDNH9Unq0Y4jwWtza9Gd0cu
NGAPzAO1ZO05GDdcs0RMyZ5xmM/TNjtlXsbscjtgKLokTDPqktw6CA+u1G8h2qJIv0QOMLlJctXf
4p4pYuRB+A2O6hlPZAvtelM5wSV9zfexF8JN/ehKrDa8tAr+IokhG64UN6ZXXUzzKHrjZ/9pXjgr
hcDOHuZzeM5/WQ/BTXtGnKx+WPvoqcYMYlM/r57GyZ3yL2m+nWj8pjZLryne50goa3f8ZZgkN7ij
xVIGDT0nOt4phPGKjUxPBqk1AcSVVT7nsdKCw8wqNtTAFAxBKh3H9Q5JbM991gqe2GBugrOACWm5
d92sf7furQ8zBpQdOb5LBuVOOlpjBONuvRsFS3nwp9s0aAFfxeG1EaVtoI0KegZxE+G337QAGbam
WMsOsC7EOEowelmpk/Ex0tIPgXFo8U0QjvywMxABGbHAW83ALGKFR2hgvDZInFtBzUS3F7iCzAZi
ST+vVBIn6PrLPRlEHdyIudMLFxgXMyrBaOFGI9sm84zUF5FilKVR58S24bRx+yolOsaXrhnuJbiz
UZanbiVTYRctJtwtja1t5ccjK+H6vmkUc1v45rscwt0OhZI0MRRxmB9ReeH/IQOsdoa0pmgu+5mr
RGP4FEWuVmFaF2JDcsm+IHFIQalQabgBKph324LokruK2RHoB9J2YnNTY5K30xFdFIFQR7Xjul4m
M4UUcziGcYo4j4Aw1OL+GQv+q67OUIoZH+KOCFJEEepGFeI7ALcHszSOBhcniMnHnmgDaU5b5o/M
kIfCv6aR/0Yjtjm0SD56LF/EZTD+NbPmAswmkgNslVHsEzr2hnzbliJKM3WmJC5niTNF6JitiUlF
1qr7YLAew4yueAy1M+zNA7rVE1KkFz3J5T0qIPpkrX7rx+9pV8Nas6RPtcT5r/UmeSFTjHbcX0hX
ghd3avqqooWhjkIm+2yWpKXMLYmp/ng3B9csz7WXrHtphAJmg9i+kgBBeXnYRrH/UGlf5H7V5Eek
T30If2WoErjntfVV5cZRauB1EntJ5STnNcArdSCmOoMMLwHI8LPQmv2uHRVsA2L4NWMTkWpWQyah
M+GApcynlld182NlqOauwzFGGoZJ7Zv8PRZXw/O0/GOyzOoUhbFs+RkVaMS3NerJhfyhShZchljG
TxzKO7GkPB0pljcnQFsTDDfoF47d/Azj9rnPwwukYKe3FKqNffHcEo7+/dgs1r5Ec59IJYP1wPqd
elpkgJMfU/Mm1cVqUX0+tKL6ko8JBjMHELOAgkok+43JtfXEqBxuOjPgFSxZf81zoQ0HApxizLNM
UZWifcwrRN65qjDXHqyPetxKkf+BZvWQRH1HBhMT5jKjg0AYmKW+Wqn0QlwaSn2VBhYWQjsBiY3N
0A1KlgxySAslriKST1OcgDUsjrtQo6lUTKzooOJ5hRSxmGkwolTG1ZqMJyEeWDYZNfNp8TUphw8c
AUA0ct+bLOpBWbuH+gk/sEOJGvca6sFHLN+oRBSGlFRktRw2abENI3RGiH4c2GPtDnukjmYo0g+9
xAXACB66UQ09Q/F61qVx2wM6FMQrnAC3aUgrE6IHnwBSsEfIlfHVOmbb7uVUQV7elFwXZRyHSk/d
QgiUfN9UVPQiOogMkY4yEZ1W+91WVOi3BV15Y1r5NRrqR6maljLZhCmpkTah1N5ZaHs43wasIm28
AejFSsYAIC83tC38lkTagnayaAS7kvywAK8gceBXhY+Ws1POd7XKlFarcY32SfccFynzkZReDGN4
drKqJ8VkiUaa0KvRogYllnC6gKKw48B86If4NOs4v2Qk3sBivYL8sM3YI/rRBGHaxskk35T0AQX8
uq6Os2STGoqdWBiD4C7fx1jc8fVZ71XKyhVp2+O4iPp7vitiAeoNJAqAjkl1KSkztK0PRFvdKn33
TIYxsPlJjTd6GsdOiYKJifKIURCVjvwWjkxkcauI+jGQygt9jV2JO3xjts2nNdK4zzARwvc1kLcV
Ew6BIAvO9l1havusqu5Fy7yMJXDfQRc2USsO+6yuf5eEaU7iexBAdKIqj9wvwliCoIVik5G+JoLb
JHR/ay08pwtwj14CEx6WONPruz5ZeE4qJvYNCvK8p06qCPIJagm6fmFZq5oDRnk0okkcXReTlZZq
RBFVtH3HogOOa91jS8rctMMg1iXlrmnmfav3Bz+uxWNRA/KJxfRu7NvXvoTOXWUz0xMZf5rOnCjL
+2shCO8jzt0pVG6CPj8inbgZRivg2+iaDYQHaDMkIAmQftMm1G1V41BH+r7zQXQTsQRnHEA486jU
2BZW9liMAzeVlNVgXx1RDT6K+CaboreTRpM8ePdQSAY8x2KPgZXRbKNjNnXaXrlIM0FW/aR7mDTx
dKQHTcvn91mLjlDQhT0xoFeg8kvBucQFmbKI1tv7UaGC6w/GteM8tSeVAV62PEVtkq3ZYW0c6bUG
Ksuq3tC8BpVeAvbFj8qdogheVFLoU1JLsiMp35NUdezN6F7g/T9FFM+TInlJjCTkSkwqXM2FDFxL
QrdtwCPWi8CFMdLJSkYJGUYMcwA1QinIwh59IAtMH99xJHTFPo5Zd8xk1YlBHLlEkfQ3kHgPfWwa
W2Ti8J9ka0tSnOQq9HXgW7EAxg6C1nV6VxMrtocxIxka09UsSrusMPdq3HaOKUjCJuwIxMwLYsjn
cTug2CClGSbDLDd2I/L9g1EANcC6jBQ1lF4Y2ia1zfZaqcLAxOm/6chZrgoDvPGA876CfTKkjT08
9OQmOCb032qKWToA629kyOJdHzozoeWT2d43mUlds63hSJi71IioQdTadci45JZzt49G65LwEYGU
Nk6l7oNRCLjY0LRK0+i+mhp+MY32LI8lqQJJ9pr44uNQh5OnkfXaRtYzAi8Kff24JCL4mC6gtfSB
/kIOFVWHWNhqEmRUNYMALqng3rt0cAtJfmn7gKxSnZqAudSsNTm9mwXhGJbzfU2CKjNdcoBIC+Rn
nKnDg5ljxQxM6Td20fqsxo1HHZ9oPqxHLi74u6DZF6nxocuRiFdVPwTZ9IWBJ3RNQJAkU+l2oapO
N1Jfk/AmUXIOkWWTblwtvhCj+mVUQO4lnVMCREi2bTENbhNXypLKlvscFoksPfpiF4CgZ6Ggoo4o
/K630zi6TzJiM2nQLElyqIIqWtlJjwRiieH2re1IR2MaqGsErXGWFWYGDGy4IsZp01lkzjeF3U7z
7EV5f9MrrmDK9OVDDMokOKuHZvExr3t/HI5pMe3DgoVrlXxEdIYcafE3D2b4z816m1lPlhOJwdua
J7Ruqp5fAAMWktKSWRvi01exK5RDo+e/CLltyJ20iL9cuApiBQFYC3sqfCFumUBiIRtDiN2OkLYR
VVHThElVL3DgPgiKvUrVSUvhvSaLQXzddFN5FTLFcGdL0A9NPKHBlbXCOMihon9vchLjDu2rJeEZ
hwD31yZCXqDOGrYwMCzfUMyVkamBTXUNTbzLBpOqmKItQLNBJtRMS04QolRv7Xb/j0jw/yESVNCT
/UuR4POELjMP/ikP/Osxf8kDJVElmUuRlqgsnstQyMharL//8W9kEEtLaJdlKopFLpeBeuJHIShC
ldct/hNVHBfIypoCwe9//Jsq/ruFcFASRROQI2lf8n9HIfiHckI04UIu+V2aRJ6JaimLgOMfZEgu
Zk1SE2NzUaoXtEoQ4DaV4FJn1tRbBEj/WjKhLHKPIp2CIl9kk9r/9q/9IQepAoWJ/8C/BoD+C5Ci
/lSMoEk2/pURkJ+E9lxQTT0rXvFATVt9wfP5GXjRXnWZcNcYBuzwNDxRnkVKKG5GUhrDDTyrlkDu
479+qcTi/AHNFE0km3xvsqKAKePL+0NUMknkWWipKp2NhoJsubCb82VjDQrXWFWgYtsHoYFwmYug
kj8YzTzuhWzqQTkvSO1WWlDbyx7aDyIdR6LJQlmTKD/mSJ27KDmum16aiStTxbdqAcYLwTBS+JwH
O4tLKj3LbblPVYbLbLmtIH1sk4himl9VvTubWbnB3gvWedkQwkt+ez6DQlQlliNKaoKTFQuahNHC
w16P+4XXvh6WYn+bm9WA/HrBl2vRbJN0ziKoBif+s+mWpfC0wIuDubiscOF1k9W+BMkEgf1CE143
tRSBc5kNLC58SMi1xhoG9sIZ7owSJnbXlUyiRubZ0fJPagbGHwy2trFAvtUV+q2v2/WGlfI3qz0k
vZQ15WDWvqf0vVtwzTuovQqqOAYrvu5Zy9562NQA9iR5rzVTdSACFiJ0sxDJ10217EkYybcDGUIE
vosshRemubFy9X+OCzW1nHT0nzEW7tpKZGSVIEVnddseCGQ8i1Hru+tN7SzAa4byqju+Gb2aYtUc
gjb5MnuqkKxIm8N607r5OZSqGOIRiGWhwsy+vl1t+RDiFimFvb7z9Vsxa9LNmiwCd8H7Xd/luodv
F1PHuiuaSelmc3z/8w7lZIH/r8dGO+B8FSGml6HQOMiA6oM5lpykP2923ZPUFBmaRLLIkj+A3705
rHsRMEivV+c9QhAsQob2tN5H+QSic4nOUUYLoAso5kgzqQ7hiqW35DZgqoNKdT1UFp76hEX0P1HU
6956dsiaKO8GRIuIqUu+Gk4YvnETVSjnfGARFoRJmGloBQ6MXPiwZe0CfQDKvWAcWqtapkltshXC
KkKduRCMhsFgN8gJVYhmcBTjCjOS6vEwQC+CxDjvVhL2esb2y2v+3pu7a6b5BJb+nK9lbHDWri+q
KQrTbfz6vL6aYn1Jf2+0qCwO1sLNXu/1ycFFgbSwwxe8OCF6zSErOHPWw3UzLnf8HP7xJwTbEBbY
TNiaF965CJyMCV3SLgC92vB0q/Aki1N3vXde9v44zP2JxpEFwFSlRLBtUkrKiuLLCBiXJ9Sl2XDK
tHv5efp1r4UQv+uwkq5Hdcj0cFhI7rXKdzMsOG0A6wu5n81627Ri4PMaInyysOHXG+eFF6+t5Pj1
7n/8ZSt+Cr2Q7ZleU09ZGdfL3qjGZf2y3jgFxPk66+66qUwN8Hc1OM1K7/+5Y3109XPjz7OtfyOY
GYzAhaG/fvLJ3x+/ri6wfUG+68Jq2FMNFGeb30h5CLRliJKyytoRwbAZ1tduLBjv9f2uG7RxiWcF
VI/Xe1V9ZrwLp2XU+74/lE0nqpXnYgK0oMfIcajHAKBimFr/dv2r9Zg1wF/PvB6ud6y3fT/dPx6T
Cx3JRPS+KHkYSOfQIwFu5VxYnvaPp/m5TR5Q9tly3f42GmKPFYo6mNeKgzloqLdS4309ipebxOV8
hWqrUzTicIA/DCuMvZ/Nn7dlIxcVXVOQNvNpZAIIUuyePC6fw69pefP/x8euD/u5h3U9j/s5Xvf+
/Kf+60sKOjXEneEpkwxDFwxbwWiGK57LrBJKjjGW6U7IxRfVJxswXq5662ZNKamQlxvY1MfS6ylE
aszrAWwU8N7mCGWJ2E4o5/H7MFCwMZldk+dQs9z9z/SJdU80qDb/cVseVZ8wAUtnWq6uIiUeO2/i
kUITl7l8aDPRaQc0R+QRscheTvl1Iy8X6J/Df9y2XPXIchwZr1I0KLEBIiJX+bDyoSG4aqpku9Hm
XTwAY5EtdW+mXeEmdfvGx9Hv4eye4sUIHOkQVHOutGLWM6b39+qNmiQQGJeXsBLpjPUXVFFHQ/cF
KtAcAV5FGh9PXVPn1ipjR2GURPOWctca99FnrL2/dzGe/ZWAAmYb0IKOEtqcCnccyBMq+1/rp6Rh
xCx2BTDnfSNf1ryX9VNas2ESo7mJLRREQdNoTjZoX90SiNTRHphG871qwsAdKP9ZSQMqFA6MhHxI
DR5DyML7ZplhrSEngLAytNX4Twg4q9z1tuV0UGQ13dVjzAtuhNnaD/JpkLiEQJZtaBcmV12ynlrm
utMUJIdooBol0SpuMh2DPkgTLZAPkqBI3xskkDeWpie7vp3IXivMS4m5IJTnhyojIjWeskM/lHeR
xASnkAib0jCeYNo1rrFal7bcjtJWJMvusG6WwfZg4dT+Pvy+I5ooQREXZIdL8u26+T4D1t1IJ/na
TIbejqiYs9oQLvAuYTI2c01mjXqCoW3ZhozRrJ2bfW8ONNRG+mIaUXWbBZa80TvjRp/TEbPkkjgj
ZdJXM4qZIy9X3nUjrVdpiySI9RB+o+TNQODx6/8uR+k2T8EMJqaAFW3Zg/Y0bqQwrLdhwY8QLDpz
i2Tmm/nHsSUy2FHvXm5OrLD5vs9k6Oi1Gn7a3zetf/H9HFnXo+Jg2WtBlqb40SwXoWrZpKmpzN9h
DR10YagkmAgQZzIjEgeLFvX6p2XCbGP9+3VvDYdY937uWP/u+yHzGP1OY+wV620UQyzPBJqOuJOR
YNmIc06DfT3mZJcIjMyhOM4+RuLlbkNQubukZznBXVxvWu+E2NId1r0CSLjdV7w8ukDofUwR4YBv
7gGL3Y6+rrqcKVzS5XCfQvTxBj2A7PJ9W1t/QgerHRl82GG9ScskgQI7Lo12edTPHT+HA+w4SL7U
qB3sqP1AJW7LCSBNG8OTzP6SAqV3W+UoWY5mOsNz/mlK2XnYQiRcqH1b/SG9sOy4ExzfoiG47bM7
2rXh6OFJYQeMd6UfloZYTTHuVEeXZZUUb+PgMPVPnfzeIxdYkjRM8sCcMHlS4xspxv9uZ8IR5CJe
plbmN+MZ0tGEWgwagfidPL5U46kbT5SnKR1lwGiFPUokXbvilhisbRDtk2yfYNOvR5ewQErzh/wE
ww5xARqKX3OwrZzsCxB83XoIfQzhDS0VqOPhvjVQE8YovlFnb7LkWaZVRgMLawbl2OqDMiXhKb38
0IGbobaJcG0z4mKTya5Ep06kn4csV8/29LWDyF0cb+oNKqr4sY5vG/EjPYtuuTlph/KdcNILukR+
onZkzwfloNnx23RC+fo1ucp7U2zArm2FW42RiN7Vm+WNtrmXf0vX3Bn2yYu4LZ8QEW/HnQWY+0bZ
0Znb5Jvo1nAoB+q3LDpRyO0xRp3Rd3xELCyB+cLeLR0q5inVW9w9aB5PCr37zpWYYbdbGlf+9qPZ
KDf5XnPnB/JHVCe5Cpfgc/odPpVfxak60ZbT7NrJXnKKkyyzH9scvZ780Lyo2892Nx/33RuCqRnJ
LAU7mxfMPORQ3B6UcQfXEumTSoKPg7owNrYzvh5YFI5evbTxLgrvhsBBklHXrl7tfHzO5iZFdkBf
kqBK/R5RN6pU8beKhDa0p9egoPeCKRvD2HZE81HbQ7db/FixvciqKQ4gtcM7Rn4bChmEOyIolSPm
IYu3le91O7/XxwNyD2p/wF63gv+MT68IPAxojJBkWRuPnQubIdxZV4gU58Ad31rLbn7LJ5oh9FkS
axdQJYaoeJ8mW91y23HXWs7gU45DBHW3+CTfFUIhZve1zbaxfM2TXVlccND9KgX4d44TciVd/seQ
NX0Yvw16zVROtWNioGg8+kyFYcncSJCNnoDXHTUq2hvhKLmEJT5raOQYzJZo4o118u+I+jZeEVGD
rknfLIjmSP0Qch1VJPdv04NVnmR1J56Ye13TN+mTKEsqE+IH2M/00L+LnJXVSSpsZj9ejtAdgMs+
ZY4C2HO0acpFEkvGjfyce9B60N4ZT/pHf81uzRdgdGf0fihayvzEz18gwMjfDvc9EeL4G38Hdv1p
8fPBFUf1HqWe5Kbkhager5CnTwcW/bZ0Vg7KlUgosrytjNiDTfQpnod34Vd6i6DGhjj7IL8EvxNy
ATbQMzvS7pD3+ZfkuXoujuJ1UR1hcOuOSHYB2O5SEnVf0r16eZrutHthh+PzM0dOA6wWTe1W/EJs
px+Q8jnIUxho6sfW66/yDovMHthQ/SSH2/6d1XGyRzGywXH2Iha24fpbsj633UM04F7fSDargngi
oXJbgdQPSWnec9IL1/6NlFGsVxZvkU7IRjwFW8bUZ/Jn0dLe4/fkrRdOhjx1I7P6JYR6I7vmLr+C
Ft5aT6NDgsQuecs8NLmlHeHOAg5Hk8pm0NwGJH4haiRc0t8UJ35usUuRbhfAEnjmPDyBH5EQxi68
og2/fBln6CUObZM2hDdef4ERPLHy3BHhwQ+V5DbzlpzRPb7QHrQMXGFGQMVGPSJvq3s+0317hFqc
bGVEtJypYBp5D/02FbfkapW31ksF9XpE7WpXiovGCGoTctXqYux8zabU33h4DDqPXFu78uLX4Vxg
2ORiIJBcaeeWqz1j0Uehi5NDOZnbYF+dfDc76E94ZU2PxgM5kzYxM7ZxBJZI32vR6atc1RH0uTBE
u9j5nG6Sk/Wu3iaPmD298IOmhHYZU3BsP5c/M68o+KyXSIVhI+vTdkfx6CCqRu2Fin+RTCY27bJS
Ic2BotOyNuoGuoFRo3cO/awXPTaZW+/URdiglCVETypgtM15yLoXLAuSdW/QlDbffe9aIpqvOAWM
qzaxFy1/k66rm//7o5UEIUsFTGpjtBq2XnLEk7ZojqbxRVvDYEEVWt2h+3tDt7Q7CEraH9a99Y6m
Kd/QgujUkdDTWUOtks49YxhNZLryO4DmAjLwmfby9y6+JSwlWlltDV3FZNmETDiHCk1ZYPbjISyN
FGdwDtFYV6hBxOuxb3CXoUA/SJJpR4uI6bSYZ5RCTUpF614bLouCn+OaoqMXheJR79V0W6Y1ulgJ
Q4e4bIyIue2693ObZPWDl9XdrS9C55A4+XXsKsiFl0pWlUslwSCS4PnBTaCL4sE0UuYgek6GSVg3
3pqStm7aRAOFBIBwWKoLP5tgWQr+HMoDqRJhL96sVTbST5CcLmu1ujQZcn9uVHXSuo2IjBVC/Ihk
xCUhogLareXgdikJrnv6Ug2OElncLSnHki7dp6Liu6ZFaaocgc9MJZcJvyurYy1KKOgUxuPuaazw
5wzR4AraaHk/BSSIS3SJE335MUYd/pSqnQ/ZTCVGaWtGdYvmZAirTO8QfI5ah+5jOSRHuMd4oF2t
3n8wgkZE2TLSxEZ69lDWZuXSAxgP9AHGA20mxVMAAwbz8o3XqvacTSUomHQsZiS31OtUQrQ3hm+W
2zWszlq+uZ/Nz219L0572T/lUDsOUl8bTJW6AtiMWj3Ax7sYrHoUA/xnvxTi1hLd0gWxtb5n1Ftq
xyqcWX60a/H4p5iMb+dN04Cf0SBGZ1KMyiGf2iNr35CRtfqYIFXzG6FpQnax8tw3psTKjY2IgpBc
385piDnGhEZZdf2C183PodkWEW+ShaHInHz9eqVlaS9MhsTCqEKkXk7I5ydQnksoIkXn781SQ9bK
mhuDAJuOFTIlqSBHC7NEhW6tsMYyeYbfx6Y4Zs7/NOP+fwLb4D8pNML+dulu39v3v7Acl/fs8z/+
bSF2nD/H6Ffxz37cXw/7ux+n/LsoqtSmLCAcC7Tjpx8nWkurzsDQZqqqIevc9VdDTjGWB3GV4FHf
UW5/N+QU6d8V2ZJ0U4GBLMqSav63GnLWn30nyxJVScNVrEEdpfP0R9+pitV0HgAOnhqyqYJKZw6i
wFv0wEifYrr5f1XuQ0YBEVNao2DEB3sElpFKWlM5Vaj9UkEXO4p2KgbK3ihihu+NovIL9GWTqU42
vWVLBVJZlpTWetVcd3PT6qmbLLd2y8py3Vs3iUFIspCghVnDHdcSeKlUt1XWDe46YqwbqWnARay7
pWXk+yj7/TNWrOOH8V9Hki5TAjJGURP5y3VhXgok61hSSLgaKXgxrLQzVsU8w8+2Nrq6ZWz/Hu7X
WtpyuN4BHNIO/YnAtmW4X8f8ten1s9GoH3qdygR8Ge5/xoW1ITUImuDOEdbm5YJQ+hrz4sAEZgpz
EXH9muv63aDqi+IulZra/Ucj5nvX6IjvSMa77xFCWbpQP2PHehhHce5IkfBVC2Y3HIMIz9TckFgw
aUI8Hg0TJzhJHCB5fSLG+t9tNt0KHcQlfWZu1lgZmfLdTR2LgTuBVTO5MG0MIaGD2kWtl479It0j
5a8Wd5KZsZzF51SG9WWQsCJMRuWIZRzckpRWwfObc1Dz6rLXZUFBl0t691E6GYqw+BpIw1OA22+E
ZM6cYpjTCMFZnDZYvZf61PrdMBY/pnNb+TPOOPVp/f6Yg7BCppRSt7dqMejYAJe82qFDEO+rk2oz
Zflsi7xx9P/F3nksR45k2/ZX3g+gDVpMQzOCWmbmBEZmJqEBhxZff5c7qytYfFV2u+d3QBh0MBCA
w/2cfdYOEzo1OvFWNUcu44+58zpLjIRWzstqn/Pi+Ti1Tg+wg4GGN2ybuReH837/y2m+blanjcyY
ak01+7GdYoSFpv38mY76587L58/779c1gndOhm3JxyeqExSy06fmzhO1bqDWYI8j2q7yYKdxEc+X
5eMSnJe/bFaLU5mOK71vu41ajEdD7BscmYmtkTOWD5SalH8uwlGWyeU/l9XmBi4qTjRypdrysdP5
SDtZ9nOHMpruCeUef3PaL+vOHy/mmc/7slktnvc5/zdlxxhPot82ahe14e/2O59Pi/pg12TB5XnV
+dDzuvN3O6/LWvOmcd2ZO1xeE9P1nqqmZGwqM4CaHFaItmp04HGMGRpTI3H5ddaUwxB4cjcpxKKd
6dYtVpgGSh5Xi6K1Osf5bF8W1blQ/MnssfywgIeNLIr88Bkm96GD1qv2+bvj1LqPg9U+6h/5OMN5
+Xz0l3VVMZkXVBFUF+MYD7SQP1CQF3SMkXOKI7DISf9YTnKXPLba9GnWmemL5VD+6bfJoz5tEv2h
IJukguKJJxuLuSSWneBQRQ/t39mKRr0SPu0UqV3PbvDnXVU8vXdtkIwMCVLZz8zlxJd5ZjVpVYcT
NRxBoLm9U+vUfmrOUZ3S87I6+Lx4Ps0oU8hqMZYeOYABnfUir05R1sNRzamJUwUDNd5Luf60oWtl
sSpl770cS9BCf5783bouo90lfKwyOJN6D8qrc84kZYt8btSWyJgOwiZ8P6mucgJu7zj7GABhsHat
TvBp549ZtVZTt3W3gGwyoZvj5ogvoZzg1cl/L6Jh3clOMPLBPybUmtAoykW1wVD6A1G96A3ZKFwI
GSXKiQkfgxRWSpLUCaJvk7xUVksgTrQYnESo9LeTz4DLNiyi1OTsPmySzjk5Naesk0guvOnlJIk8
mGBOXrgcBzkpHb5vObQXrdTjZVI1p+bSLlwNdiUuZumEMsoJ3G0YHej0Yr0YEY4PoEkje7lvQsYb
M+UYa/Wbq993lj9yHsp0r1rZq3sH7HBxpCYxjxKOt8BIZqWL0FdpLtSVUBcGxOABIb23DxfdPgZ9
YB/VXIxy/WNudvtqm/VVsiqKkiJgS6VfFluGvBD3H3WVnYkrQuC2npJjq1uw5+3GmexlfFDJTdJs
VFsIOAKO04CJDkBtbJMCMTys+247IfGluCXB4a/oNerisZ+cfAp9TQIC/qSN20aaetuq95bJ8Z9a
RqX675VqWW1RkxIpY7YSZm5SNTEBOlPL5+2fdlInUct5rrkAGbqrj89Z6BlugpBg6qJZD74xwmLB
bAMBzF9zrABa1qEYrYNRHFwjci5MuV1NLKmLUXMtyVqqE+Wyyjue9+k+RnjqnH/uft6ncREem4se
rl0ZtlGTpU9oU9Usdxm5biHFHn+7fcY2Y4U6hBKSv+6j9v4P1qldPj5FHRIm468oIN1z/jg1d/6q
w4Rtgz0XwVp9SXW1zl/3y6L6opm2d5Y7Ffc6T86xMLUukm8QFRUzEDdZzeRyw8pXS6XeZufj1Nzk
SUHO+Zjz5o/TJmhODl9WYuXG6b58rNrnH9e5dOTXVm7tXLygV8gZqqOadFHDqb7OqmXsJ/7Y6evm
1nH4Kf95+6eTft310/LH7Kdzk1jlqcOS6ePU/992teuSVBUZ61+fPuPvZ//+k87/dDYbj3Mg0t2n
/0DNnnf5dAq15euyWvnp8I/tn/4dXPrslnEXzmTmp0n+52JRoTGsNUgyctV5/fkAz9ahGyz5j/Oq
0O7Mo+nkRJ7VrNrS54Rs1Fw1E2FC6jbTcz2qySSFT4ucZKlNMljNqpVqMyUWjIbPe6q5OI+NDSbB
NVVNf252ezlYVts/nc6UMUxzFIJadjmrtn98klpOm+VxwUJi1/Z9YGzPh6u5T+c8/0vq7GozP/e9
ZpQdEnos64bGfFbPyvmJUIu4NxiUWavnwh1STM7Oe+mF8CgCITTG65RYpgqtxaoHNMpB8nnil+Ql
grLXcXOvAcVRYdgdUyl5UhNtWExyGHIZLyUH4xU5G/xueic5TsHAWyaXzwx+UQyJZcfsvFhMuzQ9
Or5f7pUcsPXjH3R2iCDMFoXTbY89i/0r5EWeV/UepDLG1cZDVKAZrfrhGwXAxSnBU2TXGfaPGEoz
Vo0y2MppquAUdFaxRW76x/D9LGVVI3xUOfAMI14zWl+mJ703Kb+O6ODGmXV0LV7mWJNC+UgpbNT7
/WjDpuC7OPDZWxshn04njHuHqrucGhEqkTRnkzbZzXnsqkIRahRbTMiiahfVbDAixP+/gN1/FLCz
zQBo3j8H7G4ywGJV8fqXcN3HQX+E6wL7X7ZlGJ5DFC+AHh18ks/rMpLnup7jmSruxqbP4Tqgu54r
Vdy2JyN5f+jnLQtcr4Oa1IU8Jo/9r8J1pvFVJ84KIoLUOxr8GwY6fymx/yShb3DWLifXQH6ceCdq
UkBKzuLoeVmwycP4eWyWtZgWDS7YZKL9esh8w1pTOz5hoVCsyqIbTzQYZKs1O8cBghFA3VF4ltpY
CYaaRuqKJIttA8UBcbXtTWzSy+REeQwKnowiTPyaxqZ7m2r0F0sLEbBAyI32jxoi44B1YbajzsA/
Lha0/dYnqZfGE9WmlQu83HWehVPAxm9BSzU6tSlDS+mJmjtP8O2dTCKHsy7L0QMQbXJPMzIQL6jZ
eqSUJSsioAha9hzks3kUM9IpNYlaYR7DhpqizIGRoRaxBMCjacFu+byz2qAmiTxCzZ1PMJdUigYO
gbMJKmvR4L8+LtCNCmAHel6c1EQ3+oIADbkGJzW3CkIW/IkjC6D4ATBEWbBkA1U8XkdFGLmOZclP
OBHoME8C7a6nVncnQRs+RDtgei4s16g8nSepgTTPdTOfBE2IpwviI2czBOixTMcUp8RNLnFVAiF6
XbgODMSW1GyZ0bNPm+LWHP2frqCNwisMVq+ef8uXggLrRPzwEYxTUu7dhSOFeHrs+mgo/PLUVlRW
NpG38X3te+9jpmQN+W6oNVC8wYSeQYLHsIRdjU3vbeypNq+wDzKu0OBRQp91IZeNlNkubTDbwOvo
QiNd65ktCAjRG/GlNr9bpVFeDQESB/6bq7GVoCL71KRWj3wVq9nOfIvGBdHZBOeq1HXzqtZYNJou
3FhOZV2JxsHbZCBZkuRwVkipTlkwX7pTH2wbp6XyS6Oy1Bwa7s5uyXdjHrSIvq1DK0oIQHEATLZo
cIigzBDBUgbKymnGGdSihmsHdbS+TpLFLMbL0gvtS8vtVtU4kSmdKudSzxN37/nLs9omrShhAwIn
CSkjUzu4qYu4ptH2Bl/9avZn68qQ/3XXxs+DZs47/L12atsid8Bm4mY2Hbzg9AVlUNrsO7ujTpbA
3GUz8rVGN+F6OPk+MLWf3oLSfZlrg8E7MkZn7q9civwX5GpSe5pS84U18V/Wjc33Js6uky4idJZh
2qOZgX6Y4eCbJZVmTVAxZuXDSYnJWbXyPCljjBgLopI0jSTR5EDRsPnktJtPakmp9jIdmNu0QIty
zYjyR9ikEC+xbX+aEgqYuTdMRFgrJZR0Jh6W2nIhV5Cp08HpoGfWqAoZrnGEn7DrBiAUdJSvmHVC
R8ItbYNqgNtM5hxF6pvbwS9+KIEiLtzDoQrgg1EUk/Ej0Yf8mBUeFDsDor0einxZ/8x98tjKbNhU
ov381Xb45QCjo3Qijncs5NC9QdjXkvg4qFVBU0MKMoD9NZbR4PJD+9Nr1AlQIYuxMyPDlV5FdChq
KZUPZKlDJgMTuZv+zCbIu7ElZYhyosbzak6tm/xhn2Y5tbegXDFlg4izGO4BakOCjjWA+iTAzXlh
8Go1sj8oYwvqX1qK6NVIGjieskrG6UeoAIym1wybmyOCQYyVsDCYA6/emA4EENJH4FxK5C0TN/a6
Jm8L4q/KMSEEpOyp4pfz4LfTa/fCxZlPxjhavdSPXWpRWk3GWKfwJilrSGVBvCs0gpFD2j2heXCP
NbYvO7MqH92Qiw4AFfiaBk8TQu641ma93PKq5GfsrGAzJi4SltlCNdoSd47Ky3ao452TaL8QfkJh
cdZGXzoHEiOgRRGsujiTYOIqZ1WsSAXc1NxYUwblJxQbV5oe75WyVd0As+ysqjmKKO5xMxSUW9LV
T2SUgbIjXldBNWDe08uXV45+SIUECq/DDDntxqPWZBhTU6FDRRM8hqiz8IYGA0m1HabAfWjvrKW9
8/IhPNZjax36HsDAd6f9DbO1PdZFNDN0kFUtcB8dnlTMa7P1ZMTWOvbd98THVUntmVc41kyC8k21
d+bm8yYMYf2FsHc86rGA3ZnJAdXHrpkvatC0ZLdGhBo0h1t/plwDPuwLhbxjTdjry3dXi0Oik9LK
luhqbmP/4zK0KQ7Mergc1EVRE5yIIPxM7mVuzm9jadB1TV34YhT9bB0BF6+i6ONoFlhlpSgdc527
I5M3aOZUqOXgvTcm/FVAKekKL9TguFxPnlUdXHQRbScVrWVzOToVQiOTvFvvTvm2D1J8kwzqnlWc
UCpUE2J8qSyc0VE2TowVZpnB14f4Qe9oIHoigdsgHZuVmLz+gJ54U8sCOTVZJgipmFHCpPQwrETV
5KaBuIiHeaXCQQWkpDRLwkNOCvNANv2foyft0t/pUdPtVPOmJio+dl5U4bGCKnZpySKFyJjLcZsd
1NMf6TItr2bVxA+cYI2vnUONY3eZRiBnhA7mwp3C8agmHXzTPXYmH21QsdCkx0DHyhKGRGsON5pw
YWtQsfcRlpOxOfW/fFlcQl3bl26BAxchZw9dSNj5F2EmEJMO9WyvsEF+aR0bSWA36kc1aUHgbtqC
K1LpkX1pIETem53zXtD/2k6xFp9MW9sspZiATD5qoYtGuJR3ZmyjuoR0ChpH6cpVCNd2ITT5HRbO
Kho+hrV2IbASG2JyDmP0nULhbcqBiawCbD1w3ci7slNftdleRZBVWBnhicxyyCSPLSdqy3kzMTnG
x9bFeZvaVe2Qgpi98IYfltSUeyPIopHkhFpSEXMVTz8vfsxZbnYBJZsqSjciFS0PrbKIYbC6jsJx
q+GU1tXeLoElWHzj0qRI0k5z/TIFwnvp9MHFIDR/H3kFVgNN+Rtazx8S/lqA2DaC4E6VIJyLET4K
NRIZU1KzavN5n79b57UTSk5snNbnndUcpf7NwajJ58qRrpp8OV6tU/UPaq6fao0EvmV/PHpCFAme
hzJaXzdInBD1ISA1q0LqXu1NP4FCCPX8MFlAjs6v0POimhsWW6qY5ctVLavX7HmxwOSsGJb5iGFx
AmJOx31cKpxUGLFR+W61PMrnyLF95N9S4XWu+EDX0sLA64AqDPW4HtEoXKrJhGfsZuaNvM5dSO/C
QIYemp7PG5km+jjP/UDQuwrbA444QG3gcvRwlGXswRWy+vEjDPElLPFp06fZpE9xg1QhC3VUue11
wgKLR+uzVeP6Vj4Nak5NKBNp/9giMndpTmoto5YaT3PZW1HpayPG2PegZmdr4nE9n8VsHdIV3jTk
p6iKM/hVjAVWH7Knj5N/XnM+5Rdtw9Sa/kUPOV1KHr7sFc+xP39s+ZhVn/7xj6hd1XJSe+yllj8+
8XwqPS2BNgRuBynFw3Pgy/nPCouPf/u8+Xz2/2BdVWCYXuvNQIItvFjCeW4ZjyYQEkwXDT61oViy
jDN2g/ZEgdVoIguur+1UXzbdiJBhWMrnNPEHgCziORPWQGcW+FbZ6DbiBe+2zSbxjaHwO130V3LI
9XaJATrWi1buKpPdjcqGHWcCRIdM8zQ5GDH1MKSPLvJ0OwYCXoSOtWlbd97mSdDtuqp7tKqENw1h
q9XCG2XlDsPjMvrjpsfKz5UOjR3ut97gnRDgYIaVNKvULFHkyq8pXazmsW93ucaLz/V23Thn25r+
6XrqQGaDSELh35bxekActhdl9xu4SsLjCxck1ofvFAAlWxfsc4qziidS6qtg/9no4efJ+GFhKEw5
Aygy3LRrVCeLi1GLR36q4HE5ZG12jDWuW97ap6rqepq+BNJuV17H8a9xfsuDcJ9a8PKGVBt2URm/
dINegnqNL+yaAWlZTUBKUf114gZ+VsdPBfGjjfpfLlAwoQfO3gyJSKRuiXszI7e+6V40D2QwhH1X
BjCKmXcrhwLxme+ziRxBtnMakpetKLS1nbvbOLfeMFu+CwhNPA/Fm94P254u182Mf3fR0NetgZtY
iX5bz968qqSchLkGiXjJiMPG8SZyfyxgRDY2sP+LKsupy8vt6CK1JoxNsPyamppf1tWKTeTl6ybH
9y3wu1d9aePN1ETP7RSkpww5DELNvtsIho/b0sDVEDPq1VQ4W+rw810i8OEyLP815U4/pryp17Y9
LDs9Th7xln+C+RbSI9GuFpcOKEk5EouuTKSGx1GnqDgWk3UYI6xDkdzurby6iKGQ3ye2/4Ba8HoM
DEbvEfDOzohuehTBXT2Nm8XUtjgxCQwgQlmcF+y1EQugqOgvSwhuv7ShveQPg/gsK9btCPIgTmjg
Whuq9xLTTCZ0sBDHA4tD/eHY0IcW/SZIGhTtwPWOupde6sM83wQzvqSFll8LcltTy/1qGIh8beHu
hxoD9ipvt/Y4c3P2i7WbTA+ObjACTLXXdmRTLd91b6YcW/qAkS5G8aLZPs0qxjW5JZpNavtrpwAh
WZadc+UvEL/zIa4Rw2fpyTYHC2Nf775cW+ms77Qc0/XSyb7VlvPmtM697ev6NyQSL4Imaj0P1Kb5
NcHrcVqavbmMw5WuXyWtPRPOZhRpm0As50EWTlmrMGwwrS83ttt36zEz7nBIbG+hQ+LQ+FDNrXui
ZV3pWBicvEfvstaD7L4R1UUdTTYBLO3XYhjPZRLu8piyDxHEYP98apIit0Nhh6p+zqArkED+Fca5
swnt4MHxyLZSk5i2mD/YlLbUyDVWCQA1Xv9wLV075HFzjgtRLbp51FJpcMSxGb9scxPqZtj/ppML
x2VCwxXSOFUFsOQuRybeA1At2uBY+DF1Cg7FT6HRban8+lFlOu+AAChVnDdkWGn5vJpOaEfcxxQl
nnlx+ELVIcXZLqhrJz/Eo/4gPA0JT5ftYs8Jtl1tnzLdq++0yaYQwxiznZe1mDEHyPVpoyiFwpch
6Rjj2hOj6K7FhnS8jQbL3fXufqz8x7HPiEq5ZbfxTf1X4ponDCHxMx+T12XM17Yfk20woxhInBHu
ymC4Cs3m2WoccHv6XO7mgQttPg9D/i7AVuB/3XgHbFhLh4SkLV4JU/CdBqiztpF9D8LpsLgVntzU
ybRV9quHybauFrTkqT3hLmtbxUPh+jsIKRvfMPrb3LtsLao12yq/p/KuhKLlIkmJOjx9RIKHD4RK
kQoMsQ1wuMn0ii/Jj8mv18EyPnXwZYlf5Twg+UOQDE9If7NVYWbkKOITHuI3pUkJTLnrcpqaxEuP
weBa2xrHs8qDPjjp72Ms9M1oDO8+aZwMQTlBOW/YlQu3XyJwMm7Fcm3IC1T6cYabuqyggwbiZ3a4
1QwyuADRyo2wShP6pZdvpj55E9TqkU3Zpv2wH7OeapQawGDE0NPnVZXv86C/yi3d31oBlsYisWuI
EcYvPMfFKk2+YY5K0VZlayRuhzckXrgIBILnAsuCJDbaDfrNjflj8CgiDgUGrcShBOgzCiDs66hN
MCiiaENH9wwcbu12EN2Cws1In8TfbedqKUIIcz7h67GCSxH238FoHitGw7tmdE6967rXRhlfoRKC
zRQgIcxy/5p4M3KSooPsFsk6XsLDiLvEXZ0bB97C9Tbo7F3qJdbWTBew46lY1WnnbgfXLDcxncbV
OFRilYzU7CYVFsTE2K14erVNmxoVfpG2zZ+bGHIcBd6/zeo2cghD2RhgbECJ0hQ+u5l5al9FnD7Z
i/YKD7A+TmHfrI1lAFk2NddzSEnLElFvNxhXdozTnSNuitK49ZdGuhelkLa0absQSMZPNDIuZpvG
OA7rXT9YT10NpbuPeS8TQLi3NevJC2kgs0TodyLCexKtnEWYR6NqDMJB0YNCHECN9R105LiyB4oN
J7hXgb5fuvY2a1jwEnlDLJeJXtxOFaCClJ+s8Dy8jWZaBzsHEOZ5J62kVrmqBEUrDXzXdB2EeXZD
zw8jWc97Eig8+zK+xfenPVWDDdgexrkgQWeDvEy62dxOAOumOPW3roR7hYZeHgCc/DTi6bFfuI5a
WtfrPKSSkvcY2D8gZ5ugpgc74O7lUN8YpdcLDs6mZnVbPfb6rWgh4BtpvLGH8i2vxmqH5Q7i3HQA
xw2g3nL81zAdEoKodAGtoL3RZ7jLk4Dba3n7lLK9yKmi34w5TJOK7z54abTyPkB8BEctwZlBF7f4
joxltcePJT+aqbI10in+M62d6Md7Rrm8qHnqGkOjhXN8wp6k/yc7It9rzI8M9h4q+EeXIxSwkWoy
xDITrXlwFcthyFLcO4w6NxkFKYafQUm2xJ2R6MZJg4YsSu3UptQmG42gJoSa69Wy1ILSi4ZYsw8G
P7JwGonEtG7q6kRIPK7DjN6tx4hQ+6Z5ROBaxl7rzKaWtcr8HdGm8jZKAu9mTnZTVwU/aI6AXtOZ
34mOKt28n4zroUGCSgFMEPAGTwwAwvVQTts+T8jAjFtvdqyLypzvhT1Pt55FZbeuGc2GGHgCKV/A
hCYyebDdNN0Z/cFEZRKVRXWa2+zdcyBJ97yTNnpf/qxS+1ei0dfKvV7bQS8iapzrE9zFcZuNjyVd
wr1ZCXeLYfmFGHW8aiF3HCyaBhrEQL8bu+kyzmrzZgFN6drEdvMxoLKWsa4zYMnAGHZdOO11ZscN
Yy8s0quBAGXgQarW9BZPlg4obmI3FyMk2r3l4mbc5QL7kWnj5pa97szE3VVkbnh3vPVugSFWTquc
mK2/cdrwMoXwRkcrfk/aq7Q0dgXvV7qROCoV4t5yH7zAMB7DBuZ1NMJ78z2B5dDGqevvAGb8Td+Z
z7ZJ5x4Xz7sicl6E1W4I4N0ZPhzwqi4RVRmUG09tEG70armvTG0ApQu0VueKz7HWEfFBG5Sibcyn
09DDi3Q8nWDydN+7KM60aiw2HqVV2GavbTygOxKd606ffjqlP28o3weE3LMKO+eQ6tbl2ffkuAC7
ztGCM2rj6LvCUf1HH5GZMwSm3J4AnDqTF0vMVdFjT1POvG3GLn+ci2ZaQ8b5ZZUeVSuF5zIew9QH
ITrypdokbPfbjItuVzvhBE+6RwAcHKrGdTaNR8g3iytxMMI6X6ceoIsck0FGOfYq7VOsBYor6LvJ
Kq8cykrblHeDdaPD5qTXlW0FsFGoVcjQAST/6Gn711aPMjjOwIx3aU+D528R3UFIbPpXd+oeM8CA
dk1UvcbCxDeaeB0u2wbB5sqap9e5xKG7MIOXoUgpD/KkEwV4236hKjqNMfQy+hG/MBspvYX0vSwI
6RMAKvwA7aomvyXUVCe9CXHbGfT92ALHqE5Dkrw5iQeDs8GTwDGfx3R8bxbeSs7k7Nxo+G3P0sla
/oCuuOA3Y9hmU1tbNPNuDKonv5YOHkXwki2Asbzhd19MT2YcXVT4NdGtR1gfzxdRQGe5DNx7vS2x
85oeMzTxbq51x87pgSw48wZfNCeDvub4PJDVZCebwZquqmg84hVXEwR6NRcoimKMgu0iTEnTItEc
FVhMECczLnvdxLHQradTZ19LtgaVA5QHxAs+6hn1ugsOB/xkFjKZ+YaxC5EgRzt19ElphQPCNXrX
Py+lVV0zSjGzENvihUsm5nBclUAR5rj7Sd72Pe5hb7cLgccItonj2k+0Er/gDTs7UVh7Y8DLHfqY
ucLic1iFjg8+dAIgqQ28RCN/k5JZBwpJaiFwqNLW6mekdMNuk2qRf8/TMzrgwuwxBKYLLKHIk1/6
EuPUUzjfseZp58XGrAhjjCB5A+lJ0I97svVwXppIV4Pi9YiP4AmtGQQT26Z6j5casEaMm2IyvyHN
MSnsSC/CUP4D+lAejLgBM1eiKNG+9RFof16u1/QRXqzOemjM4dYqtTvfSG6ClF+pSCNCqcX408LX
sO54PzGQr3sLf5wkfoq80FiJKthZUeYf4xm8savFjJDj6DYwKwN79Jh+X4yhIwBYCbsuKPDvqCNu
adVwtF1PJbYreTCvDJPeez+VXBBpTWBLS6gKl48pIncTg4JZ6XPVrxLfNi4zIgyJg2Im98ZXq26/
+722LhZ3IkdGcXc+ps+z8RqbxvcIP7YV8mPqambezp2NQbXRUh8rETkkSiYXVqfnnETCW9nGUBI5
xUK6/0T0CXE2eKdD3ur1NRWDOEn1T8ns4G0wHnPfJYxhmm9Vb8MBBeKx0xjGMzfez8LbGZ2ub4cs
ew8a8tNarR9DD+18awGkj72cvqY1znwjaqyLziCSOHubXKsqwPb3U6U99eN7EBP1do2nEQrmOvf9
H5rz5HkubzkLxwC7oig5Z7RInmjl9bQAXsTnN5BK1yS/LqhxvXaEXgMmjozLcqbIsaenSt0VPQeM
XqYKBp7R0oLoqIsKv72NKa7CKcimeUhvgxjufa+/GVHYQGVyMHzD/4yuxSq2fErNyZkbdEebQL+S
Y1ScVUNo+0bNA8lXmvTppe8x3XF1Y5dqkpceOXS/3Ro7AP826XTMmcd80wc4VBlL8JS1zXtXVO9S
U+IUyc1QVviVPPFGoMtbJ8/xGPgbE2BalkCOd7RvVhIHq7515isv+Wnnxa1TLM5FvTSglOl3DgvS
arO2rvRWe0KXRZbYxet5COHCPhd4MGIUgUVphZmh0cU/tQHURZ0d4GLX664Qj7w0ryyx3HkRt2cB
7JsvZWRpsB4Hi++YcwGHGrLGEnG3SLt1zUvMbRSL1aAH99ZofK/SHMMd5C+WeyFSN13HlvcQE4Be
+fZV5iAxyEOSg1F8SzxuXIGuufUc0qfILOp2fHTn9DEZlvtpSvCImS+STlx3bbFrmmsnM78DpUXJ
HUmirYgZbIzaLaAkbi/tckoEepvF28mB6YIcmgeXDm1k3FhZ9GqG1tNi9sbKWvp9n9bvaexht8Eo
AWsIf+doT34wH4SjXw2IAVdNQll/FfJ1ndr9gQnBncmvZYX2dqI7GNsP/gIWyJ7Sg/GdpIKV00Fk
VLr20qHYwYOCP2CXwHwwe+lA5CewKxbP++EWNSEE40o3ive+DX5Yff9Wlm9jG2JYQoKj0MMn0kh3
tVavC7d8N/ln80W8R3H2kDvVYzlAxiFiiStK6b0F3M/7Nuu/l3Sw8QmhSUrrOVtZXfWapw34Au+h
TEgR2TmBgunCnkucHsSD46SnptVfPKN9GL1iF0+kiis/vPMnIO/oON4zP7uDPz1CRDJb7TLu0ote
z38KnaxS42mnXOt3SEa8tR7FkG3A3uAdGYiNadQvWnIrluR7BtC8iK6ttkHKJATmHZ1/RVUhnr7x
TWggWNCsK29w3h0DaExky2CVaV1jn4ljgHCJItHTjsW285Jj2L0A0z7E0TfcI7SLopuxiWAo6FHg
nSeYUv8fDvfD3v5/weFCsTRwuf1nQd81ldvx/1u/NlWelH+V9X0c+oesz3P+ZTvI7/CyQDZnutIZ
+A8qrm9TT2tQmAuY1rV920JQ929Zn/svlKaEZR1ft0wO+4usj10NPzCB2epG4Fj/TRUuXEsKiz+z
au3AsE24vJ7jmhhYWp40//0k6/OyqS6avIVbozv23p3Ek+PP4V5Ph20pzP4OZU98F6XjsSyMfK/T
jGwsoVv3JWnxVUbSmOZaYAZRuvcU09JRa81yl5C8uKQpj1fjYju3Q7jyIzHcun20i8g4PFRa48Pv
GYvLthfixWquAizXs0RffoQ9zTRQ9/ra7EpxyijcXEVpSzod3thdHSxYKTkhLtj4x2eRG61nI7Tu
fVObd8jBiNtVSQCNoQMHRE3xxoxremkTpfIETaefXaBdxT4IpKxw85NduvlhmcJiPxjz+E1vmk3Y
JtP3xBcSWOpsRYOpASVB1cs888SCVR0A00vxcNQ/TVREIDuYxVXfLd1TW+B1WYnOIe8iXPnii59K
XEXQMO3zYilOFFpdz8vdHMY2yLL6NfAIEKVZtjfqKd8VieMDs1vifcM4dBxxzOuMa8tKXgIa+K3n
4ki2FMNlUFwOfjaf2tBEtNGXz3qHH5NwrYs0WB5RyVlbzcGFjJLw39rogyji40gGQvlZahzecwag
5GzLWOCzt4z3fTYEWw83d/hqJLWKXakb7U4DGLLXqsu07YNn/ZTekTZh1N7j4zUW466YqDudC5g+
c9NXh2CfoWjbtUjqVgEBwmkajFt7Gu7LZjCui56Aj1vkaGX4CqZ7qUGCx+umBmiMMXvX6MVh7nzz
2HoJr3S7SZ9B2G+oqSxvNR97NUZIFYGNXzxH9SFLC/uAdwYGnYR/oHhZj22mhc3Waymqitsb3yxQ
GDkh5s1ImvB6MIHAkZLaOfw4uy6I97ZOuNZFfQ8WiFF6lFL5WxZzviH80x+6jPG0Jpz4ZIzaewXx
Smj6fJij2rrTqd4aQuvC4NUj8+/igl5UR8SIeF6nu9HRAnWM6USdM5RJtJ0WpgEehn65TnF5ubUE
zo0BGWaKqLAktHTM8+TEW7oTRjjJIS57KEsZ1gdZTDCztciJIa/zgvsl98wrP5nMK8TDBaRTO4Nt
nz4Qd9sl3FlHP8RBekxnjK/C9DaxNOqeffdusjCGM2KsOF1ZZ9+AHqHMvsy3gFzCbURPY6VCKCnD
Kqw2PXjsA6kMG2NfrUoQByIR2nTV/FzOpob+E1mDhwPKPuW1g0aqX6UhGRqzAJRjze6w86CGGQJY
3eM4lf1pauI3K+zyi6amD+Kg5ANVmm8qvfHXPqrHxWuaw7zcj0l3qmvh3Xp6QemdIb/+DI2NwVlz
mLSaXKrt4y8ib1YREjBBLYqAxGDgRF7FPxEvfaE30twy6nwgr3BMQsu6MiP/OdbC6pSPMQnSBT2K
G1XfCoYlXtPi0ksLfMWz8+J0EaZfGMDsjHy5WyZzvtA9h5s7SU/l/zB2HstxI1safiJEJHxiW96y
yKLnBiGJUsL7hHv6+cAbMXczi1k0Q91NSSQLlXnOb8Mq2tmGTVpaAUyGDsvba3qoNgmT00oLChzF
lMkNWCRvNIdjogEuosNvtB6gLutrYkf7pCm+wKspG5RlcmIob8dXIwC8d2LNMJCYq6lp5DEg/4fY
4e4UyZgimACx51hUN5/yIN8sBVTZ2JPQF3yQuEIyWeFDY7r5p4mDvlzomVoa5Wec0OZIeaSu7eqq
cohTLxjHexWb+Trzq+jiT/Ru15IcdEeaIN9QfmvHyPWt8xvryUnFzaq74ibp8Zjn1KCkEymlVF7/
UJOKkMva/01T0rYu3aOqkjc1KGRhOakqxabsk+RIl4S7GD3jY++TP9nmPqBeE8cE5QDkxJaRHJLK
+E2p8/CchNatzNydE9nIj4RHjWjWlFvuofLiNUuOln4XEyc/OV9+ZN0qnv5tRAjRQxu4qHQXa5+i
M2WvgpklQzcFSkAnPDVorp3a/6XiMHizwyl8cBrz1KRQU2MVDkuzE3gRmY4XLzco5BU4zD0CynP6
Gh7nSJZfiTs4N982Xidhn/PG06+lv22tkCXVBDazzKTfASD8S+KA1U+ADKRtGV1cgr7B9eb4kAN5
nmtJjWmMUyQejbMMSeJKs/Slmf5UfXjTxOi+Jobxkfv6XFV+spmpKUPMObRLMwT8k8uPFgyLm3au
mwcQnZNikSM9cvqaRfE1eXxmn+fRTjd1QC89HL5SU7suF7Yr4InfdGHQPAXG0Xbsb5QcwVutahrV
hHqMZVZBy8joOZlSqsyn+D6KtN4XDf8UiXHNI3uTj3YI5Bb0Z6e1InjZ4iOMWAaHNMf+DRNE/dyc
7xH+JxRxEsLnNQnlqZF1oGGsfGHnt4mIzce9Z5a0GdpU+oI27PwGJtbtXUF7EfmBJa1cezl7ALt0
dB0VsTYbGTmsH5A9D4MRsDGV3heuhY0JU/I6mJD8cWI+zjHC+IYUlLvDM6SGYeeVZn/qmKvXNMSR
EZYrpvGMNsyhtv5Z0/Qr16kJOHAGCQnepmy4Mxj9mgt48npqg62Ttq8KnTuB8wB7l7km3y6VvyJn
ApYyBvhcaitYEzwkVmtG/fRqOeb5PxeJT11fBHdFbZ+PY7cmmaJpF/Gu7ixmgM7cpA08eOS0+WOQ
ZWyP1i+rFu5TOgjzmInavlipHe9gIXxIwJoGpraQh6bTxNSaUflSxgmOV8m1rq3GXuXl1Bwyuy3P
jWUnxzJX5qJZOIkwkwfe7isS9f942R1DLymWkB/7zqTLDN2weU8ztfG7PjjbSMx62tNOLcJk4q9u
RA+Le9c9LHT62THjE9KH8lilwAy6NM79SIkNyiFKQtuqfQIVPgccQJcytPUaq0e6b5vWu5AicvJq
qJmkylGBZNnfeq6ZCgx0I3p4Qq06byvVjqT96eeuNdyXxuxoE6JqlPp2sZOd2ht+2V3y5AsSsDjK
bvpuhFtuiyCE54Tti5C0Xsc51uA7TcXXkyrcWwKMqJdZuOd1pi5L5V8YpuTOglYCSZTUHlvigZay
al1WDR280yh2vNL2VqpPiWqBoxGqfWt3hjoOc0KsGAWofSn1rfc0w2My4BaozUM4hDShNa6zcSSS
4Ka3oovnln91g2KkHM0dYsolotWhN2yQzaNtGO9DGS0pJER0GuXz0pjJGJGK0iPZ8Z5Awe1ETVMz
XGjxAVWo2etHY3403fSPnzB2OFa7IWTFv9K0QV6jov8KrA/gJ/gs3LsROcPNCR3azCK9z1ElyRo1
tJm0T6aFJqTr/LPMaLdjg7lgoumoczlT8fTPdu3o0oUUURVq5lKAnVwHyPZpiM3Tc0cmmY7DCXVJ
FTGtJd1jzqg1OqRcqkQ/MrPSqslPce35I4ok0psPEWkqa6zwxAnaipBE33vLLYwt5KsQHVaCBFlo
eGkhE905dTOosJLe5KxUNBlNr06r471tke1lNPHSShDv3WS4Rcxu4LLzsah0uJ473vMdX5FnGS+J
PlmhbD78uuJP2FR0Etwqeq1tNTwFVlwfU9wDOkGVDx+9CcxJnFzrhLrIfKgTeikZZOZN01QUknr9
eM+d6i0iPTDVbnWUBMJWcTXfU8SzIo6ma4lcalTj+FiqYq3t2Dy2o2MfaaraBt7C8lGBQ6hM2W77
NhUUshbfRcGVGxp2fEkLVNowwoTGdr7zQBuh5raDZGLryun2ItOxjgzcFKhN1slyo7Rp/543iXP8
GYb4esFbRyLMuuq5jTUim1BDPin8+MMcXPyUCkC98EcNCIc/0rAam3Gyq6PsKc2d5Mr/xykgzQ0h
yxlBRxa6MndutibI1qqgQHT9M5QN/kAOU4QZOfQsKui7JDiLIf/CU0mOmlFklxr06NgXotj4Rpxe
3KHYFuxE28CfKnyI9bTFToZKfQSA9XoUuLXirxoz97mxZb3xSsqKBLfllriMrYXMbbjbwWQ+NHAT
P/8z7mXEl1Wt5rya9kVIP3rg5ncVECMJ4X2KPNFBOgQlqhlakinwDEBP8fnHVp0xVQZHAyR7oQPP
wmjstYzz8jDmPJW14cTEJFoHHyymCCBs+ZPhiESPvl0W21J/9RYTlssesPJcEg+d8Z8vofzagDsV
5ckfxxK8Ie0KWLVCKpakVDgXxOitVUv57jA3UL6BXDqEcWHVBvkJQX/Eo5Kg4utoPK9MlOFlHYUH
WuZ4BCISYzOVfCSpVNuwlRlXLMcAL90Wxj/x6vnWzhYNxjN4UAfAP0cqYYMaBpIKTTwrlnoI0Bu+
mFXxETRMwGVPrCsD44Y8bLq4pzE6O+P4nAuv35edkPssJPnOYVzpRhYWkVX+Idfowtp0WsdpA5Xt
g3HrYJQb/7nyWo0ih9CCKtU5FzigfO+BDfuG0e+zZHpHOGA+hB0SkqwNB8wNPJYNwiBzID47T9Nr
NVXvoLYejx9VZ7Kw43NVTJ/QUqi5oYfPSRl6O9mSRjzMIS9onH5oGoVWfeDFm1TP7a6X3tW1DFwD
Q8kbJSQUCNeLOjljeiaVqT6atfttyqaH6idOs1ResSrijHpwFZLeVbeQQX2Z8iJtfhbuWE4pORb5
8zTBgA69+a9kftn2CcmQker/TFAzmyyjdJeE7UvH8rmOWodvLq9pB/Xi4CIG3mpxLhBuTIbaNbVP
qnFaEAJON9iGvkR7N1kor6JGUghYFQfHDKJN7Av/kFYWg53pXVMzLq+Gg9nXZ1px4lDsTEcvaiP3
TwzREoq63CJkt/ZT2DUHbx+YLcmgKdd9x7lNq079y3OnP0vfIHvnYUYceK16QNsSMf+1Jia5GtP2
QEK8vdG+Pd5NeA9ewwlPZtWylnccwhWJogWM23UM+y82Vz5hsZrMsnuXPn3RleV2j035WMTDnlu8
u4XcR3sHKGdTk3caAVrtNS3AcxZcELf5687jvei6XbYTTWpuhKIqJ27nvzLBczjWIwW6FUtYMkkM
IIb54inPvsRyRjLoVzUVhQNFAmZxj8LmaLtWdyOkiGDXTkV7TxItK/P22BQPY2k5Fwt/yjEuQkSF
fmGA1futRDwzt1sz4PIrl26ZPEzocXAyEmBpW1tNbmE+iK7aGcjPujwK3xAN7bWo0p1KAr0xbaYd
srtcRFSXOcj3MeXD1J8bBG4HGTxhpsSWgkniuCfZrD0bBttcrsCxscQlDJJXr0EbAOI70oBymKfm
kRrd6ZxnCCaSsAXiJ3zZpo0qCtylJw5vW0F+7Sju+NIWPOctHRm6hCe9o1ZhyUyE0D+IzGwTJClh
weGqMkMETQvJXIeupq574HyBwjv4rJnkmw5HY5ZPAMvmYym/evTAWgzlY2VCHrdEPJdz7m4MroOj
advrRhOyPBfGYYIrQ3Lsjbu0AqTyHQMByBAfJ/OqWYcpVR8+ss5o38j5ATAofneGET87WfyB1iU/
Q9N+/dxYCZmbYVv4qDJr1Myz8doDxGA5a56jlPPFbuxrSiTJKtIdzjSvto4cK4zsdJ922VtkU5YM
LzbYuHzKZqKgXRGkHffWbRAOroQ2VHtUJaQPIMwgo6dsD3JRO8yA/ywilPTR/bnc1Q/W8t2Oho3q
qHDiI3aebm8T7nOMSWYfmffUYE64NjoCRxTjXJ1YYE2m+ufN/vSYZd5B2EZ7HxkBUZ3krq4+E6Pc
yC4BO4JX2ckxA5tyyrNbJP/oQRBXN3K3bo5a1AHiPSYmCU/BaAFitILi360TaHmsKQds4YbasN7n
0UCceTyn53i0CwqG0XKrsfavRVkah1rq5zIY+PqpZj/2eXPASl7s+whVRpImJTboKL5mg2vtqyUd
QE3jtA5Gx/mtqdWsHQwxQ/thtgEqElDNFSf5zaGn5JAlISM+9LIsjeAqym85oj4msnXdtB1Utgg+
I4OflgSfIUQbKACTbPPY5uZdzORL25pthslmeKy/pDOXu8FuCD9fklUxlV3y3HDvUUSWKURL1Hf2
lzI+wtDQ59h2CVr1wqNn+eqcSMK7o2C4ea1zBMht9k4iBeHXnPPc4njODAMwJhdPNIKjdoj9/gFB
4jHJBtBcCnCfC13vg5m6dMjecduHPLPlAtbaQ3t34wYwUxKjkSzG0hm1O0WR2Ad8Uby16dPoTfi0
XO+PZUfDqTf84oYEFjRyeIlV6t+cAUGD714C7mXLHNDWtCPKZW9itQlwNqFhJwA7H5NtLmUI3khr
Mf4Y/pIk0+jvSCFSA8XRpJ4Zh9hgti6Qh+yKNJTrqh9gnbtW7dyqhx5aEIt+1sUKz12+N2JSmiif
67a9MvJdTV3JDsVnsMdmBLULVu7nUIjGdC9ttvHMcx70qPs30kRmPJXNw+DIPz2hXM9pYgbPlQNC
MIJNSOeR6txpbZpGsEDOyY42kKOhBbFsMiQs2yVojuHuOqj0vc1Yezku43UOzvAEPrIuxzLdDvOY
H0dmPWB9ukDo6T0UKQn0EAQnOFe1Muylbb3O9zgKPy1Qc3Q0HiquLn73fHyGafNWu3/6HgIUhAP3
jRD/vBQRsbnAH1IxOaMjPfpeSgVQVdOXPTDYtkX2ROfuszd3pHZjpjlmk/PAqKOOSqTonaMIQ2Bf
thdakom3Qv1GkZzlHbFBo0TVJkK+sgELhixGWtwcjH7VSL9gPuKuSCy4iLZof/dV7K2HCqdnP5mP
KJ7ynTSKX9Kw0JikFPaRrMmNMzEOcyT/uMG60Z8OGQYAGnizI1T4ulb+sE+U/+ALOtL6Zj1qseTZ
Axun2d2gy/rHfGwuDmTxPZIA1eakT//4k7rYfRZAKLsuDL+MmnwVh5KyhHIYjI/VvPYaEFeDTzKK
hKxoHR2mXFKmURM63y6hz720dz9ZYn6LeBaNRLMm+Ko8uEtleMf15bc6WhrSEKkmAZO/p2+IrLrj
iGvTTYIJ2Cje/viqtEKXMyIcl/zYwG6bdOU30SNrxaapUTnbuUMzRuDuROI9tNpL98NcPznIpM8s
dkT4Ebu5/fk6096bT2R0smNnMMXC5uePrAh1whWTnrkea2+T9XJEZ2xwuJZkrpgxhk8l7Gj957+J
bMk0D/scp/9/3ZiKcT0tfXGcasDBYUjbba62fUXOE1q897LJvquyRG7XqsuP8Ro7gkYbnf3zSz1v
tULKBdDsg9MgBY+6tF6lk78fxvrP6HJZQxzhobokTfA5hx8/VnBr9p1D6YQrd8nG9pcPagm6U9Fk
bX6sZcKQ7QoITG9+rIM/H4B86TqAf9kYwYRBfPGohrq//Dg3p9EatmU0/O5IDNgpK332mYPWjHsY
c6aFl3BoXxVyjaQRnbSinqAyTV7pIr0XU4PMKi4oQ4vFakl9Ax0sdz8+7TnPL5MkEJtR18bITc40
va7U5o4WksqYAOmdUQS/VZ19I0nYd5X/MifZX0wjO7rBKRyZITK4JT2eleO0BN2ZNs27ViTeQuH3
J8tBODv105dL2vqqCjZMgdm+HZEmjBIZMb0Ks7QwHkW5gUcB4VGocLvUEw74ungVNi0rWgg8B4sn
EOc99VRcgaV7/TFeew7l2k4bnsuBwhMzqeY9+AQPj1JvvdNbr+XcUbeO0NvlEDj6tb+U05fhbq6m
1yCz7c0PRzK3ZXO2i+XveriY8SQeiKdNP2XZIchi+nD91jhVpvuCaM3aCcO3iX6f3qxh9LbUIRqr
kUxjaAy1T42BM1sr52Py6FgwxUmZIeXnKSg3iBWOtAr6hF3Go7clQp/Y5otBxSUoW5fKXqGF+fHn
D0vo3tRW9IUsTbdLIMCP6X4CZ1wZpP04cX9tJv8lD77d7o0Yh7sx0UI36/oXIooB5CLQWFQ8aloE
oYw6/TeKaeMEGMs9wvlXBrkr6JrkEVgYK1TbeeiUwg5eh2yKqvCtk8FvjghfAHDkNcYH4S+X8dqO
S4YiHko6GMEQd55mb//DmBLgDwhaKrpigzamzLmDOP4nRtBwgl/Sqr5ETMNHUZz7lAHYex7bx1mN
X9DRHAWoN3fADR9GUb23f2T0kJuUEhjhRaCmXvV6Waqt10a0z0TenAxkbeHU3yupN5QCbyKuBCwj
OFq03ghTN6s6R0BEhlJoyFdikfuTTyfWYCfpwV28PSOZenTdIRAbH1Rd20fYDX3Kl1iHiZAHQDoN
I6SZeGcQsrreRwWINiQzpoCYvvXL0LEO1uZE3cZUPsl0NBGHeIpeJCvHoEGxFD07u2hWCuwuSkHf
1T21atCIxdOet+kDJgVr5gqf4mcF/MT4gn8w4NpBPT1vIruHOl687kAa4uTTEltNXr5t9fj9U+tW
HKoIawp5G5w/Bd99pDbVZFPMMTuHCE3gXrEQET48HOyJVNSI9Chzsbn+OH/J2DnpuhpB0Szj4Bv2
WlnZDp96cegH7u2qrlmT7OCbNO12a6mZmTm3CCn0gb7AB9aGl7BUBsGVnrUPBmLEwGF9o/i7POmf
IoHRNQ+qUWIfL0kEWTh9wkywYiTIeN1J8d4IBVIb+H8yGQS6uXwgILKi1G2exIVoH6wpuQmGp8Ve
2SXu1AhXes1YjRNYrbxxfM/NgJBmOb1Vy28Ll9R/WfPqtMYTE4IGYQ5vgvPnvyGa1XK2O0sIdeLK
x1pE59GK+P6WpIPGIea+tbPn2nU5YkPSOKqSQLUelzhnXc2uYrEX4uMtYaiXr7YO+blHCqWqXeQ3
VAsIk0KGvlKrB3IDVBioU4VMqOrmdO+lvNHTcvolh6VECR6tKxqW5uWWXr7yn18N2a8+Di366UdU
kCWtLBE8nyjyt/GJ1lNSGoljJI9jNzH4VowzwLMyRPXU7rO6WVdYKZLcv3NfEWrZ1fcAKfuOpXSm
Bo9wE2EiI55z/xqM5rjuk/7d8nN8QR7CTWrK1wbZcex4Ft6KwP4dLNOJuw1sjmeU07SPOsHGYDw9
peSTo13siyOpMGuHbKi9Noc31+XO4DgnRCJMweODtEF76NCqUdXOFrViglkLbwR2Ta6ujPqNn4SG
zLT+1Y57dFxwzHHGQLdEKQBg6aPR/rKF8UJ2+y1anhRph2elvENtOnd8TwjiWz9cV106g5bBIvj9
dNMtFW9hshuFBzmJ68+x67epTxSPd/OQduPZBhE6OyLaTnbj3O0mr2EkyHbPvfHCK9khBBheVD/c
mGyf2NbkBq1as80DD6tkXKDK4oBgV94QZ+/S4Ju9S95JtaYDKuyn6+BUh+49FeRVzS02omKweeVU
X2wd8bcdaqanMm7XnHThPu4B84YwfG5YAVepbJsbiGhD9B1nsjyEVkH7U1aNxLaO+yyrOQUXYM72
S7VLX+rE0Osiip44J0JgRWAMF2abyAWzMjkZTdUeNU1r25ZuLJy3cgV4mz+WuUBY7xn7xq7DvZu2
2UGZsU+hPfHklrHEW7jiKGS7K1QLXJBLdHwyPQqTIcafbj2UyLmJJWgCihuNY79TiAAYTDJE7GFS
/Ba8xCuPXJC1a+p2g37DXg19/VV41peRYKTs3LOoFrtAQpcNEpZyogvYlsZwHF302izs7ZpoMb67
LFobPQaD4cjGY3JLrhIUy+TC2BZGa7jdIB2p95oIkWdyfgsGZzqY+ltgfGlNKzzaeDapDKWJx3Qf
k4QfXuenzd7MfQrQ6uTFh7A9tJM+pH1IkpH7NyxDA6ZNHV12yXXjZR0ZLf+aMsw+AizGVZsfrTZK
v4I9QmBFoGCTEehUOFgB3L9B1XrbpG39VUchWEiJWxwh1PfmUa77uDrarVlu+QbUTngAZI6Lnlhi
gIMATSn+xfvnoJMlKN574yGg2g1AKCITjP0IYQDxX+7CzIdBfouHTB2s7i56pDsG0u0pjRnw8IUv
qLNQv2wG1oVO+eMF5LEJ/mVIfJSQatpnneTADTVQo2i8HcXbvMHzY+B6AwyRSVD9NCiQpueGJN0j
EqyJtCanfdBJ/6j8dlelmBAC8xv43n2Umu6isL52dIBselUZ+yEGrtMtoHuW3UwWbDf3vE2r1J4D
KjlI7FprVumPHPdMJr7DBqeTskdMofT2biC/qn3oFvg0sczN1O0tub/ZfJW4KMLA77f+PJ3HkfYq
ByO10TTtenRQbdkOsjHLKTclJUgbV9Ly1rl+d7Bs/29/nbdjDP7XYBylqY2Ku9JLIMvnzbgVEGh4
x5wvq3mxfbs56gGNQjziCIa/QvmD+mMrWg9lKSBXaSNzSYsnxBUSU2nWQCgjYcjlIXUMrqOUMBKH
DcqdNd5CrGwdytq+mwb4xgG6q3DOI4lrzZKYi4uQnmV19kT54Y/eJvfwxnEK+qjzGdnxkKXQuGAW
HBoGOcqrNs1/U3WESnz5wtwKtWs9TRerCJ1D3OJUiyPrW4IH1+JMs06B/Dh9yaraPE/0SNo16WB+
n+KjNhiSueaoQtogB8Nm4EXrJGn0plD1nS2PS1pkCLzjeWs60yaL9UTMCTogrChbl3LPKB+KdTzn
T2QqJ/ja+8WI8Dx3TY8HT2+qCnvBzZN2DmgKbQTuuMa8eRRNtJPOiAOvXWLqRHrodBGglKEQMRxg
D1HlZ47d7sjThOs0h7vRqICatmRfpe4JYjTDPlVhijXMPXLzozsKWtQtK8UUb01k7Jl/oH7ttVf5
JCAkWAtma3wUSZJvxvt/oqrITUFjEu8Iuvuq/yNmrunKSsYPr7yqoG3gb5zf2UBOiBwoPqSSlbSF
sv9E/IOJtfNDiiCCM0Swsc+afCv5LbtMjvemQAFdxiMypOVPGTzh7Gqsm7WDyomoKx8oCDu/UT15
efGYZB3xRJbrbZxw+leKaDzYhXe1ZVCsWCEo5E3bjW1FXLxp6exw0t7SocYG3jmk1FnPedZfkKIj
23b6mmhxZ13V1UACXAnRDG+xUVSdNQAp2GXyrTKQJ9PS1xXza5XvZ54oZ2C0HizL3MVJWa1bn7vI
zQVYrz/QmSqCC7oxewMnPm7z2aIFxPsoskmvCZFA6DKSdZqw3LtWtB5xRqxFvjwNrQ8LTzS2G6K0
G4ggECJ50Z75LqGPcqcDX0EmKs0y4j33mqFD3CHRYE3n+UBEZrdPdiSjMzTVdUB4SJ+FF+8Ci6pM
L3yPAsrldOfvEjXGZ88h5ix3o8OC4nct0US5VvY6Yf6fjWYzmzBGORYPzocoJR+lf6yr7Bb6Y7sz
TR4b6TQh4r7a2NV5TMP9ED001fRJg6V2/pC+AyFQFa9VV8Py9sFX7ATWLqKBKo+Ix6JaaoEh83M2
s1oUZBitFjUY/bMsb8RNJFsqr7DGQj1yLwdQYczz8VuIzJ/Bw1LrTIFzCrfDyLm8E0dmaM4+bJo/
hSw1ARLdufJepU9co1gmd3+Zrn8+/OdffRYnb3K8jRsT3m1MdQrIsfQL5GqR3ZNX9PPB/N9f/X//
W064+6pj8ZwDMpkiCXAbLrlcfSKQtY/smZOnzZ1s5LNgJUzLcEJt1O3DJa0sSYiN+PlV9L+/+vnX
/+u//XzKf3/H//UpjjOyLMSu3pAFsSRo4PpJ2ia6RQGuXWXO41qUHcq8KZw3BlFgaTQn2yJqXp3B
+VZaNbc4iYctgVH+yqnlGTs66Ignip2DHHnt8Vl0TgerzsbLEm7REFUnafUAghO0q+5AC4c+ufDk
7Tlird04MZPoIMIQSmRYF+XOpnAnOiKtDqYSmMOFql05Oj7T4LbCMaZ36FjWej4AtoVfX2ZqBlcn
+8eZOdIGwzGn28nd0klDLkBAV6L5SyW23kxhqzYFNhDDTDglMYwN7ISA7yZmOOtTcnQcQ29TjPZX
ZYWPkwr9vc8Kv5DYhh5+W5VnnsO4w80CCer54EITXp00ujVBYoMZ2ogfexRFlicxXDNReqHxpvN/
gqKdZ+wqnTn9BVyNNgTEv6q68wDVp73ddksqFeEIxDERJtNYzrqR+7TSzi4c2OyHsfymsI38kIlr
ULRv6KHBpWeOgklmD4wLW8lGRKCSn+Lj1fc8XMveuKMiovDUcl+Hhg7qII75DNGsLSv+0wJQ0EQZ
jzsym/MDLuOXwohs3mrDtDHp/sFJ09/sOcf0NTyPi9deuPSODnmQoekhssNR6iwjomPjeXZPtl27
p35pQnBIeiDyWTPzstGN+RK1kGKz9UdM/SPOmkxr41TTsr0OtTdADH/XLm/cruYPpHzNOJVjApD1
pEBga79rzuV4s+CqVxyautlmXDSbOCd/YCoD6knH/Gme9HMU4D8VmdVvGnK7VoZJ9CwGmHIlp5wA
IbdwjthVkL8Dpw4BNdGcgnx1YOl5Pu2DRnCgBNZRRkFGhG657dJ8ODjLjkdUQAp/QCmbatBKEKNJ
R7XKrbPjz+8siqu5I9BbBUN0qMLmVFUpmu/RPPx8/2Zzsz0fCGUUuP/o1pgJVZzd/N1P00d3tB+T
Ad1b9OaEqICwoQtkCQDLgNJ3nTDvWMBPP39Q4BJVyvdkDEDOkWfsOjCDPmoIlqTdZpXNYLGBj0m9
mWR46gyLLtxgONRR3x/6iWwzV0yQViRD4NBOY9p0s4ekSE5lrvl7ezB9WjKUjz3fDU8+dhmAxUyh
cWX7T4MdQx5Bo+yCjt+iTh16WggZ37J0xId7la75Tjc4GS1B+KutzIudeHuCLj7nIvsYmx5N41ge
/CH8tMOI/CIz0c89Zjoxi4hSypytBsrMsR0kzwQXtTr8MAlx2fkY1td1PH2mVTXB+INH9cS7b8OE
IjNyXMVz6dZ/Re7vCUFN7hohw0rU3joZMsIunPheRDBbes7efOkHVyNjXmd92PowUlDTMrnlKUm2
RhjhK3SiKyERwXEsYkHiJKjL4FzKkYhiHTcwjk0AJFS7aLyjm6lN1plfnpWll2L+VaAvmmr/PgLl
KBjHClHHrp2ozl22qMEn58Wa0S1ImAd4R7pMs+FFZuAcmU78dbuwDmUV/E5wH6Dm0iQTy4xcyuXx
6/CEbYKWH7sq5pZEPn2OrKUvkPRyovjGYh0yZ+zDon2IlAdvVSXvSVXZZI8nxQY3RX2a/Y5bLJ/U
zOlHRShdcfk6UeiAtVcOp2ncZphX1uTNB6w0ruL455aN+uHzvzWL9hL+FlSEQA4WuEEVN1eSkPq9
CRMhbURBWU2V7Zxgn7IENEL11NNd3i2Exs8HXSFQcQX+8F6Gb2NKRgy+A8rG3Fhv7X78zkXpr2WA
1LnW85mRqUyXGyTtNo6lXoqcQRHnxEDxytLqpWmycpYPc9kDEXYwiz8dbqYVv82LzTRve241z9Jn
Av1YeppvK04LwFV+DwoAFqvlTPOE9S+QEjds7Lw5Dc5WHo1DUNtwnn1zleibPqsKBq9CaFaE43uz
MNilpN1WDOk3cqno2MtK3PoW9buvHcDA2HhDr5jPYfyIyBhrreHQjuWnzm5ovZZbk9CDWCT018qC
dK5QR+fZ+DeB17NJOGcPz+4t6KC0i9ls/spqiy3cxYXoDPhpLftj0BDFQiDGcgcZ31KnvoCfZ3sU
GQVzmb7mfPVNUJR3cil/j639rJxo/sT2eg78Yfyb2/E1eBzcOfpscjjt2XBjGJwKdbJMqIFR5ZsV
TWRZuwM5sCD4E5aBmRK5dWBV8Yelg097cJvvqX33IzKcCvGoOsdjWxrcjVPY/0IfMWpSKoOYapls
6cJhNywQbGEVNDZmpCIw7/BvOjvoqAlkXpL8VwqX6HXykYg2WFWfiWbmCS4b+WUOx65qHzvh3r06
1hu3UXQsUzwk8/oVjAriKlvcAvm8Qxn3y00enTGOyJQwgdFjGpEg9XlncLL5dfLLyhp1dkPUlF1n
6x1TdnV0FaKStCyJfKJlIhQt+uJWsM7W9wHZqBPY/R/ZyYGrJGheqqiiwKjhXVTcvUl3WHTnbU1c
0CmJyabqo/9h77yWI0e2LPsrbf2OGsABh2jrvg+hBckI6iRfYJlMJrTW+PpZAOsWmazbmd3zPGa0
MEQwJKT7OXuvjbBrKHIPB4yGKYrtaPpWvvdsarBieHX0+CL1wm0WdcYPUfh7u0TyzeTd3IC105ZO
o8tTA49oz6mw2ULdDG/xfDHPxdP0CqhXG5V8NzLCXVne2Bw9X+KYabRzKZFq9yVtRQj2F6LJtkPW
FZetr4/nxmz8bSR8SsCU2y5tU72ukUsjX4Yb4BUR3dWQYmpbqjbn9EZ7qgSZe0EkrIM1tSnmm4Q5
4SF67Pw6v0yjML9MysBc2znV1be7FPK3VQ1pS2esAs+mO9u1/wW7umSWRoenycVNaLsSQkuLnqoI
ID8oxWQTcZRl5BPPrUiL810frWVfQzNxzXpfW9UXyxqjC09O6zyncmNEmnFRRMq9bARgqgFNZO3/
gN8/XSKHB9pBLXPUET2kgVpa0g5uXNpNDFnzRZVHiFxjGLe+dK9a9AB63B0CWOZn+7YzIyREMk2X
NobzvXB6oHCptq465JiYNxgSC4NaUo5pJuNkvFOS1F7brhIvP/gcz5TVvCz9N8x754w8xuq//l1O
uZxvD++/c5cOjSHxM2KD14WFefBTDkDju3GQ10G4MwGQLO2xEpdtrR4CUTvXrK5NQ23qEBk6aY/U
bdamMQAwV+n8jymmFIZSiNnjIYhRtIQP7RRkmyWxIFU4UHbIVxJsuiZwni6fAucnK5QOWWuZlUCj
vLzamX0QHgaG8CgGYvOuhrKD96PRjnqEDj/TQIh6GuwK6kn+TuTuU5zq3WXlFOFeNPopd4ESv9/Y
SVrtYq+587SCvpbBOKlFAacOljnSX6vyda5qN43luL9ZjYb8+2q0dW1am5atsyoJdfjou+x8DBGj
qL1d3Vnf89bTnpoSQnKkw+nFdGNS4WiDL+OXfKjQ/FgxxGat129QO0rkIID4GiPWb+i/VifLGDdo
FjCwGAn2F4rdtxy4mHEa606FwrOPAM+jL/HOfRSaK9Z9tc5M8yXWyuqAONi/FtgQkVz4z3EZoynq
x+RBC3roc5lB4dTwLZz7lXtlaQ1A9KE4Igk91wKfnlEVeyiXaAGoxTzYRDgsfr276dhuP+9ujm4z
BBQmNlnLmvyrH/ypqd64ULIMb9dAKuzTpCVKs9rmHcgJMxQDQ0lJXHRZ1MdWRcrqt5uQfWDb6U2w
pzx85aaOCp+nBhkUl7vZwBbKuthJwFnrhH7j8rvME+9kr4t+HO6TPrjq1aRfuRFaRsVNnpQwbG+V
zjii4fn1b+Nz/+WPM/mBJnJhzfiUgZvCYWvSdkT2bsbxHnkp5dNNl+nBs59D9zG8rOBQYkPQvYL+
XVT9IlcC5ZsNM8ZtMwbBZZzvjFDG65R81CP9U5hzQ6Pel47sVlaZUOpmt4JekiFeoWN78nQr/rAU
Sf/KEnp9NTTQUhQR1S8tp0gTdsCjWbvlxt4i/gGOnyKWHLMK8pynWk9unuwTg25c2qsPah0+BTCZ
7xndYNPHAbMziIe9iRGCL9AiIcTsBhOJuvJI1ce8xSoRLRqQR+uSOccyyxxtWdA32Q0xGHh9pWFL
Owr/XNqwFQpPs2+56IFjpkPQQZK/yB3Txx9Pdd9z8VKWYe8eqyIlGttsX1uaXaQuPWfNMKBxRwoq
5E3domOILFksNFkbt2QdUZ5O+hRAeM9W1jCSwmvKGCW15peiz05aOcpXTq07qp/u0TR7DLWB6y7q
xvbuoD3DEdekeYXNDseFkuwwXQZcJ6hB+huu2+VmVLCoAJse8+oJ2xvC8WrPsYt/t3PqCxHicjFa
LkddmX9JLZM8RUQKaLGMQ+jLZFfr5bCVNVLMNhQWyqpaX8cMM3w3055+vRfqfz8TScsi1UV3hKpa
2ucjjAZPoOh4cnczMktFuqxT2gRJ8Bi34hxYQLENrzTXFBPFMSbbgJJf5O2Q0DPjt7t6XU49x0AV
3xJJnRcaiLe1VPrk6iDp9A7DanSwd4gKp0AzqerBIC0sWBbLZKAGWZUA/jKH+r3rPyFsQ7RBdRRO
1Hip1jwztju5I0ryNwffZK//dGJBTYHrzdQNS9dU7dOJRZHQ7Bth+bvRyk5kU4qTGAIPtIcSXHmy
OSapgJXspXeZcJDJt2pzx4zmpHQNE8yyas6VgceytcD+DNK7VNzYnIqVOjIZPMt5i/rbS1qUg5MQ
cuy/arj/FrqCA9ALw3sOonzl0BOLyurK1P2DyOSOcjTsxJ4ok9IqJIiKRG4Kwhrof61G2lm/WQWa
+fdND5HAgBCI34PqowZn4OPJFSpUjiO48HetyNvTEHv2ZQOmQkvEF9Oq6+vRM/1D4QUvloF2wwjy
xy5w4WR5/ca0VApyiZM/weCrW+02HiJUzInQ7xLLMxYFwBQYQv1RFmX76ARPLjKFc9u134peVXei
gP4WKob6oIfWCkUKR1oV4lcZslOtu8j3aWP7WfyQ0ng7kZD1qHg1FD83Cg+VUja3jnVw3TS/a6gI
rYqkz4lDyM4xZI5TSQv5oveGZ1utWmSmyabKB9Th0nyohlCeamEYJ86XX2IjUFem0NhNgcffoB/S
L2ANXImikUwNE+whnXLZ4CqCcGfIddCN+amiVbMCJng5a0s4Z+8rshzAvvREWQ/FeJNL7cZu8uzY
FOWNrtf2RY8g6iZhMpg7I4pj9JJbeq1HJcvxnNRpsLUbiZtitLfN6BxrtaBV0AH9oyx1LbUm2ipm
rS792gP5qSBIxabo5QYKdCu3L4QkeEaixVv3SMs21D++WwQtrXFTRwssYOmya2L3HCfaiYoDhNE2
Lte5jZK4SsHiBUzfieRNihUxmYjvNCXaBCJKz2rQ7JCcIt8LmJe7I8VuqXng//wuPKLprgA9UTSX
vu2utUITW6OOOBU8MLhi/BdT0VN8jM/VN6nlVL7GASnX2D6pll5tRx8RCs5Ixn4NBsc8haTQhswb
ytH/UcTijG7zUkOydeoSiqMGDlMbYc6iYNp1LskCWZuW1Nc99N91MGgRrfUULaCF2mII1Dt85tl1
7PfBsjN5pe+ajNVH+wGl2EK3mPehMDUvkmagwZO7yv2vT6ia+BRtz6DOtIRlmJptaIbpGJ+GyD7p
EsHQWsqWbmq/nEyEp9hy3SWKbshpo/G9ZRJ9k+ahuxq0Kl7nlkHuna89t6nlQU+gcKeEcCUyx+nP
BDv5e1A8/TLxnTvp2MGuBFmwaa1O2+m6+VinKjSjIbmUmaxO9aAg3SvaaqH7cX1FtNbSkXbGBO/c
+5F/ntp91wxI8VZowloHKapfl+a8rRLgZLc1ISp1y+s8yim9lcZchfTo0swQP7Sya1YdVulLaSS0
zTNNozOcfaVtTqXazi4b3wdOqLE/BlKzrkRcF0sdOP7G78pwMWhYt5Ohfkw6YZ27KFjruM0mn94m
8Q8JwSUv1lDtAwf1raachfhG+aLdKRnd8gz4HoOIK4sRLleSrtsBD0F/YoarjhPyumv5FE+Ykr4U
ESO66Z3rlEgjhSkYrblhD/dCrmYfvLSOuklZL3bzcZdQsVnEZuc8YKO9jIYCOoVxnY5AFxh46wdf
OtgBa6vYYZ8n489z9LWBDXsxFql+ilKG5giTLtBhLjUlZ7CB0auMUcZ0WJOOZuqpG2Tsk6htUkIg
rkbvIu9CnDdUvuwEHhVazDDKxp1jR8VVgB5kBFtBGiBmPFSSxHYkL06EMMAJBdhAVxyFhVdx3mP/
z0v/H95rdn6bvVX/+E/uv2Q5jUvPrz/d/cddlvD3n9Nr/nrOz6/4x2XwUpKB+qP+5bO2r9nV1+S1
+vykn96ZT//z262+1l9/urOeE/eum9dyuHmtkILP34LfMT3zf/rPf3v9H+X26eY07/od5mf1Ncrq
z5Cf6YX/zO4D12OC47GEZuhScsT/BfnRVOMP1TBtRxUSaCU6y78gP4bzh6qqYEYMKnmqVAno+2d2
nyH/QGgFjIeXMTlkZvC/gfxolm79NNYxbMcydAsDEt9Qck7SP411DMdGqtJb4kIn34SckfkGET4Q
rVofOU1ZYjtj0Il8yQ7tLPh8vz8/WKswnVt0ohNWmbiPEgntUpaHNjG0PdrFicVXTue4btAX0mj6
cY3sG6y5NWUgldHUzvEVBFtTotJ003U24JdgSl+iLDV3K72SYfwuIAr3rZkphXvU+8LfNl7i7Qum
/Kgpb9KWfuroJw8xliZ/0G9UL1Z3aQutWRuRq5E9wKlm77anCK3kKg3pjOPWv6+88S5RO+I7umSv
dGLtAByipxrlmxAmEDUrpK+eYV93UD9gjqIpHMGaRFzJC2eoQQNlDeMSY1drGlT+ocB5hBeJRnDx
onOSorVmnXOdCYQd3VSFdw2Y+DGWhbUijQnmahwSIDaCbEuwmSkB5FJTuhdFWmEgC5wfZk/cHzg/
5rMZD9DqT/P6EiLIyk66SwN85FoZ5WORDCdUU9cak0SZm/Eq7pLrlATVVLjAjNQbE03AxsbA6kiu
doYAeOGRN9WDaZnesParR8YjCCNRI/UQkqm4wNPsJiOS5wxwiHK8JRIbWwFDedGlNxkagyXzjpI5
28IIdSho6XM+6Q3oYidL4qNcriXjkRSJp9y273DH32pFebYr6x6z2kNlWwWeoXAHXRvOk8t651wG
rl0oBJoinYiMdjn2+bHjKrHyveJ7USO7yfT0O97PPkPMFI/uGtMopYbupeuQDOsuTYNJHB5tfQSe
KFYPbiUPDRS/Xsk3uhr0GFDdRWSZ+1KlMFZpPg3QVLrrzCh+CMGMa1BH2KwNfUvv2rHEKa61Vxmz
teL8LmmRKdXpgJ7cJ5XIi5foFY9h7dGysabifAdjb+RHY0ZaOUyKQIg37Hil/xx0Be0qKyNvT9T6
xsrwv8TWsuucb7mMcUt05SlNv3SqjtqPXsVSY39YAMu41R6pahbo4RKY2Ya5UUHr672zmfanXM12
mWrTeRyqBToKfynG+BzE+7RTTpSr6RmglLbMk2jBf+ijZMoSoM6ibkyTbPg+av1VbNJz9OqQGq6q
wtLBTtHQDmi15LrsB/y2avRQau6jnjpXdYP+sVEH1KuKpLUKi0DJxXejVs9Kc7BqjeZXpGEGtkOC
wkQ0IfIJe7MQCuQgxDrzO+lKuJ/hqSotPFW/jG9tlUKVZMDsjP1Jt6nnwsuGeKgHeAiJkCxMeDqV
cSbgEBlN7F7JuNgl2I8KJ+0glexKvaKvNDBBEcFladd3XdRFKEmStZGyJ5uiHhcgvR7y2qPmADgQ
XUicQamq83BX3natzUa2EAbgfOkGhjFcxVdNZKLRl9513etE3KtHn8IsK1VNKb3bERbdOB9+8AFP
SWCcFb+oF1EZfMM7t1fbhJ5oeeua4TeWYZp25s5WMJ71Id93nwdttNHd8CIoPKbuq5bw3jZDwz39
nkp6bChB7V43cIYJA2WqlBBXBtgjGIhPlQZLwAPQWCvMDK+wqd/VpXoDMRP1oMYx3Yb6ufEvY0qj
qO+qa1MPHjo49EqFGqeom303hQaqGXkX6XBjUZrhKsHuFT63OhgQjAY/KrtmRA/NiOjK/mjG6q0T
sjMLiRyKyc+rKq9cZ8A9bZ+qOHh1tR7aK8wU6hM+X7K+0zK9WRgDiiysdyCSUETaI5cUv3FvW799
qfTsRs3b5z7nS+pjemUQnbis8Zzxy1e2ZZx9J913IYVyq0m+Kn15r3X6qhXGfRYj0TZGkJ8M/DV8
fW2s3rhcBCyYFaAz7rqu2KLv/tETXBr240YRBCA0uG+WNU2fJYJpgGIrK27qhYb8IQQ1ILIrxuaY
IeRkm03vVd5e2Fa4JjQQT4SO4TAx16XbbAvS+l5M+JiiYdBsy5dxMHqiyWh6iYAuFU3QtUyn8dqY
2qR9Gldwh45eTDxCaDy6gfpquRNiwqAQNBoN0BfrwhXtxum7ozWAp2mT8Ry4ILLUck0mC6EiMKWp
PC5bQZgwyYeqd6NOw8OkvtD1fR8lZyMhNBDiEdfBXK7LxsHkj4i31lALp9dxG7+iJUGKgULNafuv
tt6rK6JBz22hLYPp6AJruQFlNdnr/NdRUiXvJDpmKi8IbUvG9qiNlWezogYdVQ4VeiQvXteuoiiF
9qlbV3bqvrSkPjBCz226gN9q4T30fXDj2RTy2hAlEdipXUA5c1FZ6peUKDhsvqTGKvaw7wsdkBUM
PVGUF70SnQef4QSpQUxf8ekr7so3u60qxxuNyRkeXEI2AUGXZs/7RsalmoIiCGusZaG5yzuN4oj1
SJPBX057Oy1AbVvZ6Eq8cMA5K568joIOPIZviV5eY3XAWxnSPv+S+urOGvpXp6/XCgp51H/3OH5u
0x6RAm7gpxBpzXa0u0M16vgFgQhkmH8Lb/CnU8O+dnZaZSOE67NrPRM3xugfIXKRNpAsSN2MNk5p
nrGwItbnSXZ65+AFob3z1egEAXxB+JCP7IgqQmmUCsdKUZuVJXPOd7jMmO8U2yzNSOgYmV+nkv2m
pX5WunWLrmj0F3ZcfJFdUiB74XEaFPj2IVxdMKRYdpnK1Y09RDfKrZfGOzM3DkgTD63JF0bhee/0
ZAcjW2eLPwVaG+zD0fzuR0CbLCqqYad8c2hZLHN5kqHv7LuIBNkYEVVVxM91J9VtljNRrPRtG3X2
UlUhnHRYxraGk4pjIMl+bjAF5AG5nFQZVghdvupGeEduBuShsnjVYfBv7OJej8gwCPMOpkscX9BR
EgsXw32v6vdZy+Hq5/YDCWsyt++DFsGqbrmPEXistfTLJ2HHp8EkbcDLwhszcV9T8rTWGDa4BIWg
XAaK17gWAsNdBmrA+aarF3rSf9PzHAOvp17l+rcx0xZGF99pDooE6ym5oifHWADlAFV1zoiJUd3Z
hsG8LVEfFUXl/NWyJ7jouduKl6iZ/QimzGTwYy1UcCwUNbsDCjaCTJoOai5KBvrdt5qdv1D60h31
uZP298rHUlJV3UVU2WLhGPQj/WQlsuweTxPyMF89VxikFiGqKbjuxJbWJk36zsCO0QvcZ96Jrizd
H0i0AeOjyHuK9Qh9hve1iMYrXw9vaM1c4bi5BJPoLLFMH/UKUgRZFuVI26QCXUbjt38YUjxpyVjc
jrb+nCrmMZNoXbQ4vm1i8yLT+I1VT5oSIENQj+cu8x5l1gMCinyqejrn3QmwDkFZSY07qhRAkAml
QW9WrdKg/yLD0eXklZ9dBtb8FJymA0QEIIVchHzvlEnqSn1CMsZOxggWNPhPFJK9BP6Lag8vBHSB
1cWKUlKG2KB3IO1UHhmRK0ZiU2HIwDQMm6Jz76hh1cSSqfmCpIBL1Zmajb7UcYhcZzpSlLDiBEcm
xs3UxSXi1+MDJk4MLoCvdLfuTBvBq5K6OmYlyCSwLx8jbZLIFS9pZdyECirEOPa/9nb3xfLb77TW
X8VoTurbb4GDay5XWVe+i8yHFiJdaooATrttjRossttA20i2g+wumL8fTSHd5eCVhBmgUEessAmy
LTX1vArB4gXWFxEmR7cofvg1l9hBi587Qc6DZu9QMZF8LqJrrcmdJXrMF79WyAVIu0tNjU6O1mJG
981vdYxpICWbZIymC16/5DqeNZNdtCsnb2Wyt000WINacPlvbhHFfdNDyHQYmLeccAGwoUrEMBGp
BuN/JL64FvoXTjg3ui8XjnvdoceIsBGkNQoKwgHXYMmilRUV18h6MA1SpNv5eKhleE9wwN3geVz+
ly4gVAJ24AdEHQ0ff9LbKCHAiSmZupFyUcie2ijKiwxwzOhbp86FRIgDajUUFRq8nklQZS4DO9m0
orkosu5WoOLFMZLtmlGsbNV5MbzhptJjuSub4jx02oOa2zSrwgsFvQ2HLgeYTWEegyP5ciY7b5cs
O0Xs24Bjqo5MlCPadUSmZtkTXBKNwYWfcoYqnAdBxsUmqygeEuumkoRinEqdnk+tPRC2vjZtCYKj
7Rdtl+xCKzn27l3YGdCD4mlUS6ZvZ4ZcAAMqpkpw2aBp3YB2aZZ6hhJ84BzlODQ73Ce30+p9k3jo
+HwkhHeKCp8qpRi/qCb13JSC3qFhcRPrXjf8Bxv+R9ZZVznr1SOhBeH5a0P/k1zOi1Q8GqJ9DXz3
uzd2X+AXfGt888EzGG879oH59xmY2I8iyq9dspRXVpBvewqiS2Q+C8TXyFfkC6SEvab1F2VwogFd
r+GQbO2MjgiENU1vdoVgsNAnMZS7bsjWgUn/yMvyu6rID3VIQS5KmdQ6Ko41uthfE6hRHJxER4+9
/+SXJ3h7cunlXOYdBQpZEN2IUa/WzuC/hraxabw7yXVPmOuXptOSAyIRa4cBYjGbr+cbMFaUGebF
EBrOwjS1YD3fTRK8nDn7Og3tgWZODoXBHSZpboG+ec6P9U5+UCDjSadopjz/Pr8u7j2K62XhrSjY
/vO9s+njU7Aua2kSEjM/cX6sh/awDZUeYRLW1cP8D3sqerSthjwLBTGuE1F+fc897jjSIFVWYHjN
MFskRWcipCggJw10OtekmMN5dAJKCr7qPbcd0ktnDrqdLdB1VN22w0imdGSfKH4CVHkrxnRBhI+J
LL6pQEPztUavjCJ4jq6ef206/S4pURqrkqzqeloD81Ku2XzYvDjnWUtfwKVip3UmJbiDKCRiXDIt
TjeEwaarSNkWU4pyGnfRuJx/W1wpxrj+sDg/2xpg5HDUoit/W6STsDZTEsfnz+urioYtgZJ19Ij1
5jCvufk9ukDJF5mc1PdI1A/zWolqrvlVrVF1mR6b1//8inlpfuxtd5jvzzdkS8SM9f1dgaOx7pqb
eVUEkL9IFph2hPe9Yf5P2aPFoek0Ikftk7f1I9qS9VN7ZJeLmnLHIItvdV+t7Sqm5zu9iZFaZE8q
hr5JHFey11ECSeu9p/uEpGXga6HGcILlidNNEprWdvRGsBmkJZEfgBUX221jwjBMyQX/9MHzinr7
DvMiapB0oQl/UszyFd+2XuAjHIWLT/7otHP4UxWtKYE9mECv+puYyIK3ldtT7iPn5v2osYXlDkRW
sUI/r0G98K/wLdkK7C3dJ/hoHdr+s9Ik6vp9DXOIHAi+hb047VXzV8qwXyBEa9HP811a3MKxOZKu
rUpYX1XCgd4JZfP21Om4ml85v+N/+5jT5CM9B7Jo5z2Bjj61BGT681cGZ2XtgE3QcuTAm3ef6QlQ
03iCwbA49wY6Cey8fSM7+EaTTb5YpxZlKdeejrT/9nPNLN6D7CbvJ9Wx0k/H5vyR87cdw0sssOAt
9MzESjafV+ZfPJc53/eu6bHMMtbTGUmK0Vq7FlHU5ICcLU9hR5z3vPnm/Wj9sIu+Lc7/HymDQnad
9LWs7LeX1L7cKg91lW7etmpaeAR7e+X+/Qiff978kvmx+a437YVqC7i7JqDYt4LN/D9j3tnnZ7y/
/vMuON+ft9q89Paa+f7b4qf/z3c/Pfa22+ZzsPD8ryxhFCVjA6owoKpY7IjvHJZqa5JVNK1P4UiS
zwVs3AEDWQWTWJL1Mm/xDoYQPcFTOtbXFjmRbkZjNGYYiPmuJksvtYkxLZujbI38QK3xGitPVkGg
gA5WUyPCGrnTFchthdLslKGvcdhwk6Gox5xcAiWd71uxLTBlqx7amsyqGY1hbrZTMqAj2FXkwE/P
/9eLqe3mm84Wt0jaRqQgd4MR+sduunGDjqvAfN8VJrLOebERoLGDcpIy9XAm8Gt6x/kfnseFwrRB
7SacoZPp8JlvnGnXfL/7/livT9nO87/fFud/2fNu//78X/z//Z2D3sp2RinC/kKSPb15f/mHt3tb
tKav8+HRt4/+8MD7F3x/l3/12Punz//tTfmcuiX8Db3CsP7rHy2m08Gntx9LcnjyoL5/e7v3lfPp
eR++6vvbQBbukZkzl5qfPX98yM6lxeqTn+I9BhpK3erDYj/RPURCyFgDFlv9q/2i9SXW7elmfmxe
mvsy892qjzYN5JWt2gRwALC2Z4dicpHON8P8oAcrmBmaR6DQfBmZvVt8GU7+7/ejJDeXFKoYhM7n
fXKA/0zippPMec+bTvtOiWQp07XruTMjk47rfT2dvVQucEh0mNSU87kNbh1jMQsS8HRA2l0RHvq3
nk4xDyEAtHs7I7LXzJfpCKWV76sENXEp8qYbtQGgE6Tmbja2xTgOWV8eGKV3o9t8FzHzc0LvYK1Z
Ld2q6aCdlxhJbDufOHMzDogDg7INHoZAlkWZqpjekVGu0oknYE80g/yvpU+PlaUKUy7siEsr6GDV
Gtzj+abzsvLw9lio9lsQ10t1NBbz/1rDMbZ+wVhy2p4Y0onVnJY0Vszb0vwYQmn2AQl6YRhCyL9l
xehXSlz6PQhBxGjT9p/vm6V4cLOMeNRp287dNlrfrJB5C79334a8jJbMrqkYT+O6YrqZl+Yt/ekx
3JQVhcHiJZwv728duLfleUO3KTW12naW8+acN/F7R86cL0Vv96cLljky9ErRSs7NuWC2K86Lw2w6
bKs6O0RB8YrXPcenjV/RUMCbf9ii84NhmlGbZazaKCprYPTLamtylldCkH3GtG3dFt4Fk0HuA0iF
VZvE97IaikPc1ll3zLOw3g/mk6s65QFY1cebf/UYFZidElRkj2l6dRgQFrzd1CllgMrSyQz467Gh
8Gq67FSXoSoYq9LL68MYfNM9J99Tg5Trrmq/SG3kGJy3kzdvonkRJ9r9lAkMSbGaUqr+2jrzhnnf
On6pMUm14CPMm+D9xppOTu935yPTqc1sHQ3R67wZ5g30rzZVM22fLhP5zqPcNW+U3HQ2Rk5G8Hyk
vW2i+cizw1YuATrSEpkcN8iMlkCthl3kkrS0DEVYHqbR+V4qKP9m+EsQ5S8unYR1N60nT2O1E3eG
t3++/7boeFZLABTz53kVqtN6fFvf09J8VyMTdQ/adPF2ZITChk1hP84nyPnYcYYe3d+8+HYsZWaw
NzPqZ7lNa9pM7H6ps/VhnuCI9RXS4lSENMyKBFFdabemf0mhef7vOJ0p3BS3kjnmD/O+VBhAXrLp
5v3uvDQ/JhWFxgMDiHlP86fVoEzv8f+lFf8TaYWOpPCX0orHoHoBnhqkyCjmN5zcBX++6k9dhW3+
YavUwzT5Lp74MzzJEX/YSBaF4xi6DQRKftBVWH+oiCbQCPMfYVk6X4POfO3/178b4g8cMRZZNaYh
VBt08P9KV6F/VlUg+ZC6Siwhb6eZ+if1JGkEftRI3zzOwllaBv3JqG+klpY7CdhzY2etfwUOdIEu
Qd+TWt3D6hjWAXG128boLj8oU/7U8Hw0Zmg/i8kRefB1LGGqjqFJ1TY1fvdHMWfESslFnlAilVQM
cTujaxCoua2cXuZXJ3fzpbQTOjFtfuqcLn7b03/SEH38/J9Fb39+vIHsEzMqzdtZ6/5BqI+ibqwc
VHFH+PdPmd02t5IMWpNZybEjkGDdmTV6p7y+qCRxyL/57dOqfpM1TbvN/OHsKuwrUpqqRWHy599e
+p3vwfsnBz7p5Fcs6jCY0KEkA0FCYRmIOyX0jhgYgQMCrA3D7+QRIRWh1EraPSTYCqS75xPum3TV
uPvNl/tZZfv25dDesr/ZqobR9dN+0hVROwAgN44xzWKAMcUTje18UxQuYb1VoDCY8qneGd5KkanN
9DbZxg3JUVErbmPInnv0gEXX25tff69ZhvhppXE0MMORKBVNezpeP+4wfRYTzdIHxtGHwLVlyNhT
WiHnnSLXDzWKvHtYLFud8IxVOMK8ruJWHuIikYesRMUd7arQEDu9IkspLobjMEBqUFRyCTvLC0+q
RnZzuzL6przVMwrog2WgtvEC7diZ/XcTe/B1kz2ZRWXtnAigyTgUKz/wsmezdu6VUBg3SpSfOcgi
RCPpCpOBdm2qIdnyIj80znANEvlHlRrlNW0jrjGVre/90HpSTPGoTsEKv15b2s9GlGkrwl6zTRMm
jmVaf/M9hZrvNlAcjGOQZRPvqzJWpoSCw5QbHzIRUIuxL6AvZ2hZ7bR8yXDkLv9fv4imcebRONI5
oD6ZRmjxqrE/DMZR2vSbGtW/JC1RvxmBRkEluB3gj0nEi0iYjH1dJ/vaJn331yvjZ+3827rAhWFI
cpzJqJOf9GRkUZaKiQ/t2BI7rYidYSEG6ydqjOOcackjxcx/d3r7+9mWyDRTaNN20LgkfNpbVfye
Vi1IO9ZVuevLDG51JW4zzz5nbqJs4CyNxyn6mnb4VLm3LlXAXWWh6Q9lKX9z6Ii/n29MkvksTeAe
YEPYnxS+NJm1diQH5phF9QV+Sf1Cd+pLbNNLFVrMzdS+kqQirGAAk20dUAgb2/RS67NxX41psNL9
HJR27TMmo2hCKX4gkcuMb8BGyn02kJ8FYNUl8wSAclkN1HU4eWukvnK4NYtfb8xPcuW3rWlwHaPI
QidYfHb0uQJ0FsAMg2oEEP50zN1TWcKnlL0PBzFU4ew79kWuVMqymMozcQVq3B3MZx0k702FnZEK
NTliDSZme7T0ydUSrTKQdcCV9GMrhXIVV+A1qHPSD9bIaielZq0MHvR+0KaL2sTmKXOy0EOnKn9z
+v2b9pH9BX++w/yM3dVSPx0uUewgH4hy9ptIFjvUYQlNa75ulzYI+9ovJCBn61+v0dk78vOZ1eRq
RHqYZjEMEZ+Pjz4Hf1NahU4/fNIPE8l0Rul11vKCOozEJOkktr/1Y90+zjc2YVXm96hIk99clLWf
rz1c6A1DdVQY1IxQrL8fqWAjkdEUuUIkUqRsAk2F0g5iwiIjDc5S0G9FF1KXtW0TcTNBpKJCkOfB
VNrZomq2GKUwfJXeLYb68jcXbfnzGXX6blgfLZVB37SJ9GkM9/H6kyNbE6ZmORA3QG0qEJNwZ4XL
qE1om6FFRC9F3gLf7RJ9anXUakhTiWufpuuK18ViLQhbWKCUVo6dDGDQ9cEON7q+0ZziGLlQMcsJ
s5oiodj1ZCY5jMrg7eCe6AUvDAdpUEp0j73WyAtIe96lExJhYQfEDA41qT+94V6rSMlyz3bWBAEc
6jInwhkuOX0yVSUTjU5n5E/RAlEPmjtL1gyPotUwBoJ4uGytKa2zM7xcPSNY13C5/3o/YxNOZ9r3
PU0y9LW4hnPgOipaf0Z/P6/D1AZcBirEOHieRptDmkia/HGTBWA4TECVeu8S9wKwArhtjcyQ7457
HOI8IzRk7DODZ0byFCoAscAGrQ5hYTgkOmBleLiLGKvL/2XvPJbcZrYt/S49xw0AmXCDnpAEfXkj
VU0QkkqCdwkgYZ6+P/C/5+r0je5Bz3uCICmVxKLJzL33Wt86p/2Y7Tl2fZayPC1ZPvLZkSTYNJM4
z5krzoFH1CCWlUORg4SXdNp3DAu3+WrTrvwuO4zueN/GuC3LWNu82WCSE4a1WxVEKy5G0ja4dcBg
eM0Lvnawrbf7U4bztVtZeeZtyNV42OujRSFxbJKTUWiK1EbUkPfohfkpMVbjdIwYRd5X47LHpl5e
CM6A4Wm7/Z7jAR+hkUyjdhIwJfApiiB9cnvBMAtQxCatvhVNrk9LguzVd55Z1+BNcSxShf6ESBNC
A+peEhujqaYIDYPWmLDGutFD7qyqhVI+YjKvYQX19U63C3NhsxlPnP8PbZZ0MKcRPTZO7IW5KFCJ
Ejh27WNQE5D9U949e2KQRLhRuxRy65GOsTNLA7JTZ22z1v7umcCl0ngA34y8q2MTfimKT1Ap34Vz
LBbGntbQFzuMw9O1k6CwcBF9g9wcn3Ar/hh6uILIDOzNYsB2rC0muZ1XVLvJM41NX2px3tcVUGLZ
pPLk6Pt0EC7O6eywTLW+VKD3gJh5L8T9QdZ317TBvoe4H7nnGedsRi7IlYCRo+2Yycks3d+otZgt
wNAKC6+D+FinYNgsBM0eVqZHpqPdhu4m3aUu+SQW6UH61bGMUv2MIRVZmOAg3w/Pbq5zOO6Vu4md
qArbrCDFtE5eZd56T4kVASOPOXiUpTqAaO6RECBjSqviD0SL+Bnx6Z/ItKNwdPIy1EkRHAjC4jDr
ABms4B42NDdq1pp0qJL7PipJDV98//vYMOPNqrs2G73LOv45cFAd8P17Y2gVGo3ZPKtXUt9DeqeH
wYi2AhzUs18mB6dOpnsDcqMgYiZc0IbsXD7WJwtE6rb3DCv0GyxmSxWahbMc+ayBXVMD5xmL90Zg
BNmAYiaeJy/GHXb55p9POC3OsAc5C4mSW1Yb/QlS1V3qpf7CrLPACFrqx9Gv71nJ7B3kaaDAIJC3
TmfO5wAmGxbUnwZfjbdIfGTV+Iz83SaohZOFoJI+NInMLmOl74yh2KNhbl86ER9iOUaPvQsbGyM5
y0dp7QL3dwqlJHRKpfadkQCGyHV9ItDt0hXeiEQcEyxZigjgs/aHFBPBMwTlHbu4+BF1+IAyN0Br
JdtHfsEaUbnyTpEd/ZBBNF/WDHhD6vEuHgj7I90ViRnv6gafTvoao6EBgXPuwHaDJcLljlAhHgbv
q786i04ghwJWbXwO3ng+1UNX5bvFLcleMisgge2fYLSMu8LpfnRYkx6kpxGRLz9jJDRn8hi60MkF
YpxUfU/NEwBW7xus8E/QGbuudpIHF1DBJo5iuZv9IL+LkMCMoyfOTKFaAL5eue1blkBExewKA/Ar
iYnXJEQhNEtAcgFQoC1o3exat8a7ohw+OKOHvLHotiwE9S/AmQLdJcI/y2oemxygq/bza1mn0Z2d
MMKxl+plJbLtcZSftLF8Js4syNUihcIyyBtotdxFrf5EOJQNZXcIKvh81EYqBqiF9mGw3CvGgiMB
nXdZMAHfC/ZV5Nt7t9cDfFLk990aW3YL/jBq23qtvGPcezEuS6KinKJ8U5LRj2Hl0Xsr5e/YxDbg
k7ZCGc0z0dUgnooGZWi5WqqGIK/v1/TXHdzLNXLYxGgpDBweHro1VSwbK2q/TZzQNhYOYzQ7w3Qt
dfCazG3K900fxGTJByNxsTaWpAxN+N8F+LXX+DqZmtO1BAHloebDNpx/6phYSgv0r4XyHcODc+q6
1jjp3npsI7i+rRyuEaDdO2O5U9pHYbtWiRWV8d7uEW9mSqG8tnz0WGqoUOyjsOe8+LJ06BnJu2tP
AavTU44LvK6m0Cp95zLny2PVK14yu9L7skxVaGbdK80x7xKXfh22efAZlW79XC4BKcB9NobuOCLr
tCfxTUtL75sMWbHB4iSWnB3C7n4v840FByqniuhYG1RDCMXaIazqAyhyMllIo4TgkE98SOyn2Ojm
rYsPcxPY0KJoNzih5/YyJOb31TOm4iq666yVcQzqdtjBGYnny7A0VIsN9kIfeplsIMmS2nptbOMt
UBbYRgMtE3QkEjQH7JsyJyMtUZ4RQoXKty7xvZOB120yCYy0SSrDadHtbfBl39tu/q6LVJG0Jgdc
Re2H0XLMjqGurDIRIPpxXjKmMaNjvkQ0x9biwpdj9zVnGHt6LzUvGOIwWkx0jVpZ/SEkKdn5hiOu
IKOeerctH3wcggj5mmlfDv5V6149cQ4niDgI4hABxr5oVHIpSL3YxZaCl0gIuIff30ioXwTKbXMR
RIUmBtJZkXR7X+AISHL3NM4T1aWA7ASdHX6cZQInhYA+AcKw+2m6apURuwY9lfdxcDgHQRNnPoZe
q/XVtfWNszPhZSGjCEDLoscz67BJzMQ+8GaPelwjiSVqoLAC90HVQFx1DTM4k8k64rDMi62L+2BQ
X60t5s8UpWJBdqhKZuNu6iR8mWy47yLi0CKAH6HSwX1GzO8+W5r6MFVgzH0QBTsbIxqbv53t+6nC
hQFDhHNy7h+juiQap6xHpCu22hGsColKlNEe8hJC1IKGw6ZtDcTl6/+YtclwaFysvLnzUcTWeM2i
wMRU20vYfZlzTRadbth57asszqLs5RbPjHNKEtgz0eDmdxM7+EG4pA5NyifEtCATm24UwTHBbxQ4
f5JajxCTJM5X9ws8GOWuNKFZZYAMA/Mnwd4pJUmZ7EZDP4LFcpBWkwCQ2MG+UUKFkVquptD3FdCB
XSz7D9sITlC/jZnPd2k1v6VjfQI+4NuFOXQTQZa1ppS9Q2KCHJNQ6vL7UBMZQ1gay3RNoqflPkMG
nPaRD6y1rZJP172szbApIcfZW/WvlvNnQtSz0Xb50/eGb06XnzzT3bspAWcNKawc4pz9gvh8o5bu
ZeIrG3ZehRu5+ez8JodZgpBmLqH/t1N/KoI42itZoVoegCsn1h3JsfgDsu7OsIlBgV1ZDRa4yVc9
4kFVk3hf6cizxds29qRtTDmApmQ6+Q58x8IBRh3r+odZzj8GYJLDbP1yQo0ciblJgXJsjEmoz+RW
NvJYqndjQDZe5kFADGRHBpjzZRfg8rpcFWFmtcDLinwz8WbUsuOIHdjtpm6QsTeTcz9rKFtj22O7
LnKQw03XwKY1eFuwTyAHlBDzqydtgpbz5oGMgT6MhGHt/Gabm3PKy0NOj0rzkMHUtZ3QIAKoIbtm
jNWOYTqnX3dXk86wK0wJIjet7+tM9mGv9zgd4TtP/QuqIJyHra1Pu4Bp/M7EnY07AXUI2m7oX7rY
62U6Wu7MuVejXHVjJ0ychmKn744YV9hkI8gn2snDxiC5o4yJYwLbITdWBumJ2FyApJYRUvTVPWhR
gn2gJ5OPCuj7oc3vDZF/DLn5WSalv5dEeW77wdgKB1SEpw7M8PutDljQqdR2nBH9fdCBCsOluRna
9DcV71ESphcqCcdaK/nOxvDIWfQLHHjNmsTOHYOK4Nw57qThPfk4Bw92Bw1GOS3asva5qCySTquq
DXM/2XNCJ+o1P5U1/rJhYpWDGgel6zcC5BS1aX5g2fymGO+RRA+nTSDl6mPD2tSxDeCV1aIs4VID
xbiQt4KJSuQvVBUACbo69JqKfNioOlSxIFukdo+ostY4HfRobFoB0mevPET5l5+AT5kc9gwB9Anq
wmGevNc0IhQ0bxM2gixCC5WInRvHV9MS2FJ6yE3a12Coy+ipJGkv9UeC8PKC9QOOsDSCX5io041W
tOkZ+yCJwYfnG7/WvCChnRcxSqLYx+htVOJLNLAkiSbbtCXgKAX5ebfSXAMAjZZLpm+Nbj+u2X5A
T4D6Hn6K6nEBGbAZA8PZ5R4IZbKfFlKAckfUuxLvOxSWn4Uxr77AuDvm9leuR4SqtXbwJxZbz2hD
a666a+0DWu6tD207pAL2xTXmIEgEgj5WXlBvpNN4rLRT8m316Xf3UMc00a0BjGDZPdlkf5OE0iTr
EzmRQVJfOhPXgdYR9POtu+h9Lht1X7oF1br3hPao27mEom+wgZwd98NRlon/FjDprEEl2xCjMwek
ogYtPXq8xnx0fV7//N7WcRkqi3Jc0qwKZSnPPtUES8XP9BO4ZLeR0/SjSLGwGOh9S99mdxmIpGGa
3JPNKJ0y25oKDZKPxzWt4mfQL2rT5DjCojmB2B+710yxu5aWQ+aQ901YxF+1Bx0r67iGHXiu/qGc
74XdfxlBzvGE4Bu2MBsz4i7u5KUTKZLxFCJJvVjXVA0A+WDC7IwhP0uYpl4Zv1dm88eKWZ6HCUvL
GFAOO/62hz0bs8tFdok2K3AfAQFgCy2ITaU9fYTuFW9tM3ge02ZXdJW+0gIdiWapkZyk8xLaAV0i
sbQqdHwEmaORZ6Flgp23rBymwQxvM5CfdDzNs4oECQW2j3lJD8XRin2PFhah0oNRGVB4o3zbtt68
98YU8Ujd/gbhYN25LkgGluGzlXLQ3gUebk+FL82sMdDJCf9G7Gf3t1vFVGVQAstHMSfL6e/j8OxA
7y2zxapTp1RUpo8olO/F7e7tQlGCk8RDER02osOTKNGXTJ3uD7pA2dkITDicZvVMvAki6PUxdXts
7pMvUnAS7ACKAHZiY2KT3BKvTeL728X5r1uuiOBPxPOaiey/idH9DphMHwd3oulUdGNwSmLjysyH
u97YXvMGk4kDthYj4j5uUxtgZ9F8Fvu6GYDgGQVC7VRD485mHGae9rcDOSRbuzQ/qYpRqVvLuA8I
Ds1d3kIrDtOy+eoqrGd+nvUkKeonH4VkRf3j1RLoKCFiEKY4wyQmZPyO/dt0vTO/kq66/eBgF6S1
fadASia6J3yA4SELJ6BnzzW+HEddF5ngkI7pjzlsM7kzvGRZ/DAUiXmQgM35Zx9oypCzvFDNBRYm
pA1TWjAqmQ0VXc9o4cWPOe3cHeXJH6wKkLwl2ES59hgTMCZGm+xKYqHyLS1RGunKUyecj8mzb+lr
Z4vkEdF8DqjtjuwJBEh0RAWsq+u6Uo7zLNi5Y461VSYuxDs4NEQ68+TkVIP1AmaJpod/mRp4kH7X
mmDtKqKE0+W+iYuajHU1HXAi4J3JUuPZGawjnnHcFGidTp05OZeiXL5mUScvTC/uPLtPrrBYjKNq
EL1McxQ8uIRPOZ16MnMvOILVlDBNLe/Fgku7i/BT7Ywkx+XmlA+dQwZGERfjMVsF+Xk+B6zY/XTw
Kvi5c8NXNGnjs5laeCXQfRgGDvCux/Omu4TgP1vXjyatMlxeGAnLgIC/bAk9e/xGdFG8Y7zhXLuq
enHb9sHBlHKtianrWs+9I6WXLAJ71aTFtn9g3xwPbvtYmZ0Xwg+1npzkOS/8FnBHGkMSK+/9xkp+
1s2+9yeabm7q7ZoWe65h9zrk2/JRG0VxLAssx8XUGtsbXq723jKvZ3kfp+WO/6vARrRXE/tADKj3
pchOBZkVF8BGv1SrugeS8QhWAnNCK5Dd1Xamz0B774ttTwyArPLCr54cmtImz3iKkbsL4AxpflA+
IHgGHu5lqqq9R3GbyyC+G+dHzBMe30ay2RlJrlQxoGlIocjNmVmyO0fNzw3H+z4e2ksd199s8mFu
odxHQkmMK7igl2DGwGjU7R4OY4eVtiivdUn/JNYUPlMQf1NN9MPw7ZS8Vf95JnDpiuDizSoc62JN
INtcenTnhrBXc07qZwvzKuU2WcgE+Wxvxaddt/Gp1+4dnaL4cehIOi7RZgE/jIlBpX9415javCtk
Zt11ZlFvmMfiW+vIJiEvggdvfwfOqL7zX3Cj4ghzu6dkBR+umX/7lBkwDSuOANsx4WRCzM+TDmR/
YitEpDsVuM4HiDbXOppEWLoCvEopK73RqMOvYhjpjlRAzHzCtA11lhltjKXG4FrVc4hZoz+Oo/sa
RAKLrCpntMAQJmiLgiVsg40PN3fLs2SuZY/mqckonyGDb1Hke+vn+Jkwge/m9D0bic4QBelAUuTX
zjQ17wEm+rnBHWOQoUt8IEdPFiyTOjRUaiNSvo08WxY5GwJFFnGyAweEGzYnsiL5SkXNpjrvbLmi
UzHJtKkDXAffw6AeCOpwwbXPRPK2efJLuMgrF8OYgY+6JIa5wdEHNXSW9uCezPi90cN8vl34Hj0v
MvslDZ+V1J9all1aLYtPj34Y0a/ebtXT2sNvMhsYMX0DEoji+mJS9O8CEU18YYFy0OHmVSl8WprJ
At1ZF8aW09gZZFB60XodylH3Y9V0Bmi8GgSGM5KI6sYErKHdh/PY0D/xxdWt+G6YLM0mtvU9QtFT
SZjvpg+gKCK5bBjruC/z6P7qYs/Zkiu8rq/W69hOzkFbzROhKno7sVyHkzORGBDTk8JSEhF3ogRp
LPWQAjqUrF+dGKn+h+yciI4znui7MBl+l62cTp7sLsYyMqviqL5zS+eU53Sj27j+46jcuLD6A1rn
yYhBorbzD2lDyTe7YjxUgyrOfhO8NYuXPoHYQ8oe/x5k657rmWc8ocULdc/qSEmGZljFd9aamd7A
W9tmRsYpq1qNQ3WErD0J48JLNy0rJ7bbaD4n7YQ/ShV3NJry0OxLDoe0ImDNBe9CG/ZlLIyXSZlr
B2TjGbEbBh7NfT+GRjqNwYOZ06AKCvWpqSVPWUpj3SpYojQf7mwmUmeQ4TABU1w6E5VyQcKHDdBw
HvMWUQttsNmez5SdcAGy5VFYwFYmMsu65BC78rlhpLUlL6cNjQFhCRlPDviTcMhWBa90k0NpMMdw
GrkjI+ZkzhBsLQ/ARWQI/MpY24xC3fVSladiIvZkWi0gTXFgpOBvk7JxQ3v6RWvOoFqjpedyDKW/
6MXUO1isvkyaRGXh0cJt15YP6QFh0vzwABDfJxPBtrM8Lrn5aKEDPaCc6RgT+/dpKcWptiE4DMaA
EWok+KUmC8a0yP2wVRzSDIG7mZbkhJj1RbuEGQ5+wqkOMmrVuL9bWQ57L8ifBHU2hQ+eYqP+5rIx
7GM4Dr4lj5ETfZSBOZIzGIxbmgMxmYILrFfWpe3STGk4eTh7qKv5xximkC+IN7p+0nkU7a3mZ0cz
/OjiDalJhKb/+hxLTfyVHX0p1wDOLAoikYmq4OD3maLnIRSSw7UsGKW1HnVQmnioNhu5Z4F4S6zy
BTRRHMZu9DGWBCdl2q+ISKBLMHboGnKW/YOqmNP0pXcsTNIgK/EexfFHoMS4bcTcbCvXj3fznFq7
OkhZFahWE8SgRR4xTBXRDnGrRikzFeFC3d51wr735uy9TwQTj1w9Z2r4tUw9H8U/Y8ppoWXsZANK
voD981gp9n5GUwRE+2J+X1RKCz8FEVfk5KE0/rxfAp2GRu3ugNTkFwp44Oa/gmZtcTCR3o0y32aK
ZGIDGjiRR1s3MzEwSXa8YkKcZc1XixbFHhnZmzNVxW7sinecf80OUS3VkMOhmQTDNQzKbXegiJ8W
Q37OuFVYD3zID2kVzq6sw8AWCoNbN5LxsfpBxfrxNv442WwS3NkW0Iok3lE50PKwLq2MxIHhK2v8
DAinhSzo+N2XGXX4uvpp3PRZ0uxsAllyiybQSD0eeBzAF4KeSHHDDr28GWX9FAATRCrdH7t+NM9t
g72xkfP0qM1Lth4kaX6Rm5mmzEjpajOImxQSMCt7mSjhL2O9E2jndjNH77MIMs6kBItBHSmyHcuq
Q6BcK8+EavMJapcPL+77tyxNnAc30Q8DRNEnu4uOIGjJo9r6DFZVpFxyQlkTIgN8AICCbD+aHOJL
OevLyNnO9uKaXI4TQsvm2rWHKnDeKt//4RY1OdGzd2zz3ntoCCEJ6NPvIUJme7OgsCDCcBdYXfGQ
LvpSDmJ6KRkZbgrgJBBno0siK/8qh4TzlVyT5KPDMsjg0HgclBoAwLScBHWwTXVUQvBe0jasgWXt
27lKN8wN+PwN1lsRjVPYyXxX5Q20Ghm/OEv6ezCgE1I0V3dlPd07gz8eZlu0odmUv6pFr/TWrsNY
5P9AsmVj0BXmO/maEXwnSFxV3oGVSyHF+C0D9+mx4sCFdYTOiwy+YU/aCPTln2KqQeYpa8NwLT5y
Kv1l1/w2tQZE6pclI6Nl6Q595lVhDTme0az1aMaNeSAZHApSw3ElbYy9pcMiydN9teaV+7jiywob
eUCraUsCITRI3kVwraN6dYjdrr3hl2zN/IDhBbCg619Fqo/YL4uTgvCzJVl9WyS1ONhWMYbCYYdm
hgTmNmk8ThNNfKz4cejrBKZXa07TaPpYCNUAU70VP5lH91vGg08+a/FB+EW2nWF0bc1OoT/EWE4+
wnxfFgaBQzh8QkX3MnUaJlyThIFUHlxBJUpCKAlEikgkVrdBcviZo5LTlmxtQk/ankMvua5p8Dwo
xzxHmDE3MWnlINzxOLflXeWM8WGe8zNaHRDzhgeRqBoYSzIPtxLQRUHMphsls7cXqf0RgQbfJogj
Cntq0BkQksjKufVThqI0dHOnL06L5tOOQp3UM7qQnKHpCEIF7o5RayRnEWIVNAvmmRlYs/dmgK9i
chSpmdxsTXSpoV5y+gWentlqXHHCuGPtbVMNW70gjwoWt7kESXbJvf5UafVdeSW87nU2KE1oHE6U
/ZlTcmqbUfwkXNE8Dv6C5ZQo4okMm13fzYcWWMdV5cSq+pOEGJAm8ckwcuMlag9+DoIzBVlFO7p8
cD1PbavfngEWbWrklXQZl/BCW4JqQf/pOvaxqffYu40Ho+KoKhSbN+qZrUwInBu8lOnZSLN1DMKV
adR3XbtNXDx+ddJzLOzSbGMaPfoKC61ZS3ndubiOa384ZTkFlUFZFNuMxA10Slt64xQIXgL7v6T4
jDFT2ioPzj4N40dEVK8mqjTMRfZ9MRLN5/ec4DKbyEvYpKH73Z5KK6Q/U14l83Vjyj6osn1218Dc
R8r50/rA9DGcI0NJjwR6xExA0nXbgD7QBCP5UOJeF/1BUpY+OB0MAcPqrlj01LZwYyS0Q3PVrrrT
bdTvRT1fJHju+3YBptQtlkfnwGBuiJacEJxJ71w9tRxKuoTNC0x1pNs3zNGslUbx1phDs0+ikX65
2V2WDptvjS5j52hnuR945dDT9Gfp8V83nSb9LPCXXTQTR1ylwwldzDG2+6MI8Cq5rWFtaUgoRg/U
rpnK+40niSDBvRGcV9U8PmomKLMi29Iq63DOvJn8DZNDZ9SRHzC0V1QLfVjJ5dFwKyLbqcJIaQI/
tHh9tcWIWhKjZs0HPbvNRtmkKfVZTwkqgBXk+j3bup1pP3g1uYET+RV7os9exkRjRxtasbcJxQzn
iUlOA5yN3Az9HCMVfCkD+5IrXrfWyqIzJp9tMw1hZ+hvKS8fWBCHoLtF7bI4uIxT8OYs2U8Ljzfn
woGtN/v3y+0x/b//we0xozBbdgRYc76ZGyFGkW/T6mm6RbJlnvOvdLbbg7dL6xFr23VEQ2HfVwRl
RKeo7dT5ZqIxyMQs2DG4//dBb7UrtexdBSdtbt7+ZgdAnGjB3t+Vnkf9PbJabKJczUzv+emyWi7R
Stn5JyHu9j8nt6dzu2mWxHfiPfjH93Izv9wurZ7/ZYa53Yf+MsBjyH79db8sxLypcW73BM5jGbbh
EK6mq79/wWwjl7K18bc3r9Dt2Vo3T9Dt5u1ys8p4hNXrFpwSGI3+TCw3l/VlH/n6F2U+/+PwY6z6
0uYAmJ3VHRbgAQNFTSt0vXd7aPRFve9i+SLLrGQFjTEk5nl9Sumw9jThAf/WYk6Peg1tbsv4h7s4
X7cfv/kECfsi3bV67aSgezJxODYCJA83ld3/p6O+zs3v//k/fnyVLIVp16v0V//vZhy+ey6Szf87
HfVB/SYs5P/wI//p37Es9z8k4k4Unj6bgVhdGf/p37FsCTMV2aKHphs997/7d9z/YBTrOoEQto3K
PeA5/Mu/Y/0H5hJCIMhLkPCVzeD/yb8TuKtm/N/Uk6azqk497EWmLdCx/3fPSt4NSz4OQfpYRcDC
8YzenKJuAbUZ2vBxLsiCqYf3hOhk5vg+sy+Vv/lT+gWinoI5layAq4nv7wXPD/yBTFyxKVu7glke
5QJLynpRYlUe1iC4b1/m2xdg6htvb02okuLBJqGJC0cvECllZu/6WoWBVu3JtUgSpjAaySJ13YM7
LUhs4oTJGjMoNH1lfhyEvkRC/soKI3psweruexG8Vz4N/8XZtm7kPboB/kZ6hEPbImPxyxPhovfW
5GOV76BHD7niTCF+pjDfgXgbF7Rf7qY1xopqaOWDLCtx4OZGvN26ORRde3pvRny3be0+CF01B6dw
7nNt5hcDMudWd91XNEW/zESQaVf46FYa0GYUTaCyfGiCkJtd2GbDvrJG59KsF9h1AgDsj7GM1aWN
YuokSeYxsx7fyKg6yL8U6+XmuLzdvd0i8P51yvuct4z3oIpd49h7AHnW8L58IcF7IS4KQgY4ndUD
ffsdWI7cI0Ru8HJ+vGxvvxwjLcWsraFgHvs0jOvidRTZNWN6jsnFpiqqAXdx+PDO/pA4u4H9LZVq
R3gDRZmazlBf7I0Z24RKdAntNm1C47a0ywSbOesQYzJOe/cUR353qGiSc+ZYsSbOAKJoGj11iRYo
HvCUUILFiJPKGEyDp62TCKp/nvbtpf9v78Tfd6dOcxnCyP8jmBaYzRwdcXDC/POnJlR9NZxvFxRN
KvRr57cJq7SA3oPTk9D0w9DiiXbXL8Pt1t/LZCTd2S7ot8jZ4SiP7/l2uf1C/+3uzfGploi0SBwd
mwTD7LK9GT//uQnp5XFktrulo/NxU/suqxP+duvv3ZsCePGUPPolBNb1Pa9XD/zt1t/L7cNwu7vM
U7uzOJ6tEFX86esHwVsq3Ow3b/ztwdunY8yc78gzRditPvbbS/f38vcxmormicSBcbXbxut3uFgY
6BFQCMTlFrV6+5NiGSM0DYQj3o4Ot63pdrnt17fvOcowLMRdjsDA4RAb3jztSmQoCv963P+5X+Q0
HfonSctgCf2Vb5DccMqq+BETNH/udS13qeFPNIj65Sx8qMfOerndvV1sGGxQThtkcM4HB7ujRfwX
J6z8SF9LIEUg9S+w/YVh4Jz3Z18pbrbVzGB/6i+EyH/zaxIta+LyvJRITF+I19lfSvQmKw/p9qRk
2EMmOJvra3x7ACoyL8p6Ef9163Y36GprjbE8QK6uzvP6Azb9jENJPCMbxK5oK+uUr/1ityRYE3JA
HBqiXvi9uZhrjzpox3S/yOl7WiLxTkkWOMuFU1+UWyCbC32OBBedBAPZUC2rduJ8b7o+vihPvvoU
+DSKeCHb9d1OSkLXJ5cO+rQuaLc/0GlWtt8R77eneWxd694as1ccbQvfaJOY8uWJBCmqQ7iJ4aC7
+2yZfvbKkFth0Cs19TWN6c+vOx2H4+grDSxKwbaBUFn25Ogx+vHN9Bjnw7sp2yOpKQJPc/CjhDpJ
mGX5RGxWQEs4LU0aGmmxr1r+Rpv2UIGABw0jRWU3F3eN71UH5lEf07ggsM8/YlkHJ9LU0UuX/rKZ
moXUkPWjMEHYVXm1tQbzIwI3GtaEemDRGu5TG7Jdna3MnoqJQAo5nzQK9Kk9mRKhml0YCjbs7KS6
QiohvrXW6ZVyEEkIn6a4vBsAg5l2s2BuMXYTUZanubfvrHZ68ROE6qMDm5ncyzWvcbDDeWB/c5Ax
tc5IivY4nBu/hgQ5Jd0lyOd36J3E2WeQev2k+sqFFCAOh1+GGcvz0lAB0BwAMNZ1ND41nDIjYTiv
39KlzQ9NNj8YmQ9macZhRWDVCqedR+wFyYMQTEM9ho4nehDU22ITk90MDREFohPlh85paDLYsj/P
mJ4MFVCWVq3eOhPNp27IV6tVhMg5HWzMJg91nNmhI+kpQOvdTiolxnZasq12OFwNAsVPkcEQZ3BB
f1EKsRdiELRn8t+ztZgklM2vQzE/FModX8Hw0mcS5KTWwguRyIm9udINXVPTybKHo53Bimkb/tG5
Kx57Yt82vPETcZG5cT/NFI0i/krmgnjLwih2RKQPhyoq36amn8Lcy6y9VcvPmty8/bgYaCqYqiQu
mvt5jVPrfRNiWMxwVRn3iPSQBo5+R/cLIQsqqOllzFS3B+E+E2ATbD1/sO78xml25aqqsjgn/Szc
BhQhA16s/ajFgVPYW98X32hBJMOlDiAxLpV9qhO9M830K4+BqY8EM2wSjzwVFCfWTOCtZj8/0tOk
A14lH12pm525jB4m4ZaZQTXOrLNBaMNnvuPJfHmME9Dc0cm1CA+Ry5dViUePETjt4Lu84DV1zfqz
D7oPn+F6NAV3Y11SJ/O9pVmuoDahZACQcbQLWFHrV5WxNAnKCZMjJxquHTKVt8WLjP1cR9B4Y+Pk
Vs1bPmenwTFgaU1ErUuGFgUuVJs4nt0IlAMXZPJeu8Gvws7YTswYdZvpGPcLKOKyzg5UYXwnrRLp
ymgWwEtJsB7m4TFYbCOE0e5yMhh/xRUVYV5E2XEp0Eb0J+Lhvo1UzrvGkB+TC+zBCwDGT299CpmM
3M4/ufKcp0q9qjkhESueQvp3+UmRFUEEXGWfqxpjrsyiYyewxkSr/eF/sXdmy20rWRb9ItxAYsYr
wZkiZU227BeE5QHzjMT09b2QunVV5YiKjn7vByNAUKJJCkBmnrP32rV3bDVj+mRk/hNv9FOCbCHo
tLG5prDAkzk6ddg20tl8XeoIpVyj35l66O0stClBZFL6jq2bFMwtB6z5WEbAubSFrl2LcOzA0iYX
3Wx+12SQInvQ432Vg9ZOhVZuTEpvS2E0dDFdClPhfar5zX7Sm2sSEuCNUd4Jpkzc9XK6AYilJlpm
D4abPbY6mh0EK88WvVLSbQktaC8xki0qXy6OkGqCUEuPMBMdqh3Cg4PWI+uTW3+0CdeYtIaEI/q6
3RcwdZh/7pMKwYfjgAufrVkAR0NflkmNnGDzu21/Y7EZXtqQcqMdo67RuepJhEcVSCbyiJd6o1tR
T0Nq35Xd2yCznMWs9n1BSRLL8jWOEmbiSIy2eWzyU/6X2IO5LpOO9YMV4soY5VHW+kWbMneLZREj
kNb8LBcf3woRO4GW3td2T9teaz8teIVokMZual9zhwbFUjMcaYm70TKMbCNSVNrHkX8epoTwVVT3
JGsal1mMO25P8sZYGgW1JEatkYEIE21rlAZfLP6q0YHmX+gJwceooeZcH3bZVO3DtRgQjyuMRYGy
1GO1F2U8ox6OyIi6WWNKti7i1Ya5KSHq/zxkSCz3Y1d+nqya6XdRUtUsStBHa+hvuk6i1GZcSy1/
PKxoK56i6Uz0Fh4nRhPCtOYn02yRBqZ1uWlHGsWudD20GElDJ46pBNAfvLNDVm465GfQ3tCClfmL
WenznmoADfuMmVcjIBwh2fkRCZgwybpZVriJ2qQTbfGNxzSIqnVIFBxleNey063RJcamiI1Vlxb2
53zdCHsgbyhO7loKRudyHr5nkTajLy5O+HyHgzrciiSIXGM4Fjp84NVQ50TLfGaNMZOUZvdbdJfr
6YX5CJTCzzlfgAmWFsxRkdT2adDPUkAl+tj066zcgI27LuuuzjoVVpt6nQ8XdUkCruPbCIphCeFp
g71pEVO/U499JE37rHDvPRsOUZGxoqHfzK65wojSlVelHlJqK87h3lpn9mPWJxT61l3uXRhXdCaG
cjzkiIBuyMmBllniCWnk5zDPhiOjiOAq06NrNDTXBS3hsxWFQWp6n+hGcXJXQrtP3eSnjM3s0IyE
48zoegkLAFoY9ul089ZNGPe/ltzJ97ntzmdtRJsqWtZHSyx9Eu3haR7iUP+WoEahT/QjieZ6RwOp
DoqErrm9niK0GJvDTM/yXgzzMSQ5flfGzncl92iG8JzDGIClT+tpKExjk5FMzLxt7PY0UL9PLLlc
hK6PJEYW9ZNGxEehtV9En0ZAgjUUBjWxvazGtY1ll/bLgG367BgJ/pXh90wM2LUXRDyRmBjtkJvl
3A8NRPv2wCXtivY+llF7T/+M+adeyUOb2hfOPI/7KrdMJ4EcQk8fMUHi2BFq33i6Gv78MOXdFUbU
jT+Ef6zyNUZY/DK7NrvhSUnLxdyMcY0GlsCjDQh36JWYnvZF51Ja82kGNHUy36fkdu2Fg648ExI/
0zQ90CzTEVs2V5i1rP85YdBbaHRNGqMJpAu1VF8KFGVFe0K9vw1hLdxIj+puspo6CGoD4zlprNfO
ib29Pra/7JmiAWr2g4sTaumvfWcux2m2PnWJhxqXpJINnNRlV3S8ddskN9rnFozq8uwwv6eajYWf
u8KJ8rr+PLuIw+3cMCACdT8bzDjgTLLqSCDjXhtia0cQeEKYKXkHvqBo7buvrkecgJzEaV6Iqxht
+yGdYmRf2fS99aNvWjmbn/q5wS4AzrF0S+1KpTs8+NL6mfRLfqgsNAgza6wHU58YD20iWZi1EE/c
3AZR5hcUR8znPDAuPbVyF13uaI7mRmTcqVKuqECaorkvgshxk/s+wZU2S+uWGtpldbwfcer+6E3T
2c1+jvDdS6EVeHlEgyyfHrIGFQqBElRT1nYk/WcXHCqqSzpT6G2DpRXi1OavcNRZnlT8XXMbSXks
LawyY2hsY9pM236t3XtpR+x8Wg8Hkid9+LK8G4K+YLXSKOwWBIN6hjpobn1YU9DXDIoOR9mkXyqH
hewC0sAhZzQLHwjKeGyo0hx5WayXiMYY5YmF1Vr3AKGe/OgGO2Q2ZfcGHf6YhMw7b5VUzWiJXdE9
ZPo03rVQNu/UHksUyNFaSuie05aHnBX1pmSayroH9fMIIo9V31WLYZ/M+eOAynILxjy90FDWt1qF
e5jBiMy4GcFtlcjVrg1z33HHfTrvwnQcdnoD0pxwlzNpGs5Tlsn4UUTT5gueKHTv1Y/cy/VDtq5x
NBgl0r9HX6BfdTG8xHQnHvXyq+y5vipknc1Q6LfBAdDG3TULyvaNWGG0WiDM6aHqLgksxXIaO8Ja
jIFIrgmRDCEZEeakOs4AHryNBBMFU2+2p3j10IFoPmt5452alpfI0+rnKO7ywXOCqCRht2ixNeRR
W9109ADpQK88bom1paf73c2FeUcUEJkUskUYI5DQFgSYoZPp5NGutJ+yRmIsLciQeul8ztpqONpW
+iR7v72J2F7jgsWzutF2S/cYwfU4adgpbyItWN6Dy5lcEhf7sg30qpjPlp5zIsgYcK0nIHqM0VXa
Bo2trvgUm/qN0ehrF4oWc/f0QO6VuCaomOM+lBtZ4yG3e9LZoFWuSZaZtkHuXu9d13/hRpOfxGyc
WAL/qG00SnPk0zJyXAw3ZLMcTtjkml3q1ugFR+NseLHc5x4iqkL3XP6yCbFI1Wtmsdhth/6adAbi
28wXhzTDlEvV2NlUhSb2moPJzCd3botA535aRvm4VlOnI/419wdE/QMs8R3XVHfE7g/ZrErWc7gi
M+HNGnUap81wjKpYnCfxxhRjPOJQro4gNDZFGpenxfGSbSk7RC0IwicNkkLZVEc/d3+lTNtfLGb3
smEVGWuacxX2Oa4LqALl/B0vpB2EDpeSM8zknHZoSPraCF+ya+HbyK2c/DZklf3A9HoIIGmk5E72
YaDpUxV4hv+7w1pLzE3fM9WNk8B1bDdA6AA8vGKCLWmHNDA1sGRrgReTj2NPhrfvC9D8U4LYsDOY
wC4Os3mQRfW5wS2xH1vjpqZiOjmJiHmhjRPf87kH9baN2wqUj22+EL54tnpZbm2CpSk1oFxqSFvZ
MpTdDVES3dnjdMkIPjyHTNb7nrq1HXrVlpbNdTFsQdFH22YJLR0c7D+mdvbJusHs3Rufc8foL6Zm
XfwUq0mc4zEqlnbjunmNqykNn6UusX2NBGgQtTHmDfenWdAHzJLifljqrYh86+pj3p5R4jPnjNut
LrLl7PqXUq/aq+hu9VDh6XTCYW97w/wUme4h69LxSCkKDITvDsg+CPGNkzy+5YCyaJQuCGFZvjbE
hMHwIw+pLn63Opl82KDG73ZbP0LKK3Y2gCcUwiH2CKjvuGERZAtgehlw16vvuhQcyKCWCSFWuqvF
JzzXbpAkPqtW44mV1O9h0ac7t+tZZlRph7bM+A14nLKJYZ7woOwQwSVbXJOo+jwcCmZPoUOS0YOk
h4BVKSEpt9jV4dSUL62uQ+Q0w3vH+o5NUX6xZMrItuREgHskZ2V5LDbcJW9aH1OJKm37UgKYMXVr
eGhafQ4UgyoVVniws1bbYjah/NmJx5KBLmoK/y4a4i8zQc7nsbETkIBs3LBqLgUtyW6wiCRgnNGv
LI4YD9Ha7mIDe2QlEetEtj5gQIHxUogRKYtFpWs9Yc3WQME87Uqnnq6W32mHrKxf9QZHZTVCyHV5
95OG5ls6hbEdKJuBOwi/F1Fdv4AX3yaDx012Za1o6LqXWoue0rA8jp3NOVbS/xDgm5AretXBJtMm
8UGJjMVobXOWtruCdjLpw3qKErwlf6dDG5GNA9JKvxwucZsV6zCvbcPeNK6K6NJRqd1Aw2YgrZjM
e+a8yYp0oLpui2eT+MWtM3Vj4NGsYfnQyHOSPlZOie6N/zTwhs44xgkz1Kypbl50m/LWvrRZi0Kg
UTng+YPQElwOI38A1+/t7RiRljBIaIl025rAA2B5SozVXhfnVwoThxG/6nFojO5iognbWx20xiGe
UlpBrjj1TvXDsJkUicHrD6RghDeHKIYgbwRCnZlq1RjxjSAx2SWLR+nYGOqTXXms16q23VKDHPBu
aCY4UK08qC+aPLUAN8xMnhLkFTwgF7dmHszybGAkgnG0t9LGO/YEFoSJ2z4IfaVw19xuUczCDtIs
vwlKr3rW83Q5Iq9Ywy7JPZuN/loV49cBngV32YjSBRiWNe1tMdAmehRIu+zVIqz9YBeLeRcWhX9o
5uKtL7J2o88+OLFBz6lHlnROzPKOwIsoCCmvwiJr0wuRY/v3qM6JjuUpc2usEjpNJ3QdjMnRxevD
/ApaeUekYXXrdeQcfLIDCkwWhnb0GFLbvJY639T4mqzMCy8j+sUJkX1ZXu8A3sfM01dYKdLUvaiN
1yKd97UWu5RpFfd2XWd7a0Sd7kVMIZuCJnYyuu4VnEF55WN7MtHurRQzly39U7g+6t3068T5cGFR
P1DA514wkv1aIM65QXepbqlpPNbR1F7ShLwE7Fck3mcT8tR5fCzXDYauXV7KR39gpVpOaXvfWJ9r
15cXxAANMYm4eDW3z4OlqWxqUWlzWVYfBtb6ETOm+GTE2vQEXYZzfV7SbTItBLFZGIZz/nBB3NXu
CaG0R+COtScDGSMZqsxD4jF39bl3BY0M03NWLPdTx/VbVdObhYLgaPBHvZUIyrViJlcrkh76IZJl
81T+wEJoPaSchj5D8tNALFyc6zctqsSNNe9p0V37rkH8bg0Lk/P8ZFUk4PrCy/dtDeGn7OQ9BcLm
MkbJTH3byohkZdqIWiTIZ19evXbbaCaDAUtTYt5WdZ/dnuqCmzCqJtIXJ1YsVJw+eT0nkTm02AfT
O7QfzdWldJjYGGXy2nwebeNCXoSHnCJKTpEXFhuj6WmeNH52n83D/eJGw5koukOXEWBmkYd+KoqS
Os0wb0ZMRJuU/monZmtDA5NoQm6ewQT+FC1Gily0Ks2d7VQD9w+f63pwfidp+0tH2A7jwXtDoHYe
u6G4VX2Ofj7tZADxQO7sdsHPVcVkyiLKjSlOI9DPNbyYE0qmnKEew5y7HzF/UxcCSUjiwgEzn9jG
RiQ/FwjslQrNdOk3L4AkD3OBkUrPRwKA8v5R92SNf73nvU5M02tPPis3PwXc5wj1LBm7CKCTRJDX
LN0TUT5V19QnZ7bNE2tuTg7J6m225aGwqe0K/HaMa4XG6tEjjo/y1GhnABA0Db02eXmbUlJRakT3
y0T3fSkbFCJkYB0TIiBNnUGmk92X0qm+6nPVB+E8fpeEZ2MrTnfqc0ivsQ/m4n7BFcIJnET5cRTy
JQZWucPIrNF2u1/Cz85kEfGkNQu3QMgnsU/n1qXxdK5667lGFGbh3rBsxp2xtQoM7fJdzKK6fX/0
/T6ORaF8jhvsOlRzKfYWay2pXruxEmOtDCnCVLGFqwKYPM0nQpV8mXMnIHJTW6HKotSLIHdXDYJ6
jLA0oGkVnSge6ufZHymyOj1e5TFm+m5Z0zntfTyiFsYGT48eIuljSInTZPtBFmYONR5FG2/B8CBN
0IvvhQlXftJBRbT3aYtUIVrhvwr7q+c4i8MIzWjniPEcYeDcNmYoNmkKhlBt4jy9hT1sSLhM4tzN
EITRy2HuoYt1Qd/EStk2HrhYCDt3ms82hALWLAnaQNYy1SXNRRTQ9C+2OvF63FNFXV9mrhA3zuZT
bsqJIvRSBUqFpNRU/sLIayw+HqzIfxEpgSEEJncb32T4U1oq1I2QlOAIEOzFJ1EbdNEAjdci38cx
zQSWkM3Vyx996BBD2jFjNYJmdDyrT672qrqc/u2hesKt53TbmnSSWB4yC26z8az2vH/21MN4/cIq
w3he+uYWN4UZFPWELyka8t1sx+F5XDc+ju5NbuJGHlbtmtrYjF6npa1oB9HuXACsYSVcd+uczqfa
qIfkEtDySit/Q0zlHRCZ+UL6rc48gC9jfW/LWtOknr/KMDIlUsi4O1NVp2lMt4IJb2q2rPug1HW1
/ipmkxjDtWiq6WwyVS9lDtIB/rLhvAD8UeRspQNTe9mqCIOCbxMukd6rQzQSp1Psfv5Do9fXA3iH
ITfxRq3iu7VAHDneuahm5OFajRfdad4Gj6IZMfEIu1cg2cdmMKs7aYgWFWyGagS2LOuqtSJMc1Ds
fAhIR21wKCNSyUwm6xPyT/FOg/x/gdj/JhCzHQNK538XiH0ido+29PC9TL7/h0zs/Rf/lom51l+O
bziEUFvC1D3b/5CJefpftvAFRhuHog2gTfB3JXTZd5YzhxxPR7ol0IrZ8Ij/lomZ/l8uNxLHFZ4w
EX15/zfMs6H/J0LStoghpWXrMkW1XERtvN5/gArzwuyWotbn45TXdEeRZYRF+mTROAbXQdkS8joE
hXtw6gtibWfEAmjhege113EFHH2SnR5rGgndmpfX45zxlx5+TGJFmA8jcqYnnbM2H6a7yu0eRmxH
u0Lr6+0UT2tbnGk+WCQH3gWTXSbC/DMJfYjM6XEaadv44ksZRuk2TBZGWAuuhpNnlD1N7WbkMVLh
W5Pb4afqLW2Je2yzCpQTa95l9OMj90dnZ+XkK2alBf6JMDBgP9I7gOtdISDRF9/MmYytg5z0c5Ad
5JhdZIffI35kEsKUgKS7uCdWIDLcrzByEWQy44MG8XvsnENnoj2I54b5Vu3fWRXRg9watA3mWbQ0
RGa56zygGCDRN45JFX5KgDiUIYnRCd2qPAUaHEoxbxfoPEjkEd27RvtGm+43tt1mW5nai4Mzbbek
LC3lnLCEyL1TQYGYKrpxdUPimvzUS0+J1V0z8zpOPfw4i3EzHuBhlJitQmeZttTOPEJWCexkStyc
FgMrVgsi7TbHRCinvn+unOGaRFZ/Ec5bF3fZnTlYV9JUXUQseRFMTLt2LVP7Q0skVqA7DSvVySUA
uDN2FnUHLMLIB+Y61yEXDUgHdMvbQIrRDmaakNRGTS+e5j5AasAStYbrUC3FGCwuPKmlvgztuBx9
WrjxsMk8Kqdo53+EovqOvxhD9OJQznRZXFhGzZc6u1tNp37Ud/11yXPtlFfRvV1VLh2/2LhhStpM
lfXVFUV/z6B+N9V+fdEGamY0Ko7c5TE8YSEywU8/h/g5yBlJA8CP/mVebNxXaAXzlXQQyvCFdQn8
zsp1d4CQClAw5mZf9iXxfhk9VANmBQudBhWNY9EQ84zpKPOKxY874nuKf7Z5hemAuT1B5AMaIdTC
pfarybBiZdNibBg8mEFE5iNRsvGouQSWDlv8OvKu7KJugzGn3utOLu74Ffz3PedJmPPFuRqrfMeK
PskhWrD6GfK01AOa8cH91sdxdtSnGj9x7eCVbnoi5Xv9daJ1FgwgcgOLvojuNj9Hsma26dQ9+bid
oVKE3wptvCv08mmJiSGTZXK1cNMgb3Bxu2TgrQxd34rBfEXQ89QtqIeMaEbD07WnNtT4qHndHarZ
uVbfk8WZN8M0YVE2nuZEL45ROT74Gt0U0UBQwNnUzUV0yJPwORq1Xx5hk5tsGpuNac8naIF4abKn
2YmbXdHrXVALYFk43pc1DzNeMIdCfdc3EFg8EbV38KIRkrSoJ0oCMQNYJRferPnAt/yWpExJykTg
2ovkLjfct8atDhXcunvT95/JQLrr0LVsUdOmW2oH/aXPXrAG3BHSeLCwsW56Zykesm9iGn5mIwiF
ZZL9dnZQhCTYaca6b3bcvyfIdOlC8OKSvoaNIPoPWkcVxFCH95JiMgKP1b1oXUKP/OaiRyE6ZSxA
58Z6MxHmnkVDoto0NIeRQkMQQpfb24b/XDqkwAg3sanH0p3XKVmjrNnIDEtg0oASlKvWgei5PRWb
h9aMhlsN3hhYJTcjYbmHcUmOHe2EaD5MlAPLl9zo/FNFXlftXzJJkGBLT0nn/gBXFoOfcWyNZZsw
adoVXvNqeyPyztxco3tRquvmlyqvCV0lqWcvhzk+juDdNrawabRM2echGUIchSu0tsTSPHSnuQE5
N/V293khuxoownNvO3OQjl50FLiKgqWILwQ5h4FjFvezYT24g7EfqxF8RYQfskrnlzpHIbxmhT2+
LrCFN1kol93ineaBlO9i9RXr5HROWRLMpp4Fnn4201y/K7EZW+YZs3B6W+Y+xJoRVdfMSRzaST+I
owG1Js2tPxekfBfuD823V3xLiIGAiis8Hjy2vRVumgynEBNKzaF34No/rUI86jaJ9kwttV3LstJx
cPA3VfK29BCDMFl/6VER4vDBvLZFkQIhSbTbPnS8U3h0pf4G5a/Z9YC3tAUAVE3dIKpAQuBlP2kU
6zZ2unCH6bdmZP5unPJzZnPDoK8F9aZNAgwZ6V54rFGkDSkw9vNruBAwWc2cCr0BxKU1n0yy5G2L
FfvcNGR/lVzHTEQOg+5Y8GBhZXVmukqH9zZZZLNZwDGg3lMD66iqlb7Y3/ohpHRK4xyBC+mnnES1
cwA58rWJc1oO3RzvEUClGw16SK+PGLQNgbKM2iBBkE96JfqgcI1lb/fa2hgGP4smYG/WLkNxbslg
1Za6dZCgTdhETnVoWKcEThg9tGI5lQYUs7imSbycaKUJaAfwYeMw+TbQrLhSN9ylMuOj2LIENcmC
oaGoEfnmrSB0UOsIb6SMZ+IiYnnu9x52x3H84Q2g7FvvgBLtezS7L/7sexuzaXeRXUxnHfhZ1sw/
CErFU2ZGLPiW8QCufttH2Q9KCifqtA6wcNw63g87xh8n28+dpx2QFXwS1vglGpZ5mzYd8r07bgrh
qpW59E56H/IGexBigSWvmrUKsR3z2kSQ+ZKcQdYd8CJxLwgkYETGtnnXh8B4mW0c8jo8JcPJbhuf
MHuU697cvWHtKRIqCORGn43WuxN1w3SE5b000uiu6M37ahg+ZyuLLZm8a9RzctGhvQLvjw7pVBKz
lxqnqKq+tJIKTcvdLXAr95CI7sX3KdiCSf5JC93bT5p5X5fDy8KyGc0TulSfyvA4ucYl6sGARmBf
AeHQjK/5u2NaTsHU1nn+WCbxS9k0P1mlINIocWyGZPjQ5wOU8Gz5dgqbwj2EBIc4MQpjM+bsA8eI
3HFTM7eqTYSnhV1yOTlo/cN0OOu0ASJPH80jI3v0b0GNY2/DBMvxeWVZz4A7wneWYUO+YTRO53Zd
0n5s1DFnXfWqY5wAqx18yLiBU6vI/9ko6Uirc8lq0X7+R9STKI+DeszFmYPhpLuxrrnDdfW9DPCr
ZB3HG7ynMAbqpyKTVjAkrbaiMftzFxHEpDbZajBSe+oJux4xb68fRFNa5HDVGvurEEilMs49oVuW
6A7quLc+qfbURv1ERzqWvWIqPg6pPfUa76/58XKiDhkl6zmrT2nztqSgrqvhKUp0/+S4BgpULQPN
VJI1DRoUwer6A+4y65Q9w5Nr/5Ob6ikR+vt/sb7XUKYymBizAmJbynO7Zke1hYu0XO2qgx+bP44p
2dMfx8Kkw21gtsc/jn889MIEAGlKC7uquJHHsYaFbpUwKcGSEnjVzuhiglgPWqzr83r2d0qm9fFn
Tde0tlxFgamGYT6hHWe2z8odf/3nAg3jrlTHdAzdxw72yMcvq70/XrBdJfHOKokHYYck6Z+NUpUZ
q7RMHUuQ8m5bF2q2egvqpTJ1jqkXfN+NQucLGhF4satgX8Vxqr1MqfbzvlgHE/lTpUn6NMLQXkMg
JmjcnQNyGAqINvkpEl1qb9x0BYqrP9t7SOv7vvruU4e7OY0faIPlhEtQBe4qJZba+1Bnjf2VBqF+
MhTgHI89YXZqV+mycjIM7UbL+Fj9F3UZqY3rpvwV6vWKohM7bz1ahRtR+0SW+lw6JmQrNMsUs9RD
tUfbA0zNkDZQONZdf0gzVqLQFkvXORKh9ZXAZ4S5CVQJSCzHOevaTxxG/Fnj9xbnsuVWYgCT7HDM
Ut6fHnG3WnObPXqJfbDb8BUHf352tTEBgDMZ+6xv2n2N/RmM4nlET/NcVqa9x1X0UJrQZPGQp4e4
mhkuJYov7pcs5pwE+8+yzjwM4EiWjV0xxoy0afB/H7vF+WEIgJWDRMuU0XQTiwtcOUVtIHOw0wks
6I50+ZOYmEVEmXbyOgk13emyyygRmIohLG4GcayHxkFEheYCYoqJQit05w3h6fW9jqLHsXXjIqcB
Pt/apKpzKrxR2+3SHJpFE+EGd8byN1f4M2rv+tT6rMs0LYmPUtfzfSGRRcPljpHkfOo7Wp6h40Sn
WZvpP3shKd5+u4mjIbkZJjNC1Gu0SGPI0QADe4gpGAeYUeBCUPGRSJTIvh3WcGG1+3Hwj59Rz4K3
LKgN8ivq56AUfG0x4weUHK/qOfri/wr6XAYKuRUum7BCEbisrB7IxiSkrQ/fNyxLAj/PGOclGXzo
wwQNwaVxTnDN6MPixPSlv20crkBt8D9NOuxB9ULd+C/oT5shIMzaZTo5E3pVXl89F1K63A5aNm7U
sWZd4uuzc1FPyvW3P17i4yEBCxRzZygqqC4ZyrIwzo9z1O3gciHzzAvAHmr3Y5OjdDoQLXBKc2S2
SPJIOlbnv0dpcs4poLIEFe/HPp5Qe2rjtORgbcgDrQ8Qn88fT0TZ/N3oUp0bCZeT2sA2tQLBPI+g
E74v9b2ktUtmCZlAdbJmKluOdZdrwtur7FP1J0EmwhPq7xUVcOYJmMJ7pvJEddP+AhxrClod7pLa
zNgHzkYcR8HQLh7cUBfkTMFHa+3IOI9pbSC7neEdIP9kXv63EwrEw997H8eIA/ECOG5+vq2QtKpC
d7kOv/4a/bWh2XxpXCdJd+HyUBVJctIWNBVoyyEgX989xQOfUu0NRTEfcm08Riapl5ZTzwd7MI4s
XHHJc2ls3uNI3x1Y6oaoXFrqzbQjhOGq1GOIz/zvE70fQH/mTfnF6EV1J2/4Nq+2kFHOh7rWjYMy
aKH0afeW5z18OP3aNItQiayffVplqFCwCGNPpygBoG4DIXJXda2Vt5Bws18qOlFt6INYxVGuI4KO
mrO7ROlcHXw9PyvzltqQgIwnxeXrVq4u9XvqCWmnK8dNjR+p2mKTJBaz4Nz6t59aX/zjf1T/l/r1
/3rMU3nuH6+g9tTvfRz7ePjxMh9v7+NY2nCxhhE1s85NP4cfr6x+2FVpru/v/eN34tyLj4tA3b7m
uqrN+49oBhkZjlIA1SaNglnSXRgiB94yKr9VMAyhKtlJhl6W+FzKWPtQENp+TDDwKjxWB6tlehmB
qiMCSJ3jMkaBMm1DnEu2VmuKNfgBVbY6c9V58rGZXO/WhomxBw5M8P34kJpEM6qGR+Ix/I+gabdL
WSBSL6EKbPp1HK5RVbH+/8dDqLfD02g45BHhOI0Sszg6mouoG6vI1vNqWJE0Ms98BIrN/dksmuQU
W20KLX8M05NqYySz+ITVwU8ChuxNL/DJqddgFMcsNy52f2hBrtZ5DCe8RxiEnuY9men/Gwv/S2PB
NHWDIKP/3lh4prHwq+t+/fr3rsLfv/V3V8ETfyF8o5llCEzetuXQH/jbfO7rf5nCNl3HIMrN9Nj+
01Uwnb8cD/4nyZG6Jd596f/qKlh/+Z7pUP/0mYYRw/F/6ioY+h+xW3QVDKLMWBSDN8bJTjjgf3YV
3Lk1tXi0y1MsXC1Ql406gUfL7KkTfFbO24pQR+hOujcGqNFJ+EF5+W/GXDQTdDp75RVYn1Ee3Q/L
rnpCHSvlQJdeUgx3Xfh6601Umab1CAXR++P3XQ+5qpH7/aF0QudIRPNGuaUpFOOpXscutZFqvJMy
xWPRmPcq7PY9BlftjmHlLzu126xLG5RwqI2ESROksrV27zSJxGiinRrLAcQ7RdmOvtxnex2xG5qh
G9theb9cRrJ6p4Lup9Dpcm6WEK/YZEBqcZ3yAhQRmWDX4HfCvZhaPrPSOPpO7hD11Kl+odAJLiuj
XnVvWvrXgjrpbTYwkMeTBkR5CY+xhg68kPRq6jq/7/Xh02jF2Q4LYRXgmZSbGVtisq7EJQSjeIj0
nWzTg25EBE1ZuLijKbn0xB76o1zXAvErUPrLPEUpQxc3OeyrVzfCFgUmalXxHxKrtwPrAKiCRtH4
ksVDvC/sGv02xD59rFEsWV+oZT93Y7/sHACe3CWhs5eTG4iieMAZhRvKpVtjaTW4FP/Ji4iQSBeD
gpbwXkuqX3XdTjgcsYTOuk/uAzlVRFVoRzQRTNa7DnaT9AWSzyLaaA1Iz/6QVvryosWPY59+hTa8
KxPyZCxiDZtQF9vMHMTeXySZ974VpDFmwtFbjezIuo3Ifipc8HU6AZqGl9xTcrT2rsg1+jdrykFO
+dujap3G3tXq6uloWeI3YGQHWI1B8ldefzKztnkwsrPNPJjmAQaEFSUT6a4FD2YkjYxi57YUQsLp
XR5d1IP7uCuJj6OelOQ+5RX4iTgyKW2Y01cjYfWRVYnYT4L+UBk6byj98ObO1yydXuks9UC3hmFj
esu3JDQSCoQLZDPcNstTl1fFdsYhp5dYSVaqLpGUOHGt2PoR9Wux3nSzLciqGoJ2fSppUSGJaQ8d
+o2gN5yzsGj/FLmPWnd8ZLVGPa8Ju/3YwDIqoxnng7mf4p4YvMzDjD2YOyRj7Zky595uR/RusPNa
Z7rD3l1swwffyE6oVbelNwyEbthPRjK85RKWzrxUD32vY/BdrQ74bMnDJcetNeZTbOINznDOhDXl
SM1AIpx0j2U7Qi6YkqCa0Mlptk0gWMeF2B9LuD5rUUdQMLeDDPMlno/sGT4kjHxNXPTl2Fg4JAzZ
kBNQ2Een0u9EH2G4gri6mVYNExiXN86OchNJVoh6QpDNjHqaSR+6Hg2FPMjsDWcxopv2dbBldLHy
g5o5CCZuIb3HiwD/KfsZk0ovBax1SndQIoPSIHwe0/mu0yLyOPxjzrpcq7r2QPXE33MCPVTtjBx4
foU1vSoYMILO6xtrSvIHpBkBfoiJ0sGSVAjnW+birRX7xNa3Y1N8czqfnoegT/U/7J3HcuRAlmX/
ZdaDNocGFrMJgVAkg5pMbmBMJhNaOBz66/sA2d1ZXVNmbbOfDSw0RQAu3rv3XD/sKXEGwy2d4O/O
dtsjVBP24Q1cfgtq767J1FvOaXZ0zV5to2FmhMKwRb7PJURpvldFsqn9W9RBfD0glvp2JOyvPKSi
qg+x7yvYweRP+A3rb3fQf8nphLXmPYuIEdFrMyXoIT7kFpdGHMNojcurs/yQCkYhOSI4n1zESOHi
VtAwJ4+Nfd8J61duM6ZGXdAl4/3YJ+0dIR5Ya9EDn5T/hAs2elWuzaaF+DIWfOUJB/LiQHWCmZbs
JjY0uZkwUh361N3MDb5HP/PRY4gvI+Me2tjPSNs29KoxaBI7AogDGEO/C+PHKSKNyogZOSmWb2vb
TXZtvo8UFD0rRpgjkVPDKH41R8F1kGADHaPFEeGVWKpxdXlRV2y10o0Ct3Sr/TwAOqGmt51C+syJ
HGD3GViDBwryw+RA4/C+iZO1MJ9ObAx9rvP61E199pE75akOmam8pni3rd9aQaNV1+Dqt3lyCqsk
2lb1b6/CFZuF/VFr9O5IgODzWAC+HLWmOZQZsMw0j517qtXbtFQ7hWboNOuMm92vWkbzESjHqz+5
PZZ37F+ZGspdVfoG1S63D1A04Z7XIbFOJ9d9TL1425C1tfV0XeGIx5xoeNpwKqeWppZe9Dfwquba
5HPM1r4AkSsc46Pv5YfZ4FQnJE3tZAfoV2QxVfm0/EmP9ZNI6Ro0GTz08YpZGkOs8M9YNtH8Am11
QSdMZZbTHw9/NJUYTot3whhi/RQuqWQ2cmGrpcmUm3N+1ADT06imL2VbYkuAWHGv1Zq3AZmzWfPS
CrdSpxiEFK4OCkrjRelckuZIb6eJ04dpTPutem3glKLg459Xz22PJJXumT+O59DGda1sDD0psNJK
AjYnj6vEAr0hbeVZonMHmjqEh1zAmM5KBo0h+21HfbkvBtCCYNrdbSo6EOSkJNVIeqdb8PAMNNN0
cOb8zROWjVENM/aigcKE/7v0HY2ae9Pg9wOIXTKpRGq6ktD03DiqDTInnW56hGAsG8gj0U3rMSIx
L9Vm+5LFM6AZdZfgaw9sU7427EwOk3DutDToVT4eNCXgBDfxtiXWb2/CDEXbAZHPsZxHTUPjgQmA
/YgB8KEe2SKFOyciXFoXd25pP3HlvAs2L2eq/+OBkie6KVRb6yFjIYERwQNg9VjbcOUIttthPmb5
0KN5knGl6JSgHsE1ecIBKM7VcjBj46NgSt8JaPAj1QvCyxjU5yx/iOuaMy/2P0h4xE+GZ26MbPMA
SGdkrLOkt0kK+1n09AzicPohPNTJ6Md3GqkdsFNFAT3RKz/rhefVrdqzTDNZZRbFo8jSniJ/uo1S
ql5YVY8SuAI7MglH9Fc4Kbm3dXCiADCS7Th4HnB0dPia9pMxX4EVl1ciWWy4/2waHc0ilQ0VCih/
ONFw6qYNItpqi9Gf03TadkYyHVJbPZRJtgsLLT+1m0bYPSm7y/idkl0Hco4yiFH2MpCqeVytr0O2
lI+KHtcl0nMTxBvb1Mx8dFJclZrjmkwSlLhFHKIC4WcqUYpz0VbYEzWuvINjD9eEvr2L8gVuM/V5
AVrITHXQZk1yO/jJeHZNoz+MKkWqFtvBMMbX0YRojf2kAW7QAjqknnisQFq2sUvRhHZJYOTeYwnN
/mQmT1P8GjWIMdFoVH8q7o7fLiNsfHL9Ignynu08TI0dvjQgl41BY94wsBvj+MHfxJrQN/IAkdBz
6mf8tRMr6aCDIzX7mX0qOmNg3LMAlrBij5Y+i6B7u8cG8S1trd1nhROfaJiCmpT082krI8HEP9wm
Pak7iXJ3KHnoqyUdhvCl6lOEH5YKXwAHo9GximjHRSJM75EWWgOCWrySr6SCNsJ0QIMAVi6FK5CN
m8y12mOq0+/qqQa0jfO+hBOcFZ5AhLVWTyRUNJ8rIZy96xUfYHLUYc5B8iziQpd11FKzp5j8Ifun
IvW+h4TxIkbvXsIVOFRGDhrGfBmRiIBLek6kZmz7pW7RKRNMT+p8+gl9jnkVVHp882IK5Q6IMGtz
Lic9yl9n8K784tYW2MU768A48A2akqWTkLosgtzov2Esa3sqPGFE8ukk4t/tmF/0pVZXi+faw6UT
tSalp2UTYVVaEDvK3uZe3Ww7vIqsRoW7LQlf23AawdWI9qVYvAo1xYhyzB40aUvMDP0eRJlEe0PF
Mcwr+GI9zuYahd2p8B8Bs7jnejkM0Rc64Ok0hwB5DFm+mqZO1o+Ydf8QZ9ExgZ0DPz4mGFPa6mCy
cbOG2AwwU/1gRUGzv2CwcWnWosSkHymw0hUz2paxfCFBsA4cfB41WN4kkU/9EOMe6tz+AnBoO80e
5toOuF+unVXSfrJ6eKX0mnBZqQv+G/yJqRUUGXZgZMgI+MQmg5K8g5NlnbvJPiQyH4/K7vD6LJiz
usiNMz4LxOHVG9j+cZ8zlv+5qHFIPBjSALE2InrH3yBp4aLiBKqMqDunph9iBAjc/sNNJad7vQhp
BSE52Mtu8pGma+poPsMK8X1RMXJ1e2lJ0Cn/ohAy/wYrMzwMP9qhqEsO7KxgUQzJebov7JwQ+5aP
c83ouZoofsG0jC9dMTsnfMIs+VJwsoR6gp53XyPXBCXizgx4SxnQlpgM5vQsy22ZA9vBEEn5qIMi
EoWUgivlv8oE/MIKIlhP8ynGBM/AkxEB/sNNjI84ozXTT/UN8T0XB5LM3mzmC3ZZFkK2jjZsIV/O
s03RmCW1a0OPrAfkT3lPFeujKInuIdeBxCPvN/0K7bwehIhZgYW2+TAUM+fosne1qMf9OeR199qD
HA4WP9efh6QjCtrNfb1fD6HjNji7ou4GSea6SAdDoz+sKAVdRlTRsk7fa638tM2Z5IkErtuojWDn
KZXhwpL9OXGsblH9eRTyHcT9lCQw2pDLm8sRIjro+PYNN6Z+DmdhnRNZ2H9uZQMeWfzRp5J5CAUU
YSP7CAsOHFosDeYYawgPIGsoCZRqABAlLXlPgkN8EI50j/Q0FicGoIzlub+H9bE8pXBIikBNmC8v
kVURnp00fSzxFQfjVMG/Th4Mq6CMWIbTl0VxBRatZ5/TKmMChfxyJ7UoOsSOYGZeCvatNLBaL3VF
q/GAp2TV+7BUDyfLT/GZ4ptCX/1dH2tyWOuOWkFBble5yZuYk5mK99pf/9sODJdZUoeoTAQwuK/1
INJ+PpaQiUzl4D9cgEqrf3c9aPODNDXntE5rfx82MPbbXENTAQtZLIe5o2vXWj65YZ3cTYlFPGsW
BXpoQGpyOanSmcF35hw90rs4zbASL6VDeiBKLRwXaNYlW/U8wCV3ijRtG5LKxxggmF1iqBcxacjr
odAQ8nTVk9260NV9/UX6ZsfEGe6TBq9LliaXqqGh3xttfWiUcR5ZlB4UtkUytebbmDNva+lRSVdQ
t25E6irMQYg2zOjHWD5SAi47EuRZfUW72NWTT6vvBAwGWwHSCx+INHOf6pqlgfC2dYyVS5WhfR/6
CeNqnP8C43UI/d47JzUGA2nNOFZH/OQOHNItqcj9cxebF9uNQmSjbAxG+FmXxviYRUGfwe9+lAr4
P5paiK3mm6pTA/scqrvRTKpLJiT/LLLWMeUAjfXEeIKz8N12+XMsCv9od1BKRqyo8cD2LIyr8XGm
GTOX5SdaX/0LT/GZosDbZBTmYwNpeGenpYWi0IjPg0fmgBuNd3VCrsECAU5mtpaYVChjyxSsOmww
uzXc2x5cAZHzE8Q4b/BvkvqnjlTtUl/HvLAe2YEYuwbPXdAk/s6KGREr4hNPqcHON6r1YjtHXb+P
ItYTk1NSmB/c7sDudtfIEnNE2CwqwDG8iaz00R4+pzHOPgwL75JoHfoz5jM67k/vjQBJ/45ZMdo1
ra0/xzZ0utY3TsRcs3GOy+mmhU8QzMjLoCYp/yau0C2lqtW3TYH8DPgJIv/xXGMugxGVTQfX/A09
bD45dorrk+UIGxCPiFIVPlfzxCoWU+smda3xVipAMGbr9LvYG37mWqKudqneYsRk23gxhqyqFCwy
7o6qJevAZRLWWFGepyRDlgm4ODQ7ndQvfdj6y/Cf9c4MOK9rA5oQz+tDrIWm871crBjrYVp6J+lg
YuMwZhSIS42pX6q0K8xFQ07qK5uLz1eBOc3oyXROwFwXVZACscmWkbvpSXSAWx6suoNVPzIZzT27
+uHPQ4ZS9Kdqw3lpIXwHq15iPazyCc+RQYWnFLcxM46MAXGgtvkjqljae0jbABCWMWsFoHj11jEU
i2tnQfnkq9BjORijIrqA05eEGoXKKAaoZFNBOK+LnlDxR6+3cj3Ng6zUX9edTsW2xi1i/TCOenkc
OVHApvzSJY6SOikQaBM4ozloK41oUaT0FAx9yiqhblBumcr0WBNggTg2d1jl+h2cMHaUsjtwwQBs
CWPGD+1+1PFa92GLkIN6AXl1zjeeelK+LO/iwcmg/DfXNGtQtFaPcUSKiz70Zz6926RhhqwaG+/s
Uj1OjAJpFZmq5HfKayr5Wb0kopGv6z4yonAP6YUm4zSEt5ytWGRgxrHrAXmw17Jk33hzfCUSuyY/
G2CxvERejsCZIjvlowEG/zLUIEQ23fu0t7J9l0U7MiuNE1KPxyxKf1PUykgRX5w1QR2LZp/P5O5N
df+SpeShWeDpJ6/L8E9RM2j4CjaNNmX7ZCqNvYdvMGjSlzwxv7upLNkcZdVmiOJPcs+vXTQeMj+j
0gPOLkA+sTUoLjI89sEomaJdNYYbvqVMRy0M72pDdbEH6B+OG6sbMTDpBmO5N5W7OuGf7c6y2Lm4
GJHJJV1g2htr8G4ySzi7bnZ/lpl/wnZ2U0gwfDPXauPPb6Rcn9NsT4svu0ofIGrjgD2sFf0yUe1q
irw7fjKLm8zh3d0yhs3zhQCZ7OB289OoI4ti8UqvN6F6rYAb5NKsb4ysoLSppfq1AqFeGBonqJfc
mPxzHN1iKHeMARMEK63Ml7cOtdJcS79HQU138OXNSD9gazbFRzIsetYinDA25ru5ne90pV0m0zM3
stWeKPQ/LYFfW63W33tF2XdZxpbDp2B3DUFQqMdiTt4jVkWPqubPVhKBs9UWFJxZDiZ59MRGIDVv
2wnkU5TEiMJr9I0hMx7M0W1ZF8+OEd26rIlxQMW34A+zjZwseeOm27EiAthyjC9XenPgtq+ln5MJ
XLikfEyvtkViEQQY64Bx9xYLMS1VJ8xY+NV3EhsqjQWtYMpAWBuH7knFunEsCXTAsUu1bInV60Tg
NeNblya4d/Xp2cM7S1YqObaMWcxqRBr3NgKKDgCGOcKy9HSE2noM1wK0XG47j4ZBQyDpfeAG0bCf
defWoRSnlKBtUtTNuVCkXQMrITj7tsMztpmNRt8DmghEOPQoxEm+nTRJIYCsAI1sla1AEGtFtHoK
3/R3hvmt+e0vk4QeoySsPtKqnIXxjyiG9ROFpwlPGFXDaCNYHizUNgpYOBRI70VsoYYbHczTVlfD
nkZ4gix4lvyzBINKePa05sNurN/jV0mXEA9heatNRMiBVn4r0y92qjHFuzbbtxlnNznmwjHYstX3
U2IuilmqVkQNjGQ8PSuLE8Sdn6QtPPZL5s4iPurSEaTZgXUZ4U7A3HhP9WGgPGAGBDGYG/QMza7L
nXOdOTtRV1PQD5QEcD+XTF0msQCUWRqQOwRtYnh4r9K036WZ+WK1xs/ELGukWKjeidJ6LQtK5Tou
zk2ix5ema6qAsGqWylQTy0l/JkFPNlNAqBjZEJ31HCZ+cwzdnnD57DmzkF766VwSS8Dip/DxWaQT
fJuk/Ix0JPm17VCRQudn0jlBA/MIj4bUsZ5oPnMInJKEtoQJi0C6bVIfZ8iDO8/VHoUI26fYMt6q
yf9BbgpIJT32Dy1DuoqdOyNMfkepRfLHEMEsqgEUQUSiZwSEpgDzhdBPgcwlE4Crn7UHOuqzyukp
wPnTTt1A3difUsIdzCoh5d4GfqXjccWVk27yRPupNHWwQ7QBYCuDNKnrvTvq1t5rLIAVeJZs7YuL
Hb4JXn6rHB3KCmhsIjgfrnE1i0uvc6XJ9EWyP9s4DQHblaBZoSL91QVDeGDPjFK7vkH+eYLDsRTw
smpnVc1Nhr/rMOQBa5qrMrx9A/YT63+s+JhbjExoufXsSdbmb6OZj3TW+P3d4cdAdCBpI353KmR+
Gz9nGfvG4eLYJR0g9EYb1+cj+riWt6FGmJ+Wf4hFJ6cl7RtNBCjfpgHnyxentNIu0kZxa6EDg1jK
CiRvr7CwKggdc7HNisoN5n1tk8dUg6rZLY75JnZg7uM0J0eczqCsgj73v1rEYnhJauc2SudTv1xQ
ihpRCCCbJJ6NK4kA6eyaS4R5QjmUekvmy41tRDqeIfagU6fYAwl37zneDjdNt2dbzllYbrvc/aC6
+SWrEq1PUm/G4eQS+/2cgIcjbdVlD8EiMTK/kqm9IHpfhJRyN4/FyRH0iHw32nu/XAIAyFDISxcw
YrqUjBbjCErpWIgrUM5POmwySFpisane2ztLS5+aKnPgMGePPYDVjRhp2JVc0rt2nsp9XmNaz8oM
GYwany0Xvl5B2JAnxxFHHh3IuBZobduGqytmUHW9Cm/AJmm97Uzf6Bw1bpC7mBPQTxJdwXIdxf2R
1e87NjxOTYOEa9lDTKLBOeTlJ8x2OzfvjLr/oXXIBRu7sk7kqxLgDjoGSYKziUs84jbRNZvOU78Z
Y9ytFC4csrG/ILmnscKYcUD/iMlh7vZe4f8k5fDizrSC06Gh2uPd0ct1An0pHVa9VeXeoe2t+LCa
pP8eVlf16q/+p8f+3v0Tc8F2LNrKEt7vatgtcQHkNEzx7iarOJgqgtzSwqmJMluEe8xsgAkXId8/
vL4JDfrfBZEn69vX1/zDzT8ft3xmtRQTHIPLY5U0eWZ31Wd9pou3/MDlsL73790/v8Tfn/cPH/1P
L//z86YBqVGEzyYY4Yht1zeuAq5o+fBhFYGtP1onNvFYzKLDkma8iNlMDm5EQjtU0C+KYtOxa3EA
ysqrjiWr632dOl/OlB17kksk4PcFtRATi3nnug0e9PIHBpbpI8YyV8aue+MZnX3UDPwVbJZou6xi
vX++uSrppMcGp+26D8JReOEiql8PqeegCFlvojrwsUAvT8WGjzZ4vamEm54LMqvD3sLfdPnn59fP
c1cW5frUapRfb60Hx0j/85P+PGjNrC2dipUzc/Df1/39tf581t/7/+o1/+oxS2u9k6uwCFJAt4lD
OwN+IrDQmszdencNIlH/9ex6a31sfXa9ux7WD/h791+99199VNFVA+s2votmaY4sbFS59A0i/lpq
gP89OOUfHjRrsgP+4flqeVPy903r/fXtjmT303mnYWkdNB2nNP1qboaVS1jmenN9aj3YQGU1qZ3+
vv3vr/D3MRPbx/9XoX2XwBen/1GFplv/gwpt/FT/XYG2vuM/FGi++W8s9jxPsJsBJWS6fNh/xp8I
dGamYbjC0w2UXwbar//wtaNAs/zFDI+kyf/vCjTD/jdvkbJ5FhsZoHrC+X+JP6GuhM7tH+NPdN3A
Dez5JHYheTOtVaH29fmIq039n/+l/2/RalovK6ZVK216UMj9k+xBfLcRy5zKZSFPdOvGCOvHImI6
8+fppkQRnsz2vp94iZHXN2YIkINEc6BqdN/s4rNRCEM04R7raiYau3/2LTKwTD9+oLn5NLT6TVMR
MhYD5Qp7sODlbL1kmlNtM2GoG9tsPkvR0QRFCDbJ3ZgYV0dnIZDoZz2lg9LV4bFhteJ26m2G1rOx
4NTD50jBfdjUPdWd3Yw4SsuBvY0PGBl52n3eOeRPqvkweFlgj+3F6NpoF81L4MdX6vtR4GQGpuYG
wj2SA8PVjR1AQBZNerGf3VOTsAJ0E73ee9l86HTQOBSfyfYa+MPKAxLoZ+WzmxxcfMBdijBWEmJL
Rc/A94U/syN+IFQf0tMD8I03nUvC2mjEWIj4f2xNnKxnHboM4Cy2i7KAUaXxCxgRAoc+Mm6RX0PX
gqy03sOYbNyut/TGMU+5ELfwC3Scm/yfyyrxiaVCqL0BQXAjbJ3GvWY6KH9mfUc/RruWdhXdh+Yc
3VdSg+I5zDcQQVMWqVT0aGOL+2i2CZ5g+Ptzt6tCeb+QiUTiB6YBfj6xE+vZ7anUVm5v0U/q49u+
Ct8icLtX4UfsECM2Cq7mhdf10AAsu9ZG9dSbPwt/dBFTgP3bwEeb74qo6i5lYRxqq+Ax0RAMG/It
k0aeWluzwC43Z4pASrsi256OSHypS5dKBKf3ttUy72Zg6XfTTDYxI2N9sTHd3/hD1TBchiBO8j6+
Hxs3uUuGfEuoJWkCbdx1qO6N8ZAP5b3vCO3WyabuSU1JfJgirFTIm9unsoE+RQe/92mr6M2L0CoO
4gMITfi03jEIcLWGqr9f1NBQe5yXvvA2dJlo92O1vJiCclrmqPR9rkWNIM+mIKrM97FS2OrN9pVc
q/5nOhQSA79lPfROCN5UliMkOjGg1xQdhQh1R0gvjngH/yQZLne4gK2FclDthYgwv5Wd/Ww45p3v
YEZ1xACYsjGeRq2afnmyOEUDXQY0+JR5NCf+UQ1c4rmPCoE2LsRC5xFIZPqhh6haBr3ynqaU5Tzy
uzhQg0OcddnPpzwlG1jyPT/MIXm0CQCCD2+OTjWt0Z/U7bchmhQfmOoL1OH5GC8SS0+Z6j2bq30e
OsaVglKHxLExDyP4OczEQ/SaZR6osKJiU7bolIrM9Pa9HQn2dTzrD8ZB75aYVtAMx6zupjdX6W9T
plX3yqIKNDYqO3mhjdtIqf5X8alh13sk6sdEYyTJre/9OzWiyop0x4dcnXg3FECSLVX8+jl2uoOd
8qNzRaIAJZv+2QsbdXZ648U3rFuaudFnoSUS/oA131fgrG7jLG63RoFW0+Niu7CBwzPiAarMc398
qog5fioN49jZfr4FgI4wc3mctLsZlzM0mvUVLh4mXHpKspMrtr1bTA9Z444PttUOt2WSnP8+xHeZ
HSKRXBLHoaMxlvWbqE3kYF6l7de75BFhA41DfquCrgQYnTdbz65hlakH1HPZy1RNGycbPhzKR7cD
orJnkCR3CeSE63pviYrfoeGKjtSbaWCO3jMjEGvUYopuqH2LNxRgO6+x7edpHLr7xvZfbUShLirV
x0o38oe2IjVmUIiL8HbsRZoXt1Yz5rcalZzK7Ng4RQbdmZp+yCU0ni18UaznPTeo3NB+qi2nAQ8b
ym8qAyCIe1LlXGPnaHCm5jwrb0uK8Fe+P/aBfR/TGIDrKPzqNbI09aSV5IB3TJc77JcQZus6OdaO
eY0QVP7yPP0K7lf7GilYOafcjaY3Dd7GwjFhv7jc3RE8YO2aThqnRlnue77UFmM9e7PwcbF9QkHG
9sV7H3xsk4LTa4N0gKg5J6reuz1TfvNOYkV4yUkeRsPX/u41rifD0a/1UPSvjkbIh0j04tT0oR0g
AYTmBar1odRtAngUffqwdXEk9NK6byYFk1xwCUuwiJvOL8pd3zXh0cHe/epi0tkWbptcxqS8Ix3Q
vw4z8rk4ciOY5nr64togs+J8ejdCvwl0K0qeCiDjD15fbBL0kE9ysBirQ6cGGEwJzUjbm0x6/b2V
1Sg0vbR7a2yNQklVoszpkpdRNcPWckt1qgkKfjEaScFZ8Betz9KzAavFigAIchSJDpKB28z3ttM9
EBjYXf48ttwt+7Ta14V4DdGIkSTCYb2Fa5DpsrfjfTtm/QWnNJvZ5VaWj0h4CX/ZUQYa92bE7Eu2
i8bcoJzFDhlTrzdqSmELDscv5H0Ox8zN1G9dCJKGeqh0ZKxUG6TnTIMOuTrwcQId3SLQGwuxsu8d
TeQeW058YF3yhwnR7JQl0RG8INWXKgkmLWViH9BmG40b3tQQKHViae8MinXNPXSe4kFjlCXNC5yU
5nzrAILIYNWqQyFwJ2aGkpc+q/Otk4inIUxSEKShfpzNkF601/hBhaXYNOWPyC8OetQb+7HPhqM9
ND8ZhAmDkZp/jSaLklHVvUk3S297a/y0pI8zHnmXazM/dBmd0Xp6Svq8CYwepLfZtvxYZMcQjejI
u18kaj9jNWdEpQepxdRkmvFBt2dYeY38HQL86Doid+n1t1Tz9HvKonTUjf6XOYJca0YFN0JPglaz
5aayUnn06KdtqTu/z4htRYp2tRG5EbjOKIMhqYm+jdMdMJmvSEGt42p91dolrNPcw3dCmB8Vez/x
X01pfOmFdtu68BxFOG476wfc7MOgew9dBZA5zYdvt3OpW8qio3/lvESdesXme1AYEw6yywR/+ncG
fQlKPGzednyzw/qrB9Oz9efowlLDNQd9J8jZbmlmD3H8AIeu29iBGKC+hn34Ufma2pS/usThZG67
rd/AZok6WD2i0Q+tQRr6QCGUSDuFNz1aJLFk1hb2A1Qy2mpfKALfZwvVXd4fyqkh5CYBd4orSA54
jGZbf6ta8YTs4xHNvR/ARLBc8Rs2wTBMryH0iNpg3xzZx9DQzlEPioe4ngZ2D2fTfmb9N/f3o/K2
6FonTlbtsTe1z2xQDyISJ0WFKtUw87rVMWMkhjo1PiNGQuyq1WqTdRX6vk7FG1TMFRB0JK6PyK6e
DRDMO4Q88c4kw4arH5myR5ViSGBGEVA7NOlJGrZCPkVsMLE9G8d0UJeYu8iSLxX2kdZnrjdpmMur
XLp0TaxuWD9lB0Y1F0nhZtRHivWDjzoTE2zTw6NApuyLEIyK716VX1OIB0PjluHFkNxalt2JYIAp
one7C8u73O9/uIW8kK39VbaiPihARILrcdc2Q8q/0TwWxnwzwHPY2JIL0SfPh43YIrSa7vUJoamZ
kn/VeiHh5Xw9Tdw9TVlxKUSKYMATDQwUNP5howec6jGFNSfezZF4FZV5R7mSmppvYna20x+zNF0a
Zvzdyou2PqbJ2TcorKn+VRXmD7V8jq7bP9A035kdnaLJyzBFxt/S4hoxNfnV1wn12g7dpPPiFv6H
6+k/U+8XM8A93XN+VWIlNjQwS+X99orpJw2fGwO8BTD3ogGgQya1sgfmSaIhtOmzN73XSbe+e2f4
nhJ5Y9WYpZDxFhXxxmV8shVfuU3YSWwnD+1AHbmy608d6++NG09MXwi/BXNRn9QfTsq5zDxw8Ozx
WMXxLQvmd7qkS0X5UTlETNX+Q25MMPHpi0/F+EN43W1FPKAll4jIGfl5E/8CDkijghOQQHe0hJUK
+i4lm7h2rk3mXLoZ/Yy9caCRRC6WVE/dgwblomxKTpKZ5GaTRt2gDfeant6ntfVhi+Q+Yv51NKJ6
qnGmGq26m0hZR9mb8V6Rm47OPm2K+x4u7IHmIzIFPIFNUVwjB+oOcsMGpS3miDjaySGmPvVhZSjJ
MN98d+B6MMHKi0LiWwB+TkMCuPsEzOnsZEdzSED5G+3B0ft7byJXOm8+Qgrzlebi7el1eGZKwSFK
bjsiyfHQ6PrBSYgrsKQ4TtLGrVB9oiHsThZNh00pNPuO/T5lwrphvVEZrJbYH+se/wN/HuNbgpo2
k6/ie7cJqX83v7NJmZuuN2dCsILQsryv6DF98jrzyfHL5DmrzLcwZGpHbq/tNCgdva2KgFWWOtlk
7W1Kv0Pvb5RXS7ZvemzlN0DeewSxUxZksJEg37KVo+U73NKwFI9a/ozBft4Ydg0W2wQ61/VXdn7W
jpAVxeKLtCHpJ2drin06hFjdZZ+SITwide8Q+cdtQonaK68ugVlB76NgF6F7yfjWLhp/KZ3N02T2
0b4W+VXTAOdK27sOJI+hrigCJ/VB9VgNjUexRFwz9G9NbfxwGrc7sU882XEcwjLyimNjZz+StMIy
XbCLL5X4pbcwUOpco7/gEwJfmzSVQBMFud7Kd1U0Qdt4kDXH9omW8WIjcz4NEyJuVDH2fdgayngo
e/Ox9dg3O3z5G2miiqwS9wH4G10z4nVk4z06SwcxasxXYThMl00OuahxNlHrXZVdPkwhA7ybi1vV
aaB609CjuHoZmF4pyLeIRSw26PWkvahwokvhJ7vGT96hINB8sYfboRS/4wnxe0d2+bHOyCDXpcXG
OvIDtVjOm8WKj0kBwdrf++uDUBDfMmMGwLa8bigAaTiAGf+v161PpwLnazjKw/rWJl9T0+PTP33k
+qQIWRFa4xJKyEeuDw0SB4QEHTxTaN6GZlReBGqdDTp/huUB4J99GgixSCcKSeXwHRcsZtsJtJrB
2HJSGiAmQ2tPlWqvVtucPMo+9E6QMnXOu429KavnbzedvqWJRaRDSK9882QOw/cMEABfUPzMJHYh
DB6I/YhAi7UC1gaxmS3je5q27CnjXVPrt9WUIKL8Nc+0uvKcWaC3QcSRk2MlaCRo0Yqt26I9V16t
M3Ii18uWQz8h1VtvzTmZCv0g3a3Rud2xG8RufXI9kN5dBPNgv8hsJMfNSD7Rkjln0ebHfiDiMQPJ
lY/oeUaj9TeQWEmJJE1lR69KnaUBF5+8KSTO6/2aPf657o6khD9Uti7QviG8o+dDjB3VpMkn7jJz
ciDHNquz2SjecmuOg3mJ05R4eugdpB+zF7eb3oyMi+hNXFvLwfivWw71P5ZSERfxWGQXr8dZRtMD
2E76lC+EAWXeaa79y3CowYmn1ohe8+HfCTuv3daVbdt+EQHm8CpKlGQFRzm9EI7MLIZi/PrTqHX3
nRsT6+C8GLJsBctkcdQYvbceHVpSNGSigcxuvhCQXBxUakuEqT6eCzA8WXEcDHWjK0iMNTRh6Xwy
NIgqtqkfIwUgOuM7vVPXicAjPcKEwK8BaJmw+hWbFGwnOkHnDJIWy1BhstV3kvurfHvqNmSCbKSn
vIOo58rglOdk9L6ryd0Tpga1qDxbFuVsE+JKzO87zTo45aKsuh+jDo1OfVYS5sMA1jRVeZeIcOj9
UeIjJkeqV3fxO7GMJ6Mml72do54eHfoFtZE0G9Q7t/TqdfxQZnq4M7rh7OE5XSkmhVQezK156APX
BmucKdURs9e2GFFEdbXGdV+/1cP0NotGMkFS0jWbctj2bKiZ0Wb8mQ5HcFnnT6KjcSnyG4tdlJs/
TSSlLKLBF03pofOn7C/GG0+/NZ1mCNRcfhJ7CRkoDa11UuV3ero3VIk/xKh+s2qBeCwRLm570CUk
apuOgFuy+Rk9ca5Y+FcjVQsa0b1ejgvvELR/axWb0a1Q63bHuggvorLVtWpmKJ8IWRDV7WSW7rYx
36YwfFRyEjq5NN2I9K6zUKrKtnKgiccWdaOGilRuyVigvmxTeHTFS9i5m1EzUMAnMR3WOHmqzG1X
OIukil0ABQeHfguapXmcKfdXLlkXfmOjAWjN6YJQnHWkb3Bq1G8xbQcX2io7plXRtF+mcAg2ywiI
SdKvVBQuPkoq1mwa1vpwMrP8fQRAemO0HJxl1GzModpJO44BLGNkBur1PU0GEagm1aPBvDnjMpa7
3ksK9h3MaPeUEifl2N1Mj2hgXJv4qcx/Brt90Uzk5Nn8JVEJI5HKGPnqDitDOODJecx1Aiw8lcBO
c5x8S1UuroOLzozFTTx1ICw766Am2zxPHgpHvUVuvCrldN9HlbLX5KtptjtFvnROgq2n2gzwR9Xc
fEhJnPFVRzsDKU/IaiC8xe2t30YxTgq4HlGnt6IGiFCEpzxstdVsTAY9lDParp96Tt6i9M7Q6he0
ExWilaJYooEwONqsaJZFhuMQH70+jN66SnxpdrY3WuU4mh080GeXE9HoqUJc0iYqN7zXEOGv4XgF
ttY+1q36YlrpwRrLx4gc3TbHbJZnhxmlYds4GDWavSnFB4w4MKUJ/D1hoEmXWfcWmx4CwNn8DFNC
HLExzH5hiSdwnI/FXP3GLBT6TIYkgiDUI/e5yprjaMexDUEclp9zMn6GLAqaVvwuqUOyq24mx4Eg
Ur13s8ces1m3Zin8StD77zVBZLHGspIBX0ySlf7WmGO68+b5qXW1R/TLZmhuOLsu+OXuc9d9r0Lo
iO3iDx4YnvIG5xN5uztvunQF/NFoEkQBUqqGVfkrFYkXHCGCERqXhktAF2m3psfAELXzSpvKQMxO
MCVsBdM5OnHpC+i23edIahTrS+cSVmER5Ah+M7RzR/VmT+VZzMNejtE9Cu8H26QomxcAK20Pq17b
Q3aHbwXGY6KQXFXctBYCRs88JRoOy8RwHuvUhucz7S1jwJ0YunSntbdB9R5iEK6Rm+gbh9qQbPJ5
NdSYFp2cP1dA/cFpmNIPmaig840dUfDMYrxfPuKuqJ683EMcyooARy/QZfylsC9bT9WSSMCfEDPF
hhHsteVaThqGqtS76KN2ImZyWmJSNs3csHoWs7W38uLOTb56WD8nyO+YUSzlNU/yNyMhwjBJvbU7
Z89NhKVpuAyl0HhYcns9kWTOoV/9UnxciPsTm2jEsikR79TuXW3XpOBN5KNkiq7DONfYfzQET6nj
C6yAnCkWNbsys1m0Oy6T2XzSNfZFdnZkPMZzwRU3OGK4otc++hVyJDv1M4xJFsriu2TQPrHcsMh7
9V2kSc579GSTqDgryRz1m5QO9rLdxu2DpDHSjnal0hDMvDP//T1Gu8R3I9ohyogvOYKI0y2erci1
dhPXDt927GYdWhertt9Hi7ROR7uEMQ2Ofvilxn3u8kcLn1gATXEdDrZYc2yB+jOGCbkfsKA2cZV1
N8YRdeQEd95kUciwUw62ikTMDbJxeogqXj/v+i5A/8UFVdc/C+TBqxZ2/2SFJ6vrLkM+IplT6/OM
THMnscTgjTvoOTSA3GajvZCDClw8tFypS1uaT6q7invClazZR4ErcHLojA5LEpISXXubtQ+EOM8Q
wskAyFCUessKWbdv2EI+bIPMQ3eIN3bRa0c3pw7N3ULHg8zbG6GrsY7K9Rhybe3Hkr67TjQ0pheC
PFrkL44GQNgM7I5AigZRPAMR7Cc0uCM6bZjnK4n2GLr1HYlLNkJZubReM/dGklU45A6xBXAXmw78
Uts0QSO9l1mdtsYgv7oaCORowllyrejWyb37VqdLKo1HWY8vleGd+4hZRl4rr3RsCcbrkN+Icoct
T1nZccJ1lgtakkyfSTztlqBqn23e72zPGJt69qzM+fxpJDVSOlwIBiBG9NfJeUk+ads7nELz4tT1
S0N/g+XDJTtPvkdX3ZiFwz8uzrLNDKQ40pyHld2iLsRx90xE/EZI3kAfqw5MVrrKGNs2WiGio4Kr
FGl7v9LEMt3so3pdF8a2xl8aSM37ory5gE7qqISUddTNBEbk0+8Yy6+iMQOZONSuXqKvQg0NWhgG
amkQRim7Z81j/9S1tyMM3Cw8OICr15MYbhURG2uoyxACOg9jS3ZxZkRK5EykW/IQHbseDz0R4n6O
geuIjJbtA9LEZ7XSI9ogkbdhwoaDvv0wZ7v2o767ccL+VI4E65L8xgcXwzDFK8DyDA1rYJ/ODOrG
beFlKOOTmlVgN1jzPMEGLYuxZHvVh6kzToqjvSxGmlj9j1tBabTZN8FRXmGTvIxDNgVJjU64j9PA
suE7ZOpMcPp0nkT7U2LTCxT4DSZ9fq161iRzaTtxaOYlyWd1GAmwvnF7FawB2sL01i4y4kUn96dr
Xfr/zPXIHl8pyrICFCYj6IGI0ImczrogDqMvbDRnaB6rCFuT7r3YI594E8HWB2pOROrGI6jDl0an
opZXN23r3LOhfYrD4UPPXGc1SReCIulOUjXeQElO21B2cMTG5r3N6W9pSYcIeER8jtOMi5N2azEo
tEK18mOXlc9QspNSJUE/xiZN9ZQccRSTOnRQn5K92rWOxxCnsSlBc3dXzfDVuiUfs18oEvb3YKrs
YBxYI53RQinQ7HWK4H+NYJrszmL0hzJ9cnK2zTqdAL8pFVZ2moC8MlHycg1bJSHWun23whiauUFh
rIb6xnPcxNea+Rl/EVzoTlf9wUUuaZfutO7U8atzuMsq9Du3i1Mi2TG7DsWaxhj3jg/SAoDsxMgM
YkGKZLtb9OgQ+0hR0QANTwVq+kpX0LSK+QHLSbgmrR3kb13Kje7axXpI1EVUQDFpvYSOcW+OAAzC
hC6hq2HfcMo3EQE56J67lGC8GMDbDueudjCg4JdOHZh6R2375FTohkl5m26KOT+zPAQJY337HOac
yUyejF3qKNZKiUwVn0lv4OTlIlPZkMYgyf4kbP78eORC61lBI1AIAdUYSFLMpukYD+2wK/I53+Sm
vR88LnFp2QBBne5Fx7AnHeKTYjBtSPJxn2QeM7pc3Ue5hvLUpQyxTTJB9NknHwqic5chFzeSoGwp
EcxmDNy+AxOZSCTs9pLE2yqvonEw54UZ1Jx1W4uDGiHtVSMaKkbjagTypvpNn/e4rzO44L3A3zLJ
6ROIx3wiahpnvEBKXTyAz5n9WnFOYZeNDGk5MSDsCJFmxzJMHsNuoPAAzkJ7lq4dgTsrRrW7JM6C
lOnkSjbdA/vYoFNVD2czk9q+dPKbvhTbOblp9fLOKhksVOyzV4qbPwx95L0QukMPR1SW8k13bjNL
e5tf8+i5zJheexvq4FZwQCRbXu8D8yOrZt+xUgOUJ89aBEZffqppvBYt6aRz7LDGKobckFbL9SU9
WzAmuIQ+VI697x0icizZwUgxxYIZpd4MAQb4PIpmm/OF/qfcWV0B/TEGAACtmmkPaQFCB89uLZ0c
5pGRo32WStQeukq5reH2oRO8uJPKzJ3o5Vsl9YnRDCr+JNjYUYy7xzkocKOZH9AOQRqxz2rdR3I0
A1Qo7qZuPhpOkq8Z7qxU2d4BjGfUYZANhy+Iq0ONqaIHh99l7JgaB4B4Fj8aLpHLBNR2sOgr9d4N
Id5binEhE/KhjyW2HDgFrGLGJQnrYDZnMuQYOu57DSdr4+ELoOcfqC2hWWE53+XKGXVfueW4OxmZ
ckZUgPJjbM763NOXYA+HeCdB9Ue2eh2nF/eVhv4hV54Hc9obgu3eEFm2r3tcetQfY+gxm7X5M6Ld
ay+IiUOHPQPCQIVCCHnDfd+DCvAy/pOzMVK5ugWpF7bCeNAYXnrdZfxWGgGutxpxy7xLp+q+nyId
kqdXrjMw9IR42y59JPe8uNaDVqXa08v4VDS5c1YyB6ighQjKAGMUdm8J6qHtVLkjh3lIo+KkKvEb
3UF2IrKJULL6md65K3YUpW82MbG1mXnOe1zHnc/lwt45RYHFn+Gygo2lJ9ZXp5PN5faAkFXzq7b/
tIWprCyzxhXZv7K2V8wn8Ve1bu2nTgpr2VDdTeF1p2Lrhv16aOJdqAD6GTPq36zrt14uaqrDDfBG
tlQ05WsDLgszS0x/OrNRLzPDjZaxYltQbpqexrdlo6+vw3A6GyXq7BTCxVjBn8o6JKFITXam0/5C
cafNlf0ihHfXi5Ta7W1jY9fJDXpvdBFl4MTm55QMt56lQMIEQTnhi3aT/iJF+piatC3jIcX5O5Dt
SDXey/cp+ZCWrDY5OpQNMv11bDtobssy34hJ5VDvobGQwPggjcLeFuh/wEVh8fTWJf81tvvFY2aO
clXNuNl74US+FHC7Y6Y8qi2ewnDcIZt46xi/r9qMhcir2485jXdU0qozO6i3yRVyhPhlUPW8cFBx
oQUmXVs86N2zo42ndnLDIJxo1w09cvRSwGlJ8g97wn2S2vrB09Xv0C6paKn9qW/dp97exr1hById
7qapPnuetCEuxCA+iWAI6bj6g9DbrZu135k2ZGw+qYBz1anvu9o8JI7lbQqZBbWjEGuu6Y9S7nqm
KgwKVfLt4vCFwRSh9wr1Zy1jGk56us5azEgFF0+TjoafjBCQXEdC5eWy5MYj6z5IGa7jiPPTbVX0
7UbhimmN7CcrG+G6KNofRnGC3QfCq6hkiESfriTQmjAtAwY0k+2BYRcdTdO3ew44npqVIW3NbXOw
nZpOh+k9KnFuIb5ov5F2sYnCTrHSSV/bToaBzY5Acc5j8A4JxaamPc+q8t1Eo3nTVmLfqF724B7d
J22MS2KtMH2K1KbfGT3axo+dp+2dSGfyzmAAASYICdE5j/OKU4QdV5s16O0IT5nsGboORoq56E9C
gpNyDUB7iRupq9qWgDFa8QKPQX2F5fDQGNansLLXqNDCrZlOasCq1jsPFg3WrQGA44A0qmaSQ8Ep
SmmRH8kCmZmuT5uJKFoHyAdBF1hdX7IWWm64MDNVq/4UeCluisqAZ9/dycqQLAyUmKKj4VM1SrNp
iAGKIouEHSSSUwvOva7NVank53BSsr3WT9Ot5qTHPILSEyaNurdnlezXnB52Om8bsU5rFmM17uqd
hIvOvmRQF5M8F3W8I2CsWgrsoT2KJA2/44IR21hXWDS8LTEOOdCYtlqr1zDjcVjTHNmOhIcqAMIW
2A9BZH16nib7UROh8WDmYk9GpbkdI+0xYRa1G9WSKGKsVsKytS3Qzpuewf6N5nonBU7RGiLNRaND
aJn9HGShqiwsIJKCDfcjxRLsTw0RsTjWGR7i2BBaz64FMp5mdpLzHQ8J+q7sQEjvsza38Tp05Ueb
m3AwWGlKG+/b1NAhC2O5xb3W+lpO8A8bYQKQgCTs0YGoLCXvhCzAARxKJWD23vhVwhiIWxPXMPWu
raGlh4OGuSP/6K1au9VwQw/FZ6ha2XMe5vdJbnxaub2RFdGFXo79pAk3We0FXTw85BwKKGplswT6
sfslRtaxMZ3LF6XuvA2Jn0HowPvKhU4aDtdltWq+YQdRmHrY5U1Z3Q6SoBe9vxlENW96MAisU+ym
yvhlSBVWXwNpX+GF23HZcX4TuFmezSR5qwTX5YJ2NeQt8AJtdlNwUO8M17xRUSbtjZraehBjt8Yg
YlA+TdH8brAZBmjl2xWOTVUwxUjka6g3ycbL5FurN6Ef0sLD+iF/hqbKt1lbxoTuyHYNaQXLR0mB
3A14Ux0nIL0tAuvVtYhu8eyrDW9WLz0/ggLH+08ZQzgHgjqJVDBnusPqi0p1v3bw3KtRI+GC0yYm
6b1ad0I+FcT2YpyzJ3pOFhaAuCMZkMUJ1nl4M1klQKCWKAXdKnxdgCurdKP3m1kpAxV5P5JOYnIi
Y/pogLXKbKwQSjl3olHNre3NVkCOJ2MAr3rOEkpAYpefu4HPzTTIds8dce5VAp08fR7x9Q5Pag+B
oV6TbDHlBvdAj7IynxHVHv/8yB9qxgevGAvOcnjd11v0UxBr/t/36ezeM0If/vPgK5j+z9NUlEK+
XceyPGhpSeDR8ovX36nqK/57+Z4+vjsR/vSfVwyzCg3e9ftkivnR9QH/dfPP8//zEyAXONf2/+u7
+OdN/vOKXO/aefPf90RmmK6dGurRwW4Mjo/lPV1f/Z83cn01HUtEsSSq/7/PhywFSojrr9aZPTf/
fH7/PPn13j/Pcr2lOpB4Nz0H6d7r36OFLeIWrdiXxajvpQYW6ko8v97CxCZu/rrPnWcQxH9+J0Vk
RVft///m9Va0rNR/7mvhPOIQMnfX+/95hutP/3nwn9f687i/nsYCFgKrM9J8zaaPvkk6TaNuiG7/
vJFaV5hAXJ/rv26KlmN18+fZSrDlgT5al+wKeO4zSBJuB6VsATpfv6QLjiZevvx1359vr7dK6Ryd
rPSIf/3PQ6+3ro+/3ro+yZ9vZ6pQ9j6lpN3CI/784M+L/bnv+iv5FUr9b891ve+vp7l+68kaAlZr
xT4dkO2f5/vnz71+f305MmHT2f/raf75pX972utjstm78dqu2toEvAKjoizTTKVn98W3Tgic1lq+
/PWtOkowaH/9eFDBr7pB6i0dFxVU7fVBf778dZ8qekJjRuB1f17hr5f589i/Xurffk/zQt7Tn+dC
X0iix818vfv6ALMamAH+9aT/9fO/XuT67d8/Vryi2k1pt/nXj+Df3te/Ps31F/+81+vvXO+LUZBt
Bgd+QbKkwPQxMkKNEdqqHCSjDyzcjbyL5JAE/ywXg/GsWDDGgMPo1eW6GoiFdBanQuxNI3Ngli3d
hwKrcEbmzsCWzTaU5SIGfEHTPiSugy3T3+YwIUM6WMstunWNyRbbrja9lllb/uazntE6U93iSQ0b
defF6TYb+6e6S2g5KrQ0HeJKViOxdagXoqAK+9tWEycLfgvjRGrmtpjupqr/NvEhZwQWIkqT7D2Y
w9IDrBe57gTAr0aRpqvhttDUby8fn7TKy4K4RhRRjAJxUUNiuhYmG72gSoqyUyHImGrwOOKeqeKj
jQrqRLywHwujZQpSnAsNLQBDbGvtAWw5qJTCTNErfLgyvK/qbj+qkwOEdFbvTdfWAbTzzmy2q6Pz
QmnC1kYSYDS0FDq6i3s6gcnbQHclIJCtPp/pWrBXYad3S86ADSt5UjYhdj3KQaSgeF/UYb4YZr4v
q+qEShfDc2u+1QMZx2ICMND1ycbi2k6FciR8g7ZnTNuNHbtYt+V+irsjXQn2GCltQEUFgBilGv5+
pgChNJNgqPnsLEm+kRvHTxEzxLnS8d+HLhlhbMxbd7rN+vG3dfhg3N57Y6bOeLT3jhG0IT/JeZ6F
4UK+8Eg0iXrUewIKciNl39LEL3X/m5JDBU6CimCcLXcbzitHqeRO6oy/lcYF5GzzSZu006t2MDf1
ODxTS45BW6vCz2X77SR3RcTQHl0gj7VpJW8NZZoedAUzLFQGKvN89gn8eW97L94wvi92lUKDoOri
JnBnbdiaRNu5aDQ2uskfHqFrBEZ4Py7OfZAf6nGc0XxGWAHAE/KPrgIjxv3MDBIzPfFPjA04l6TO
zj5WfmVYzOtmPC1HkJ7a8pTH8w8jbMrklvFAbb5LxQnPQu++avD3vs7p5yMD7FfjhFQujgkgM9XU
ZD/lHBlTDOsGb4jZtuMahGdgmJmynTPyjGxJbC8NWWY4unwJkwwxv40htUR4RXo4b5jXslGSrUtJ
MCRBLBPWRwsdnRIUxCveTxpAydr9rPLShAIdfUy9EkgXvtSgUZdpxol+QnyIS6xcXvyNoRleCMih
DbEwr1494dU3d5ry43jA3vTESPaGRnS2l6r3swxxw0858Nr+aSKnI4aQ3blU30Kh85r1MHKU7Cur
tS6YawpjGo9VoLjPkNMA46ZFiEuq7NZmX9ILUcRx5pT2BznQFNe022ikO1Ewfe3UD6s2KXswnEMM
f2yz+oKYPvc9OpW2V71psj8zQyt815BBLvtnoYZQptuUzngIdQ0VPPsNbSQpNBIh8inGHakT7yxT
UamTNVCW5jPgq9rEtpbn7JHaolbXZUpYElGPGxXArWYguMzz6QWuzkcY1Q1TY/Gdzq+zDsXQQR2q
JjGze/3i1vEFI3x5KBMJGPwAHVy1e+9Djp27pl0F/QMYK0kJcHf03zJHT63ab+lgndFlvgAJOEK9
jPxCg52sor+Ts5luFgqDrNpjiD6E1tS0zeLYXiVzGe+mT7vf9mH+lJXdu9aVzIXkdGemynro8Aza
dBIxSbB2mwzCatKytLKjwdoM64hjwm9Ehzou/ej5kFZNhRAGm8W+GrFgYdOqfckeMVap2R38Pq04
GFXQFFZ4jxpFbgYyQ/xlhGyPxdooCdcrFToOef46gA1ca16+KONpR7Rt8VJZZGVaRDDlgDnXwB/n
td2oNGRGJmKo7DcgGJ7tVL/vx6U5/dLbTH3rJMNKiSAi0b+Fkn0Xif7V1ti+abj6nUqKfecUOGZI
FHSLMAMFgZDGhfeziqfoVUOlMBboOodJPKppfa5bMCawsaqORmdLw0ofeMOxHngt1jtV6s1mVGz6
mmp1y9xqlQjbXBtOxL41GvcCMiH/kTKzqwC9CO1RCXA/1fYNU3WndTAP5eJcZDS2DGdf1/ZHm1Qb
QU42kL5ibar5LtYcwnhDKdfdEKL/cIcbkGkEES5gA666m85I0bUD81vbCrMbxH0T+gaC7EJD+XJr
BnxhP26NxGAyMKBRciDrjs2Tqc2AWApzK0x9SxT8KYvLSzmqganlCNFj5CFTnb8lFoeZIl49VaQ3
vR/F7sqq6gc0wE9wGp+nBctiNu0TeJIvMRL/JdDV0BougD7Y0XgCbOlkNFy1FimrZhO7WiGjES2T
VMFQxjbbfRaiUEns7ZAAwkhQqr0xtX/3ovzJrrrjaFurVB0QuObEmeVv2cgxkco20DtqA6M/ErQK
rBafm9rQ1Moq/S4hNsBoOD8z5LT5jl036sOcWV8y2EjsxeRzbr5PcnyPWmaCTo4k1BW0CRImvgUJ
ik5yMerxDdTwT8qQto8MEODJvjOLJ+arTORU8VDhKu0Shel4pvHFiB/NGUGKmJN+A8ypA1Exb00v
+mjddh912HLobm5Kt0D6IZ2f1mxnkjYZnHcSCUNpMn5SkVso5gA5XS3X4eIRkuV9Fi3JqggjNpii
tiOIprclyJoGmbsXI2N6TGqRT/6VWMUJ12ZFP9R5x345XIhcjr5bdNQ1OXqryskOBIqqBcYjdXjt
eFN7tXpJqgwQ1JQ/e41yYOV7TBqyCbvO4aOPzlpFmWDpW5kOu1GEQbuDvB2A3LNYJJBKJFiuVgNj
wvd4YjDYOdU5cRf1gmw3ajvZ69E7ZkI85h1AWIZCmFQ4ewc3/MlzQM3ZAIFpbF5QhRx1T951bu47
3XBfyejdKhATdB5tqHTI3xzPQ3+A2dNvZ5pahklveObYWNhXxABTNjTaQEUzguxQj5ySW5MAnz3M
x1AUZ7wBqG0wA+GZ4XTpXmxJW27OSbxtI3GbkzC8wuXDp2mi5zQKuKN2/lMtxpVCkjdWe90loRG/
a2KmKgh6HFwLeAzQnZdRf0C6FQP2Cd+xwaxZcvXALurAafuT0XgnKSqYUCTHKnmC54vRuqGgK8BC
XWSoU93IUVbGbNHkN/iQHT5Gx8FBUKCyWne6461aPOz0WZisFo/oqSuOOcRMaKhXVtskD7LfkNkq
n7jAUUnee9/q2HVHMMg+1A9r54bySTEndnNe947mdzVNhEZpQ/fetCSn9y5TjWTip0jmcpo0DVMR
AqIJb1AVTh6KsBpNYB0xPmPWhyC1yEBw9O7eBQROFpFXcQXv+godOLUxBC58nRBz0uRo4sfqo+F2
9FIOlzp50Fh+1m3HuRaGGWPC+hgl4tdpE9rjGuPyzLiErXtGcPKpjahS5qal9MYkFCZuwLj31EXg
XSkWI5psvRedKUFWaWOd9CR7ptZ+dm2j8i1IIsh0xy+6Ugxb3H48ux6XGntag9r8iKqEq7l9r0Qp
7XG7Rrpdc3YMJDzQu7X6gmkTCe4r4q8c387NII2S3z7wiB63hNasmLuTWTwOF0sMG00HEj4VJHkm
Dvtgu7vDhsqwV8nuDHrjzFw/aYmVW8Zst3U9M8WcCSxCl2uADl1rRIWiIPpkp1z7VlYje9WY+Dsc
NMqvHuoficj2oc10MInloTLPRaXCiooRE+cFhehsgbBqM9f3MOWks3VqOu+pULofRjuGZx6TkTjI
aiJTA4ElVqON7KMFgWciIqnfxia96cr5YTZozvTVe20qqFU9RGMwZC6ViWR0rMKLS1DDqlYj6k5M
+WhlMYC7aDlUEAKIUxivzDsyAUjrtT7SrohX/TABELP1wDSmJ13FvJRyBsZ8wpmZRIvk7MdCULLO
AcqwR4w1GyXI+A6vjrnPJXc4S4tiIFRb43MyB/McjcUJkDzOONvVKcfaU5tZL2RFoR/s+dL3r3p7
ULTAVkfGAJbyaApyCky2YyxSJNOpLj7Q6dldvLsDoa1ZxsKmGAeYUG99bHzqtjIFod4/wqfeTFID
ihXlYBsbKkLL4+gXClmcFCZwA+OMgsrgYoGkT2TGr8G4YmWP3Q9D7eu6SXaCpfuTrt4nqOtXce2s
M8LIyeHgKHEs/cNy3Z+E+RJWQbE39GHXT4QhZ7r2UFse0imNnDoP/piaCYIwLX2TJCB8EWDtRjdj
MK5PvoYo0tF6lzogrXzNQ8KDuAPAWU3KuTwoCBTB3QDtyqtLmpenWLVv+gZ4k6B+HkjVopmv1ys7
Xyx/6Xol2vlMK+C1Mr8nJElVMaegtBCTGW1375TDm9MOX0khdzNDbVvX3tF3whA0hswv4c+FY4Ot
bx4YCHDwVOZjnzn3TFJpaqfFqcexpDCjJCTbe0st9Cfon55C+dCZKoNQtu7weoESq9B7GSqdcss8
mhqTTwLnNvY8YtRQnduKXUcPWIJIGPXOM4eL3isX1etK0p2nBxxu/Rq0wX1Bak/fpyGIy/nV9R5c
eu2ITAri4Zkj+1KmFNgUmGSeRutUF+tpsG6Qja36pttKh6jrCtdzfqlxgN6oQPY4Jv2mio3NmGrs
xHoEb/gNCMDRbTrPSzQuIvcWn1+UzBuvw3tKGMBQq69Knt9AKCVRb5y2YgwD0eeYXmqnQ1Ilv+Ia
rqdl7Kkv8IRTYCxBG1SV7L6GWzXbU0lbe2VRnvSJh0Kmt3kZYjhyD9Sv4b2WtYEGz02/Jyd+jWW8
gXdKnkffGX7q6YiuphdhJvkm1Ek10d1V2UN4a3G12CmjPbN7zUom7CHTznWY8l/z7AYtjDfgdtSw
cDo7fi1dxFd2dhlHrt6WQNBaAeTze1v6nttW4P66EpGQd2OK7yp0olUWV2cZxYGRWQmm1/FQZTq8
1xC2btqxaUOPXMuvZJguGSo2GKqet6o548EkwdMyPE6lYWjP5RR4kKYnklHQekp4ZxlBlIoIgV6F
GzPvK8C0NoOBkF5IknyLMD+qDpomtmAW23qrWs1Ju4tHIVcudfaqEfr3YGDqyC+Apcstwrd3BzWL
MwOem7xinxnVt2AGFDgi/05zrL5DPwS1Hp/nCKEqEdgkPy3ze3W+bWJv5wCB7d45FYmoKD8SPQx0
q/8FyXIOPXxeCWuU5jSboneePW08TI2CkqNmFy8I4ugbE10Z0z+H6VXm6eR30wqPq+mYI7rc5EnZ
BQkCRpthM4FSwzPnKGoQrULkMpj2piEvhsetoA5Gayhoey1XL3hQlXXC9O/Z1NGODHV4L+Nvb3yp
XeMF/cyTU3RUm1BXLHQWpDeGyQpRB4oktJQOuwUKXs5NNLui3taNHRhvKqkotWY8j0Wn8IE2D4IP
j6agca/k2bSWpvHaw/3QIkCSM1ot/jNedMRC8BTN9k5bdG9mFC/JyISoIBhx2cNiUsTf1RkFfThc
j71+58XRffXDwhvC2hxq4zjG/X1uslOzG/jt6QA+zlRfY9DUq0kXZysfnkZ0CgFhDHfp/1B2Xru1
G9m6fpWG79mbocgiD3b3xcxBOS/dEJKWxFDMLManPx9lY7ftY3TvAxjCkqWpGVisGuMff8BE0Qng
kfnMZAVj2A1NIH7IFJ6Tc2+9QaV+kyiXW5OFqdwnGXv3BBPiD5lcxsG8VxoJCskgbcPdEiGd9vHH
d8yXTrvvhoQSwvs6IqraocYFjEk5/7GaJ8jA7o91d6Vq77JlAwgEwTCNtn6ES/PqG9HF3MDVsMoL
ZXszwF37UdXjwhV4yroaLkMMXWvAUMc0XcgiIauFKqYryuAwm6ipXCbIZajfC9HfVnE34w/g0tN0
9zITZ0gW7ZohBTUVVHufiSUvzDA2Ik8/KQAshjK2Xom0/Ijz+JC66tSgLTaV+zP2G3CqplmS7a1o
NyZ7e6qulKdIQSWHvOpH9CQmxpal+6as9tTYTGIDl5gWhf421c57HBa3TeJueQnnLr6WuCG083BR
GLjfKA/qRoL9xeDchdpAnRF+zYXxYC+aNRQ7D4Z67eE4uLNNQIJZUXPZcDvzauNo60N2+mgHyT2O
ONGxLNRPHS4fdpy9Tlb/jLExW5iD0rgtec/JcDWp4bJMk3skFG+UEG/mQnOWZb9zq+m1q6Jh5Zsc
5EYeKAwUyaKabQm9uftGKsf9yJa5cSagWTOxT7DWQRPiVwKjkmWmepFn0RkW9B2O3WIlTePHHA0X
Zh2c4qC4tNnCMUXZ67KEYjDYsGr0NhmSlyRrxPqrdqsP18new6oihsMub3ODtFKZs7l4qGNCxB9Y
j83FsA2RvXogepmyqrOT5feQIVeFhENSwH6ZBiRMsRU+pymsWLfD+QVPQoL3hMOYGjK9UUZ7ry6w
hl7reUxXUiZqN0fynJXFmyfqV6jj130e+tuEdcod8ozaQW6NbhMU5WXSEYBtN+laDmRiSKNYO+l8
ZYQEDWb9vK9dZ+t2OP1w5BlbNyM1mrsLFmV/cHsY5gufevSR2C1vqnKCu1EC3mDTRFdORccqLi6d
7AkHmU2clTdNrF/iHu7rsgTnqbZXBeXRLvJYKGD5V8j99iDiL6HUVyC312EbmnQJBEVktbV10+qc
ifxex/aPfPRIVtExZe1Q7X2SDmOB03lfJPewFziHTUAZwOPqQDd2j+3vS6XTD7rfh8HX+ijRgzjF
vAQFZC9uddFU4Q/Kg+4Yx5QoIUD9heGLbQOPag3ZXmHFZB8aQwDrpVjfpXYdXeSTcVHKyrii13we
c7DduZO7pkoIpXK9JUgNIg6CGpBxkalD0VySlcqAgD+Ah5XxQd9Lam//IJLQP4yzcVXRlRNHpgAx
/ejUJwNNI0GNztQa6yqFdF/hejy1uXUyMrjM9YzZeKQkjZpPXHQeWnuCx+uja/jQ8afAX6MAy++M
qYVTgzPH/vvbX/9fmB9S7sslIkZm5Bk2RWVzVmmXNj4v91lMFEkxvvgiuWTw0+08iaaqDqZjKXOF
4kC+euDIFgLqlXQ648D72c0WhWonQpA+/OppbZ7mrGn3PRV6M3CG9Q0AZKLvq7F86zQWUInH6TMT
ySWsPtjL8EtKklqmjNFQDW48t3UPXRIWQYs2xegmjYSJ0t4brE/UwNw0VNh5GL47qcA2xwNCx1VJ
BEjkCfPgPXlsSz62f8NSssUGpE3/IEP5EQc24hds7Sc24bALj86cXGBTj/VqYD8H6qqDioBG+LJe
ni5ZJjCOR87lEL8Ogf/kCxwx/OJAsiQ09Sm9mE3vLq+uqxQbBpg190WEwh0h07GpBJCmvEbDuGqk
/7MZMUUWEU5ebnZLYOTiEZkDG47NWWDcjArC4Y4IimnbmfrU9fAe66geV+UEZQ2iG7e1cyx68RkQ
EbYz8U+BJ16rGCTUC7uVJauWleXIlT0hvMNC6rpJ+xe8kSmHxhRZo5N/DcncXmql9xHwtunSKTtR
wAGLF3KAqmobxOZLMsnLIPqCBZWezWbRItBwVolfsD2m9/nwFDrIUnqfHi2OoMeWSL9HTRr0WMLM
CFJ6ZwktDw+ZfZqY1rMK2K2VxqROAbHgBuXuLQJOOtAXrxdX9NgPnpk/t7mfbQ2sgTe9hQVFZOAV
5tv7ZKHCpTAyuYgRTbt5ECCHgFTwNIE9Ef7OGbMSJM0VyTSz4V2NrlJ7mEE8yj47zMJ2pu+9zQgS
8wGoMuwZrvQRj2oXjzc90sMZDg5LReavledZBHL3D1ZWUqg6NcpinH5WDoCVW/1UaX3TBMVwyKZF
XZShGbHFUeeaoNKIwVQ7Az5Jqd46QD5Om9JAbApilpXxMUr7pYC2f7ge+lfQymjPbzc3Zg5nabCh
ty2jp/C1BmFBuGRQu+oLhAOIBhFURhluehQjtyE2L5jMAXZ2phHs+6uePK11lXfEpxRuQ83P2MPr
B//Y1SB+ydwNzMtYMIETkYwZk1tDebcaG9Xd1jlDoNZtuTRDSYRiehm5+CpgRX5Bvjf4ELAmtRRB
FD0SGrqpfVwLbAfInr3UjN1RlLKJSVuisUkuC2FeB5Vw9sLs6l0/kVdSpwg0VLGNbSIk54jDIYpE
ex7A25WPpCFV45NXoAM19SNTM65/MWM2ByIbJiR7ZSWwOn1rjvDVOzdOvytMp1kPdZFcaMn8tG4A
7StnNM4NqxgPMMwCNXRPGoiXICBG1V3qz1K757k/uoqdNEuw6iZ14IDmLGULK6eTaJeZEOnvq87K
0W1J1VDXZu5qMQ4nR5FlYQzCPjNvzDU3Gm2W5z7lGbIxaRXhmgCLwsYlwh0qdLPcom1Fip8XXhOR
DgA9cQs7WUPqrBAOLLr6An3ts/b4bENLe7jsKTg03PabfHxqPN5x7fKUtkJgNkY4NreMZDy/f3YD
14IKnl/4gJLnqLw1gVBYUQy6uSrbWLW4PGKJsA15bquadk7NFmotVZZk1rP1SENYp1F/EDTuK9PI
ja3diWLPsBiX52IXQMOM457nq99MT+i73CZ1IZ2esWO4qHrZ45qQlvApkVaQgoYMHgOBMZn5JeNL
5IR8uW70XjkEFkqfdBlmqACHgR00GFgAm3vVT1tnfERTetMvSl0/9J/I7vYP6JRINyGZb6XhoG7s
uj50xbkpWMluiGqKGwlnlupSTMSblWNBaoONspOywmXNicr6Sbzem2l/9eP8syvq24CoAtetb+bW
I+ksQVjehm9w93i0sD0E3Q8hzlKbsWLLzKh4PGPorwZmzB76qTTut21s/Aga4UNVaMw1+x2UAmFI
QiH8j1gJZjqMvbDJp9KhzyGVhYqVvnZvl+yV+TipDcf2MXXC6eQhxVkltD6i6Chmo3LckfO4z6rk
XhuZuWv8G1sYFIbm9NSPGFS1Jqjw2DzqnomIN6C7i4oWGyBiUr0xm3n10WXc6h94o7ctBuZ9cuPT
7dMEcyr2/fgsbNqBDr3aKg4MavZDU7rxdYSlt1E6jA2oVYYWPm/Z/8A8Ak53eKk61ZM28XPwAfSr
FAi+j4wHDShAwFuwiuzCA/xwHkn6AG3NdL6FC/Jm0Lo3sZxwDkvEMU/TW+KcF7d83G3kXBE7GYBf
Wz09H65xgP9V8Wk6w7vuTSoWbzhY7D17VZR4fWbvKMpDHou4xPDpjG3Z3PGOUlYVuqKmcrN97GDj
if+4MtJDbuIt1ITOTd0G6amEl7x2avyR0AJOFZkmKHnxyUdrE+thuKqQZokGIsuIdVbcvU1Tec0J
m1IFE/ZZlQmeqAU8kGo3pWVLti59BxKs6sacq59pCxdEx+m9bQbhOq6BXuPSxaGvBjhBQNddF946
yY0PsPbh1YgOTF+hsRviqm8Zs81j8SEl/qBS0Bo17VW9KHMIppz3Ea5218nyxQV9y40A7/LlO3Qq
H70L8rDkEnAU+A8YF4yHHIL4SkGBACBSO98IcBZs+mlT1ezDYWU9pF2Ssg7M57aKh41l23IdOQff
QzMm5uCZ6AtMZRow7bLNh20T0sjkw0wttGrGsj7WY/vQy2re2wiQtj1mSqMSEbNjpnN4gdR7bh5U
xD4SJe2j/bWYxFHCscd6sOzpvFS5dZq2u+or/y4r+ECLGb1qZTVXOtAEBCZYUvJ4CPCGZrxRD+l1
E06A/MCMKArfh87Ck1Qylk8768nxagm747Wqi3AfjwisS6zLGnmdMxEj7lRAJ4Y5H1bGrmfEamVG
uykxLUsRbYVejzSc3POmGzE4rzEPC68wJbuMPHoV2jJ4sBV+sQZRAKUFHzqoSPpLxk+2XMzYpH9j
Oc1t3SlgGA8njon5p+BcijJNJ4A2M+xv0hDVeOI6/UYXOSGsGfZvteV/SbdHe6ifRg3TTBCPuZYT
DNsWKb7jzD/FSOidgztr+iU9FuicZx819vGAn5raz4D1X0wRyevVY6MgU2gWl90+jKo9Bw0MH3Sa
W3jmj5bC14DI5w/RN+jkHQtrucB2CAGTpIJXq4z5y7aPvGMA5edUpeOjNSPhi4g+cbOSD0CKn/gG
7DvyFlCKZBiv++lmSLMHHCKYm0qU/NDIodNN173D9MAV4Y/4BgYKu8o6HOZtZ+uN0TeXGI9le2gZ
x6kPr6uWAbEEi1AW8Rdgeinb//ScF+5nM4+XAnsDqlTSUOIzguRixeo0IAS1OyXQaamlOmOOcu2l
MZJu1SLY7J1D7eqjhWNSl4/3xjRblx1cILtyOQaSA74ULsW782krBztjvCKMUs/gXIrDgM/NJjW7
hvTU+PFZM0sDc3uzhdYX8D/Z7f1pZ2gdbFp8lAOx2OEntxnx5euIvb4kWlxYR6/POMoxSN5mVkXa
cYK0bkSuZBufkdu9KaHeNY7KrH57P9RcF5EMazxx1M6bW+xqASHTNN8aRsoEzUHPZ5dYgghUbCAM
TGxdPuYezjLEJ3bYU6rTR67/nXxv0EtuIvACYFpA/zYw0R3SVrnR59iOd60tP6tMP/tTe88UAhfS
1CBUXmrmzqjL6pB2QFgLe4c5qoHm2hPYG5lx4K/IUqxp+Un9gXbknKvaerfCAZulAp7YMs0qNCkS
dGqYhRXVsR+9c08YF/nCkjuogL2Xs3GHnvHidMlXY6PExst6JKIDWluIer75LGT7TEg0aHRRXteC
XDtOTvZ0kmyDQy76yxFDCbSzA8OTbecnUOpM0i8jCtW6ktnWXWQubD4/pf3JQNPfxnNwOUJJ2xSW
+Mjy6BaxcHzCQ+g0uvO3oPyywiCMwj2/8DAKVAXR3XpyzS20ObJVAX66wttbwxhdtLqqd1Fb36ED
25ouuTaVEqeGpjTSNZHPHdYDeVBrdniEZOlnjOMaogV9dAqD942dovBAcShvacK8aGtMAxKIODiD
bKzHtljOwYREd1k8xFVz45BIM2LqwMtINgM62o0PWr5uwPw8DHNXNePydTLhoScddZF6ZCfjdbuy
x4qJ1cgQYySCBubUnkQkDEqqaz2bFq7N/Q7VBPZqiqKsag9lgdVHByacFDjv6LHY+vF8meBfvSZ5
ptialT5FfnokihiGO4wjCwPGLf41zwnNYjaid+lbSgAd4QNH0Y8BxM+IgV6dYqwQREayMSb7zdP1
tTD1IScweKst6t1Mow6hrjaI3Czx2h5udOS8V+IcOeyaYzJIxmFfARyHUrg4VvbBp5z0G+CXqP0n
Jij7sYiYlaizQ1MaR5QRY2Rfy3S8JrL6OhkI0u6sYxVl+c4CHvBy72a0EcMBTzX7qjZP+MpgbdbY
z+2I300NYOrm2KzoPl0HhXdVzM596KR3gj1l5xOfp5p5H1QkXXKSCz9ddyUDMnJRtmkKGokELkUi
Ydejs4FGyXd+RLFTwYtZUuZNnR+TEqvqnsRIralKABuDYoQCYGQXYmx+hmn/U7XMKoiisuq7rO46
bpoJKUz5Au/+ZzK6n11fbolb2zhmVu1NY2ReRrSaVdO1e/E7kCwDewRkgGfGtVPOBPbJp1SOB5O8
W0SZ9cbQ9kVCwBT2snB0Og5Et0Vre/EFl3pbmxUHRtus+0Ds3JoT1hzeoazfZOpdOIvBgToC6t4i
CbO5fuXzHAabBusDpE7WY1A2sJGCH3GH6pxJ54WBTcIKol0HcXa8cHP/Hq0VAHfuP5pNf9GF5fUv
f/uvf/73f32M/yf6LG/KbIrKov3nf/P9R1lNTRLF+k/f/vOhzPnv+zH/8zt/fMQ/L5OPBub9l/63
v7X/LK/e8s/2z7+0vJr/+cs8+2+vbvOm3/7wzfY7r+C2+2ymu8+2y/T3q+B9LL/5v/3h3z7/V6kH
rmnb3x/Vr5/U8gy/PXJ5C//45emzydGw/SH34NfH/JZ7IK2/Y7+J5ZxjWjjKuw6xA7/lHkjn71xb
aUqP8alpuR7P9FvugXD/jimAsHzhStOBtfDL31pa3Pgfvwj779IOrICfuKQiuEL+/8QeeL/8IfPA
DlzXCgLJC8SeWQhT8POPf2Ue+Ki556TEeSXygg+/W6IFbmHbjqhZ69+SM/6whP7GnOymTApNZIKz
/LFfV9bx5z9+ceFOWw7vlDQH0kX5PIh5+P2ThV1f22TFh4epsdTO9peSqYc/ZsEH3NaYY5k/CUo7
doTjYS8eFP5LbYzHLIdxlfSkYUuwh4wZfDNAuIVnusHJJdoIxWbgF8kj+PVDxaBq7XnOOQEP2lR2
PWy6hoGxgJQxjhI3eje5KCP/MLTUDwbACA1zc/O7FfDbvfL7NyrlX7xR1zN9k4baghz0p0819iBT
OcoPDlMESUBTZzupT2hago0swnNlQWZwIUJCKPwip/BQLdBTUjCDC2kBk0pjspgfiET9ykV+kWX9
sPEVWhuvISCzsHNyZrFus8ldsct2wOQTYK9D4G3vVZeJo+07xx4qHxagAvm8dvD/UKTcVczJHAwv
SOo2bHI1A5k+Jf8KIY4LVP1M1s21IFcsa2DtGBLvdlfwsnVPHzpIEw6uIjhZRvplqkFh4qg+xL71
WHBcMv/Cwx3U8ZBCk18FjuPykOTLSqdDUQ03aGMxyCGKfGNjuTF/1ll9o8zoiykI5C+V3FcdgMMw
9lRkrb+ZhPpR1gs5Ccpuj/XsOvfgfv2Ha7Usuj8vSim4Ti5QLXfonxal2YjKyfUc4NJv+Oz34UPq
qNdAo9KFfglXFDlhU+AGT56ru0GVt1Il3Fu4bofWILkixPANiuYhUo6Ps1ZsHhpyqkIchTZ2MpyQ
bXpbt/ZfxhbugE3TtjL7CYZ/msOAivbUlCOp7xqEZrq1nnsT0qQNwclNg5YeiI6vlg5tfsm6r3tj
2wxDsJ1F8J7FYjw5Tf2CH90Fhgo+pnpuCmMTUMxV59yuFsXeTV6y8OTINHDqL8hZe8Wa8yZsJ0SI
p7IfjpPtbWwru0pD45oW4sKV6wx1mmO2/RoSEvNn28PVhqsoCsrT2A9uTWtgMDMtUH6aXgfBtJE4
c42t+qJkOHGh7vKAFfMfrtNfXCafFswiQkZIzzb/uHdgCtJ1kxyCQ+JUsO1Nelk/cidMUvHTtO+x
wXv5909o/dVNTFyNw77l+mS2/GlhuBg50S3zjM5IRe55N7PPUFksN4NXdM8Ml65wiWHC6sPdmBbb
TjiKaDdtNDUFE4ck+iKOMqqjQ9/9+Pev7a/WbGBKf2nx2WIczo3fb6Qg7EWRGxm0B/siaCl9ZMxL
4yQDFXWlS/mEGWkx5//hGvzF0wrTEo4rfQfnbPGnaxAwfvazwfAPUI2/4Hg/mBX7AXHbX22NYWQ0
Kma1/sO/f6+WufzZP92hrs3/lt5yTP0/Z1QaWTbhF55/MDVMmCS6jgZ4oPGQXYSVSa5KZWUr0UMW
FbAV5YOCi7CqR5u8BdzFLStAjY60IuBY4rbLL720PNcpm0xoEppMDMpFZgX7ifg86CoTtCcTGUiV
eWqDWPlGLNbK2ZQ8F41xWwjvVPR81JOMsg2h7dua591mI1x+7GZ2aTVo1uYNGYzodj1qd5Xlx8Dj
AIicc2GWiLZfo4lpkywiBnMxxpiSwXFdolrz/OZDwxupFMryDj+IcDHzDrFGhajyqonwUy6vbFBS
bVSNX3UIQ5RqmcBO/BSJKVebNNGIdnM4twr/MNhvHjyWadl4snG+EBGHgSkQ8UxcNhouwyOjLGFc
R8Lb9OD05SPJEPwuR+sqQJ0jNWdObfTmqkuCB8yaeWEBH65bOy/eNOOTvZwOEwHkQ43zhh0w3InV
oSFYgLaHlAJB4sACzf+HFWGLP0U1MYYiusBiIdrS94LAXe7d35UtoR1mXUyc3yFa2D2Ds0uL/hp+
8bw3QiYofXCL/GhiWF9dOg4E31jLy3mYDYbX0XEaRbDpt1nvO8t4EvdC3zxY/oCJWQ4rKofEgBNh
zxwGTkiHHY1hdrAtbeuxS1sLLr1iLrPr2NA3ukvxORJ9wGgJTg4+holcYuAZODEdtteuT55Inmm4
dtKlvZDr1pl9ThA4WXE+fenCO0k7MTfCDd5JnmqQyAflwrDBKgYWoN7bSjSXwOs/QR4heIbTAxxQ
aJi+izUQoDN8q2q+d8wYrlJx59f+Qn5soNiVeL1Ulv0SdNmws4Xcwd9GHUMHsdVoS1wfnv7cUWJF
BHLo2WKkRXAyyp5uF/fGMzAlc6l42vu58wga8yPEpRVCmvtMMgcC+yy5T1N4FDUUMC80NkjEcK0D
wPNa46qe0dSRQbLptbzleQmylsEh6hrGc/5E8vZw76TVAbR865t5gm3pcNkgqETbKNHi8FGJJz1k
AO11f1fU7hfjYSAOmApFRawAgsB040leN37AtzGF9ZqAIsBQwicUQPE6m20eG0+Ik8HiIZVt+KyW
lGoG5sZCYmUSt4W0dzRAZKtKHccxZyXz2DVY9RulGc7nmNWnesqW6tTaCQszLNpIYq4YyPtxfeoi
D3lju3iEzUmxVikW4qlTHkcZLK62LImkwhUXBgoqgBTqq0N4E37MKc6Tymag4prHajmcnYSk1yzW
W19UMUBd/gJGskrHOn5iSnefuvU5IWY59WJ7XSucnrDqO+QYWBD7jGSh2g2kQMSCxTChQTFlSZq3
OyqW3aE2acpDv+zW9hTcBpGHr4PR3wO0BGuA4Mec2xVbUOc2HqRBmqk6WxhdwYU7eYo/w1Hi7atQ
PLm1S5ISeQStFRtsQ86+MDld6rFmF7Qjcr1ieIou5nNl8lio8ZxahJcPpelgFV89jjaEtjnIwDbG
0lnlnbWXSOIOQnGWxgqbcOiG447hOUYa0LUKDLSHCZ/afpbX+B2c59i5nvpuWxnGW44RJ0XritMG
NwbHpnoac3rzsP/R28VdZHL988Y0zySfnVppHu2eCtWlWindKt8VnXHvhOzM8H2uAxEVB9ju6yxN
blO/4H7yh7sW0iY5IEgIhGFDHFsyIyzuanjIh0klQOWrkWENM8ORuNkqnLDVG9JLlRKloPJ9XZc/
GqdsV21iQ8uBm4LVLpy0MXPeAn0K4+4nwPRwbAbu42Bs9y0WIlld3xe+e7zdDUF8iQM20LtRXGIC
hRe83lQyflI5PrYSnkRvhsiQKsKczp1X/9B19xC09iuAmarnUz1hpZgEJZZ1kwQkaIp0PcvhOXPd
TadDim69h9p+NY+aqXiBh2IKVQf6C9m3cf7YZD2khSx4U34NN1yN9xlI/SqHeORBdFsYXf0uY6sv
DOyddZPNm6mP7W2kQuimo7XHPl4hmGths2QXfRE+AImsh7GcGcBAU6rs7AcIJNddPFXmkCNtTcqV
gUMo1JThObA5TYzUVLeVERQHWRIMFVj1Lfx1Y1fSHUCvPBijRokxrUP6RlgIE3QE2wNjFziG8Tdh
yLcwHJ3+rkaRmi5k26q0IbYK/YgM8tbAREQ5Ot0UOFukGNuutO9vUVbAwpzlIzk+xXEuckFIU8Ie
ObcV/Hf0EaA5R1/H2dYKEP+ifn4Lkwcouno9TGyasXNbEHtO09WtPGevR/JkrRibv5qdNG28k1oc
jciE0YQBBkB1CucZAgc3rhRyC0/YoZSElz4Mj1UAjbO1O4ym5+4E1IaDFsftZGAbzrVSwfRuJK/c
5e2WfNZ04wbBU9cGtyOiplUUqMe2avZitLj8ZKKtbs0mj45em+9VncitE0/lJq5qrF3wPzVz88Ik
dH5NHcmYrANXnZ2XKiCARsDjgBSDppYE6b47u14Bsyz6cDDGyqKPXCCEyGu4IVRTj9i9JGtNLv2m
coeTHbbPphF8hHly8CpYYFNoPGFjMaykVW7o9ft6W47q0JniBTbSQ872QqCHfw2khqW2zA5BH2zU
QBupMiKq5Fea2vAw/YYX2pfPw8IxlfBDhiK+Kp34JYxeYJhkBTCtqQSzdSfYW9WIE1psH74fO8Be
Bontdi3OyNMIp8AJKA0Gy52w714zxWM2FA3PsTfAsjTIUOxTtIWNFIyIuvnR6DIUa318IHM+24z8
vEDqNGn15fYeFNKMwCKMJJ/LeUnYMN2tXQuS3UV7IuMaGYFtojn1/fPYBLj28mTklnGrRdlTXKEC
qiusgeroMbZp15wlIGn4oY0SqFi+2JHlvhjNLRSeO2aEzZahAmpeYw7WA5o26Pp5/kOVxh5Z/GaY
0hQHUH/cuhWDEiOwPuPUbE7d9FZo72YYDMxIQBGORjW+aBld6DjEJhBFTWHE69I1HifSVNDEY+M3
VJBsKXiwGJrFhmMgwzhG3KgK4WJxFA0sH4POtRW70HNNYNO4XRrA5tcv7syoRJQ5MznPvaVcnXel
g8WsryDSdLMBrgOQDncXqhxvtzuNhMMRbMm//vUlWgCKPCXdx+z6YTXKcD71MCXx/PX3MM3Q+GYm
AQ819beey6tpVPMJt4D5lObkTAXZjLfI8id9bct9BxGqdqOD8INz5JNOiNnWVWyRGazq4qnxc7we
G3IPktDm5BiY7sYyrom2tvadY19WrnmJ3+umGGzSxbR9mdoQoVT+yBLn2BUKIUqEXVcXUY24TJZr
A7sk6L/n2Weg1MLKhUz5Sa71zTDnZN77xadrZZeSPNCE3mOeCKMMx0vKpBHOf3wzlO1j0ar7WiVn
Iig/m2E8JzbSTd9+8zvvVZzwc3xRfaCZIZWfdhbd2BrKkj3ktD8I4FP0EVQZl33nca53j2OHjq7p
zn29lCki3qTmzNEHGAZxGa4i+SXGpNhMNc8yJ3hNVUH+St83nVyzm/BgRGLQIxFDqmXlOYQAble7
EMceJuSpYnSwOKx0ixGKZyN3crvyyaMSQtEUMQHmQpPdc8buoVwbCYZki1Hc6ftLMWDcbybqirob
77glp3nu2Maywd0D0uDjYZIkz2y/IYe+KR9SpRnyU6t8X93vf32vFQJZrU0yhdTZTtSR6W3hs0Wi
TX76/pcvOgeYx0PoFAfw/IIHz8aaz83nd7vMLVhn8RHjMOziQX+GvngK/XBfLICGmaqvtA8faJgO
eHsh/CpcNKHRY8DQbT95wULWdg/JyOlWQCBdIaEjiQB8B34GjWtPpBY3wfHbrpOBhWbmTrMusDkz
8CzYujbz6Gk4fmOYOl00hgxBI4hSPnmLK0KRdnPTvdC1UR6ZZAd586VHAkbKDxz2zS3O/NY65ONp
dPrVCwC5Rds19inDkoY3oG08EisCeKKZKZKgxDxJ2ksS3bgRyU7c1t6XWo71Bfr7bhJDWFSVB3lE
oDXyS2HBbKDlnnv+tpUgMst7fUTN42/G5emS0Hm0rGkbkEpH9+Iz0AXmgvL9UJvZK0lD1LX4lK3M
LP1oQ0wRR/xodXb0Rt5f2lzFpuGshwi6m22aBKtq8y61fTA2uIKQ6a4NjCtXQcnpSu54sYYbZ26J
2sOoFxfIMZp3HS6BvbbmjeUF8cazb0KIOxzPlHBpUr35Orx3mwJDSyHXjaMOMuvecm9CJ97bR0Ly
GNYnFxmhqCQo2tAqC3sdeyjCJHgqXmolHdSyYhANept6wTG9maiOeNdboAc4aVUwnUYE2FOyjkzf
BUYAjmYAB7+gMLPj6HKPdwusOJSYvYfDeKsl4ykPRKAYpnNlRdTrPUCFl7bPoV/tISvQiJrlkwVF
k/EcnimpGs4N8Rjo9Ti1h0ZsS4eiCcy92OSNxEzT4EV5hr4Ze3Jlzp3Fzf19eWJ2miTGvcQL01fN
hdj2c/FkmxxlKcjg4JbX5A4VRNvOwxKidDeLES7LXHF7KOfKcHxobgAnSU017Qf+nbGwy0fcMtea
T0WmoBiM438kXXJrkFLx66pTY4x00MQre6Q6GUaCuSzza56pH+L+VyBENSyeGf4Tyws+zYIvYiXx
kKUE/kEgQSVsLIF77dF3ERzwVE68tNQLEgON/7ZpGEBXi0oKpTRA0mdimFeFuI97OH9LQNP3R5qk
2HtiPLAAlUzDlvlxsgQABg+lwn49Lyl8+vhC5guOa5CQ4LV4T7DAt4MmjmEcr1Jm71BQ6eXyRDC0
NzObtK5ZM4SzLrMKYjlgw8rloEBbtBxumuv6DW4XgHEg28MR0x6yBUB4DC8vtiWsEbS7+ZLIlW5t
zD/w4hXJwdJ4smSTAjbK3WOnB5xipvQ1EqAwlnHRW4ASTVqeslzchT70I+wJOI5jea4HK94yE8ef
uEeimxPeSwCEPgThfdy2yT4OZ25aePG0X0VXYsiblmqXDXQKczAerWQ6Nob7QgbVF10BypMiPOlI
vQ+R6o8Ym6awqeev3MSclAXsxgBrRqBekwEBdRPSHhc8iQI3g6p3O1RynzugcyZmv+vZTTDMxFZ9
WXjgFyjN1fl7JpMZ6RfwCpd58B+SzL4iAu0WvYG9pYBqs1xvJbJ3FDZq9b3GZoHsEAYcHAbsDJO+
sbewXG/bVtAJlOrr/7J3rs1tIksY/iv5A6IYBgb4slXHt8i3TTbJJtl8URFZkdANIdDNv/48A8gW
yE68O65a6tRhd722hBoY9fT0dL/9tn2PpV0tbyWmkoYbM+est6MEDTzTtQO874yAvT0DH+hQyLdd
T88gbCOu1llc7ibAgu0RX12YZH2qQW51FLc3uclTShrXwy/2jEm9VVR26RYQ4TrTcTS8YKq2L1XP
G53tmM88YTZIaYx5Cn3ptUfWmF2JFN2xS4A0pHAfCn7syuheEH8g1TYbrum+Fi5655v4w0Rto2W6
vmKJPetB78uGX7dvhpmViCGoJLzELdsc+Kx7b528824IeCOJL5O0u7QdOoQnQHc2b4cLqEHJFHyJ
3fwPG0bshIiUcMZD+lQBl/HZdsDIPeL7+KxyWqGsoJo+26i/lmJKomO6+1PB8ipmfrQOOv1lntDU
QXRccLD3F6m8VAK3MB7HhKI8ebpkf7Nwxl8WlOICmth+A3DeOclgLl7L6c1kJtjXzAWABV0QtFaZ
rsjrernzKV3OT6Gv/91OaRS4i2l0SfeK6Sy+uQ/H6qQ3XXbDpT28ThP1XaymX+nDfjOLwaWHmrlh
PEUffU3MYIOKF7H3VfTuhxebjFZHoZu+JWQLDek9HTQ0xbybr9Z4wpPkekv7hSuV/xG7xDOhQe3u
7me7c8eTg969kwa0WUlpTyy41R5Z/qvix9BOVwCEH/4u8M2QfVx1siS4XqZi+VZ2hh+W3MGVmE13
p76LDVlvO7vrDB4BbEl6BusOAdF7276iG8AOMg9AzlfF3+EIhLCksm4CUJ3oopzf9EjIQh0wJ1fn
w14DJmcUO8Pz+cYGg0qP1l1Hiqt8MqG+ghVTXC28oXNV/Fb8gOSLjClr9/k03zlXxY/eajpijwtA
Jh9NZPla8cb9KL4h5r89H46JEy4TyNuG8uNwJcEZnw0hqZox8ya6RR9hke68R36SkClb40yD2gM6
+WiAb8KqfVKwSD3+8EIq+6W7on03Tbxh4V5eFYHg/4MSPu0WQAsiyHDmZ3GWL+N+fggwCIUkRwJ8
4xlMwv4zb5Ifb2hXs5p9j6Pjz+/xCcqCZ0mBJ4CMwQkKqMEen+BbQvhBCAJBknmDueMBnyADKyRj
EgYUvhcJOd6qAAq8ReJbOrypCNA7Sv0dgIID0qGW/QkpubRdKTzH9aSS+skPQ/07MYeBere1u50Q
ejFCMcMf3v01Bkvzp58IwLa2SxeRgF4wYuDh6GXrjyumvH1/RyM2Orb0zuMttQ6zcXezeU8HLDt+
l6dfBZxpefz+YJifSPw7wVN3K6lLAfAR6qRyI2lItZlaBLAmE6OCUG2Ep04S8b0Ns/tJz/26Cxc3
GMZz/G+Cq93OzP7g0/Zlcf/7Llh3007+3aE2d+1CQTejNehmcu6CBwefcbGR6nLn0o12A76IQA0M
KyfhOygCswXtleHDwoggJqUkGv6eU5Dk77W4nSLLrF/jjAnd09w06etz1pMAOqrxmb5c4oVd+iSc
2qRH9KVy4lcLeRMQBNUv6VO0yHRBURt3ECw2F1oUJThXRMQAsfVdpO9vKnXnZ/qe9A0WN5xuLhKC
IcqfnepzYsQNNQnxRoHb41yCSzS/g5rMIQIFOSG/Z9SpwWzHpScX2ZA224H9Tp8zgqZ+CS0wzrd+
26WAHgAtaD1OHfLaGJoH8lABrRQn20sH3Hq65r8lsX4+7cZhF/75bypLp+daRgzKPB0trnqgNFM+
S0+FEyq5U+5qMwtvtThnfL1aZ12Xahd9xiTe/JFydpLTP1pfdpPbPxy6sQ0nq1PpAhy/dpOLjE/A
H3rb4xrFfXHxVPgX+0fV18ug6fFDOg3Arz1fd/VbrhwV/992Pft7NiZmn67IL/IAyHFxgHqd+K0e
Hv3s+uLF650xPhqs5/paDCGE5xf6vQwMdgjb9eSTza3t5PyzC2TbgViS4K6rw06A/qkXWwEwGBJD
V/y+Tt6PnU89eFBoUnZK2VtM9wzl5ef6T31yRqsudnXdHZEsmyUmnZIPH68vVmzyVhSJ6Nd797p9
S+9sfP8t5hpabjZZX8SQa08Qp0U4/B7CNTKH1VvflXLoFVh9NHDYFY8hC8cfjmMXzkPqOXgv1WLP
Fy5PhjR4SyBbFflHiowvZnxc34H+2AZGrvAvITvnE9XrrtPdBcU8QOrXSTQbC9pDQStHhdaMrnX5
AmD28NSWo7NovaVafDX5sO30PoGrzOl+tfgG3BmAsSITSlvi2fTzZqHA83uSdsne22HmX2fU5sFy
pAO+p/mYZgYj53a1jVfElVeCWB7FPBSzO5TUTeZfnUzH4mgHQaaIFNjO3vTnLrlBeJ9P1JAJ0xEj
GrfL82wN7068Oqf3Ev3eAMKq7HxFc9x4It9hxIZlMvV/Zg09wAAeIftKgGKF+ytQZ5+Sf3bS4VJ6
LOhlUEFHAB86WC80VLCQVQAVfyZjGuVxvrpjyWftlMr3KOLEHdQHAikOH1Zvs8QBJvRZBr0gLA6W
3UcY58MVnxiGnz/hMYzyF6PQT1bzXMMvIYSaH/oWjgvYreaaPDMGDQkHYxBaHqgb3/Z4uNrDh2Ai
6TnM8JQPL/+lh3/WMRNS6Zt+yeM3ZDw+vggtJSjb1vDB4gD7cDgKwvMsmEhdbFU50gcz5PhLe8kX
+5Jzfqa+gwJIqyGevpKmj184lmz+bZcQnz6aj2/z+JA5MAfa9u3jm2rv1ejbl54FqgvfUVUTHAfy
8NsPlCVdpoBr4xfro7Q4LdIBKUAtG46C6wKMVgLsMzSC+gDfczgKGEfLkbYbAiZumxY43Dg6a6oF
Hiw5vicrS9d4fj+0ROC5wheVjWidFgSBxrmbDQLmXttBR5K+Lo66EviexSyhRor2KMVRzr0WTQXU
tDRSj/v0ZxbDZ1cDCdpfKXCe+/mOwMOZgD0IXLbnDknS8mjbfBBUwptqgmvxFQPFBaNdHA2jqL0i
CYCbgojSKLZOEwDGqtBwFFyh130hqScon7LpG4YW9SDUhjBSxdG6URC2hgwbGQXlWgKItVaEJweB
MJHl+BSYEIFq30xwjd0D19Jwb8J0xN700VgYhBAW5sIL8UOL8SmnXotsosc3Z6gD0rdwgBQRyUoH
eMhDmwikGxcaaHCIh1AcbdME3BpjFwlr4DMPqKEpJ0JjEHwWDkD6ZTyXKdciFRDC1hULRnbACSwo
VthwS7Tp8MsPWAsCXwLqk+W4tM4MOHpBN3x81gJFG85wHwbQ6nQ4ChQdesTlYYapVszWjYJge2c6
CjhHykXHA73o6aNhDQPqK+Hx8d39Vrp9o+CyoJvqgmvJgGogqiTKUWjoghCupTx2E2yp22YIJSkd
Yy3w0XUntIPQfZjxtbkQWCpkG0HvnQdL2TKD6Aa6FtbIILq2JdAAioKrLWNDCwK2jDrDp0vZyqNt
usDtBabLggwtvAIYjqtB0L7GoS6wXWJJxC6G1arZuvABjl2AGTPTBceyfZfkK8VyxYGJORyFUBJh
tW3CjNX7/1YUubHtfQwk4tQcld3/3a0zQSQbNnb+aTw+rpFSlOIrIHHF0bqNErEtvZaZKYG0VEAb
2XDvIDZHQTuQmEWmSqkkrVschBKOceggwB2krQoUB+VTNtzkkIQLvMPEFiqzWA57m7xlXBzTXTM7
JkIH0iFeVrcEgYc9ZGhclypKfbTPHoZ48oZTQdpWSGgEwG1jDoSCwBJQeWefUWrd42MJpHHQILSk
p1yi5dWWqDEHhFA4iASc2U8Vk6ScdG2aA6CTTOcAjCqSoAEgoseZfrgoqtCiOSMgJ1Jr7ZwKjs3O
1nQqgNvSpsBrOEa+snwbL5ouNOXTl3OuRTqA/36EevvbLoFtuYSJpQukrTga9oDggU/g0AucaitV
hqraNAoQ/piaQxiEiI5Jz1NYlsMpQNRAAbYjnVBNkXJT0qbHJ7ZnmmHGL4S10g/94On9Mmuir/2v
UO8k9NE679ghxWq6U3J1IhlMp9xnCxqLQkigXYfRCTYXJqdVSsDuwNQOahYtsosPu+GGPWS7TAgd
i+tUMIQWKgHIXMNRcH1LT3YREiJ7yh4Km2Eg20LrpBZ6RmCTTZ+foAlUZJqUrXx+1KpmEImcoSKO
vV8O2jgKxrF0CdrCIa9Ij4hntEBZIJIYqKB1niFoC6f8Uv55jp1ZwP4HOjp0oTzqWoBugDTQabe9
GrTOItLBpfxqDEbBsfD+HNAUzKraJPDINRCsDzRToD5at0XWkCPT7YGUlEHg/Tpkp54yhYHNVpFE
AhnWchTatyCAGzN1DYGfeYFkNlTh0Sb6LiSQgCWAAqsCZrXPQXaJeZkuC+iCDMAWUfVSHvUZQe7K
0uSbosI4tck3wmkxVQJSCUFIer2CkRxBMH3fgv+NsiD2SsXRum2CxCIYR03gbVWSqqi9QWg6yERV
wF0xClXysX2j4BLlNpwKJFSkI31U4emoSQE48Ymg6TIvHbBu0VxgH6+J48yi6PgGBdFc8AwStTAF
OkRbIfbLC7ZpFFi8S9X8574BoGwwiNA+EiEqjoaLwOJIyZuPh/i4eLZMF5QKjP1EdgN4iKSs99nF
+rLAnpEYO1HUsK3QE9Yzx3jPhJ9ITMRRz4AxgSCyOGqQnl0N08vtwgumzUPNz+kont4V1T7xIDvg
Av/lCftKmGMBVZGDrmTQZSy1E3VJbim6zFLqv3+r5S8L03fw5t4UFtepPl494PGla9faP9X+xW48
WEbL/mhXvLGrbrPkH//PNPoezaLDEhzmIC7A450cVRI/WMRfCM4mDbk6CG8sdxnT1boumFYDryF4
Es2zKNtL0l9jCT42veXTaBr/SJbzehV1iWQ0lg1j+TK6Sw7vuiyjMZc8nw/6edxf5TXhBfbQVPjZ
YBptouXgUHKJ+TeWXBW8/6J4/Xny/hdp9wWjHt/VtbCEJZreP80NlsO6plRYN1PJXUY8jg9HvKo3
MxV8eReNagooSliasdwprbGTuD4jS6yTsej5XRw1rEiJHzKWnGzqalECckzFXh/bphLeYCwYAav+
ZFfTixIzYCr6JlnF2dEwlwl5U9m3UTyvWQ/d0eIVlpfbaLmbRvO7w+GoEqfmt5xlUX+0yga0/6nL
L5JyxvLj/igeRvVy2jLhZS6atSBL8ppmV2kkc9kQR/HvYlGzTZRD6yzNa0hP4EPcSyqcs7LS2lg0
fVsaNsTRdCf7Sz3JwvKi1eX3wfdl1PCeqhIg05v+fbCO6utWBRExF7x5041mdISL68t6BUZ7DflX
g2U2qFkq4s06i/Mawm8H27hfW8YQrpMjryH8r2Q52UsqVLCMuBuLTpb56M1ptExYKeuTsywjfZ0L
nEWT5twv8yam4t+N4vqIlyANY7GTKR5JfVcD/kOHt41FLwd0utrLKbd6RcTYVPD7wXyeQR4WNbYJ
ThmRNRX/YZTcDd5cZkdrW1lNYir+o24u9aQiVsmV17nAsSJW5eKm4j8x+oMsG9Rciqog31z2tr6r
rMLLpnL/zKPRoSICT9PxWlOxP+lIZrhp+hyzs2mod1XBYXrTXyLWnfkwr0/NKoJrLHyQ5W+evPky
NmosP876dM+La2YFFjAdcTSWvUtggRvuBWmDVUXxfi75qUjTQ3T+OP605wB56mP14Jo+oz8dRMvf
/gsAAP//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rgbClr val="000000">
                <a:lumMod val="65000"/>
                <a:lumOff val="35000"/>
              </a:srgbClr>
            </a:solidFill>
            <a:latin typeface="Calibri"/>
            <a:ea typeface="Calibri"/>
            <a:cs typeface="Calibri"/>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_xlchart.v5.13</cx:f>
        <cx:nf>_xlchart.v5.12</cx:nf>
      </cx:strDim>
      <cx:numDim type="colorVal">
        <cx:f>_xlchart.v5.15</cx:f>
        <cx:nf>_xlchart.v5.14</cx:nf>
      </cx:numDim>
    </cx:data>
  </cx:chartData>
  <cx:chart>
    <cx:title pos="t" align="ctr" overlay="0">
      <cx:tx>
        <cx:txData>
          <cx:v>Map For Total Units Sold</cx:v>
        </cx:txData>
      </cx:tx>
      <cx:spPr>
        <a:ln>
          <a:noFill/>
        </a:ln>
      </cx:spPr>
      <cx:txPr>
        <a:bodyPr spcFirstLastPara="1" vertOverflow="ellipsis" horzOverflow="overflow" wrap="square" lIns="0" tIns="0" rIns="0" bIns="0" anchor="ctr" anchorCtr="1"/>
        <a:lstStyle/>
        <a:p>
          <a:pPr algn="ctr" rtl="0">
            <a:defRPr/>
          </a:pPr>
          <a:r>
            <a:rPr lang="en-US" sz="2000" b="1" i="0" u="none" strike="noStrike" baseline="0">
              <a:solidFill>
                <a:srgbClr val="002060"/>
              </a:solidFill>
              <a:latin typeface="Times New Roman" panose="02020603050405020304" pitchFamily="18" charset="0"/>
              <a:ea typeface="Calibri"/>
              <a:cs typeface="Times New Roman" panose="02020603050405020304" pitchFamily="18" charset="0"/>
            </a:rPr>
            <a:t>Map For Total Units Sold</a:t>
          </a:r>
        </a:p>
      </cx:txPr>
    </cx:title>
    <cx:plotArea>
      <cx:plotAreaRegion>
        <cx:series layoutId="regionMap" uniqueId="{FF25F4E7-D3C6-40E0-9C0D-B0B1010CDA72}">
          <cx:tx>
            <cx:txData>
              <cx:v>Units Sold</cx:v>
            </cx:txData>
          </cx:tx>
          <cx:dataId val="0"/>
          <cx:layoutPr>
            <cx:geography cultureLanguage="en-US" cultureRegion="IN" attribution="Powered by Bing">
              <cx:geoCache provider="{E9337A44-BEBE-4D9F-B70C-5C5E7DAFC167}">
                <cx:binary>1H3ZcuQ2kO2vdPTzpUwsBIiJ8UQYJGuTSlurF/cLo1otk+AGcF++frK0dEt0eVoT1o17i3aU5aJQ
lcRBZp48WPSft8N/3GZ3u+rdkGdF/R+3w+/v46Yx//Hbb/VtfJfv6pNc3Va61n81J7c6/03/9Ze6
vfvte7XrVRH9hm1Ef7uNd1VzN7z/r/+ET4vu9Jm+3TVKF1ftXTVe39Vt1tT/w72Dt97d6rZo9s0j
+KTf338sVHP3/d2HZtfc1e/f3RWNasab0dz9/v7Fb75/99v88/723e8yMK9pv0NbIk4cmzjcdtj7
d5kuosf3LSFObOQS7Li2uL/I05ee73Jo+Gp77q3Zff9e3dX1u8f//q35i0f4211Va++hNzy9N/rj
h/un/O1lb//Xf87egOeevfMMkHkn/eoWmJ6rwld1U6nbBv3+fp1lqtBqhsWL3/pfYkHtE4Qpoo7z
2OXuS0hccYKoy4jjOg+QiJeQvMaiw2j8bPnCfnjIs/e/GIj/X2KzvNNVpHZP3fPgJi8e7X8JDcEn
jLrYdTl+6Ho+g4acUEoJp7Zr318zb3mFQYeR+dHwhfW/v1/+cZTAeDrT1e67fkNk3BMhXHAZih96
Hr1EBtnOiUO5S9gMkteYchiTny1noHgXRwnKH9nu2y5/W2/hjFHMbPHDG57nFpeduNQmBNuP3jQL
ZK8w6DAyPxrOgPnjOMPY510dA8lodPF2/kL5CUUIMr7LD0YyhO0Tx4FgZ1N0Dx740wPZeMj7r7Pp
MDzP284Q+nyc8WyrbmMV7d4SH3ricsoFd9EDPnMS4JxwYgsA7/E+8Lbn+LzGosPo/Gw5w2a7Psqw
5umiuLtt1G3bPHXRvycCFJ043EEOIc7BdMMxwANEAWHn6Usf/OaV1hyG5kXjGTrezVGic3M37N6Q
OxN0QhlxqYseopY9owFQzhBIOII/EThwq+du80tzDgPz2GwGyc2Xo4QEsmedviENYBTqFQrOIh5p
AJ5RMwefYC5cCGczbvZrSw7D8dRuhscfp0eJx+muqN/UR9wT6lJwAM4Pxi7hnhAXin7QA35Qg+c+
8mt7DqPy1G6GyumHo0TFv8t2/a66e4of/z6ngAZj2y5n+KnfgQ4/p8vcgdjmMkqQ+4DLLLW8xqLD
yPxsOcPGD44SmzPdqlrtijcMYsQ+ES7kFNeBGPUcFYFOXIFcjJ8EMvo0Ih4S/qtsOQzLs6YzXM6O
kyavi+9vjIo42fNfLh6VMjFzGagwgYO5NhOPNG0GzisMOgzNj4YzYNbnR+kw3i5Tf+mqeFOtjJ9g
hzIGAB1MMwiJE4Y4ZH6bPsSzl47zOpsOw/O87Qwh7zhd549KTfpNAxo9wYJA2EKPvT+TMhFCJyDe
OII57JAA8AqDDmPzo+EMmD++HqXrXMcwF/FuXWe74vvTAP73XADqS4ZdLJzHVC9m5T+H+hO5ENgA
oPtrxpxfa9VhiF62nuF0fZwywLmumvidt6s0zNe8JTEAXZkIwh0oX+6vmR9xmK1xHYo4pKH7C6qf
52z69XYdxmrefobWuXeUXvVHlb511QOCGswQ2GRfh+6vmUcJfEKJQI4DM53314xdv8aiwwj9bDnD
5o/ro8RmAXM36vsbuhB2TxzhOAiTOX0DTFxOKAZt4P6aRblXWHIYkh8NZ4gsjnOCYAWVqFJPceXf
Z597ZrYvRZ+mMdHLmge85MTBnApGZoT615YcBuSp3QyP1XHmmq2qa91Wb4gIAU2GcQhNj7Mx9kxD
20cvzmFy84kw/G064NcWHUbm57PMsNke5yzn+vsufsN5Z0pBLBM2hwUbB9MKQvSEOcAPYGL6yUEf
hIFfGnIYj8dmMzDW/lGmkrXu3zCPUHxic8ocTumPdPFCqiGwyMm2GbIf78+c5FfW/AMg988wx+OP
o8Tj5g7myur67i1VTQcm+WF+H6TLgw4CEg2hsL6MPi0SmLnJq0w6jMyzpjN4bo5Tprmo7qI3XQRA
TgRxQVMm7AGbGf96WAQAc2kECMDzouXXhhxG5KndDI6L4yTC211d727jtr5rmvqpg/49+4IwBrIY
gdUXUII8j19Q9DMbIhhMOv9wpeeovNqew+DMms8w2h5nRDuFDmpv0/Ht4CF8z30JhoD2Eh7XAbEZ
5tQoffSmGTd+jSmHkfnZcgbK6Z9HmWY+jxoW0UZvhwm4DHgEw+wfintkA2jOfhbaflRpnr77cTXT
rw06jMyPJ5kB8/k4gTm/69/9qav0qXfeJJgJIjDMWc51MQcUTtumrvNInOH+82D2GlMOY/Kz5QyU
8+MEZbtTxRsSMuoA4dor+09ZZAYMEycYMUSBSj9kmVkY+6U5h1F5bDaDZBscZQDb7qrxbQV/KPDF
Pq044mVS4eyE2whmasQjGjMJ7DWW/BMgT88wx+Q4a8kPuv2/I/ADSbah+/HTkjJA4Dkrc20QlmHB
P0yYPfjLrKp8vV2HcZq3n6H1wTtOD1L7SlM3b1n+7ytJgUDFf1TwoWh5DpSAdWj7VWYw6fky1Wxf
Y8thcJ41neGyPc4Scy/37f81Rj110r8nAbBthmPQk39sWJoFOdjRBLPMGCSyx80bMxd6pVH/BNGz
J5qD9OE4nUcXzZuuboLdAPuqEgnYufQ00fLcdZANCMESTvw3wX/7a1P+AZanhnNIbo4Skk93VQ5P
9HY+A8KyzR0M/8zyDSwtZ1DpCOaSh3wDKsFz4vwKSw4j8qPhDJFPx4nI+V23e8tZSlieSWBDDGSY
x8nIWXpBiEEUg7UAUGje+xDcf47Lr+05DMtTuxkq55+O0k/O775Vb7u8fL8VA3NEOExX3l+Q3Z/H
LljyDws39+v9D0/sv8aif0Lm6Vnm2BxnVbMvnFe73MBus7dc10zJCXMdhsTTXpl5QNvvpYFlz7CI
8weALx3nlWb9E0ovms+hWh2lG13E6i0nMW3YDAihi4rHHQEzhFzgb7A5w3HxY4kD/O05Qr+y5jAw
D61meFwcJx5719ncVfXd+NQz/541788BIOAUDnncyzQLbBxmloFSw9ETDzxA0KfvfhA1X2fTYWye
t50hdL45So/ZP9H2blC3b+g3hJ6ALEA4oo+pZ+Y3yGYnyAaeBurA37H5tTX/jM1T2zk22+PE5n5t
pr9L31YPgC3OsBkQ+v6RKM+qTvAq2FCzXwP95EAzjF5p1T+g9KL1HCf/KHG6SDNYPPOmRwTAQjKX
AEyP+zP+tl8T5m3AgWybP25Tn2eeV1h0GJ+fzzLD5uI4dwlewtKNesy63Ztu4oAc5ArYw/FIne05
PpyfuMR191sJH5IQzIk+ZwavteowRi9bz3C6/OMofehBzn3zWAeZiMCkDRDpBxxmkzr7WIcJbLRB
bMYSXmvPYYRetp4h9OE4o9zHZhc/jeJ/z+L2sgEmHBzo527a5+Xp/T4bDvsHMZupnr+y4zAiD61m
SHy8OUpf+aTg+KY3jWf7xRswm2bvZ2zurxlj4+4JE1CLAq17uD/jba+x6DAuP1vOsPl0nHHs813d
vPv5UA9B/w3cBQCgGI6lAZTur1kgg9k2BowbKPUjQADg84TzarMOozRrPoPq83Fqbp9VfauLWr3t
8TQMWLVD4Gynh+ul6AYzOrBECqRQcXjnxqtM+geIfj7NHJ71/5so98+nC/44ctHfNbvg/qzGZwcM
/s93758eTpGcNX0c7Qc97cER1t/hPEeYTQMq9uMMyP2H/NpPnrW829XN7+8t4HccZiDgxAHbhZ28
1IYc1YPnwy0QhRhIRggWJlDYqyj2t4p90fP7e2CNUHeB6AqHS8FpLIyDclHvp+fBML6fhIVymTPY
94sFEz+Oy7zU2QjLW3/0yuP/vyva/FKroql/f48dBPHAPPzi3lqHwolusLVuT3xgqb0gCKwwt7tr
WF4Gv4/+TzTSPiuSKF73lpMsXKzv8q6sPdyri5o31WlPSBZkRtuybNtd07r5erTO0h61591ijClb
922XyCJaqnZKvKJIQ9+huSXrPloYxncqCS/awS4CzYZQ1lEkvLQ04TJL4lH2UbhV7NSME/NHe4PJ
KLwqEpbX4ioNwn763O9gYs0EU1tyv51Wbmt6n0dm1dsd9iqdlgvYvR50DfGnslxX7qDXlFq5341W
I3HR73gU52fU7RcJKyIPhcNpF2XTWT+NcuKp8KO4vMi7yZJIlF6GXBmnsewzjNYiruNlERZbS6PS
p0nHAoQ/tHGufJK23cKm3TazyXQ5MG0F+choUNadlnWTVBKNqfBMY0QwEFF5DorzJXV1KXVk2UGm
0lYaPHxIW8ddOMqvuiGWY1EqD7f7xTNUUji49CIRtvIzzCPfJHJshz5go9lW/dBKrrjlszLlEllD
IqOsKf2oLDvASS161SaLODaJj020iKdxuCGde527tVfD2YLrwWlyHzv11kW5RKvc4BvTdP2ZHVs3
CKNgbOpPLO6vHFp5Xc8WJUOSVaMsqtLX6vOElVRiDErbOu2NuGB62nat+Ghzs6NFKDsztjIl1aJJ
x8q3Gne9v0uyqJBNzGVU1F/7RGjPKaLIa3LRSTgf9rxRVS9t1tQLk+lTMgzIU6jopRWjVdqwTR81
mRxJt4m0k526drfFnf1F6To9m0bs+nhAehETJovS7qTCVuhn2jRSpBQtk24yPnGd1g8Ra5YJrRe6
i1OZ17gLNAxw2Th57dkld05blZVfJuJVTXHacF7BgIu0X7p24xs09V6Jc0+POFpmeaQ8d7ht8ujG
xrlZIFq1fh+lW1zFiQxtcm0QPktD5wpn4kKnceSV/VcaZTyoUPKlNHF1UWW2HNTUrywSujJtuXTU
4AZtXtWBVYuFqhCTg5XGZ7XTyTxT8aIv0DK18QQ9WW7qzkyS9mJJxnb0y5TFQUSsftlGYZC37Wec
Zfk6CnUStHHlQyQANxuMZ1u8lqYKz8LKuuqwU/q8rC5i0m/Dulqiuut9TYkjda6DLOdugFT8Ia2p
7Y2T6LymRrI0/Lyhebnlqlt0TdN/jG8oNtequnZzbC01LRxpm+l70uSFLDT+7rjleRiOC1HY4Iu0
zpdtVmUe70wrx6nqA+028ZfeuQwz1qzEoCy/m2oSNCFfxZ0HbvMlSa5LJ1Oy7Y3fcawC2LF6zquk
XKgo9qrxc4GGu9Hq+DLunPOSDesWVXjBUelpxx0XU4q0Hw/d5TjGmd9qp/A6Fzeyai0/6dsVykS5
ZGF0BaF6Iezwqu4uQlxPQSVi+ITsnBfagQDAiIcNNhJOoSu9bnIGP9Ik94TTChkre2XXOzFOjofq
3TC0uc9t7o+RvbOnPUDRFHtwiu2Ch+2SdzGEsqSOVpZbdJ4TVbcttjM/zyldZtW0LrHAZ1nfjdIm
4fVQivBjnGebMvuQx6UOGtiwPbYx9TWJo01dMHgYHd8ZYwdI9ORC9XUkM8IvSBR2myHuP3FB8k1M
P4UsKSUbMtn17lqlsXvVkUGmpsu9oZtyzxVV5ItImyCLYyfoTXOWu84dS/5SFvuUTY2S+Sga30nx
Xd8Wss/tXo5sHKXl2Dc8z+ugr28jRfpz4ugUTgS1bdnlekFgKbIv+De3YJGXj27sCwIBqyEeSdzK
dw1EplJPy0F3kWwzGl2xJeJttW2sMfeMMoBupfJl6Iw+a6padpawJC3ts5T3skjJ6WBa5zQWyqti
+jE3diJJbEq/TtbjlKlNWCjp6gwHxGrMJkKWzBWyFzGOoI95uy3z6GNpr2q3vOi7fjkY43pWUkR+
B1kyrEJ8lQvbS6kpwAvyflM7VucjJ4D90X5tCSw7PARR37nQN4MJyjS3JUPMd8fiQ5VVo5eJKFlO
qfgK9VS3yv8SWfMlcWnq8ay8qkczrNFqmMJCuul4kdnnNGMMIhyEl8a0fkxxKKuGuL6yq0zaUbUk
zOReKMrYV1l0WjqhfZm1IkgcAmNHfYJcUHphaqdLbkXovIvJuqsgrfV5eUnS2r3UiHq5VUhGefFl
wDQ+ZbFVQo5U67YpjJ9VjT5TzGzrVUGYdUGbSCYx6845bSFDdvYpbFH6oGqLbHRnpZdWa8NL1udr
K2Gr2NQrJ+EBatoPEy8/OlTcpCEMlCj9HOvClYPbf4alA/kGDeWiN+241rwcvJKRZR5Zk98TsS6V
mVZdvYa4Wi5Gq96oqbxw+7i7St1T07seKXl1LvoRSz25RsLe6HJRTWIxduJqItZ4FbZltaHj9L0d
w0yqoXQX4GpfTdVft81oresIxr8oOy83MDCBc/QrFeLGm0ayibHEQNICGL8XTu/4WqfGbwsR+7o3
RlJzpx3aLspB35XtyDxWjq6PVC6rjlYL5fRooXt3U6djsenq+M98IDdV66aLjtLrCAiIypJOtkK0
QRyOUrTa9ezcXodjc1ZXee4RSEeqska/s1MPkkK35d0XhdUqnAbXz8tRsjxaOUOeX9iVG8QKR19L
zuuFQla6srsyhm6JP3Y6dLwxx1/jUC37SUCCTzwh6uEzq1IT4DK/QSn/7LTDAj7YYxvd2+GKGBQH
ZVPgFRNNu5giAFQj1C0GtXOsqf9S2dGtjlGxrNx0CZLOKSv7GhwIesy2CJJQ7nzsitbnymVnGIrY
hYh65DMuII05+FOeAe9iLNsljd3IrMklL6NWOqVmnmV11/nYfMrabvJ1GUe+bkKfT+V6jERzFg1Z
BgO1+1gKEskpgchV91a61QmBT+GT2eqB1rKVLjbf7LAk56SwpMNZ4w9qSDbT2KxzFV8pZJzT1Dg7
06kqQNV0pSwjlRN5bIq+jEZARCy/ssq6SZOG+iQOQ0kjrGU4WPVq5PG2pmkt42y6ypTTypIkzlXo
or/yPI4kZZ0E+uCuK6BPXtXzZA1LCYLMTQZfh5/T/UCtcLLggPMa2Ep25qIBKBLEOtWH1SKvyyho
6t4EbuRoT6XduCjHAcZXtY1Cni0m/i1JTS+HPjPLPpNZir9Z1tB5HTa9Z2H7Wx3hrxRrtq4tdZFB
Fj1FuaB+PplSWheFDSG66CcTWGNxHZblBeK1lk6bXCfTeanjq5CmedAwBZQyo0YWwlUemqpcGp3f
8D6SuqZXY1Fh324rbyxtsqhq+1oPXXHeAPfhMVB04UIe600sHbwP7gktl9O+amivHbtH3qCrK1jn
febmzTZMJyp1N7SrzGKQXsIykdSqa8iyE/GHobNWEJHaYKqn6s+clp+B8gK3q7vWI51GXmHqy7YY
c9kjS3hUx2tDSXmTNo0riy5ptyjrOlkTywXvhv7mPJYG2kRiGJa0az8OHHVAy6tCKncIF1OTj6ed
lSifEiLTgUTrZhp6P0xwu8msvyDGJMDJ2/yr0615iTYhaT9Vdr2wEg4kleLzLnKJR+GZZT9pLJGp
1mNHOn8QfJC1U4XShbjKkQBuZk3uoh5dIhuLpxdJaE9ArNvya2kGRxbEtKspnCCvWVEcsLykXhf2
n6jiy4kX25EnidRN3n8JTXLbucBGk3S4qOPuriU18RLKIr/MnUsbio0zp4WIohJ/yCNXkpChdbS/
BeNPh7Res159q0l3arswRlNwAD/O8Lc4O7NyB77K0moR9+Xn0RnvcJle14lt9oy1kO2Az+ottZxl
URbbAlGwqa6p7yRVKmvLldyOv0VpO0lgIl/zulq7bIS8d1klalO3ZgdV1BXrxk+9VS1sq5h8jE/z
rPzaWH2zjApUSjWJ67yLlk5IIxk3MrYT6k9R1nnTNTPi2hminetG0MNVUDmVzLCt/SrahVa7FhXy
4OyZRQTlDaf9FqcZliFqfdHpjc7cjZ3xtcpjJXHHlg6NfVazFQvjbwJ9HKYpmKB66wbzp6kTDzHx
kfJByToQg7gJR3EL7PNP3kEMoaHtWeZPjLaCpn7FMplAanHtDGqD4nJqIPzx8HKK8GkRm0/K6gJj
9XJy60sqok42Gb92ksnP4qmGUqlIZJykpRwSz22g3oy6zf6jkiy/MrTxO0Y2KE9HPw9xLrE1XDgs
PjN9dZlM+EtR6VXS957TNZsihAhthUHm6FO7iM61U8cSDbiUEBcG6E0YjqxcDBG+0jb6RMpqlVGU
QdJ2vqWdH2q9nSzXlqpMbwQl28RUFyO3LnGYBTX7szU6sFJ9Frmhx2vLNxUNJlg5ffalUkWygIWC
N3Fhr9oEojJahxozCN70Yqjo11KbG7vG26gMz9s0wJYFpJAH0ZB+hbNQgO+Vzrc2F2fAf7GXxoMr
EW1vh5ItRqA4aRh7BmV+Wg6QCoAIsEGWQO1YUpxz3AZ5Hd8KZ7jKwgEUgQTKPswvHZf5xHQ3SmGv
zEE02ENTqMJzRL7Iq5WIoXjPoRzF5YdER6mP+lTygQuJ3d4zVr4ZNN40gqxiYjxYePLZndreSyC2
95CR9n1u9e5NpelSRPFNaLZdb3bcXqoCjzLsGJPa4f40issW95+iznim7gIRJgZCkAcyyEegFZ9A
vciARkH1bMXhZcq6RZSoQtKOOh+uDYur08JCbTA0qZFtnl6mg6XWpAc+BYrL1kpt+0w59dLWU71u
OggaJgYGMEEdpXMsXYAps9k66oRMWG2gULZKj7jdEnJ/u4lIs1WRfTG0oABA4kpkbfIt660PSuOF
BQvjVlZIL0GMqnyoAI3UWTME6RieFtFwNqUc4q7Ig0qXd5qBAeHYebBuajENPLuoS/5Z5F230lBF
xKyf5NDWDQwJ0crJms6zJJSpFa5wa6B8teGvyQCtU10vw0znAZzIekYiswTlCmhcRM6dOGkX/Jy5
26oEWpDEGIr5eAvc8RvvyDerX9cV0Likh2zBGpF4MHrOx5G0coASTQ6ZWk1GfzOqc9c5NZ0HAl/v
obxfxKK+NFEZe42lPzOWnA7cuDKs7W+V1Y83troo3TCSIiy0FzbODY3cLaS+y44klmQ2X/LRumGd
ddGS/hOuQYLRNahVthELS+EL7mSQF/X0FaVlKQmJ6aJxR/C2dgXjcoEru/RMLiLZF+lW2a57riJ0
moY4XrgmDqpJxRsrzRZdmBpPlz3ITTDuHFS3y9jgr0RrINHmlnZN6A0V8xOdOWti8yCBKVBPp3qn
Q5PJvvGziZ+lAutzG/7gzU2h0nUokiCOq+Y0A8XTd+x4E01Lu49dqTo2SV6TTLI08jNiTgsUiuUQ
UajbUf89T2rjZdzKZTxVq9pA2IAdQW6Qp/0Z6TsUDByfYgdKDj18SOLOB7oVennRfIXTQxPZALHp
s8rvqTWuHWS0FznN6RiDwNa04ZeIMllWlvL61F4Uoq79qSJohar+XCukoB4FcRKOCDRQUfyVd+Cg
LS+hknS6L6xJoV7oP2SZlXtRVbVS6QSiuICqpM84ORXVxBbYWFdthgsffjsNYgyFX+7w5UCadIVx
CNXd5Kwgp3KZuRgEga6GKgHImUgg2fa8ydap46zGgW2qOKtkmfOA0tACHQXkjRyN3fXQftekH/y+
1hVk7h7UKrItW+quUWT3vqB1oHELvCAfzhoDQmVm6vM+qS75oJcIpFjZD90QlNYiReWtE4IUmLDk
+zQw7qVQ0HnARG956NzlHBWLPgst2bo8Oe2M/aES9cq2TO3TNrps7OiKKOs8dDsY1YLnHh1LoHi9
AS44tN7+wFCZRsmlyeitqkXiu0l3pnS0nVC4SHG1d1GS+xUvE08bbXlRaq0LfBNORTB1HD44q71h
zM4zG+TLImmuMk1uWkuDODBaXwsLEz/n9qbpOIFqjMVeZFvbkAAzscxC2az0mALeZpN06eSd7fFl
FTafdB2BHhuxwIgkD2jaeRST2ityUEaLCG/aOoj7Sny3bPyRTaBIsSRKvdzppiUIqquwy1chh7rD
UtkoeTUUm6hRSxMlGghZXgYFB/I7tK4Xd8Kb8LoMzzJUy6YqbyuL4iCEobwvma5ENuIN379EtcGb
OMmcBUP1JRkatFIJ8qw0AW6hGd/0cf34UxVVU9D3xT5uWNYGHAUqQqh1fMcF7fP+JY8zthnhD4Zs
8FjCALx/sxFq9DABV68hZm7aSLULAoLVOiG43EQtOgdBxlnoMq83prBjH6QZLJkyekP3LySK4kw2
XaQ3YzHAjyQSSoIKA8VGglZ0VOMS5ORyY6Zu1ef5uCRFYTako/Cy/6lvgNS44zozkMAyFq9bfZWj
UiVBnVanYS+gFLn/9hiJamNo6LNCi8wHTd717r/33pj7n0AS1wA72PLzPWCh/pAYvKodALHLSy17
wUO/rybXwzHoPiBD403B8ONLXEDZCjMrnwnKi83gOKB15VqM3v2P3FU8lSVM921cFeYb1UD+KbBz
ViobbtTUOe20SpbgeWbTqLjcxKYLJVIt9VABnXj/0oLXBD22dz/fgr8BtgGWa5YlbkFS+3nDjOSx
1f17yZgjf2wgtP+80WuYwCAlkDltILxFVb2EUlJvfr6IikQZWAdvKtUEZYW1lwjwArcWjcxxay15
a22KOmr8JsKp7+blB56F+VZHwIc7C7JpDwJ2mYenOS/stUuVzOxuClCLkG93OfGrpvKyNnf9OF1r
lAB9aGv4mwpQrCTCsiDwpNYSMsFVXkDi78fWvs7C6lwZ4EgJ5FI54AlDPu3VGU+iSeYTiLwMp2EQ
d+xuwlazMkW3hprAOWtHtawaNw8MqFLW8AFHZePlwG5BhWQyou5ND27oIwtUxVHlH8ek7pd07CWH
QXmaUHKrMCSWwQEFIh2TGxRm5swyKQj0PA4gRm/GaNgngUhBndnjQIftJc1EfWpPcYD0WC1MUSwm
twwh35Bk1YA05BkebSYimAdhTntT12KQYezBy1N7Vdhju9Fh92dp5R/tocZBAnoQ05u2z6+gTiRe
7Bi+zsIWyqWKexAkCcwHLa2khRcNJA5H36D2zS6NhdSChZmASRuvLWjvV4X5XmJ9UdvnEcWrkkCp
QsZlxkH3zJ1PKWo6mVbkLrfYhwqK6qw0p1k2ZmsyapA+aejRLNnCH274mJZilI4j89Rds/+m7Mua
5OS1bH8RHSCEEBE37gNDzpk1l8v1QlR5YBYgJAH69b0yfe6xvzP17QdnOAuSQUhbe69BUC1BnlRB
XJjleVrDQ908GyKAt/jzXa7pYySH/RzVF7da02HsXwHGo94X64JSUrysFBHX9jYx2ryXXXR/Pe3A
PVAl3RSHbHDTsqq/4+1usQGCDyJufctHN+tyv4wdt3vCC6W+UAcMjgEo25bum9CIrL2V32fpvync
YVADGFEaQUeT6Wu5AsPuyZNU16W9WQygMozpOn253l1CATecG8bsNrLqIzTFfeQgOe8DXGWJMIR8
QplLXXBUbjTu3OB5yJH/WAyPdmjFNh/cl1EtW0MsqsRKf59mhfQKdS4QcMyVZD+41DlO6pnUS54F
bqcQz/iejNW2IjJDbMQsP3YynqvuR0NpC8bE9KlY47rqZVIWErNlsMRrLm3se+vzQKJvrAjscRqA
QXl6FkmzTurOWdkcR/OIvE8FqO5LCcRhG2jA9NwJg8RvuNmNZcXuBVDMPrBd7ILLgCxKZJ1UOhEW
tyDA7F2bDkSR/zE2a2Z85/3S9ahSSQ4SItTBm8PmtFDsydP1FiwlPRNQcLVRTpITYN65B8A3H8+S
+VV8fR4SRPJGljKKnX46eyv/YqT7gVjpp6L3v5pectSyuOdRmrg167dGrkPstFlBZLFVcztjs3xm
tAGAsDIkNv5dIYZhM8+j3ACvaeKqDk4ewLodC3v30Kr6cxUcXMj0ULHpZ9gACLW2ideuN8AFnTmp
ItsmDYgIF08x9ZciFqX/bgeOxxPxZKTRyUbjY67973NnZDzlwFz7ScSDEm1M8Z/rpqoKx7hppu9k
cuOe01dWYZDmlcFw7F9l6N1Fq5k3QWPmTFJn246vKLKiBEoBnhQtZQmdZb2P8iKZGpSUXRc8g1Gn
6KQAf6M5ROXmO0Abx8yvmzquJoPUuarS8aur7ZgGXY5ZtcIj4fIYhP0X1wkutOraFDBCXdovkxn3
hM53yis2lWI4M+E0aSq9d+bA2xlWPtdlMG44k9c0FeQdd+i2KFbkxs6IwFlfc3dUWxHZrhMDMEI0
yvcd0Ow3p/SLTc4xmR+b0DtJyd5HpGBTIHzMpU2aD/xxjNgnD8HcoNsIX/8gvX0YxvuQ9NlKAQMu
OfridUMdNCCCx/zt2uFlaTNdRZlDi71PncMy9QAnNH1omjB11vpjMsUuYv0Gl2ZTzYDFRbN7v+ZA
YpAskDRYl5eyH2RSN85j17SnwXw6RS5jbtTeBu5+HWuaMFn4MfVAHgY88yed2EAXGRl4G49hlOa+
s2vYegFO9cBCdu+36kFoJxaCpX3r393Ou6q2jt2mKVHttRsZ9o/l5PYxgSrBs0i5qVuhd7Iwj5Eg
ISNq1o2m7UtYLhFY12KCmmD94URq23NSYua51ogBQLaAjFmtH6cQY8m4YZ9wKc6RyB+Z16T+Ostt
Rz8i4Lgx7I/fBsSteQVrK8eXeqy3kyyPgXAufmQOVYmouET3HGiSrwAUFapEBKP+x9SuB2cN3xXn
P3n76fZ5E4M7exbQPkx1nboi9OKmB+su3R2C6wxQGAjr4u7sLN8B46JY5DXKSLUVCLSOGD/qonuE
mOJORkHSDtTulMnb1HShzZCDnEq3OLgRfcYbA78MPdqsww0gt9xXa9imEa4FYpQxXoG8D5BSDKBh
YgfwKXLyDOzroQ5YBjrww9WAjHU7vNRmOZjq0Q3UN7dAjkOaRM3TtsU4wUS7bZW5czEZeCUoG7ru
hx4wsWeBS/LB65LRA9suHZTxKzixoSZb6VpAzD0586rKVpe+jda9slf5sc9VKqBO0OHaokoEl+IG
STgOX2ttvkyNchNSVXd+KYdY1dXDrMR3zoEgNVS/8XbMJjV9jit970bxKlqkBbp6GZn5SsOmiY1Y
HpBriA3qxxATQLUk7dx8lMrfRGAnYsClsRbyM8DzzPlCMBjCeOm9jLdes+PrU1E76qHu3dOwpMQd
xwRcn3/X5l6bYKYRKeo2mwQYSr2fViGe6KCXJRNzhZ4QyBE85fAGQD+F8NMF4aXAS3rNhxqhCMgx
UYAW8zdMjWe3A19M0TCQE9QlGF7wt6T4Ojls467jUShkPpRjpoSE5Ajk9T5w3DIOy3290I/ZNBRN
/cxX7wOgWZt4s9k6ETQNfiewpBt9yPtiTCbFEkBsQ9IRZZOFsmcsi7M3pUH0YWDhZn89BSGYNi5Z
FzMSrgileleEKribdIMClDjf+hFHCZxXgajpTqOOWYe8JZD0C6QBOyqYzLAm5bovARnf0v1QfScM
+JQqHBlHjnedmu+EyZGojAiZVhy8Rn1zKK5icrzPSRaJdebURh26j8gYhDwJkUEEWYe3b/C7nXMY
veqlIUJvir4JUFjdu01dHTWYEr+70mYWjEwPgrTPn6OKvbkleIEiX85rk78q1xzZxJvMG6djrssJ
Zxl+rKNAyCD2QdR2G1ZNF09dc+xRDgFVABWi+BiHfg1VU/jhT5WNmzBIw6X2ACTVGWuWnei8jILh
T7y+YEkJGCQGezBveyf4Mtpq3o9TB5TOAz8ZVl9GYu80kshtzokbR6R5QAoEjcIavkF4s5NWRgnS
LZnk7oo78sFx6zXzXDFmrb6sAFeNHheEDPa+AK7IbI+4godLN8IpH8exGDMv7/N4rjesL+76cnoj
tvayefFt6kCYNEU+kNCw2Hq+iNH6+hAVSh3A3iQhGFeQQcdhQlXRT8HFy0249fnygq4gMZnck2Ce
95D9PDhh/TK7rQBujam2EpjIxlxl9TL3KeRhY4pkzUPWjDtHiNoLaIfyFbjPNLUYKhgr8To2SPJC
B4IpFunNXItxNxR7a+cqLlAQuqMPen4GXeopOgMnYPfRCmFIH1TnFrjVFpyzuzVe8xgM/udQNPXJ
DfZRc5Eosh+0Z49LWfh7UGbKtXgkqkNmgwmrq00TBwW3ezrYOR7cILZDDa0U0LxBd8gjSzeW0fKi
AAvNRDyqfj6NhrAEHP6rmvou9YO3aPjGVDilzlTlsUuqx66yj8IHTCfBWa5TMT/mzQPvi6MFJhI6
gMV6oPdMt/Omtc5PaS0opWpmCMtLlPTE7INA/yRRx9I2X7e0dl+o89427IdLbTILIo6+gHLGN9XJ
eoXNooIESN/9rJrFhdj2lQbo1iIawGBAT2CntOOt2DisZBs9FLt5UhfjLW5KVwJwUKlNXnpVBjya
x6QZbWx9FzFxFWnpYw7BU0NuU+8nvV75wDJZ2zyxfbRlC+W7XoRbvrwCngFGyJxww5X5FAS0TDfk
T/MSvnlkeQUc8aIFwQQ3RnLrdOyyCA0sev3uSSCyrUZKI8HaFC2rkk7nI8LE3g6u3jZcz7E3F0GK
ORTdtJ3ua0bLuMTbXdKwMRslgv0YAasveP1hW1RtunubW8ifcv0+ldEGbxsHLz/kIxKq+QxC/Lwu
YA7csWAP4GZDX/xgwvCkycF6aL3U6Yzys7DdbrLhHa84NGfWeMmKKXvHLLkLCopEC1Bn4G/Kqdqa
mTTxsHif8ypU0rRe2hX1DnNfse29Fx3RLgFNDPFJ24mN75Qxb7v7OihLZGfmIRLkyYTfp7pL4egv
E2Trn4PSb6xO8kF25zaokdvgn4VkKY7Ctt3muT35rkaZS6YpFoQeQHfvmoplKrLA0id3h6rPAe6X
zSjE5JKxvnupKh2XnW/jgUo/jVy7pKpMci1+jqLps0gXXsor9knXZYibrmaZqbzHkrpqv8wCoXll
b/qT96TcNSPYJECMOvTcOFhbwD0KJZcYNmWOkraZX3gwnkvCqi3nLFZWrGkwvlT5NG6jzj4x4jSH
CuMXCV9bZ4oMNNVLOW1kq0kGlcyWKAVmTew8X80J+K0nW+QEg/UukEDWvbz6YJxUe0PM3eQEYOcX
bdJ26eqkrJY1tTTYRsKEj06wJoy5p9rx56wEvAI5pUh0L3VSLRRyxXYHMifP+nU2u8DZkcHoh6bA
lZHaQKFnwOEWQ+a7y/eb+vhv0ui/SHu/If2S0LKpX0rfv3/9v88g2fvu9rL233/8P3i7++9veDmp
7Kf+p/qPe+Ft2VcL9PSPO12v5u/Hwtn/dnVXcfRfvvyTUvvfaLEff0y6Vf9m4/+fUBsKeVga/71O
+883Gf2Wd//61d802qjSYBTnXoh39UDQCFDi7xptKPD+i2LJWLwhC+awq63it0Ybi2VjxsX7Y8EN
cryDGUaK/6fRJnilCV6iCdMS57AuRd7/SqON+/lToQ3fE4PkFqsM44W1eJcDxXo1fyq0lfX7Adrr
5SKggQJ05W4GtdCTcYdlWwyleenpIvaaVjwdq4CnzpXl9lQ1bKtcP5kcvaZz229F15/MEpWb3BeX
ipUpoOU6IOKucyPnkNP1vXL4AFlda/ZLRHdTNLzMyIvvRL0ud5HibPPHg/gX4vMAzrl/vDFIwkgY
YtUkvBWewSv0541RsQ5NVGpzKYjfbYFDJUTRb5bKYFeqQpx6yDFSrwN0IaRzjaUTP8l58S5DSX+o
0g7HaDF3PRuWM/FasfO1ozYcTP35qmNyZ6nvw6qkSUTnZuct4NElz9sz4vJ308zVzl3EYx9qD0JF
wDdAIEwGrtUcKy7Ulrnip+rL+SgRGeKVqgxF0wxeVNRHX8/1sVEoQ5dwCrfr2hQZW7z86JfzPcB7
nk658V/0EnFEWCjpygwlHpKVlTtPzA7+TlAQn0Uhq/+hTdk/yPmvnYWiwuURzCOhi0zvH9q0CkvO
olVdCoiaNkaX1SYyVGeFCotnU7hJgGrt4FiUSaB4qq0Y6nfkId85LaZtFY0E+NewaSEUvDNG+zvV
K50JZkiMWlUuMniqWds8eij90dDkBXPMGMs8eIP+3BxMC2DLDEYci8XNgOJaiHZqG6NUmZ+bXkKg
weqnpS0FgzqpqLZtOUB5Qbr+Qhev3EK1CPEniTzAT7y9M0Geutoo5KFeWMQrmb1nP0RbRvael6x7
XTGPm7CbUxUM5RnC3rsVaWc4VE1SrVbtShI8NhW3u7pU3StRlzHQ4wmOhqeqA1fy+8NE1XJY17pK
/nMf9/558IYU1Cl6OcMYxqrHf30eIHqL2Rna6SKgmChsf+TAcdF0tbOTJfCZOifVEakSOy+GVttG
lhnLRTaS8qhGWR+ICC5aUXD2SmR+6Wyhto3G0X39z9d5dXn84QJxQw/+D8ghsdIs1mqE3/Kvlxm4
oGmHqRAXl0BWWTfBWQB4zoJyrlKIDqL/4XQEcfOfzhe5BGukcixsA7faX883oP/bUZb9JUWFVt45
3o8ReEvsOCSA7g5egFU1Iqt8Gz2NGFCxS6cUyXx/jKANLDR1H8NHeEWKV+W73d6dfYQzqN9QPLaq
cl77EoAuVLrDts/hPJkAV5x7pJSbgYQWvGHOsBDE3yeVfxHLbrHqrw2IsUYCQq9rw15nk7/eEN4t
UpWF6KpLQP33EGrpY1ii8y/ckwhXKJUL1rhZGAYmg17fOfmIREdpNYEtZXyE5ATKYhfEhYcf+Sui
4TR497ePhkY/PKHCvV9hCK6ebdLZtcVxscgOp1JuiJaI7B7uLhR23swalXs+zoeRAyisOuMdLPSX
B7ca6WaSYXtxQyTEUI5d1RZAdsrysHp5efFq5F+QGnGddiopIjshBAzTphhm0MCQMZ+dGUCAitxM
IAk/eOHgJ86kf6rJLS+OdFWSY0JNdVV5J85zD/xWY3cFa1E+9GABoE0SWPXxP7V78M8dCa/ZwfSI
FfgJ3uBCr+PvD/uSy3QggiB3ziu4xHyBos4J5gceyLe5dBB4TU2SWfI5JeX6vfF4/cMH+0ZqvJQC
uIeXyIayu9Kp3X0zO2arSJg/1quzxNV1XwOaGrLh71o3F9r4+4Ww+r2+IlMdX8u7plzX+7HtmlgG
LSKRYPSDenkYR8MjHXkAzfQUZauxIaCd9b6GUBwaGKthkEI9AvXaE1J9ulnJSHel5VCsja7YgZ8d
N4IudIfqN3PAn0AQV40ZZaK9QPQQm1x+NVCV36FYla80fJAE4l0+Berselha6z81MN5qfO26f+na
1/dL+PCbIdehmFWQ6PzZxExy1KfAt84KEDaAuNY7Rlx7R3da3BGQoLdtLeO724bbx8JzCBuc6z7S
cdZx8/s3Xu58Axci//jTH7sEYQ1B3+3gv49mJmThJlyH9Ndxb5tzaIGc5I89LXOcRFQcqlwsWRLf
fu7MEuJz0m7++OFtw69T3i6w7Nx8E1H6+utv/u0Kfp98jRo8jDzU7n4qVfov7+n33n87rvcdKsoV
kBJa6vaL2//+uNjrhl/XdNvy66R66O5qL/UkwNBAcffYX3e77ZBTyZ1fLX/bcvtYb81/+y/FkG3G
S4k5fusZz2b5VJzgJjpWcAnvghQWKX02HkKfiRY/q50h3yijdTIjj301gf1pW9VsVvWyOvNP01Nv
rxv/VFP7010Ug5euelZN+dEuwPDLZvkcAC2lQFNrKFt4kyzLUUfu8JLr8FJPqF7biRVbK8UXUiFd
BYF1FtrNYGQqtkBujpjwoU2D9nZTCyfzCZQdZd4DsVAQ2hYj0gSImS6EzH2yLg8gghsQHqBUgAKo
mcFglVdVYhUELE1IgYnRdkNyMJfcXZ5mSBwybXCMigOLd+sfyM5sMjoWMpvqQEUIbThhXyZOLqz6
PtbmYpqwPle+s8djU1d5671nyJ0uACE39RzGLuwPScfUmoJh33YYBoCXebUlPigEX2NCgggPw/ed
tu+8kz04DVBCkI0lgT/R7UgB4tcU0HEfRbiqocbBOASDUoKQGk7wMLJsqsoojqj3ZhcQYNw/NH54
KYqpPDrK7eK2XzOsDqt3EmjoBIH1KQAghz83bw20R+VkmsRrl+91MDyRqwetZ+SxLuQ5AkB8RT4f
7VUhNUDQN0ZwNbbm4Ij8OY+GPC2WKoHiLhPafAuXJZWtaLbKa1W29KN/59P3Rg1J3g/+Vq2Dk5Sw
SPBJJgsk2VsO6eyxdxEZPTAta7WXw84Z2VGWjB0wYx8b7chUl221uRp7gsZDO4R4evXyrRrbR0gR
nDPcsdkKmmM3hMsGXhyQPuEICGxBBxNczhDRnTrda2i2gz3AN+hpbYK1D9TOqwNM7+V4GoN1y1aT
7/VY14jqAi2twEt4Sw3bxgTHgNXguUmHUNyEL97Y9rG9kqFXC1O7SMjjJ52Ftg/R+GD8pSF7GTqA
nWZnhdhn+RnOzaFdXmlQf2e93vSLNFlA60dR9PLE4arr3WZN+hmWknHW0NKZTz8sT60TtIlTPSrM
87FpvJMYmyfjQjwJtVVFRQM0Ckg5bXe54x1VG7wuNRyp80CToQQOPkzmXo5MAlwxL9btnyAuJUAc
GMsKOVycAHJWyNXgd5y8+RwW0caMtDhEuZeZWjz7Zti6vCrSCRxbrF3apwruxnhdYM2Dd69Oatt+
txRKLzKoGbLRBDhZkQwCaPTomYvuVAN3oXsqrlCPdNqtu7JLQFy5gXUj9ngJjUTDi8PsrRtRh5/G
Ke4QsNoDn5rXVTsNKrthBSziH9Z8FVnQuIcOEGNCQwCjFSseaJ8vGFrADvOPjjkKMGiDfrDwDap1
dXDXAaRnsV7Mc1i3d/5cZi4CYrzOAsChBZ4Gk8mcBUt90RMlwPuojOtgeh4N6kHPeicn7CFOCTGU
FzHsLPLLmEX9C5KtTV1HLzMr6o1o+5PnTt1ekfEr+hCUAYLznd90Yxx0QxGPs/UwQQdfHXBEYP5M
kw1DQza0B1DbaWgDlubEWS+zsO28uNf0iSBDhe1DiJ0BkpsQZ4TFMOI/5mmEeCeYROpU4RHl0GfQ
wlF6bekqYDaj3Hl1Kh/RjxVfTEi3KMWWZLAKHga7BZ1zhnFpTkwRwoy5tBBwliiU1pWCSUScbFEV
QUddP7S8ygxZp/vJrdNa0r2GrB4PwJdbxq5amVw3cQ6We2PNFC+q7hOtmvfGQFOLhpwYa5JWfSmn
Zr80mscypDaWSyPTSKvLGtz3o0P2Sw7UsB4YvH528dKSPShLwNKuKBrh7T1CIaBjvIQ8WV2oPxY4
prfUg395HJ2jgbuOQ9E/QK+lgqfKbbcgYMYEXE8B6LKzMZHdk8hbZKCKajhvy13e5mLrBe86MidQ
3E3cCP85IPwU5njCVpV7bkqerDmIbfAqT2QMwV6rZUxI7y0b439ggJltC1avQeBMVjmRuCHjtkRW
bRuImYaZeunSFNsOjPESuSJdpR5iWeOrDIfXsXEfoYe0X6FljoMG+hcRXVV9PnuT43IpETqHzm51
TiBADofNCE1Gojvg4VXZNpu5mUG9Vc52qacuhvpphX+fi8ytov3se8igff/Jc9oSAA546YE4Zbr2
CgJJCAxGzxnTzhnDTaSio8qHYAtg4j6sIZo1dtf3UDib/IcWzQ9PX9X8ZtkFFvpzz1veXOEJMKwu
xh2dwdENZRDXC5ggVcAZPOsetZVNVCC+MDkgSKOTxyYwKYOgZYL4YA9V/BTJDQJMNfj021xFu3XN
vTfodqFUd+kMc33kXMTUu8ltj9vH7WtjRXHnsnI55oE12e1n1997aJhvvMC5jbXOIwSWy24wbbgt
IDF9rpT783aMaV6vLkP9ZcR8uqGdSw5QATp3q9OKxF6PIeBe7Vr1yeqmSnsY7i+L6qdTq/08hQXf
+Wo6md2OFdoOAk/M4Q8wR/R7lGLwIXdzf6xhR4ht2H6AV5HfSecdWTWpN4d6IuPE6U+AXeYzeNIF
gDdcPg4rNrdd0fQQ4gDovSqXoZec5mZfgol5kBRd99fRzLlep/YbCaFpgQ/WvXMFVwdeOmbjAWp5
yYfoLbieF5T52eRh+QaF3ZQtblGeZq2Cc9FgyhhotL7D3pLNHhu/LyHUkKse9RNSnuOCqjlbcxPt
jPG8B1fn0ARfdwOH79OBfq6TA864EnBpFIt3CCYFr6Urq9eQ8NfbnoGll7oryRdd8CWrwoUeO2cq
LmXaOFSkXmSgz+16mPAC+Z0XlYRh36+fIimdLVlXsgsVcx7oSLz4di8UlLF0xfS59BFNoNgs73TY
Rwe25jA+ulKhgufPtwby2vEe09X4pQ0gicY4mI9jM8pLEM512rtEfvQ9dJ3XFhoYyAfa98Hj0OTt
DsImsxO6Gh9bX+HJXneJkO3ykucfgPOjBPQFvUQ+a46O0zrZyPvgNY/Kp9uuhS4e5/oKG4wuz+QA
Oq1DvwPf1zlI1TT9UNDq/WpIDluOsMI8ermddrwoh503K/cx72Ekux1thnl60DyKdYFjBBN4N+2t
w2lyRyxxsC5rUrpd/22mXxzbkg+Tl246QmV1wroMCnwbiurbDsI5Sp+2n3WldOo4MOobxykvMNXx
JF998S3qUV/O3mfHyiGldO7PWMvDP5veK9PbEa4mbnQ4kOd12nJlzzkLp/OsWZeO9QrzNVwWt0uR
GuiqCqMzV7I6e4MGxddzzMlQ859ys7vthZQvSBTOdekXxz/ddnCjmn+szuPtehgMEIlYK/fStFSd
oinw09na6cPA5vfrgkprkr6PctDNHljVq3RHQH77Do/mrz2AQ8iEQ7p6h+AJ//aVUVT9qt6nZfp1
10E0Q/5Ued5di3L6qKJwyEpEvK+Q+P66bfD9VYIGKu8LHnTH7hqarsX9V1b12BVtbxUeD4ny6b4p
fH6wrUugcWrLr2LVm9u95Fgp4qruhFrbqVAbjBbaFQGZU1CtbxBIbG/HUU6ARRBC1jwEq4TWGnPu
hjGnfjOFgLUFz6hcACWUtVweJuIUh5XbcQMSnnxBenC47dEUCoYDDIkHOw50Tzp32dSwvGoS9q+9
VyTBYpcPsIYR3BZrBWN3Tx6D0f0Gg+vygcEDzXzO8jsONdbZLQFphNcfQMEETi8MXlri5zuXobDJ
SzK/e9Px9kMS1AuME7o5YD5vQUiBLWNcvNw2QntTAkAd2GWGxPyyDEH366h1Yx/n2dXPtZzYPhhb
mvVNtX6wGckNKz7UIruNdst+H7Xu+EIA8N0uH4t6zAlgLf8sIJq48+COjW+XaczyroKwedKT74PC
43V2+ztccCgi1fx1WHtkJ7AI7OYFJmEb0t3tEnt/LbDQxuqdalX59wHosl9HZA2vkOu1/KGqGTma
FbH6dkiWRylpdfnGocLfCkfCtxKx5s2taHo7JFZgWVNuKxTtrswf1IolAiKGIs2BxPp+EJ6Canz0
7oep8k9WzQ7kdrj3ZSj3gHnsay8C1GfeEm7qJbJfBxepvV7tPWgOaFpo3mTLIMmhqmn3pLnz9ddV
EXS0vOrnO7cK6Jk74AVuG6bSXpoiFC/GsmGvIvh5yKIh9HHj29VqC0EPVOzBvmx7GG9hQTlVpH/8
1TqTFlhHB/6QustDOKGm8tdRpadf4CXOn0Jvbg+L32LFjetNtM6RYKJ/58UI94Av0GWWnr1wWaE8
xXbHc7zk1sV0Med3t24HZyp9J/XWJeU3rBbhPBZesxzwIiCZ+UgJVM5DqNmhyoBIddjLmr07Xj3s
Oh9cbl8WSE3AV28Z7cPz0LBgA/GhRSQ0mFX1Y+QG/b4OfRVDDGIOHlZwmV3w9DLS0ExHht/Vyj6u
StJzH02Zy4doK1DBYor5ZGsDC2JFbebPLEjMNNM0Wtiagn55D/kAesarPFR2vH/pebSv6nmJu3z0
D4vhOylQA1ahCs+hj6q6oJokERSOniXmyWnpO2CMXVvz4FUTWJoJgWFNM0U25XU1oSkYFsjdpT5Y
1YzHfAyHXx9FBxNTCDzp+tDE4Q8Xws2VoA05ymUstzdPwm2Xf3Qr3L7//vhtblg0LeGFtcfbz24H
uO1mjYSh4fbf339EGIcqJAxorGkNOe7NUdDAVIgFDMLEOBPgAj6tZxyrTxYGaa9pIIML4dytKlRA
paMsFJDqtSrfOjBcSIihYZXMDIfp6pgYrx+NdpHrDgY5v/hv9s5syVFl27JfxDXAaV+FWiRF32Tk
C5bdpscBd9qvv0Pa+5xTdcus6gfqBYtQZChDEji+5ppzrHKKrURNxERy3lzT2LrB6uLu7Id95f3w
tbmcjNDSsewrsn4OrJFxqAZuAnOxC8ZH38GEdf8H41LqGASyjuvb4f5VeTYRp45itl/LikyrylSs
zT/SMHhB2S3ecj8sISALN8ShmE5wBya9y4Z62eXd+C1XqTz7OQUANjXlKwxBbvdY++Li/yeFQWBy
Z5cT3qWShLZnUDAU3fh+f3Goo21c1xjOW1aOSa6xdn6Wmmc1qFT2jZ+/WyNxOqX0m1lkM/ZhfkFP
Pe8VjL41KrR1yS1p7O+P3X/aKLbonmi32bCUW1I5UeZj/Wsaf8tGIW3hpNw/t0wU4Va2VHESFBGe
jsJI+dAObMfeVMnDQhlPWZ1AOLLHB4fcej1QWoJ/2d2jKEEwqPieQpEpN17ZmGOUeEMSJ2VWblGv
3L/Pj7+f3YUA8nciBVZKGBUziIPM0ScStEdFy/C4WkOzS1mqaLGYFcXyMGw9F8mhyCt4C6tvRN5I
2nbU/fPgNMPBzGikFkM1H2zlXzxjASWQlzhw6ULTEGlDYw8U6CN38r0vO9xBaRjGFIuOdvOYoHcf
W6HZx8CzECHHHBthMFub4tbba1vJ+lvYy84CCRUbc/JrUup34SdAHIa+pL0mHpyRuE4vvcdq7VLo
KtPHeLs4zVtkSBndP1/1dM6Q+I2p2evMGUmXeOux6cXHmofeNakuXjD4TwZZrTNmL/aHRRucBp7k
qqaR8KMKnX3fGdTphevsCp+cPZHE4ZD4eJwGD2xCggnMHkvyENYY7sRoDQ9GvhandB0/tDusZ12I
6twop31Zsbdt8yX1rq4nxb4QRhUB/3EjmpD+HoOeiMfBEnEyA75a4ITlGLcvPreGKFwMccBN0DwG
g7tvOgRiUszSbLt8Yy5vqTMlT6Uk4CmqSpJ/qNYXo0Fl5P9p435Asy0zYvnWQoejcDF2VZNlHdu6
IuLmhNdFt/7eWxMZ42QkRzZ0sjooUZ4xjEv8wBxAnjyFyiT+JG3oFpjxsoII1n8OpWE10SQBppm+
8Sst83czDHTEBiyJDTnAJDNIlc00GxBEfLNTsWlwyfvjdzcorf0y20+ZIPbmK5cSPCiIYlPo7Dp2
/lzXY76ZspI3yLb6wyTkpdZk9P5zkB4egbW3541Ry58JkRegVUSvMy/4++/H6ia5SVRiM7Rjtm3z
YojvBySnIc79jxBYBY6pVsdaF495Q/Cvsmcd3x9q/v3VGBb4MHz3YzW4AKuZLOQmtUiJ5beDvQhj
Z/rzt7SkJ45a81RbucmVmELhGZICOVhlVf33ee5Homc1NEgvxK4hIp2u5mkCGnR2yYmWhQxxESZs
jnxuo10VDn8f7t+aeFiqmwdsjE3kc09O8jTdXsn9UAvD3SYNVq3ZzZJ4vR3adKx2NTGejWVmghyK
fJCj+Rb2rPJAa8a/D4Hp//NV8u+veDKB0ZNePuyUKdaeNcX3r5w5+V+/vf/AbP0tjrH2mHYErO4H
EebcV7r6PXVgpNyjhPdDfcs1JuzY4v88FpASJ++dOhHBiB4Ix8jNoCCzlAU+BkThvQ8pYeVkFQsh
Cn61tFlKMrJOkVsDHTIcfz6t2Kd9q23PhJSxAULGACpYzkijAWu7bU7I0LRA7f06yQ9nXBFqHPM5
0UQq6qSV58mqso1eWC/SWw/W0GRJq/7WKOW9uh88dusbaeb132/JUEMMhD6GSnk7K+4vp+y5hhLK
ddOAuhQM0HbKH+bgFmd3BN+xWNNxuK1T92Vr4OrcSjRDGiHJE/LasKHrQTYnm+bYdZw5xuiS0A2Y
GhzNoRkXRZ2eSnAqlEgs2kDedGQ3Zv3P9yGWyjQZqpONh3ZroqpFTi2iugvbeOibXSUS7sWZzck+
2OS+ias1OPaGtwomTkzQiRTnbTm4f/U/Hks9TsRQd3RcOS8GLcNdi9vgCrunADbWZ1Epy+ZCrxAS
ihVIcmxBsCFQOB/82tR0dynGbOm8lc0NATkXwePs2fuBMvcHPZh6C9fGRZjWxBCTZDpNnXEhlG9d
hzmHm9KnPC7So+ev5UXg4omTDk7SnHXfw9q+5rRY32q3n8/BKMBIvGZuOL80ag0fGjwGUtwCDiEN
QYBrK3ejkGBYaqnDkqfL49S1mAS1gZU/8ABwYNkhU2CTT8OVkKHFEn+0XHmoIfU91VNZB+zea73N
6hRJGRgQTAnAdZY/PdsovLs56MztWE3Ts++6lFEWNKbMW/b2ajRPdd+gEnviKQm6JrJDWjd9jo0f
8eUb6FGSod1ttS5mOyLaVF4sfGKwKYXce3ZVXvw2JZWTBTbBjzR8q8bid28mkClu36HFswWULCpV
EZaRCl3nc26caDF86/vgGN4OvCnuC7vOP2enI/bB435LgGq2M+vkibL/6Ov+IGXhvoST/OqX1N6G
pUBT6rR3tBcMMPZKTs90+0+HPv+pxUG5HeBDfkprdbdz2tAUuv00KM0I7N+8EW3Y7FUNt3RTWZlx
MiX3Zn9c+k/fS2K28+HPzsFG6ol1V9ayPJimzpBy9nk9zS/6ofQK9Xg/CNXmmCfm8FSAZ0OulNYP
bfSYB4h2pQM5Tkq1fK/cankaaLdTe3x02gg+xKLyYzPBXqi6YWfIzH5Kb18t+VpD3ZrlsXdAtNCq
L6F9OctzRnIlsl1vAZ24SHzSo+atVl00V8WyGQtC2Va7JrG/sgJVw9KfzMwl79xUf+p+MMmTtO1H
OJb0NnKF2OasBl54TGdB4ABeLBfYEdwrf47pa1iOx7QV5scc5LGaCTsVXtq9+fZcnZp57CMcXOjJ
5oPC58of4XMbsbwZj5xasf3N+ppVFQbfsko2VVFyKwy1eu67ejhD10z+iFLXO6WwEu3gSZymvms/
ehocQyqrR2ctMH3N4sELG6yytv1Gokm/eQSN/QKE0qKLE85a9djwKjx/qY8a1tXlfqXnzOs7Ez70
AYbqhd/hU+NW17xURHCuwu6v9+8sH9OeYXZ0bnyYVeJmXE/W7PFozJXz6c/VoV9l/XMK0dmSsUgf
xmr+6mYCTbRF0b5d4Z9uQ4Ge3dthHdeLW6Cj16ZTUrH4rH8dJ1lYVPoJ71M0YK3YWH0/bfPEW56F
u7bEW+i2JQKLucQs0iw0tO2EvWcyNuKbjVi5yWaQBPDSfgaKrQTRAPrawxe+K287K+XGCUjFtzBE
tvC64Ht6kxKQKtsLDSKyEnXo7dvSNWl9LMuvoPJ2wZqtX2E44oiqsnpLCGTYtqYEK+Us+lXXHSso
gZBfc5rfKDneH6Po5nJvjFN6YHtGILYFWycQuDBApvs6yOp4GszweSA8iA380wpT8d65Zk4DkRuB
nUFIACDxz7f3n9LhpEnqslWUKulevZnFeV6cb45Q66FLUiwrt2+7fv4GVxDHnT39pVxzhTSYkj8O
q8cFM8A5KEI2uA4KsOvV5SOqZR0R7qNXmi/oJsi7pvcrrGnfY/GAJprQCKBLshxT5qO+rBZgqb4g
d+aIdXprDi7m+b9MIgKSZvJn0yzjFvNO/Vil7JLykMREjZX6UC9l8W3K+z3exOLdyecvsySnyPUR
/LBV8NyB7PgzkVKcyiTJNqs8Iv6Q11TgKdzWZVmWWL0HtwRAs6QqXnzPg2YxpTuYWunB8Mm9p75h
7cQ8To95ZX1VeUoOZFX66qz+1vKK9oO8l18Xzjugn+m15ppvhKMfcyNtImMJrBMnkcOnEchdb5b1
dlCDBvbgued21K+yq96sThCEEev3ypaZAGZHXaN0/qIMZW37ARhaurbjJ7/zreydeaM7LoyeVnHU
+WsSLRp9awlbSjTHCT5XSeTNUVGphPdN0OGvm9PcmdajILRepZm575wEFKGZHQVS0hGZKY9cb3KO
zdiYt/srcCddurBQ0GVEUqlHusIUjJAvI6cksyMb23/tFyfcYJL34qoU9PRc6ce6HNIT6tF6EJV7
LUoz+8rSotyslfEzg2a8H4uZ2jVdDDgJRv9Lzb+deaIHO4n2KgxHRk0/Wg+qGD5mAxBmIGv3Qsz+
e99b/WtFIDdObvqmF/Tuj+Brlm16UNq13ibLrs6hrq2XhpsnUTpVsfNtxPu6+j+K1toamdRACD17
tyZ2erJsr4nIVxLTXBHmAqJqp9EVwaboQ6ozHVQH2iLcxEg0XrDKoCvk0j/Q/ZJXZwBs6DrGtcCk
vaNf3L60PUhkiF129M8nqO1qK1L7zavVvA3CUv1QebHHjWwc3CmrToG8vSumeO3KXJzMsiJ/n9DH
tSy1FaM7v2TrbDwQez/cv3M9QBXcU9RVNRoLyNoQDiHU6fq5+F2u8nfvWs4eqmywS1U+U0b4PyYs
sWTP2IpFfpN1D1rTyOi69V3NGC+sIHe+wvG9yYrl4k3BgqFSGVdhOvV5WdTNSmSeFaCHfw69PPjG
8IdOxtNUJBgLDcHWIl/nsyGXS5VZxXtOjhVbFBm0rCnCx6UcwkeuShgm2pJqg2frz+xWZlRkZFJp
UxWv4Iv7HkxKvwBMSU3jVYmUs1ApFFLPXh9kU14bl1JMzU0WrQnc3nKo1r2ddfbmXkyretDnpLJP
06TC18oi3j3m+dNQY3uYvVA9sET5MnioJsqq9vYK8T8Z1w4AWN1Nu2J6r6E/XBEvggelAeIY3eh+
9Fl2qGH8Eo222hNN4xYGuZI70vLGVbtdGPN076U5feYUVR/2TIY5mZrdnJBFvXUef+RZ12ydYvJ2
i1rYodU0EHg11dVpJ6hv6AsxQCl9cNvmFwrvo65y+3kq02BfIo9tW0B7hyFw0407ecTAPRUD61Af
nomWntZZVN8uk1E1pJzzbn4uF/en2dberYSfnrHY12eHrX10y2tBL1YHPfa3V568p2LGXYSP9Vdy
21Ea89EjDLGTuRPJ4FmIzodqOo4/A24s3hBmO/SiCnuQlT+t461/nxhb+NTDu5EU0NZkzq0uQVFa
ZUqi3gOhRdrz4irx6vh0WbzcWB/tG/BjwoR9BL+Y7Ct6H7Tw1Y96ogk09PVfaDR01Sy/vkwBuyXi
QC9d0MJHdwp5dINxihrBgr16bnV2arlsBpH6J8OsJBhSi1zlNGAXIwq6ko2fxdEBmdz6svp0GxOJ
Bb2+0SX3fGBgP01uFsSR69fWLx4J25NuG73wMbeFPrR+Np4Xmafn2krhEkv6qfZAL4uMcC27lOZt
XcEEsw6gWbiH5ek3N/Un/uAE17exlVarrnkhdpVJ4gRK6Ng82YU7RPwJ9J8sSiFeNn+UeE81oIey
SZ/borR2/OnVDgHLeqm7wnzhAu6hNWs6ow7gjMXpL3ereN1k/c7IVbn1CJqxrmQJ4C8ThJvQ2KIG
uz+TG+7Pbc5dXvbLKcWAf2DHQRA+tKud2VR9VPKTMzj9/kyt/GB4eLISPb3PfXXtykGc2Js028ax
kfmKTJzZZnF3A+Ghu+JpHtzubJbGtcrs8iEoK80dzsnAhHNXLiszu5TEzpxaq7OVJyfLrI2nJF2t
DZzQ8lqhhn32JT3KZvjQwBCqvH7QgagejG61TtrNnu4P1aWFnba2I7utlofWLt9SCD5vo6kt7KXh
JwxX7znvPsf5MCOdvBS5RAD2OvswzlLtWqfcBRKdhBiezqDqpO26HUXfHFKDrU7tHmzaFd9BHU+b
QrrfXW/oXgrwReR4a++n2VmRkGn6Wi6+TVqfGE2af8cTGe4712uOOtXzp8aXVDTEMEF5VyfDcNRr
Cey/ov1xDMJU3Yh/RHvtWnS4XZpX3g1EKcDjZ5wwm3T5qaGD16b4PqcW2eU5SY4Ae2cIQOVlGdnn
wOPwI/Yy/Q+NrRgucIPFDo7akM0rwQ/eiWIZ5k+CJ+umwE9Bg8mfP9mzYKRM+pfBEVubhOszNUSz
nZo+JNrn9UcXAeOmHaTX+yGfBc/bWCMscB31jvbf7ocSaXex7zyU+XOqMUN1BVTrXADsSiETmJNh
xkk2VFeVcDuGBg+mETDhsdKZGZfJZMM4V+13lKonLZJvBok5avGRrRVLQTFQvgZDUD003+2F5a6A
bYWdKpB7RTsHQ0plYNsaq8NShwWf7FK+6ZVGTUglMHbGhruU9ZAAZkSxB4sp8vrNCEtIl6i1RYp1
W1PQhKWxxPmgpiho+/ZMkpBCBd7aczA54qQx7TXasq6LosyUld+xNzEK0sGryzlJ3TZP1fPgOfpK
vu+SejN8vkFiMqtpOBuYWuAvcx60XR2bCN+h4kIrRxE7Zc7uOqBHhYgZvgRKR2GVflfCDz8G6bdx
xXYEj6hMPtbZbfYfFPkN6ZaqecRgsgN8P12yg2WSxE6zrnx3s3w7WuZ0JQFON7BW1mOfOv6pC5pv
Vp9Zj/hYyPzn3UkMXvPuN1bczB2xUnKru5yIJmJFkf+cl1gXhymwk7duWqY3GxILkzh+08fSV8NN
1TMVcE1/L0y2cwKzsK6lJOxTdFd/ovFqqkngzRpoQZjajxrl50ewFD1MHF0dtQ57NhgcPAXsWYv5
TDKovrhlXxzZA+GKnmfkMwnAyJ8A+GRag49x6h+hDTa3szGk9OlrKwDCjEMpv0Dg0MDx3T+CNrtH
RJmNqMsu3g0PXRMUce1K64pMZV5rWi1X7Hg6nnrjogm9N8hSwFkx1nY6y88yTT41mvCRDh5yH+U7
mvNT3hNj6kT9lmh7eIYTvHHrhi49+9DahIwzGAF+O4Oe8WCZmNvomp7cAEAGSqX4YDJjvs8XA/m/
dO0P28MuMIPPeJ1qC6k+UL/zFcBIi01nHPKV8lVBykHa2KPr9ZadXJQ1Bq+1314zKBqIVi6MUUSy
pV+OuctKB4UpYfdmpmJvo+o8ziPYDvgVn56SzuP9oQzC3K6RY3t0W4lmyF2zyk1GQ5A9iKAqompi
s7wstvvLQdKK5GB81t06x8nQTU+5k85PlgtqKCQCSOdmwEREN7lwA3z/s1l9UPE9EFXqtn0+ELML
TX+jMV4e6b4LlI/UuxR29whO71kHdnqdiGu9aPQMEo3Guz/o/apcZ080rSDMLPyrN+RnDM7ti+dy
MTUGsX/DcZG2oBQYC+Jkg6h6DKwsPJBttLdGJd9JqXPxrfVTRzJlxwx61tjAevfyvDumacmGwZJ4
GZb2SFcMM2KfE9FNVnCB4HX/PuRhH8Zls9aQA5v2Rw1q63w/GIpYc04uEMklrLbYsZERZPeK2d96
9gcJWT2/QVDImoPipg7FAAFIBiS787yQH/Z6cB+3A7inznBwIPmdt9V0VbeWdc4ms/yyGqyNy2KN
O29ZrVizW0HqFgUuTqPAczOkG1EXzZFetAUvvHOjfm7tx7wXVUTaTx9HA9lwmRj6oZaZ0SIoqQR4
Gnh0kDn3Vt69Dp4fnJG0gzPs2WKrirXbGcS4N2upwPpDVn5VxZtzW3dTKw8OYz31b1hDKOSVtiND
q9+1h83EWbJ1205zG7uAy6mwVH3EpR6H7c0F0/xQSZ1el/FuBl2GxynnwkzMdzEON5o31quys42T
YaUvy2r4D7McvLdFc71Dhbf+rqvHbFkjOtJo1HjgdP8dgtH6NXvUoG7ClIj7txhELkydwSOORLAx
ZZPFjH9xHlsQEdhLVydq3PabUFo8TdPviXFFT6tKiTJI3EADEuyVWnJfWr4kTrWAVWTqxzbAXQLk
OfksnBms3GSaJzsfnrjQ6OTbJsDjAb+o1yf+wbqdqnCLwAfpNZ4YmbRLxlsDO0+c83w/zA+oPl2s
aa3KTYad54jfNvZK23yop1xv+6n5qO0Jum4TiC+vW4/1KrznziM4IOVJSuH9dtIUX/FQzC+T313Y
HYTHKYemUMiyeKcdGD7kNzt5IPrY7dlbBwybemmSEKc2ml4psrhGjuoB5/pgji8EhoYDeDd6/Hbz
O+9SSp5cAdadnA3nxXiyEFRifxg3gtlTL/imwVqXmXO8f4vZa9z6RHOf1sC6zMAkL3LsRVQGXCvC
MK+4meUOpdSLxqUyr9IczWs12azoBbdES6TqdR6+agOqhe0r9SrZIhup/dV4pvmee7wVqdH889X9
MWMM+s1ai4OvDeyThK5eRRVekVHGL2Yalft2GTE2WX3UzH0IN1CyZFh4kAijDrQQ0+U7wuirmPr5
Ne/UhIxeEgDwMCwPU90/ugqMcVEx6mdVo/sODgdbufT0N14SjbG8kD8GHbz3afqcc6kfMndFXzT1
07ASP6HNQtmuEw9eTzYHP28pWbvwcWhnaXWqTDxPZoN5BzUueXMU3mk782I/q+YHYRI2y3J1Sw7I
6kTIto9t00ricl8JZwLlPTbbALDtD+0WeONb79tYuP5eau/35KP8WgxFuUobA1ZXmcYLEjJIZDD6
XxgXP1Oak+dm5SkmqvGTp7EnyNBIn1k/sduXxPgq7EZolLQKqm7OXu8HY5HEb9bQj+2p7rYrkxm2
U+vnl/shH2hwdJn4cVdwM3yWFkiKbTuACmOJPHXpk2b1OpYGLNUC/ZV++hjsEo82szCMnaTThr3a
IgWZw4VtV6s+4MS64V1qmrqjHuln3ZBAloOwrX19MAsD/ckBHu/R+wKnYHZw4GjjdVlICURn8hj8
JIMWPmsErkhVQX2gHaB2LGkiYtiPOFvi7N7k4c6Z7M09Gff/iQv/j9F4trAs4sH/DhH+H6PxbpPi
4z+9+rP8a7TkbdLcP7/2r7l44r+I/xIQcRiUwJBDH6jB9OfvkXmMtHZ5PLAdG2MFP/jXVDzrvxjR
6/uB7d6gAcIhS63+mYoX/BfiuW8Sf7fZ1JtMsfsXVeKf8O7/bSqeZfv/A03gYC/DHBnQ2g34IUDj
/z3zaHd9U4vBxZ8xkwXKFuO6akCCCBNsfWgHRCpFrMUDAom1zt6M3kvIctS4RmjkDWXSvaWhfhlS
OneFLspLo6Y2yidNMd9XRC1wFEZFJYu9mgnAB4P33ann5Jxgnu3l7O6tZcXC4XrUxoQvQPO1B/Gt
YMk6U0GA0KwpQ2U95Fu0v3qP1Ag7yEbMD3OxvHY/Eqv42SMePisHWLWj/IemXqeL7MsPW5I9mYyw
O0NeS7YKzAPtPcNggAM4QZx6T9AP9EMwVm9Bu14Xd1SHfk7VKSV9Z5jmR+jaxi4DbRhl8/IXXvLt
eJuUwx7FbumOU2phgFJc1kOiDik16piHyRuY01/GVHzvRCgPkl7yU1cQQIF4e9IVKpxhbVa8TrFP
mAPDQl5E176GhmuL4lrA9d4qs1fbQEl2u7Os9wtj9E602d6K1fJRqtkeuwL+ptOtFKlFfejT6X1B
NaJRdwhQ3eDC88ythz8nrcGsgTW+eZHNmLzSN0p/8Fx9+NYDEd5k/pvEII1BML/UmUpiUL1Gk+UH
j+Aq6SI/6m7+JwIgyPFj8ubC19sYtH2J0LlRAUhic0tD77LFouILeZg3cduT74+YgMcyp5jCwgCE
jSlgx6B36cnhC7wRG6Whe97o2LKYNtqf673f8uSYq86V8L50ODQHwdo2afmCc4D3rR7xgvUj/Z2U
nBYy5ca7/cbk+caOjKxH0MyCT1nwWI3ssdWuetJ6OZo2b0cftmGkGBAQjQ4Juf7DNGY+lOy0aP5O
IWSwvaFA1mH9YMNVYeGqdgGuzM26+P0rJixQqMkVmqd3CUp9YZsl985iT9vFhX8vMDNF0Htiu5x3
xuw3ByJBoLfqd9ufYc/2HupEK3B8YYwOYcCOlt6tKLRRy0mHFeaCrSGn2DyWaxdsBzeW2YqMyqlG
rAIcXTfvIUMlEaAsvQaxrgsNaIkSl+0vHtzgkEIH2q8g9hqGVjg+KqctMTj6DKfxJkF4hHlyzfoo
ncA/VzeUH+CzB5p8jN1R/maaoXuXITNnOvaxuDqnn573rS2s8ZUaybXW4vahrrEzMPur84xD0RfB
hf1gtSvX7NugCiMWOOA39L29kyOYwFfDZ8sKW350frn3EYAOM5StI032nHlRoKckDYyUU+ESJCZ3
dM3uPSn6Z9y9iLkWdtlaP0Mbsg+JnYwbphphKq2x9lcV/cvMM7cEMVocI8YmFMy2yMsSxV6KAxT1
aGo5eShvMF0Td6RH19cwk2lPZiN5qUqgUy20y3Z68LYtO03K7C3wk++Wdp97wUKS99XrMq0pEpXl
R+nTUhsDdphGvQYMWKBzi3/FxyCUDIvcB3ykW1MNfzyJ87oITE4Wl3+m7cndl4YX4n9rI6bnYBfB
KZPP9B2SKmO2Tx6yLCqxkdbYHFqnha48keBqJkZV1dXPfMw8ZsYVv5nBUUQO3e1SUQMkLjLjavLx
Fj1eCz4FZk0pYH59Mxt7SHgjYzGOzl9pwLSaZOJzDkIaDMRgVr8nrZKH1WXRwPqRd0vMyCMDARDd
2DKvu7FHKKtk8AFPl1M0sNZn8BTTZPwpzfId1EqwtYzxJOoRsrBSABKIL3XyTyAbNv2Ni13I2AVZ
/pPeJIzKDCmkbO2Tp2Ap27L82SsD2lq6n8ZcbHG+MQ9TW0wCbLmAert8lJrBoBQmXKczMQd3oAGQ
z+cK7+3Ou/2jOQ1q3iFKRHbLmwCfF3ou0m+D69mdClyHRxJ+6GjCVlGaDQIdosNBkdZvwdCs+xuo
MRScCg1NvRMFhGaNc26Jv26AqxI+EMmg/TYlxRaHbrIfsLVuZM7gsEoya2HK0z+0go7DcFtU89+U
Ete0ZYyaYVA1GZbcqWDRu8aol+10y+6o2aHZ4FAOprhUYUQnUSPTh5Jpqug4Lrj8PPgrJ39LkWeP
zIfyvlRrepfOUvYeqyt+LFSdhznvDsJhymBfC5DBXmVdkpzJigOOrz1Myu7JXkADNhWt0b59Ji3e
PvqjkV+aKj1kqhY02RVAldV/ngdzPE388BKkXVxbffncqxbrDHcVQxoUlamRPI96IUZUdBB883IP
b+A3WZg4pQmJ/TGbD91g/7Wi5V+SmhcBtw5GOIUHbuqmj9eSpUlzeYJYA96f5/DBg+GsJO1owub7
cnVvp8GxzkCUztRsNXI42GEW6iFo9mGhHoCpASJK+HdLx1rnx0SCuO6l95B5uLXEzHzFJPvJ3X4k
2Ms/m+vxde5/kLSqSR+vWMPGmYib2ZX7oWfAqi/zF3DaJYMCrsOS9ge2ZrzgPHtX8Fn2hN2H2/CF
KbpfjOsASLTVNrVrQjqcaIUbpHQr6NQ5eHBRqNcIENJXZcOz9qrwwU9mhn32DDkx/GgKqVyXlKRr
z1Jj8rScxSgl+fww0IE5Wl7yK3Acc4NcnUdiCpJNM5GQtBz/GPJ+YlArzCOcwhdcOFtPDK84pQ6O
V9mRpqCOgFf8IHn6xm1oJFcEBHcJbvyaGz81cBoa4iRbUeaMYds1MPkCZf3FjdmxrOWhGBZj33vD
Q11Yx4XcE/FxDU2k7r+E0JwYrLZlQorLAgvsBD2sjoXoVVJ+SofhnMwbut/KRNbo2Ka1CiqRbvkE
Inbmbu5bFbBw0z40ApOSlTmMMND4w+jGb4Lc2OfFl8pNNMlitvZ6yBimpB7Ecpv0Gi68MN5ceIKw
3lfJ+D9ovZ+twdDlyZA34cQlFB889qvur9Jy90tmx2aWRYpFjr2JcVs6m10WEhQnh2HZW8+5DfBa
IEwo3mf8QT7gTE9ewJLzgQ7THDFhQ+ycIAQxms+MzJK5fCQliyWI6UQvS6B/Bavz6rXJiDZYMOOt
YLZw8yr1wnwbO1fn0sonJgNn4PPdC7MYkSF6ovKrgNVe6hDZuRKHVDPLowCunPv5U+t0jBcqV1bU
m4zRt1vaZdNbH4jwghb2u0iQqJgltczKfB3muGDq1dv9MLXFO7G64mHyaR3AQvOYApuORzwp1c6j
C7lP18Q8tPhGopyoHN2Z9VUzufOZ4Xjw4x2bVrlrsQbmvBFdI05JC5Z9kSY3bTd545YInipJzH06
Zt0uc2f/zUxt/1Tino2CAu9Ys2r4PCTWrnguvrzZpQvRLFS1wwTysPxv9s5juXEkStevMjF7TMAn
sJgNPUVSlKhSlUobRLmG9x5Pfz8kq4sqdd/umf1sEEgDyJBA5jnnNyg7zHLhqjVaH7w43kDDrR+v
XbOkbtarGdV03FWCBkCjz8MBQRwbJNioq7qnYDUiowIqG7WgNmiGZyjA8UZLvGhjpfwJwWB+s0YA
+wEFFVtvcGoov9WFaxGB67iuIVaJ6KAd3gNtvKtg/HZiOsaAjac+5nGl5EkSEtSdtQy7kiKoukc5
YwLYNjkLQJOBc9E0BE1Nu3tOkgRSj4F/qVFoG0xlHkes6UTbe0tlUu4KJNKXGbUqsuig3aa++WAg
L+2WNUXpIRQIM+xJ03frviVHNbWoT2DE+jHxx2pn6j3KmEoZ7FjicLDuEw3/E+0T/NSFGfTlNtGJ
ALw2f7HhfK4Vg6Uk6PRdgxT0NFJxohYateU2dw9ZWm4HVq295sJoWyjDNgYUCwxjN1cmUPLA7Jvt
Ahh+vb0n4HjM/HaTaqC/SrdTVy2LHTpIiE453ToqWrEJEJbZkBScfVLEh3TIkg1oIoEGSV5urdTf
VLhh30F6/ZrwolilZgO9yEA0PbHNQ8tz02TOgFnzVGwA+5gO/xEND85pil4w6maDmKNby4u1XFPC
VIAkQF8f2gYvjTFeqEP3PXqtkUR9ZC8ioPupW1TEjpbxwbYwtEBUKlo18w4Fp7ljpYsPiOOW53IC
HhVYX9mcN2sTuC8fdXsXu/3XOi6MR143B3QlwNnqvbGEH5gtXFTdjkRTg2ar7Ht0g7wy2sIp0AJX
xH+kQY8cks0jgOv4k4oEt26NQFQwUXCQN6dg4vywbJ4NlWgSQIu+qsti5yjORkn7x4FCzw6aDi9j
CmwByGvzxYfxZvhhve1sG10K3P80Hw4YGbaacmP0ZAXai1PwiaRxjHxoKhaG45tYpfknLF7YLnbJ
E8TbI+TYV5QXMMMd6qcuQ0OuHpvvPuvuhD7NEvPpYknF7MUpCVDjwvbXE4hACohBvAs78ToWHVHs
oLd7rGcmVD38B1uBdesmKWVB6B7L0CaKUBNHPepsJPjrfLJQetQew6lb+b0i9rWzSXzfuJTsTVgG
kQzsHfayfvhH4ecb/KMpv4desUB4ZFUE34XorW2T5OA9HX2gWAKDWfAbAxVj6YZ+0y/SBjI6EFHC
NDMgvEUOcY16NBbTrfcMBgS2Vlzth8mCrhb36CxgB+i2ECd1FokP3eRs8clNKP9T4MbbiFSei2Ki
T95cS5tzn5ufQZBhBBTo91CpBXU6/4ycOya4oNY8dPeWtj0KmMV6sYRmm577yT6XA0Gfq+Vf2B58
o9IMx4b4wbV3YsinnUCTURX1B8CoPRZNCL5g1wWTM24RFLM0HnlT+YhglzKT+YDeoHC3DEEbLrIU
yTETFtkyKjVAdRovyTqhuOPXWJKi57fV4rRd21qAkd7MzZt0/VRPlMGt6qtNFelgBqBESwd6JaDi
TLeD+0yn+s7usNy7Ie8HEJKwcvoWnAIZ1iUaaFi3l8ou19nlxc3JVpCYZT3a8430+IZqJ08Rxkpo
9r7VPHzrkEBHXb3gGW3dZ800yJBayg/IPl8nZYj3vICp5PPEroKOXRh0N2RaIpgHGEV/sMpvTgWF
zpvabJeWqFhPFkZTBb+cmmXbvLarbYcgE64waNsATYPF8VnPNPducHMsWXpD38QBS7nfsms0PdM4
ZGb94Outtiyr5HMebovRxhKwykF2Q2VyLmOLVaWpkpFPKgdp7AAishrEixaKEFILdYP8C/vsya9g
tGDDY46LsT4kaFMs2YVpKmlCOJp6tQo7nODQlFkImEzbyQ189inYVOW1dorLRHu8p+i0JXD9yMr1
RzcbK7ux+wjnBpdLtV1ENQ+352OBbvTkqQYn29U5DLSmTzHFVM2ntELpW5hsySd01Zf68AmvGIBN
eLVoGhm0qsnYMEw/TD1TeBLDV48NeKZkLsJj45cOkYelhQPMClV97xXJClADmZ8ujIRgwgKqjImN
+Q1xCbxmW7ipdoHfY/AV6LqGXvmgrFpUoMH2DdCg6xCPV7aGhH7rHMbHpmvPlmifmgqJ7WSIdhpb
oVVk1g3WJtbDNDQ87bHpL4My+hgiaY/Ejq8D2I69OytGGC4Xr5NQq8/xOTNxIUDPI1gl9lz1VL4F
DWmp2n/VDG6ASGkGKznHVbLw164xPQhUpKnNhosJyOHS1m2CAz+aNgD9CUtIZ62r0V1nA9VTIsp6
NuItVgYc/H4g3e4n0dcpIGTWVVIxYx4d8IUHiNJ6mMnos9x84X0YkXtYjmH6SUZxUdmiHmvceyxm
28kf0anDAhDbna0MJZza467sGIPyuamgqQ+5cNe9P9wF02Ovk7aBoaXMaXjefagq1Uhi+BGsBHYT
1dZskJ+a9/1FNPEtKr0D4Zm18dDrEOCXjTmHhqMDtSJSNahCFbtcTVDwZulf12Wv4Qpgd/sabmWk
IJ/U9OqdGRAjZzpFTCfdU1VXNOulGgNEvwQhcVaiNoPBiD+nKscORglKGj7ADPvJbWJlFfeUa8Dt
a5RVyw+jI/xDG6UP3oiiRhKUeJbVKS4LhXdOCJyQVRhBBnn+tx4O+Z1XJ09mOyYHPYoeG7s/tl2g
H6vaB8RF4L0mS4Lq6UDSxUUk8JIa4acWPz5S6+N9UhcH0JfOIbdb1M8xaNy0Wnvn4bm4DFItgIhL
tWpCbJvvSB252dEfM6RrNevwfxUMICywA8bix3//57e8RYt9vPzwwzz7rRQxVw7+//WL5yxsfnz/
j6fmS/Oj/st1PwsYtv1frlANhKEJ765limv9QhP6f1FkRTBaWDpyMDaKlD8LGIIChmUKw8a5R9Mp
bPysXmhULwyd5c+lEoEaqi7+N9ULhFB+E2wEAMXdkS7QDERnXcOR4qtvNDETLapYrGLrR2nkJwkj
HErW0iLgwdM6RHt79Fkw/a7wnJpBhqqjaNdRvQILLUfJJ/4c/btr5a3k5L+7VnO/hH4erHzEXA7y
4CRYh8EC+LNNdbA8iPnwrg/bOKTzrp1KfbSzZuDxnKrj7ZAU7ttmaKbKARCGi/c7hc8kPRq26wPQ
pVmOGSZ9fSC2ul2an3SMQ+Ks6c/+MKGCFKxzUUVkXfrx1SpKcCUzaNAfNpYbNVR3VTGZWCZMHrEZ
ryt5ZhcuVraebxMUzyOyHXvwbTvi8Zjy6toU3gjhw4j8lYNkGPJeGqgxzXS0g2yTqDkD61K/FnEY
7cbIzI7RFOTHZD4E3iCozSL+9m5ANuUB36r8GBexUrN347TYuX4PHHC+EUxS3vwBzHnfH7sNzhwO
goxVh4ar59wH89kExIq8v8UuVGPfYdQfXbVUHtiKYpsM/H0xFF1+D08iv/fwbr73BEYZ4I8pRzS9
3yK9l6IfUwDF3RrUiTQQqvd+oZhPrIyQ5Dv4JVImOkA2lhxg/Vym6CWqgWp1lziO6jsqaMK26kur
Js2FvwPlnjAMr31yYH5W5tq7v5dNLBL8yz9dJG+UWN3OYPOzx44EeogVtuOhn1mwt4PsKyg9vO/r
zOL552fuGPdj1O1M1DHOFZK+TyiZWtvatFGKNe3gaahHDe8Qyv4swM22jBtqzJoOC1gg+O9oJQLA
A1YHmTPlF30AtGYpcfApTgRC2IPbHYqMDU0OGws/6Dr6KM+SX2c1WpfXvtuZMHR9FyWBvdaSKiTB
nuFFAMsygCtKu0cTcevjBrzrNFbsbgooVtU90kZDnEF07EBADapzQUewWnRKGn0Phn7dlEH62ngj
cm0mAjdWA9bMN2Jz5TWjt0GchmRb4fkaGEooHXzp800BZ+E+YHlFP7jK7ykA5fclUcwCY3WMGuYB
vBQCjeeGESUgheKUxTfRDuDok1c9SntMud0Srx2aWdZBJ80FSQOjzV95PPmDfjWrzKweIaRpxpQe
JqsxIPzEJr6PGarhOPDmzZrCCnmBufM6HtXaV7tIg51IrXCdBwoSOsCinK2lfFOadDghK2Dcp2xA
KGAl00cIlUT4Zeg72cLxifYBuY1w9uLxwYUSdT1k5oorwrc9yBIu8hLxGM9k6pAMy8HUx9mqMXyk
0gICBBGDbyTzd0ME8taqq3uRlbM3k4dFMwfeet7Bmt8jspnKl8mtzQd4xic3XFCUiI4Nus6noDLF
iuVmevERebFr3f4eoGtnTlb4KSVJt1YtLyLLhrtHiM7edWqXTQi4pvmnN0vhz1r5f2RtiuIcJt3/
/Z+aNsv93uSATdtFsp9Mqm26NobXlNt/L43jhBu2gR04P2I7TPahG+Mlos/kbIUcItQenbY8fd9+
P/VN+y+n76+txykGhDaYa4hf6nNb+pfSwpYgDcPoOUcgNK1TNtc4b5CAMe7lgUja5B2WUn1HkE92
UX6DOCVPnfmKgczBWs67Xfbrilu/pU9QN+QV//4zyqw6kV7OnkYHw6q6y/vHUK+qo2eDu7Pspvji
x92dPxj+x9TFmt10vHTjV07xpTs0oR9/qVOYfQ1aSDuU9uuPipLuU2hA/dQ8Df6UPSh2Y11Swl1/
FO3LaFnBbrJtc03+qn3JOmCGaVUH59Sq/V3lIwiFoDque+yMXzuvHpepqg7HLgNLlcYIB879tTMg
qplOHvleK/s0tfAX5/6WujGywKR68DYOKASee/CFL8h4KruurczZ8jh49Ttz30RF+Oyj1XBoTBTK
vR4wvKFHq3/59jn6+28fwA/eeCbe1+xw+Cr+/u2bIsOpbRXh3kiLDTKXLF2RGk+vpjpR4Bx19gyF
Z1zaCedKPwf+leDmqvhNfZzq0bgEvvJp5IEFYJtHK5yH4mNlqPExLaqfZ7JPcdIHsKD+7l2/nDu0
9kAdY772NhzZ5QPsLv7jf3M72afW0RZFV0jcEOeGtu2PagNtLa6AUab55L80dnQW88NtedZDaZvq
JzlVD8CDyakdlaXb1Fwk4jvk7FlWXPtkUx1Ya3BOV0h1EzRhwKVMRfaAMuqeRxIXLDNCVpkzNTFj
kqFt8PPs99H385Qh3AwQdK/X3kYBL2t3etWaSydzVUoH09uDW2jYT9vV/l3/bS61FPUom7aVH3HE
8nZhPI4toftfbyf7LHRL9D4ZdvJSeWPZ//4y0i0XhaTmashj3LiT8QOLJzBGR6te7BG537Bx+q9I
dJym2IebGpEvCEOlJWINMQS03OqihenMdc2etWiIzpIN+6s1zVRZcMXPepdGZ0mNncdkS2elev41
8390HTrIb+5y+3k+P0G2fv8JsjWP/f7T5UwrS6hJFFRXIy0MTk6B/sVg6fkqFaZ/kn3y7HagHsoA
5qZLWxt+zvu7ycFMPPnnJ1n8blRiEjsZBuYPaC4iKj8HPb8/yEMQKnpQGcr3MFKfmqlyHvGij051
7JEDnJ9otgTfWnB/j2x9QjhHf/Y79Ne/+jt88JZ5qY9y/iBC98182Q8H7FvifQkr9+I2yYQmhpNS
Jv71NbuezX3qVOPkGdpgYYOaxJX8jslheZDfNnkmJ7I6IiMMibVdyM7rzR3Ny5bwbtUVRWPzqUxi
TFM7NzuUA8z7NMdZLlANXGHnJgKgyWODOqNsoShtPRke+eOQCsghtF6nhvqSN1pgU5r63OtgyBqM
BL+VFuVGzx5eU7bJ69sM2/ruWXd159h7YVAQbzSbTdatXRj/shuwfvcNkZ/iHOzqOpaoLl5H7z7F
AqCH4B3kfEdvS7PQeNIgacjAMIce0OrKB9mI411vFcqHIrTzJ+TkSOUfcDn0T7ZdsSv81Sw8lV84
6kHCzaNuKKpH1x+xN1UQsS31I4KY1JYKFf3z+cyY++SZ7LuNglFQtrd58qwP+4uWTcBZhUsMYurD
Bt4CYhCT//MgB/LWHQgK/+yTUyYWWYgRDBRoUAApma8DK/3zNnK2nOjGo7v45yfF/uuTIggOwUOi
WOLoxPS/Pyk+skWKOgTGdytrMB+e3TWkxYY82NSN24U8bRpsYmySh0YT1ne3LmBFyiIJO2M9hZaJ
sFRs3sc1uVkjqE/m2Jr3CHH87A8jM1m7o2Yu3w3IqwZAWk2lzwghV2n2+RTObiJ5h56Vnr6UQ6jt
seOuz/Ws8WDMZ3N/btrj7jo3jkw4/22M402nP0967j4IER6qvjCejXh0HuYxBE7fjNVzyzT7D3me
jMiYKeUeLGV0kGdk23+eJb/ObqO3M78XGDbpdbX9589GM/76ADjCwXLJclSXdJD5DigaiACdglGt
vsdNNtXmWhTuRuJFoWk8FCjY72Xr2iUQjV1AChhX1MrcZXJtz+hSOY5u8XjXi2qPITYc6zSwuu3o
5m9uIwfk3NDGaQXjpmbhUdheRvmkfMbM65IXmCwsSJCMmEEscE1+oARcvvZe4SPlnalPKpRx6ECK
dyoLih16mJV7xw6MU8yiudb6qHrC4jVajmjmv853DGKBGF11ND0/vji45m4p6RgkYMv0m0mavhz6
8SXsUg96KiRXLbG9BzkjqeweagEOyY38zs5fz8Fs1aOQ39m+nCvehp9sJGlVjtwm5no7U+O7bInr
GcXygaTsDFQ3Szd40vtWX4WuU29k368ZaHzHMPK8SznHj9YUZPhCeGBH56bsCxORbkqXvZ+QEaf/
q50RqT3KibJPcXE/nbSofpQDt3ulMnAFwbPQaqW5M8tgXTZOdt/6A/HwfCZg094XVLkOGty6d/1y
hhycr5RTbxdZ85XVfOWv28oZsl9OA1pyva3senf577et3fxf1mznL192S7dN4CSObYGDtYx3b/vG
pjw2xpn3bWaLghK38wXW5kToKmE6BPH0IJu4eIGnq6JplU/EhKCNGH43MXICIZbX6XLSME+SM2/T
5S1lU97SKawzcrYpcBlgWKGJEcKi8aCFFQfZM4Fiu49ltygib+P3KhRpFnUdc3SukONkbdGeF0m8
nbSQZLwc/nkXjSzSoqowvspBNVE1w2tHaamJozgCTW4+lYdaSbxD6q9lQ0Us7fhm8m3aOI8EquMe
UNEM8aZtKIzQdT312pAFSBjehmJCjmJDNm4K9uwLFJTyk+yTB4vMAhyqeY7Ti2OhIg9kB4DNrn23
iYHb/LyD7HMLy737l9ed+S74FwDsVZPwi/ifNxTiwu/WIneKLLdolK9xHa8xQiEsViqnXGkAGADA
s7Lc1hIHs5l751V2hDA1MXCf1xlUgMtVPGEXKufLPnk2IRNx333jTTLf9Xav3+9//aFhJP4QfKTx
kNaP6XzoxCVQzfLhumeYNw6E4Lce8JHxQxEdZzXXgQ/hMcZq48lVUFGrzdyksuNaT9lkRwcI4iX1
YEYHbbCo8uhQs3kPyC4yrlyAgEBS10DK53Q5lGIKZZaT72TTT8sWnWEt30lhkcD7c1Rm3m+jMvMu
R9V58rtrtVjNnvO0T3GtHf7wRj19oHibXQ+K332filjbyy45CEu620d69Ueq1dkDetYTwG3AntiF
55haRwZqmvPOMeqop4/6aJ3LUW0PArLr2qo9iMdoc1ZeYLxME44wYFe33tAGKxaX4KkrjeAJbV+c
gRvlLLsGVK7YyBbBqrci1riWmqnbtMi/KSG4VS13ody4zlnMZ4Xl4+tuT8n+NjDErnnClGcpp936
5U1a0OdvBsgVTgsYU2w2INZNh65CoNWK2c1FRf6gKva3ZhTDy9jlyEdpsxFMUYwvIIXOduv0lzgI
/uVFKH539QMorsEdN1UTZD9lG8N+lwMD7uRAnJ6Gr0NFph/4wkDJ3jYH68Q+7TG3EAAESm7+YXSB
e5gitXsibVvvYrivyCXQlIeu+AAUrbzIBjDRdoXDmbeRzUDLEPyPrEfZar2se+pC748YnTGUmpXi
ntyqec1zjQDNcrDIB5nDuuaqEkQfNgFsNyAOf84zZBYL8Mi6BBqmJHdyE5a67JTjIkGEft5pIc7+
tumOVOwbLCwoe1knI8mfZHJfHoo4ffA7PGhky+MjQBFQYEsjqwFRZd/m53CT4Q435p0ZDeCU5rPU
HpwP5Vgd+zlPI/vNMTbvXISjPzRO8b7f6FGwwKGxWvaa6nv/tpN75yQ3f6a2MHH2tl3HNEzym7+/
2pwSJPAIVOFrDXJnlXletW/S9j4aRowJEZYZThj9DCd5hjRhvber+p54Dj0vOXlupgCkR5D3l0RN
xMnNw3RXuG5w1yh9ehLRZK9Flg5PrCzoJodh+kWkAw5JOC8uqtknoov17wIFFDB41r1OTvBEEj8j
w+WM1JVmP/ZJRQbRTsbsIUOQAJODbZviZAwQLg5/6FQ2V9kIRmaa15nbwYZqeAR/Thbs1wDStwtV
QwlC4Le5dtneNZe8swF/V7sUeZRPRhQg71CY1t5KFONTYztHT8fZrk3G/hI13oFXYPyxEGfU++Mj
vwpygr8OzlSN0FS7BpBpou3kQOV2VIh0X91ew2YKTx+Sova2t0Bbxua35i3u/jVXdskZtlKsPatr
9nXhj4fbYeqK8ZAm6Q5Mkb4zDIDoi9votS0CClZQ5/cW1NfzZPcrfMnKkzG3ZFfDqnNQm+EkW7xj
fvZ3sG42Y6RC7fzVJ6dQw3lF7r3e9uR4q6+Rge9k3wz23shswq9i9D+nRmYArQ3HQz6m2SdttuqZ
+3PPy4EPRRFe9H7w2chrclHYZp7NNLMfNbN5tud+dAWoViKNA0xEZBSRoGL3C68ctPHQDb39lBl5
+NwANguQbzNrTTZkxsgMnGAekY1knuZ3b6b5IcIdiPj8827BUClpvy0V8EjxbhQQ8yDRqZZtz+aN
bwrRg9FnqDVOxtc04HkRpooQ8XxQnCnalCN06VufCaO0W4Cu+zknSxL1yJNn/bpKzn3XlPPxRcgW
kAK6jSibp0DB4DbqUNeTh9FSwU+zE7l14emiLsZSz3aIZZjXaQEKwRsb9shS9hl9rK2s0kVa1HWw
XhowhtKG0v0AzUddo8xNRXduFpNZ7eKrEAjNaMyoB6K2h8wJTaSZtHOnmifZioMp/+DD7ZuH5AFE
y86LIvHgu+G3SE2zQzo7r7dI4i5kCWycA5B3ferchwL123m3PsWicn2ttb27rjUcNIERfUAByf/c
Ak76WHedstb0gCVl9L2TPUHWSKxY/Yy/6F7VWvv771Nj2CAHc55qlSDpw2GAW1cFgspLF9w786FE
t/+oqgiWI1V4b1tlCiFhHpDt3kErgnV1r1Q6hlmyz+0s9DmVuFkaAfZgb67DXEpsEwccQBkEGH9N
DVgqV/0Y2WzTzJTkmGxWRW9uRRxka9ms9QTOmNN72+vkBGy+nuCOI5u+Ur4IK2jPtl9pH4MY4Jdh
/UDsk2KiZVhPIwqHp8LWoASSvpNd1OYOxLfhGZMOcfRj82KOOXVOGZBpaJ8tCo1c0i1Su4VlclQv
yRu9i9cUT833A0ILd+7k8fZpoAHewbjZIx2JIqeOzkgBGs+YD35a1BQMOZvyOOdt565uXfJMTpMz
ZFMekF/BdtWDs03VHZK73zpb3UO2M8/D8MXOYZGG0zid4t73PrrjORBd+KJ6lneY0HxGb56m7qbm
SthqupfNvMkOXaZhkFpFn73a/hJr4EN928P1IcjT5ybA0jbpxlfZH879uqn+bb/gFXUXKgD0ZDl0
sPFFkE1ZE5XVUDlwK5ve+tqp2RWIXCu1aoBTDfINi59K0Zvm7YDM+M+mpwK1tErcleWoT+4Dp+F5
uALCe5pC8P6lcYrcCGjnYGKzPBnOCdEda+H3PWZw2ew2GNjeoSMz+Vy0HjmGsPxsIv23jfSk2dST
WnwudfMUsrI/OWbgXi+f5mnvLk9bZSX72SqZa7zcjmGJuaeEOsiDkRcR0t7CuJNNdgLauZ40PgdA
E2MGSB0hfW/jtP4MvH9G3h0NMaJyggOKjashVCqc/yhgyT7L1qhgiGe8k3+bllkvcU/kswgKxX00
x8tEci9fApgHGacjW2MZbfCkuqU3D5Yz9sHr7PM/rxCaNWcMyNP5eTZzwkkcE8IDkbJVzbAAq8v8
8psVQqR4l3VZV7yigdNB6qttDB3gFC+MUON4Pbc9yzp0olCXemCbS0sOXSfIoeuhsopt1IfJguJn
iX5JllwT0cXcdPhurmXIhc8ortBKnaxlQGZ3IPjlaNSl+aPLoyrxCxLPIM/Q4XyuRBvub/03KET/
56CcLzERt2mu2j9HU33J9WyBNEP4HCOCJbp0esGunmcqTBVSXNX44mKct3DJ8d4Dz79OUybRnVLU
LZdyw8PuQt14lhZe62Oy77YTelfRuE1+t51617zdmXUqvFYxbjdFveHYGOhqIwp8L+uSadg/akrc
fzIrCztiNHKPrhK7R8UfA3yKo/SlNqr7sCbB38oEceY3/sVjLV1ocBvOJjpfT72u3rFqjy9GbaW7
eqyoF8xNOU0HynQsoH0ucnCYpLWH9OH2XfbH9LkrBvXu+mUGyDvsjJQYV06Rh2b+4gd2/tz2M7V7
bsnDba685/WhUaz8er8on1mCEw4YBKnxhUw09n81JB44NNFFHvQ0fJ1SczzIltdrzoMXv8iGvCYQ
ng65D7HyW9+7+wwZDuD//ABZM2rw3QNk6IgVuICMjDkt9y5qiYe4Tj10aF6bQE/vyMsFVzmjoR5T
qA4urlG1ldXAeF3/9HfDcqAprM81cjIHGWg27rnFCeEiGzHSmyvdcwLsDAlCEffQTqo3XK5Bbhyr
P8pc+MeucqzdqFnh0hsGq8fmsvVXRlnkqx7Zzl0ZtZ9CQh8UJLFibabJPVtmrwnyh8YnJzOjO9ln
z+kC7LepxXnlVram0cTU3ZvANvVdwRswz2uUFzzXfHSCaS1/qVQn86Aip76W0bKXt8Ejpeqlnfv9
k5wBX5wCDh6fe9nEs8u5g1jFV2z+ozQjMRdIrPbbxJzQNTZRdWG3dG8XI1nDsiHPqAU45Pqt0iwD
CLP2Sg7VivrqFo65Q1hsQvLOD3aghCGEDAO0L9hoq4nkzsWPkSVGKku7wMLvVrnn6CdFbtsFJCXW
yJBSehI8WIFO2WQ+QK6oz7KfoO9BtqZQRRc/cg+OHYuHCXU5+eqoc3/adGjcbbWqB8GMzew+yLzH
Jhnqk4SsNXqGF6E7+9bMr3R5UFLvMY5FfZKt2wwJeZNX/bqHnBH6w4gkEMie23tRvux0rQ5Ojff9
Xbdsik4PTqSqZOP2ypTvRznmtd9vL0t5VpqnrnYq+35erAqodUf08BCXonNnR1aPvznaD76TDOT7
ULwbVCv62OLJAlmmzL+UafOA+J/3h9187bLRBgWhFWt0cPXvdaO9ZsiSf/ahgi0zCh53BdhttMXQ
ccJlTpwkrQSjn3yfafGjAy0Mr+uZaiIHMufJDtgDdqoyB+CDD8+t0/3tLTU3QArLXXjPfvCIL6D5
7dcJYtTXHsQRb0ONJs5K0MUHG17RCRcTZHj7itRiaykVoQidrgaCc1Vi8rnJehHiaGZZd4U6hIug
bTDYqU3LXylq7G7k5oC3T/UYjedEcbYlILbj7f0n+G9s2O8hcy/3C119aQJHWQsNmGUfxskH5r9o
ntl+bUN0zDqNYo9luvWdUAtoyhU1JOQ9oc0xI28RUmiqKj6lbSvubc8slnEp9L3i5Cy6kMEOBZHr
oZoPsnk7VKWK80oS7G9drR33W2OswumjVtWYnwtAtKYa3KMCYj4MVLIfHCWyCakmscUNF28PfOK6
TVDa0KTnYXOeiHkDloKqT4GzjLDRwrLR6Ay4C0k13WE1Azo2Rg+z1VCi60zTXNaWJz6VwvoGhSr7
UcTGQrjA+BYwH7CwroavsQKWQm9rbzWSFIc5nVdPuQKnVdftx6R2yqc8asM1dp3oBcyDRtiIs6e4
Gzkou3wNDfKGhCSmtMxQ1KQ/WD4cKowf0Nye+uQ5wdvnhPlftios8LibslbTdZhSDgkSiiuqCTkO
6whOZac8xPPw9Qwts3xRZBRfbnNkk9etvXXMQUFpM9BxFTErTJPC6GXIB/fslal77uazUg8VNESL
EUY3zT7Oh51X+XAk00lAO0bntnWG8UVH3tMdxKei0zEOGmDRIKG4KNEsnj5OGZSn1tKjizz4ynPr
IZ+okHS+NFY2HLSxer2NGxUS1H0BRVD26Wr9Bf5NxEZB9HCJ8BGnUuIXXxoL90zX1lGo61VxD3sC
/4sZX/k3MwpfhcNbmC8G4dnFJ/9pzHkQ2Yos/01rHmOnQcl5nplryvrWmseQ2ox/pCRxD0neRg8t
mLnr81YmJP0HMqHX7boEHmd1d/BMAHtekd6PjQa/Dd5fVU2omCp1d1G1bI+dkvIR9dPhWBqwWvt5
VlT0KNuXQQHXiFHE7utVUBegiwsgBPLWep4kDxqCMPLploeu7/Jt5UU/f4PIN9JtgwwGSvWOcYR2
eGlTgTomNpwYt9mUejVoiBd5oF6KlWNurRsPqXYJXKlqKmRB2JC8n/Ew185kxJyk0ymlen7EEmYr
xGZ6nD0Us1CxiwjxOQr2sufWfZsaaFb6IAewwR7mqapQ0Gos4EbsQnxc1+TIa5wV7eQHdCvpKiFS
tEM1u2mercQFsq+1E/pyyCMKyLBII1Y6qskzyMdIwjsXhuSz6ovqrvOdN/0YT0SnfMq/wtsyLiw+
EDaNn5mW3PHQFemLi8y7RJ540ToP5Zo5FaOTBEVOtMzvZLPzG3dFIS7ZymZo2M02CoW+knezx2q8
E7qCL4Dj1ZtOQ9RF111qxV5lHVWTykoFZXDRo0L+lWfvsdNi/9k0WMAKPTU2apiXp3GucBFNb2uU
jb6LxJhdz5L2CUVKZdsG47gDhdRdkgnenpwSxWRbQIG8Jj1SM1MXAF7T0+5fcuDm32wmhSqE5hiY
rVgGKlq/5esMcJ2+5hbJK/rCC7sr2wfNUOoLCtPxXVHHaDpR77jIPjSGNF76SbuVTTkwGeL9VYOC
mkLuNsoT2vQY5y6dwYUVh9zlrxOwFRCbYc2tyUYBCRAGstDygIZGuckt9cukKPUh8wUeLLrQayim
HOQU2TRRBP05crv4zTXyPsNYff7nzbcmwR352+hVsA7B/gEHDS76L/+vulLroE+N/rPeZekm9TUU
OOb9hBSHlGdFkLCsh2pzqUIBtXQexWVEnK6y+9QBagTzDbwV5842Dp1TqhviGHfQ7L3cJxi1tfO7
sw7Ro2vf8Ovsfz+v16tNY/m4oM5VTOv/UXZe220j27p+IoyBHM4ls0hKpLLkGwwHGTmHAvD050PR
bXqpd/fe68IYqARSNFComvMPAIIXoUlgTW6LZTEw4+QgE5OymJhD/EdRtl47X8e2BXpenzpfi0FT
80Gp4i/VQXOOblEUJ3dMIMWC7pAH4vWYTHmGsSUAizTh5OUn2zGWpq5W3+oEiQkwyi3aqpD/8UnJ
dqFrJuwL0JaIh97+gUlHw//2DzvpsP+AtLkvNaZkaJ+IbQxp/oZrrLJWwkHbymKOnoNSOPl9rpOM
A513Z3hG9hbBidyFSgfVQBZjGH228MdbEffji5F/xNmUv4k0zw+G6c53NpeGaYAFl6s2e9k6msrS
C/P6OYrUge0E30BeTM2iYCO/waVoek+F2+f3nZdXD01v3WVBaK0tK45uOoB1qxpHKFIaJYLE6Hkv
3KSKvvFwvEduYTwaamzc2JEWYlUU119c55vSOuG3TwP9Tnv99/tft+ds/5/3PyEqW3fAgmDsoZuu
BEf9Eb2ZUHWtFM/OZm2HbHpBR8/cNGGMN1WAi1Pf+QdlVn8M++o+DAJzK0uynsyag8zM3CrLsGmI
vAMD2wlhZjejHbPHQyYF32EozoiXTs2NMRteVJVdniFOLoM6HR9kVV4g1torOF7Iomwwde/RrjsA
g/MgyPb9EUPdZ1mSh9myAXIXUZUeyO861uEtOVPjbIvOn9ZDDFSSRWa4RMctPVqAEV6HCFSCm43P
IOmCmyp20Pbte6ud4VDTUjcd5Afmh/jyyMtHOWqLrWnWhwDBWYSjg2wbe1NzMkl6XQ4o5+gLM7XS
PxrCuYsc4cwjZOe8tL9phm8vofDDj+tRCDuoXlId2t9nSLnRIsskel0XA1Xn+1B6AL7njsqg3rWq
ff4UB7jqH8vYQDQuJlBsR1ktBZKvIYNWDyqybGhVhy5quzBAlJcg9r+YzP0nWeraU2oW7nOm+9m9
6oQn0k7Ki44W/UFVEb+rLcxHISkhpEeotRGgUx8g4OQPzNVIFfIfEiaq9ajEHKoQyS+vhOgt67LS
2xZtNm59hJgxVlW62VCkP3ip7pZYLP1VlmfXPu7cWxbZ9t2FBJn1Xht2l01cSPACv8LyWcIoJHBC
nqEkgOVh4YE0H0s2ewGh5Gs/q4AB1ijxxPIAvWEtsqwl6s461j8U5UFtAwu6d3k/I3r3Y22hK4Pe
s39bY8/yqVtcIaR6YcepE9LBSVOHJ3lA0RbvhPEsC0QDCTsTWX4pOn26ySeRmQvZ4kSzCr2pEbad
h3rcTAe3jW+ZceKHARW7tBDpWZaQaM7IX0TzbBQ/yEOG7DGMdxA51zqzRJChK91llvThbV6PPxq/
N54Tu3RlCcNL4zlWpj9K5NwupSbT9eck8f9okyLdhF7xrSrtaW+FsbqXZ60YpsuZrIOHifKjgPMd
dSkOnpZb7o1C80m3OV2OOqA810x4ilmc5gtMOPQbtxrHmyHr0qPu+vDxlNG/Q9kX8RpSnQ9FhjuI
mYftc27hWOKjTvOOTexHzH7yO34G3M5DCwMgihdmH7HpaOp6gbpuBmE+7Y5ZpSDqGzY/fbt133IP
K02z1LLnApYYcvmQkf59Qv0bc9c1QFSxeWRSZTKl+RO8KrH9MBdV4zyHrY802fxiFmVXLVMRp3sZ
vh4QoFiWuOvu5atXtkobI9mqaumv1utY2apbw02nF0jp/Q/j5eXkgFAHYWzVtT4e8gqdsLwNcUn6
T/qA3QG5ZzMMe/4SxMLSSxxNVJ+W7JfFc1n7NeLjtng22bSjCLdSFP1kmlH5OrnRtB+cYs7IUiRS
qK7dwBiZJCmiQwWUvmortFa14tWyimU1Vum2s1pvHbShvYP7g9xOr+PfOVkPciM4thMeRwCeH2Nh
WbsmUCt0pWLnWemNhwiq1C6wZv3qodqruFC9W3jfrSKWubemkesHVLGstVfY/UvW2C8yyv27a9Yg
vyS7Or2PUvvc1fWG10KUmFi3unNrutCSV/h8rtW46A6tF7LYQ0XNvdVJwd4arXC/6dn0YPNQflON
6sMJB/vdKDMk6DN/eoW1BiXSRlcJw3qTNY/ePaZxPq4qtNnuVaXt124Vmqc8V/oNwGAc8epS3Q6d
2WLGZDo7TIS8vec62d5QiuHGEUI9uFWFfZkNGdCLkAXphtK5K2Ok4GwXM3odWDApQNE95HGBx0bk
tk9NjShgrucCtxULrbls0N7Q3sPFuRQYpk/TG39J/Z0FwK0zVc6HJWbJ2SLcByRtdpXgz+nNPD2N
xVjd52X1bYgN7V0LTNSrAq3aJw1ESA3hVVmfDa2zrcG2bQbcLTH+srAWc8Mn0Z0GHu6byUMRtYQq
DVOqQWyi6ZPvaIMtcLnoPsbKDRad3ZXPkZ8GG91SDIyc8+DWDawMP50qeE2E/SK8qftQknjTdbM6
RhHru5E9zbIwku4BD1RjYyD3d3BAszIhBiVaeGH52GQx02VoZN8wN95oZd0ekiJKl05SugcS/87l
IIs22TjWIFY4C386B83RRL2Qp2oWcyo7XU69ebjRTvkhif64jOzsRoiEOyoS4LriNatBqPWdr0b6
HpMOfROAWnwC8JjzwjHzDyN8FzgBfs/ZJy6HOlfvdUSedkpsujsTHfUzWoA8epVTfWuCeinH5K77
s9PV4rnMTCT/uPUOlgEzG59lbOk0FPwKH48LvY/RLp51J+TqYz4Y8ypF1tfd9Bj8rrrWk5VEjp1e
wtchRaAkf7nGP9bJi8hPwEP5DfXFcBYJslaQhYKnDg39uzZzz7qC8Z+ssi2ck0kmn9S5yvWwdbXA
IG9lIw4UGXAykgGy6Okj8Th7azoqDuMNkjZw5u6MdGpPdqu0j7PHR5AmhLG0PsU/2jLW/RzVgjod
L3rda06VgaKg3gV/dEPO8seUea/YSo27kjBd5glQvHrl1sfBArsmD7KYJSP/f5aFsrBtY8eqFcEZ
s2youcQrZZUirC+G6rW/6iabBx0YAL6p8wBWGeVF3+P78P+Cj+J8WYj/ydUlzvCfC3QXwogLypPU
Kg+npqmfADiVgRBkEef6MxlOkjEb5tpyL1CGsom73Vfzi3zyvC20zV+lue1amttkz3Z+rQ//0fPv
42RP/Ot4Z/31Cb/HRYmC43adY7rc+6RT/E6QXvGOatODmXTt8U7WyMMIKGqroI69+NTQ2Cm7ABko
dt1MXXl1vg8TCybDnKbjAS/urNrfyZI8mE1kbZko6qWGI0YCAtHtlr2Hi12Ya8sJ3BIcwM47OWPk
7yMjvkeU2TvJKnmGh1aPLh5uq9cGolv1Js8CJCO9Zm1mk34O5lXrmFXlyk4QCp1g6D/idKceWD+g
Sprp32rivE+R5n5MrR4+o+MrNmPua3vNT6w7JNJDEMNIbJeFQDhwQPjAaK0Hp8zKxwTN3iSzi1c7
FximdcQGZRFTYMQAa6vd1ENevo6THi0VbW8XJS4paZ6tiEmhazgVNo+5sIq7oF5PWgNktFGUGxYL
CEZnkGC3iNB9tfQCrcwEEWki0+5zV+oPmC9m37OeFMpQQAkBGmTvUoNM+v/Qg/gl6m2+pm8h8mib
qWxJauhZhmHDVK6zUs1eeJf9gCjif+j6e9d2zTmFWWzufOx82DqVFnGd1DqLtND2MZGSNaQL600t
USUfrOy7pqS/evDt1f1MOls7NumrpsTAMswSluAz5JeQerdEFNc66CUgFzCnkeKKwwUihw9VcMTp
6IgMEFq2DVmUFm8XFn2xhXKH0H8GmnlHmBk5Xri9ix4o7KuLHuSSRWnyNPaRtvL5Y85p5LWbHOj4
rRVm425ogbKMiBIf/MEqdoVbuLeEG9NNXCMJwP8YogwGCWWET+1mwxp8QqcMlbtCL4ybQFXGt2Tg
HVAOHjFzv74d4B8sZL3pN9PKCAe6zRPXgDP5tZuaVNainWcwZcy5Wmv96pYkULwT7yev9uTV5CdE
RKF+D5A7WKe2Gx7buKrvUi3xlwEEvW8ayiMBnquRqhboGSYeyChP3zdtHfFl9eo1KbK7zE7s71ma
fuSKqJ+cCqnz/2Xpa31iFjBVeehc6RrhNNUyobv9Z+yxRa/RSbtifAat4z3U5otrdEy8yGXsrR5v
liRNqvcMH57FLM136kVl3A+6hrQG9cmUrPtRrEJ4GChTosYmNyKyGDXWn0XZahftoYrKe29y06OP
VukmrIfyIa2TejkQ7Xg3suk+krhcz70pLaf62djlV2NM3VcFiucyExhfk/z52baNelDUhuRNV45f
Qid/aFAMeqzn+hAw/iowjfFLf6xivzgJldC73NEXyaRuxGyHKPf7Mi5Agmu4jfTSurFTx2y3VoHV
UGUZ8dZJe1aWEMfJVbo5UnEymO4IbQVauj9irhywQFIHcZRlPyjEMRisjqzEgP/LfzbILjYqiKy2
5474cQ3rzB2eW9M+SyShxB7Cck+Pc5UCaeA+LJ10FnIVK8iX6q3roFXpqPNmSFURY/ai4UcbwVzV
A+un41YPse8qbwgKWMskrrXzBFmd+V8jFvd7OG42v4bzy12G27Odbx31D5MxBqfO9MXOiYb81EAr
WBSBnb/VddQizm1nW6Vu8rfQsd8738SnCv/jRw/arKwevdzdIZ6AxM88KB/Z/Zl67R/NUG1fo2Jn
Gn725hWlfSBLXC9lcVDGR/g3p3gWBMpr/86JLXwcRJsehGb0K1kf5MEJUF31ZLTjKvfwLFTTcmO2
LUtwVvJHwON/Hq51qtOKtVkgcCa7XBtkEaSoWMNZcla5aMbVoGfpvVflyKuR6OVFGfVbvBOrY1CN
xQ3aj9keITcCjzygOyPuOjRCsBRTg94FvowL+ZjFw0Oaev6yRJ79OcHpbjFoWvemhg0qq/FofNX9
OQdcFh912WzGi++xtXUtsKgLY/QXXRJEwUItSML4Tvsd771Ho5/y+Cdi6CxX5/zZ0JAX8LvkXp1L
BY7j/mwDJdvI6FzajJkU/7tN5uT+Ps5L0MXrRa5f2AOeOftpF164kwhMuLEGHtYh5KyZI90GjrIx
RVoCdeWO7B49NbhhGR/8hKl4E/pF9E4sBMU4ZBnvUi819irSNpss1p1HtyaLHSHN8hHbS55+50eN
xOACOyTlAVn3YtuyGNgPAXJJQcV6s9LT8R1PzwPy8O1toyZ4ERHJWxD4DH4COcUNzviplO17QXL5
1emScoWm93QynHLcTYZeIgvcmejdp+EBpZRok4aNdjBqLbpVW/SJAX0lr4ZIX9AB6D5AuWy6xAy/
jgm6HaU9hmeIEcw0VR6iYN4b92jTh2yLdeubI76wZIZukOaGuI0kTcEeSnGY85Ni5ivIBhBBv85M
bUQC28JBQx0t+4yq43tdeth1u+O4cXDZ25ozEKvVzJXaKd7TmIrqCK8pWqqtGb11RQxcjdtjJ4ve
VN92TSAear9t70WRPOpzL68w0l3WjojSzEWCd0Q+lfB7bonujnwCP0UJGekKkpqi0SHTHBHL/w22
GjtE45GcOskqB635XZ2GW3IFBgKVA4SLwPG2ZtkwM6ipsmq0rntKbDwh1boXX9qgvI+5O4JFicB8
kmD7iUrnYTT64Fs7aRD7g8h8xpr8sjBQku9M1C9+axqvZYstQoeB6loW8Vzv0LDnSbu08meJHDvU
f3/52X9799mGQYBYB8GPP97fGN6amKBI25XyJLxcA9uEw8dYTf1JxVNz34ja30CXLJ78gmWJqWfO
jxJcYNDyEF/7jvAab8bkjmUB3aMyf8LHA1u62UXsd/cMR8LLpVMIrnjMzX3nS1szm6TB5HB5IWrn
6JQuEHs+tER8P+pW2w843X1pm95cRm2cn82k1ncF+45dUGjxOYA1ivVLEXzBmOEQsCiXg3q8qoiC
gtOYwE3o80xQWln05ATo4s/ZeUxnoqcEtUjJTJBtv0tjMn1um8eBcnH+F1kZIHOfN0owTgw0DFTb
4B8I9P9cfRC+8U3ghM6TQWp3leBEU76mFg5f4ZRsAYo1B1cVcDPlad2Rjmznw6UlN0dsGmQ5bchE
YgexDDILJKk93Uqci4TDyLNPmJhPRSGsEfWI1jbxyjTRBuowxRjIpz06ms6i0+27g6ZUzhFN4n7d
IK3xjFRJsJh3QR+YeSDGYP2QgzIlYpATdxvVYM8vBzVJwGMZusazk5Ys9dOTriNF3AmxdvWGp6QK
iqU9AoaB3ffVae3pzdPaZgmXxXpQR6zeiySyb9vYVHbwD9UbzC/CW0TNMX2ZhLL3QvMlRAR9nQKy
ORKi8w7gQ2PknyeBJjXix6Bfxg8feHNrcoOAxwPv0cfPIvGsNQaMvwYRCI8ug9i2Vr8HjRp2rU6N
VFed6tFlUDx/0rxtunySryviSfVtUiQAgLa96WXrHGBn9DK1wVfNwrZOGEm8n8rYY7FLlLHxWcti
8hTszDkGWRkqarvV6F1ikMhLLeb95nOZWitE0lVgrpr9VvY/mxnn3iJRu6mJp+xcK3bmakwbi3Ng
Jm+Zk/nIo8HVbRr9FRlD/05WyYMselm6IfAeHz/Vm42OcDD2iziUPuC0PB4wQq+RGkL2UJ5dD7Iu
CbD2TPIjM5Tbs29TH/NkBhynvnXU5giyY4On1d3cPuq9rT/L1rFTrWPtPSKa3tzoWWK8JpO3IUln
P6qDE97XoXhMZxJYYTbeTssSe6VMurFWOvSAirLOd4L4+0o+tZo75jtvdLtLUbZm2N752ri1yvan
NW/NBoD6G8I4NlUUlVi7RdTVefCLH8boKMfGG51bucANtU3kqNXtZc2ru3Y7EZ3X+xXBaZYz+Cev
hRqjntaEoKtZqrHLDFbIFYTHMg6zR2uK/6yf2PUNuZU9zv2tLvPeTf2YjiD8M5w8n5MuXJvyG0VZ
ecPS310Jo1d36DPzH5CF0yJrW/e2TcLiWWmDtdxnjnlX3mTEh5ci0bvHcQjLbeliTSkThX6CBUuW
mPgW8JO95vG5VLXxBfTZ02XdDtbLWE2Gom5YGzv7zO+UWxev5pUft9Wb1SbnYI519nG5t7PcehcJ
5scG67JT5WOX7SkN7kgBRo9pjieXC1blR6tvzKT5mcN1eM+LB4LBBSTCv04U5XPNn0056AXsk//o
k1et865C7pNJBbAvc47IIdw63055Q8pIj7RgI1t7aJJVMX5DZjkf2av7/HdiZVy0OEs6ybGzigjt
tcZ577J63aSt9j0rOhUJ8WS6T1kkAQS0kU6PhPectf2T7FFnERvWKH1uy7TC4D6PbrS0qx66Ofgm
ezgIT5RWP96WzGmrdtYbkbaEQoVMo4YZ1jdaOLKvt2PCk45tLNPOiZ+zIboz9LQ6y5dPQYkB5Vne
xnPbtdQawR+l3+N8nxvx39/+nur8/f0/w23I/Ggk6v6uhWRYSqME6jA+Td6+VjTR3UQZmCTPM/tV
X8QY0Y4QI+RZ0PlsgLBdj1Zx4ytgyfrZjQfZH8gp8PCJTRwqc0CuPFSfEifB0Jupajuabbyx/Zyo
8AwtliDjeNa4abEwzSsIaxGiRgebmfXFMb2X3E30kyypwbAw8vgpiYjaaHbu75m361WQO9Y7jOsf
DkC5+9JrlLtk6odFBsPsbvSUihjEcB+2fQP5r/thoVT7XhNZA7vQj6+x0UVL3KTOyRiIuyKGhR65
bnFXe46/izXR3NTsTjP2kOuxq3Cw0dXpmEbdF23S+8exyvVljFT/xvbIKpS86354drMw+O12iRYr
uwpZ6bFGBy4zs5LfIzBWQvPqrxpPe47e+6s5mv4WOnC+tauyuw/tEtv5UX9PM2Ml80pqiy7RKIrw
7MTVvVDC+GYYIvuAmZN1OfD6BKFYVMitzTyhmVfV/xQ671syNFHlvYWFj9CmodYH1xnbEykxXqVd
hJGHNVSbOvFNPFu6YCn8yt24AkTBAtY2qk1d4jxg/3UygMF91QDMLIoSZ07ssjDymMYN9nmvoZX3
31w3KvAmq5t1PHXx1q5VbckMIF49245m14D+ewAdvg4qES4646nPTe+n1Sv3bIp3Ldn51ejAWBgT
DHRarV2ILHS3idl6h2Johp3tKnt/KvK1NsJixy5woYKufp3ybthgVGVvCr9jB563J70Ev9cAOvzW
JeLskmz9IOVEzMbxloGPBTFyQe0+BRYj2X50+IsWmI9TD20hPQ7YEt/LQ1Wp2kFJgPDNVYmi1Mso
c611OZt5C2eEfyDKt8Etz5Wdl0/Aap+02ktPiCipz4WivRSB5tzpcdngXlifIQIA6c/imC3cR6x2
+VGNggcPXvdN4GS4OGLvYh4VAtDeegrt7B2DKmtbdmq9kUVccU5uyfbQ1ntx19ktRh5Knr+bShyt
arULD7rX3QLTdME/oyImGTShx1mFZlNShsE2G8WvetmYEMQkXDN3kWXUxr5gtZuven98JjOSn6o0
fmZ10txhe8+TNAltL0TTYyjOTA00HHvDqP/Be1fcZ25v3A6Ds7NSM8REzkYSmLN72aiOvrjvB8fZ
l1PyjRwjPQQKCTgioEt2KUco4qL8r+OgNuQYARBZfmEZ062B3vNam4u2YePX5GndTY4+8ybyynEp
2gY7gs428sPl1DE7tkmsuNylmGuTgBeUqyvLUNyVIvT2eTOeqzG2Tm7Wbtl9rk3P+FEIHGDVuP0m
TKs/T21WLvXCrTFUeZ9qgL4xO52xi5ufwnwUriOeMY73jpU/wR2uUmgVSQeJJGZKR8LP36kiyrA6
YE7Hmq485/OZY2rnjEn/IKtkY4+2+1YII1jKIuCm7E7R6m8JKeGicaynOpndwBq7XsqiEwVYYbrJ
11jJ7Se0hcVD1mHdMZfKAsZmFPTdelAH5TjNB9Bkv87SxOi3GNZ9vVZdu137ejCKSW3w6b9HOnZz
AMX7s/JLdz9UTXzjYpoDJXTIdpGpBbciipptWBvJHanEcWOURnWa3NpZexnSHkIEZ483867IiuyA
HnG7D3n8d11UuEcDpdSNPqrTacCBc+0D/njopgTpaVOoT2V6X9cWqAMXyxl0rfGOM+v6JsbS9DRG
mI7mXlq/635+q1Y86UkKtkDLmy9x3eFT4BjZGetUcweQSt31ZZcsK4yK1xpR1BvN5mrCUuZXBnbP
rmNoX202Frpa2x9umT1qrCGWDUHFszCUNeIi5U8TUlnIXPge9HxDESbF2cqjbleP2JTyKG0T3RXb
wQIrozousQU71F9Vq/mm21n8M7dvQWkisMDDfLbJPb87oVEuq15rHpB76TZV2hZHd6gPXkxO0A+U
5gzDqFvmDZmAqsBeqajTDzVkm+XlrElsrMQ20AuLwzQZ1q0OjmQVekJ7M8V4SwzEJVHpaUzZmwYb
ra8RntFr4arVnjCl85A34gNuBRMlWXt2xI19nzVdfDCwdli7WT/eZZi9LnrL+hZrZQAtA69OLWy7
rR2wREKy6L4b8+C7B0xuoeXZ+DBmpgBhXqubOu+7V8ITJEjoEc0LZ7cqsntdNAU4gGaHIXZ640we
trJTjJVW1CXbUW3tk2dW3ioSs1zVEHu7UY/GY14Cxx9m71bLxGrEqYd9AjNVGGJh4AKzCIY2vY0Q
4MNgsm7XEtwV8FuubBFVNxL61SFsDlLEbRG1AvrVdO6iQ9MUh6A+f1D9gpBpax2suk+XhtmLm67T
sOZxtfwdIsYHWZfhXHlQOwoj/IFFPegNrLTKXsFKVycOO3o4dPVRP26HPskfAl14xCu75rvt1Yh5
dtqHQsqiUiPnuVLNaa1pybs7YpJR5IZ3zuYDBHux0GNuVN9WdGVBIEhbTbVTrkO/9s6yo+fZ5taN
TW9xrUPZDX6LxcQyX0V2S63BPruXa18ultraNgDV0IvpdVSCcO0WZX6LpY12gDPI+rk30qMXe1+c
xPBuI4P9ddg8ToYRLfVJR7DWg+Ve+3vHc7XbEoIKnnMhsgQtovhe2ug3eZ+Op3I+RLt8zPINm+No
V7JTWJl2p78id/rVqIfhJ/k5vEAIWwbstmslxey29Yq1IPbNdJkG015JmahNxbofmEd26qjEq7Sy
tWc7Dpydnyg5Io2zk4eWvgGESVeTi4e6oZbjcfJBj2QG5uSxbQzoASV4f6qjcyyqDiN5UnKPWBdl
O1l3PWgYs/zq0rg6cTUH+BerERQJm+bVbQR2lY4ZvfSIuq/6zDLOiReyRQULAZ57GxsTFAEICeB7
EIIUeiUwEmxvRW2wBSRC9ZiRZ1pAyh5uZJ2WGTa2Ny2kYsU9x3i9fZCLwgVh2fqB+xAYrJIjXf2q
YrW2B3mKrasC02Tho50cjXNoolIEC8HkTWmi9F2oIYB14EAzcNklAB7uQaX3yJwZ9jIZ3Hptg6G3
woiEJH7DR7Uc8ptoynkeSlVZ4Veuk9rz/IfREQ+BjdalZQch4kAKAZak2/paXdwTT4OSrFQ5PLYW
2rjNqglKbf1sF2N8OxDXIBTS1s9JWbh3XmI+cf/YT9MImwc6+F8McWdWi7lSwSp2cauqJwEsCeKy
Ia4a/64tv8uCHYbqunBEsnKcejonSGNhXNIOMBNmVxpZh9rHVk9dsBdzUTawW0AjRUEDhppSxMlS
tXIWwLNq2uA51bHr0l9neKoma2QjLWS+xGxENPe5nDITcV+lar9BMh9dRAvJSUWF2p1pnn8rD9wG
3k0H08pAW+TWqm1eABkuLJWCV1rBtMgK1rnXcJZd+PwyN1ZtOfeyrnULvIibaVfEro7AFMyuLrXJ
wg+oweHDBMdkvCPrZJzVcbSWhh8G9yHfejs6Y7rD+5V0QDDBRhvnEMIJBOuqt1ST1zTITa/U4eLE
5nsPqe827H+MRkGitRvLjecSuMXEytk3fsNabD7TEuRzLpWyLA+tc0eWd9z0XdSuCZuSoihhQgol
fccSLPmCmcCsiKK0L8z32rKN/eARLEq0NuPaP9kqN0WUfGVzRQK+qwHvdxavlrkoD8LTQdVaHtEB
eG006YNj73OxUkSqn43mITIbiI2qjfSKzw+MJALKyapXpze+rQv4Gxo+xeVEPMBMrHQVTQpGcvOh
CqEEstrqNlqg/qqr264jYaNXN0Nam5d+QtPuSOjZx6SwvE2J9vCqczQcwyMiLR4a1k9aaDcPohEL
FRHcJ9Pp116iKvfzQt3vGu3VALF6JEDgX4pWmeEINop4k+lljH9tjwNGifz/FgmmlFxs8d314wLn
ACH2PGuYELfmcG+hpLEcvXTaWp7vHpJaeQnjInkQMCTNrsbBbBzrpwI0Umm02l0ZKPWTZwhr2aNR
zQxLERcWf6v1hGb81r+zCkBVULf8uzy2f2g4+70GeF7eRCrGVJUXJK82bJm1KZpoJ1thRKDdGZol
6BVasZlA5TZRHlXXVB94fwBjoXpweniLYWEvbDaaB0fB3LbsLWNnGU26QkXEhjGVNAg2gR6DB24/
Z4QS8K9w1RVxfVpHVduWBa93JXEsQiwh+p3ARDGRZazu9cG21MpufRnbATrjbU+cb+7MCq/ZFBPI
eNma9MT+zHGqLkVgWrywxkHdyM65SMlvDiZyhvPnqgEGyTVudNvL2GHwVw4J7a3sbPSzh2zo+pfW
1G7warazancZGwkSbz0pIfkn4KWtLMmwJlvMeHaW4/WnHun7TRZNJbbjB9An0ZPSLHtNFU8KBtRP
WT28wKLybgtcX3dVD3lTMQZx6lok6KLegzukRPalrtW+VhN6apeqHrGCO5NkM+7b6NzG7JgBmod7
V7jiJK+R11GK5kkebd18WGJUJVjiRc4KSHV6CAKI37DevucEp76WZahjxmdYp8y34h2WT/u2nbJz
ZyXPnZoEr/CR9T0WFihee0PwWidtuyHWPm5kK+CBZkmO0NvL1sKsH7Om6M9B5BovHQZ8WbDTw0Jd
lcKqUQyxsT2Et7rFjJX3lhsgg+SVuIOsY8v56zSdT3E+q/TlHx3+ODUzrdwkI+GDwHrwIWG+YBBI
Zt0Exjt4wYvB3Xbvp8VelhRLmKc4GB9kKZ5yJFBz8V2Wav5o6NtRRbq1Cl+mGu0gdyBHJ68at5Ox
8UGmrGJbMU6jr/46mMqNo4jgdK1mwV/uUz94lp2u9anZaetwJFP8qaEIYnVR+bAFrp1lF+IR7HXQ
MRO/P87v2TBataY9w4ffRKId393J9ldTC6h51HL1VtUJd4GdXrlovcB/x0gsms1O5AFfpV9nqWG5
PN4573AH/xPZqv0+S4vMWw89hJJPDbKzbBWdEvzRCtkH+xVbNEQliL1erto07iJtJoB7HaRiAizj
lO+RC/t1iFkq7NP5IM+uDdd+14ZP/f4PXa6XnwDE4203f/B1nCxe+1w/6f/Q5dOlrmP/8Vv+46dd
v8G1y6fLN8EMzPvU/OmTrpe5fplPl7l2+e9+j3+8zL9/khwmv6XWj9WmC6OH658g66/Ff/yIf+xy
bfj0Q/z3l7r+GZ8udf3B/qtP+/QN/qux//67/OOl/v2bIu9Qszo0iiUCISztovkxlId/Kf/RRCqK
UXnq/hp1KXdmUlyucilfBvwx7H/8BFkpL/XnqH/+RtdP/f+0ndly5EaTpZ8IZtiX21xJZibXUrFU
NzBJJWHfdzz9fPCkCBal7v7bZuYGhnD3CGSxcolwP37OGqNSd573q+fjSv+3z+cww9F7MGN25+sT
r6ten7M+96P1//a51yd+/JfI01t6IKxq6A/rU9dX9cm2Dj+/0P9yijg+vPR1CfGky3/5J5s4/gPb
fxDyv18KTH23m1D42Zjx1Nx3Y+jsaxDxWxmG/UIZYOYNyB28YLSsrVq5/k5xm0I/pg2ifk3tsaNc
3BI4TgGYOMArZ5rU6zu9QLNpJ+6g35tm6l3A/NJBJ6Z+9tJT5bELLPUSOenJQG6YohIaodWWMgPQ
y0Wu7SrmJrpuouZGzx6UnnJrjXOibFeNN915m7iaVik43zdiWI6b9Dc/apRbE8rnLcLDyZGaFPko
NSueQWXemFXe3kO2lD8rZF/Oltc+ik+iKj65B8+uxx1t4fmzhOkJUmIhyZY7CdF9lS1SztaUVSUg
LQswXGasbdaF/sOn627/6Fi6TxL1X57sTTAv6f7vQW6QgcvdAcHrgiOiDffHRcaITSJ8mnpv7tVh
vofYpkJIMRJSDG/TZK5cJM57X8WqkvBQmDTvaiUdLUYdUwWQW7mQJYSkdB1/CEpc9wL6cjp+mAPy
9O/wD1bIFVN3Oxoq0u0NHP6ovNn3vRY593KXol3R93l3+WRnQxTt2J/yHvo0YWzDc58EsDX8vYZE
yKXkeAsLlN0fV5vchanT39AG+ecnuyxSNu6pLmf7TpxictLhkKnTcFuBtwczSZ0QISeLP5Gzze3a
u9rFKXa5Wy/A6+yTDGchwJNbl2KKX8dvc2VaY0b+LjLqFs2zbDwAAei3UTzr3gZ+veZxUyFr7CFq
pPCuBUJN2s4eD7FXtI9DoLaPtVY6d07vfhHTaod+64uVtS5nDULlkgFHPthm0G+nZabYrs+QlVaj
PAf93On6HHGo5fwtK+rmKG26cgcP1NNbv+6n1l1I+Lxyc/Vd76VnV7p3oYUF7dDuPHg5Q2q4d2pr
GCm85lXW3CmVYnPvK2r9032rGbW6lXC/rfvx1Gq6vQkaVNCb2HjrnU6UznPJbtAdvV6MsoGsk2y+
mD6EfO68Fn8QuzRdfwg1FH+Q6dKIDX3BJoLnH+E0ctamQaM06sj2KVxAEShEqt+zAnagRUljjQht
TYM0GJ13/fYT6CfJAJ8fxOgsaqH0v1okQHbFOzYITiN0ngMqR0sGkE/Kc0QVFeLKv4nwIGTP0JVr
+ytpXil80ktcSzXsGgfUAt10u22gjiubp4Wh4BC1dbwLoXoPtyAFc+AgWbwbfK9+KoepfhKbttg6
mrqRHCJHe5CxuD+tM6rxQ9P5wW1vN8O5V63+7A1UiDcyjmGhP7n6fdEVY767Okg+gQcYne73EHEb
Cvd6D/9yUO7WFbo8flvrky1c1vP1+09mW42Uo6KPT927SuiH35U3FdHan7fkELQPvzDXnx1KgKdr
jIw/zLz+yAx+pG4DQE9bOvzgx1WomGZp9DrQF3bMF7E5uaTvd5OIyq1jcfdDcp3xyS5DTtD9EeT/
t2bo3HlD4pOuKY8m5syMlMt6yf3mbWgG7aYDJnIWp9ivc3u6cbbBXM/7dRpZdX/Xl5W2vbLdmjQc
0gY1QAZoGlEECFir9orT/GpMXRbctbkznJGF52AaNdVtPKfVbWKkrvo8WOQOVFTftxJTL4GJdCRM
Hsjojqobech7MbmhXmzZjA7QgzSamm093YaveHTmG37mtAeaWfUHucvQAdXnqLusdh3ptnOmW3AX
EeqpgGo32lhaR4eXTYsfxvVCWo9/CajvXaRAYn11R6YHVeX70yS6WR45FgolGZ62voCwzptz35jX
p32w52kFOgZdvGHWb+c0qo7kqdUXr8sgqlR8+4eOnEfYZcPvbpsP25qm/kf/PTYynPlT7OB8q3lM
WsGnHGiUALoGcrTUa0gn5cGNAV/TcHVXdkRGEqTDm62gsaoYKxR2lhnXybLOEC5JvSp0N83iqeEx
03ayoj2GNxLyecqyNq21EazvzBBvYVW7VHec0X4As57v3QaiYf7r7B92SJ+IllS/hXYMr4fVpA9V
naD9i5jhwaLP5YvECl3Lz7FqP1uUaYA+KHqtbByNnyTpGWhQPaAZJmG4wIhVA1418Uq3gXgdF6CD
eGVu0VGHVD3D9Oqtzzpbkzr5pl5UDsjXk4GvwE+tQ/FWixKVeLMCVZnaBNDUaLD8et3G9NPmAaIS
OniWu9Wx2sLFC4JDO9ox3QoSJ5cBNuarg96NHzMVvnkYKKKuE+QRn1aSR0ywncAIzcISvD47XV4U
6KvmUgFrMhyz3NsTcLzIHuNf6YNCDkb9NeAPQLEwgmp46LRfK0sDZFVOL1Mx0J+nJCmV8ED71clV
h+Kn6l+CdFYRQOQNu0yXVfM2r29H8r3/2ar+qMONoSjo+7B5vLUG1zpqfk9nNvisDfxh/TnSo+A1
LOfboCLb37rx/KWoiu24EKPRP1fc6x2yUcESRdMie2cbjRnxeole8U9hSfHKknTlDWfxRqb6Ycl8
yikUs4bbFj8oKaRUGLwCBL3TPasQjt92bmgfELuyvypzdC+/w2tECvDztowc6xA2FqTLJuxUw6ae
reoo++Q5joyT6eTbT3tlmirZgc+qapys+M37ZhNP1NQfPNPIz8/mulWn4HNjFM1Lssg3GmkKi47Z
3LXqoAz370OKosFFLnPu3NIcXV5sBT07FipuGs2NnuXiAfAoE7B4MoLbQr9UZnsyehMBmGzKxmPW
DT1fskyY+fw/O1nabhf9rWMBFR0iMa16V7adc5GQSfeHe9udj+sE3Z6TG75B6aqXCbQyW9sW+vRr
zPW5c/JQFkV4XcSA3vEhnCh8yqtwgOEj2+5bG4mVC6jpdAe2aTiYy/Kz4pbbEVWEFyXdqTHCKUXX
DC9TUOvbaED4VmwjiNszqKgf3sL3KqaqMKEKytSLs5gG0OmHpLbZRS7DkkPfs2F9E5+EmzF9pF5G
y06r+ubdlPm/wh0ynLwgGE6TP4JCl1u58PWuKOhavAd8jqrePRIjQ79og2ojY6jOor1uzf11zTUm
K+LJ366zZV2rnt5ex3UJGZeZ80Ud6uD4KcRuVH5RA++X0KpRUuk8887tlQjs4KxyK5d1LH6JFLcD
VdZbpIztNfLqklAKEtNWC+AZkSBZQ+7WR6JNoBjbf32aRHJGDWEdBJmo6s344EAwuItHLdnLsPdC
bL0xPvTu7GwGOCgOnxz+kP4IqbfcfrYX411YZtqpzuvURk6FRUb3RZ/K4T7QgxZwUuYcPE6WT5Da
1xu/nodbGcol6dxn1ezjs4yqONaeOmvc5QgIPRTLyDOD4InGzHVKBQvHpeusG39q5mjrdS0sA172
m0b7d7SF42XmI6JD9ifTlwePZjgcmigDp1TVW+A9w1PtqOELjQDgKv0XuRix3YIgsvy7dLG5DUDV
eVYQd1mGVOu7hzzQ7yrTe5ug90AYLIQExUQrWrZ35h7a2CUe7G1+7gvnrzWe1kDgXTbqdktA1VfT
NujD6UaGc1t2gNHsaCtDxU2N57z8miXp29NgRapIX9rOrZG2CaibwiBp4y66ZXCJxvzL4mAHxTqK
ZYstKixAxOvYvDVolIOrnwB/CZAoGcrFiOwYHE0R7D451iHaLeYhtGwwgl8NzUUnZzICpFJcik0j
PPYWwMddOzTzgSo81PVuFD6pkbuJpzL7h1fmmkjySGxquMGLzKe5//N8iQghp71GrE94f7441zUA
BcPlCwjdg+r/YIVweCU1Enobm+adi6u0ezozAogErOGPuo2Du3jBWG8kurMjZzuFxvgolxbW1Evp
N9Dat9NjbtPkkcV+dpTXBMU0kgxWfb6OXMpojWKNm0T+HO9eeXXZv3hTUmIf5nbL3GH50+VqYt1Q
qw7ocEppvUnK+g64INxSAGCfx3CbRkvBf7EUauzd2WP+l7iuQbXf7dPKjfbrnGAo0s3UB2/riAMy
4/+P66zPHv/n19P1s7o1LBjKqtQyzkWjH/tYt25b32C/lfa9cZ4qlmHrlRrn1Dbiu5EWYGQhjbOY
BvFeYyS8oilnr7UevSTLFImUtWWojKhH7KoAwqc2qaa9GMV9faKEjzQh7Wm+qjeRGyVv39LlBM5n
U5rGdIMmxh71u8jcktQw76Iqs4Bu853fBvzkITHB2JPvd/GTy5ncfVm17c3bvsYfo1uyfMo9H5Dg
we1S9zAWrQHX8d82dXGgf0dnTq1f7TnMO4glLyEomH/rdau8lflikgkab58d7xRoUZb54hj6zD3b
+qQc4mykn2Moz2AlqvOsWeX534bikJAJVmu7nmmt/Z9jZaU0Cn5zbBjRavulVAxlK3cmoJXrXb7Y
ylRB/O/d+9/HoQergAommemm+0/cWDLUgfEqeQRgdtnHiUkuddgHH2S4U6AFqW9A25YFF80JaD6j
vmyaGRjn0TQAMMcvxmL2sy65mzhLb2VoVbTew5GkAGCei1ddIwlPFsi5iJcd/XWNmT3NY+yELwHN
Sq9cEj62JvsYFC7sDL23Y1E6z41voya5DmkOue0DCE2OSuNdvQFkZU+xbVpnKMLHxxmaFGsyuhMk
aNOjb3JpIgUW7CrSd05f8uU1xnZynt23CTJLLq6RXqfKSOaPVhLvHaA0u9KtUnKd3XQstMh4Kmm0
2ncleTLTspDUW2y+YrbbsrCba4g4JhbYwMyW35X69GcXWNodqWHjCVLTOzUO1YvWtW60LV4nesWe
2sU1da1y0ezxpjUcL0JIO5vuEkX/6xpp0qwFOt0stvLM9cWkAVzfMbCYEgz7Sexp67XbComP43Wp
9cWIW15g7KTXF7IuV7xqXuLc5rEeQJjAwc5YzpNupPQ3QP3p21I40m9WozbN4G7lvCjhYL6JhLT+
GrMusTpW27oMaj/xZuZzitb9+JUU2isNlcqXtpisY9GZ5U2b1ekXmPx+1wE+/vFzwBgheFEHpGWE
CmhS6ZMxIPISMkA1tI2dXWUfh+YylGDxSvA6FO+nuYUNPL0FY70dOsu4ZAl4oNF3v4Fv1fy7QIMu
nSYeWL7qUplI08TmhdyucZHoZmx3SW0Mp6L9Ky0s8y6E4ulEJyn/VZWCTiWdoUUNiRhWdMzHEykh
8U5LiNzJpW5okrp6Po/tqDXu7P4PJM1s+qKXOFlOxiSROlqhq7t4CqBrD5I+ow2aizFroXIzViTs
Z35Htr1V5e5faWpmJ9DAJanPKMtODYiobeL42lYmNW7q7aOui9hb5Y5iXtBqpmt9mOgAXBTSlyGs
UdODF/odIuTem9dS+/ppRhrgQgPeK6fO4luXxfNGKyL/teuAI2l9Mb36VWRtvLbJX30H2cGiCDxU
FBplo1j07HYGHU2UDbw7DXXaa5+2Gcf+dagJ1QNsNR+Gq1f66v7TuWkaRFtn4EjeLt2fRgc8xqgj
jb2C51zshe2E8hko9oma4WkIqr3YRiCX8+7qXqZkfaHt62UFk4auvafp9d6tlfIG+hR3n9C2+6ue
xF8bWgye1L7SH4asSjdiz7Pe3GUqMHJvAfXS/szWTPvmz1WLPiWQOuBaya90tzWbJvD8e7CA83Op
tE9iD/SsOqS+aZEY4yFR0x46EzhRC8/ma/TdCOPxxzAHyBXwtfbUl+18g/pJdaOaWfDMcRAMvZ3b
P6Lvegv/iURCbzY92TG0MG87a/gm6XxC03EHhUVKD9S7/LwYaTVI99PkpBfQeM5DXinKVgksfs3e
74KcVKnYove71Xu9i8fi0uWQY0WB/RSye73lvWjcy4UmdvPein1UG1EO3HxyyHCK/aeyzNxbiV0j
4HknE2aBOe3T4Blyv/xFq9N476vA/ouGxrFYKcut1TvpH+0Yb2dzGr8HqIvt5zr5GNEsJZL/NkJ4
otI42mZRiJpooNDwkUO1eYTdJuNTpKjhg78cOJrQc3aWCifYVUQ5lMOJsxxDxO8H9DcokXXy4Azt
dt7iEK+Xunxo0voyKWVNU8hypvkwbVmbGvB4aupLu0jt6j0JX6PyyucJYOLt4Cr6YZxL5SsZrGuE
QdPPJpsgHrJjWqJy6sPawreOCvhvlJ61E8y67TM8itM93Oc3Rs7L3qrFVBysSR92EisXQ01/g8JO
O8mo6qKZnsr+Bj735pHD5bafa8qSPmJuIpTbNuThCoPsyNy00y+Onu+kBRp6VI7DyKnspMvZ1R1t
49q2eqFBcZuGWq+8RP407WHdL2w6ZaDFlUtoq+qdYi0XsOYZ3yLcgq01dVoKut8zvhupFCweCV96
2v+r2zxABLKmHZa+12oan6Ll+xqyL4saTmpxrKdxIf9z9tv8sEp6zuBuUfer0AqcnBuxf1b9lJA8
NsZTOoXmZoaFYyeB4liXkrsgaY7x+1KfwhL3QfG0rImOUK7o8a7NrF3b2vmjVaYcNM0kPtZ6m+4a
PeKkqaY0zncqOqNm/ftQZt5B79UZKQL0qUW7Wmyt18/bURmbJ3H8lzZ1mUuHH62pa4xMSetm2HbT
qO2k8LgSRF/Llh/qmCHqRQd/GH6RquXVfeWO/uf9tbxpGkjSXTmnu6KzD33R/eJGO8gvN5Y+ppdh
6vtwnyi0ejr5P4bJ0mWcD2To0r49yug9tF16kevl8m6XFWUkdol4jxe7uQgkvcfLIyXU+25XEDCV
kGNySuZSlL69b/p63qw2uVv4My964UFjKzGWCy8h/fpv81p3oClIIoekCi7jkDj7oko+xqwrthCv
HalG/UAvwb6rKuv++veQIaxXtEXzB1j/RVTZrmFicnOHKsD71OtQPJ9sZHx/84O62mj6oO6blm82
YRcoG+MHgPr+IQBaDIZV2wgHQRNU2dk04QmVKJnkBD3sCwuV+T8ntU1yeSuVaJGG0reZ0+5WJhMa
Usgzb5LSHi8yDpDHOfQTpUSxKUvMx0C6rvd8WznX2eImJ6xRWST/BvbagHgo/tOk8nar5JPxKJe5
7Z2dMzTBfrXVtNdRQlSDTZarJsdipNqHRThMLmSr4VutyXnnow+D4yIcFtqJgRj1dwn4YO567QCd
bbYV27oGOTlwT43jXNcQh51r3kUP2Gouj+renwcKKD3Mszl8drDn+IPSa3+7Ll55fAxKs+PN5+k3
MChBCbOItkJqWD8ZekGftWM+NDkq9IhD1k9LgJgkQC6x89EkoctEwMrWdeLPa63L/7zWVLTfvCjW
7lw93Di21TzLJdYKFO81v3vTtWkLSJH02TNvOzVtn/s+8x77LFxyVGjJDAH6qr5K9HVM4opafK69
RTu04zwWHGU+R6/Pkxnqsr7YJnP0HkfWl1FXaq9RFr6OSeQ8jQPbvSoxwlsZSuuONzsnutCai/Tw
ZLEXPMXaSQYSFMJMTy+j+SVa+n7ETrR/THpQU7VFM9i2QzpvpzV8cmSGxNCB/PaodanlUQ5JXGS3
eTFaW4RPfk2f37KGSufVeeAxmbdUtlQ/PwRqCMgCnP5jmPX39ZxOJzHJpYTV6Ygetg6ZI2FkHuGS
j4lTLcADieJUd9Voxg5Kwshu38hRIpGfOLmVCxyO/q7VNG0jxxSxybFE7lbbOuOTTRYwqfptVLfo
9iENoECG4Av7QBpGs6hzW6spSgwLnRjtrm+EYcVU7y1LhyKzR1zwoNA/eaiXAumclNmBNoPkUC3V
1NU7BfofowaChpJetKVPydl/gsnLULwlJcerd4XJC5yeKm14nfvJcV1q8SYz72S0Dclu0UWEptHX
uYSpy9dg9Hd7zfrqd/p3BJnyB3F2rb6BJE//UmW19zzp4VHMYYYQnzHQhzvqkf11LNTmNlfLZCde
K2iUfeDF1NGWB/hoH18fcF1ydD49gGLihwdEbuMeoDIF9UqbS3u2wmTLkLSLDDMLQN+k6ds06e8g
8HTPnT9Fu8aKot8rGjlmHf5ThODMw6AXNqQWRfLLqNRPEgCA0oHsIjAe1pnIA4a/VxqHYM83v6Vz
Zh0Qd+FtZcFan44Z/DALZqVfwC7rRWw5wivw3ubH1e5F9XCoAEqS50Ic7NNUGSoCplzm0qeLXtT7
wtNzHPFmsrqgLjfdok8hF7voSFTJbR0DwWqXy+oW2zQH4W4eSASJ4/MS13XKmkIxWeidodf2eb0M
Xd/c9SXQpXd7ABrpbIwQ7e3+vqXlsJ+bDzFFG43HpPV+74OxuIcrWb/UykEGUEMj82yzHb/aq+wo
drHIXbvMGZJGv7C3Wc0BgpJw2lFk/WnRD+ut9p8WDRDE6vMmcp2tTufUcqaQA4jlu/ZxHJPv1yOK
FE6Wy6fzB43C3xD9Ak+7OMGX6YcoHskW/xzrLKtVYfT9egIS7/U801fDDkCTe4qNrCKlk9cvTUoD
n6rMNKNklQOPcOV8mWw60yGs+QsJO/cXje9Pcniaf57juj7pBkBI9IuMF/7mwyZUWvWH0j6Iztcy
x6r0tzm+pvjnJoiQ5k6Kaa8N03bKCk7FZLS/t3w/b3pIXB7qpofOQw04fYXZ/L1x4H6AL3Lapg1c
js4wFTsqKvED0OPx1nYn5ag7TfHkal7FyYc+LMODbnkhD5ui4XHsG/3bp0laWyuwrZrFU1vDe+BO
unNrDt6UoTrBBpL+oNo5JFZufE3q8T6d3PSPxEjopGT39gy/Zk2PKRGhohpf66G/l/zZv0W8r/Ff
RtDE5m5zuoB3bpf8Ai9F9ihAh26vUt36ak1NTQNY+EUAFUWo2ncjHFtXmENWGkA9UcM4GCPsVR18
u8fSyPttUZiobS9IiDiProvK/HYni06gJWVRwVDQ2OlcF+20qdvHiJYALWabojrDY6BW+RltA04g
iJNdhyJSL7yxGiZyJzCsLNsdsS+mOlbzsyzxvo6YEPTcOrGi8WeGvt8G9EjjFSQfwXm29eShWYT0
ujDM/+hCEFOt532fZtXfpRy0rhFWq/abEJCOB9LuYDcxDVTv+VToAJqHokw1HMjITZI/XY0WPNjI
XCocXWQ2RZtqo8P5sPwgB/auGGfSa1OWPWQlXKKia95V8Qig6p+O2lY4SyyOgIzadUbSe7yLF0cQ
l+ZZN+AhvoykqrKiUZuXt/zOYDjZYaRALXp3O7+f1N/a5BWl0OwPMn3qNvKm+V4D33SmgR2KsLeA
vI/2daqA51Ni9zi13cFSW+dkT77l7EiXJIccIkVQRmjMiztSdOcU8e+Bfgi9ypTWu9tUp4ld/mXA
rPcG6P/XboTpY7XDjbM30yR8/Zd4e7HrkVeAbGzgIiug90iTmk/pkpOUseoG9YaysYWgHbkLr9TG
jWlnLZKxlfHaUHmpW5KQJAfuw7orN8KyCc8KlFYKfIcyNG3zv59UaSbgvHy6kKQqoL9dLgo8lcAL
0c9o579tiyNGpgxFmAHYk2rvJ9iNS82tznEzTU/hcslHa9+UBezuy0guAP7NqGHTuVi8rFMfOmrF
MoLSET4OkH1IIgen1RSPdXYaevVXMcnF7rzi1lX19jqzierwNq+tP5Ho6U5wfyJj1I1Jjzho0W0h
QreoMQ0l+fbFKB6JlLtruIzNIPszT1UVvEwynjkyaftq7oeNYC21ge4b9uV4ZCwxcicXWNLgLUjO
qxn6XgCcZde9TagbJLarWX1IdAcpI6X1HL6TFZ2/XFf7+6kK3F2cGNOXpg/Jo1rek66C5QrHEvZQ
W1NO4pwHVaWhEqF18brQP90gWu1vxevyU3OxJ+c3OounLxZc0C/IARR1XXfbolYeqgFuMYksLLqz
qylXb2Udveaj01jDtBev3nTDnUa/K2yYvCJwHPFjrJd3sqxEgISEsE+pnmUU5RBRcuSszrIaOasO
EvtqgkbLRm/URA/P0nqOYXOo/+LTzErBI4ImCiXSm4E38q0Bje6Frmy+muug/FJBjrFRB5TZCv5o
PgmfALmgZqcG8XjTBTmAiyWnynFa20ZRWMGKxzDTi9DYgGZILvwowddSmjTbKKazi9tY26Z+9lNg
6CAC4FfZQc0rVICXEpyylOD8pTSXkgPy+rG9F5M47QYCG9Uzh4NEiMPuIHKS+WJbF9GsDoxu1t2L
XW2UAUkaNLPo19fOdVflN2XoP/mzYkL9JZRWQaZDZKXBkTr78R8Zv+WQqyyesPG4RQsmOdhoB2/E
CHcz4XJ7DYW6Mt93HWUp5Kl3nvcaFu30sKYAJsWkLcCPlBtJHIgjaswRIeym3vEFazyKI9Ubat6F
9gpBRnrnFEXOF5+nH82s8+7LFl2DzIoQVPDneavWTvzaDm6xcebM/61yq/thICG/GefvJQc+/qpF
SwdJX/2ZmNlXa0jy753Cfy39y9MvnAeyXZinzVPXFyQETEu7uOE430yB091Vqjegyqv/48nFaH58
srU8WQnL+3IqyLMU6XeK9h+f3HfJ17jM1G2cm/3DHOUHSMxg455N5WgWk/KbMfA+97pEhwy7dvdQ
/Htnev77O+ro2tEYYvUxgdBs6zRV+c1qutcFtM38v6A2otI5J78pmqK+Br2T7HQ+9I9B6itH+rfj
uyiJm8vYxvPe8ubiixP6EEaHpvY7QhpvL0PjZSh+EPzeGSQBP72Mafb+8TIi0y1+ehk1G5uLwT55
2418nqsB+QqKENkXqGCLJ6Pla2UZmZ7KBSxf7kz5vZjYbTU7rzG6owxlejiDVZJha4zX6fR1O812
mUpjAD3mEB07sxnteiO0XvxCy544agFMaK0X9ASslz5YkjCIIJ3EVgfBgvpduK4gOX4BYZQ92f7b
dCTBqCdGFtkEs1PPXWu+XZrlLgH+bis96NJlZEf9TG4lNUicLh7IeVDt0dRbFZbKneg6mBrZBUog
8xk2WDT11D/EjLooUjFLlOjUSFQ+T9O5rNQn9i3+NipL+DCnwazP/cKgIhe97Xv2x5BBR9A/3q4O
pBGIVt+jp7HeF61/g1xntzXIn91K8S5N4L6CYcKFDBWctXjhvPZupfCX6TNyvC70srbv76/AgXkI
w43vD+6xiLTa2Ineu7YY0VRwjyLsLmLxcideHRa3Tbt4qxbsTDe0qK5DEvYwh8YXXVhql9Fkq1+E
wlZ8y2j1LZHqe+TP8xAYvkaWRm3QSAYszB+saZ+0cCjJFvC6GxTjGJXohCybRSmVy+UabbYGXb6U
5teLNynTfirZ/Q6hfRObigFIIZq+A+zalamXvE5RXdLqh124aZPIg8miSq92d1oYxlx/+r7Y13hN
N/9k+zbwHUbuZVwY2+XSJjrdIkMXkW7DtnqDJS5z2hmwg5wW8zQL7wONH662Hei0mJzxm+f5wW40
Mv1OqjtO8TjPU/P6KWpw4qW2eJdygn9S+E/rDJvChRs55s7NQwqcizDrYDTjUzXxXypljV7nzCbl
tdFQnKfUVI0XWHb2Cr83aKZY3VlJOa+JUo2eamzn9JAmokXHBtmXHGh62JzE26bW3QRtxXMQhKas
IeYeadFzmLGGLGmQBwOPlGSbLCwSFKy68KWcqgr6HYBKlRGFLwXE/ZC1uNt5hH12Wxk9moa+7xwq
037zJhyrZaqY/m3+EiFOhwa7vYUmDb0DtdOWyz+luRKYO4VZnfmnNFfOctUK67N456UyLl6q4wSH
8JuvXvk0yTB09I9z/y1YPmt8qyXn4ZRHzrjNbU/5ogTTP+6mUX+zDe93n+KUGC33sanHY5Mnxikc
XUh3ljctOIjnqRynF6tvjVPZTSmqhrw5a+i+DU4vH+zyZvb/jh9iuEDnvhhsdV/aDgkiSExOcxPq
p0lv7R2S8MZGbKvj34bkEvRqI/NWt5HP9q4NUcj+5NCW9VN+cXetayDxpWjhg1yyIv1C/6oD4vFv
k9zB6+Zt4ZRP94XoZYqxjBtoU2wXCrSfo6MQsHtq/76ajSmI1idkTvH2BMcCu7WwxnlbPQjTvcxY
g20lewmG7FZRYNmkeyneVNkYH1pUPtGSc/Xbdlare3Wp9Cph5p3UDojBUunll7Z5bsg5IbNQodu6
RIgja8xbjR6y6yTai7tdg7jZpM3+PXKk7UZJvfLXtqQcaelZeMr8vnxFj+xqrydUihAkMvdVUle/
luxVNa0ono3ch60om0AaL/Z+mU4HVLBOr5BcfQns7isiF8UO7b3kZVBJt8id2IbFNi02uft/E6cU
pBdyFa7pcQy1rWfM0O0v32jWce6n9puph9NpUsEsizVJM207DnyjlKGBfsW+myHB9hDhUSDIO9RN
rB1F6GJ2jHtLK9TnJBuTx6jRf4hZotzIVY+5aU7flijVc45GBh6mUMwX9pr5SbP4EqAeb72IrQjD
3UiT45NhGdZLjFDzzgF1fZQImWBOpDsXAdgXsS0Tehv21msewNWDCBBfsoe1O3wFLl3f+n2t78Ml
9eVgt1rro73gWPR9if83+zCnqM9W/iYcw+4+yQf3kOh9sS/yMPsFGkPjBl1Kbxv6bfbLENY0LTuB
s1E8hvHsk5QooceUYM2Az6fPhntxJmU8PyeQkAVsnQZ0tnZZUOhf9G6InganHW76xHZV0nB2e1fy
Y5luBi3wb03jqFlN0/8Qh1JAd3XK9LG9u4Yj24feDCJUoKcqWFjmcrw3o6J7bXf2aA6vqtK0CE6N
6UaGQdktDJMKMrCLF1XSEnEFWllkmI0omAXW8EJl2ntyO/siZv66MBQFgNzLpGZJFxW0DCGYG/E6
2vTdN6f2kKSc79afW7Ij6bSJyJCgBfDhZ1h+bdcfX3/cL029HwLEF4oCC84ZmZfrb7VM1MlBR5Ah
nU3Y3TlDasOhX6psWTe2z9HsH9ouDB7E1Kkuesdh/UN8YlonrbafJ7XjXJ20bvgh8f/bSVEHWgy2
B15a17jkSZ3xwYsDoB5lMxjV71MdnJSY3eZL7rfFlzzx/9KWXVfl1NHGZTN5gU7QuA7tn4fiXYPJ
WDWXdTgkdJxpaVDtPOXWN5fO4tFw50dGgfQZ9/86Mpw83wypXT0DCdG3VhbqT66uTQdkpeszRHD9
3dAgluM5bvNAftnYKQAmfpkrhDSmoqp/d6vwttHA224K4NzwE/wf1r5sSVJdWfaLMGMWvOY8Z9Zc
1S9Yj8wzQoKvP66guqjVq/feds3uiwyFQiKrOxOkCA93CIXm1jco70SvrsnMZYp027RkrynaR1a8
LylGAJa4cN6XREn5KcR3N+5a8aqVZg9qRlwNqMFbQOdAvBYt7klXQtn+6ldaI2hifRCWLmWXRxvS
BgsQVjm7DBQXNYiT19RteAOhcGhtklIYaYZVucnOH3aSFnMRwMDLOE2wFzx7BWSDF7iwA7x/FpDq
mC4+D/0XHx2An0M/xtYm5BZfRSML9rHvD68MctZclNVza5TJOQND9EJC1+OV3OI41fbgCIbOps0W
ldn7uyQ1g22EYsUVCpPtdSwq/F9X2chXVplB94P6Q2dz0IrY9lpCVAi6oO64tnS2BZbpR+AM4Z54
6wG66q509WGfTWQfHWPyJ4p7MjkKMCJhx1s13JOdTDT4P+1/rI/v+KfP88/16XP6hOj4WFuYzsZH
VdvG0FwbX8jfTQ8i28HkV16k4H2vhYfURZF8aywWpGtg2xH/aThIRtSEyccaEwi9JAyqMAme0v9e
arZ8LDdNT0Dp68ocCuFKDcEuHfUtaqulb3jZhmykncDBfHoRmb6wehO82HiVWnZo7JEa1SfcmPAy
e+G0Hj8zsMw/xbX1/gJOqne3CUam3Pyu5GewhrhP6W+3sZP/Wu2fbjS9DEL8F7v49lsjDsZQYLp2
lQNNeqtmd3Eb23dAewrUD+OLXuqnrAOzBXm2ttXtXNfywJVo4lCi/JsxBtVh1IDrlnwGzXEXTQs0
nYkcy+Sj7gD2ZefTHfTV5J6JYDyBNuJG3rSs9PHcsqbkkN7Kg2RArdiBlu8y6GA+6xVSEgELwjN1
QfW3bfIuftCgSPeQD9ZqUDWuaWaZqHpqywV1x9GwdiBj1qfRTEYAwsii2NEoLRlBcONMXbXkkIGT
j5YsQK+T8bA7O2EAWhTNR7AiWpoUN1FN2+SAiUMO7kSxFB5WIzTx4nBDXSONxNHUoVnU11HxGCJv
9GBnUyiFHJoalM/z9Lat9aXP+NroLKgUhol/J2uUqplKLbQSPWgnWAegMe/B/vBvD+F1x0biVf+H
B5BTCIurlMdf1mA4v69kbEEfHnuW3FwDiYOQimvZaEdFu98n2oaI9CfbNA5SfZDs1w1YYJ1CM7ZO
bSMrYYLVFHmw+sSoi5TJ1CWEDWFqIuFMphlT8zGJ0Drk9WGiHrl+TDRRjnCKQpRSJ2Z55Vl6hPwg
ewA0mD0w03xGGVdzBkksg2R57a0R35ZrGuyY5p8HhKw6NUimosguJctMsNJidho7yRol9c2Gpnt6
a+Ak2nybZqtJkNLYAt4f38ikez02VSB+3tInkL3HjxH0gBc0SmuYyMEVutnfkUlUGiqIBEt39BGg
rl0fHNPVAQD5/YlA+gPVL+2eLJ2eQ/Vp/BYkcb+nAFwLgtztWPNqCuCJ2OoueNHe0SB9yZCNheh7
Et3RFyxKO5R9/HN6m1fVKnJN0DcXqbeP8R4Adtfbd36dPzpmUjzm2CdZMpXXsLbwHXdMe+mYUbuj
QSCkx50FooQlTfiYjudVDhLXga09t0wulvVAoAkTL6EVIL0j2HfAd5/WSCo3QsbfQIP71eXQ9wHR
iL/PI6gxsiwzvmAijdPEodK8lZMANFOsND0x946C4BtaPeyQFjcU9KK9Q17YWQRVk208sBYIyCC9
8jS2wHaaIYORKSUpJeWi7EDWmp/s//RHzvBs+k3E9yhdloCwpkAqqMjfHzHAisXV0oqR0JgHPgUL
G4oEMgFWzSLGM7zvS3BpiOAOKl7BnWsgy4Ltsb/tIWN7B44AxPxdlH4Jzz+Rhxkkxk3yr+PgOMky
8yNX0Yf/DJhwk6Wj2IEbtST50hq0pFM30OxTd6h7E8FbDvXuoEfRmzrZ4bnkQsYv7PbUbUx9FYEV
9inGyQPbln+70auid6Cg7efdX91qtRoBmT/c1DlmWo3sdFON2+18U1qN92BU7lMB4ASEybbdmKZH
6IJlx9zQ7O0AFMI1EiVg7KXhPfAAoevadMo3M47e4khUP+sEencpk9HCkoBAN1H5k/v126BFxVte
FwmkcVL2MJj4MVdalF0hUPF+l9qQn+/i2nGyRh6sAf3xl9rS31ljoDQtjsBsEUfMJzO0ISdamb/Z
aJKi4PBCAxIbvrfOEHt7gEhMeXCQsoEwj2M/kC1sXzth9/fCwOvAdyA73Izgwpr9IX0FSGOrY5fa
GM3d1Lz03QjR0tK+OYN0D5barLrAbmyMdEiQxh7bK5LtEmjXfxon8XgyWsozWdsH2XrejzLVTzpY
TuYL5hqTxf998Q+fMvGH57irv9AemXbLtFEeeojNt4G+J7vwvWtkecA+ZOMbDyE7MId3KQys7LYJ
sXPbDTdUeTCI5yqEUgWkIoxVjDwjJOeS8WIFrb4kB8d/TrvaXkYFitWbNsyW7aiHmzF27IsGxO3U
GL4ZnfzWXvd5gPAWDZCLgNzSssCPbEO2HvV/K92JQwjT8fbaC9CFdE4qN2XR4t+vLjUEINvhgE3j
8Ar2XAaJSkc7cNU1zU3tS/ZSgbzm6HhQ74uUdrSRj2zJW1D4j0wrwIRV/awGS/uiLry0er8wwI+b
thAEcQxkFwsjM55rr+tWEW/tqzCgLZA2cX5AwgCMDsHorysTqgiJERTLrAL5TqiE6gp1xT2gvQHk
QV83kPRLpG6s/7MPOVKTJGA7iZT3vBhdRfnXouh8HLesEx05+zIab6Y2nkiGLE3M4abG6IRJY42J
b4s6nH6M/bd54EMBy720vzSQZViA+Ch6iKzA2wweMDYCNIZnM/HjNa9b47nU+Ne8lFAzj8GDh13d
d9A9WwupJmnm70kA38ozCnoSMGtq+vMo5TQJsqrTpKZEQAtwEy3o02NcO9oyG0WyRMwpPYaBBEk7
jXRBMrxf0tCY6gigOPl4sCQSaIUqqyw1FILHBoTXoQUWn/wADBpa3jb3mp1Uy7Jqoy9DLq7MQa3X
ohdf+9brfqJk6lfkOd4zyyzwMHvSvqZMT6H71EYH/MtW53SwzHVre+zBTNqXOAi3o8ofUSPKwQe2
JkLdOPUzC+ni1JEHgzJQn3w+hiMvGg7U63QozneDP24JElRK6JT3DSJ6E0JIwYdAyfJ3W+uCgYJE
qcmZ/OTHXEId0Xrk9x/Xcxrs0b20O4F/A+UpOtNWc4Slt/VHsKQDc6OCNIUNUGDpuKAqU+ho1dCk
ANpO69k2Jv7F0L7UOHYfYs+vcErWNYl/w3A1daXI3esg8gSVu7GPcAGIk2LV0ACY7IKF5RTR9pM3
dsurZsj68+zsMEXsnVYPn9wg5B6vpZM34AJ/AUGMf27LyrEWHeIBe98KXirTDC5Di3PLCvD7jWuB
gWxyQc3VuEjiQMPTZchXwBNB1GB+Pkkzq0BmvaYHU0d2e+D2pci6fCWUM40EGTJwC70FQDBpJ+c/
Hn60em5aBsgWUZau2A5dRY8YmgXqMulSJ+LDeYiMwkhsoPqAzVBTSAPvk1/UG2W0IkcnNlAeZFXM
2pu2mGzTCtZQ7RrItNnRIq9yyE0Yhn2L07HeOXGX7QvLGa4jhCChEZfUbxJyj0wLtZ+eqHduabIv
HcvlkiblblLvRGaAecTnw9XCktOkXHfP9ESwi26HGJE7TQqAa7v5ybA2odC3yFWlgqsqFaipZL1E
0Mo/W7YwgKtRR3twbUSgv0LpAQgZ3/1wagJzSVvVwJsj5LP4mKyXsdhCHw3yxkjnXIEZltc8FfXZ
dKFQ35q5C/EdUKDocTMcSl+/o56rTHQF3pJsx11VnqCm0iI0UGhhutErwO9Y0BTvq/hZ1q1Mjkhq
bHhBvC5sHDRlaoKQcL4Vckv4NEDQ7Gg1OSS7IEnaSwtShbXniXhNv6hS/az0uHiAkpt5ol4T+N25
qDl4/zBGjV/rYu0CcbFOSv/dhsrVu6DUvOm3iKra4lyN1pX86acI8vh2HUaiXs8LiaC9WZAtPtM6
CA6DfmNgCYJMoFSpFP+Vkca/WpGwm9NDvLsNwFpP9tZ12NJoDPPYhIV8MpNo2w2e8ZYJA0rWRTNs
yS1FCj0zcLBvxt48/KdlR1OrFq4ADRctmweiOFgEC2w0bu1QNRisc2fsNsRCRt0EsfVP3Uh1ibJM
b+pgPY8GAkEJvfgV4rXw1ENT6NCm+Cupa0eIlpeuh0IENZo4iiMyqoBLVF09AfawVTT91EXKID6n
VZdO3XAQ+jmstJ/TSsh4XJKw+Eq9sHWcS9/pz2wcx6euaLurBh0xGosMK7o1mX+hMQnk4q0ZLHAG
4I5g1KjvsMHaBSBYeYq1UQOmaNjQWN6bxr0LwkCaxx3ePAxdvKSxagzjRzf/VeGbtxUJsO48KPoH
kRcpaLmy/ugqcifAhq1dYtoVtHTAFzW5oJqmthznjnpJkZnAAMbGhrq9AQx3kfoX6tGkAhv0BQIE
/ZG6tCTz+B1Lk8dB0Z5kfZPeaypqW1SRvcUGo4fcTVTtJWr3L+SCpEx0gQbFfp7Q5a2+RSEAEBRq
EWp4HrfTImFe93sL0OUFGCZ8pLIrd5HUPtDMlW1rC1NzIohstf7K5mNwq7IyuKFaMtvFkDda6ORT
myizKyp+oVFqyHk4FH7o3iantMHDpcF3YFo39cGUpDtpuJsnzfcq1G2MBBS2flo4KxRcAUPih7p5
dPCP87EXyEUMtDb1P739ZTxka84QBK86fZvwrN+5qBZ6CCPnR5SM+fdC95E5YOVTDrq0vzmkDXvy
h7KaHPDi7XfVgEOXWiHDYemegUdmEbvQtC+MsDqzTLNezHYzBnn8UtWyvsg4BE5bmXkhom0K4PgG
ySjrZZ703sVuPUEkaxzL4/RmlKaP30gclSjvgzzSp4YHALxF/QCVXww06t1KV5B5ZxcceGJL+iuy
+KaJfU5altsgK6CG59g+ZF2zdu20ZvLU5tgKxl3Y/SgRq9JM2/7VIo1VsSF5czoENTLgs3HS5jge
Yvt9MKoGxXZqegCxm2n66OnNE1Ie/TrJsNtvFBbCVfiItrHxumT8Qj2mg01h7NJ2aQwG8B1qlHvi
fTQMUS5fOyUQU2rqx3zfk8VG98FgGoPCGrEAFML3qkYls0Crgh/IA/L2HriicBbomal/4eKRxgNw
u61Myx+PNDFTEzsqbhnlY53Fw4Gpsoq684qLo66oG7oBfqdBfzJGaG2DhQP8jHUpTuRGHqMWltuO
gyx2D/ARX3pOXiPjOWhTbUCQJeUiNnRxM3qvugD7ogHNitSpK6oS389KiZP+nmGFqX8HQkBwmGf2
d9Z67ZFeTryJ/Qtk0LZdhDf9sjHDfgMmvWY1b/XUBFdk3ZFMAjR9G92zAJJGeLRNXPklyKo9iHe0
n4ZjnCBcOr61YBZYMtT7X8Gbpe0crvc7lJcCtakmMQd1i4le70cZldcxsItFOhTROVNVqWkMeLSA
JNDU+7A7rVO0q1zkh8ICl+JMMgNYKHR9NM7ArqoXBxrI8PVal5mNHL8ZQMmV68O5BkPaC/9VCYO/
hKYMwZELVjS/9q2XFvxfm8QQckNOYG19n2O6tf1ifLfDbCfqIr7jtRU9mLkFYHymg76qSeKHrC2b
E544bzQ4RlF1BkX1uZBudrKGNFtBGRcCi6rrc7wBF3RJTaAleISpkUGmGGEQ7lRCPe6ajL3zDZC4
7M4eWH3JgB9ddL2vv0aN1FZlbRZ76qbIWEAdUzylhjqCAWe7iMAM8xoktQS2Qvf2LPKSI6pO3SW2
Qwuetu3zmIfRWdcGHwS6gAFASLZbaaUXHkrVVW6tctPDOjojXglNtLBBMgworBWobKIDdT/cDLUa
wGLgRiNQwdh8Q2UHGLaq8qvvIqauIuaJ3gggrbh3kX5RnlAR564+PJCSQAlAIsTSVR5BB0p58oAm
Ufk1rN/XIA8NinPgIgJHMh5I+n2HZNp6rFEDIsvauEcpvXGftf6mQZTySh55nFhAHPhygegUeHZZ
4o4LPG2GPTnbFmqy26EB5gpTaUaj1kQ4slnbpRjzZeVqG9k7byY0tfYp6JgWnWKGccagOlIXIjXW
k8Pb924oh3gTo1R5JevW3VUFBMPorO7ir961pYhXdJCnUerSaX12tjsRHBHUSRaU1ersDlTBSdFv
4sbTAFLO+aG1Le+oA7U1ZcfSAJRcEhlWmkB2Sp01g4y3AzBA00rzhD/XRKQIqoSrNMK2x8wAdIvy
Pr35Kd5ocmR3dVDABAzBUZrel9nUJy4kEexcLMMu48mSRXm7SrQu3Uz9KhwVZ3ls7ae+EeDlW5fF
hZYocze9DZLjfKgmA283rZ+hxBYkdfKQxcc8FOkJu533ZvQSgH3+7Edl1R/z5kh2mtEFvgUaVZ2o
ZqwLU2DzsQ8gGMxQS2kFmrkgm6MG8N9fLguAotYzDQhdIYyONCqQdlGcP4zO4DzKFjCZIb7yVnMe
yWJp4x70EfzWKlNv6fUiqTg7kkeBjMSqaaGE1miNix0VSiXbGhxSNDWClOwBxVj+grooiTUu/+NO
zKr5LQbEpUEW3ueZg0rpsc6PnWpiaaHPhygHZmjMj3RFw6XNJciJLQnexo85IbnTOHlWYwU+nz8v
aVxr+noNKa14a2dhuiLd8H2uqsMqfE9WZqOLMwcA/+xkWbrKdNM6Srf82QYpPxmCvzdhYvMT2VwP
/HqOnR1pcFQeHGwNiKN9uNCIRAUdKJ3Bq5Zrd3OaauxZdNSH+q39qCy3kWYgE6WpqNE6UFQqL+qR
K00co26aOGW0fq81L//Ptcj+ccd5LfP3HWllsyisI2qx8fjEw6hOUXlLCF7vo4vjjvmUdHiszKPY
Tnzu0igS4lFmNmfb0cRZmm2wx6vt0JkJEDtkmy49AFT2iWEcyEZN4VaoZ1YNygxAUvoSdThBgLer
ZcOTBvi9l2gvVVeX3wrLe/HwRfgGKujpAnjS6eIfQ3og2TOkMg5quFAz/8cS/999IAGGKi/wd68d
7jinWrr2goge8iiLNg10aid2CItB2aWqdOfS4U9+Nr3HeDStl79NCjyzmdgh/j1JJpX1Elp2fBIF
ii95rskbNV3MMmhlLmfLiEDczY3VhjyNlOirrtgsi8rYGjHOqK4whk9TM77UgroMpiV7A1wdulRB
CXUHFdO71UFkbNMARLBks5GhXDQdK0ANWlTrHjX1+4C12fOgjduiNgFqVXbdSv3ZLsLy3c7A2Lav
ga97dkqcIT/ss/8/7WWN+jXKXk2JL5W9AuUlNJmHKVlWg7b2xP3mcc6fZb1Zb3vHk8s5fyaQwkQU
NvY2c1KM2+FbFtrySKbJHi3LABVllHMbtSA9RVb1ON+a44GzretoWM7LNEH/eWkaGIxsWpoW0kHl
fOOuuRwNVAi27ojAYAZIyiWrXHepNW2OOgAZXKYRPKGGPepannJlI7/GDKCgCATJllaY5tICH6sI
sPugoEkt+tFgezqtNJvmNes43eJ9w440CBzYfeJk/NSjjH8lc4Ydt9rITDsPvPiqwUZqVpk88Ezv
ymwAVZfq0nbFKULk2kSQHsnmeiA4ACj8SoOTm1rXRSp8M9sK89e8rDZ4n5elSb6GYFYi2hTnKGyD
aNkejNY0SE33sWzQ4qgwVNhVyU5z9lWHnR3tZ7wQOAjq0n6Guq7XCxQiITUxd2kUtWz4vaQnL8Sp
p0cF8TaQ41e/w5EoZHp/AqE49njUZ8pIV9TEQQGJ2LTZ0tQALOt4bagp1J9XCEoQ/Ft9c/+HfVr5
002GzI8XzCvEBiGOfi9Z+GDavf6FQYjVD5z4e86TftnIxLtA8Lc7gcYD5YRD6X816jM5OFAlXpYM
nPK1rKpzAR2RFQ24WwsaU9+g7Fyv3FrEZz8K80s0AnuA1Fb83TUf+8oYv1ooSl9Bx7ZQ2+ZgixQx
Yg8thDvxzh2+5LrdLuLUCm9F4doXGsARALUVakBDid00UGngXw5M1FHI+sCMCNSKjoJAyVbck010
DlB2Qz/c14gMbqxQE9cgi8yr0eh3rdrUJkglUU90WrTRwJgPRWCIPIaMmQdEVfZU1DIXulAX6s7O
AeTn0yD5k52aAamlgxO7uz/talmwQ2uH0uh2n/yVnW6Qjlp0REHONPjHdFTvIn+si+njzfU25AZI
ZHEcq2w7L2sCU39OPLGstVaeXRcJHQlM/rUP8LpGoVl836Y+YL8lFBtk4xdLwzaqF9Y2KOMTTfbF
84ACEKL47qcgTypc/ovbxSpNcwb90HskgxKcUrJ2WflW8AupM8C4s/SbjH+gRq9+sjkf1hEejada
L8qjgezqZvRsbCpBPrAIc6/7bpnhUhuz/Bc4uJ+5M9gvviYR3Efk/eJqur4vbZTuM5zJ7pLC65ei
040vg93vhWtkv3Q2Hvjg118A2oRAF9gPGW8XkejHB90skm1g1+mhZm16tb0oXBl+L74ASb8dqjT7
qQ/RK8+S4bkXcsDp0yhOvsHtE37Z5Zr1rHxhHOFA5Wp14z5mXnSsm9hZVmHCQYHttMfYM8aHrjUe
wNPhfIFGM9ScArs7QT+sugdN2zey449BVKavxbkAbd1d00YAUsfeSvNRXAcCzPCi5UV8ro0Ih33L
6r81ztpN4uI7wDWQyVIOZusOW9RQRuvETIsbil+KWxmgwAsBhwrxeie/GdBe8xZVjk88ZlcyoYZL
Q2Za+Fa0kFq5C7Uu2QgF+sB/tXZnelm8QNhYHCz13psGAlQLjEF5o17kBuU5N6PzPCkr8dYfohgk
nh8LFUgYr/BjSjYaQUSwoX5fmHxYZLSL3Gu+E9nbqPg4q5QPxy5fFI6ifJuI36aWfKj51K9kOB5b
YF254R0gYbNwXLB4lJl1mTALI6QxEBxINoRxCAuzPaNA45kGyeRGxtm0+nf/Fgh3pMlC56g1nrMk
Ogq7bF7L2DbuTQTNTn+x93Xx2Z6Y3auTte/+NQBAS2KvwPfm1Q8S816GqKaaIllF0Lfv/K5IgpyY
C25QwiRQqVoO/oWu6cA9Edg3/MOUTz0kmXYdSrg33WAZryMevCFn0Te8wkCf0qbaaeDOeIVKtQei
DBQkq5nI6ZZPUs1sSwSGQreaZpKDE6AIjGZaQFRceQLRcfZ7Jt1TZ4Ao0kwn8vTXFuAjcsBOD7UX
4ToPG/seCPFkg/8M/yTSGHzDEK/eWa1VIS8QWVAL5zr0qC3Qq1pm+h3SRZuhYmOImsRoDY4u43ti
o7IQiNnk2Rl1sfJNYV5LEWrbfuy7g1t3wwl5doiPs7K+r/GYR3leX7xhG/EYpAD3LqL7kTdgDKtY
pVRF7LdW04vl3z7byK1/fbaw0j99tljTILKrar+odCuSbb5srag7TMVZqgvUfHegsq/W1O5RR9Lu
K5GmYoHIKijkKFznNaxeWzEYAyaji7Tt2pORtkAau8CptWMbCTGzZSQD/KuTsS1jvKND5zQqFS+p
moLrbNOGEDtnldxakhUHDZCQs3C5PNMVNTwpwVAWuO5qHqjr4Fvc6sEib5jcWElo7T1WRffeoEra
BlD9AnlyQoln9UIeg22ZyG9aT6j+EUvosYcHiUeJNaf1P8X4p0tyGuFEKQCWxM5GyAjHfrDRDQju
OsxDDUqQrWsFK26ttlsYHZCBPWBBj64DiLSdjq/kFuigOXWqChG4HmeNOO66S6fc+hC1fGr639wk
fvnbAlBEyFgx/tTk+Ral3Mjr4Ze3MZ1o3OaqK7JqmUA35CUtav2Qmi5kx7VRf9Md+XNIfO+GRLO8
gk0bFevK3zJ8d9lyhsyVWjbnxZb8h4S9L1sibrwbc1S2g1obDLsbD5ixJbKL8Z6OttSt9CTZTwdf
NYqKjfhTF7HMeJ/UOjLRNapLPQKuhrHTLwyjd9Z+4esnh9CueEn07gblGbf3O0Kd5hh2iNNko9md
UGQCeokcRNUnCHQG5iasUFReMik2NE6NxuKviVuZW1mYHDUsaOIi7M9lW5co5c8cMMh4rlyQMS7b
dx/L5XxZtS2yv8qbBjgLJfgvobSQVkjeQmudn7kIACaEvtSyKyHRKFKg+ZG6xyV2Xt0GjG/dwkNo
Ui7I2KgRuvKAlNmXNbvO9sowQf0xjXJrZVQAGkrsDBy8xo8t/dDwE4rOXWrjN0eXkfdQWVkChTPE
zalBjioTCOn+7nfgFyrA60+WTzOpP6axAc3yJa01z4GQEELxqjFzZq1tmbnZBfRg3UYHF/ilMgLr
rPMnQ8G9qCEzXY2RsJZuMhTrGDsVhjNI4J3GMF+SS0q2wS8a6PdE9npeoYn1J5xOItD0ebxYaFAl
O/iqoaswdboCTAoujDjP+WuydmNjA76rvBxmQ+m8HXbkQybbKX/PpiXnPvlQtyxzx17OI67BypXh
QlCyEUgYiSJ+bxJEIxvUy6OfSa8G4VD4c7JlNELuTsPKTZ9rvygC+SlImcYxVH4ikKd3QLOfcHb8
HM38I7hJkz0nfNJi7RkoaOtsauAHFFY0QCl+SM71kBXgXuLaHYrQzGXdRSZiPFm4AGNk8UOG6Rog
xQLYjxjCNU4Q/eRJ/a0M3e61GZC319xIv8eGxwP3ZKvj/7FM93hp9WDBaVDNz9K1i5crfg9OgX+L
RAyn6VKzuHYwGuypirRGJZEaocYVQGYNoMWTOA12sYmiPdBhvAF4eQexzubBGyv/hGLBZkl2jYN8
sWyi+poG1njzHYn9i5oQgSsAGaPSOdqoL370SsjpCr14CsuxWUgw8p2oGYSWn3TVzDbqcsHbpZOZ
m3IEIFwU7bl1w/LJBwr2vvWCpW42EXAtq8YtsidHduUTIq+AN1b8nhzDMrsAJeVdqdckzQ9Z1MO0
CPTqQKuaRfgdqjVLdaDFg0jsqZuNzrgCFsjeUrfzKqQHEeDeUHeIgxanscZbWeqm4AqN98huWEsa
RSZeO9Ql6C1o1HP7+Nx12KHSqC7N5oqQwR0NYusaLypn0He5plkj2JbTBgUZzaHD5gChpDwNzvhu
BWe60kT1Cr5ssTON0hkXZh30CMAPYII3chwMcygzqytqQqgCHIIYzdz9m988jWaQC02bu//vS823
/GOpPz7BfI8//GiAtYLve+MhiCCyrEElpFzQ5dyA+MNZlVYlFxBKyI7zAItBSV+X+e8p1J+HPbXi
3KWrP2+QdchIGgwsh/99maj++GB0F/okk3G+KxndprbLhWsbdyOPcXZTH2KeQt3JhS5pSlUlL1De
rPeaFZe3DtKQDlJBp0IxdlJTDQ5QIFpQLQfTercJukrSjQZRo/OgfgHARvN20/AUtRIfc2lGmQAt
J5l5nu2jjtrtMcOTiO46Dwyg1xGuSC+FF2FnzqPeXadV7C+nO34sjCgVCrfB4S3o3hkvcEqujWQ1
LUWTI/6WMRFdp6UyblTrKNbqycXX/IsFEqItGCb4weU6P0xXLOvfr/5iIxfp2SzDDxvzqCk+rmab
q5aZV6WB2VaDJXSZ2PjFg97Nv696Bm6qCEzq1A2c1L/nJiS0RWpeI+VRQ15tF3VOv6TB2vb8+xLx
lrwW+nmaJDiUAlHEg8gXIKIFb4urZ1kX0KTUP6rRuWiuXv2wObtEDBcFLF6QtCcWZ+Bm8vVgzxr5
RIB0gqGHCouOSMBkn03kQfa8Hq+oMl/oAw4EmZPcQKBn3yVxwi54IK2pR402gs05s7of/RCmyPR1
QORVft0uPTcAiwHLw2OT2eo8X7tv3cdVmhjvNrrqM9t9i6IhW+hlzt6m0XCrG/5Dynl65zhOegfe
a/fUduORTBCHSO86APGvAZ5lUM2T4ZLc+v4uAhnTjbyo6Zp2l1qlOFNPxkl61xTlS8kKMGmolckk
W3BWuJoZ7mdbX1rN0kv0dEsuNJDxHEUXJYp4yEZrRjXkRMPOTlfzXUPGrW0qwUA9rxdamblnhgRe
y/DwgZNy9I62293RNPqTgIuooVRafVrdqEHDm0wfYf4TUpwoBdi/LrOpCJqb9Fl0mj8ZZ0G8MECT
iJpU/IORb+s2wULTXPbpr6rNADBSE3RV5EKNP4IDpDVaY/qraFHW+xDdy3O+nG+rd4W302rg1ue/
tG967aB74nX+h0OAFLz/PNvPn04Wjn8twzdaa/o/9GWloq7DdeqOlX0Aw4ZQxTRiz0yIJGhlLr8m
bfdoZnn6mECy8cB0HQhdZYeenaWV3WXEPhzgT6/ddKAy2nt5ZT9xEN2Rk+6axrJz9eYcW4620pwy
X3AI8D300ngW3VCcheq5lT9ugBUBc3LtGw+NK5ubB9KrzkuNBzL1Bqi9wjyMj2STfVjt8rjUl9ME
xwwfpLEJODfAxAmIHvbVfbKnxcGJmx4QFTEW1KUJPr4smmvIOzL1I0KJmeybLS2OapP8lFjFTxqk
j6vFxhEp3PA63b2zBNBmsbumxTyWiotuVxfyp8ZPkq9lyowT9SS2h9uAmT3oRPAHjZoM74BUWdEg
mUpIZC7sJpAH6qZjZe1YjGAdudBHEKiM08cHMmgMGi9+Peo7+gCg9dAPIZc4SuJMJeIXPbb6u9Fm
/FaN4kcgfP8V0u7DGoqAwy6U6EZc+z/CvqtJUiTr8q+MzfNi64ADztp++xBaZ0bKynrBshTKcbT8
9Xv8kt2ZJaanrQ0Ll1BkhOPce8QKolvAaCa+fyqqDA58YFB/gk4hhyRu1hyLLgZ0zbrO1R0c+Nqy
hF4IYjTLtzduSKjtZpzeOzY/Rerj2Kli8QGoZyc1zMRN+87AZRdh8Ez565CpL23d5g8Fkmy7tobF
D6K0/oPuQKlt7AG/8PqzgSDnl8QBADLt+Y/UljeNHK2XNmlG+IFa6uracbcVpTUcgtJNEadIGVQD
+fCQjnDGVTDo/KqHw6OU/4gx3MsQDMZXNNgEtsRXQzJQEjSPPBYGlC3MFOQzGQ1P8KiAljPq37v1
mn0ufQ9pRATU5m4uuPfUDeyIt9lG3e19tjj5GpDQASyPR8h8g95hLLLxW+ZFQJf61jNsh0uAEs1s
Vw9N+lR2/OQVZvQFfB65LACPvrSexc65OSK1Zo/xl79H9hJmFDQyd0PAtm2brYwkQYIoVPKJPqnQ
TedP/R/q/tQvZCbDulnID3k2w7XHI5TBdh+yenOOzRnvDWdy95Rem1s9ZMnWjlGCZvJ3jo460yyy
rHdUPyRyoSYkdi9FVxRbF/IDz1ZWzHpWrhTmOrVFtQcKCea8Mp/1rLCXRn3SQEDb8o0n3V8gTgaW
GmAKzphDR9kqemutsfPLyPWhg11G6X8o98ukXQRxGxz9FLYjgMqk+SWbHCRczH5FDcgT5pcYHoL2
KpmGFTBUwfG9WzA60WYMpbccONicPYAaxzbruoeot9QaKmXDZi5OEGLjboVLsrzuoe3NCQKu8kSN
dOg9CIaB1HWlEs02pObbbNzs32YLbSPcdK1qEPESVrogzSzYD516YVYXKtVM1rvEz6olFemAIC+E
OcP6wksfgE3do4aA2JJrKxGq+8Mccw894Oc5/nQWu4T3a9FBezIaeXFvpOaRtBkCuJPuUnCt1oP+
UcCjL9ax6P6mhGn3Pe+nI4P56xqLo3eM6jBaNmLipzrN7ScGufRZtq5V+QEqlMUqBGruE3ULZMlP
Jgu3wso7kOrdL/SLqWsYV5SIWVwbxppjE3ZixcI0/tJm57y0/c9dCtnVqZniA8ukutcDqb1Kc3jo
WIAL2XHq7lOJedzacr+FCPhEUdN/Qba0X3bcj25TYZowc52gMmrnE0yU07e+DhxZWtgxqpWJ5GkH
hV5of3C2GuiTjVfVXrUC4QJ8mlv1Jzt6dZoBLu4CNCF9gChmG25rAHq3TsORlG2xEjXYRkDf35u2
PtaZa+khta710uY/RtSMq9pF0JX+ljLqkiuc5bQH163jM+ezhNYuzBT7z9Y0sGWbJj289MJ+17id
sWPIdN70oIQvkZebXsphOJGGtq+g3hnn/WdWSthBgn9h9En2oEC9B3Ubn8KqgG0oluQHI2nf6t5b
6ZNirF73qoIyEMdCCYpGdqBLDlwpT25Zvc5XrP8pbgGxL+qRRe0OjgXJo58Vpzw3/IcEgk8HrCj6
V9iPn3W9ZHhaWFHED64HqZSf6yckMha5WZc7LH/DGRv+4Tw5bg9/aJ5vU6uIFyUbYEJALV4UT4um
dKJt3o/wNTPggyB8HdTSxfc6L5XjDti26trpQw1hfWQvUEdFanivy2uv3pSB1S0J5UZ4N7wDXz3u
BnvCt73XG14ybRmwwwtJMq3vzla+XV2RW6vXqsXqERqmdaNSx1jH+lPojm+fqO5PrQCWQj4HWMlt
gm/PQSB1sKknr3isKvXNRpTxW1zWGwTi+s9mFqQr4KfGSysEIntmXm+U9NylpSZjEYjMPAlSRKBA
MZUdROSwzwkPVEUHT0eR6RPSFPByLSYY0QK8ukm8FmxlTbgjEBfVQQAA/je2e0YgJ7/4evlVrfVi
TQ3bJdzBklwYQ7rnzMBTokzhgd7VIYeZjpl8C/CrEJbrvBZ+lKxMx8kufsrEMZryej20qgXXG3xx
uHl+43X2Y8y75kFEcbMNgjzbh5kDpzQ9GfWYbDiux7XzitB+sgq8Sa08JsYdJAQJo04HX6lyHXiO
taZiD/LenfvWgdvO1s0ywMXH5n5SAaj9aZztkdMAwRAOD1c4g7zVld7ZCJK9itz1nzwrAhuPWt04
6VS8pyK2AmSxN+4RXcNd6OOwWBH3P0Xqaodcr4VHGFyeIKRYXSMEY+Y6KlID0O3Nzl4aHgQQOt5Z
j6CBdwduFVqbWiB8WMEa4r3oQkAR99U+J3YIhLRw/WWqFcZh1frk1lV47zmNPHVjGixJ0dv9q77N
bXnKbW3PhAj8Glq+EqaExQI/W/ML9DZaYP4teeu17gitF/whpBN390xUEBzSS+0YvfXtIiga21Yb
3UUmxKvbAIksvBtOnzmDM8/Qjs+wi3mrJyAGNDLneuo/qSRYh8YEjkHTpDvex9EGSQ7k9cSEdRG5
cqjbgBSSSrkz06z5RD2iJubbBOZ8C2y2suUsPd8YbNj+sUzC88iXgSXjCH9nuZCGi9wa7md0S9vq
Y5FaEfHv93T/y7j/rfWXse+dOz1VKYx2O4XToR+RdIUVenkcEAHYqMq07xUgYbA5VtO3PLgphj74
bk/lD9sR4rGVJt4swyE4AQVezWParDDWagRTiX5vbOTVNjGiHLEnvQdq9Yan1wfpT/aSsdd3zvQ7
r7qAmMQ+K2Huw8G87t2shkHx2L4xsd/7wZMBe/Mue+SsZvie9hW0aTJ7Ix2Ai+O0LM4gwas1YE/l
U+WZX4naaLhfsWyl397HsHiKVkbgvLQu/pjEWgPCuNy8F/16KDewR4420gvDkzOCeuUMz4R+z/MO
1nRRMF4EF/3JavEiE5eB+Vqncwd7uGeDuUC2oARCBD+JHDtMhIV5cSIbmkwXHV2kVrsDt5Na8a5o
PVLrn8amboTMRaYgoGqoC7YJ2FfCgNYqB3EsW4atpq7vKxeCAWPzUrYit3+0qSfu4Ee7gsJtmF2j
UBMY2vgEpW6Hf1XgEK8gq8FvjAKuf6PhpY+hzKs1nKSmMyhf8uAWqbudity+tZPCWXaOG710lrrL
ZM5/gNgPfKPffovKv4Z7UQv4RpdaEPLHswL6CD5CMX52cpouAHpgeKKfP9VbXLlbr6hm9yF/tLJb
cLuPSsEY6d2QKCuiZuu0EcRwJxgSvTeYBYfhh3ELBRsoURVA7SO4siiduD9SsRnztyJRD/F0+Ng6
/lyk1oSBHvYfx+YTMDqlylaQtj05taf2vt5gAY0IRzZRZtGZynTQXYJ8Uvsk9eKTic0n6Rkkbf89
cPLo1u0Hfsem9EJiCLbq7S1go8mGeo3Z9B0svfAWe9u5F1Vbo41eg0QvvXP9ey7oV8y9VF24m1bU
9hoRSgCEh4o9xza04fC7Dq4qqqHHjcX/DI4MclBBFyHo0tvnCVBxmCPW9l2T180yN9XwKfHt1873
0u9W2WC4zkM5ssSrEku/uT6MVofQYTBkC/GbDmtoo/Qj0iSdGZ8D03iVRsDnDWWXmtkpT6JX2qbR
C4IAy3Uh7C490GbN5/gOggxfrEnNi3S92iGQZ6PCo0Irf1F9M7Sgduh63ovle1eqh02nxIPBLxcQ
7J22IM1kzx7sxZUpoi9ZABq0By22SyKj/iJAoAbUoIm+JLAGcBi0NywvDrY/j0zNeLpVmf2ssLM5
Q4JJnbHrVWe8gSQ7ZzCehB3HRzuJN6GVlfdSJt2tm3oAtPRwBh0Qc1lWAWM7ajU6pzmFofg8t7LR
/VaD/HHE5ghvLS43YHmJCBn1pQOE6zZOr4wbKsWl767+/a///f/+79fh/4Tf81vASMNc/Uu12W0e
q6b+n3+77N//Kubq/bf/+Tf3hS0ch0PDwvGhPuK6Au1fX++QBEdv839FDfTG4EZk3fM6r+8bawUD
guxbooIQ3LSwROjW5zvb16oKYNLfNekIGm7bet+QOkf6XH3tjNX8Hhv2UXoEY2Wb0g6rd5xuB6iZ
Iy/uFGVbQbpysEvli2gs4+3sMpjGzU9l8IgvEYAw79uMJHWSFbIxGQxCoExEhzANPtZR5zKTK4bv
+AH2xEDP6oOjsuFs68OQNNUmx6IHRaa/WmXVfoKYfrZzOoYdu5O5FfBIopu70FjqTBPATYEt/vnW
c+v3W++63MU3y3GQg3b5z7ce8ni50deee9/08bhDEjgEasqc1hk3ypcqRdJEbyf6CTzoUvDqlnq4
4DyBqs0AE/tzr0oFxiGLxId5eqZlNuyhhVmxcXCcOnqRcWWtEjvtzx4sMY9lAZ2MEbmppwmiz7i9
7jfdFfrTwHjrriyA00goxxP9zMxqvGmjxD5wbmHNBaXB+y/fS9/+9eZwhqgv7g4HNMR1XOfnm9OL
tBSAzqv7eZPuFg54+Tl/QoYiv8JRtruCqv9Iy2FcK2NDSx4VdS/AtdR1LOBVbEX+K2LA7dp1MgXV
NCxMkaph1uA4zSerrc6e3iPioXinEpY/O0YBy6CiR9cx58fau42MvLoF0H6DhL1zn2s1/RLatpA7
SIMj1UEyLN02BfQfqZUGVPGwcbQuP6JmcK2tYg7enp0tEZxK9pOnoNofKFAehwCaGXafVss6AIsw
au7hXe/c/9KXm7e1a+0FnDt+2dqTw5zVOv5BN5L93NSFYCf1CHpg+8tOJo+/V72fPTT6gEhhUTkJ
BMBQyGK3W3SgHh4yv1APVmtWG8Oc8jW10ui+l/PoHOK9N3O8kRcWW1u8ST+Iy3eNp1dls9lQQ2mx
6L98I7j/0zfCYUyY+N+BY7YHGrJn65/Th5UKK4s1QkomvHfwiIJ9HBsuvQl5ZeIZxuWT6dfWK23C
uNENp9AJhosR+diiGRWsIJP0TK6ys0ssmcfO9rD0sfKLolg02u0tBggQ3jtlAnOZtDzSIGqg4n+s
mycLWRps61oAZTPaQu68fjKPjAvzSJ/4kNrlQsUj0FZIFLEdF8n+vfm3PnMFr9rtf1l7fl729c2E
AJTLmSt8C0J0vvvzzUyjipkyY8GdN9QjUrGZvzDBX7i1YsMH6Dsz15301UvOnDXtdalHVUVg6fW8
h8IthGeRRiwEuMddsauRZ9DrbKVX1w8HkIzOXQsvN3Sganh8IOhkRginhZNaVqkJeVeLZVfTT+MF
BVuogWXGWwOyMzGiBJB1N3irlklRQMsm8OXVBc7ln++K7/32FbO5xxzPtCC5y7j9y13BjoqHqpHu
HYNd7tnWhhmQNkkBYdMut6SJGrpJshqKa+xOcvVBejmHoQHJJVMd9PNAjBWQkidp5cAbgYMb3GZV
V4kBLe6sXhIUMHcgzwEr5PDoaMRgEm69tvCe33vVLtBpHoN1Y69DQ0WQQBQjNsIdFVtd1wswlKLR
/q2O+hU61DR31v2obqwFttrceKm0vPfCCyd+j2UYviJWmECpyy331BKX8NgKKthwUeuH3j6vaxjk
cv8UtZb+Coyf8XUqNolVTzvlAKii61k+uFgjEFSEagre+CHYLwDGd8Siq/3h3tIEkgJEZKRu8aak
S7qtH+GgJBuE5WARFoUK8s69Gexh7l1c2iaGzPzUBEeReZ+kaps7qsrx6FpJ5DA2VKQGU4JCxczX
f/6OWM5vPx0ffhu+CXMB3+F4C9ftH9ah0Wd43I12eRdFpo46q+ekruIvqgfoMBhcdovMTwx4HgDA
0NeLvhRQxEB+P3gpkFbawDcVKhmeGz/8PNKvOoYXmPHkZ0YMjiu0WNw+qRCTglwtFUU8raOine67
yIOqSKg2sXbEK3IjP0MmFlBTXcQbRrMTnla50cWsgvhoKZxhR0UQjd6mpCKskNcxoGZrYeNbToyg
OLDqdTy5zQfqNdji2BlV1UwcQqBq2ksOqttMvXYyCEnACcycqddwm8tvAtv5QL0uwqFet33Wzqeg
84wg5gD3baXei2V57dW1/PAm7cB/HUDiebFbC07hjGUnIBS8BzMs90FUmC9QFWk2WFODLXVLEuif
F8h19Y0A3qnDGwTVu7x5fZ/WDidEgPVwmrZo8xCh+OJUt3wCbhTWjWPZRQ/QXOfA5yBaV3n1fqyR
EQCtwFtC/SL+hu2TWmRTGTym3WStAmOQNwrY0F2bd9aeZnIaZADfZ+pZFt75xQByMnyyumBYWjCN
Q3Aa3GShD1TvVM24rh27XZru9FZHDdRvwCibMXueQ8RbmFjVNyJEBEXxNvsMAfgDOUM2SXN0hsl/
AYjRXSbeGIE/AftUr6nM3RAjYG9ato0rENlnEdeHOlCPIDOkNwzL4XXEixE8L2Bw7eTdA/JcIezs
wvwhz6YaNgFFt6WiW8p2X3cAjlMRJsz2bV2zTdLa+RURdnOVM+ndWWUub1jpbc1x8O6oaoiDZhVY
wbSxdZ3FyxrOHXP3oJfqYhVqT8FamAZB3VC6ewoYRZQh03XN4AEb3TEQwrFZEpBuezGUeY0rB0G9
vN7bQVX+6Kz01U4mAc5rHSzxms5vS9Out1zWBvBAE+QawOLcFHGb3/1pHpnuh6wotwhYdOuygyWe
iou7QrNRAIOES7Imoigjh2ljLRV+UqijgwPjAOrrTlilRFwiJz+Mn0Ser6YxHx+TFAQNUbomci14
Y8fuloOgkeNBqsUNHVmsQCwaDn3VVMjA9V2fnuskL5e1yfwr9EmjrS2KGI4z+XhKLUTnAUn07l0L
iQI3j8QXcKrWMgv5j7D1j12DjAwNBxzAv/IwircANE2bf14J7V+fltg1cGYzPBhc0zSxpvy8ECIM
VTbWYHQwjDcRYu0DpJeIMgC5qVs/as0dpMIQEaG6Dt5RUdM9TI1bwvAGKvmuV5jXpFPYD/Rl9jXH
txLgMv783gMY/hCJ6iDeeVpihXRWWois4v2n89ckqtJqA1v6BAtHGOMuw7rO5n2EDfTxsuVjemmj
xrqlBoYMyO0/3wbz132pvg0Ow75B/+e69Ib94XngDQNw3oK1lzdMu+drJil+8gzOxxDxQhjAtibo
Zb7/6GVor/hgl78uBjSikAD5068/KqBnh0xZsvznS+bmL/sczxSmEPjLCSwe/Lc3TzBNTRgNxsll
3tBPgVdBCT2MPyMmLHVQHmo76bb0A7b9q5qe8ZUJKNXv1SF0G+dqZrfxZ1htvPeuk8ZbOXGpoNG0
pjBn5vnxo+VAyyWX6zGqIRyMlMdKpWZ0Z4Tl2ycYIfBV34LmoUKTr0b96b2fgkXef3kdp/eH90iI
g2c6XoM5Xixs1+cM5Z+/zv04DXE1OeluDED1cpY2TFm6CVbbHjaaCCB5d/3Uw1BXE076Nr0F6K16
eu8RGHxCfsgaFn0YwLXRApUhHgZYOUUQmJZ45oAFmkf3DsvKQ69bqUiHEIng0R3CU8QZvKr+Hq96
JwVP2DS/sP74z98BS0cXfv7n4scrPKiEcMvzwMn6+Z8LqkU2IpMV7mYOl10s54gMYvv+2QoVEpfQ
UKn0IZ3CGjrgqO9GBU4bBKoXqQsVx7DtIMzHPIStQ8vejtByjvC+AOruh/J7O3HCRPVfvs34I9k6
GvDhH+MwC/8S37ctRHi4EL9GsRhcfXMvjuqtbFN+aGEXvgRSCAi23gk/xZkPCTwAz4VXgSnJh3hB
9UAAeRtoMSIBHavok89yCbMjx72YyDk8ZsiLUjeVO+oYRgi7UDF3IEtdJz2DqGOM3fLQFAdkzL4A
bJX8yIoLNo14IqnQRkYqEC9aaniJyGB7xwPZbDJWlqdGdt4BSeR+21R8ugU3O1xhKbee9TxdE8Q/
pultHsuA0qOLZGJRXMwwwgMECpLdBUD7swjT/GDh123q8FALBaqwPU/GYwXdjQv1omoqjm057cB+
fqV6qqJGOoxdGaxMbPuX8xmostZT1ubQLVqlwi3VfTiZ8JptOyb18UNd1qns1LBy5fQl/CZpCJ3K
Aflra8kq+1hHfQynyrUHWoeAxe9XDStqvBMK5m+x0yr3IYMKogRzDC6OJviZQqoV2H6Wc0oKC+H6
1Awgk9ca3ZHKucjDZROaMXa341oGtQtXtSkdlxBQxhPFbbJ7r42888SDG5dHKOmqVgbmom6YA68Q
J0P+JuRHg2c/3nv0DvsBEWwPSztPsV/ESCTivH3jwWaZ5vD1RBBOh2hB65ypB5dlukNsHAFo3Uh1
dsrXCF1Ft/OZMn/cZOM4reY5Yux4kym58aptXKdQitPjrFqotemb3nqeIQ/Kqw1/y/dJPXOKVyB6
FlualU9FcIlleBAOc/Il6IBwpCiCcSfZfJ4mDPgJ1i3P1J3mGZDWXzQQ0jxQMYgE16wd4Dr1JdCh
DKGnIV3rRKNCERq7qsDfhK6K6mwLdATkui/UP+YxxDkCM1rRvRmH4LOd1/FJQBsOa0y3sSLO7yD0
yO/sCVJY8JPw143rRGo5GOkCji3ZlboAY2CDwgY30tiy8rWV8Gbrd1ATruWr7KXcDBOP99ywiic5
BdiAePIVCMh65Ta5dYTr6HBndN0XswzSV+CisJVQjXkRoZ/eYHfqLqhBucOPrvSMaxzk6WmqG7mi
EyAyfhQazph34wVSfZCxH/CnoJPI4CEvfBvqq4PcyqL3tzU3ik+w3l6OrAo2lqxBLfWRxjGaY5+U
yD20CAYusbokezP1GDjWuGWIPLJFMcSsXAZYxAIzVFdqNd24W7l4899SMTJ84JlgvDpPVeE7XCJG
cxF+y+5hiBFvAguBPCqWqmI3oDTu5r7NAH42rALyTVDbX2k2r/CMLUx2nSXews17yxj4XWYfqW2u
UWBCZEC8zZcqjEYd8M4CqxV95bbE+xVEREAbqvHQRDz27Zp1TDRBsm5L19HmjJ9srt6uuXfFDeDE
ar5m/XXYQNsgX9NZpQME++R5yKTrE+gDXTfizf18Xf90zTRoqI3frjlMKwj2I+9206hh0xups20r
f18gNwcOWlsA2GF02FrQx1G2FWCryIkUsefsfGoRRg62opKwdZt7NiB1JI4I4dqmcSF6jh6I6k0Q
i+fUjmAkTXUM8qLRiT7OtUVnsQWgdoEy0lUU4wFgp/dJXYLPUUHlDVsQeQ/epbwvMzhS9v6VOgA0
YK8ZqFRrKhYste4wmDrSEDiAiVUf9WpDdbVAsriNl7BCHfd5J5dvwzBvHTXA5bQldLetTt6z0Glu
RtPdvvfIyrHFP7PNdzRXOzX+GXdEdcuyKI7Uj4ZW4QA7NjbUe6pTA+tPI09epnJq98Iu5QqR3WTL
m8E5sFRl53CosFMfVoEq9iLNYW/FVLaQUTF+j6aNVF79Y5TTV7xBW08iR3IhqQIFTDiE76aa48XS
asLrEEBHRnVW9tkyBXLFGATALN50Gus1cWwI8TdTdkdnHsbcOSTJ4O4hDbgthAt5IWvyjk0Sfbd7
q0Sa1IC4pSucc4ynxoYXoQk2HSyzx7T0lywA5sGo1yWHMIcEyuJVhOwCCW2d/kTURgy4yQmAAlFs
5d+MNvxawtn1kzuwdMn7MbivoU+5gg0DA+1jejs3WPzF4Zfzxm0oruBDgDYXRf0TUMIgOJtAFPx0
Plh0g8+X18XGHwsomEP9fFNBA2QVSFjoqM7EhnvszFcQ8xZBZ9Uvfg2qfQTVuB1DLOPJ5+6hzPSs
lW8uxQSjI3vozBsVp8jl0EjEIoOoHO8D3ywOHsyk1zQgU9vJSsRnUEskDHL6eg+YvniYfPeW2ic3
QUzXLPtLVCA8D3Yj/M71mTI/hNAX9x7ws2v2A4vSTWlVweeg2swDbdGtrXbKDyZDhAsmf5/mCwFq
dmEo3LgULwRnC/mbZa4nBHDpkMeteppENO4sUME3WdO2L2kxLqiDYYOfB+++7AjxpfLOFzCfolPV
DsjbNXYNtyEwECcXCpgrajCceuNj1Xxuhc23AlKl2ygdjOec4y+vzwmJu3I1RUIihQvEDzySy/l2
5TBWXwDvEt65BhxqAm0iTCOqBIgfBJJemskNt8NUVDu4kIxPUw6fFX2j0wy6ChDAzM7uZPiA4CXW
YsIj6RHJqsdyhINHDDzBLg9T2IbNiW9kvx1oJyCe5SJ1qYVgqMEMvXtjgDmnfppWRuLcFfogJPZ2
pZ0Ya3p8xn6HBvE1cod6fqAWWTxtc+j+LGkQ9eqA3h2xnTxTyR1aH64bPR7DeW5tsc01D2BQLTyg
Yh4lN4xrGhZHM+jC58HLcXNA9pxjkVVlAubEsmFNrW4WypWB1N2ego9Akv6QhWAXKukZLaAoHpWe
EfJ0EFZH/NIpcd6/yOIygt8kSCEnYE/FqXU67E67crB2vdfeWLoBXDeQyD40G0Oxw6Lv7qcigYcd
cFniFDjWXx/HyIXLzjR8C83PPQ8h9t12GYJgvp0uIy9qlgLPyG1pM54uYce4tTphX2rwTe6mikVn
O2M3b52VgYTf0GaruWwhXgiGZtnA6UZPViv4kLLkKmNf3iE1joB/5H9vXYk2qxXZ2mpqfM3oRDXP
v7ZFY66BRGdr4J1tKHG5ybMMDXedGX4OYxsUyx6S7EGUFicqDra1AwYNu6g8cO7VVKzzUaXPYVQh
k6FNvbCRTp/hliC2FQveWhM5pCsoNo17au2Y98rzqLqhoUa4nmwGxoIsi1sEXx7pPJni5YEuKtPz
gzL+54ui1gzRR7ooAwqf2Cyk5TYYJ3YilOeM99RFhQT4IsCbzCwWQF1mGYEPyNDQCBBg1508EhN4
n2juRHPGupOTZdOqbMI1XumXgCUl98CBTI820O5pA3YwlVifY4sGNXYqCdPe2xNL55IsxpMd5v0t
tQWNfwO9LnFDJStk9yWkJecSUJXP7eCZF2pTYfbFjJx4Vg1ncJhHboT35/kUrJIL/DaCE2mDQ2C1
Wih/BCBEX1zQ5tAsMKU4UqvCc35hZhx5GmqF/zt+UxJI2zZkj67ny2XGzo1bpXukxvKHyfWSbWow
c0XFULLmLKrgk8fcGN9i+JSGI9TGqJE1OFVu1/5B1Ub+MKRdvlEJQvTU2gd2dqpHrGjz2AY6KUI+
UNdMQaocgXps3PVJo7bv1nB8kMi+YyIfCgwHoP9l1dcXacNaQKaZuUJ+vb44JXx+AcrBxyQCxmKE
Y8NmriwjH01lbd4mWcf3CD2MsITTczAAQTI7+1T10X6YgFGHOKK6N/0+u5RxdGGGaeQAi054YTNt
2AnpVieum2MwAnEWZGV+T3UwuvrsZBaAWLoq9nuYxusXoZEmGE2wFqy8xuqL8YMJ6FQQwdyRijTC
KjZR2rE7qjEj7PVGR6YbaovGtL9FGGTuTj36AYbXbYFIEhUFwp4Q7u/uJm/4DKmc5kTVjQFYI76g
3YGKYV1yMI1AF6AiHfrKerAbKc90Jn8CvSLG0wuUJVwoHZizgvfGCl8Uedvzga1t1nZrrDTlRjW5
t6KBXW4ad/33+V9bl/60GkE2BywPs0yJbd2kMtla0ajuqbujkJi12GS9Xb4IOd6BnGc/hd/UEnxR
8PHDJZydoOzt2fZt6mlktiEO71X0KR28DZB8w5lKcxUMN5A2HIYtCLVvw6HzbwM6PnZLKB3so2Lw
1pKD5zACBXvbJSKbD0EttOFCcPDbHDIzWQ25u2FQb/1sv+03rQdjPz8q4lWfhuYZ+ezmDCRgtkoH
GX0N9hRmfm9nvPvHdhqPR3OGlz+Zb5Dl8lYlUkTHtgE3n9zR34skovNeBHUI8jO6M2iK6Izt9+N7
K42tActcVT4b9gIZrJvaNn9QStgVESTaqsrdUkoYu7bzCCOCuwa7UOoVJN7j2EOvOMx6fzN7KFnm
Y9fGzdXnfnmVtnwiJEyRhGLjFYW/afHoREp2MbqgVYJknG/fdbakUWWnCK8taRpHBVBAf3Uhja10
iMoVpHCG9djn6bjwfHUL3cNkTwCpuY5gUu7Q1KvZ3A2e3wCIFAMU0F0mcNMgpBxNHJBdBeIMdP/s
R2qFxRgMjuHrINM+3Awh4nSF0UNN07Rydo5Sf20iO3Zr68MI9YvbMCu+jFaVHqhE9aK13oZSHR2Y
awyrES9tN44NreMY4tTH0au7Bydt63VTRvWm10VumN7eTcJ4Sa05T/ybsuIHaqSqoutWvs3MK5Xg
lwN53jHLj/Bg/zgbMzdxWLlXOGU3d0Z6bi3VX01tf95nSKH7QcMW1EZ1bmjAxiruERDS/anOT89N
1VqnLsku7wPdcWALKv4y0FYO0uIYBD5YjzDF9HYmGpBkKtjllhDyorBPgOiCiRBW6O0MQ1lHFfTu
b5+ww9+YXgD0V4PoESJpiFJoFgLgAX3ZOScqtYPhHGGM8UolOgDyPy4TOJ1v7ayHUHcnwrsO8VQ9
mKYJ4sbQv+541dUpVLf1jE3kOKe+N6I7NwJISip4QE5PFv2TEshar3jkCkig4vbRIamqo7Rt40yl
sQePdujNJypVXt+dqlxMW4nM2SkOIzhK6kP69ycn9tttk5Yv1EOa5VsPKo5SLh1eJLAl5A0kaEEC
mmBZu/Chln3pS+nfMN2Q6YacA8wKQVjQ9PPevwHZ+G0E2K4/psICXceR+05DFGxz4lcO9cvJqu8y
DVPwsLTv6gJhFOpAdb0WAzKAhZ0H1bnBr56/Ud7ZdYalm1oxwNKKX+jQ+wNs2OChu+lgqIQXejRE
QgOdR93C/z9l57UbuRGt6yciwBxu2blb6lYeaW6IGc+YxRyK+en3x5K3ZRjGxjk3BCuxI1lVa/0B
/uJkEVJT/VQr4MKXAVe2o1LWKgMXSxTXvyhhrcBAYz9UDaq8tmpR/AeYT/j3Ai+hMhjN56+zWJvF
tl7rtJhWOwv+2frVb6qcO8xufopxbD4IzpIO4ee/knc1nxqykaq+xYOesJmsj/qUNB+CbVIx1e7b
0LPgQYKTLfda/zW8xKXm0gLNfuhMFGsWfJy+sZFAAH09a9c6dabqVKvqNw6t+HerH4x/ja3aqN0E
ozAP2mJBkusEIkko8Z8BoOxU1Ve9OqvcLr7vfVseAidbXuw8utcw6fi1ngCZHNUJpvCfNV6Lk++n
FXnEL9GnvThrrfGQR+whEvXLqVMZLJj1+PNIgITf1F0PqsFaTHEO/neEzye9flKBPIxbwHhYy9as
pu4w+o3xwk+pHcY8LreqmEuQxg5hm1AV5ZSxTWOlELeJ2W8szdyPY5qCHWJoAMIxbLjzLlpnGS/q
wm3aEFhdi8LlwkFJrD0iwotO8Ow/IDC2q4U5XYOVHJRNWITqTrwdYD2Ryo462/qGYhiShllRb4wg
t79pbkm0VisbeG6N9a2t5cfsWPlDTPzz5T8Gacasb8vKdO9LbLU1Lc1YK23jGNQld8w2USfjsmXG
co+u5Tr7QjPLwwzGm/g4k68qWtJmZ7VOvqrY4ae6WQrRPM5zbp/NPNA2yEDN7zqiSZuhd4o7Qi7D
NzBppY1nguolaluDbhZM74GPaC+CT8WdNWiqlxr8X70sDS5IabiCaEg2fLO1e3WFuuv/ellV/NfL
0kvmY7VvtNHYkj8srl+H1EIPrtbvv2oKg3k8BJO1aVunvlMNuIuUV8jv/Z2OsO97WXAvM8+84hLm
Hou5cfYZmc/3oZXbfMUspR4mBnHd+XcpSrC3acDy/BPMxMioTbPXvOn+GmlExedI1SH/e2RjFtbn
SIV2wmLyca66Y4JXxQ9ZHiYEq/5scaIMm3pwXx1UOnbVMCb3baNll1abzH3guNUzkRZyW95g/9Ev
fahGZdX80Ysl+dYRjN+CKhNXYZNaNRzid5Bgs6dURmITF3nzMxl9VB7InGURM6pWy/clCRo0W6S4
IRc5nPy2+mDRX2ybySYWhfESek+z/50FJ5jaPvlzNTrJYL19lIXhbaLKSR6MLjKPvp+5x8oySBKB
v8emd5w+bLfCxoa51dCij54JoTec4Bo1RvUyQCHY1HiEHI2gql50UlXQPYNlU9uifhnnUb91uCVy
31Uvqocz+cd4mfMHVeW2gdykvi9Oqv8SD86hKYx8q1oJ4ndX5NEe1UupKl9MW6x2+kdV6oQVwDfC
x0RdO0labe/iqYw0LG/Gja0KEGz9XfWdqqK9FokD4zvRLMx0kuKF0NV1yMvqu5WAkbaR9Dm3vg+2
doHUIY3q+xzNqHn2Nn8KvDzea/2n6q4ZYJMmn4W9KqLL4FXd+FFZfXPEWU/uVTU+ptvOTgu4FIV5
qkzR7NRFB805V9yML27ZQcmz7BMYsuwpq2x8e2zA3dIb8KeqhoipsGGuJpr8VHegjMQ8QPIqx2zj
xm1/RMVLI0G6lv8fB39ean21/7yAEeMCmnYV6iurYkMHsx89i9fUQIysN2onVPWlMS3bOh6tz25t
Of2jW+fn/+zmslg66ayT7+dEWYKTRPyVZF0QSs/AL6Fb7G86zrsletBvuh6Im+s2IlzWhyjrg+EQ
wM3YqaLbOOThCRTcqWJkvQ6x270Jq7WvUxFnpDG52OA6kIl7JA7TIXTJ+f8Bm32rmyXBCYBNl9QI
gu+2hZsc1on6E2Itw37KOu0SBU1/gdzt762k1h7TGcE3Acf7uzP0V1ONXzJkoMak/VWXWFRMXjei
0Ir3cB0F5dWr5/6EjPV8TCPZ3YpZQ1UYK5I3EkS/i3QQf8b60TEt3kdjmK9+7k+40XDvaSvJLE0b
4wAzoD93YsGtdSidXYL254u+PijYvU8/NVeiZU1MDL/I4ZhZenSctTbedtK0Xsuk8491QxBCFWcg
ZcdMy9LPIian1tEMZPZZHGPu0gLrs61epfZrrk9ky62yZH6l2DnpRNGtPjt7pKuPDUaKn61uG3dH
j4jQ51hReazzcoHV4Dq2dsmeyNnA/nF9V9B7CmzjtOGztXAgkva+jgrl2hoEdXKMDW3+bM2DSDvE
g6F/ti55Gh1IsUPGWK/ceiRCsAS3PlsdA6dnx0RwXF1KJLp10Dt0VFWRuc04LL1EtmAdW07jcjCd
CNOU9XWNwZwO2LdB1ZrlSfp1d4zm8hXvoWkKYVnKe3Xg5/3rLLVunlymu3/3UN0ElNeQRF5+UEVZ
YzJcCgfTpNU+srBN/z5YOnBGdXRj8rU8xFHcZN/EiJ+qStVPHeIq/eklIEtVSTW6GvqTfTHu03X8
V9c0JxaVp+TCvurUWWfqL2aJpenXtSXOrBdfOGeZRMx4qluUwrlt0MrZqgsbBQ+fMIE9XsCyvny9
WFRhP9Jo1UPGhvwfrw+FQyJyVKY71ffrxTwzOzm+rO++6vtYK85oV7+pV/66dlKa/obAmPF5De85
8gyooqvdijpoCU4rIsAle15ZZf9bnefC6UJVNrHK+PvUIZWGfguSA5ZWbHUAFnefp6prV+daKDr8
+FTL/3G5Lk8OZhSTWlhfcl6v48Y9uyJVtmfNR2IkMHdG6rM2Qwc3GI3g1MT8y1XRdTKPfZOo7nUn
iN9aPNxUvTH51qlpdZaxgK/eDQkVzJXAnUE5268F0QBVnxXBdFrEBDlQXRxbHnIk4AqJgbCgNUgF
qEPdpcFdux5UseucZq9HEMVV3dg0JKnJ8dehbuo2kanUu0+9zrvPcrntA2u5MAnbxMbWBjfyhh2B
L+aVrGSdrTqqFiPBtnHtLdaxX/XqLIiMv4ap4ufYNnbOdoXm6s8ml4d5NrU7IA25bxf36jDbCYJV
60GdqbqEhNEWHHS7+VcDUuMQENexqnOqDYdZr6vzv+pVDzWUNHm0b1kuf77if72YGmu0wU8CiGtk
jtBvPkbzXl/tEef1AK7rr0OtDBRzaCUnN9Z3rSp+9RmtWN/ogTYeTOmloWM4CYbSbXzy6iI/jCLO
35Ioe1SUkkVGKX+L7p89AsDo/3ePSGu67bx0yMMGKIgGfUfwqovLO1P3draF1+5XlZeniCN8lb9G
tGbWH62quYceU9yp+s/O3qx726HA0c7p++4BrXmYLTaOHROxk4B0X+sdsaWqwmZ2uofPyrqUBwB9
q5ArddV6kG2e7Nhj61t1mc8Gw8M/JkNNe9FXG6fV22nSZn2T51G/+apLfeF5n+VKeTd9NRkGcqqh
Gqkq/9GuylKihfGvy/1nx2l9B6pFHdQVXcP/q+6ryF3HxK76+GWDI8w+g4C2Dci4TGEdz/X9hBsj
mZ2q0S8N3BTdEhRVSx9Js9/GXQu3kl95ryrd1l1NQWYr3WYt2qfWKJ+aROdZYibeyQ8ywiVjmz2a
/rtqUzUgTtOjR+Rx81XnOvh4JCVsOiNz2icBVuCpelLd1SG3Apbtuu99voaqs4WeIhoi5NGs/PFo
FDoYmKLI7wnG5feS2MdRoALRRJUx8t/1OaoW1QcsZwcee0DHee2tGuBOGvtqsJAMK3LzXDnZIF+i
AsNfp8EKL/Dj58JJpg+jALPeOkVHHrrBlC6PAUiUcj7PDaR6Fo7xA0KaGDRqMDAzts7hWNjzL4j2
G0goYxzm/QjWyArALNkICuRJ/6JFJPEGq0W6w0N6W8+z9KSt6y64S9XOmubppZaAyRMXZX3Dz06f
V8LolOBKhOBjz+2XF+U1WgpEVLv6YjkmeVxvzmuyQ/9bVmfqIBNZHW1pIfYUx/fu3wdCa3DfJx5r
ReKbB92XH6rxq/5ffZepESu27T+v8TVUZP5wxpNvp679Va/OvuqW2k/uEmSz13fwr1f6qlNvJluQ
XvZxIfy7q1/ayaFxS4S2YkfeIwyLUb0XW/vJL+SuTRfw+8Vj4EHk1KrOf6lL86HGfummk0h9kb2x
hIvX5ZdhLIKXJerllriLx3dAqy1Hd2+x/N+ZazFYvXQXDQiOulI6tAa+MeKHanSQCnqKuF1Yc9+1
mVNjwxZzq+O9zjFa5WzJQIFlUGV1ikz6eAbRuvI+puC1iPD5zqfxqkpQOZ+LUh9vnyVhE9jyp4fP
kusdi6XSH1UpyIiQuOgGlJb3Dfw5tOGxW27qYAKE3ZWRpQNRoK5s7L8aWhCVWK74/q7Tnd6F4b+2
IKoSxjyhjl9XaNAJuKWxOJR5ghn931eGHB/sSgv0ZYAJJ3Snwt6hPeY+dIBuHuzKS4+z7cEsG2qg
JevBIipyX2A9b0bsRliVUtdb8cFql4nlKSXVN01sM2zdBLo69j4PPaZJqTbd6ck8bgsiWz9R4WkM
92eL0t5WzwrzztJq7zoPpNVUQwPbHN9O/WMYHTicS/cbQpZ/mGVXnQvMGhAB/DpNgWefSevKZZPG
ZnXuDBfvrkmLTlg6EHOGUOk6bf0iBmDgzPDtieBe/VKwwDm0WGFvVWsBufC+HYs3gtF5t+nHJfT7
RD7Va1IVlZkldDxcHIc4wBQAhhS2In2pn6URLZ+HrBz/WfypLW6B0K8WX4gKwUtZz6KlEv8oqoZ/
1eVrv9ovsaBVQ4yl2/FscY4tcKBJCDIecyF2ntBbWLFJ+mg4LUyYRjY/5eC+BJNuvWT9ZB8zz472
eT1E3zRoBBNQmp/NguRoOczdNdUL634i27lp2qm8TYnQ5SGOYaKVoLzQwxijkyEzvCKlGT2Y64Fd
U3MdVyJbSrh/BwaWRboccY2hUXVjiv5N+Do9q2uog3ATQODxHloquDRhL3ibI2VoW/N3q65R2iSR
jitUnx6SAUR4NDjimqLjcK0agearjFwiERS/GsRaLOwO6JOFCdNXg+Y6zb0GcNNrSpRzS+m9W3GE
1rJovYsLsfjb2P901+oID6hTvwYHyRI0IQjm+GjAdUUBa9RwR3W1O8jD9m6MCxI/a4OqU62OwTYX
sXb6AIdtNmgQhlqxeLegAyHue3byU5/zJ9k02ksNtOsoF9vc502pvZeOtlEdZhy2t32T2XdqZFQC
1VHWK9iMPBWGTn73LyuIzsmZ7TLrlrqOeSMiOe7jQsNB5O86ddamotms4Yz9HMwDHEJ2RsM8+fwx
GasOTpub16B6UQWr4gERFoD+TlPl/fLauc92rLvznQ2Db/s1qlnHx1Y9hHKOvINqUG8lAvuAhU+M
yPzqiu1Bxdd6Kd5mPN9vQ23EIQl9As7tMh+8Rno71c2PSBG4dsC8u7b+f49yhqR57TFf0ixzeECc
aHiAjYDUh4VPMpmku6/6PilJFC+Lz3aQbqohy3X9jhDrSQ1S9XxeRB+6cQ1xedaNbDcR9tF3v+mO
/q5EddLggO6A91uLJfL9hl+/eVJzt0MAvs6KRXeSOEYdQWZZN6eWf43mG30HPfynFfe/uVx8/6nz
pxQAvVWaRji4OCURhp5f0oCqoRumW5ln+tbMDcDA0r+fDVTVlCJVOpiHWE/8e1VS9WuV6hUsIjp8
Jn7NsgLwZ7viuZ7N6FErngAJQ3lZDwuWTNu0mZK9KgIXXW2Um/nQpAvCln5/J41uvjlLgZAlWfcN
lKrlpBoTb5r3uDCXO9WK3+10KUp8eFRrW6DoNYPjUo2qCqYFUFt7vqmSExFjiORdxPamNLer33S+
2mkMAEq3OYD0jSp++VV/Gt2o8rT2kY3WbZSnte75E9xoY372fWQ7TQ0jU5a8y7MGq4fNxPQ6ryVV
pZvmGzKx+b3qL/nLHrCJZ9ZZe/jAiB4HYRPA52IBZApENkCKmdjomMkVeyyWgBNPnzp/nHWX1aOd
3JOX0re8ofERWTuThW3Ic/NxaocacKWZbeZixm9PG3AJ6N/jzgkesrPLw+bRg9udzzPZ1rzwDjbR
9b3vBe7ervL3Oq01QPquthGkJ4+kY08IASePQcTD3YCj+N0n0G13KDQbpm2hcWFPV3WmOcCNmhoB
R9PlZ021scC+vV5Fj4MN8SdmaUKxRM6Ykkc9wu1YRvbWr0yiuNmKJD960+McrCuiAGnfmNdHAmOu
zpbZLptXM4HljXzGmft/CoGx/VEhsfdU61Z8iv3iIxjiHyKNg0OUGMExizRiW2yHmSUT/kXLq5PM
+cFd0Qy+nE5pW/NZ0c/xE2yKbSeckZN6qGEi7gWyB1kE+rwxXnrL+B4Yph/qIMK2dh8R7dS8sLVI
EOkzwJ8x7jfDyN1DlKDEc6rDtgvNEP0hCHTkz8kThuYiIACRiNgBevYgntaT3JLp2I1jz7ys5+ll
ArYYiqq77wnHx0Tsf2VOicRsY3W7uDKafd1pRTjaAEzNfNigKwnQKfkw3H750TX9Af/Ck1ycm1W3
+iWQYFuZnIZdkLRlaCTzn1H/oy1RX2bv+xspbL4L+YHK4CENym9DAZjErHuouNWTCVotHFvM5U3t
W1xmG6dtmFaaDvsxYf/Iy3d0v/YW30wZYJo3efK3zjJh69hvsAGaM5BjdieYvYR2OhAy0LRxYy5l
DsDK+W4m5gLgmzVlkFRiQ4cPyKS7umSCnQvMppo6uyYuyOolJm/nZHgUTFV/AC36QxvL8qWP/myQ
0D1AQnvViI6yTliu9UQAqUhWwakpZ/JYvK1umFfwmHySpUGVifACEMnxd57G7dWYLczQ8pd+GIxX
yzsPICg3WiReDHgh2wplg+3EM4CIp33CXvxqL9O5EjpOXFlxHTs8nwwoMrsl48cg0TscEvCk5yQ+
BU2380zME6OqxSLHHh97I2lZfHbNIXERHRyG/gHox9Zu5xEUsn02Kl8L9SQpQNr1z95SkbCcq2Xb
R2V7Ful4anuwuUgtkZoFvq71+nEc4ZhVdgnwFVwXsvVk+xMPC5WaNFHX4xY34MqQRO7V94A545oj
+sY9dH2Cdmaib1wQkALpheOywGOwsQAKjag0zmzL/c3Yayzdo/ZEDDu0m24GxaGf00DAD2+axNw1
cyPPfYZw+k2dNvDe8vAfbYupU1FW7nCQen+qagJdoCMZpa5iqObPC8R4BKWRGRbTMh4ge5Swne02
xOp9QkdjkWcRJObe6fWbbtbNGSD5wh2W+NilsD/eyhmQSW/Ov5mrXGgyS/Aoxaomz8ogZPaLz66J
uEIZb6Law4Mq93894ef0kfps4GavScLS/Gm63rOI+tAkp3eK4aruvHT4o5b8PCJYHmrbRcC3RruZ
DHxVriLZQ3Br8yxBPxjjVVe8lMnS7PIeIHLb/y48NEsA6nrIptb1btES/za00alYfO05QuA3mpOL
YfWvpdNVe5RLProy13ZeJPnxEHZE/We4110xkMInUW3I6lkmw/e4tTuUDBP3kLkkVOqx30dDW254
v9mlKKZDkPCFFDWaLWbhDPdNxZdl5OKlGMnrmw1bl0gcsrTYLwSUj66Qd0VRIe2TVa9jrW/E6g2D
TyU2UXimkdHM9l0V3bU1qhIZN6NuDA91ZLwnpkeoRrYXnf3Gpl+GYQdz0TlrpiaI2Wf2KReIXLRd
86cwqirEk9rS2z9R6UnDyU6xJpc5hqnxY1daxhGF3jbunS0KyJUnn/VcvDW2noSBNbH19Ytr4rnx
vrVG9IVjsKltUJxMg0VC5mfvXRssYZ/588aTd3WXh747u6EISgzfi9rfV6R7rj2QxTaW3bV0eqK5
yJEgpgYPqxM6mpSyfyWmn4ZicN6tKoaRRcjpJvTgOOZonvjyXGnz78BD/8oJPpyxwP7TGk8lmacw
EaSLmZynzewA56vMwN8Qhp6O7Lxysmuo2eRFc0nHjmewP9l7zDPMsF+dPq3ceIPQPYFdbe/s2Q+2
aT3gnZFBThVjelGHQTjphezoJS9aF+qwWwDjHZ79DIIFkaWwcLWw79o/U8t5c8b5j9bsyIEl9h1g
7EsNC9GbiSPart9s0UH4JjEb3Xll/oKsuHOdmO7Drs3bYx3L4qGYweFpSf8o+iW0+yLfFSzqtibE
LESxUhy+jBEsbeFuegNn5cYUFoJAfnZsCz++w5YmQu3HSi5LUDiniJXaWSSZcU5HC4ZmUi6XKs3G
Y4kI8h3QcOtgCDHfD0kRs5iF1go8ptkPI8aI5JqMXZ1m3kPRxckubu+bHlqPLVySqRhAop3Bkrhs
8DlMEP/drCjITZfp5M1tIPGOEM6LawXYBS6ieZXyOGgufgNl6r92JO03ref0qO0naAz3wICsGUsm
JPL1b0vDzslohupda8iJBlk3nWrHdrZQXmXY8bh8nxyYPgm8lndoxR3gZLAP4FRx/euF9c4EhrMi
VK33ye17PHyFjremg38GcZH3GEGUkMf6+E48nQ1b1gzvRhANYQFK6j1wkEJyFr99jyseEegYNu9Q
yCZEtZF4izXrjOGgeUV/MiAg4UVbVUzFYl5LDRbRlLwvXVZv4CXZYLrjbt/YE5OsbZ8Tlz1xFNvD
tUPE9Sr5rJfJb/cAztgrMwFt66CAapl7zj1rbSJKwYO2tNpLl/GVjfZmcHmXSAxlSHlPIxrJiML0
sbVGQVHzARoF7DfGQc+dbGPjAhnf67omMU6RP/whJ8WMNggc/+qZnM68H9AT2YIUcje4YVnhYFj5
rXFGL5xFZu0yQsCh5QwHs8oCPMnTcb/U1yFr5mMv0+i68Fm01L0Ds/iaJ5F4IJDah2hSMWW1mn5D
Ch1Fv3J5cO2ZCbtq5w2BBNB1KHeTmGInqw9pv4HM0O2t1QS1L9MNjPjs5o59dQoWnFaRdsSDpV6+
V32Fz0i1HBpc+XZzHbwBDt727ZhCfOH+jxYQv3PjCz6KCzYEw+FuAa3tubsoS+Iwygm0yhYdHMHp
Pk2hDIkIjS9jzB9cLbua66M7zglcuUXfbnu0QzV02Ji4BcQHAgJosUbOpg8KL9SLikQk00OXRu7T
WAcE1Z1iL3urDseKoEYVxP42wwAulGSWdzKp3e3st8MZoQ73PhVGyp9uAbcgCZcZNg/UkiX0zavS
u9JqAOladzPSdLvBmdML3I7mwMLf4Z3d0E1rjgaKGUKT0aXjVkUcqv7D9pYeIzbhHAekaJIkJYQ8
e8au66LqUMUi39jpq3SN5iGeJzMkovadpzcZ5lHM59IJh3mow0TG2s2tZX+d3EkLS9L191KMYoNm
Mx9cD84J1htlRZgn69oHot2AG3qAP1WLAmXpYKDtGQbK9GhehojS+rqRXaE37vlLTNdOkm3ERjE4
x5GPY2rh3yPkfhhiLQ8HX7/ZBHR2ljvPodFp5y6oXoVwvbuy0363Ez/U5BjWvV035U7O2S9pgd9p
ERXHOeeh6tv0Lh/GKdTS2QsnXAY65n1UIZhWdLc4Y+Qd7eYI9yAxwJTuowjTNaQ7hKf9tid7vNgR
8K2pTjZJPzkbKfif9LVZnDUxQAG1CIzOU3Xy5wFnEL9q7tAcu+otWyoLqIiFJaKJ5QZgWVZkonAv
7RTg6DKxeDLaQR4g2e6SSYOy1ojlWDi5BFpZv3SyetR0AG8IbMuDJ+WHIXJzY7WGzR2Wc/MF9m3p
J1hyS3zyY1yL1phoPyTZDjloVvCxMW91dh91kIgzHCWd7NXyXUoLrBzLgi03BRwKfNY3yzThPtQH
H3lU2mHnDcQ6kGmacrShpXsjVTpdJ0CGaBbJfe7Hbx5iNbspMHEzFflumWKXzfDAFzQMYu/Gkb4T
Xv6GIdC0bQiZ7ZBc1Xd5Apqw0mKEVsz6rpzQw5IRU1Th2lboIQm319LB23RF2m1ElByIweXnDOld
VzfdC2v8O8wuO2TM0wfLMLRDzY0URvNDDoBjLFLxKNnPxg6JZssnbyLglXSNZMeqtyYrfXZ2tRVP
h6J2jW0KwCYUPnKy6S0Wk8PyRg6bAoTk1vGyxyQQF9fx212HRC5560LfD9DxjounBzB+ETnhGQ6V
ZsiKfY/w+9K7FXJeKV4M6Knvo1nfSc9vQ+jK+T4KHJ4kkYh3qDx9GOju7Jpejs9GQViogH3TmCZW
X0GAZ6mF8FcTpdMW88dnfiqfGIv/g/BnvhcaTheztfVyMDIxQTnQ+l6Lo0mLoJ0ZFcB8JvGWEJ+B
57rRwAYCau/azcCSYt84KJg3KEGADq+6pyaHwmWRCAzI+bcTCPp8sudQZyVt91iD8fz5iczCeBFp
/qhFzbIZdCO6F9L6cG3y8MtQn9M+E6dy5nFta8C5KrIZtXfx2GVCPb3gvbs1cKHbNI2BIlIVQZ2L
wCll8tyZJSCvKUfTMW7CCIHVg66xZxkap/08OAsoCLsqsEZynccoyJY9HE3MMDIIqf2isVOfihQg
QNCcsLzsz9MohrM6+zrErt2fixToFJwaZmqPcDv49sNc5v6BH7c+W7len13iXftuqa4zYr9nJJGW
c1qwaQvgJW3U1fyOZECfT4eGBCMyNBeiF35IqP8qjKA9Z0351voFAZTSHtvjkhRskQNYzX4+I0vc
z+fR6tEy9yReuK5RFKHjoM5ilvZp0FZDvPowzUt5ZhYp2QRN0c7pqzc3ARXQDXHF9Qm1SHx2C7va
aEmVsJfyo7M6sHxlHZpkV4ew+z7S9Pa89C16WaNzaHkcnls9A7uYsCwNm7Z6SbPuD9mV/ed3pc7U
15QsDtrnc7T4KL/04hCtbpRqn6HO/LW4WvPxe2/bupx40xzcKRrPbvwKqanmQbczkPpnd0FWNvDS
N6uMS2Mj9SY7dd1Cwn3ZGmP2aGhBips9H4zkm4MMJUoQrOCljKIND6n1DTS3oZLXTONxgYTuJsnm
qAgTPYoOS94cR9kgrFDiipgmp7GDl6ixWAMGO1ln9Q4Q8yAv7C2vpO1q/Cosf9moU2kkNdvfyAqT
DhAlUiHQv1+qMmBrNdrEazCkOgN0MM8Cjvmm9uCxNT/9Jf9J3MXnm43QkBtMx2d3TBkPLGxQE3FS
v1VtTtW5XQ+qqA42Yh78zdef8r+aI4zo/9F79AK5n0dBcLE8GPW4wWz5g81Jv5E2qnA7V7MRGCmz
49AUAUkdOsQ1/t+VnyKWPodt0ILPFF4D5I7DAOJvP/8SeEqQAZwMrbuL8j455VqBnPutxyZw3yfD
YxnVdxnPgTMq2Tik1cUP5ORiAuUSmlaPx+xi3iTa8ITDNX/nZa0WAowmnRCny1PUFCXP7qXYG2P8
6JEVi4pnfNdfW923DsMaJtAdpzhPMTKRbWteZgNrmwNEBO+5b7mHg8EHL1lUL4GiQWI/UMYQKYfx
pFVuxq3jz1cxI8jmeJpk1UScMUC8oRnyc6QLdLk7jWUVZKwLX80JLRjNCReyzqE2AdLyLTPMgth+
RvGorOvsHFTLL35s/GkArZ7sscRb00y7bUKKzBy74DqKxToQVK5hjW1SthBbp5XVTS8gNQ5sozYi
r9Owz+Pq5qRknBGyQrS/PEC0X7ZkYQJ6IfhsTSjb4nFj+kv2Duq/vURlam+wRC63UluauwzhDMuo
tLeax+zem1r/lONL9Ih3JjlpZ+n+mDJx8JYO7/nOfvY8UR24BcpjRBz9rSojFBNS7Ucf2fUGedoB
xKjIr5rOvkcGw67OE/EjrpNXIkkbHLjtjyEWjwiier8LQTyNecEsNfeWRyxfyjhtwlbHts2W7k8i
8z6xAJ5Rnt71R4IlT6QG4bj0DUQroiXbKpbZyURxfusV9nJExXQ5LKQOtqA0re2idXLH8nFb1WN6
0Js13hEQkSqJtHaid68A/bErFMNTCZ/ESqvkI9JqFyY4yQTzOav1aiWvJDvdcpcnOeofnTTey7Fr
UCeHMEm2nzwMXi2pnwboAI3lFs3l7FGkWQG5NZt5SO26ucgvTVGPF2eN3s1AfUerbY7B0GqvWF/v
RGARUoWxt436fDfFafwKUvCnwGjq3m5N7cXSHQ37DH3c+X0BstGpkn3eTv5HS/y6DXyw9TKaLwQ+
421uI6c0kEE+osi/9VFy/yGD0dp4mWfc2AFYp7ZO5EHCPXtO7A7WO5nw3y3ywU6Q/moxJGY9bViP
QZXXq/eIfQysQTxaTURoQxPlH3n9G1mBhBxpUodL6wbPoI2jfZx4EIabBY+tJVtuhBh+zWZ3WmbR
PY+y8x97hC2SEjwzRtPtASVwHkcq/53zZs8q552RS8vDr/Jns+qpKlVZHVT3r9Ffdf95CdXsLpF6
ziNWpp1iIp//w9h5LUmKLGH6iTBDi9vUmaVV90zfYC1m0Frz9PvhzBnaas9Z25swIgioLEQQ4f4L
2B+LqfG6WQzYHUtdtuR700cqnaT+2+a2f+subVJ8apPzSNuktfnBUMtxx9ouRfstz0s+qsum6jCF
IZz6n1ajN5kQLPtTBcjuET+2f+rroWsZTqQBFUs5BUlY3aQol8/sYBaIj0ndbKb/1FGvZhbZx/fF
pAevlqbyOriZsQdEFLxKW5nZjO6xOZylTQoVbroaDf792pTZyXPAMLYd1OLceDVR81/bZEfezDX5
nUXreDn52hYrzU7TevW6tbHi3CNmbzwVZqodI7cMzlaJ1HihVNajWprqo595EZ++sf1eu9qXDCDy
m64q4232w+xoY0D0Ukwzy6dg2iHxVvwZgbg4xxhAXkiMwFqGnYjJ3kHTvf7Q1ymxFD9/sIu+uTfj
9Ozyjb3DyZMp0pykV5hj54Ql/12OZOsZcZePvE6dR+iH6lFh2cWwEtgPQzvGzPDVh2Rsb4ihZHe4
94ZY6gDkBkU1Hw1PszE9ydCPK+bvoYPsJBfaeyOg/5C3tfonemv5IRzs/KjO2jPp5o4lZodMY5GM
+wZ1w7NZF2R6VASZNB2iHFPvQ9L36kflDABG22RhUxBJSvGHwoIqMP6Iy19G0zWslAE0doH1ZR7M
8pDBnXtNI0QKyrH4QSx/upOmOtC7Ry/NrlKTAqJwcGqgfh+kv7S1nf7hWX19L7U+KmYyTOND204e
OLU2PBRZMrzmoZ9Dg42GoxIMw6u0RQWTXcBRj1LzcOW8i6rsL2Ro/ukwj0hVE5UEg7KcQ4pM/zsa
rPBFTuOVc3RVsS7cbR36DrsHU6nTq7RVvLf3reI/eg05/Kk4oJcYPGtzpmLimUwnxw2W8ATDtrQF
VvSS5WRQpckqelC3afFTxnVpioZ52qulpp+lGk9N8ToRFV/PkGOBrQNUEsyrgFyBgz7HZexc4obx
FcmW/4Bu1y7NzPxc879u7Z/7EeLPgUMa+knOt3XstehtJBvHyiYb9ig4FQ9IBppXY1z0c6po3Emb
FH2hFg/tUgSxApxTn+ZF8wlqzr87ts5aMjuXUleftybZmlK/eNja3Dj7S/VqZj915O3cuokfCp2U
cYhZ77q1tdlKC4ig9m7SQyHDtHbLgyq9KDpgmFZHdTwuTcxQ1Kz9CAgEHX3mDCepamGR4YbQwbt2
rOYj9P0F5LPECpfO0RBmlzgMAVUv1SHsShyDwZkg1cTaK7Q/DC8F31aYRJiXqklS/aI3IPfbobM/
xrweLqHCjE32pmOTXNq6nA6BCVe+b23n5tdMSuyE6JyqaCEiaan97vQ5SzAv/CI1K9OStyVPILXI
9e13w7RQSWqzF2kquoDZRFbO91IFMWXu8XD8s0Ln4aCPlfduRb2CJFikHC3Pc981pkYXNWdSJ9UC
qRf015jkSGeD4eIZBsOd7PRBdLx/1Xms+/0wGbxXZfmsLidNWqa7refl99IRW2LmdFOHMxLGhTtp
G/jyHMMGFSqP9b0XlT0kGj55o3zY5Nvk6o5PuHNJ47Q9dJG9YevzxUmbU+j0KdjPIDrnqIW8B8NL
WdbZyVMwhk6HRfdysN8IElgkf7XuWIDK+lCSnuhUqn7tgoSv+5RnH5Y2TszzGeUwjUmZixvO3RxB
d0ZHNP3olZFki+d/QQ4aC44R8WevM89Sq8qhfneMK6NjdLTxsnRABd0cXfegbyVIUed++NGMRLLS
ipQUNBr9ouWBsw/JCSxRPmffg3Q5RqnZnQhjLbExl+l89jZ1Rr439Sy4ePoB8VH32V78YKTQ04th
Kk9GXn/tdAUrHreanvjRyHAUI/HqlLWLYkCLjEke7wO7hGqooyGIalbxvc37Z9+v1HecDAVxs6tN
z3/LiGslFXN1Vam4PpMGumgpZCtc5hh2YT4EeZCuTdroRzfF6F/jJv1Z2q5xabCxeAwt9OEmprh3
WZX9wdy7+ema4WM/Ztpf2GycEq+xWCw9NdO8Y0Kek8NuW+ASVrLzEFf+Giz46zCvdwHeGB9m3Fwj
gLw/tQxhOOU5xcbkVbeLO5R581OhEafNlTg/ukNckvSOvjLpq869C5EhbL0QffqkfTb7oiYQYEc/
6/C7Gsz22Wu0BZ2fu4dJJUaYx2GBcbZL0FYFGWvP+sscD/n70MULuzANb1JNK/RGAU3cw7y3n/1u
Ig/VDRVcDWN8jmpz4ZfFzQlUcHxpKjRCLCW/YPeEiUNq1xeCfvXRXGjlrMyNV6b+/PmZHCQJigMg
qGOskOgnqZXuYr2NCN7YO1N/wXXwNZgZgQyG2lPg6wVu3zmoL0UrP3SnRbM2y18sVmsf/exqL22j
n2Qf0qfeXYeH9m60f3UMzh9m6HhvWYk8PxYZH71lTLhoY8K87BsRgiPWjKvpUlPRW3yteiL3S60n
Wfya48QrNfSAy9fGS06hX1ofbVFhtptnZ9nXeZb64vj1Za2VZvXSDvPVVBMVWQv9klTp/JgtRasO
d3Pc6oRrqJVd0596V7HRMtLtx1HXHNa8U7YjooNmgDQay57Y4hszTdldptf2ozpo7PWndj6aUdQj
WLvUZZcUJDCxeeofpbKeKqsai6RqQRg1G8LL0GeEJZsQwzTXqkMIQyiHSbVY/gBJAJujF9gzWQvg
RFTHVqf37KrztQun97Uqe7S67G+RlTxmaf+HWcTFNSPi9dj31T8FCpjOEV+5av9px6B644POT9n6
toajGbtm1KodAHKkRZazRC3BoFGPEQww/eDJSNzxFPaQKbVUDZ54kyAJ2P083S8eRtIm/VysgZ6k
6lbmM4w7ogzL8Vv7XDXIF9W2gi5jUDOV87VDOPkhjFOKPG5zAMZQLIe0JIm8tEUmoydCQAFwDrt9
z6z8o/Sr8FFqnjf5C7QSR/Jl59DGylkZ7JiFdN69q3auP9j4foAYaQG90KMClsri+E0qYU2OCb36
+V6qWguUAzJeepZqOeXx1R88kMPLkch4Zk/zEK1/WJpsa9pHdRq8Ss3KBkKsA5ooUo3wfj/a5hKI
Xg4Pbau8wcWwd1JNdcd6rqHgSk1+Xxvol9TO6mf57dmC8xqtWMFPc/ndC7Bo0rXyKNUSc3kezRy3
G/ltdoYMUowQ1FKTs0V+/5yWhHhJLJNas7Rc3StVU99skgUEkqeKsdosmotqkxkKMP/8cMZi2sVB
4HwHQHxXs4UnHe9TY81/E7f4MhEJ/bPsoIuQlA/f8PnmU8/UcIdHZ/kIgiO9lIXt31pjDu98X4ku
5CHzS4GI55OexV9S5Nl+tZPzak74tTtu+SvPChvL5WS8aSWmxm4M+obYT/TrSiK+IYLPwkAL3Pgx
HfMYJE4Q3JEiPcfj/G7PubFDjhP4RpnaD+3cFfMuqzQeb97UPs2epFBsO30iGopEtv/dQeFx3ycw
0N2hIp8WVD2AK6DncOhUNDY7WCxeO94Blp+vdVP9wDZTuVpaNr1bXcVjNz5r+MF/wXftZz67exL0
KHeX/im0w7+qLkueojhCtzZ1lBM0ffVLacUak9b2pLm6/RHaZ1Ji6VdjnoeToUTx0VXSu0DxfjJd
V29mHf1lRsWPbgxN0juVc9FAjJJlczHOQmhsrOMUBSbID15oJN8GkkTpZLlAkSqSlQ4vdlKN3kEP
SS9VAAFei+JMRD4m5YfpeZvHmL+gTkyWQPtazYF3sTwynwDf02MVIo9pOoCVBrDwTdP799Y3F9b3
45Brr4ba3CCiVzuyUMFJLYiIWchdEngZifeqzM1rx3gax286jifGS9Ha7mXKOuQPRwDK9Z44o3LR
FPJqcJqqE9x5HXkQ37j9BOqhPqZEwA7oK9mH3M4XH9n5yucRiU07+LPK3Ppt1vlo06Q/OSTuAXc7
IRFTCsUcw/vRi39OOaaL44B2LlaLf8/QYMpW93ADDJq91YftC8lb7WxVVngLrJyofFS6hyBXjS8g
P38MVlz+baKCSS7or6jrKsjfIcH6okQcYmi7nYpI3RXnvuFVLbTouQKlIjUpKqvVThDnCY4tPaTw
Sx2ky+jd+ZBVXpFR0YD9xRewEccYL4anXjPVt4nU6tHTyXVL1UJI8TGL0YJfdvagC98GAzL2aPf3
0mTAPjg7kV0dGjfR3rzeaEF5AiBaatKkGRaCb22a3OSA5etzNfgyM3eJLoXmL2qfZfc2+UBazah8
kRqeVMExdX0sdJadIysb8tXtTWqernVvkZKCEHCQpJc2HY+Qa+/lNiwaDpCCScmJVwN70eWAwFWm
Y1IlKmgEejCrjp87nezDslNZinEg8KdAGrhKD0Ldw80vUIHaThm46Q3x1WT9zVk0FPvIm96mmHDH
ZGn6W+NjjZbX4S3NQr50RRv/bbc2utLMnV6d0H5Nh18lnrjvxDT3k2GNWJPkxns5lj/DBKEJ2UeI
Vt0jTuldQIya77aGn6HSe8NR+uaGHtwqbGr2sndQyfRgv26dffOZ730JGKaespsXMoOAiha9SoE4
SnGsEr84Jv+26VOU7YLKQ7zb1qPXKRhBefke2t/mOQ0j480tOuMtmRUGfTAtV6nGitddtRl4iHTR
Btt44wM2OVm09s8b0sgjKq0Xezm8CuoTcHcfQXS4bZXSOa9SJHHDaNcM49UJYue1RRv9cYwVaOY6
ALTCDGBH40hzls5EBMMXtORY0/htvgf12xy5QOMRYPM/56u7v4tM8Y8w+wFGYZvyCpdOx+Ku6daq
tLVmfag1vmdSw8S0OM8VALu1qvscNWdnH+DGkzSNxkw6r4tVbD2q4E3aptm/aTkvhtTqVukvrVUX
9OCPStHb01MJOORhbYIFiaPV4O0MJ4+eHZfXvEU7y550c0dul0yxMQSvUnhqeFYLY36U2ui7zWNU
u+dCT6NkPzdLFLiunJ3sLSK+8qmlEzprkvi0tRle8penqnz0+rJ50SJYZX85eIuOjfoqBc8RCh49
2eqtzTeHjzpSx3sUfdTXPvDj+1qz/9g6JKxTUN5omvPW5mJX1o7rSZt+QLACGaG9NdrTvR7Fz+3o
ZY98A7NHUui3HhLETWoYZdrqTja9NHzVWrO9/tYmh1lN8aNu/eCglVUGyCd3XqRwa6KEDoQAGOq0
laoCSJdcTD0cEjiqb3Xsl29+UhJe8+LoLG1ZlBOrjIGYh3lR7qfKV3c8+/5VOpsGHq0FKsWGCfyn
VLHDShlmj0EX1W/1XL62BAof0Hut34oEkVszVPy9Ch0Ur4fhzunMngvAzhD41IFEKkgpza7f1KmO
n5rYvcpOacJnTCN433hXbRrKx8kc7+w67Lmfg/HRmEN588a6AxU0BdlDHZTHvDwq6lAemsapD5oV
zACP/OZkKobz0CdQNOLeTxb7sSM+bl8bwy/gw/f3ftk/WH2AYntITgpewg+/i09WiOBBYrHSKZgB
eKVWXcbI/jW7OQi2+qr2AcwJJQTTrfb6oWUOsm+YfeQe/kJ6tptBCe/HSIFI6vM1l2wf+BjY9SYY
dFUZbiAmPrTaic4BHwQC3CqQdEDKfa/fqTNac62mGCQXYCe5yjkd9S+suxhsQC8cSkN9zLr0ihm1
cl91JfTYfnCvWQ8BzjA+4maIWf65rJNBe2Z96L7NmaXdJjLaxDtagolGscvyqYUztVNHnHRRJyZ9
O+EG4JV9smtnvpEshh/U/kULG+95EeGbIDHYU2XCewyMe7OJ1ZOCMcquiL7M8/xORugQtVp5KuzW
vesz3GAIBLC5FdOAArxtVHeIln0FYTHiQtf2p9IJ8XHVdf+xz39xmvCG3IqxQ/d52DumQea2ULT7
jLlqZo3qi5Fy5qHK5jsLwdkgBCSSKVguJjqcvCm5NNpQ3+rOr4/YRw6HxnGC+9St54Pa6l+DEf8A
EFPdMZihaKhz+WIB/3ipdPNDiaPqkqHWeI9MIrgSvinHtHHa+7IoiJLoA/yt2d8H1dTfAyS4dDWC
jG2d7PO6PHvZ6F1zY6oOKfMGllZmuDNw09rXfXexqgURGHTa0Rzs5ARA+AdSTd8XM9GLSZZ8z9Xq
98Dhuj3qbETweG7sRgGul7TtnUaJTgJwLbQkWLF3Bl97w4Zto/6oEn2CV2fWdwNAg6uyBDyM5kVm
1NoyrWaKwmPUkQdJQ4RZ8gTJiGho1Q89+97bymOawvNFHGWfxi+gl/+eXaO6kX9T+RImNZpr6m0q
Ku3VhOFh8tiT7rXrIQF/41R7Iw+j+y6vglswMsPINN7fKcSXJ+1K5PaG5ektM0JWTo8mhRN9YNTL
BDMhhmpXdX0O7emHa6ru/egm7Z5QYBsSCl3BDnirkVuynWvQhzhCBJBptBzTsqJeIiVfIQLk+yGO
fjVZiUt2ZF74lvcJiBXkreoTF/TvOsUiZiQMT/YBU462sp4JjOi7GHTZwY+bN89t4Ji5De5vqlFc
w5pxMFbM/Tz0zb7siAnU+TOapup9H0XafbsUjolhpQMJM813oR74R7MDqRdqOisUxekYe63mGCSJ
uweUdYqK4JdC5gElhghFIUIZP3trKL+0yJrz0b50OTZ2jgunSQ/Igagj9FSP6fFD0ADkmV9YkbR7
8p5VaT5ia57tcAP4SGM15M871gKhPkyQi59GjwB7rXcTWeHgFWEVPp9tBULJVztw+GZ8P4K83GGb
xayCRWGXqHB4zJbg9ZwGJ9tb1Ger/lfg+hkCZQbwRldPATGYOcBD/xzOWDXqEOZ3nQaVqf1rgDQY
Afs9Nh5wvtp2iDo7OzNv1T1C08VRLToQyp2CAYumKshHohcTBD6JhdJ9m6rpdQzt5p5QY7afuwlR
tKx9gr38SqS52VnoyV+9SQcFqvvW1bHdm+L33k1JfPdmLTidKu6+N653X0YMs2ajMIylVXWZUVjC
QvXbABD1XHXdN7wPDDjBdnBUymR6GPAquncIHhcLgThI9bfUce/AP0zMskefKzh8G1m1E90IgC/F
8VE3On/XFJAosrgiUNEGJlm30rpUblXsrMRuz0DXC0BxngXoho/BCTLzzclJSukFmltIx76VVucS
5Sm0QxLH53JqzXNfV94fqfcOl6lTW//nbNcHOO98S70FIqP8jIx+n1tZcNPHAH/ESm0OrNS9Sw/w
7GyBAwV3QkpK8Vm8dRDuHasg6KGaB+aMD95oDc/pgEaRQw0xmeTYmsF7nin23VZUQ+GsVZuZ/9Wu
oYhh8/Vo+cwdvcECx+hmAD0rzzv5ge/tQw/1NY2hb8+SeaerAa+ibxp3cx2TNmX28SvN9WMeJNNN
nZFvQijqRYuDv6zFIQqqzj26xfIwsjrjQ7wUi3iOmY/avWrW7cvQt9NjGy8jNzWvDNqXOmKqW9Xp
uQwcNdynDrcRTNhVaVl/dH3KzMOKviSpjs6hWTxbxmifxjxi/b0Uvvswex08tFaLj033kjpNcgtZ
HtxS34kORgEBADZ2dGfZ5oseGLA3vJEnCrvHAcQV8b34OCj1y4xBJYE9FmfdInCmZRfBgNlLRhqq
MLBE01q8rkBg/lsoHfmiHm3TwsMuwwiR1PJLkBpj5rWEWfBrcJA9XxIByqwfdR9bVwy34EhgBurB
sQ560FhTMEysOH2OJTRyj6D0lQe1uGvM6VkN5xFqh28fRlRp9tNSRaZg2vcmN8tMXYBmTpjCK+mQ
npw10EWeWdyByLgME4wU4EqPndm9KC3+T7kZJwcdE815L5i5cCHwW+DPjs4w5XAKZvdxTDWNqWCX
PXmk5m5xU32ZgRt94LUB2rD4Hg5R+qHmuMR47S+38Hm4JUrgLKGCetZZ6aQ8UI7nag9STHzCAFh5
ysGX3miAY69WSqkA9vRBCkx1bt7kNLhWvkd1kF+zuGTIHjvngGE38BBSCoDginlfoJgWOYXNe2Hv
TYa8h0GD0lsDFMB/bTglDX8PyRH/ISbAeknm8EuIFBzio6cJa7mD44wQ3Be8EQDtQ6Jxd9H/TZV9
2td/s65p79ohO9djzWcSVGDiYGmtJpCEWnicdX11wj+LvDS+IiGPIuf4qieBdUkH5XUmCLDQW9Vz
ZS7GA/E3tTMusTeGZOsPXjx71zCyHmNSaftUR1apVXOE/wwQ4/ada+rTvZbG76PKKjWsAmQUQyjD
i0lT5aNrkzT8PaBAX1YFiCCru5NNwhssV2mvwhHp9Hc3ONobsF0XaWxlYiFgMk5rC64+T/vmUKS2
9wwLwHlSp/cZBN+zARjBzoPmVMXJ15KJAfKVEdDKkmSqVOdUz5jzlRkATUU5J50bMn8yUuAv1iEP
OmNflUV/gR1RvHdm3VxG2CJ7qeqJ04A3ri38QpXmgeky/0/b2Qe9DH5NtjKdizid7xD+eO5nwN6m
aydPAVIuT0Gj1WSGkcJ0eic9WrVdnUto4EYAO0NJkJjL+HkLU8MdkAp2QpKMRbBz5jE7sop+Mohz
MIofsuypCwGLfc/td0zL2mu2YGbKBVcXgrC4ms5TtOBGa2NSrwAjwgVJKsWkR18UxfCP8b9N0i7d
s+W1q29lwHX1Wuh0u6xIKQXo2eggp7W6Cg7+acIR8mKF73EDUsB/G5sgPQXQee3WgFs0jG8IlaNu
iOfdqqshGCHBDWUmCwY3dlDyXgQ3ZEfnp5Akxx+T2wQ3cFnWfGSyyi+RTXmjrQou2UU2k5kIEiws
/r2hLkD7uq2OglCpnKcFUshcNrsVPXDroMHrwd8lirbEEWgNwGIdyar86Sj5IVEDHHJ/mf0Ainm5
cM1yRtna8Im2lqjzUaCK0jjO2ZRdpGfktFwZZBGDf45vl5NILy1Up53tZOlBfmWC1jQJWITPFle/
c9CoZ1EYcbw9JPfhCobzZ7fcv9GMnEuOGrXkgKVI5PrLZswSmZQWxndSzbLqHJaKjv/M8ptycJ8B
3hkX+ZPyM3BeDqNqQJykr45eWf6S49IxgGO+3Mb1Dkuj4KVyn6yLtZBGt7ax1LszUit4MgH6WLG/
8jRAuyVDPU7peFT1+rvggaUYgFF3Nfw64qlIjmTVYGNGVDkpY7zbHCXpveK8QjX41sNcPHpNyB21
kRA9tUnzJvfeTtyngbjPaa4NhnVriNDbY+pOequ4pQ7LvzZEs227aWCHdSDUTXCQ2yV3Q7ZKPD6T
nWzKU2CFuk9eudt5RZ/f8HX0QJ/J5lJARODZUM4VXu+MLUMyA0QA5ozVMEagv23K0Q6OFCCRXSO/
rZtz2oOGsqOL/L2xaYhRN4e4Tb7Oo36TK7deJailu8JKp4Nca7kqSVuw/m81xFcWDIDcEzlCtqRt
fRykLoWR4hjSdCEQTUQfh+5Vbvz6aMql2Z4G2VMT+dxVYNgPcinkR+p9zfVpg0LfE0FnlmtVP9rF
NgS5y/X6mrnTzwCvjFPGbICn7k2r8hambXjKZ4jOrT696svQIZ/tLLad8xzMIIGx49up0DlRwm3Q
E7KSvPi//vBvv0E2sb2C7K6H+tpzvXuoyeBQ2hv6QYYA+b53yI1fbABZ42sKl3e9uCuc4re35jdQ
xecraJDGKyJYk3NzMsJcm4+xG35Tukw9bleYQfCmOy6U7m1wUfvnDBPLk/yW3q+eUntWT2g09vO+
ycL7dtAVYB7LOLS81nKkbP3PNq8rZ4QDwuQgT0IfpyemMCxdlgdBH5F2MuFYb4/P0sGuZjqY+n5A
gu0iT/DYWcNlyi2WJdUxdwaMj9wFXPk//65dpFc/BCvs5QZwhQWQsj17c/zg6guA0SjsepG3YXhb
hmV5kqS6tRVEf5YRydJn5+g71QBmJX12AoUxUvpLsb2tvz2i66bsnytvuHiNuZcnYT0EW4Gz8qVt
SBDIWMiCvTmj0H3d3vDtWZY2qQbLU6j2/akBpHcOnegk+0x52KXHdvznR1Dqctdkaz1G6uvmp/1S
/dS2PrZlZdv/DD3YypHgT81rAFdulwKPKVJAbr0Nwnn5cOgeRNNAZ6E66Sd8KMjTMy+QOz7YOsag
zlM+ty8OcwPWh/c6EYtZLfDYTl5yQClD3d1ZC1Z1HsuXfHC7k2nOTCUaXT2oQUHspkdgZkeC9yS8
gylf7CLNeagPQVQ+OZgXbzde/qpU19dpq0vj9ph8OqQY0vbSYz8oD6MU9TJcy5aeQF8yYzhPcvXl
JAV4xgnMCo9d70Or38tbAqudVtn8rXVwjT9yCxElWbdMuAYfIdX9aQuXIuSCdbGSXomDQw2JF3zD
mOgfUQ/cHRmTo1xjKeS2x8v0BKFc1shT+iOf9JsXG9lJnce7xCwRKPO6iwwyGqN2C2e3RD33EBbB
+gUw2l+Q8rOrnFDuvGwx0rcLG8aOhl/z4D1jFueumGU/sd98PM9OuTwR22Cgaqpz5bjt9+ntqB36
CeL9dhXLzGEkTZbPTOZm1sG3oAsJqQRewB/gkg1m4h7yo9KF3BqUEwNdlFGzjquOmUy2wOtW58l1
rhPAHPK5Z+iRaBRH9j7DMWydXa2rqEgLCnJuurYOwnCpH2sjMU5yfvldvh2N11Z/mo28Pamm8SJ3
dbu1spV33c/YmKLdWBQo/UMh/2eBtg0cinz7pb5O7FieljjSsHwA43/UMjuHnd/mwwOC7OYFaFp1
E9bOEHXVjWfh7zLMsvX+yp3YxpjtxvCB/iuFnmlOXn2wIEgji+EYOJwUvAQuI/gBhcBjySWTOyOP
daASe7SAB/sFviH/DubSYRvRtzu5PtDLeL9dhG2vbEmX//epmKuNsJcetqFefoxU17n4VpettXGO
sP1gQoswg0x0lc6+qHgsShf5s+uUSzZx2ORVWzfJa/8Dq18/lPI7f5tlrMeWubsHFnBPQhB7DD70
Mn8lOULoWl6TuUAOZh9M5je0Vognh31yKZowVI/Sfd30ly9oBBikC9J1HidPqszotmJrm+aMlIOG
UqQGTGyZhMm/sxUrSlLqv81l119fziNMnIexQNetZ7sBnn6yyVLNe/R6C5JQP1z5IWZ9011dvcq0
TCZ1siXFeuplWihVEkFoXgcQQLbO0mWrytZWbLdxa9v+xqdjo/yjQ6iDMYwxUwbODiBAfpG6vHlc
8YRl/LJ//fFzqRW7SBnU36aRcgvXJ2/+HkC0v8rjGqGkC2h6uQdh1yG5IU/Kf9+Uo9ehClBOc3HL
9PCZChLAFNmWcJ84IULwkL3bjm0NKDuk2PpJdfB/DlqdX9dfvzzJK9lje2fW+cz6MEurp+cd+ZN/
3zvZWnvJ5ue6HLSe9bden//A56MUjcRGa79rM1KzMq5sswc59r+1bV1k7zrPls2tkPuxVWVLjvuf
Z/1tOSO9peOnP/Xf2j6d9dNfCpYBH6O5ugth9C2vOB7O5CqqeV2rygsvBaEUyJnQiFi8L2G2rdja
5gxPUOh39Klag821kwy3cvKt6297ZNM3AxBCpODXJ1peFnlPtpdle6n+Z9t2mLx30u+/tf3/nsqf
84XcX8Sg/caDi0Mb09plLiwfrq1YV7Jb/bdYxX/r/qltXU8sp13/gpznU5/1LwyJd68pw99q54V7
GRpkDSpb2zdaxpCtKlvbhGzr/KntU1X6+T2CAf1PrUYSISlsiHy8nOTemd7KI7xuSqvUZ0LZLKuz
KjvpXvG2De+AqaCNb3VlXmjkUpeRn7lQQETJyix3DR35gdXOexkeiP4jydqgDPwPXW0dNGyVGIKM
LkU5Q8JE/O3w34bb7VFwZNG/9dkeg63t0+MiVdk7Bk1KyMKF6TWos3noHD2d97L+TQAYEC5Kxveg
HaLT+sbLRdmKdVjd6nK5/mdVdmyvrlQDAin/DN9S/3QGaZuzBOyElvAabYP9OrFe98v92Y5s8Cph
8ZZdLQIjxhIh+W3luHWTY6WQicFWla1P/WQQ3dp++8dlz6dDBq9SjrPxACrwuYZKgWuA9CBSbmgg
OZYPV4kjXvsmQ5efJVl2kStTJn2eXWbV2TWZY13kZd/u6Pru/xbM/G2qsHWVLbm9UdET0Vs7rUGu
3EH0xIgjZFJ0tLKH2StJx6Dmok2P8oqucUp5AsZZj5s/5EX+J6pVq8ER62xSJw3JwTzPrgkSwbDE
Ia1JUTdkK3db3bcCBf2z0NqVi+6wM1sYkDEgb5EPS9eCs6n7d8LZtkgARCraNXJV5b7UGVQmvSre
yxieifDJ9eUGzy2iO+0az/x0+eWi/naL1qXretVlzSKb62sekZycPXM6ylWWP7sV8gO2qlzYT23r
qk72fCZzbj1l9/Yv6WGo722s9XbYGGIVF+T+l66Ix7OBEOBRhzFLFeoZAqTFFZ9J9lo6uTPDQaZn
2et5wDz1JMG7qQ7eIi07a8s51KTOHsqgbnfSa+6y8aLMpXlQ+wyQ3jAUuybiVZfCy1xzb3sAPDUw
Rfdp4p7UKLTyI5JBGC6zsj8SlQQ1PDnXRg+aJzhZ5JoRjYV4njm4F8XqfeqP7wui/TVABvYV/k19
QDVuRJWDqrRlCB5lCemJekQFIrar9DX2HJQFze5hitFCcIAtnHRy+2fP8ufntGp+wne89KZWfhlz
E1et1P+Wl0zJa3zgb36gghTPmvfem63vHtF6Mrt+QMJBa1HHGYZd0NT113oG08uSvPzQ1dTeo6gD
vCpCtkstFlsAk1DynFsV+k2qeqiQCEYZqgTHjRFj9TguewglYSYw4CgQJtq5KezycZ6S6lG2pMiK
wkH3LM8RFiYIbxVxcCgr5If8afjTJHl2btVFyi9TKwM7EpQ4DksAeOf6rNziIkb1WoXwafgYiaoo
GB7arAAT5LUD6+GmcG8gNUiveQTbW1S/pn6KnoelgOgSPftq8g1ZTeUqTWWGSTe6i6hyFQifGRbZ
Gid4blDDflbJhD6niqbtp3EMWEGwI7Y9oFWpzbXMsRTFQ3Y3DUP3qCWd9zQvRZ0B27N5tmBX02Pb
EepZutdKB1e0geyMOWE2N446ujD+X1MSzY9rDTQHyr8Oz9x2fBVZ3hMqM9G+CtsduqfG0dEs8zBN
TY7GG2D6wtDMm+0AdQbWqv0fxs5rOVKlS6NPRATe3FZR3kglL90Q3epuvIfEPP0sUucf9ZyYiZgb
AjITqoQoSPbe3/p83dbTboUVPBgMHMArL6rONVK7c7ssvje5PndpSQx1AG1ko02r9GMxm5mx1kxD
O8pFOYX/aSxFrawnD5W7F2UEm4EaPImAglHXHsV7OhRvBql06sKR+/PbMtEzU5lItUJZQ4kR82/S
na9RkervU5tSrQAQ5ykcc8qu4WDdzRq5ZGtKrVPtFuKoi6TbZ1lSXvkXaEj+O/WhHRUurjwzL6oh
nhqoQRc3Tu8Gu26RvirNQyJIHDnAHjdyU3aQCn0Gv15smnElMO5YTcvwRMsw5Uuo5Vr2I4NNk6Mg
u+We4f+1s1V8ONlsnuShmtbUro4X7RGH4dSZg0Xb8sCp/e9v0IXpnyia06/jNsbc3bV9tylUsDbr
AItlEeaPGBXOBO3Llndl2zwhtGgf0J6LK6Hjg9zCaLd7wLQOMVQ+AmtaRsg2x6j+vVPqPqkuPC5c
AynURvZDxGJZVVDQneGniXMzEFauMmgnssOBZHEAg5lSzcap0E2l2wHb1NZyU56ePFOXR5VDTdhy
fuxxpNClXiZ6yc4e/3z9OVlaBDu7bNCcLecP6jQVefnk4U/PNTMOJuQUuSoXdTijcP/ellfb2IGQ
/KtRdsueHnGHP9xROEMFXjisqOvCUqGquSnpzVvThNFe2EMI4z2qP6pqK/uTIWq2mQ61qZ4Vh4C1
4uIWTjzw0IZxeO6XxZDCPXGNYPdXhxAZdjIvYWAnGyQMyakaczwMl4Vck20mb9lYNtgQ1RItbvEb
/D8Gyl2+Rn/v3Y+YA/5/dsncgfoKVdv9+zBdXwK5vY3XSiUauP7Xt5Oj5YdMZaW356xbdBSkHU2r
QwELkfISL4sCwMRFbk5BALEwDgbE62pCcH3prlTI5avvQXINB70TD76ePDI7Jy5RlaiqPTwxJkU5
Oi8WpfiQpWTvv3aVm/KDO6ijewcQ+Neu8tP+2iPXzU1fUaDx747lW01VgtjxNpf2W4Y9KZVLs5ud
uqnOTu4YU3CiQd7sc/KMKtmKTVpG2qNaRcPZ1ZufRaSpj4Ndqo961Fx7brBXctMoXYAO8vQTBvwv
p+n0k01pyYubcyiSOdUlg2bwEtfKK3rk8E52mlV4CcrEvpd9VApvMgR1D8Uycmxe0kEzn7QgLp+1
9CCH8MzJH9W2RX55jZpsOotQyy7jsgDupw8rM21Ytdt5xT2barxlU45BaEoiJ3B/q+mAe6lL7BLl
UvaSew0cbc3o1nLTEO2wN3BN9SvTgoi/sq1ePGBjBbrIGvVNjKDypRXYIqjo9XaLvvKFUrDKt/PA
3I9YZt5X9vhECU3/blU/Zrd1Xy3F7Y55FYNOsvX+vZ0ppFAdq7gHogNLNxJ/Qsfu3inZ0v05wUXc
boMnjeIzGLbdQL0na0nUbWasYdEL/6cJWeQ/nf9q0y2Hqth8PleD12zwa6sgzDnlU65Y9rHN+gnm
tiifdBTTD1i/r2SnQhnbExUYryh51YtssoOW/II7VDu5OUKTOGjelK7lZpO45v1Mlk5uySP2g3pR
Yb3pKKJP4TRTl1BakXFqYMUgi24CKGx2cSHonvQ+tXhgPUHLbupgcI6yR3SBtzG1weK6w+1kDrjz
AIyJX4RaizUan/goN51YtSlTiMVJbtoYEeEDqQdnuTkr0w+XZ/5Vbk0iv+d+XdwbCfU9wRjuo3hQ
blneqZc4QEYcBdhVDUV9T6HPBuyEuFVe95wmnXqiWGG46XrHTyWBKl+n7lkOkO1wEbeV0uRX2SQX
JpSj2EbA0PQ6hqsl7rG5Hd7k8AQ52n1h3tq23Lq9W2NY2GzAmFcne3LKU9wjlltgwdVJUVm0fe2C
mVUnP/EE0HE7bu8izcEKfLKeIIRl76pVexu4mdVebqLRoaReL18qcwRJaQhqCZZhmpiCFUw/qmqK
EXdltaNQvM7eqaLOd8jxna1O7uPdtoxT4SrWoxnlzqVKLQoslmHdpP6eqJY88GjTLkzrNNyIWHOX
xaxlwZoIXkv97n/avofINUvpftdC13b/2/56RwFMbyd3zTi311GpKZcuXdB3VHWZPIl+F2rwbI6D
/dI6I3ygQi/PeWTYkI3rjIq4YX4VtXuTQ0cjOzex4b01baH6bpNYl6zyMGBpGmgpcGGfkSN9KsCv
Nkm5dikbOqsVPyp3TH70GgViluG2d57Zh0fFdtJdnEXqI1SVZiUP78xvauW1nz15I8qIzAQO42Ts
idlWUHcr6+bZMMf5uTuALbVileZNCRkXRtW54p56tqvIF4GeHBvg5P90fI2R3dV3KzoSip/B+Pvq
HKqJL/sj6h7P8miJ49Jo18gJa8c8fG3Kbt3T0nHLTzv+Ghlq+s0yU2un2gPa7e9DWI55sikvPzqR
pWwyrdSxpRqcvUW97wGvm/asGaaztdN8up/wcfFFp7bP/BpVSn9c54O58w02j/Kn9Z7cIWVKOpbW
9vZod6X5iSYRWKTJfZ6rjx9tnjqIVMJ509R1c030rtmbRj0cY7ezcPcNKmwJegc+FsWq3PhQZuoV
WKxABO9JOD6nsan8Vqi0/PqgvNBAxZXWrykbfkSK4rxpdptDO9bmx8iGDc4UJbxDQu3u8gUqripB
dhJZYu0IB2R3LlIgapxbi/gZNzI7mKN3bsAfiA+VX3qIDzLVScywmYSnoWv+ziEj6714CrHmaLsH
0VOzDKe4ffI63gl7UWt31G30lOfgsITuyvEJrgXBXtcNPKhGZ0EaqBlucVqfn+Sa4zSkAEEgXPoU
rAv+NQ+aM3hPRea9aVOiXEzheZwD8L1NlDVHudkbkOcKJ+kPeiIAU2nMyw59Ralb2brec4ggfVUP
kXoRdRU8x838rluhfpVb81IB7ujWnRzqac4p1qzgXm5FItx1WZU9mKUePAczucTSah8rw3Geg90Y
5M57wqNy141qt3O6Ifwo9V0zNPZHRUUWljl1sx/CoXzD5m4trNh94D3yjMlDeW0CBXh+iHijF5G2
+mpbOuKSjDPOuouSZdwBO5r4EQFeM2Ljt7Q7tICpRU7YP38PaI3G8Gu7t7YDloLXfllwYUx+izey
LzdlBwnb8trOuG1hWX2i2IlPDvua6gYMR1fE7sqrsSxsULwnVzEuhVPPD0QB3voqnj6meCn06NBz
wIECuZfpb8k8TB9jE1vrcWmPl/b/Od4FufQ9PnADjkN52roNXYBv/zn+d/v/dfz/OV5+rl4PKLc9
c2MWVrIeeGG/VcPU3HTH1Hf20gYuo7nJjoKX3682OQRQZHurlrZ/7cuTE5yV4u0SnWeiXFiL2tKr
W3XLlZH/06ZiH+0V5vZ7mOwcE89bNQ16g7C6U/LOQjCJ5mvUmiHcOPzWfQHHxs9HrbyTi9Hk/1WK
F32ltfVGj1L1HNYI8bhJyQ0I7eq5WxZy0zYURPdf23ntC17XYD3+p1e2f2/KPWQbbLtTEVPQ9t30
daTv7Yyb3jy6dxWn64fA/gMimfeeomfioqqKgxegJdVH52GyhffDAEBHtNAb7izXxXA0hbdSZmpM
9hU1McLjQ1spW0P35leIDMOu56gSePqCLOsgPyPKKecTdWddcML2rkGvkehajo15xZ3OWXumbsTC
dcAwtnrbjUe9iWB2L4Y70lHny1zHikrEubx8yQ65ELC6Ny5FVijRhXMwM7MCrtMFt9xJlRuA6N7X
9x42Yuk8w3QxYMcAIXfMFVMQdDHJ2OyUOhc7Xv7A4ht/arP7ADEyvMYJTvBp34m7uBXaXk26/BCM
mXmNQh1PDKWaX7Io+0PRYf6HnSPs4I+KaULHwvr3hp/Mzhj78FqXbXsrl4WhMj2MSnCJywBDX6RI
LSUbVlddtQxdPMhkdTN4ZX+V4+UwDJ42mEZOGKABp0kXT3ZK5vGSFektBNaBr1qb3QMdwiDCwhjN
6NVxiw9ac7XCPt3VSGsuaY6owhjN+ey4VBajjrdPTj7EhxKU8ckzY+tA2KM8etM8HPN6HA+KGlen
3Cgx9glEfE7bAMTT4LjntJrwem0IksR9GmyTrlNxYFCbreuVI0JXoMsAoMQ9+YlqkyVOfwugPcEN
pnaQOw7VQLUQj3OP1Q/mzuNTbIFH7s2V6COCUmGpPrfkoNfRqBovo+vC8oZ7+or3jFjV8TReAnyo
QFAXmV9PUQwJC34czyYEH0E2/0xbdxPgR/ZG9rqFaxMvWvs5fqSW9E9sq/NPJTV+EvhFXm6FBMpD
V9/mHQ/nYDB3YjmCm+DfQR1YhcXDyAuVPQHppMTkZ0ldot6bPzxqDXgFzIcTbNTxvsFIfaHxz0DX
motnTT0oZH4BvBlV+7zVAMkA7xuvCbQWJuXjvjCV+ClQPOfqaKhppRF8ZAokd1Yw7EU2TG+mzbuT
poVPbskvRZuKEmyAOr7FFABuwmoQe7mXnqSHxhi0Y+Fog08ssTyiCEp4VV0qgy0PQ46gW301mRNA
RDlErv3VaC89svHfPd/Dx1zyCfmA7+PItrp20aGRwFvnOAZerarDyrFT+pceA8vjGKg5+ApOSQ5v
m7jlgNJj2YRo522mrsTnctnUzQnRkmmVB7kZZI22Qp2YrDB5QCRnO7wULAu9iPB7qsypOo1eWuNg
wZpcfI+Ra7INp3FGtzolSkNBNdb/Y78ZYFSFQP1/HFtu/vXRDj4CB2ZCq7/avneRnz/G1XzMs7d2
iqIn7rnBqkwc66AHaCtEYTyqnhPsjCFS1nPBv9nxyuTersu93JI7mYb32PW5d7EsZQ+6aL56fYuk
sCu6VzE69coYnPBHFypPCIq8X6ambQuX2wEc8HWoFXrMAKC8fZ78IZhxBx0k+VnHTcJjp+3eFrv7
dWr11YU490kF4n5BKFBfCq2OtuBM51VqqvXlu0P2MsH6Z5yJJU/ZOWu1f6FEBufm5QhyFznwe1PY
o7Nyhoac5X9/yL8OrYwpeiE9eMmoUQWYuXzI9wHkZjaoe5JfydF3B8U592OIARHWoTi+KCJCQqI7
9yYkx/vMXu6+WkmFgRm5X20ofbFUyty9Q6jg4qgYlyQqqP+vzaUNp+7hEi8L2UYJprbBF40syNL7
3SHHyba6UfOtOeAKIDc72yg2MVgYv08mwvt18zNGuOCVavOuhRPyN1FNL07FS3sztcFjMRfCp1RM
3PQ+gYbpjPmdawBVSYC4XSZLDPuSqloIjjE1+9hWHazMgwmy3MUHR42vRabW25x33XsV1i4RA6LX
mdUoBNbL/JlvF62JebuvqQ0BxZpN8wNP0begzezPygqOKoHMEBIOuqa0SZlKP5dVZ4PvI8hAQqP/
M07eOSiK8tNokx+KSZSauyUF9FQNWZbADcsEtWCB9MznfHgOmqGFac4LhOwdnag6RTlSQNlbYOF5
DsTcrmRvkkU5npcw5WTv1NnZtVHMj3Q5EhmP4i5r6kfZl5guMSdAS8zJ47uqU5VrgpMQ66E1x3dy
TS7UPHyfdbU+fDfJNdxQIz/Bx+drr+9e1cmdXUIiaiXbnDYCN+m26E6Bg66/x31/jjrkl9Ys7WMw
64ydE1ypUCI9jqlXkSIKSJ5omXby3F47qeio0KzH2i6bQcXIDrkYXahBa2UZ0yjKVG+/99EC5bOa
K8h2/32Yv4ZYToKGTB78+2gCm461cKbK/zqu7A6yhI/4a+RsK8oaOyzTN2wPIdhyeGVokAiiYP1r
R9nx9ZHyC0a5Gmw903z5ajPkN/j+8MlLuQQDp1cPbdT5/+vf9D36n+Nqv/IQbsPXd1jOglz768su
X+7rO8merw/tq/wuAeyKVHxnda56KpdhckBgNoR55KrskYtJnn65aro96Ibhp0dG6KL0w5bZBnZq
Y3tp07heNxhYhDFSs7AtflhlO8HQo6ZRqAc7Cuad4/W/Kcud/Aywohp/Cj3FOtK08aPw4IN5Q3+I
su5XkwfeljnTyQVhGtd67Gv2tKBsvU9bwSI76VdKw40c0KwJDt/1iDG2uFu5TfrCe+YeEd6z2Qpv
JfjZwfWYnpqgpri4f9bCkYMh84OInV6F2p6dBP1lTdUTAZ1NRnSrNPUfUTmcFbKeU4kl4gSCoVoS
fqVC0iFF77tHR8xrqpeeYkW7NV2q3KsJr7wVfkb3dXAymYtgL7c0DaNAJpWll682DROX1VwO+eF7
r5BInp83IJfwTVXuZQcatB/djOKq7gRSzvmxrR/bzBzuByZCndPAQi94JR9mSkaAlyV8kfBZqTBZ
wSEH24O6dyA7dONqRGpqetQbWtlVaCMOYMtiyoJbM6Djz8uTEw4WVf8sSqLFazRm41YvYY3JtgIC
w27GZY2A6X/a+pmJBEhTfVfjole6VnCXLwtwFF7l1PedDa4p6+DijMxh7udlEWdGtXcnZ1rJTe4g
xn0CjQLBUPvV9N3e2uZrbHXGUTa5Sq3DJRtn7ELbciPb5MLQA500EcxGOeSvDoh5xtR+fbBstvSS
/O5UFgf5wbItiIaV7XWG300NGevlS8rOOFWLk2UDIFyaLMLqV8dR/CGMkltZbUoEwfedpsU3cuZ/
xrgODoNmXACRZ+cRs6p7uXBnWP9graztd1s2iQITN8j8qaokCpLGwMDzuj+mVmrdE+y3vvbtY3sz
lwHuR1HX4qLl8tIWZHgMzVbl7r62cUiqt02ZmWvqfOmPKks/LZPnpHXvZo/ZgZhrckV1b957Xqrc
WfEpXDaMOPlnMVrNe0/U8jiZ2fJaiN4H9z8KM77HjSmUo2zm1isP5KiljXdFfI/hXX+tysn/uqLm
Kg6pNe5WUJHbu7LJw5tJkOymJ+VjFYTjSQ6TC6Zk+gpboGovN+VYDcq6b9VUjsu9ZBuKigxJQnrh
HW5ce2ro3WeF4d3D5Z6PhtF/hEEDJWRp151c4CSVrILERfkvh0HAPJC5jy5yBDO/ezXWjFM8c/2V
U9ztldCz7xGLOvc4iNUbLXLxMhhn5152aB1wT7UiOSM3ZQfAFPNaZ0wYcd5QIMdGHalkw1iLmPtv
Kqzz99iI2ClmZq2zy/Q62boTFRPgLKNbhRrCx54l3RgOZLS109XB1vAMyOHwW26gnuOb2bVoQ42U
+MFIPNQ1MkyFFi8TuWDuMuOWhZunPo/MNqoQOzwFs5BgIfUFgIf/WVs24eu9Fh1efnhreNTfLdYq
AebQR7mGXXNO/vrYLSqhfilhlGtyMchCyWXBSy2Fk7IRdG2/83Qy3mMC8KWcnqKvwqulzltl2t28
qfpMmKXjLXYRPnwvmCMjdZDbuVQ9CDN/NRfhUb8oaZrlK+BNhPLIlvojqwbsBg2SoADc3aNc6HU3
zhgcNQt/479X9cz7jFMdBkZbgH2U3ULMKETlagJ2BuR/mpDmAJxP0g7K3tcZcycsSFI4I4lrk0KU
Z/GrG9jLaYnK7GCfYHeAwgz5grlRJkNBYtf/nnrzVwAtIivr3Yj9l29pjyG+jseyF28Op/UUYwe2
7TTzI5pMbzMuVbUphym9E3ecfCP/3u+zLdfkf4AcVrQxQ86VgkvaSe11v0lDc99h1Ha0jbI62Lwk
pHXSrBS13w2m/ZzxV1vWiEIfUYfKf5hLQGuYk7sA6WfF8pMGEfMiSiuWimtn+WfJtRxow6YGC8Jz
V2jHFrJFWNskuowKEl+ajee/TgwSZc6b7bUgFB1trSh5QLyfgFsdWZ9mHikbwzqXQzMe28gevhaG
GY/HQF/OXD595JpeH5H81kevqIGOy9XC9YS2kavSelWuyUXqBDXVTh40jKV2vlzsWCqjRqDDpON/
vbAqzykOcQ4IYNGILn+mXMg/+Huzzw3IMhq+mcGiYZqXGkV5OkqpOZWr3UzAq8idyf/+z8jr9HtT
rnnagL0VAl5u3iWcQBbGUvb3vbB6M9r1pnVKl9p7eR3IRbxsDqQ4tnPcnmVTFViYO4QusxFpayCk
o4GtCP6/oiwfMq1tcB81CjRgi2rsa9Xp9eGQAvlCJM85XfgQtYmNgVzIzSSGQqzFyp+GKeVwwhiy
W82tI3BFUZLx5Lilb2DT1ZXjtApzrHUj/Kl91a15i9HVYEfs55eXjU9atYB1mY/gG1tiOIeUfiJ1
vtFzgW40veRlHa1glJEonavobFMLcwmDfk2+vV0NU37NNR4RhVdbvgdl9aTW3ZpbRkUKnchiVfcH
cAPLq+2s3lDf6/t5wEHIdvGkdV67piu2JkkYqth7gRdLG27jDiNKs1gpIic/QpmgzwOXm0ZyZ+qa
vZ60SdkESoctjNC3sP/B083PhpkdiqoifoclUdya7/VQ41k4ZVvwS/HGQuhXdv05Cht1xcMRZXJU
ln6LICPqz4BfqSdJSOkqKqnXMCGogpZqDZQt3g714hHdGVThEqIgOb2eK33A39ht/QpEResSaxTj
n9bhxLjCwyqF/WfhncMpTdYxBltBkahwTbEojTXC1UIFfGsk0PExzazFnyRAka1SSbUeZ8vdBbBu
lKrbd3rESYBDF5s2Z9qM0Iq3g0ldzPDiuUvoEiNI5mPtL4dH93Jv0TTYMY59KNKdoUwIgRXq/ftB
2TGjmNfkHz+YPEcbd0K/Xyl2CpuIMh13Zu5pos1xwaNRvskfHhbetE/d2wgCaU/GUz1TTIt7hosD
g1rwj65Q6aKZ70OAwW7oqnht9SbMKVRPkfKnC/CWacbLcgXpid1dsmj+bdG5LloelDUv2YoTXEu9
/6xz6Eg6P9G1NgjMmqaBfGPk4JijJqZPQPRcpi0OuDY6MRTcfkY4wTARhc+pmq3tbkGKwFpejXr3
GvC88KG8rvBlxh80J4Xj8ll27cUwIWaxpipnguhlXfpa2eZhG9wmiOtz7f6sMlz1QjX8MQll27m8
CA6a8JcJoLCN6ESt3Nbyol8KHNZVOeJNrI3zm1cTsCAAqSm/HSwS4RoZ8cHQiOR5iXqDuOCujSnz
g0g8TZq7xQiX8pGIUizFVMm28oakpJ9prfXbuR57f4qyaqu4L5FSFCsryYNNkxXEZ0SxtWylPM8R
Bxw6IoOxpt2FY9KBppwOvfqDN/9o7U2O2PTNY5ti1drg10U8f2N71bvWCfAsAJJcA9PjTrxQkWsA
O0qiNS6e+YrZoLae4a+uPAxTV9005qvEifaWqagrAbLLTswXQGK1SZEkmK+M+VGt+kWC+4oLMVTV
+r1mhBZ902voiR9BWDdAncpfyfw26ynwtSz6pDg391v9GQvFZ0G9JFkXaKnDyQOZuuQ2urF3fWJt
49Q7hMwoArYD/Q/hGxAm9nsyWNdyJGmfeWdTZ1iuDRdDZfbPPT3ZCFyHu6o9B3OPgWwx7bDntXGX
LaL99BPnbOLVT2nRf2g9hvJqN92bCTP/fl5wvSWBQKzRSfSZ3KELIJM9NcOADUOuiXVT9gDBkh+C
k7RqKkyBFUM5VCOTrMjU6nW349yrfuYQ8MdS4GRU2ya3ghveht2G1E6yHmvn2R5z3yh6bgQKGNos
e8PjPvM1j4R323Txqm3zV+pFETl2vEOPaYxfEtWbdoOR8OITS2X0uGmV7AWY/w10mrtqX4UNga6O
U3T3w8GN9V+lkv7KY/2zrQ3MAhvI/CrvUES4d8XQT1s3J1kQa9Syuxl1RNEUvmlEQccc2N8wlY9q
Ul/rJVBVTEsi9rfROlgvDHzhiFLZVpgruHfNZlTsRe5c3YkoWcWlTbRkKdStw/FQajwUcmqEbOB9
sF64a9rhOtEOTR7fORRirKqsvOZp+Sc3nENd2z/amBev0byP3Cz3TTXbU6hCPCjo8GsZAnT17nDs
cDMLQVX7NRXom95IIPIMIvVtBTd6XemmlWIVox8YyqcL2SgKBIXosbExMZXSO8feTWPzhM0baejc
3BEF2FkzkcyoeC5GdWvi6r11I5v6YWpWYovLTCnfPLVMjmIdRu7CEHsQRgRtPHuZ5i7z4c88Rc38
WY72q15ON2Gv9dyut3Y4XmbQnKkNea7Ff1Kz7UsJxtotWziDpU5GzWwPaRBQpm3vhljx3Riv+/cp
rj68MHuyq/482tQ0qsNL1GX7lhqcdOSaSLp2C5INNI04R4ADKWgDjNZklp9WvIErjW80/D6hylvZ
vm7LgSDuBDMOPjTQALwrQutj6sYPvKnzlZMpz60LyKaL9fc2Tz8HcHpGPb6jL/tN2S51scZuFvGh
N/OnCRn5OlPLh6oHXh7DYRIpFdWcj0cTE7FdSRqAmj+D2FE770hAAlNrD2Hf3/A0wkPQJT4+dM7v
1mxBU/CExWMbq/fCBPkLQHmlmAOWl2oBtik7611xS0HzrLR5sDam5+1G2zu85y2APmhDh3K0Onj7
KcXyE+URET6auLGfMMUor+iGKeFzwKbr/CKrgMgOUeHO+lTz7pyqw1vPl+LV7zWmCAPSZ/biNcqJ
O98jxWXVqu8dTn141XCmLy191yXDfiyDbbtvh2Lbclq4SfDmT+5wXJHbi5n/D6CAneoaE6Xad/ip
qS3GYqN3TktYn72Rkk8ptkPMr3dwg99ZhoVySn1aMTavdt+dda+7791sjZ/DrerCDyvnvREJGdYN
Q/buoKmHT1qKNakZXB5MrD9nrg0yAmDjC6YNjTYwoxk3rqFSYNzvTN4zDh5vy2V+xXq0YR4Qq8Sq
+Ln0r3ZHUHnO3HEFh+cuS8Z2VTsQAVWTgiMjD59KO/tddWOzyrts8GuvxzES0WETqQeheg+OwSRy
iiBnF6E4GS2z7KoPPvqO393c61sbmLfTiotB9A5ySuqDuLOVjGxoHYASpXYK5O4rDEIKnUJCaAax
w0YYnGSH04jlycwNXcv9Xnc8BP+uuxLJkPv5Y5vDiBKpom51A2ZD28QPGMB3AWx7HnDMJG/eL3Xs
+7MGiIy3MWvvBt2TYk5gN73+w+wgjU9KTN1L/9G03jYUIEXbGI9iL/X8jBBBQ4IjozDeL1SFHw+T
sNpM1nVIRKBX1ZyIdbrPZ+EeMJl8dWLgPTzBe1H90jrmxtPAz7OEr5PEZ1MpcZgbYCgmXC51/KBx
+/FRJ1HVhH/PHNfnMC7/YDIarUytJ61kPAeti1FJ8VODXOfODSoJDUewIHbx5ywufVifbCaLYVdc
hUfSEH8RUFcXBEQvzLVfXJIWaytcvCL08XOyeANIXTFeXY9HjT35qdsvDoM8zW0MpJIWjmr9muo1
v45hbTezemeJfGQynqUr02UOZmfUbYTxH0E8uztZ5ULIskZ4b+PwbJXDRtOtkYkVphmxA9vB7u+V
YawOsZLeGyETcjxpC90qdgaRqbqeBya0kdgh0jZaO/cJCD3bUfgTvhXs1JSavUir+QVw0Sh/CPr9
iMv0ENjGiDNwR7bymldgzEDcm6uMatv9bIWN30LE9IZknczWpek9alP735ZyxGr5HGPMWhCEBvhI
7V1abZAy3ifCNLdqUb8DWTj2xQzxuVwQzR+1iXH16GmI9cvouTIdZkLUQLkECVa1GjLvLGMwk5Sg
F+6OoiULa0hnWCc24h57QhVi/Uh6EJBimPBst/WtaUxPumqf64RfYMQZTk1MJchK/racQPhZB3E4
30SavYvt8WMej1TOPGdUpK7wBak3ucZ5wkr8ihKDspGZ93UbrVI3LSF461WBzLfUtq2hh7zp7UnR
tjaGRyvPUh7N0twKALfLTapcwUFFCjVRQL1b6HK4f6Tc2BTjBDrwXUTGT91Wpm2gC2DJSEghGvJ6
mmXg7ZgRWh5Xf6mgHWBigm1ihH6FOX4XRzCSUuOPYXfFyh4J91tQk7hvEkK0wAvq6i12VR2qnOOn
uJyuFI+rxLH0HwRcfuOhXJ1EStZaJ3E/YVWU6toDwL7cp1QGAaWh+WpaWssOm5gYsa/rJPbddGda
cGm1cdw7mnCZByTVGtRcCz2le0u0Ghx1d1JirrayMVdtVj0nWYEcyT4CxvTnkvnz0Hm4+hKkWNlZ
tBtwHIfaOV9tStgr89ekeZ9VPic+hWwVl2l/c4rh3WmHT0ii+3ma1raufZRjbEFLHkD0Ir4IxsaC
TzIUa/IgamU+itS59a2LLCPJL8LtSaDUKols7z2xOhztc+Mp6B56UwXVDUMUBzEcd1Qn8MeouGSW
eTY1m59u2OHnRB6jUZ27ircOURaDH8XqPYYjz7rAFdPri20YTQ9RYAlqAZ0bCRUMXJIAZvP85noP
rq1QJKIvLL68G9ddlzDBZoIJvi70E730Jyi22JyvRNOTb4h2SlVciuwZbJ5HsjPYc02umyoyNmOi
8SYmNIbqcbFRdNtYu8c2BNhJ0I/aBbzBvZ6ak8LZDLX6pmQZqZZe3wUjzL0xwAwvA4NWO/06FN1n
VFN6bxkH5hdtkTHBGJyVxaySt6/hTk0PzKQtqMMZLlWxt9ZKYfMx+CFknrIOqM0takNbu27ya3Ki
t4g85TT1+VoRsAETT58OzvRamnG2CfRdZpKQ/i+6zmu5UW1t11dEFWGQTiWhYEWHttx9QtltN3mQ
49XvB7rX7LXmX/tEJWCAZAtG+N4k0aGiQQ08ixyYXLRviQzmCjUrfz/mV3Otas2AAFZSaVRayatT
djEi0tFKvg0Do7dJqve26JlydFYDTFgDD4eERLu2i4fyZ+GTkZGExaUJwq1BkMjWHYdjkegfqYJg
N4xxfp/9hsrmJ4ykbwDi+VaBo7IqeeI9V7FZG7o8Sn1fX+S4dXEBHkfK7fC5yo2fBLiz5cgCS5QI
KahWXKP9S31qIVH0mfvpSbUVTM3jgmQh3wR6iup9iMHGCtKSvapy/bM3sJ1Kv2mWLXdBrv2wNWVv
TwP1Exc2j1F85jlWp/h1f+I3886Mut+WeniZsBzG2TdJ1qTB4kIwXauQCNfbwGjKo4jgUL5DiYH6
3f0i3/Liu0QsR/RRGkHnWWe/utpwHCvMSPCZI0veqK5dJd4lPxaWKI9R4uo7ZY5cDovxlJoqru+R
bLdRxDpNZe5fFP0rzyg0EEj1c3doeVUw7jgPFLwNML4ND8QKfUs0XdmQgLV7RUjqr/rShz306Q73
0jHu1LZf7Kxltgkx1ZxgnBFdjXTimCYuy1S6KN9gwsuzCcmWWm9ZQa/5rlr6j1KDS5XBmaBg+5Tz
z1vJ3nhU0oSSoTDeOnBLLei7Dek/s5+KG5xCU7wEk7XXUiboIiCUj96JGQBOe6xhHR3v1rI1IBrj
JEzB6uaGwWPxRcfrg/z0KCuHsHtMBSs1q0JPE/fEogj1LawIahj1nDyo/gUD0nQLh+sW290JWAGh
n5JeRBo0GxaBp352bh2NZ+09kM673davtcqNmZivZF8865bciICcQiKAcQEnSHZ8qCueFmRdMMT3
taG+tY35odgddWWYbrVBdl2sUoyJGf/tKTJQTHSHsr0kJT7gdADQ4GbzZu27Py9eHSU4TTgVYql9
SnRronBX/yzKYVvaymtKJPHKDo1+3edMvFUTNoPP3cIsppW5i1RcqCtTpA+533xIgYQibCdMKaE/
Ve2znYqjkVn1Wlda5lQS+r2KQfUQK8pGzPm8rat5SMGJoo/zn2EW7jGueKiicKsm5mfoVNSpKlBA
klSJUox2+lhcEotA0apMD0VHZGqrFh6s8PdEq6GL6iR0m5EXJwDPcQP/zZcYB5seX+HYhlc7kpCE
+5NUNPydLC1cIXr0e+PJb5BQ+P6vSSovOlFCg5WHL0ryA89EaU76WglU2Fi9fhnxHtsYjfbTbpuD
7kbPeQ+yjgLws/Hnf3aY/hi17p5IdNWkLeB+lfM3R/1lTPpzHkPP84N3phDvBKuGKzvvtmYx/miL
WZenMpArmQsjcMrxHtdh2zE3nyuVww4UL9wYI6VZNdIJgNepJoQ/XJNEiqSWpywlTik3nzKnFyDo
yvcp6E9qiYW0K886XbiwnV2T58466zG5k40X9dFblFZi/as0i5+mkX74RQHXUs8fM9waGzujc7Eq
0pbMBnu84yR7zyc/HpYTWm2tOKIzetaVDnI6yl9UFvuxx5YwJBs0jlWKeq3suBvhnE/C2Khgqnhw
BWhBZL9W1800xCQlRsl2CuwjCsp3S5Q/0mm6dvh8AatZZ56Qu5Xg1qa0G1fmcDCdYKdX8druWwjH
CmlR8XRBvPSAa+20K03DM7E3YPzRyKNM147O09VNarcn0wEXfWjgg9Niss4fVRju02BTvLGpp6wM
ZnTcxfJspK+tSDYEqN6qsHkLOyDw+RacRiKmIJao28DiRkE/cZlSf0dF/M23mwuV26uPUT6rBHRo
aal5pBAdU5E9N6H+PRsswUIvZFqLnspxcXkSDQOjjJ4XqkCgUpSheFzsWY09E6r9VjTxT1a/L6hA
mwO2+WQqT/4G3cubWZyqwv/O9AA+RsgUxadQf1IAciqNsJV2NBPPyfQ9LCPKevFoMGUoA/IhlVNu
F8qFteZ9yKjtTq29JS9bbnLT6lnTD+42m7CimUSa7GV1lrkCQMAFPCdRfrLuXY1oIUTkO/thUtBN
ZlhWEpIVDE7w0EU9i0acE8D2lXURm8QWj+ZurDPtQUlBsEqUCCARNgs1J1SRZ2i7cXTLA/K4aFWN
ZDANmpE9KWONabyd1Ltl8/c+bOhjnss69Tc2Eg6M+AudsaohbNzOcrIM5vSn4c0REWbcBFhY9jCu
S3c85DaSdEROPyzqyJqAf2obrbLn79lOGhPVVvhU+jCxZ2nzOqVVveuYoVc9Y1hXUYCMmmfyhd/b
Jp2VXYw+k9IfhNa5O9v/ZZPZuR5T7R0eGWNNDd0tVkVAznH6XWkxVM0NpvZWr3350uGhYYad+f6H
EYt2TYnI2WAbIFwDE2dV8jdZdEtO+RD185QtVI6hDYfPt3+Grv6zq6Fvj3TCfusfcGLGIJ2KVePq
dzfB9NvcFqNyLuePi2YExrCgT/U437vOK/552B5KkiUmue7G+DSp1lNWXItYdKs47Z9lAPqcOs6h
KgQlTfua6KjJbeezGkxM/IPyNprpYzxDB66SUTYcqqNQg35dVwZPhEsKPKqyB/Ix5KYMygEMv9kw
ue55rI2D7ASBOiart70RhAKzCZgdqoUjgWYXeKImho1DY1B5sVlcq7h7G7I5aHGIu51vZL/6aKrP
DU4bAeVt1WSlbAQuA+xogA8YhueG6ls02mc3+KXXBphsRR6aw4KziBxJ9xg/Z/2rb0S4Czms0cLA
CFZIrFdDg5fDkA9rx41ZO9tmvwJT3cWRqt0Tl94a71hWt5RYhox8KC06ipbqi9WJC2vsF0vN7nXm
pJ5SiQiiRfCGxwgSdkffoWZS1xA96AZn0qFN7BCVQ4pU7Xoue3qdjlhd5zfWZ7R1UgiGNJNkR5Ap
Z+lHAyxsqzrW+4SSP+spVfod4AoWKkjcQdz7ZmANp5C75MjUWSeWpaFo6l60FENA1cDypcsLaFUU
rMziM4lLvF9kv09H6sxaaroHXRyarGlXYwAwVU8Un2w7eW8p8jHa5MpKQnqo0zw8BHE3T6D17yYS
lxXVygC7k6G6qVkGsKKbH/kMPfk/Siosay1RmLs2p5qaJTTZ6iFAGtgyGXn0Le5KmVPsbFV0J92l
Q1+3hqNSeK40cUkfgT2sObGmLan4RVPbg5dxw+CMkOyqEJcKpneroUrax5LM9E1NvNFsyH+kLn8O
zHKdttRtBhw1tJ6yJnOp4hB3JY4fjAhhKfx12UbquenVbcaccjXaKKejicRyoV7dQhg7obblFofI
w1TG9spKpBfqBLZMAYNDEIj62FNvTxwI7nEyvFoSkqnafAM14/eXE9QfKrJ+VMcPaU5ZnXUrPrWx
RfRKt8WLAReJUkanxgY/LSuK9oUxKIhi8YNM3cybGoPBuK/fsOjxpDnPP3OkcVN3MBN60jTKX6U1
GXtbz2Ezi3x8EPWMCVXQaYjfgMNnJxXz2pQ8cbQbngi5LZReIMCuKQTyoLHMsszXLK2yta1Jf43l
ioTLieq1iNdEtkkMoOZH8poOfEQy8ggbaWWuhRBznkJ5MkV8byz+t77WWPs4SiAw8dgj83mtLP7i
0uQj0RNRiQksujUgGcvp7qZrQixOshNWn8MxyB9VSijcUXLl86t4YVJj911XLPf4bK0YtwSNdKDO
zLJssB7Pcop8HQfdXrBwJ144I2K1FXIHWGzgEbN1u3MeEt6CVvZdtUTzlOm+18Xj3ehRXXZ29632
0XpCA6p2kiAauujmOkQTjZRfgpQgyjrBR2FY7cZ22ocADJXCoatjjBKMlM2t4hP/Zv5FY3zr1FYh
fNpBAdM5xG5IhAllAZ9Wp0KnEzbSkrApuZNNH7s1HiRU/8VZjA3dzSD1A0Yl+cS0wuSeE4X2OQTm
u6r/6obpE+sZwi0wCjfL21RbKs44PnVo/x3zLc4WurVVUxQUQIa419SITKh7KH136cGYLVJ84rDz
6lD57lbC8VqtInAtSvIzyJ/tpZNDOp4A0wH2WqsaMx3WOYh7mbGyrt1h7CPWeGIkG4btQ2z444Pl
q2AbLH2EhJJjB/mwVfCCh4f83Cipuq2cGx4XTAzV8bUbtP1Uq1SFh+pb04GIWH2z1gNZr4fe1Zgo
phPfPjiHdfM9tYDIjF96F90cVvssghkVu26AasRyoB0AoENXYc6+r9CNXwPySJScMGvCnTZ9rXxW
effdCMj1Sv1z0sKtFO1n71DQL2JK8LArXxqKAuS9ufj+Sovih/Gt81kexrg3eAh03pVZvRba43Gw
iS7I4vhREQXu+ebILTcV+SqHirLROtZ89uyJXxfySzX6j6ZTmbFY/V6j79nNptt9nn7A3SC9EvdT
8F5WxrpdPfEXxdxVYUz5xUx3IRa4kA03iRLvM5VA58o3bmXtxg95zb1tlJuAf/JqLFzogYDgWuma
Xtj0/aVwPAP27MYZBGkb7fs45ldG2JhZsLESBfK5KpfwQIrtGM+C3YZ1B6FtEOSn4jNGZMVSIX7W
VddfhyWl1zA3I95ROEmDvL1KC2Wu8pNae/9DCfagryrWTuLS1cBs0yB/2vbszSJYGlU1xLqOX0VT
p13gTvU1ml9Mqm8ZTNqHZZeVlkQZUXkoEou/tp4jaPxhn0F/hJOr05cSrO4oLi7+VTduipJ+2C+0
l7iNYu4D9V5jL7HRdN1eB8besSxzIyb3HkShQOVGTTuvs96rfBYyWY8OIl5VQ14eyqF+6exi2umx
EXldlV4GKGNgx6BzRpWWOx4ego2dNsFHeACrBYljCkcfi0ofmwqqw55R1e2lK5ynVPIPlVO6ygqt
ujRuU5DhvXUY9J0CT5YGeAPXsWvljxT5KTM24fDRtxou4jawfNxqr4YFs7CofxQlTi4oupgKZZ5b
2dcMRGxTTKJeM2n1fKSDHRArnjlz0Eb/FVfjxre6hvjCh6Rqhy3G3zAX/Ys7BefAYq3Csmyb6EW4
7pWEeozWP2jkDzDJGb7ocjGPsp2bZlSPZZtQhrGC13QE/xSMSwEO0pUy/hrID459Q7tEptFtGpkF
WyUlGaHUnF+2CUcza16HpvNXAhvktT2qa7se6Z+N6VMMzr4yiMmOf9kWN+iUpT/LAW2tajfM/RRC
jOQYHHuj+FYlkCkabi69fkHHcXQrGD6BH3p+VOHi0eor2xU/Z8UJE3HcSWpXN9a+bp90mNcp+IvX
BdbBhfLzgFDxmzbHjAeFAtqe8w+wxWedIrZER5RTfN0OvoOpTZy+uBY4tW6TUYQXyIOVj9fOAD0w
hf89vMFAoVdZ+/3ktTrU/a46j22S7qBlHMbOvxIXgvSFWkSiDVB1bK4ZjOM9k+ZXNQ1nIdors1Rs
i8Nj4tOCu1OBEFRvE9Fyd8+zM3CUqxWHgulsnVE5Mfal2Ry0gRz0bHhWxkk7t3CBdHjA2zzaZxVT
3MY1vvTEaFfSqu9K3kzUuRIGA/5vOsrMEtJT5YTHBiyNmtu7LprmpBEWG4fOuFWaxt3UU752Rcjd
Ej2mODOsA/r6vNphq3SAM8lQnqg6+v7iR2oRJ+YPBonTyldgtu+JSD6aKpy4+/VdX/K7iIjwQvLW
t9ZU/wgMipBxPMvpYxA0g4wnPXeCtcCijAoDiK3Jv7mrui3EJ3rYh7iJv/H7P9kfVVG5m4B6AWVa
iv61q66UnmWVGXwN9fBU6/ZXkTZ3Z6yfQSH8tR4r+OTbBGe5OEqVPssBoc3sHXBUhdRgS0DJJvLA
WbXZVLLkV0Gdbd84YpT2ofm9sy4lPLEZzZIN8nxWaumG2J1DN1iYPzyMxrizeYJkkO8yOm7fUt6M
NvqFuZmk8lwOu1yF1ob8Pay+pF3fyZmiGi3zaym2ms/ISZ+Ou7K7z0SH+7H80BMHbvrgtU4EpU4V
BbkM6E6LOX5GGSHY+dqnrX8BaDpeOLnnAUraRmpYI0C9jkoVTq8bPgzmpK3iKDwXuUJqpZGdLNRq
iSyzXTOaqgdtzmR20a9bae20fghwGytKIljKJ50L47DG45+Ih4pFaYCik3THEOG1Wzb08LuxiL/C
vJxNp5qDIRX+blI5hUUVh+kti7A5A23sX7UpdI9UNtZDTfa4Y0aaN9jyJSyqm9ESBIFNNV8j2vQZ
XFeHajl6b/NsJSyFSuDydTSqBFcZyQlPvUfo35j+DQWI1QCIMRDuBHNqVzZK4fXFtZlU7SizbttL
JdiUCZOyot7nUmPeSk04khG/3iA9J5zOUUYH5Iel9NSieQgcgtsDldgFGEeaq9SemyrIlbu3dKi8
qquZAjTBTdGY9Pcy/wwA9MqYMEo3UKKNMurvVlNehdrsMzcdvUZjvps2iUU9yEAslOLI4ve3JjA+
CnEMDHpNcgJt4LBfLhyHXJjI3Dv3i4yUd4pfonReQVB2AzFwaFqOBovSMGAaMQT6FcHKNezVa9S3
sD20QxGk2VajPGBl1m3Q3ZnKw3S0KAlSHOG6FpV+r4foBYYl01F8qMymQ6ghrYucjGffiJ8EfcrW
sdtdUk07t9AefEZyxKLrNgcgI5rSi2OqkSR2xlG10svB2ECjZMsJmOwU8GLqjKo5Wu4oD3djp23t
pmFWQrHRJbNgVSjpSQzVpx93n0kNVhFPK618Ssu25aFB8ufnb3pofUaD+dV2OX79+sZQ02KH+T14
2YixQsmq3Qo/KMkC2BeyonimXI18eglN+zW2h72qG4cyZKqqNPoJ+x3kHgKOTsuAaNZOuzr90oTi
lWrBgIE1ROeKrVkywqr9RyWxDUw+hCHIYUsOFHUfLZtKXNrk98l3N9U4iV3YaN9ccljL0v0etjMj
PgpPSg+RAqIdKRDZcDIzck9znQJ35nxTcXFr/fyK4VEH86p7LjtqMU2AGDa3rTPCMQLt/OIpQ8iw
cqfxJFt3E00mKUo0ATE5GfikALM6W9Opngwze69qssoU1cZrH0Ka2r24gvKy4SIrMJ3nvtGYsJkb
ulwQaDwSoOGKbwkBnchNsBczjepdqu1GgaVakho6RPrV0mwyQ/ENjKm5t4W/n4c8cIH7JBNzJUKJ
Nh2pj1+aj6VRX8xqcNZgjSy7Ca1bKaVxS1ur9iScnt6B+Tg0R70FDQ6AUyrlJ04ORD1SW131FQ6S
8FJ1m5+2By9PU411qX2gBE/fGGkF49q0a7X2NVMpgeGKNCvSdwrC7tq1mJQwUexRq8wwIH5SEbYT
ajBSHGD269c/SkfbtpU4tbaNH0pBMmRCn42hhZ1T0Gybc1+I5qzlUXumADEB6/XKHvpIv6qVYjhk
tSieYqEkTyyr5/fLjrxG/4hPEcOm5eMF6YeBtq5Mtd79OUxDZeg8Yg3L67ILOgA4hCm+/71I3Acx
/bgzeOZUF0/UYcon6GLPhYp5x7LLIN71Urrq/neDuVVKgOmWbxtu/l6IQjoq/V5XDks7yNbD41AS
Xz9fdXlBW7IPEVQCW/PNln21VTdrGHYmNi7/2ZdGzlrD1Oe6tMC7a4TtElPQNpP+Kobuzwtru0dH
yP7hX/sFcwOsdHoArf+010oLFwtxAifVL393p0SrXQIYRstFl/1pPhI9FZo31iLbQi/9W0ym50vp
Q5zKi755WDYtN0/mDLjJi4a4fXGrID3qJbVEGfQtI0fjPJKBsE6R3zRraQ/nXqXzXU4dK7deB5D1
DstmnLrxDmGD2Py+cOD3J7IKKZrNH1uluM4l2u+my0c5bnEHdRHn5ZP6iMjGyXcCChI079sy27Oc
VtbLZoTy9Ny7+resVPgeqno1Sq1+Xq6jcSaljKo8LRcyJaS+Urr+djnaxOZ6hNOLqibNH5cXMy2r
bVLxaGGVFYbr1srxuuizer0chtGcP/KB0b4ig5lefG6TRVMI6wpQ6+91knocWA/IHUUKfds0RnSl
xB5u835Ib0DwM3OgKB6xqLM3eRB1TwmWmpsaV4XnsSqttY/65oW5V7UOeit9bai+8dyZ/T2c8LOz
U9N+k4MpV6nS5j9EVXwRKotcspJ3p4uzn0MhkQ3GxqecILKnTv6rGZhRZGAqIBz5ulMLOo5JvfkD
M5pVdaJaBSU3w4VGWDH0A6KJme50tJ7yXQgW8gUQcTSaqfxMK/vRhuH/EfXxd0eG1bvKmoDZW+1+
18FuV0mcjtuoCIhGcbXykTB5fDVTmy5oDlxe9gVJgaRyUpj8dGX5uBzQAs2mk/ALb9lcDlQRxaE4
SBWmO1zqd7siGDwLitlm2WzmC+S27njd4OCo989nkPWcQ58GRzP7Mg/XU2WrW8XQcCGe2yzXd8EE
d0Npdr+/6nJA1n67kzWY1tJkuf6gqPD8uxC8Py/hs6FI309dQlwkEOiVtKBs35ZmTCRoEZ55zBSv
UYb4GRODaF1pZvMjS5WLbhZ9AEb8ODl++KvMzHcI3u69t3SHCOQG2Wxvp1RV3PKoyNw42nrvbFm8
djz/mQ4ubnRvvd+9mTlWLqHpoR7gB5qS6VHahfV9sPR8HQT99ORqUb51rQy7nazuHmD3OztSm/0r
sab1xigT9RVGYYxhUngr1eRJTrp+MYoMowXD6oEmwALbJCwv3DgARUGeXBKWTjsDr4Vzkoh015a4
pKQSgCtL+vGcmEazMySsAikA/1uhZWetHfUdzjbBWXN1a8eDYp+SBCFATofLU/YgIZ3sCqT9e8OM
w0dmI0zpNNv6GaQP+EpYnw3r8FXdBOPT0jQyJ4WqzH+aDl39r6YGMucnlYzvXdeY9L5t8gx7Kj6R
fbbrfbxNcVumnLHso+C568qiD72euNBNUamgfn7/mOk1ycqxP3l6NPWPywvxsvbawE5iu2xqczut
Q4kbGIW5K+jaCO6OqWXj6hMc9Kgcfp8XxhSVHd2vHgDBPyfS/DCqotIP1//WFC62N+iUWA06+5wU
FTiWPWJgdAmPBq7CG0g7g7fs63PHf2R2D0cfx00wIdot++ze2PQj9kzLVh/62QWLsv2ytVwIfZq7
j0nPg87MNZYXU5g+wc08Q3/3weesgHIt/dD+0w78Y6NjbXdddhWuI7F0q/Z5RYT6kKbNRtV72BUU
UJqtEgt+O+IgQw81InpMZUqoZen11WZYgAgw76Q2max/b9dlhQEfddzfLZdNjPMpNc0vfy+xHMjN
oLlaQOp4TjvYwPT1VfNHdb8U7qWS8iW4Mf8/OwPTUveKRol/OXFpuLwsB9ChAgfPJ09TAX08ca1D
MC9Ay7AyLh31n2uQldBacA38QdWwBuQx85teYFRhTuhx8hbA0bDll9Rz9zEKEN64JfX0ZX9mu8/Y
fajP7jzdLUtkMUrY0l7mx7zAFcocSZv2R1l6y/42ZEXUt8UdFMfGnGggXjUGusxMIme1sFeOtc3d
tFreNiPJpXLosDI3leOyq4oTji7bv98ue/8e71yEa2mm/PrX/mXzX/tM3dEOWZl4vUMNldyr8Rjq
458XVa0fo5a/dRLwxbPQNt+0GPGBWiTFD0C7T1MU1rtiy9dG05qDsAyxc7Q49NzMwPUDD/hXkWvA
Zyg8pO7QnwYavkxVGt1JvCTUmA4TVobi1cZ4dHDZ8sfY2MAKp/+Tw2Usy+xrLDD1bGv9LTBrFQZp
7rBi75WH/r7XtQ5bURXofqX2RrD3M8nSukHa5ejZe+Fq38knV54wzM6PUsdmMLInCAlDuy2zIr13
KiDaqKTaVkHC9cPy11wg89p7VwXFg1ZW6VZFIHbI2yB7dcbxQDFSvmu9kaN68v1jFnbxky+CX8vH
TbrDL1gO+dXOs+7iB6AMw3zC/D1gUIJpxXADpRWIHXaSHzGWpOflxZBDey5FC73WdLA4UFillxAk
z4YeiWG1tEHLOb+Fpo0GThz/bP5ziaV5VhT3LEvz/d9Lpwa0YKF0jdeWSAOGYTrg2+Jeli2ZIECz
O2zvl824gsUCPfXQO/XFBhBsDjUVENhharTOS6W6jx24aixF+d2ewK2jIa3f8zS7Q/PofxLRfG6Z
j37VnYUkSwYk2OfTKneQCawUFvJzOdoN0LdkAwwZJxCz3D5DJ96gU57N5XK7xGFO14pVRLT0btn8
eyBJlYwcZHiWHeXua/SqdMSIGxhSnxwrLN1tXUDx7QerPoRG+7BsLS9LE3Nut2yWs7pI9AH1ssZ+
jAZVOUgHXVeGSp1VeoeJgo74ahPNh5c2leKr6zSlJlqZJm0YVn+ypFcefp+ia+m60gPz+rsxv9NF
I1nCrEz7EcEQF/nnM36f3/tZxZ3FZ9RQCo5D0fTbdQMP+ylIMvnkz0uOSK3g6vyzz6nbZpNQAoO6
gyUcyhX9VqmOcyr1uDqhZbmzJjZfVGRV+I1Zt6K2sZSN4ZPb3Iin5aCJq/0GHkixVwt4gk1nFDtp
w3dNGyP4Fvm57RUd5gh6PKCjQt5JeE6H1G3IrJcphWXj5oHytQVf879kx5TUqBrzJeNaHgTZ5DSY
Rrgp4hQBEUyBZ6qZ3sC1boZpmM9T5VM4tXVWmIjsWJtj6m6IJl4tR20DpHNsbP8EPI/BaBSll6K2
qosNYw0IvYo+Sjt7qGRsvlZGYaOpCLADmbLoXigUEOYG9v+eCZZaU1R3wg/4Ir/PtOix1sVY6zew
JSrudpm+9CkKJQw8o8fY9/GN0pociCS1d/1o6ceYMQI6TNaCaMf5if6t2Y2Zal8E/x/PThLjMU+J
v4tUxX4ZZssi/HhXZSmcXd3607jK5gyG1h61M1BnSuES1615l4TBfy7ml9/tmkrkZFsof85YjjTj
SEJyL3wiCBG3g3F7MBLbJ8tow+fCwrMiwujNWzaXFxoI22qfmNnPKiCMh/42WPbRQBOUA6mA9Aff
bQXJtF1wtGRanfuwz7wkS5tXPYp/Lj+1ZvyKzD78jLlXKaaPBF3M5zhYFR3FfE5qU1OoYlG/TsYM
H/T+l5C/z5Fuqq10J/tzTmnBS0lSeURS5R61ZnSPQJ7gW70OIFHGMtgmjA0Vadgcksuhf79lEmxs
lDbapkOZtYQUCHR8pOquav56XJ7JUR8DTBhWpurwKucdf1+aNCIAGNbry4SQ1msHEtfraDBOudQT
LzJj5Y5I/tpzF36aUXcTdW/c0S1IYPH6/zT1s/a6TF1FONwKN/rT9F9XFZNKxnpeJpQR3/VKGt9U
vypegu6/NqLuXess/fcRzf2vI/8+p3CLfldXPiSUqexIFq/VgTEWxT+AqCq85W2iYQgQzS+FG+Mw
6VxVfLuOVTKv15a3Eg9ahUzV/927bOMMXz1MBiVrd1QepBkckYyIXQpU/AAqrzws+xG+UzxddmrZ
4OCLPLcG9HPlamnVWlpr7pcG9bJ3ebu8lI4JVma38arAOeNP++XIqAU/WrcKjyP9/C3g0dinA4U5
LSvlzZeavC3vmIW+NoCpD3/3D36g7R0D4H459X/bwjb907bBu3eFx0GL7bATnJcXE6NP7qNMeHaZ
4V3StGi/l7d/29QjcMe/2yyHLdXErKUjWCaCZhi8KJi/H6VsVOrT81tdgfG1vFte6oCxC3pSuPq7
r9OdsTz/3U6sKdnGGT5my8lIHHFq+td1KFcC0tS1RXflgJH91zWYONlrOQ4q/JoCrRZ2fZ0b3TAy
kLdADeWtTEcbjbhvbNxRz/77wL7pMPD7u7cwDHsD0mpslhOXF6yV5a3eV3PLZUfdww+zmHLs0Glk
JM3cJ+DGM2EI5WrZRMqU72oDp6VlUxdIRhW0mqdlM7KiDQOk/lK4un5LMvGy7O4jvFsbQYZcPMrx
XmtAvSwh7MNyVDHVK0ma0yNB2eK5ltPvS7upaI993Bb4KXESiMfo4SvEenT+WlqKm2BuKsalJ1fp
rvskk/zfbyvmb8s0LNyCJA33v992uWTCt81qDJpLVPq7xQk9Y7jYNnkAL3o2S//tjj77qf/dLOsQ
JZoLhWY5uhyYhpSefdlOVfk91VK5X7bGrDzSVSLxSTXPjZnrIguMohvebsOmpp7tDbU9QmUKs7WP
UcElZypEdJJvAj9U2GctrX+faBsh3OnSmXM9opup1NENvlnA0qJ/TMi/OGEgf2yVwbmrOh8/ugOq
I9e9lV3yrZ53SxedTZUApzdt4tyHxojXFOKj03K0sWIyMcbkNdBgTzeCiJ2hV5x7hWhsK6t42C5n
6XpPObKN44urpO7rFJ+Wj3SUTj3h9AoCOH+UH8cAuZVUdsvmmIzfJ3Jn8bCqi5c68L3lI90GbEyb
SL5uu1R/FajGksg5N6kB4qGqiIsJsjqTlG2f+9IEe4k1y4cXKp7HMRXYDf1zeFDgMPw9ZZqmkU4U
i32TodUwUZ2E3XMQtt0zQUuUDlPIoX7AJpY3BMj04/vfFlrrf+v/H3tntts4sm7pVynkdbNOcAqS
jVMbaM2SLc922r4hnM5MzjOD09P3Rzp3ZWXtjY3T940qEKJEKWVJDEb8/1rfis30vBxP6kmzNzuM
lstuPb/g3MWdX2t5Tl9n9hqmiLf3THvfqrG+HnL89kwAkNrXGmerAJKpTBl8DW9V2BVfyXDK0AkG
c9aAhdt2al2M/n38aMvmi2dq+dfEN5C/yOrZNOxq20ImvKQaKc/lpFdkIHnOa6xVm+XQyqXPZ/TC
vZtSsuFGEXElsev+biq9brX8exKTYtrJ6s0vkSpq1cBkTEvsiwZT5baIpPsZ4cB5ObSNjZfOFXgQ
DanzpqjoLH9D4ffV2mEd9c+/IWEN9fE3FBlzquVvqHENPUZ59QX5brfzq8TapSKZDogDso0B2ONx
2e3qJN8YoTAerbb58ejkBeZfdkViVAeaRtkOtzN9ElOLnwQ56RsxivoKMXx/rPSkOYBNhiOqRenG
gZv3PI7dZyTQ1ne3uWhSbfrWVgwTQMhjDOU8e/L8+qqhnlkogAu9mb/1WRXu4WVl4O/SvrykMkdk
1Hzrb7sKyDMxw1a7Zh3A0VXVj7gjiIH220xepbq59QctuqRt5K5T6q7b5f7KNdACYXTOL0272BZt
T2REoHiG6UUEv3iD+/EC/dF0LFK19Dlez3HEpWWhBZ33qjhAxVPU48eDXR3q27ruIBLMDyyHLI96
nVFc0ECAoh/ToIIEtkvrwD5b1DfPct4su2Hay4uJcMllb7l/OULP6B/R9HEgU+cx1vf5uX1BxlFo
Z7uQ1Jv1AmDH6fpYAvq/jwIEk42OzmIBoTtT8yg9N7mnnR5+3F+mzlrpRvMKbQO3efcV2jjXMOQv
t0Fp+YcAdNDeDdP8PulpcrSa6L6avVgDgFZvAmrTBoyjfgU6lQQ0lUa7odKap1roj0Gd9CB1CMoa
c++zHZOhEutOcqnKqicDxByh9o/BDWsMzNh5cIutvL80jVbe2vPGMtAt2sXtGEdyJoqpMxLMC/x/
aC1rK6mPxsS04ufxqmminWhZsi33LU/rQlT4Y6Sy/bK7PCCi+hvYevv08zAHJZXTFNk15k15m1Z+
c+122vrnAZBlmJrF4/vPl2lMp9q3E6a+5UnLA0pFwyZJQx/LBS+03Ke3+UDYdZQdl92u8OUuj0rU
EIJsHC+wP7ss6S56DxHAstuMY7iFVCMOy66TFI8t7a4bzFT+PQ71XdMq+3M5BhjYvDt9iK0zrQsQ
/IH4jgxL7OO6ZEmz3LdsoihvLvFcYVvmWDEV5s6f6vLYdvkLWmCs555vbHThxnf9mNs3lvFFUVvA
OENcxRGMGZbX+cGiLpI7YUViI+gObZf7Ph7wyxdzNPSLZQ+Uon3j5V+Ww5d7IlsXRyatf32dOC0E
qohW29ZO12EkbZuXAA/Vx2uwuECuXU0vmF/cde3RmY5p/evzABTBe73/uef7H3vLWDVAufj5WPfL
3p/PWwa5P49cnkfPqb83enrV8wD455Ef/9782Azc+TfP84YA9WPQH4N+TM44G5Oznfh3Khu7AziW
5Pzz/uXWx33VQMOsR9nA4T/vzmtG+tWy30zdexogzCef4exndnFebi2bphphqhipIkDsnw/4uoiG
v+xbTnQoRJCd4p4cyo+X+fkKXaONWz2e2X3z6y+b5bWYFHSrT7/91z/++33438G34qZIx6DIf8Ot
eFPA02r++CT1T7+VH3cfv/7xyUHd6EnPcg1TCEykti55/P3tLsoDjtb/Vy7a0I+H0nsXsWHL18Ef
8CvMS69uU1eteLTRdT+OGNC4vSzWqIt5w7UhE5ziSC9e/HnKHM7T6GyeUGMze/Ao/Z2SZa6dG13H
BQZ57XLIsnGzyl3nNXrfaqVFvcdEhZCAdBfEiXVVT7b5sckm/cpiaD3RG+azhpZkXaHKL/eaHqjV
z+OWB+i5EaBZRCCTy4iiqJ0fqtztz3aeDefllvnnrfkIyCk50zh0pyFLk7Nv6Mc2UsVtGSGl9a3x
L3teLo526I27//zJ297fP3nHMqW0XM82XccwXffXTz6yR3R8QeR8rYlxPUsjK656JdIr0i3m27i3
G/ob8z3V1h5JJkO2MYAOmTc/7o5rD2xg1fhnjebmJrOEDfBmaG69yKlBKHDf4EsbOanoQlx9/9wv
Vf1epbUifSZ8qpDrX0d0w5+E8ZQmrXo0MU3dJWi5l3td1cZn3cdiuOymOk2VwdSA58/PsfEebIO0
qTHvK/sJrUW6npw8vVgezYvkL68/lH95fc0Ux17VGC19ndRT32+BdTTdmerzf/6gPfNfPmipC37n
juXqWL4s69cPWrm5y4Q1yL9REenhxfD5LZ9wkHl8qDYoC4x90PKWz/jnw30BFrXJ89PHcWGjcArD
ET2F1lRfUtbBD5vwg8vkqAjNnO/s3Fk/vNz0fWu+6Rg/jipt+a2rmHdVQekdYVaZ285tp7e2XY0N
9fCJgJidyAx1VJnlPti+frM8nrHKoWJulDg5fXlVgzdeN507vflN8jBQY35gDPjbC6bID+6EZyI0
XA8p3NLJHm46xwkvVV+elz0ggePNj/u7G3KeIfB1Ze6vOhPyIzIXc+NbPw/hqa2VfzzV0Kx6MzE/
ORQxKo8QdAgI+2i4E371MA66TsBbRy3Jbee/JdCeHWc7Klu8COj/B8RC8mNXjtFVjof13nQJCYoK
OyMwlWf/u1edn16bsBCWn8Z//TL8Nctw+F6UYx0FYfu33X88FBn///f8nD+P+fUZ/zhH73XRIBL4
j0ftvxVXb9m35u8H/fLK/Os/3t3mrX37ZWebt1E73qpv9Xj3rVFp+89hfD7yf/rgb9+WV3kYy29/
fHqDn0WZlXDW6L399OOhedjX8aP85SSa/4Efj85/wR+f/k+dvOXNW/Ovz/n21rR/fNJc73dp2RZx
Sp7lzbg7+9Nv/bflIc/6XerSk9KwHNt2AXB8+i2Hfxb+8cmUv1Nl1DkNPdO0Pbxmn35rsOrMD5m/
Y8ngaJe7UTwZ7qd//vk/rmIf39u/v6oZuvHrdc3WdV5OmPhsWGzQ05V/O+mrqDKsEhMNgH0XdkFm
odXNGqan9lPK5feojCjY9tJ6N6ed06wlrtij9OoXZ6jEVsHcOQRyvHdl9tJ4abiRk1vPebQmwQTB
owdoj5yQiGa0GraGGclTyPKJApoSCF9iWJSb2CdDs1PO52AkatrTYoywEBgDmrjoL0lEdabzJnQp
CWD3QaWpj/aONC2qrtDuykT/4g5rPxbNpYAOuA4zNPatA6kn000CUwrne9KZ8r5BzNwbtKoRpV2n
tn9Im9bfMM9HM+uN2AcGYe8BSK/4Woa1FFJsnTEkP8EzjqnY1kn2ihsSnkw5SULK3HGjKpCG3QTN
xi0mdFEA2pNmEpvmNsTxgvsW1aRwMvw6ReIdWJ6PURKjuIyjm8lGLt57NBHocFzbxbWnu1SCYhVv
PZHpqK5nLGLmD+tAFd9y2/nm0+MAZ4CCn1kE+ps8v+ini3FCOxgWOfETKTr9K70DGVcoires6CEN
nJsOtylOiL0Tj099ZtxT1TY3eRZ+9jC2bQdKIrsxwzNNa6LeTf13Px2u29q/SekRb9B8iL3VAZsm
vUGuWbceEhWRFNcjTK2Ed41yv1mjZWOOjvuhs/TPfpFEVBBEvSboY+cH0Q47GJR8u9shuyp2lteJ
fdHbZxtwolsF+9hzT11hVrsyTBHZwu6nMTQEez1xsxV4H/wuYziuA9t7KO3cXlV1Xe+jviA5s4xB
juavBcoUSGxHpylfa/IOkHN605WvOdSzWoGn2auj4+g1V6S5nTymTmspw3Qzify1QlRYlcFjE++d
HJFOkL/HWOlVONxxucnhQGPiyugv2sNr6Ba08SRA04xg00zokNCDI44w/dBK91lQq2EF3CXb1tO/
alX06DVb3ysRrbnFyUnB75q684aI5AVFHkIQxbdb2cWbM8vyg54ihe9ibYhIsDtkgQGelTQJOVFW
ItwvKcGLG9QcIVAr+gGV9SLK6Ntk1JQ6CqCYZmkhwUcfi3UrTctNTCUVS6xGSFgWvHX0FwHU3Wjk
59FcH59j0zgAt9uPuB8odpF70QTQwDIm+1CNplCQBG2/d1FqYW1CTpc3X/0QO04CDIMP1Lhtevce
35u5fSJYr9zlvOuVopG6EqwjByUJBTIhQwDMw56pORWWrSS+6CysYGYMoNUP3yEzMK+yXMYPfGiV
Yb5asQ3y0e+tdeHJnY7FxtGJxKttBO0Q/1d9flfIvtvLqZP7TkVPoYrpiCNIGzihQyN9KgVaTuoA
IQtRoohZF4BiIU+q6GEH3RV9ctYj9y7mjGvpftqRceXXDmx8rsPrHDnUaugUwum+3uPD2GiuduxS
55YoABjPPRpAFR8Gq1KroaE9NdV0o0X2bnTAzMcsowDQutsxjR4CDQ9iYPTnwIuLFQmFxiarPNyo
XaKQo/ffNXMaVlpavdiKrt8EUVmDYuUSAtKkYXhl1fXRf6nk0BOkGMqTFau1ybT7EGHLW+mt/d2n
porqmFzP4M4tcSMkfgUvyjjhZP2Ka8bdYWWzthEy2MBus3URWOFWBKjhPdEdMz89GXlNSpsXPCcz
+ZtrAD9zfMyrokOXguDlpc/HO4g5Yj4pe1TrOQwT3yScmEz5DGEOSv5kbXbDmbA+ipy0sdYGGPyD
Qz4ZTBegu7KDXEHuwLDKouG1HzUCLO0ZIeV8wZZf2/VX2isBcppkNTkl0IEGZXwdEg3KtzZ4U7rL
VHxtJhWQlATGoAyaepP58ezWx9KF5/VICMkp5FRhhok2oJ5rYu0E24nR55CkNLDTr8VAx5tIwlUR
YFOMMPxPqRAbL0FOB7SnQ5TcbTWKSReqD+4MiAWwyKgoxr6BvXzTldqZTir1X9rK64jwiaDUJZj1
kgmpbNL9YPPLKIbLGX8SuoGxnQS2CzetqSCZ0IdoxG51YkT4QeNS0sMCiCfhM7u2yp58Vo1czAA6
hU20NUGOrIdOSpocsbEpcOiM5IztjMzQ3gaaEIchL7jECldsYQxdd0P5EkUASr2+vRqqgsiMZnjW
VCqOg3rWWiyXqSsKvC/aGqDARIYoWby2js0BvkmNj5nQ6ZFBGds8/qx+b/tEjaMawFaxKuoh2cdM
kDHRDThITPsJuuRTJbGQVl2tbWI7Cza6TcEx9rFiRSP+9kRdpdJARpdSTushBa6MIHkj6PgR8uv0
hIStsTx3o8hTxh287SAF5kGsDjDHrV1Ly5DfDKkTCtXJUF3n3YSBxjsFZlNtrNw5y4JoJyWjk++a
hzpnk5TRoUdqvRl076mT4WOEAD8gUC2SHl01E4px2V0iTeGtqoBvdrKJzp2dYCHDLqahFB+Sz78K
HZ4rUAfy6qlyubxIn4S5cuLActKcdZdAi/CNU56M4DlQ4re8R42BBBN4pB0iRHCd1tYk4ZL1nfjj
7ZjJ16DCjlsP/XGKdO/CDnqcUjgRaiQzfs2JXIh0r5cqPPuxvIxGiJYNCtNWFAcWGDhsouptBJYY
Gxe57+jBqrS+e2bJL3/c0SltHkPUkWVQMOYOAe0Tr9ioyBMbpYXXxtSlZ/2iyQNOPnswzz5+cT1S
8ugya4JcWm0i5R3E5H/z2s9ZbEPEnf1DYDgPYYsBb0izI6p+f6s54419rVjz4YarXqWAs6kRC6/3
1OYcBrMNZbpp1cIbxIELiocfXO8rgLKe9QWhUwLaWT13WtHQCCn3UqVyMz07on0dCyu7FL57UzB7
u0izkdxF4rIv7MR7papT7irDYQbUJw9ggTwALVy1iVutji4VmlPMB+iwdtw68J43ZtY8T6yU96FV
nh3qgxz5QMrDvFT8ZlQJijzQI0XXHP0+fbOSDEZ4yZU0x4bJeMRg1eDWPzhiOrqWd2sY3oDDkJkg
5fzPY4Qt1yGQEYsGEXaiamAiiGFgogMoLmiNY1xr/DyUjgYsdBPaDXpAfuZwBHgKdagNXRz8/tGF
ubQupok5EwznI7NABYPiOJh86wkav41u0ljqMtqrXaQuS5oRm9bGflyHALAD3zsoz/PWmVl2sPvC
txRwxjopEOtN7hXXJbgNBcXogOxwfpH8QNPcpw2Jp0k9dEPnrYmjF8gutmDMnF2XxwUAKePZdqpy
mwMhdd1m+JhzJZikRozURzdGjTj4J7AZJVT0lW6n6pC55C2TTHTsJZdAMBJgpkNmFjX4CF23FPMl
M9oIlQD6LrfkaFwTWBBwBRt5S5WgdVQeWr++CyMzQK5MlT4GIwsRYVUTpaF08zN6pfGox1hc4xxl
tzBxxehI4HHnOZR6vO6QtvYemgBccL5M7OqSND0zSI/SEttkek6Zu6CpjwEODnV3dibnlZb/FwXC
eoN/6AtMia3R+c1Kj4mNGEiYxBJO2UKh8RlZchDm133Xm8ABTkWIjUOBCoO8I7dWBfcPZTXTTaaa
vgVurOjpC3/vzfJtJAAckcg5M2hvRsS1rUJlPlegVlTSWhsrbk9lGjUMbu6OKaJ7qgoPuDqs6Ljc
NX3pHA2dhmenlNj0IbmyZCoRGE5ctekUJ7sZHpKupFRVogmxqTOgrnIRPDaVt64FkRikVN81BcO7
DeVkcjqyJFo4yl7LFDwz4rcI00POZGW+GsLd8fCses5qkCRF5Efnq+sEW1sofdVpOedJDWe0F0eZ
dhdF9hVboLayuxIahutesHIVD2N/tMkexnZe76KieWeu9MpML0dfz6LHUtulb50IZ1uPqtm2Q7eR
RqDjx59dmbIgMJQA+pUhq20nu2LHz9rPgOIJli0bJxoB7YtjrCt5xpklIWL475Psi93INUc5ubnN
0Tqsmwb1vquREpWC1twlYefsXLhBa5IHmXyl7TXNrZU9ddTfbbBmSaFdJJyABEca16FCjBLEuE9p
iuPcjV+zBg1HrJVnc0Ilm83SI0qgM1Kiv0Au4d2qMT5roaeOA61iSPT9i1DAbs16OtSl+T010/uu
YiiV9PHDlCWiB5cnLrxtmojroAHhOVtb/eYylyXLmNp0t70hj91YX5JwcdQSEe3dynwKHDQpleqL
vUxTAvT6x4lV2MrpLqRx3QXMJUBEnVB/ynVQk0M7ttMmsLV3s9iLlqls3nTEKicZJG5+yDvL9ze1
1gAw0r7EkPhW1AIA2BZc4WyTOQmLHSjcThjuDBGcLLwLIUlL4clNCwCcYDhWTGq5nuuUAkMmYusk
SDZuUwFVzRMABBn+Qy6n38HNXoWNgxYu9PYF/g00c95LZBmfdeG3dLG1O5FD1o3LA9m1FjSPR6qg
XEcjv98FLNnzkbVJdWeVrOa9qSPfQMLBC8pxZYjyTU8M2DBgA3eyYZYVT/kGeJIF6jd58KDoeXOy
ATbCB80LoQ7WI3w9FATiIY7NVTNg1q5UXexCPSSsJUpWUK8UFMjqCe8liTtjW26DCGheYz+WcczX
bjx7NrbVMEaUMk+jIJraIYXYvo+jjU6o0g7r7KZL5SkhcXaD/ZHEFVg1ZkLYSFe8tI3mrwt6ZDuj
f+2jEE03Q0GUu+4+Do17l7ikFAvNg5XtO2FE20hKkynCjWhcopNnMDn6FQjZydYLmnBdxO9oYz/H
bmVf0r84gy5wV1wvB/27p9WvgfJPFHF3aFGqvUvlZWU0/dbIAMr4urr0bDmuNRhOMuwtriGJvlIG
Xp8JQgklCP8YNDd58tq3I9juvinXUx9fOaLHhP7d6D1vU/QTrCYFhthOOpA7AL0HDa+wtHKcVzNA
sXV2uRz0bQYsCMrdlSOxIYAqocQ71KfEMIlH0JHxKPdMr2fL6k3bZhodDtsFuODX/oHklnXWsqp0
K8HydFTIrPFDFGlLbRV3X6ioUTVhviP3/sHoK+fomtPnzNkBykeZEzO4FL4+J/4ah5YZj4yph3ZY
TIkhcOFYudAt53lJ4LNuMsHK6rZm7Vt3pNM9iKey8x5RiWIFbp8keoedKY33voDqSGpyOVpwGaFH
wL1uQxrd+ASN4JyV2UMnGKIij6pFBxgmyOL7IaxgvoSUZdZYPO4RwZ5Yi43ntqI01JYwpkMhDGw1
0XNiiOZOD/EZx3n/Ntn7vonLo2Oaz2CT12fQE/e4xx4m0zX5RhnAIqtcg0EuTo3iu/64uezH2ddE
ucVRQ498qOB1lnXLZWfe6NLdS845xD7spYFRnCo9b/eu5d8YgnSWzBFHP8y9k5FO2s5X4rqLhMNJ
oo5NBkLAn0N67NGNJn5N3OxT6IHU3vahTrIBLViyRVhMurXl7dIAxH2Ik/Y27AHoVv33nKTnI+6R
ehsY4U3jGE+qqYNN6Xb5wWR5p3dY1lpG5Pdeu5Ghrb4Q73msUk+uusbO0Vh4ci0UgNcs7QESQZ3j
nQ0MTFXK5xnU70DejlKbKFjYihGN2Fs+acJ0EBusdCOBKMRKMfSScavdCwf0mBD9jek7Z62XzCHH
RG2ioDzOvXekBBFLOhBlTTve+VpBLmsDkjJt7zS7emcoIu/KlGfLzU7oCV4lhBYEzv2m0MQaMcGV
4VzUkQUCAdjxFCE4LUIfjgg/7dKFFu0ZE96D1wjmKX9EBx8shSsyusZd6rnGpnXKFy4PNJHbUxXH
YJviadq7tn3plySagBq09jWIZeB37lXSyhevNJ5LL7uDQNRQDereFf4J7DwXUZGJtYWmch9XAWpX
tE/86BlWphKEO2gWfrTiBu3kWR+xiTmFo1OfpYGco6QvK7T8ozAPNrKJuVUeY4iztWRftHOmmtM9
Z2a4dkw/WPVZlpx6AiHTKMZSbe7qPFwnjh2mqNsmfx+kyQXlhCvLNC5Bt1c7uyMUiaZmuxpUqDaC
tsrJ+HNj5uQtm/Mhy3126DdrzRzytTsR1tyTbrE1XAJDs9Q4ySm4bvgp7Zc9v8oeAbF9iTqqJgRX
NZsJrsdqOTnIVyfAWbgGgwwBDrihT0VEUld7EjRMT7kHaCzt3Q3YvGczFby/ycu46M0Pduk0bhpL
MlLNb0sbpjnimrXf5OgThRDua5cgKKcPyfYhbSHoktfCmm7rmCm/a7vladmAfin4UP7c1/miRCxD
dAycz8tmxIYPYWLejw04fZV5hOt60Zqxt6uCTT2Ha8UeBkoSMyXIRr8+B40BuT2azz9WmwTBkn07
75hIbEyjqw/W/LcvL6kHyEY+Xn3+t02ac0eCrDJ1UfGPpFqe7Ze/2HYUAK/lc1j289Crd44x3tmm
+oIACHQq5ZOeftveVvUeOEOUca0d+tMwWUynWI+he+JNsBgL+pPltcc+AtynzYFfyztdRpFlt6jN
ae3O66Z6/quXt16b6XPF1YpLDLFungEuT3bWgX5Le8j9YgsCYdiGqmfaaKjbtvGt3YASm/pohpSM
zCEGXPhO+Q4r7x2divzUEXcflgXpHJTqGNc8rzyE8URZilSxMRu0vSkbWq1RTCZ05FsXeg3QpRvC
HpNu0p9E0JJMUzu487ABJlzoseYt/84UEF5jp5POwJG0J0dzmhOCUZDrjXGQmiXFmuLiWB7mGcYy
/iah0RKt1ly14/IVguizgD1RDgurkx+zWW4tm+UXJ8gEm8SQbcclacyAJe27Ij18nCrL+TJvsGoz
YJYOtApgTidVulCZ43mw93gyzpnG2dC9V/zyTZ/gplyuYmUy0YtI9iqO5VhBdCntb1mgjFOW2lcu
lYKdAPR5WjamUxdbu+WUd5y0O5llhQmEIAnSfbyaupHfBNS7GW3mCMSGqTqLq2KtAKMmQxxdYCgt
N3rLqmc5GZdNOf+el1shqSeHFkKrVs/pgLZHmGBQkbq8bLAbFKd3JRVXWV0V5ikoB/Ok5KPIcbkt
3wMh2fmPb4Rqjmto71pnsxSUeEB6b7xkqTddNkgBV3YQ1/tATI+DYTsbO8quR80lGHTeVJCGlWaM
6KTDJ8Aq5nlwxx+P6bW2t2PpHh24N5cpvH34UWLrliyYMioSl9Kl0pUCPlsOyPuhuTBku1oe07P+
spH+995CE2dW2t6q+3EvElrgRh90ZFVldbc3OdFWdZlnV51lHmClk1dCNVTvaiBymm+H58qmBmEP
ytv26Ocvh6LEOt3dU1ugglszSTLmNy1qelylRkJWxkTjHA4sS7WOXc2aSARWXB5NBYbQIjsjP5A/
fVZeSvkCvfzZH78XSg8vpdFQQ6LgtprCMTkSJnBw4Uvt4pbVc9+PBJjwE9fPDJnGuasVsm+gMcQ0
pJdhUk34nTVAwF0KvyeEbOxqL1Uwp2fEVDmL7MIFhFqsFHm/m3Kwb4WH3UsfsteS1KyNLdJnRdzE
1i75Mei9+x7V2Q1BQ1Qdmi7GXswcW1xGbgk9V0aXum2UF4qkzxVAaHsj9SZmeRIGc15XHa1hjmQX
PzfOgObAJCVtk/uEtzlyF7reLYVb2JIdqUHY5EYcmlPLHCQgZCziUue2xQY9inFyIW8yFeKWFRsE
rhvyIESaXZiTm35sSJOhCGQzOVPOt2EETYC0cRt5BXEdY2CcdMvUT8utat5dbv18IGxK44R/xFgn
dEzXywMitJj9lTaJyn++wPIqy8GWHj011Nd3ldDkqbMMeYIP2eSr5abn6NoBruYm1bA0AARc7v25
qfvC+XhSXsO3R2SQrPXOZIo2OKe8bQk2neYrCXXyU+AL9zQII9n1mTjgft2kzAjHOaCoB6mxApb3
heKKxQvoMDf7vddDyiqB+Q8ezCEuBXwvDI+BSeocF85jyaiKhqw9ZZqVUpTv5dohKOtCH8lOjHvE
6xmTSdBOR8tgXGu1pNjZjALYv/R3G3RwJ5vPUUvUTUqBTbbPuGY4vdx2p4rmIUpY4yYuDvoEuiC5
xghPzAPlVnWV++HXFHHoCupzuDb7ktZbvTUaQKtzDfNkJumr3p/jsd/YCZW0Ttbuhtjw90FU1dbk
I0vr5t1z6Hm77dYbzIfYe7ZGCuMRhMx1a42PXLJnxFlLlkZPpauo7x3seCDDYionLetsCKQAhfZV
GD2Egjg/ihn2muXRdijwRjbxzjcNKo8m0d+KEc8GPNo0GCtbm3JbHt+4TXjy0QDTYQsfuuw1yjqX
ce3aHLUZq55dFwYMhDKDZ0VQYusQMWWlhGsDxNJz4n+8isnCFM6MkRTIb15eIVZd6bXkrPe7k2uk
7cVclp1n/YCNvpNhSPPLOcgqvjFHy94YDpfSKW2/cGXod65xnWrDiT7+DW6VfR+Hz9VIj81LH0hd
nH9YnDFyVff5Q+34c6onwU9TwS+AkXLveYMk2nggttePrydejKA6Kko1n1Eb7UEkUjFO0cGBw7Qu
HAZF8ulsfEarqRyvMjjFh/ShaaN605kkWTMAcgbjQmSBuzYqIPliEufK919anTJlVG2LKjsOZFaW
WfRW0glwMuAbOUiDgm4OvlOD4E76JNJLIQ9sWoUvrfXzK6l7K6Ahx3DwvnZOfgWVgJZCF70h3NgO
aqtKs+OKduu7boLtFCpxQQxUSaaxhtZIg4ORhcW6VxuqERvldnudkl8RExTjlVvbMi4pBBYsVcUZ
ksMeNdKpM4FgQE6lfG4Zw1X6XTO6Q9Twrdo1HI/pDPx3k/Q4NIzgqZb6vS4vfcf+ikE9yUiPof53
P/QzplaRykGW0cWoyWFjY7peTZ2JXnXeLLeWjTIDA0M3Y2kWxq9YAQiycJhPJtYUAo3LPhs20bOx
THMq/WFIZz1cZfMQQM+h4hxXRNw1MRHJcHuYvRHsXp9Ezmkva6+fJ2fsN40zbaKCWXdv4E1OBjjs
MRVG1VsVazhG3j5IzJeQuQc209FgKUQfbl5nUqvgy2yplp7qeWOEPWWpcow5O5t6GwXOldLgSJpk
2KoAX5rusY6NZO5SUGBauGwQfd422VTvSiys6SqaJ3MjVrBp3Qxf5CTidZqxiHHmFUfXEYfuO+M+
LP1ZTgCqF2slE5/5weE6bvBnUnHF+D1vhmWGlomunakvCnYfyEEjIgMs5lzJQ2yHlQV41ck5hxfT
nSYJLLBp0MFnw+GRTxnUmMRbd6ENmd+bSPTrB5HT0ZU9Qjs2GUuek3g15/l2O2n3bs5fQg4hl7zl
oJoMmUMo83WIyZeAX6c6sVgjyHe5OcSlfwSVpicp/hg3+Gz0LX9OFtXMFu3lj/qYPdIMwoADpT91
THUxBEz2DJVRip9nqGYzVlw1CtYzP/dz3T6KPmj3XtvT7f35z8fzG6GxR6ebsWWOvs4Sy13LCoXg
Ryb2fN9ya9loRnFZcOozP/KGE1MVh1wxwJHp9GJaTTuT3Z5skmwuuBbolOAoMhW5Q5OuANaVK/Us
moiScDc3C5n+SiXUiVIgXF8H1vEY2TSBJODMZRNMnLCBNuxzasOnZWOHztYl9fWAbJ2/ELhivkmZ
8lAJiI010BbKWHoc7aISr4nGsAjwYuhXulPUMymEcVohvs/muTZrL5YbYDi3TcOIyk3uTBvZnvrW
u///Yr3/kVjPcnQkrX+quv9FrXf8+hYWv0j1Pp7xQ6uHeeV3WsL8x6RJoDhGKvdDq6frzu+GaeqM
vPQsZjneD6We5f0+68GF45IPNCv8EC//UOpZ+u+ehzWPCaVNJ8oR5v+LUg+wmvGLPNdGoodOj/fl
uaZu0QoUv8pzE92vFLhseaWP8f+l67x2FNe2NfxElnDA2LfO5ByKG6sCbZxwTjz9+cyWTrg4WhKL
prsocJhzjPGn1sNy2OyeYQBBb/Thz0OAByMZe8rPQx7WraMGzwN4fbVIEJahQhmffh4iRB9GhSU9
3g3TcvF5eAtPlunx4fPHrI9Ypl+kaCadFHoyEeiLz8NnOf0srP/rtXFmgC58CZ7KnRI3CakF48Pn
GWpIXlQYvJr+mBKOC2qOmesMS8LPU7+QUhPt6cxUcPAbNatPoUztgrjD5QyTNEJXdr6iQ12qi02v
d6GrP1MSB8kxMKtZztsoY5+o6kFHl5HiLJ1SMvTM/PQU6Kxma8Uyc2IQOD7HwfYHL8XKSl5Fu3iq
SrMYOkLYhVYUAZyrnTDlJdKrWSqE2ZRs5CI/DOASjjDjMwWRdm4GHfNuOBSIaeayhGlnXE1DC44n
C/9nXvR5WpXsCXB0mCLJImqasbP9fE4hp5/9PAvDbDb3a4f+4r34PIhvFGKTLtxiW5R5YTl4nyT4
mKF53AeLIvBDr5daO8nV1oGJqdXfmK8vn1hfT+oK/JB4utzv8jkDF4Pj08+VQDliB4vjdJ0uaqF4
LZivk4bbYZ8o9J3GfOf/JKBDeP7fqejDuFtagIb7XiPQ+BOL/nmYjLOGz7PPFvh5hj2RCqpDkNA4
Hf588s/DbPzj5zXhDd7Xpwozhxblx+fz1OAsxIC4kuAlx1F2STAk9T8QJWYZe3klVhaFc3GWpkeY
PP1fObEwMxl0M6sx08eJArzSYf2HeeFgsmyy5ObAWTDGmX8fC4m4qObAM71BNGmml5ZiUWLld4bJ
tm6pPSrHVxG2LmNxDbz/usX/RAvixjVbP0HvpzbsGCbXLe5+vURu51bujwo5W1NHi70SyyAKEmSS
Rv5krrF4tkZnFsueMIwJBrUGobHe0M7fP5MzUXvN21SoQw44l84wIzWeL8a/s6U6mUNXn6iOLjH5
sN7xaqasgpfVchXi0fBAWq1j64iXJ3UDM3LCKozX8XWUI0e9YFZPg8Bhw4GIyAjijpse/5EFvshR
ynetmTZ7OPgnsYn1MpPzYmaWwSbXf/K/FGM1o922p3CvXgQdhxUblOXYkpZJbWMFCNqIIC1MSbdj
aT1opo8B+BL5BzliB17Pv3pjZn9jomHkS2GT9qaiGPlXg4n2WCGZL6I3eotyJ1LMEZg3qbMUNlxm
Ye4Q7kjRfZHV9Wgg/5e/EWkEONRgrx3PAYffv0im4vrAnI2jO8LkKhM7c/JNmKuOJjKxq03/dMkq
wriKDhpstznI/fK1k87yNS3Ncf4fIFlj+gUrFyZbQAl+9BdvrHhsailZI5vPoQiOD7mGS6eRj6i9
gbNKN7GTo7qCFVBfXz+z8+sCfLtF3a929qzBkvSL7MGZN2T4BWOzazIBxayG2Qe+5FX7O6Nii88M
gdfJYE52uHemtfXSLe0kr4Qb9ph8GS5b5Vt59CeCDDDRWCBjI4oUj2+bSI9WsiCuVQ7S8Mh3o9+U
CTGcJlTya0lmpfCUS7wEVsEouUGOfWxXxaXfSXfy38sbnIxON7nYWmIWNpzU5p+aLBSA1Ay7XJsL
agqnjLFEwpWwxNNcA0G+l0s7nE9UOzthH0AM2MzsIWqRsJraol3vmRy8/+kLTPXR/2Iga8/MeKH+
03+fJ3lZPZQ/eTH9Dv/0PevOUNnqESNbkvUkmIBnP/H6lvmWNcmW+a6S3b42oQpbRLHqzFDsLjVH
vvP25fnzdotAPWc7gG+Bq9u39J0iZE08jeshdfLQfv4V8ISgZVl/7Rqro3adgyJeldUzJBbAade6
pQJ4WpUtx6Ajhn/DRDiyEyxFTWLfimVtladiXb+Xoc6agbje0/5hAzAg+UVcYMv1rZK/WDv8waDW
7dU/JbWS2WH6tHlSribRXPoe3ma2gNfI1pPwdj0mpm+7/BInhuxFfzV5ViYIfOxlYHoWx7z6fp8i
R/zJHjpLqCFo3qBCduL3e0VpRrfhPF0FRP9wG7iBrcw7hzaYKKHpOfx6F2bnkGjUGN29jZz3PN9F
tSe2Rum7nEuc+nx/M5nM85O/EH33VXvJTvgliZXz2wk2p557Dw/xp8UvlKAvwhVbNRf/TfmPwhla
C2boDhbZJUyyEmGyIfTLaQM/z3ux0bHuiIvkBB+xJQRDsINvOpgn3W9pQ6/A0WYSebFvq3tu7326
jn5IOtB/g0PtL6bbmcICIj80RkXSFASYQcsta89RsY5FVz+iKu8Fh7fx8V1oTOKoZsL94x/cO0QY
lL/isb75ax1r+GEXD0aLVe2lI3chu4whjPloM0d0soP3Zi1eBuhrk33Vb2eTf0+wggQRPTR0Lmab
Sb6a2GnySCNv0loyA4x9fyNBV3uSBG/Mju+j396l6lGxyHL3FiR4zBwmRbBRkkoHlM2xa97xHgoW
ypPexlOfxQJXOB4DDG5xKB0DjjkzpDnen+1VaSHuLXz8/v8lc/4jdc/xe1vsHdZ/BlaOunj+4ogr
GifBVvZBcouVtbR58XFr873u5qZ/oz/Cj46tbzkpnESgufH64LdVV1Fixun8hbKscV4c2pS4PUfK
bPG5y0piU22xXredy8crxyxTC82umK1x2X1v+bBiM68t/IMD41y85n3mkIhC7F61xwMJs+Zl/KUv
5EV0wBDHUzby9r0lPXfBFc3QfYlKqbYLlpiYdOKJmd/4CBjc49MHZew5OkNivZRYSWSLvtciXJKO
km4p04X4Mv1DYncnRneW7IwNNPMneif7FV7CehP3q05ZD2TWLl927Fzge3MGp3/i8xdDex/uK2nD
iNvhrJWmVlJ+dQQBTAh0XKoHJghhtcRnq/ipA2bc+Lgz5RO8fgo/zosil/A1aA5SwTzq9M6cZroW
Ww/SppasMW7j30vwPpL9K7aRTMYCCK6RH1iIzuNbdUa6fTLho7o19Hn+IFS6PAs7pXBF1SRkiChu
zhJoavQI470ED4YAL0Z2gwtrI5eWUmWSAzxtrFh1BcWKC5vhYSQv9fgy6zxJwqPZgBYV/ipXVGdf
KRGBMBDNAUht+Vz25LNRaZjatcgtPtJBWrZ0r6ve1X6Ua2ZNVslhIIR1XE7rf8LMKjfo3FSndOvG
al3J0l2YUvd6L7jtHgkiXmoL8Pxtt5S/Cm8PCej1KO/9pn7b2pZITf7/XCrey1UzC1w26tapFd8m
XuifcITF3F1bcoygVpPrQOR3eGwzYjiRIXghqH+HHRpzqguhJrUBJIbR1Su2updRupMf/Wtybapr
S27HuY2tdp86wA3VcVhSK/EpIOIZU3xByd17GskiWRNKEu2VZbIfrt21PHP8+WVhs8z3mPuXGzaO
trfNbF6dupMKQRzdIbi2U/fmO9m8FrOLeH4/nvhjkrDwWr/P5YI2oMstPOPIQQh+m13+rTjEc4ck
AUpcQ7hVQqU3ZrBgD808OAonaHEBH148T+orFPfpRZRdEZpkbdJEqJOr9j7WFCV8km+RfuYC4wtO
XIH3SXvonhi9uFOAnuVMdkTSkWPHb40Vbr0RNBFWeMN/3SOsb4k5cCpsqLxmgl2EjaQFg64GqQMc
mpQxu1OTZPqNT2iGsOrbropt9sc+rUNZSh35gssPxhJ/bxu6+aap53A9Jf9MV1Vs6/PkJ0WzcdOc
cOLELwcPcmi1VbWGSexjfwPnvNq1h/JQSqgjzPYAgUyP5/FX2GHowVVf7AYJLbNTHONfvnwh292W
XzCo3DGmHi6KnQRrubeJ9cXGtp1tpIklhIsG95nte+S/MZK3kcm8Dko9R5zxSmxtYnHBR/ehMv0N
KYlXPlEzdNzM5ivYtuStQ+uqHdom/d+U8lxY8F1yZR93bhkeZ/lPj5HuX/Fysu6WQEWTLYI73g7V
BLKcOccc6ydl1b3lynp9ZntP7QWiJr8Vi7ZMW0ybSFvIHcOrvJlH+LwtPg+zkftCwAWtZXmHzNYu
Woh+hImCfX6efV77PATE9wKoKlQYGhmpeM9Xy7xRIbn6kVVWBD4SNgwIgdVchuZtpB2MzzoRpPPz
LBWwRmAEzd8kCgKkGJplr0/G+NnxH2KHV5PQ9//9tJLDA52qHXXk1JtFKBli4VaUAawIdOgGmUS5
JWT0mc34CyWN9hi0dxPrIW7o4rB4tYTAKCOhwUdBoeNdxnxrfCrn9PlDkhL9sYOIltVWnV0RGz5C
aRlz+69p0UiSjk3Arbp0cQ5KAxM6X8jUlmQ8fit3MiQ77N8f2pwELE9W5u1soeXG60cVDW1FxxPV
hrCZ0EnAwPnCoJjMj9kqk5wqsrB4B/1ft/BlelOIsCd2eVNF3TTr1piZ0lE9yutBdLJoieUITLZ+
Ahhhp4/Xddhhp0wtCjjM76D+hNRp+KunidrwS/qiQXov+fYbZsRvqHy1x9Rxj56pcZQvHDTvdJ1B
Z2uK9WQozbROIx3DgObTXovIUr+CxWQn3tVj/SPAsX4gEONAIzci79ORYotzPxRGMkWmZUiP9i/a
0aTmyWH6g3fTHtS+fXvx8zDdgF70Py/nNafwwPsxX9UrMNQ3dyEjfbO+xd7weDrinZgVAsv3iqVy
6DRj2ER/FMV0eqBj/lf1yO5FYAr4G9bmc+bC9Y+s4kFxifn+F17dkM6o3aRLSbSsBe6PJoUR5HQl
/0jsf/vK5YzAXy3Wqc1EM7GeDqd71LTshsjA0WlPyMa6w9Z/g3lgFdkvogcq9jRj8geDGAs2PaZk
h2NGjlsMNY4lz9IzuAkOP8RbvQ/4lN98J/dNMNOaUIEavWOCv5YBzxPEmgmQ+foBNaCnaq/gDJOO
Qy3Yv73Zs46FK/80M0Mznqvz98SI18RyDnblhAumudil0NW7wIycgj/etZBNZD8vr17iJ6//kCAi
HAkTT/l5jxcOwgHKdLxWiILHxk040D/LS+YowB4sLMdoGwDuiZDRrayzI+j6XxVhUIcJKbtvMCF+
CXTVa4ndMrsaXHE6R8lJ2MjPsGNFS1ngaWgH+5dvZbCu3OLAID9nMhwzhDF4Se1M2YX6yGKrrydz
Ccma15wjtJ/W7FosxKXWu8k2uz+PyCtwiB3+sJLe+6gbIjM4E4ozys845nb701cEXhrPK/TByU4N
bekPARwKOpFkQK5gxQArSympj9K89PorZ6NwdSff+gyEvsAw4zOD6nRN99KMRaAX3smr0WkEiE/G
CV2Q5+KB4nyfp3YVWJx2WMoJKSCkVHhxCBka0YSnwIIljKZyABBV5QA+M26cKQwYRuL7kR96zJ52
9D1b0w6k2j8yy2RhPS3nSB50/CG5HA3VzedMyKZYC2BT8bSndCjFZ2LAjCA0acj+4ZTWrugjJ4HZ
3d8rv/2GREcAWMg+UfEhXLUwM8pSttLKab6nP6k3S03MRt8MKyO4SqRxH1/JaXp1Jpd+nm9Dxkw9
RYzXP9HuWajPIKhACm6Zg11fXzhsBMRaxFY+sYgW6n9EuCpL5MHjvKUyCa7gKrprD6YICgMYLoxP
qrrJAIgT3mAnYQg3mu/pDxfJ8/aG2yaYxV1+W9OfatinyeYZOQiPolvzYIl7fuU40cdQW6nVlu2u
2ghgxYLVXnPJA1AUNnwuhhNzdY/fMVOuaNfdydBjlKEGgESIo69xzmTSwBt68khKu7pjqtJw0ACt
OQqjUS5saVP7VzH/IisE5epdW6A5hG4sMPYJwkW31mmmoWT8+Joz4VJfy42RXt4WjMHtjNAn8l2v
6V0/DFMAVhvMUhTxs90n8clnZboGmYnHeQuXpltX/ThmYQlVo02PvJrQPDtY+YIjHSdTLKSMQ8ai
R+PA0IE5Adm0xep9bXfga55/JIud04k+b89Yy+zJPihMNIJ7bpJAPs6mbJxrZEwy4sYBo/iFHjqs
0LJVnSWb7oVJmke+0XBO90BrxTrvLky92In86e6pUyoAfBvlz8yebZighUuZrHQCZYxhnW/V3bDL
dGjRRLybrxUGoKzO6kJ2ZIuraXy7fZgfOI9FNx/O40qBm92RBZhbTrg264SIiygyWGERfeQ/7BrV
4JLCg+jXHBpW3mV2jtfdbnZXrEY3k8CaPHrFA+9scGz+aaZWLDuTpwfhPoX4zCQU9eDMAE7t9Z1P
FUMGFg6V7TwTHp/jzYlR7Mm+ZRHQviziVp+1C0Y+xXPTwC5/W+XOFGum3mTxQeMxowjJvDQzS8kW
aT5R2BcDfC6XEZb2GENvIb0NrpDc1GjJDsUqyoVFgPNMpNU0CNM4SA8Qt/bI7aaS2NDZY5Tp04gE
S5LQd1sSLB2R6Z9FRo3O/sqNIiG6Mp4bQlTp/Ul6RO6LLOEbZiBBdf6t4mK8DfduzZ3Ggj1h1tXw
rgYGiEl0nkyXiWwm83IuW3hEofWyXtmcDpVjJchnqoVuZr897loB+b+rCDD8WOhl+ls+O8dbOVao
CwtbzVZYshBMfp8ikALBS+38PScjMtZcwuy1dNtwNf6FNu2xM40dMcDI1sadRx3sWemNtvGVXTZI
4yxWkOP4nVlZCptZJ5ejwSX25A/e9AfZNcNPTrjfrp+5F8x2cbgYkLJWdJVs2wC/5AH5ZpiZSmcm
ElR/c7xQiGLUnTqBwEhVzrbWrdk2ysIO6ZPJiCbVdMPya3S2esH5GvmFJi0T3eG+6x4EmCB4rFq6
y83kzKbIUBByevuX7Svy593ICfHBUiz5qpyDfXBW/qaU/5t22ZJCcu2NyqRqCzx9C59BR4D2izXn
siJcOMMu0+UehXHEhZe5zEVAaSdndDh9xCiOn+4e1F4FPtOAQ+Zofn0g6brcij8Delo0BT89h4Jy
bl+fIJRol8EOO4u4SX9fsZCM4+iYbjGbwwd0ugN+bov0G18uW70X6C+fmLgZ5Weg33Rz8UrE3D+k
HcHbFJ2nCazzmgv9b555lRt42jfLr8JleWaTfJMsfeTA+s1471YPanECtIhdLXOQgbXwzZYeLypT
WWjr/EbkYPCP+OEB/wPtjDmsQbaONnGZ2MScQ9NH1+G9eEkZB6tEJusNM510Q89/x2KAe0V6SI1V
5lA5rO7c2cEl5Q6gwOvY+Jz05YlTM8VA3lD/PVmBdSPhbcCGiS8xmWNiYwvRayX9Y9WdQEJ4m8I2
WHKV1cfXn2LjNEN6Vs+VYOSrYV8j3ns8eQNEMDhXMAeKFm/Aj+4hW8Mi2hFW5HG1/vIh/QKDtRXD
0jzfcpLhlM4VSjd3Gq8l2va7dik22P4uQzdx4EdXbyzouDwZ6jT/2JaxJ0pO0pnSa7qMaUoWyUok
gmg3DNDv+UdkyDv6gTWqlD1JdBIAsgydylhm+OIy0FbPnL7Hqcnozla0du2P/sPNSdBXe+Vikf6w
HuD4GdWaNO4FYmau/nN/hcHBDWVx+P7uyem9Ko/VmUUxYn7C/OYUUibY0lz5gr94fVfucIY9lN7Z
l6bKNmk2z+GXjYby31/JdziFT8w6fqlOBLy1X24ZzZ+HlPLhNN2TL6sdkVUSO5Fwua2kEwQRXP29
5pHQ9yySbbzu95Mb3LFsjr4gXb2WClRksuDpwnFMgH6CdIpif05s9Rr7P4oar7eVbfaiAp/a0UVy
ZJt7Z4Wy28PVdKcve68/dDfR1VbkyeY0SxuC0bl06y0jcYCKp8PZKKEzU0jZVBcIR8UfyE0wOwub
jGulM5IfsTRxZaN8DwguGGfOWmFUdGOsfFSTuV0WLle48jLD1dTVXcYE3QlTYZrpCYp/yO2ahapF
Y8LbmBmaR6cU7Fh3U7xBE0c7NiSRLaF7whzhF2DjMGutRLekLfxsr5nhQn7OWVhjZlFMGxYNJbLk
YThLgUio36+4KBf1vTu1lTPtLOmGmYrFSadibnC1pznc0vVRmB4yGH33qa3OszMd3xJAYE5jMTsX
rERrPEOf+K6YzPmIHKHVqL7w/w9Y9AMvo8mFIPzte92t/0f8GEwpou4RvDvNb33xJUPvPOhaaDgg
10CouWjLyQ+DqylR2FcBwpD7PPSXroTF7DC6yP4IZtH4VEzzVRqyiVfLaAocRDoSjhAMmmBshjaK
oIbckpwIYIM3RtgmrWqkFQ3jlPv0OfJQ2aGPw3sl2zNXOxa3gIkSEBTF+GywU4YxjEkOSnxv+Ubh
vLuF3XEMNR+wD2BeaEkrJum/HgnfTIQOnLbCN8w2YfBmkOqkkTfDiJxlxHsz4fyrzdk/+QLo4Qdo
rdwpEJvohTv5vRYTq+KyQClvFtq5aty8ct5c+bTBCSw/LwfZg7QbW7CPPdwRJ7gkvCzMHJgo/mKZ
bQa3hPmYYiL4UKTx+EOni8lbP4gDmadUGgZ3AT38+zBsk01NhA43zE777Qg74pbghhqjp2zMNq7T
hG6Hfu9vcBRuarDFXbEJljPE7Lbk5IuUm4dSmY0kWE/t3Mm+m8v0p15FLco8K/ieMEoux+U3/pfh
bv+v/tKwAQwssD7VrRb4FK3BWIN/EC9d/VQtkNzR8A935R+5VYAdKKjpmJ9YunhTzeFOa+cxap7d
m7YfT9ME82PIsLv3e8M7PptFf/Nfy14yACRFThuT/8YVkNTFi+xtEpmmMO6BBkkgHrHkbwdgMxz3
rLP4M3mbL80TcR2AbRy4PjrlFAcR913dFAh3b0A3E5ioRO2Cf5srjXUEmKiGW4oJX7o4kBROtCS/
Vb/BHQQ1JY83g/oq2GwLVW9p3xTH/kaFfoQkdd4tKAjAC2n8rJYb4Pf1RVbkS7BYLV/6Hq/TMLlM
vfIo6s6gUcAY0S9ks3HLsmIv/a6ZnpdGMrFi0OBkC8DR6QylQT89GpfCJrV6tomckuZrHdyx98mo
7qHGgnBx9qiA430YW+gd+ARvhFh7yebgiBIBHQ7bmd2sn9toigPRHPkvGyIeCkxiXJbsDV+Xyji6
US2n+WrMPHhnCLoN/Xt2TmXzdYn/ArzPwA5X+JXYWCee+NgDi9GdMVO671fBBvi0PkWtiUhS1932
RA8PoKh/lUgeGZhE1yLecEujFi6RoD+6X400F1jx1rghtZ5OsXF/++P2zQ4H3ZfFtT12G+WR7olV
6+ez30w1CjseuY5z319BT1Td6U22uCZe7LDcSSRqg+oQYfay69J6DQ4X7bhWc/Ipe08WCXGgyeBl
M3xsjPqXDZQY2b/hnGkQxin8OaQpliiXzu63AsuRBDIFETdCNajLNmTQmWxl9GHcaVzXgoG7hVMd
Y82YiDZJysjKn5jdmsUuP2eZNxM8wAUQB9SO+IrrLQL6HYGuemT7GbUzCwXFBh/FaX5i5jyuynjH
AhbkWkcovB7WrzlBuh6jI64FKrvcas/MZYcQHwwjPs52U9bSrbRge1Qu6Luc6ioj2hY8rB3as0TW
YsTcdhWOEciMpYjroRY7Bpf3UUSvLd9DzUH5WgNDAGV5qN0A5ma1GWE3I8B15aONqUrOu7Q7ZEvP
u7pR7WoRc6Twyb2FkA2iczF+1vC7J93RJHjVh8dNQNewAzAfDYIaRyUbzqKIQ0oR2coK8PR9YXJh
A2PdIAKrZ3FHiMa2OCUHNnVkFuoSKxNX/gMwiuhHyWycAziEJmsxJrXbaNFh9gET2kwe/nVyHeh9
KbznxdfLjRaSNeYlG/I3w+76zvw/X2BR0uDgtSzvLxv3jHl9Do98HawQRBuUQ54/5yEEA5ZrrLvW
wbZfv1wsvcBTohGhC5+I8rmCKb7KE7dmf+IiY8GTEMwd5ZvGwr0dnUfnOk5K0gqBMdp9+YJ7Q127
XW/3LwIuwGQxirKAu/PHSya+wdaYCYGVsUVz7Cl3Uq8avCf9VQ3m4gy+PWV56axZ7GTxIkLbkq/F
wHrO5k3uwoJsFAJ8wTIcWGSpT0YoVz/M7RF/INlTw/D7ZevxNckpZWbLVtiIazaWclgAfXH0Zh88
LppaiAPiGXi0IX+Vj/CY/iDoez0AhPe8PVfMeBKgquIrwlJnhtdqWT5KtJFTtnRjtorOuWJoB40k
csyR2w+yxGirMIAA24hFyRBOnB2+I9mtb8qwKxo1C9+YLTQhc7LUDmCHkF7J6IhsC3OWCRZToxzA
mEZLsqG/B1ypuAeN6B84x7zelL1Rk+IbuV13CfDLlm3iLZ6x/doHN6zV0ILsZ+uZOwEbmVDbYvEw
dd+NJSNnFMkIQC5CN2sMP+GVpsJP3RJpFYgO4IndLKbcp1B6frRlHpiEwp4xQAsdYc7qMHFk4oKy
lZ45784rnoZocxsUFrZ60knZBQ/xMIA3/2qJCcPY4UcfAtNb8mcjS7ry+4hUvkrMrNbVFQnrGUhR
sLKj8KUe+q8g8sS5hHu8Kf1WlCh/jcVOwSDuTCxdbeou2OIZpjNLRnXEXqk3lGtwZFFQJ2TRE6Fu
583YpGy0deeBM2ANp+OhJZqFE+5Et/uNdzXgm7BrJgZXfH6WvxRAnvCYKFZ+1n6G2pgy/Fk2J8CT
dzEez9LVkPSceI96X+4nP8oy3up8V9yIADg/fJT+8r6XLoYhQK0VgwbmokdAZtj/BAjBLrnhsXV8
3rnsArS9Rm1qWyCffLDS1fc3bXXMhMHrXVTr9WPWGfW5YChkEuC+5TOGR4UF7xid30e4AS+qWlZw
crubudAiizaKH52f0Vf/Eg6ovkpcXKtYOOEugI0eU5/I+RPALbwpO3kMR5RE+2o5Vsg9Gy9EAAMK
yZmB5bLepFt1I1icUkj13FjL0CkP+V6fT3exVex6V/khQUAmJNCMlpI33Wm6Xd/CK7fuc0Fo+D7Z
dBbo4tAjULThvTCWp+zcW+L85eKYIDnY8gyoMzyuJjy91IPM4pGPX6K51vd2o/JtgW//xpEtqeAr
UMq39VwKJChxnGnXn8brrHjJAa7yavqvQLjD+BoNKrO6Oef5j1nMk6jwym2IHAbygXBIC+a0TB0A
EWeL916W5uqWEjMuTvpiskxZPtl6ihXXZb5Izllozb7VH15rREN+sERwoYhfEXQaKvtrucbDm4ot
pCKyCmnX1XYEUjNgvgOfzmTJ5hsqgSvT2RZouozuOV4ik1MJmZ9xvanQUeP+EX1TvefyCQcJnHdF
yZXp3afG5BfPanpdCjkZNblZXrojnmC8T/gakWBtqSz9pzX9bk7pKVpyfQJeZw38d3rXRXys18Ii
PjVzWFR4uoLy0zUepNVzsLo5lXrO0sdHHB2RoL575GCoYHMmJgNfzHUfPVXVKri8ViNFLLC0/u4P
c31bfD/n3Fpv5qk3OCHgNrnZNkayEtjuoc/Zub71YcTCh7uUt4oWvLOUxGLd7m8F6C7TqUVwgdEh
rLCYZ1FgAH9npzvF8ULbQyzbQ3Pd11/FdWKV1NGJk3+zYgsGZIUWj829vGUHYadRF7CGlAIaGoNw
pLiGWKyDwsSNNTVmO/RwPRYUlMflfjhVx+muW5ZugipQMWdUtpfSZYHZkvIkLPVTEszVzQQCCTsz
44/3rxC6gQUpZhlheAZ5zYHzyJiFqndAfKW5g0t4t6vdypnVX8C6y0t00c80pbXGxN/Qz8jSNcov
O7CaxY2M0dfTmlHXMjHmVd2gPgFSHf6FuqnfohMNwxjqGrgo3lW72JWbiJqDtqbACMnOJCplO/2r
v+lUw9YlYuTuH9ErsCROynmdWs+JR0wd9aTfLVFFRRNP/VV/YwkTJOPJQVzNkI3GHjB6eKOnahB+
AYfYyG5Ok+2MYpfAuV33R8Z8doy810bmxmzM2bewY6dL5W0afBVwWGQuLoV+qvMmw6ruPP11CJN9
J3v4HBdArRSmjwL870oNEbK/3sWMMZZVMFs5B789vpDkdMKToM3hDtLsNPO63EY1hX9bU15jRGK0
egpunkYpwpb1uMpwQOlJ80J+JYE14SgGIWqdLWvXTO6810BZxessLa2t4nX3lYp27nY/4Ws+yuY9
FcWF+cQhq7XlF1DCuCC/MTlHvJzaKZv1c9yAg+Pg1Y/elZYhd1A7YgvTU3WNoagG3jNbIcabMv1Q
rEzGHnUdwswISMyGveNkkPhIc0CU9jssnqucWcZ7LGHpbphbBmZV2E/2qgKiTMTQvLv09RYbEGBT
HCxlaKgr9mlgaSdgwQm8bjgECIf6RQEJAllk41CR8IHT5Cb6UEZzQxAoRFtiTS2RTQUwgtpaGg9/
IdnxNu/mqbBs+32dHXDOk1IMPzwZS6rehGT4Fi5CN+/a3WtYaKBdYJB46qmLvl3Lyc+AfaMGWewy
aIxrXh5lCXUZtRBFAu6pJcMQSnbKbsnWQoe1ktNBHFLXr3TB9SHVDaY0eD7WSViwMzy8KQcdd00D
i4q4NmsA68wTBLzhDOL9xOw7UOZVTzgOHI4LC3OIs9BZ/Wl3H2C/GSH+/8H5P38UZVZ1NRUxx/tv
AgA+huN0pIQPxw/0ahBPzLT0O3cqPeef1wZfVRwMkHatn+pzDUfCtGEwFlXcCcS9gDq9/XoRogNj
lMIz/B0bVFdIg4pyhdElveLnpc9fSu8XhM2a0fbnNfH94q/18Sc+f9ZLYuOKQndrBYo9fniVPenD
P7EbvRk+r5XjXxQxVPvPA0bhxX+e/c9ffP7df35EU0ZfAyFsa6vFWtP4/KM0wUWG08Ebff5pHWQ0
JpEUL9CPl9ugnfdjipKCrf/Q+J7MhxXVUHPLrsowuiXZDw6QFNW12XfqYKlItc5xM6zLYNj3flVb
gcZZy1J5ulVf4TZJnt+6nB5kRfiW0Ik5SqIopg68EcbDPMQFueR+bXzifXrZxVIT75nk5gt6hTtV
0jsJfLo4aHv3jXWrk0YZTR4TBB0bWyzaGAbL0cSaCSItjTajTW7giSZEPglhfEvbrJu3IfUpihO2
PpV9UyWBzcirpvdSFWQ77L6zSSYtFR9aVBV4g6bYnBX8NjlGU8yMKjyquQYZjXY7jHbEJe79oBsI
DrUJWLwmOzlJr0NcWVo53FGFVEbypuBoWjU1fChpBBJZaRICWYbwO6ewLXD9CnA8h9aIFRqLVsWw
uZv08yR73toIhTTs1FFI4gMPNHpOEOW0ZjAXNQ4H5GVOs+AF5buAeKlj0ToNIXm9lQgyXduuA1V6
VBg+gfDB8K9E5/0GL8+f5L9I79lfRMj2S2eekYRT3JqmsTWd/RdlZ9bcOnJl67/S4eeGLxJAYrjR
9oNIcBY1jy+II+kI85wYf/39wLJ9qtzu4UZUMUSR0qFIILFz77W+hTJhdNG+ENEChKxfWQ6jPTyS
Yi1InBUrTa9cQCxDwY71Jo8Q2yEInIovdywSf2iZvcX3FfuHFrVY07MNSKZwPVozVmLSvlYgxGD/
R89x0xPaWcL/BQd1B58/WpF4OZ3AqBbbIp/pxIFFPbTyY5x2stAOEJ9YJMBIr3nL/XZE4i7ibMYZ
2L0GoEf3Vf6tJygfggbBujNmA9nf8uAxC+gxPcSCnkOj4uScKNJq1bLWgNWPa9wW4pxUNSKF0kW0
MCt25KnzHjmO2hqB/eFF8/VkZDSlXIHyWJebKUZem/IXhRa9TSOyx3Mua1QtYGBl5FL0cqpBMer8
sh/HnZpm1NyRRz+YmSJMv+eaI9EXg6APWe9xRCGOTFnMCNj8boaoOVbuROQyPRE3nligC86PYIh0
dBrwQmFe3w/OO0tg9W3l4VdiN7TWMq5tqaBFBVMUc3W4MWqtP83udHBmk7MkoRqwkvZNc7kWVHTQ
asWAqLFszTcgS1yRSPJD1jmtriZ5dWKDQi5A6+xUD3rKlgA0Hn3lnqmqTt8wTLi0Jab30FkLZKBK
JXTBHLZZLgmfRsk/3AYcSOugpxlhhO4a2jTq3Az1d/E9aGl3Eikrt2WAfOxqKvI4j7e2x6i7o6RJ
gnDcBqTVrSALU7BY6Ax1aIUq07cQmCQX1LLP4OFJ+2jzBmCVxufbcZj1M13wcIisnQuHSM0NwWkx
hUreUvUVVXpHgG3cjjAI0H3piAxYYkPAKu4KRAAmCPKO8qxnRBqHr1HJSLl0MD6XRrqdzLZbxQRC
bmHGF5sWOjc9MIb/JBkMn81sxWyA05dmnp+t9HasGE0pZohjCu5ddBzBUeNeZRpNrJLBZ+xpBP9N
+p1j5QqjOluYdPzUHf1tHPmsS+mBappSH1n2R1uytz8EkcFHO5k3ZN3fkbDwXNiCa/VFAjQxcAEl
CvK6QIMrm/sRnsBbSrvRMJlVQmAwwqjfZBbxzxQRxmhzwWlddUj7+D3r3MTHRHc08ceiiiTqWPYM
SMcQW0KASiSe6jtPqCu3S7JjaTImTmoqByVMfQ3wb/HeTjeGmnzDdkLQiQHbnsZ8yLqsQPxOzxAc
iEPJEM+bbm6w3zjRTSFC46wb3WtjdE9lw3nSzQTmjSC/DYf+BKC96Axc7KoGoG7PUr+ydGB7Jbs5
Z4COaUjWN0ML7rUgZE4BauOAFrFW8hjB6FlDCxoc7xSwRJYgylPalEGOP9jGoSCSSe3acfA1O3vy
xsWuYHfvQDqCve5QDg/2R2aTn60A6cpx6GHi04OHXGU7xjoly/HKMPJojf1NEP2O1NwTJUBAi/1S
N9DSMkJ7O4cdsomWQO/Ie7bA3dJppk/BaYZSrh0RirgwCznKUfqt2hB/DxPnoUhskkfJH0FvWOht
seJq9Kx399PQPrfl/fISD4ETcVBFNsCeKQDiaUqOk+w59sxoExVSHIyYGU1TTANjHDQeBD2gLVSc
itmSMe91FNMFg4/e1jok0PqqFZO2UEyDTd+TxRxQjTrSKsH+zBBJo8oH9XyX5/m0I/MKqFG7dSwD
cFA0I2yYBxy9+RQgtMdNbTskFORpi0GEXzKywwFTLvLmhtgWi6t326+npU3dUohbMZ+pp6scWwLa
lQWtYDc0l6sFV6lN9L5Ik2YIoeRLptM0yN3TrIC6WaSGog5pFcqleVdVfXIoR1AFMsz8sqCE9HKs
fUlIlx+qAZjZwA030ETQvsUxEzS2MAhPBiQLoUvXEDxKuiEJxxSV5kdkU1Ass7FPLLoerc3er+cK
i9ed5pfjTTgQM2aYGlpslCP11JOzAI1xGxZI+BxbnqeRnjG8oYmA9aJjvh871oqsHj6bBqNMCgwY
Sq1MdjGDdjFmG9iPNfhY40W4dJc1jm9f0VArkylmk6g9eVnrwsfPGXIOkvaHlT8YRfKs1eFOkL3F
qKsd6MOzGdELY92FmF6KFp6l4mKSN85Lm0rjObfOkwnc3HKqnQalCQF7imNLlV+842zZIYTYrhxe
p879DLL8YTQUUXhEXByHcG+OzAMMOx6O8P5Qmnts6vucLlTjwd8u8h+SAOhVrzPFJ950jFznQObF
08QRyMFKWUN1Vw3tFmcrrVcmjUmgQ5ml9lrM/nhvmD/ltvWa5wyyNERsiROw8Y3pYZl6Bq2tFl9m
Kp/LphbgmXR/HKZTHCD67Nm/rGUP0a0S1rYgsiGL2vvZcfaxXa/h3T9RntUgRUNahSGeHzO03812
qNl9KT+LR5pYWnGu5MihN2MYY3hQ5cbG04R20/H6YRCHzbmcGkIVordpdKOdDddwXk9Jbt1ZSt+F
C6AhN7x5Wzs9vHD0P3rLZNsCcD2ObbIP4vlAJDIBsmW8LcxoS/od18EIFX+Z1NiQ4g6z4rIF0prM
j6gF2p7LdOydw0HAjenovjTgiuGyg6KqGNJnEeh/69rW8mRlh4xXpY2RURffclCfrq54WniLDHo6
Ut/xhlVPQT67+/rkjcp6mAGuBkpcVTmWtJniZDs/E21nbXCAzztPHABk0ZgAYWOIWZ6GSDJMqTWs
/WiFHKPZx5Iu/dgaNfuc2yrMMdxOWElbuXJcNaGtzcH6zw66q+Ea6M2VGpj9tLUtVt6EGnLonk3T
TPZZlt8iRBiNBsMlgvpa8FHHajR9XWv8ArfvVe/Uzn5y6qMFhOW+SuBWQkBtG6SKrmnZG6tW7w7Z
zidgZsfJY7viyWrbj++FvDaqmGTJCl2+4zICmgBQxM5LJOSDIh0ZLhGEHD1MUBPm5EuwIXicQvcj
lr3cmZPpbdpC3QuQcafcYikrpvRNptrPVPGGSvqknuz3kazemhqJsQaBOzdi5hp6eY6DWiICHuH7
wd/L7YZ4dsW7EEuNTUmGpcl80HOoNHF/Q8zTdCW2dejqG7eE+aqonGooXYOMvpyB4Awt/AhSOjtB
OkmfYmxTAM88m44455FmXWkKlcLGEhWSY5IGOf2xiJA3X0OTYqKiQBNvq0XZm9Td3nNq4Jwm+i8M
m0CBaWKE1J4tDpFaTs/WmGNWdGOF+bglRFeSqKvnftm6b6XBdXjItG0q6B2VRYpSCPwtzl/ttsFa
8KgzNBvi9i0fk3YVmQO6ySF1thJhfnqEMM8W2gDea3L9UJGByaTI+WpCO6eHZgPwGH2aNIGXxEg1
mthigfnU5zlZQfLnL71TNR7oAUtZJKbQtyXm0KEHcGFPIZCggK3ebKYPASCsddYxq+XTgLsmweyT
CQsEk4kRu2j6+RDKY7Yde1Ozb4VT0+9qN6k+wcobdmPOeMhlSGGyS0XCnM8+Fy04A8OeM9m7b6sT
iQQQWZaOG1pBTh40TlW+9iJCRUtjG5EhgAAgUnf0FJ60TODbyLUdiMhFGtzQAxm797QrCDexXJ9q
XlsR03IKJqa1usxRQdJunBBLS/vOZjd0EPJu0BmIkWCThN3uQj10IkE4BLQOX3KyG66fDC9SaNYq
IkEQOd3il22fMXePRwMm1NWNVRQQ+Mt5VxP0jCJWRpD+xru+F+y8G4qZwExohdbuGdprhfAlvJ6D
pVgWHJzUpQhy2muO8xw2JmG+k/fhNpB7JpUchdbfgte75g8nyLllw6YNLR72voacm7ynZppuW8k7
1OUsfmWBShBMtzGiHu9NhbRk4v3Vl889QE9qCpK/Ay970e2ANqOmjolafIp5zwRyygqI1Np2gZ9D
g2HuMgLc6/goLcVgQ6ZNdj0ufb620s5N9NGN8tBMKj16gJqvZtdirNOEuHyQtLpsK8LJZGg947Yd
TFhGJGNmyBjIBvuMdDQVDc2BWrHp8Zirj5Za6w7e/oIUW7RLRbcJOwQ7KmbgrZVsLsCI4+WexmbH
VQADdGOi00WPaNc28Suls6k8OSytDDzeBqK42Ag634Z+jw3JKPZdg76us+aC3ba1GkzU5HpQudsO
jUuD8BHouo2pqvmeWHqlF02nvAOXRUSFjYgR9dHgyWAN5no4t2m06/v5eoZRdixcdH/jXB29TrVw
WQK0g0HsyyS4I9aQ1uhsHM1lvCMtFiYrb59tEPmarq/t4WUOQ/0AEOQZEB9irr51rnhRANZZ4HeW
NqOKIUTJLyTkt6LDKKXQThP4EQy5tjElvobp2cxsrKj6vLCNUFa1XA5CjvphLvUNoCBylvryBWlG
pTfG51w/REYs/GXVd/hAMZiu2vhsxDHeYDO+KxF2VAYKw2qqd22arYEpk6ZKGMbVzFyYP4w88JfM
Njf9vDdbvBWaCSAHbyMdkxmxxbAtdOObhfIrmmtSlgt2d0U3EF9g5uugtTSoZCB/EiNbSdB8vg3S
eJ243mMxSU5CmwPVYVgITplGKIsN5iznEzwRmhCE712rs9uxhzccVIoPsWlOk+SPjVBU11VBhled
MOfQVHQ32R9ueI/FoaIndRV6sAydwXjXFcOUYZkeTa8OieybzG7fDZ1tHYj8wHoNSrylWLAOukLn
kXXRDwIzKKdgBiQlxCdjoKwiz8Jv6/qVU44GE+RriijrrSHWEOg1wlPdLgxk7vqHaQ8Pc8NMQ9nn
tCH6BSYKcj6BgGxIvyInLm5npPpGyaisXPaxRAMIQQ1XDeFJwzjhDrRAxkycgjl2H2TDQGRgeDXR
/ArNWJydUqxLiY2q7ZFqgkOHo2vqH24log/2Nl8y4JQW9mPhSbqaJjlLonnLbXovUoVUWTclhLAd
7Uw5huMmrOM3S7fQZe27gQtqbGHmbTvaaiwNpxyFy1Tg21cG5Ku83sqQIsaB1dCYw4ZLF6MJizAq
sM2rQvQfgZFUKwOlOLhsczXB3sZ13e8iKxOb0WV5KybxIwu8p2JO8K9kl8WK4VMwnuMxe3NFO2xn
O29P9Wi5zLs0sbZj4j88r/7RD9Z22WasFhqlP9nWfPQ8IIoJdUs5N8WmF8E1C11ydInOuwqrguaG
Kx4rcHRXGSRWpJ6Y4mT3ysUrvktHNa2k6z2QUeD5wRyg+q/bJ7co1vZUWwSr1NhSS/PBUqx/hbCa
dRZWW0fTtS0aVaPC/hS4xAulOj2ekbWvGPUG6khvb/LGOpBhYO8clAdm5nTbQKMIdXFymkHBKpTr
+BGokvS4xCfPVq9foiZdZe01C860FlartCDskyBl7RCW1meca95NnFS3s46pczDMcePl7PZmF8dL
XlDIW7ZvJ5LUcn3TA+5fWV6hzibAa/jQLPwrdoQ12t50nTstU4fgBcir787E9ABp3g1R8qOpSufW
pR3NrmG6snvn2UN8l2P1w/NiTbDEtO/C6raD7RIaMGs3Ttd8hTTe/LJBKzFU5rz1UGLMFc36OqDs
Xrr2pZ6XG/BY6RURRc5uCKazC7X5KnCYkcpgopCrKQ4cgLxXgYYGYTJYMQT9q3BuDKSso7Zyuu4t
DLXnpHTkmjggxstV8WpMc74zZHoMglaHhYj90OwWkaVSa0KImOoOLKRLVAHI7dtGg6dohvDQnTCS
m/a90zrixiemSfOAqcNu4BW0XcvFSmvXvcDLQ8BRC8a1YLY/044g/LtcJcLLdolBAkVt8K5qo/5p
d/LebHP55mlorNykek/s8YeutLPR2CeutbcDn+xzFUgQl2a2iooWxUrLOZhnFnEkryO74l3QwJHR
UDMUp3TAyJ8gfc8HFn+FLYsLyXjFfoTrs11/ZiHkv1i4yIvLhbzzr7+MpuZuUIuhakERj54sk5vL
08PacScG1csmoh+mNRt/ALeXJy03v+4SVQET4XL/ty8vP/4vH//143Pf8Lp+3XdcJozDVmjDN/8k
AG/ozb+hmi9fXW4uvObmH5Tmy93LA5fv/br7r773r54SQJsBWC6awJ9SrMJePuaHIK34a6blT/zt
y8t3L/dnc+QhLYf2YXjlwwVpfbnh6MJx++u+NpO8/dv9C/waH0386uSzBHWrrUDMtcbKopV5IMwX
VrGrqb0V5FdZNbm7YDSh5bhMT/O+lgfymOVhjgJ37bmUNJe7qp7/9kC6PMWxLSYPmrn79QOXp13u
ajSFtvYQHS/fAg5qHUbDxcnW6amFfxluz+V5l0cuN2Xe8I+z6bxPYhPjtl1g6EqWl3F5WBlS7kvj
c7IMiWDY63G32mgFYihiRwoHKFsLrcipGeYHGdfiumL6SwLNg0oY0PTN1KxsUKmHy40xKgQRERld
6BtnFCJQZ5xSfY0aWovCXfK0Ejh7KRdwq2FiFrUt40JNW5ERb+zihSqVLKCo4nKAL3cv38vzAel2
5zTNroHpXIoee8PlkT4sxOzDsv+ZDXTlf/1c1kZcUMl7OATEW2zTy2+4/O4q1BbyiNYf+XNiosn+
/u/99q9cfu1vz7k8NComKYIQO5yCy1m3vKj0H6/scvfywO9+93/58K/fULlJu/W6dv/rub/7N8vY
3cVpc8wEBTDMLJY/NwekID0CRELvYbAQLhoCn50zqVNK6xmcFPSM3i0YhmkxrcsfqSXqnVMHTAXK
aO+kU7G3CR85ad3AVClljq/CXR/1xEple40IGDJOQXmBWFkHnvajb/RvG/j6oa8ZxDcZpX5D5cKO
U7LLhlSg2TY9MWaWRsDO0yvMEQIMDKLea7cBsw+NaAy/JSl3k3qPFGDlOR1Y0rxaRzqr636oSAat
wr7GrMSwvi8ahJ8uexFrBGrQwvAo8p99GGt+U6GBohYgwGS67WjRrbHLoy6yy0dlM0CoI8ggAiVF
T5dsTdHNvFvhVyR1MoRQKh4Mp7ihvG3JZtYRIsTJLuMSvOtt0VypAgaPYF+mBzFyKhc/V9ndZqLk
YhYH3XkUDJY6JpjCZEzXLWrwLPSIGh2ndZBi2ko0tMRyrmZOLaA4JMZew/2YEEq6ldbclswWIdBG
wZyt8hlyvSvUlwxT158JnF8bnjiW0dAhP4UKC4b1ELoYQHTHe0mRVSrmIOswjHEQdSh6ipbmvfaj
69KMWIT2Q3c2aZaBpgUciA8qvW2X8KtEVmioI/y6AWpQg+Ha0ZLvjjR/GGmHeXbJGrQmsZM22vGo
RBhQ3vQpckMnq19wGeRX5NiQYaLC8Kp26ZOKNJZcAtsZIAfrg2aV47522DuEzGBTILlHZ9DOzAma
Xj3WOnWxYGeqChgmExksDIPPQypOg+mS70gUo6/c8lpThLUOMrjRDOujqJe+LS9H4xCmOWJAxEw6
kIEFxpg0KL6dLD5mwYBxPKy166igh8blDKZQrPGeZMY5hDJi6n2zalraATUSmKkKjVWRilddmT/t
VCMhEHMFP3pNO4ATJppvSbF9AMU83tJ7NEKKtVSiALOl4+0ceDTwfcVBs/QJ11Sa7oXLLqjwtKMT
PKRWL+9UZnxLAxd/nD2FFCg46gt0u9Zb3+rgUtT8Eu20EHS1PhvJzkoXXa+tPhkGLhu/QfPdmr2e
KjHxmV3mVwmrmpmLmeEKNatZMNJGAtsWjr5mjGX4Zep8hn0TPZe0twJCYdfREG/qAXBbQF93E+TB
QU9jokvyJ6O2gn3NO6R5pkars5RPolSnLPfQwLksolY+YKuz5K43I3enquC6jeLmYFkF60iZH2gJ
XOuYsMa2fyO6/l2veAV5hQg2D+6qUty20cjWj/e71/xeUgqa3fRFJqR23cT4BIyWFp4WCdQ06LDS
GBl4IoPXKEZUPRc6TJ0op+jEA6yi4LqcbXq9nB/QI7RPtmsoKvR94WHwDbujhcJuwNjTNiCVWM43
5gCNr9IIRR6TvP7IbdoGLYTEtWkD37PQtwlae4hf0nbjzNbwkKsGlWGCUIb3FgGzirQzNT0AP4Ho
diqOyonDW6fjmhwyFrKsOCR1U7y7iaejhinQXxrp02TF3bZN2YaLyJHnPgo+FS20TkiQGAbyrrHj
ddVdchurCnzgbOKeDTrO7rHvkcVMV15PZ0qGiKb6IdjIeTT8ylHDY1cOjC2Hx7ptdbSl0U/D7MxV
TbNgoySa35FAbmp4filTYjQu3eJEJEhp1eCZztpcwTtZ+PH9DS/RWBttoFCM0vqwxrbeFjAqGeOj
hB2n8liEgwKdh5oUIcd21jTpDwmmCmhAeYrS2G5lvjdMwEKSBMgyoxKNxoWEwPRuEySu2iuw4PWM
Loxh1VNHRgEdjbuhbeeV4dL7mCqBvVAPrQMJR58JpNQriChfYwKScCDcjypNf9b0uuVdb/AgSUiZ
tZqOunQxtnVECiYdLfzSpMFjOgsGtMBsUY8PozLQg1sx3WJtPRvVfFSIazIZ5teLyIwj1yn7+JRW
c+43eX6iT3qj6RcBemz5ZULmylQ7zbZT6P+HcU4PS4T9xpvbsxXGwGmqPqCNML45KRqQbBxvUvr2
h6FisJK72LjGxMQ0XHp7fUzfBgSvzji+ZTbDdN1OrrtZQx89YbWwDSxMemMSmosUfuqnU9ck2aHe
TEN+l1WCNbXwflRFSzNfYfG1m+fU1WM0M9WDzVCLKCcoojZX5lxzvuzlVLUJ2oWMcGoGTiB6dlR7
8/gR6PV50KcKaA5/fYLjXehYst0cC3IdPQqvlQKpLjku6HLyGiFCkB/4dflhsIHbMWbGBrV87/LA
7MLGqx3rsWxVePQi+RoTwLpJGljH3UKwGZYbMaSYKcLiKdLgdUd54x0ma3yNNEAVbWFOB0G1h7yE
m0aToS9z5AQJOqhjWhdiX3vz2li6h0FrbMclwkV32BzU7CPdthRbfYF8Xm6Mf3x1ufvbS1x+oCVC
91D4l2/0yqCcG5dX7g7iUUszID/OoK9JLfPRRb7kozpWxVRsKR9nGk5LPoBruHzJIJ00X7sw1wLM
/G5svG0BEzFv3swQ7b/w0HleSvrLjeVyKBjLzeVupLl00NmwrS3VdIc0eA+JrJl/e1Fm2w6zryYy
3JcjPLW4Hqgkna9szhY2lww1awN0SbncXL76p+/1rsd108Zg1CxxPMmyfYIMTUkbmh3qy1Sew65j
Q1csn+Wvm3apUbtYhiudifPKqhl27sRCZr0gUsM0ZM9S6NtxgXL3y01yiVa63I+XcJe5phvjZSZh
Mz1hGRcW+YXMmjf3vXLF3nYgFrnLzZwh5NVUna0GfVhIVUs6T1fhOmtKeR05JQuETbLFtESsXL5q
dNIuqsEuaWbQig0XRmxtmkstJtlycO/yGi5f2Wx1SeVEwhXFp0rW4qBaVxzQsfeRHexlDc3ESBH9
hgTuGrQrrWkfmfeMRcpDIdx6GyUuULb2bR6o89jr5SvGBjUfYamvg1DDsuO05qEyhHlozQR8PtfQ
JU4S3KPBUrmgk2Fdek4BLQDiTRZAU6gQlFZM66bWMshqYi/DHPO2CoJ4K3KHw8ljy+srEnZ+4eG7
ZYchhgAx/WzSGPo7Jpe0WHfdZDREmsYtjkUvsC9pXNCgelUeQlxSbi439Ff3pZrFdlzCc+bl5vL+
X+6atBSznGYOb3cIQG/5DKjc/nbjjTBUXLQCRMWS5uEsSVVGZCIqHbbEshS7moLXW0DCvw7Ay90p
wVNeTnNAEqH7YJrDW1XhqevnRSuZzEm7ifTxw8Qez7rv7IexOv57bvVtZCltPBvACGdvT3MH+CbJ
ChY9a+CT5H2lfuo7uMP09/krYgOR0Cb0kVfDc/S9x/pDeyyPjKZ0RKootZdaEOZyQkG8wtHknKKn
+Q282Nd4w8QieIoec7QeW2eCcLrKv4EoLifluKXtyQSxwpfEKGC6Mi2fIQh0a/jzqATUa7EAx0CQ
bFjU5wd40s0A6HVD1gBUx6jfkS17oz5L7k7IBq/IuShBHDEDfDM4fcUaYY565Z8ijQlvftxc6feY
0RgS5rjBEd4Qw/xBNCbi5crjh2bkDPiNtSPeKZX4VM7NuMURYlibSH4ihgFvWwEafRRvdwCs/Pi2
Yxx3hc0YocWjRqdU22A7TxbQlHuaPsNb44Q6DXCBjz8WIgHhb/ZXxeUsW9kP9pc8Gw/au3kIHujH
U+u12LFM2LtXQXSiZmBZMd6Sl+km+Brxhr8MMLDVNjyJeG9h4CdankXbZiO5seq1xhQLOfkJ+Oxc
sem+Kslqw6K3n5lOMDU6ZcfkA8dltSoCX1gbsisv2SvoLTD2AnjotKs6ZoS1Qh4HKGq4pRJj3UAS
792dUFtsx4+QLLR7AqQ3akIqf5rwebs1F8Md8Q2e86Bl29/h2m+pSMKy+Leiy2/LuFDtX/5kuPDc
qQuX7++//vInhCe61CknpOMiTRVS2jz++eM+Rjrzlz+Jf6/qcUgyU2DU1A+VhmTFT7+1Y7lLP6D6
30M5zdAtbPTgNnbWU76lreic3Ov5kyOEuhaNXrawXSZ7LQhNo2zaa9nCSU3CbeTug+IWZudQwVBd
m9pW8wxm7NQNWwPJ3ytEE5SBz/M3dL9NvsnfoHBc4wHdVc/9XXKfP1bPio7Dylg3P5MDxNpXgqYx
uGz7c3bg2o8OU+eAxVi/M7cTE4mtc8dihtZgh2wGOzXyaXz7JsamaWsMK2vN2bEC84aydLZwR6ln
5xoM80g3+2T3vtdtfjb9l/2Yn8DxRt8YEzA0ON84oOS8so/s0tYA096SD8SQ+hd9a+SvwwODhcea
Dx2rDaxiHuGshtegIetHSrbHMBuc5B2HrGL8eI/YrCYefOWey80ZowReXXrDZJDwsn37zYkpsnfZ
B1r9jXZnPkPB3Hh++HP+sDF2m9v4MVs4jcara/rxqdvru2hrnfGFWu+Ei2Kf8rHeqzswgAie85cS
sgiuF5RNPnJnzJGcpw5ugI/EX8X7goTq6IozbLpZEACPpr76CZgsdnyqg7VaxesdMEtgn0ywIwyE
x24xXhzxKYBT98U9w0oRUemcaJFDF1/oDRy2yPjO05oqY63VO4gMe/7EcGPeiq8839e78QdbcF4q
F/CtPNRv09F7Y1+5pXLbUJvvNBxD6wW0cH6T7ygJUYj6h2Tr+v/Dkb/A/f/TgW8burBsx/Y8w/rj
gQ/IvkXRZQxnw+3PeJYiUmAWT5v55HivxqIwvYqhdb1jm0HZhNHoCUdSuxC/F63y//BiCEL4Ty9G
WBaKZ90i++Cfz0KZqNFuvH44xwa9Qv5X+j4q/Im3CEQbDhuuH2t8duQls68Kbyp1EzLAxWb5hH8k
vrm8nP/zOf5fwIJ/Wxbav/4H9z/LaqnsI/VPd//6WOb89x/Lz/zjOX/8ib9ex59N2Zbf6r991vZn
ef6R/2z/+Ul/+M386397dUvGxB/u+JekirvuZzPd/2y7TF1eBX/H8sz/7YP/9vN/lXdh2ss7/1/n
Xex+DD/i+A+BF7/9yN8DL6T1ZzpzQhps5RxCLf6edmHrfzYsmxgM4Vr0i00+/7/lXRgGORiCOkoy
67dsw/2VdyHcP5NaL5FbmLojeET8/+RdCHM5on8d8RYpF660CCQ2bJ0kB8vl9f1+qdeJXJoTGRoP
epVQwU0Ez2uIN2Exi+s0TrWXrADvUw3FUajOenJn1AeG10wHIq8hAoj5mSa1AMdcDL4V62Ktz9Z4
UNDdVVprR11frtWhaLZ0PgNoY4DOK0XiUGfCj6xleD+4WnEy0/YxrgCjqXjnUCMdppQ+AxlUw1pD
zaU8rfIdg117J0INmw5Km3Bod5MY7XeXXKQresHOKvNwArgupq5Y0RqZisHZmUWAvqTH5TCPIDB0
myFxGeHGTt3urg5pFMzMwjfdAIxDtdTEqgv9ubWBNiO79dqHuhx3lh1UPuN0CYRREjwVAgcxUbCF
Di03RAKjSYasldB5sWWzItIy9AMmPuvA6dHJWIN10/bDZwvlQZsqImWTqoOdOjA21OwPJacXt7Dg
7IbOnWE11U2vFvX2xDagTvO7SbLRdVsHeXjCDBcJo7wfqgQfhKNeWjdAZYAu0E49iBAmXWdyxyo/
7jBE5oKoqrTdGV43+bogfJCiGSnK0J2lFV7nY9DvEwf1YmZbh7Icv8tySG+GTnvVCKttS2O+z+WI
FSdtw4cibjbKscdVVFsVEYQhZrYqW7wq+jcS+AGXhf6ZKM8+N6S8rQOij5BjLOkQ8/xYjw4XWRUV
W+ap9W0e4kn83Tn3t9Xp90WL/cfclsuBbBMaw8mh654r3GU1/V3Nks8WGddBaz8UdbJK9aDboc2W
fjRmVGKyZ0skKuXz70Z5lrzrslijLgGYlVnJQUZGC2z3QnMVbKtIgx/o5d45xSjXLUFdtzU7YS98
FGXlXM2TS/YmPZ041fvtHCWTn43dxhBFvB06cc5wG+wrSzL7IgxknEawkjWsmgYdi6jRx5saGpHe
o/pMCiSIbXsuczSrEwWrnTHqprPxiZ7gh9PP7Qsxa1tvdp4J8pD3USUgnA7vRl5gP0CS4Hvhossx
y5tETPc0d+EVdOVECT4Yj02GgaIwdcRBKvce/vs33NCXKvAPS4dF64FFCNuZbhEH6/7xHa9cmwRj
vQLQWC9kxkk5BxVN/tBH5jVD5ZUXyBe6yuFNRh5o1R8TJHxj1b8rXdNoeeLzqieTPUDXfMqO9g2b
ZiKqkXCfJrp0gO2uYxEnm8SF45ktN2EdxisRom1uq0EcknGQqybAJY/e4VYk5b6LoA7HVMyFlR6y
qkeRTAhAksW3dZQuygKHfAU3f24AcA3hGD8ZtGqPvEvFSTNMCAvhEjWICCOsx1vpBs+hBXihYWxw
sCtCMNMChb4Tz0wBSY4e9PaUZVWxzWltbS331FazWjNkB93ugW/r3eot1lv31h6sA4FHqM/n/8fe
eSw5riXZ9lee1RxlwBEQgx50BLUKmXICS3mgtf76t8i8XXFvdlW19bwnTMogk4Tw47732vJ74fan
sRHOzuPghs8j3uaDAySnSMr3sxlPCtGFzpmld8qiQEYc1vtTtYmSClYpk8l7ZUokqDPC0tFGYhiB
BcrySBFhTDfZdi+Iy2KWEDpYSQRskcBVGSOnGUpg5XTwoMwGHz3dfysXeoGRDE+VesekKn7RCmxP
h2yAOESc9zJFRRZhBLD8+8UZBIT2JFjbvbF3OSEvCVn0bVc0kIbbZpVkUDQj1PJpsuhj5Trv3GLB
ojzWG7tNp9VMbilmhHjcBBF5LnGMUi6IvCuvl84mooZ7rAT+qqpqtIOpuvRm5TXzeLSu/qZuYJde
hmo+1hgGZEUfxnMrIMam3yviF0OmxSCc7InunOUfCsniyjgVylCt9Ivv97tq6OfDPJsztoN8y47+
ndmYwIXEurQXAMdDP/1WMG/d5VkjDrG9ygjjPLNdkShNVKsgK4YIp1WU2ESfcjChu1oAdoHDO5No
hKTQbGpEiQ8TJu8oV49hjwq4CPV2ihHm9Ii6thiOqvPtgvTHu6ruIUDzP7szRVrtihymTaC7s8oI
+lxG/7MU9F7tHseAU7k7doJ012N6CmbdwkoinbwYxbRjykx6XWLSg0QVPQrysNUCdnJePE5PqUHk
xdlR+NVj57bf+iYad//+MODIvx54WSgiHXIdm9wuGUhB7+evhwFhhjA0g8cEPWPtOhI9TzlaB7CI
EqI/NA6fQDVPae0f5onQ78aDzImVPrI8Ev5K4t7JnZuPGHY0kw92r7wY3hu0lfcOp/f9YKbvi7H1
S4xEAdpv30+nlgTJTNcHv7BA/TeVZvJSdQcLP34eye5S+9XHKVCQHhDr7UfNlmyZOb4fCTc8BYaG
vOttowe787y1MM09P7lzKmNoy2Xbdih6sR4qWfxwQ7L4IgN1JhJYksoqHI6LEC54TwbepjjV0VRv
ygYdiopC/v4UJ2tNM7MI7wMRfp1yaXa5rXI0NQBJy4kUaYJd7cwT53rg2D9aA6z7qw+x4u3vdGeJ
9cyOdZIVGPuOoevVlJJx7snUtsOvsOqnDkq9TJknFZY+1rP9fsijz0MVf3UtNLNiIA3Xdg2puoga
B+Osez1rYpeYUnTQ1oqg9tee0nAR0PAcGoYSSZWgmWIHJn5T4GcbQI7GIUvp2OnUeSwk3M45x3kc
zNRlOjXH2PDzdiSXrdwpSzgAIL0F3Ymictyhu0zPLFxYn5dZcV+aMT35Jv1O4L27refn2AqijfJQ
U9jSap9FYvenrHZfMZWgmstPTuFvy7rKT/3imcfbBbE2/c9/v9W6143y7dx13WglxbNn+66LhMP3
vL9utGPttBZaqvC5DadgFQwmOIZuFRyXTrQ7W4n3VZNj+F6m50F/S5ZgPiu9cYhKvJfxUn+xQ7m1
iixFwJpRBYsJzYsAlhqlYjrlYwqlZnm25jY5TB3uqbTxnyydzZ/8okUeHtjRc5Vjjo8h0W8VkK24
bvO19gUSHd3AVfCbYcWocTrXJccyEl+XzYIY8CQMinBiKcMtH+MrPhnn2Ol0WU9Mn7tWnjHPF6Hn
n6YQx4tb9HQdOmU/a7QpFNH8aG5jvw8Qwy7e4uxGuZDMo4x70nRl2XMeE0RBqzLMvK2nGZTEsFf+
/RevruuJ3754fJYOv7awpSf0b0eLYknbxkH09py5C5zExJkuuDXN5qPql/CxmHC32Coyq9IHRQps
MbCiIxKrnh43euVZWfSAykvBiGtN0OyMOTZ1kT5U7+0Qli3eZlJF1BDgrwGpttAHKn1HXwpa60Cf
sqNDZbAPSyIVfA4Z96JsvV0pMtYEeqiO2SzTV8fWD1nqf2LgTr9/iGBairA4Ifu58zmdv3QGhdNi
Z2ZDlYw2EVXCv/+OnOD3NgRbp/JITcSL69GE+P1LGvMmxuM56mdqRM6YWHYeYuepXRg0NdFgb3nP
j65IEPcPU3+w+2ViuQKmrR4ctc8HDnVWoItt2vYdtS8WszkkS9RVtVlVXgUHOA0cJi7O0TXBcrYD
FK0ypDkrioKwO+wiB3QLZ69OPpS9rSCPnaJ8ONleBZqqYmg9CnQIvuk3nZsH26D1vs5RrnccFZdX
D+98M8lgX0n7uPhtfBrQ8zt4jO8aO1k2FRUj4eX5tHL8ZL6QY0fREA82gTrtxrKR6ZdBqZh4Fv4J
3xAGvnAkdgKH1J2fXhITRx8tWpYYBD8MVt8AQlObuU+js+fC4OnnSL3aDiFFMl3cY95WTFebmQPJ
AaHIcJ/EOesrAcooGsYRSvlGWYSMYBVHqlZh8+xq/dEd2S1H1jrraaQd1qAgQyaEZHLMXWeV4IU9
lntG42DnAhceHEXTo6PGeE3qcLOyuiw/jw1AiSiKId65p7LP+ueY8CCrC2mUM169LCXowiS26Tjr
+GMvgUnkAIFlmX4VaN2/+Km4jzv677UO/V1OTThSij+Gg/w+tPfzROIcnpZsVeSMeJy+UdvbGUhF
xSMJ0vWpZPIZV9ZDNjr+A47VZuNHWUnHHFhvxjxXj/vaZuRRwjkvUU/D70AnY6HfSTzrUEXu3i4a
8x57AA6jOZ6f4jo6NEikMOjaH3ImXe/GKdinBHOvign5GnJpGNwibom6Q4jTWcxsEt977Kp3uciT
h7pmlSO6aCN0MCEW48hj8m0sBnLNMD3m9dAfR6xoaN3GH55DyJtdumZTxY2N+hXPlIwB3VrRqfYN
zrmW9uXtpm/wiObJN1nm5X6eqOLYpVj2wjtiSlizzfC1q0ycqJbwko0d0xrCXKIZJozXGaS1k7HP
fLn+3b/fizmY/X6oCyR9uwBEA8GkNGx+W5H6hZP3LaLFZ+1SHEw58rRK996hpaNy4aT0vLgc+nVT
qAcvtV5EdJ3C1G21zsYJxkFY0+dOXCoKVnf4N5qjTFSPf+XRyosnJZLiFc+1i33yyRbwWWKJniVS
kXiHDwX6ru/KO39g+I6l6rVLfL21W87bt+OsbDooaFk77qMQy7/BY/Lgp+H3wR+e7UwGr8bQEOZn
vgwpiErhJDCiaaDcc870ET2XKNoHwhSocBGsBcQNWCVeoRbpHM4zN9yFThVBMUK2ElhYtLPR2zTW
7B+txfcvoCXMrkdZiuCnLnhjUzzoXh4txFgsnfA16sL0nzwA4glj4VfXqSF+GTta15PA61o9DUWn
aciU0TvJ+I/ABN6XPPTkNQ9fMI3ybHuxzhNa9H2A+Z7xfoCCL+ToZnvmaXBy+xwG9rLKbXlKwiu7
F2zIA5Xih9YlLSSaRXpy8dsRR0kcnZnthEGA9y0HfvFsemR4qIEMaUMYJmFjF4EcUcBRzjDwnunc
BN6qGibGNpRMz52DOpYewrbFFAmqljNXDPJMpizoJmehmkcmucmyYVtQ7N3lXh5eRF2iTbJdcGR2
0m0RCYEC7/CPtlNKX2O03scD3fkirOxtMwN+9Bidr3uKjhKOwLEQr7Yd1VixBmw/IXGYYUnCZu9G
OBYiPEr5yPysD65m5Rgt3kifGb563a39qk93WYD3luH9hyhhZloj0L5a3bCiGRJCyyxgDduGpyFx
5ye+h5Vu02+jzpwXhK4p+EJpCGIu2geXYQjy1qsUp86/OeqBM274BVcy2kDEYSfjjNk+LWMIdEF4
DFUOS9SPDyVe/neZo7/SsLlGhXKrq4NjYDAe1pk8ZDQzX7MCGbuhe75x4/d5awn4cq18DCPp3VcN
AkAfiwzp1+CWhyhInwE0THdpyfJbpT/DZvzq1r77BDwaQsohQo6wmXZdIsun2Poed5F/3zF1PkaI
Z+6MVzBJGrS/cuzSf6eWLN/SRazXVpKV23Rk3cVp4L3VwjeNCCg6pUa6q7CwVzLi/Du1+Xwnlpwh
zYznrYNbsje6eFeZst/2dsGEzX4dZEPJU8r4kz8Qr9AQnGjK02Kg6XYIhB2Z+Mc5Fw0sILAkSxpv
jBPFF5sGN5CJbq8tHBZGwXQSuprfpyGbHcVRFHXLx3qCY4BxrVjlGpwNRq7olGfXdJHiUzVBs2UW
4u1Eok+DqspHZB/kCgxT9lip5qVHKrrJgtraQInIzssVnxGEtCeHeKIms9r5YPrkQxELvfapoe57
P8i3eYFJszBXO5lwoo859kfMb4P3iPiSnkMDvcYVl8igF5hibElFGhEr5WXuVg2I0DrkPbHp/Ndd
QW30TLWyt4rFOfkqepeEnbWuzC5LumZXzyPObARZR7di2tizfmKgqsJdbvntxmmYtkqgMs9Otclt
Xa7trgVNUEQxWq4mfJw0jVM1FOiIDJSiXkm0bWne8EVhtPIc6AFokgVHnXFYdfX4QupydhY+/gg5
zIc8z8DyX8vmWX/psqrZs3h/WUIYz/McJFtIFeISYxMN5m3VJ9+yZMzAqfj2SeCeWRBzrkYPO3sJ
2dW4c3iyxnq5jAPpQkEFg3JQimLWdvzd4shPXuHtnLb95DmL2Nn5PO0DhyIh7cjFS2NvvGCd/rzQ
LMbfxCB98MdnZggBX1rwyM7SHBK7Hy9ZNUHbKuTPrDYgAiZn/qDm4sFABbhTVc0xTaXNM469TRC8
Rx9VfPTpna+6DIDCFPXtzqV2/3Wm/L/J0utc/fiPv335nsfFKr6Kub91fxkT2Tarn389WPrP7MvX
L/mX//6SPwZLPnOlwFeMaHyhBHqft9mS7/+d5YPAnE0WNIstn97sH7MlqclS9xDp+rZUrotC52//
ry37LvqPv0kGUkJJ8tRd19V0jv53s6VrffOnpd51qnRdxziC7YzF3vUz/LkjnziVUC3krV2XAwoQ
Pi1RuQTU+WO5q8zGyati19YGKHmLA2nKPEDiQ5iu/vSdPf56vz8PBpx/9jG8QHp0WKnihPjtYyxO
28zDMlg7tLEMhTLhH7uw/+q19nfsYCtTJ0ApsfKu+xSGNM1pXARikv9Tn+y3he/12wgcR0pWvwEm
ld/XdL5ykjYYZLizG4VLLkM1M9NQ2BNVIgckQmP5MXVDoqaCj9mMgTsqu/vKySE6FoW1beUwXMaY
oJX/4dthnPjffiZP0sDTDL19R3r2b2UqImDUY14T7jwcAvCL+3KrkvrBKSMWYB7S+WlSEzOzCKb/
whTamyfYGIlQKDRa8NrDgGBNu8rdhr05DFUZnICNNHAbtykV2KkVxbLTQf44wlY6zf+4yCqPhqoe
iYGa/XldjIhVMUNND0sdzzhJ5g9hnVfHKWymOwm7+mxm9AFuaf+wOHcf1BPDQwaICLRQa814Oem5
jNbeOMXPIPSneyVpZddhgs2ixeqRnUMnIw7Elmh5m7Q723n7fUAnpRcyi/lvF2eWpy9+iT/Tmr/B
mruXbQLBsVt75hAOI2WYR4ZFOg9MAZG7r8sYSxUrYLmpLVzoyfdgTh9Vgv0oS+kKBXWHzqTOSFpF
ukyLNCENoge2HRxtC/KIEMUps2FLoKSk9+ftmKeMtCHTZI8KeOUOQKNSiHAb4V1bMijFHc56fKw0
/zmDS9iTcF/fySj40V1/kCKazmP8AULHDLuqB1dqBjK+CeVOl6sGsWUG4UvCbDt/O2ILpRkX/yhy
ImQmz6W5V//0iuWxDMwjkkOYNKEgPbx+Sgj2qr+OHkHfLS6U+wRoZMPh5CFF6bNUoGynIVi1RmMc
lXRUvGY4mVxtWwv9GkUpJG2KNNmIxyVsdl7ByQ1K0IsjXXfLsmI/9Ij5ke2PdxVSCp2P73xExXfW
XPdrazLZoZpqEg3tTQgYdfE+G0yWm0pLQlSi8EMwxVcgywSzUtpP3dRdvDT7gdYRK04OnLLJF+Q3
ckIUxFiKfKdPTvUCmw1ZL5yOh8T+agZ0cADFPNbadkRgTm5P9lamxO5gX9UV3de2DRwYcTj4kioj
WwYQdx4W07mfnXZDF0Q+qhxOS9ZEbBVztJ0aBr1J7n6bDc7cOXGwoMzjTywQqJIdQEpZjxLacd0Q
pXqdb53MdBsZGxoCqtLnImxOOh3BHNWUlpWDWBrB6aHspYZAihj8pghXQABBPVzF4XYC/vHtIseE
tKqJvLy73Wfp+ite/oW29tTxbUYPrmn1pjF0zG93DQYYG7Iobt8uur545wQQ6N6ecrtGa/OPV7w9
cLvv7ebtWqOnZZtYetdf1baFuLrRxgm4NTb29e2+/ir5vF0D7uSt1Zx9ENHVqXZT4Y4xvZbj2xMd
tGh3ZeO5q9vDtwvaFpgrblfZZHC/8ZU2xDJQ395e+OvOX5e3Z8UB7btlxMJ1u4nS9Q/N7+3m4vY+
LqvbS//0SWYWUQSUAzhqbWLDa6Clt6e/fTb/5pb79T63e+Fr8OFvf967fbDb1fr2cTmEFPcJ7S7l
okjUSfADPhabF84B4CvO1zGdWQopdh6j8WE3hhT1yIDoSsLHNrSho9t4N6lpm6kZAYwMr7Fqv+f9
wxDOyXsa3acid1E7F8OTVwOGk/3PbhoPVVYyi9UsVcMqAkU09/lOLgQRsV/Qv+TAfucY418y/IPY
Ep6V5Yq1xhcOFCd5TohESlz5EKZ2sJvr7gm+Hh3vov+cZaAEegBhbtuQ5hlAzdCmcreoXS5RQTlb
FJ8d2z9PFSSULiF9heM3sUVB9aMb8C0U7jVyJB7vQ9EgHtPEbUe28xIUNN/KAULSFEaYQbO9Gmgr
CvJyQ6v91hLyssRK4Icap/tcI5n1TP1ULJ1PXgoBHlWESjOWKEtpuAB98Ui0iHE7MRLLkC47EIlg
cEKRaddtFNik3udkUVMVNzEBHl6cE+gYLQ+Wdn7U7L+f6v7BjSDWxpZcNt331KNd7saMHxu8oisR
TT14x+tJKwADgwF/3bBi8tseg9RdOdndhrmJR0Efz6S7TO9mF1ClLFjKDRb8R05w7RTpRw9Y7yhg
m9EN1pu4/96M+Q+1LF8Hu3mnraZ4tkAU7YQVgGbhVGfGuHooMhvAo2k9jMtJeVQ/qfdQsXawVDq8
bUOE4LVOhy/tRHCo1/REGnoxrAmX8ygUjGOUEnEQ2AfYURwAMMcO2BDuBsbb1pI7zBmS+q4eBPHJ
/arNHn2bBG3heCVckuhnXA6HvHaOuqm/O341boAarav6oZ6ij3RbJGi9BGdl3R9yr4c5EcsPbv+l
GGLMgr6+dp/qaWeV1ovTS9RBKt9KB/pG4bhfRV7/cCd8tVVMhPe8KIINgmuPvjo67kQKoEK7Xy6X
xQJzsOiWVaaFFnqCQGKjYQ5stgBRy03rSYBSmnA5cUozUPsUnvZiqxUb9oMrohksE/Wmck21I66V
bvyx7odpbeaIoMYutR5Lqpn9MP1YPDavNDQ46QlzNt34OS5pHylDBo+JnrI4/8Yuvh+g6cQpU22v
0qelgVrvFe/CDoU2pt9XkG3l8IwWbO1P3XMeMm+0GvGlGaAcR0VOLAPCy9iPPiLShwNIGDlm+2kd
VA/JwogRfslREnuLbOc+ZYxHVonITnFjHu0IDoZengdXPs/58HEMpQ8ha5qOERgWayBfTbiPVH77
VBu07hMsY4Yh6LKm58ZR+cate065i/wZXK3YRhynUg6cLXPcBFW19XP788SECuRP9U0VTLdGr6ZT
1ZPZjQ0UAWT8MgYQI4NhICN6W2CDk9UDgCawURhtMIYGa8cgdZ72dt4dRO4/+siA6LWR/ARbisLp
0xSOZ5yr7xuItHD1rgxQQNIDo8lxfpxiwxc9+08h82LtDK+lz6CzirF2NyYjV9EKnr3Q5+gS4Qtl
ZLuePM1JuCGyXZdiV3nDh8SGk+fjnk3gpbBzEEqT1puugLlfy/jkuth8zMq4Q7yLpvnkdpO505Z9
KjK5mhba083yLJYI65WAoG3C6nMliZHtlfMe+w5NNCVfveXoxw6/YhidbTt7nRP3hz/ZX9AApVb4
zorcQ4rSS1PSRkn5YgKGLmEyn5A3fYf486GsMIjjdELg0ZfAqHMEK9IE2cXLMnVlg035hWkpMt9i
ZjV1feR236+H0XFRSxGomJbVa81JZpcN4uPtWWGVNwRKTB2B4oYAVIqYrbDZbPAHQeEKHVJP07y4
LEUwn8QEsAL/4UUwWu+Ela+zmlZH6oLXWC0u8XlNxd4oSBn0arwgdh22d/QNUFHYP73dUNbzCQmN
t47i4rnBaZlXrXeWnfDOmE0IP1icaQMogwj3TIB245SGjmg6O+BIPI//4fWTKLtb1vQZ0bm45OOk
g52ugysxo1mGVdVrMgbin6ZbCnrjJRcTTiI1DF8A2mIdSAOcCCU59ak/hefem5mN8nsv/FtiVuhE
l5+DikzBAI6MZU2frYomJ7gwlkjhCeWtv2f49IiVysUfiNsaFUgtlv7i52lMh6X6aVnuQ+rJ6bB0
5gH4iOSk18mLAwwGpmB2/mon5E2JpdwzyNiLcsAfppuzGp32Yib7SWfC3nt5m5+qGQq+b7W8Fj1h
dP0RKwCFG5MRw2uLssRP48zYYYFTVcDg5oa41xwkmTW5x17VAYj2qr+k7VhcpgiyZ5he2iSqd85c
f41Lc5AqhJaejCm21eU57Mf5oiZfHWjLHWCV/LxOe8ogJeth4G1ytqx00eVl1GSLDfO1BNcf6oLj
vm7tnSPqVdl5n3APTCgnpoq13zyA9bD3Q2rvOC/BkvcLRqhOuC+ohe+VJrB5WWDVYZ1f185MWkhb
1sdgjvZF59OUul4EYvwxMrigU8eG7i7vaZuBst8lo2Ex1FG5APQC0RGG3cWX8dfATCOhbX568poS
xrVd7UOxfPdLlFsBo/EVm8V4uF0M12tW6ZEqdLva9g6JWreHpOl9TlKs6KL6UNEBO9yuJZEL7ejt
9u1OVTVg129Xo9vjLOT/eP4/vbNVDKIkor8C/yo+Xr5tt51rRHJci0XS/Oubt6c01+fdrr299vay
t5u3a29/ClANx6oMi/ztjW5/gOO3tjpsF5bdHCx8b4fbtbeLf3kfolRMG//sdczg7uKrFSxU8Hbe
/pQnktrGjsM73S4Y8bS/rv36W29vFQtQB7+eqaJjHg5qT8ezsz2CK64v/9PjGAcDZ327N/Xd4Y9P
dLt9+3t9339u/FmsKZVICiyv75nWSDrXt6vZ0O4zI97BRacquMIGEG5QeMrsg4sWrCuN8zBaTDe6
FIOEYIm3TwwqjSIFuFp4PuAw9Odr3GOPjEOeYpSsd83CVs1Ql7zdvFw16FbOM/yNO9Xl7ab2w+zs
522zsRCUwQjgJkIcohesKGfVqqfNWI3q5LTyfWJrMp8kS+lMh9dot1FXK9ftdxBJUfP5vjx5QFMx
y754M9oqlez6oclOSRRnpyoCqWXDCegc0iSWkRA4v7EfEi9AN7HoGR0lH+8OeAXxanj2u4WI0OHw
joU48tPCWk63az4eSlJFId/cbjrXRwvpExAVJvu2jv94mlkcMhddAlxTxzHISrewTrLToj/FuVuc
k7gEBD+zJmhTBKeVDGG+Lg4td9JqpSsOQxbilLpeOPQuUBjqfVJjKYxG5a6yi7Kss2ClcjBFLY/C
PGac2PiO+IMs5zm9LCV5d9cL/MyvtdAex2We0RhrPKXWSNRRasS6zdwrH7/KWaYzThBT/N4TTXVm
7JhRu+EQDVTxLQo0aco9IZNBW+8Y7x/zBfWINXS7sGZluGSgb8ogYdAzxV/Ceio3XRJ/bAKXbBUM
kqdbF/927XYhx9lmkA/VT2REySaa1BAKKni/p2FJCf+4PauayaulM0N+nx+g3coL9wjgc1c0WDln
x/sWsJw/ebppDoXp1jjP1am/bimsL+hTKnfgTPVf90UerRVMNAjLn6uCqjdZcnW6bVi3a/4wYk3W
AvmoI2YKx+7Uj72709juT8HYyW2aJB+Q5glk2oSYaOcEs0eebo+7YyVPPpbViHijCDg7PVsid+1y
2UNmOFRz2R0te0Kyqy2PUssPT8LOrdPtWmZ8nwUYeX1BXp1jAlwgd+ziXlv1SmqrWGeANJZeICfA
BSzqcb7T6cC8VWTpSXodALltoCaHlGjuNeCZV64kU9sq/eTk/eOZt6ffLjz/mLj9Kx3YdNPP+Jfl
kAcrNXMmjq8/FnpMRFfX77C7bvS3C6eH2rk4DpFNDNzbiGSyJRr/uLBiQ9bj7favq5aVEIbkssJl
xPr+9kB/fUmZ9Ngb/vTE29XbX7s9frvp2eTJyFQSTHd9zdsDb+96u+/tZtDVcqV6St63+97etIKr
hWn4AzNBIn+aKE7/9NEr47IEUMHmT5/v7R3fPl59++TZQOcsZBYAk5v//MjGFagE7P311tt7//bx
frt5e/JvH+P22tvzhi7+lvX1uUkIZjOKsNkJzbelq/Ql7XENjhFMngY6mWKK8ljScN7JSn4swcdf
EnSW94bOz5oqPYaSFelzEKXQ1tvlEpbBUdpg7Bs8mAsS0rup0f2qYBDNCFmIE83HR6MXgHNE7EF/
e2Cg3Xpwm+lZrEWTfhPUuWsfGxgHKVa6qvSJCWLvVIZ+bGVLZnS6jT774PLLzCORtPXXI1yEg8KM
tc27ii1YOFvVE51ZzPbZ7bOPEKnrLd0NlqNywmvge4Jp70I4X0s5CKHI31jOo1mQIi9h8Tm3Z//D
EH3BGrGpmsl58OBTQ9/cWc3whOXZMPWPyaNl8UTax4APs0g/RRan5WVc0IrXNJLGXn7rVfst7XFj
XDsd6yEBc40+89Kp4VMb+o+5tl1UMGDcCLRMnA+s08h9n7P1wm+05ngekmvi0FL1x/II1AZFfRS8
oO0Q98DBORLl/tU0U6/C2Ryp+wk1dasN6FaWToH6qiugt7VNzDi74LMoU00HPQIjbpp0G9ilXsHk
fpga7irKbqQbPN07CuX70pNxKFr761i3nztbg86CZ10uShIa8fHqS3rJWwLSA3HlB3YIrjn9lyp5
HGoRY0sl0HMIL+jd8Bw6FeHZu2VSKUswVN1IHZ/sAM4HToN1T6DELgSRc9QLPN/4wUIOvU3sEAGU
ck+TPwMuLjH46byvLt1nNCH+aRxmhDNBjK10UvtySBSJxOGVJN7rTWSRFeNUpfugepZLZU4emmqX
zTBU+tlJzKZoOjQWJfGf1uicQzvckleBeqEoJtxSkY+WffwhiqsLtTByTZ0976Zu7Nf0zgiPD5Zl
G+aQftoQn/igjbWnICFZIyJGmiXx2s7RrSHWIqddoSKnR2Y9VXN06X3kcuAu6HL0hEvrvhK7ck5+
KnT3D7ZCV+KzRdFpkzT5xi2u4B4z7zBuogzUSZ+NX1n13SWTy3jY12JfI6FIHbf7NZb7v6Hv/zD0
Fdj9EIr966nvOS6KH23Z/WXu+8er/mvwG/xd+RIvoVaBdFwmwP8wFQYezkEExK7PIEs7SGH+MfhV
wd+lr6S+qrtlQIHEIPSPwa+Sf1dBIHXgMCHVzEr1/8ZUyNv8daSI5g3PqvA4uPH5EL5d9a1/8mLJ
CDNapwr7CMmojGAo0H9p5LFE3SHXM0C2EMEG3KlwigjGqZir+fIOJ0/kvTKNzc1Pz5Gj/m6zyrLe
EY5U++/Hqunan2ZWWfll8eRgfR8SP2woe9rmsNz62XiL0JLUvo9ejNarxyC3rNysfWm0N4uVrdv2
fSyKIV2TnxX1u6nu6nQXmcYpN4GfDeE3HfWTuWdQQwusigbC6S1fMqwdLcJKhhI7F8kg/RSdeoBr
HCkLIOJ3th/N1YPpazThbsYuQ2YLHfk7/icmXtkEk3zGeklEQucZtMoN+qUSZKUOFHG0Bs/kNrM6
54dAvNhCe7PoFU0RrHsEWYjH74dQAeB04751T7gzoR8RF6DEZK3HLgvalndLZrsleFzDuMmTTMfO
Fy9qUrOv3TKh1Q36CdUpWJpkP0b52GzDSD0raFx0whbWijREGFFJ1EnWpilDFKgt5xTmdkEWnTsz
5DG0Ro8uPcJ4hfgpX6KJHjbz7vBTkcNUgQRwTdlotYR9MMfOfAjGSaLMCTjxUDd5c4AAN/LGd3L0
a/nCE4PquxtN0TsTjBn49QkZXJvWqPgShmdUzxh3+FNadp9dutQECwdjeIGtXt4LEcrXwiEKPnaQ
Ca7rxFtiMujRZt3ztoIGm1BPhZtJSHx2XRJoDKEqJRYg9N71XhWOm2Kouukp6AXY9MhKEtr4Yrad
Q9PwXyUvE5Z4v3JaJtxrtcA/xjra6ngduzM+6waFpotxS/T1HcEQJSqrPlpYwcXWUDwGWW35P7U3
SmJGAsj01R3kakgdeQla886LG49W4RBD7jvmxpW0QoRrm3sFNtqvVgWEWSgIQTt6d4PwlL9NAGHq
O+aOHJxDu83NxVT9LHZJ3JIega23tS8EkzgvzA4FCbqpHuszDGFjzoxPJ+99oSEsMLkJfJ/gEq0Y
gZHc0S8kEdgVvwpjLzpHF3fsCWOa62TtMrE7pIuxPlYqn18GT8pnp2kJIw0B3cFGHB8ZqpgTewD4
gE7rB6eyc1CwXRZ/z5QAydEAyRkLERFkN8Zf68E128lCl5jbfoWaXIXr/0/deTQ3jmxZ+BfhBWwC
2JIEnUQZqsQyGwTLEN67BH79fMnumVevuqM6ZjGLWbRC5ZoUmEjkvfec7/iK2GjWargO3zlYPIE2
Y0FzHMR5bz3YrdGcsJnoa9QP1rMGSXTjJ5r8kHPk2k0c6x8Kt3EfZYz3xAcDvokMF5hlYxeHlqiB
N9FEIflbTKWL1Ej3DGnNgx5GzkWfG2xEsZ84T91i/YDzNl+HLm8pQEf7tRqm8HUaF9B4hlG+1uVI
BIDZxespHrtXr4qGr2Nu1IdBT6y3ONOV4W1w45OXS/4indkdWT/GpwLZ2N5q0uwgZm4VTpzZ1vKB
KmZeWnSrwivDfZdE2R7B+By0mogeoyokcrchge6cs0M+t0tafimlnQYNOs0XIVp3ByUrBAvu9oSw
AJFbFAS+azGs2ENdvtIcFZvE7dsTaolxN2qcRmwyyV5GOyT9LiEaijiG+jImdf9CvNIAJFGbt7mb
js9LGuUH4Ms5e4PAE+Ik9ovu9JA5HASwTxkebbxvqX4D0ly+tUNBs5KEEn8lDJ5Oq0FnasbpR/uo
10t3UuM98qHmmbAQPc7ql9jK3VefDMMt4HqCci3cCJHlk8851n6QIgmhxBwtGC9k9CFB5zYfjF4i
kG7IGg8t+F4wkgEgzDUhjZHpUWdPPthSgBde5wCjKhqm/cmACXxylvIbNW/KCoGTA5wrfhurFluy
dJCgNzFnKD6fvZnUziEsMomXr4flkqXoCmLLOjaJIfeo0B0YWaY8aTDalbyw3Hk9cwVyGF38XY77
rZ0ghKOtSB51K505nyIhck2LBE+vEhsr8RvQQqJ9AtFubqa5jt/DLp9PMVyqwDSBXeNOg8WTwuTw
CSw8Oh6cOhLlnDVaGnNDw9+Eym+7p7yYvQsTxXQnvdRhJiybE3pO/Q5pfg0LvX3iGqBvtUqwHNlU
VRy69YR8NEMQyrmYAXoYcze3DUAac6mJCCXWrmzteMvYuTw0JoZhQ9BXdWdMk/iUhmOckQiC/HXa
9uybgQRWjSB/NPaLGOmn0+Xeziji1zwQPHBZdri1owVNSU06dkh61qmfW/N7Hk0MO1J0OLXrgFn3
qmLn6SQN1BlkMK1YiDklGOmgZQDo0oUEehyXTWC5jCrFPJN7ok04PYqh3Fr4Dx81MssOxZD6HxkT
iHdsVeazFrrDhgemu5t8HPhF39u0ELMM37bFJopLIiDIIaZzzrwPZKB3i209ejASPdtqi9aePW8W
ZGIMBvEW2PQM3LibiFYIuhkwqcUsxKpglExW3ILPdVRKeQ2HvTYU4xP9qXa3hGkW5K4ImayR0pDa
Vh6UiVsGhb4MWyiBabRC2iv3SWSNayA7KWyxujvVfp5sCgMyaAyxbSN9XB5WtSipOQKl1ZJPC7B1
kasHrh40ri/JeKEEcAxBWlY6hYFgkLJ2+zzduH7aBhLL25pCZN6mBb4MSTm28ZIW336akodawqyp
UYHu4qlQDxBqvZnn3cbAXrkmQ45VWiAXymWIIgbPG6p4Bx5TOuo8Q1udWeM8DGd6IdqaLhEZqwaD
jX5O+q3mqD5Cs4RU62wzneVre3xATuD4oWRWJYbdkokR8wFRldeqrZsN0zhilCpp2SvM86QJaE0d
v44ir0klI3tsFXpd+7EmPwacJXlJ9l09m9k2aqg0miZz22VdF55kYvdAJ5IoH7ZYTz1nLw05LY8e
FylfywaPxQfiIOsYEtHQ0mZo6+nEQ50Ae8uIOcQJ5Ccz/hNzAI1g+wY+5bIdZyckv5eRJY29wfXs
r9EyIlYp/2+qoP9HuBSTjvVvVa2na9ddv8VD9wPO+s/a1j//5Z81jvD/RVUPx8GzXQAs5r+1ra71
L9oVgiLFte66V+qYP7WttvkveuKui1JO3HErP5U4xr0w8nXXsxBiqprpv5kxf4pI/4Dd/JuF87Oo
VNlDf5a2ep7h6r6rKixEk7qvrD8/FTi+NaOhqDWYUu30VNkQ80gYduPa2mpeFdJ2hDX1UxH4NzLW
v3tFE84CLi9hAd375RXz0i7tRRr1fiJpwxpVyMG7KR4nmzysKYyH9e9f7ldRqPoBeSGfwA7X/CsW
Juq1cGnrrIaOSGZuhQDDnS/1kl0FyqL/9UsBoTFt3eEFdV7tP68lZwXDB4le7+cuu2U59gwtuSU8
2LPo6+9f6Zey1OaHUrgbpLYua+Avn1ovOKczfqn3oTb5HEGbZtXFIl9nko7I71/KYM3/ukKoM30b
IgmVtmGoC/zTCok4EkMW56eyMuAGo6VfPBLYYGY8SB3RrGj0EWvqwWjJz63mZuuO7hMz84CMntPv
3wqsoL++E3z5FP2qWeD9cn3dsQC570/13lfMtiykTzmf50heDG2+yFqeO9v9ESbRP12Bv1lCWMxQ
krto0JWm/D+vACbNCn16xRLSCI3R+4PpjqTIT+eGk1074DUso0eSji+p14SrSkuurd1ua2XMS2yM
u9ITH8ib+fD7q3G/8L/cup6gDYIK21V6qF9uJIF41czjst73NgyKKHf2wuXVemtCFOX13wewD62a
RaZhvtY5DPdV/jpnKo1pGN88+O4zT/VJRDRw/qfL8zc3+N9+TI4LjE+4us728p+Xi8PPMCcViefa
0BB8QxjOph3IsJwZbWGMvHGyX7tm/xn6RfMPe8tfJPLqxoDb/T+v/YsE3PN8Gy9tXu+lYz1POk2D
IYJJF0lthTbvInWfS5HK/STE1yR5L9uw/4fV8reL5ad38MunMmVFDLqWd4DABpyZKy9CptelAhyY
siX8/lLDc/vr1cY5QSfI911GXKb7y+KswoLjdlUX+0qvt1SSD0yzb5NOrNisj7ShkeU25WbMk/eh
x5Y5xyTX51hqnNba9/5I3II+P3j8Gw4PDxSg2crSfLCh/rbudBLhE5K5xqdIH87IMM9VSuBI9VGy
wflJehWMfhncycsCR7GsHmuShURRrBfwSyv19wdBC3iESQmIqJqtt3lG+cHRfd15j1G5PDSCBZpl
/CWnHyCiDE/l0jZM4wzWCmFAIcpvdUNJhoO2LQ4jzIrYiPe5QSsn5hDKJ1qe3Dgp1pptVHB4rlMn
X5LGJmYHMCYE+8rnPZY4HZesfOldpaCOS6DdBZ0hWjKHglDQOURjly6XvtH3KFGzIb3m5GJkVgQK
1d+SrddDDgMi6Ke3wslvlZne1HoiT4T4aua8q6R8tZzum6e2YnVldIy7cCS6bT2RACnNb5oLsUYf
45uIk53puqeOQx+BfNMZ9Nd+QgOb90PgACtouZ73zaMX6N7avkFcBxAc89vV4DXtlgtksuNNPkhK
atMzmZ182MN1UvpbD8A/dedqGHtS6lzWwdQz1KgM2LaFy8dSSch7RXUcQjYwdflDJwUCmQVmpX0g
RIorWRW3lvm/38Y3Wn0n3DkxB94CKHmsP4Rj/c2Pe1iv/KhE12EOXXRq8fEJHbD0sKk73nQhKf3i
mQBRe599sfaPTWw813QlVqHNOwm95VVa5FrwEPax6mKV3RcFMcTZyL/3Oz94zTrm8ADfr8BkgD+F
zaZMvjejfCAl9KpeolymczyphQbDX70eictfGMdj1M2v1qIj6ORKcfh5krVATg+LHMqsZmu3rMqu
RlpcR6U8t+SlwX6Hjg6ka/RqgWdfza1xTj0Ip3rPmoqcfh1Gw2uGa3blM7Rczz7rE3YBerIKAYIO
D9iLH5irMljieEGaw7Au437b1AlxhU16TTNCzXg6Ilkff3gJL2cqLX8rcNQ12VP1ozAC44WGSLju
S3Hkvnq8v3sX7BnRRONZPXfThjFVcjUJqMArfJ0K7pGZQWfvUh8YMEpsE4JSrF/UUp7Uw9mCokR0
LbqLsNhjY2KdsoHuwCeQEzxeLPht2w4K4iFL53di/tpHW/LeSEsd+LJSZxgRtvW20al+zAqvQmSl
z/fliGHllqobdylYB62Wf7LM6NXtidigjkWdoLYSL8lvk5AXP+dewV7Mgo266WLFPKcMlLC4WhqI
qQvk0gp3tvBJZxs5R9gYXPkV8eHzW7dwJrxvW6N61MeDiQifJVRH9lpKeKFpP18M9UHBaNG/kYI9
Ju4rnVgApu5whvkW39yqJiVMZ+vr2whNa/buttlVa2wwtP0XJzmOzJWmkeViRNnV0+p+petyJwYe
WT7Qax7hBrrIBrbr/S9AjYqaiZvMHS+e+kF7jbclcQ2vLIuXwrCJzmcgc0qznjqPCFEPMBAZLvVC
NPqyaoElbpdWPugtaSSZH57gI6H3XTRIejoeozGQLbnZqMrR2OTs25ofJVvUlifPQcI9S/MicnV3
0W3kf6S4aAO+FTW+vE8nW0MlOfeGHyR9uKkaAAvhaXEiB4UJF6b2vDHAsu9VNiIIk8xsPZ6OltUc
3J5dtKOgX+uVJEpV52WFjpxxbhLAxNp21qBomX13ambFMkXuu45q+y0e8Z5rkiZYXqfvkl471ne7
CPycC5cbepBq3Fd5zLUS03zRcwBK9wV5P7yIIb2px4Fe5DcnEnskGViL5kvfl6D8e/17E+pvKYkC
JPa+TqESlabbfBqrDePNnm65+ojm/uOAZVcW0fG++IdiIpr0aCmPipawoEhEuhpGNgdGjiaumyH2
NxODRZY1HoQqqObhxxCOfuBU4q1BP3qYEA4ZvlVuE2Q12OFJcpRD2G2tqH1vBq5IxMzAa4pHyAHu
hqjlr2LoHFI6YLQZyNvRXqvI37RhaDOx5q1I2zHLSPgAB/I3TaJB3IKbsqZPW0sRr1os5+7E7eNo
3IeoHTdjRML1kC4VCdn1hlS0fUqvhOWJ+bwxkLwidD0wibNWcd/QV1EpRgk3YSuqU1mLeM2w3WT5
/Wi8/skc2LdmnpmrcPwh9ILOTsNFGpHP1zl2sjugzXJ4sZHNvKGFxS08BsRDQT5Qn13FhAc4eE9U
3KVrB8SqLJeeyOwNg7prFs/eJtMZWo9LA/zfwwiR87G7LrmAGi+vRuWlO+1tOyKTQ52JmP98w91A
keQD2ZoJePYzC78gLM9V5cQIl2Pqi3hCRlL0Gl01zrKM1+iv/ZB6IdeTt65KfqjUrs5lLy5wd3pS
XYe3pZxeARkR0wmjRHegU3XcotFkfXJLVGX3LcgZCrhUgDzjOuReBlTCs63unAvynx+55La1PP3d
nQhmWcrUWVlLjSwvIZcwn/iOTyXf9J58bCgPtnZdHCk0Id3ZEW7miIbjMDxGnuls+qj8wPQlCdwQ
OLOgpxXYPBc3yyyq/RI9drg5uMM5GAzcy5uykc7jUCK2Kd/M3hsBQRKXBOHnZC7et7mYXplaTl9T
8NRxJsDBzOIL6SSkBHW9Nn1IKxtSjYUTwLDonU7JJ6+DSkPnb3rUPOchS3KoS1X6YDbjrgnr5AQk
UN8gCcPUb0b2xs7jeW3F1bfEn0Es0P3HAR7oiXHxEZ2LGbYJCJL3hEcp/aqtK5fmMDctD0Ha7nqz
NAELWuk2wEh2hYe0otVIR02aeTObM/E2AmOKddI7862cBD7ML/ea3GbZT2UW9AOISUI4t1EBpyO3
HssE+kbrmC8O4NONUVXPmYAl6UBEVDmNxMaXDFviIsD3cjGSuTr0Wb1pCGmDzDK86MSI7Ry3WRVm
Fz3YBRHN9tBsB/gYbJsz8AmCckhO679rk3iCQj+spclkgsb3TtbFA/PNhmzW7EyXk37hBVofvA91
ZEAzzOlV77R1TQQk1gjshyFmeINjHn11PEscNslK3fZTNqzz6rml9Ru6uEASra1gomx0j/PWKO1P
qAaXFZYojlQRuVJpRGHSWD23PvO/1ezb+5HQlpWs4p1r8YJ+4/i4Fp1hnaCR347mIFGDeNiyYGuj
dHF8+qbL7HtA85WBLhk2aFh0yAIV0Z7oRclH1x38AS0ipLl5jI3uWKGg4Ikkt8PcjWhV2ucMD//a
AbK8KXsayn3mBp07I1gfkeMk3GnLMo2rHCHnyvJg+HgJQyyz3LterW9cZrf7acS2qmdwifCm+lGr
wKIOiPwwBAhQyQ2hQGR51Tr+Cs0ASc3Jj4Dar2MHGdvnomKP4dVF3+96p0kCR8Q3q3WP3IOkW911
OFZFkYmoCh0MQUcysg9Lu2S7iD4B2xnhy2V5NhtGEEsRE9oXWfvBtzYxTwVGedgkpBmffKG4UdF7
jlF3O4/dV4afIT6gImaqmX2p8t4PrPxTI0qotOaIcLTjUNQn0c7Gdur14oPngrKgeiPfNhlPYu5g
16To3UnpA+8TVxs3lBvd5GywDJDTJTKosuSYbhD/UxosgkUdKT3DZN41+A/YJs0VyORLaWZI+WeO
6RrHZCfB3DfX+VU9MP/oLiHPjCq4CZx/0orlw71OMLb9cXTMIxZlYpbVoSBzl3FlLKDvtYbnu8k5
S+hUZtCv9AkwW5rE/u5+bAWkGUQ1bA6j+5j3M09Yqpl07OttW0wv0gfHprv+TjMk7xRszHoiEIEz
HoZQrslieR+qsnphT/pYedHT/ajbp5SZntnLVZcAKvE4vGVRfzZWbWX+6Gd+7lZvrn69UyflKjQv
2MFWyDkjOv1waRMd3HGifXbYO9gEiXYIozJYLGev/vNNfuisTW9LO4Qc4oERRjlpY3nsYY3lt+qp
8jYF4zeTo11bctAosEAYjZfstY3lte1j7OHcnEOFaMIuLHFVQydaLE4X3kB9V4QaYqWCG7dDkWs0
Qa7xMaaq2BpUr2VQVyH2Wm8zJC6jsfQrSc0XJ21VcHx2NW2u/8SAqCio0zTBAKbhE+vTHBgsFQmq
KS5ulb+4o3xaXOet8MSTT+cQ0T7bUh+MXvNUheoWc5aLw3NauclIp6/BZw3Nm6PKEBKwPtR62ey1
BmOv4UG6EB0uqxEerIsvKmo8GYRJ+Xm2nxyT+hIIs5FhSVE7b+RRmlrqymoZX/44UvXlq5uyz5UU
X5i0SdmAeu0vPFBVWSp6/4vZ7zUbqlliG3+s0GjoslXrLw9pkW+8mniPtuCzVm978ES9qoxozUwK
iZee701LfxZkOW5AIZNmAYxrZQr3Lcn9fVbzpDaK8WwV/rQqcItH1nRGmvwAQ2vvDC4XnpM9Bdq2
SJKb5vsySIfxTOyQuS7yCCtIdRIVsganu3MuL/fPYEgK5BdY+ONBvQe1r5aVqi1UfazH8EMEE/QC
HWyNgzLwQt9YuSifV/cq2cqXPUqcJ3jLlCY6zeqF+9AYcxaXehNmR5CxKm1LUZzUYYrrhExQFat1
ujwMzjsUUVJrqxknMZrOhnuic+bXBmi468447XvysS0orMvxrjnM0Pes1P9a9T9IZv46Ve+2aEl4
mPNNyhoprfjFp6VnmWJfDd6XeoSihYX80Vg47M5ucrVUiT7hm9fDj/f22/3NG+qZAxLH24Azu2Kt
JuQ6MW+9KDdMXNlosoI+r4/2zscs7MPtXToWfJaIp7Cgl2LIB68wXqUyOcaWPFkpT0zNQcGIeKGo
3tWGMZT1JxSyCOjZ+SQg1YQc8HvZpjUUOmQlP3LQ4BBMrTd4nKyat3s3uYnY6Vrni+YJmmcm5WVm
zw/quWwSf4JHiggL7mlV1IONqoLBYFrhAmoA68wTgECNPoT53uDg5IjhBz2VMCuYfxFZSVBEO0OX
6/tdu6juGCGG3+u+d5AOU0Z4VvNQ/3GjbT15LIfuSyYpQNRGW0MGGr+3zXhWW4n6VONl2IvKuco8
vqbGtxRlTtShAs3zkm1Ge0ZYc9J9BtLwLqnhaUGMHXdPJOXZcT9kQ/yNKL8FbgFHdTPiqX5grKcB
lOWajOGrXOQn9WMKTfWU2RRrIscdj2YmWDIwkJwPhs6kmkThUabvJndHI2hUTLadBbLgyXWfDVh9
42KkBeEVhlaz1ozl0mjdTdb5GZ/vlnDkjR9z+0sO6hhAy4NsKmIt6e+B4cYf0pngdmh6jcRSChKq
7Jy6QzV8nCi+zTZdDTHxruNOOzDq2RkcEl21tO9fEkIPMEYmRTWsGj3pVvoc70UunqRkCXYNAyYG
FoGY5IsroJvfGwvxh9yZ8eKYHnyfiYUXJVR3vV+Q6M4CN+YtmMucY318GwaQxZZDnz2j6wHw+I+O
B8l517Idnsbc3I70TkDZU1uzKk1ZgHMQu6SjOSfv7bN0lygvXuyFJwLS+cHZ1X0uTmryY/IjYlD/
SvMwaNopyAfSfgeDg19hFJ/6ETGsuh/6EO+maKnsEwqqWfNwO5LNg497kzVAEqgDt5HcgMD6iH1k
j5mEJX6//Tr3gxWO1Iaq1A6TZiXJqQeicUPmYcJGzEl/ZUGr8p7nPUjQm4jYuB0YCMNEWSS87NBO
wxnM3m6uTSsgbJPzgUG4dDxKXF+qkKQLe6+0GDVDF5DsDCXmr75HCU2MbMhdhphC9UgLjaeuMr+U
zuOkUa2misgtIk5vpW+vxzqiORXzgTg5S7IB3hSz6foFiaxxUu8pT7V1aEzEKMl4h/2YGtTv/RV0
jrdONP4O0R7u4C1MM42oUSDmQMpiwWmy7IFXh90TnquVA9JpNabv+LcRC3dsMbmTf2eObTzda89y
EUGSesCv0Aute7d4b/v5cUoJdJzDQVvnfWGsGbheXaPgxPAUWTYWweJ279Lc5d9k3G4a1JRs4p63
cxJ97cQ82kpak/eHHUfFLGiILUocSmP8Neh6EExrs/vdjb2Oj5PrWIQ2iyb1fniATQgNJMkIyc36
3smua7rRrcW1w7tJ24kz8qr0X6q0cLdqK5lV3Vv7zJBio/xoS3FTumvf8xEw0kWAa3cjCr6YeYSk
Cx2lpfoEZPK51ii9Q2JcNzPCSyRCIFMAyawo8h7uNXNpsarvz7ZMcIzuXfGj6TRMqjSrEQ+wnzrc
mDDFCXStnukyrBhWFyvREega+Vut40BiOsSS2UNxbeE5eygCNW843e9lyHTUqDV5Weo0d/9BOXrN
m9qx2Zsp8ujMFr760C3EpcLWdmNkJq+R0Zw7r/7qM2Dc5c3JmPXPocNxu2YIEEb5FzepPfhyuKzG
FBq9ujbC5iQ5kYVWQrdVq15m5ybDz615OXdlU+66cv5MRAKHOzd5WvzXyY0MPgDMoVZOHdoTongc
Th3PUrbS1sSEVhxTfrSjjW/bI+4jbOfvoeV+1Oyy3lKe78DvsLn587Bu/OJT3fTHCOsVjrVReiwt
p0SQA9M7br7VuSaI83oOx+qg6fXnJQK2NBPyRhpx99jZUX0oM1cjNCodN86cP0xmYp6kPg5vs168
F9lIFrmjhFn06zR/uzjyXPuI4V3ad+tE1+rVMNcQhCqtvaB8W6RzrMIO38JiNY+GlafPYaV8XiSm
SXPY6mMD25K0KC0f621mjt5WAAEBLTc4aziD3TY3ODakg3zuEgtkWwkScQRTB2KKplIYjvsonT60
gyXg66N247hNeXQtYYxsQu/dsbOtU3T4PmrtS19BIgWyke6X2vODWs8+Fk1m76bByR6NcDJ3eGRf
ysmLDHjz+hnZW78t77yVThB3pL44i9McUoJkI1O6x/uX0OC74XOFUeTIWhB/fnEq9whvQ6WdqFS7
qLQQL8/1KyZucbx/IWVCHB3unCmKqkOn0C9OjmU3EVEwE1irMuU3sTHRP4jpF4uYncZoop4OIbtd
mPnmBg5Tt+3y/Funa+ZxKPTPZc1AIU8TIyhisoqriejF+5ckCz+jc/QD0yLAHdngz1/uv5fWnDzi
JsOtXK5m4mcOXE372BcEJ9y/++WXgBUtICnYRIlueLBxYAQCwsZKK1P9+O8v9RThtQPrG4wkPeK4
k0lHXgnJfcS5gEwc9paWVdz9zQSL1GUXgAMAvfGtmGJvO/kDgSpSBgjWHgvQ8cf7F7Sc1rHt1H1F
wz/49x+kIS+UZ3Q0DM0yiPnkC+1+84/vhiwj8QZihUGnUvUmdeLtpiZpXnwNeVxV6+cuM/Rz1eAd
yUpag3EoiHsq3cfMTN4t0TaPdt+3FI4JZPJcj458SucKe2Uh9fpNF+0jfyyfhDHEwI/z9ODn40Aj
siRQxPPLtVe21qsDcuyVpJY6EHhIA98vy01vON0WRpPDpjP7HcNfr2dBqV/SaG9eJl7j/ivyNjB0
6lLbTD6Y9mHg7UQoG8+LVdTnmSQrWuP0Ke6/51KG9f4gXmztWWZ69bo0TzTFZhKHk8+2XuXPWLQp
DQXEg3iku7/Ymc2DiOvcDRrR2fdvnTL+bkiMnfc0ypLe3PH+3ag+hZ9+TxcEhUX2J29a4jXwpGEz
me5n9IL9VvpZ82CXLkx8ZyX9RB5H9eX+nRzjNxpnsHBqnuAg4eQxEvktZdCOLaqVx/tv3b+QUvDn
L3EigFPJ6xxWbZEfTOYMJj1JUmS+8AZfIf46R7OCP+7k9tP86vfhyLSJL948f+NxZBOtuYRvs7mr
pvYNc/YqbKt5j3cjMNVd7Kq7s599fTfY6SN25ojlFwZocPstHfdHBzsY4b2Ryfnf0YNePrnERGAl
pR1utX6LMD7C8gYuAEtcMPdG9AfYqUvAyom+ttcTQU0HO3ktknQ4jpnwCGpUu02uNpoqrHZJNvg7
y25SkmyzMN7UZoxGkppyl0vAnR5QYm8y92G/rd3M24ZW98DfJRhBifzuUCihw7FJC+95SPv4IcuB
4CaAR+iCg8xfifJbgwXxOO/sAaj5aLfDsVJvJjLJj+ZIyLe6Z4+rDmBHQCsCZHSY2Ed30e3j/bv7
l9Bu//xl4tQmpB2PJyewcLeedzmpzsc7L2tGvP3Hd/ffc6L3KQqXA91jn+ecpD0OELRkCYBUMEOv
D0xctqvO6L7MBpc1cXlEz+NLHSef8rjp1paEW1e3896I+nczQ3fugPOYZz3IWMw0HqboETH30Rws
uRZ9WD/WvkOTTkQHm5KnzFNiW2r9a+jZu9R96FLy+ir5xW/qy+L0HzPJidGYrf3EuZTK10yPs8kR
PpqtdweEKAGDoC4Wwqf1kh5Gp2n0PewvutnSJxi77xjOT32bDztc73Vws8jqxSnBPTt5zgGysQgM
FxmZkW084dabKsNF47vdp9QpvnbC+0phsnIMSBTOEH2VTXid7XYt3e5cRg7b+kJ85iC3kRYf1A+g
m3jI1rXHLSFjC5knZ7105nA7eOSNorz40MfThibLmjQKqK6AhlLJ3tb4a8Nyn/KY3a4VX5Lc+twu
/E/aJb55ksfcRBBSEtNqNJziYwQtl5mG98H0o694hL9apUHfC9iOQF4fcYJzHMrvpWg/TVr2uFjH
pTEZxpnMewXRpWjCKWbn3nwsquQTu9Ap0+P2oBmMp9ymxkMzvJikTqw9Ocz7JQdu02p2YI2ATaaE
B9xSJWtmceOqfZUlaQmcZtvHhQCkFaOoW2qO8o8uj61hQa10WDHxLb5H86QfRhd6M4JETtT5fV4X
+r0JSA+se/tq6ONhcCmf7h291I9uqhUk7wUV9sU1Pol1b4ZH4oZhBjrTpfUBGzvEm6XILfQ+pIC0
1g6FjqlRt0BupEHiti9ZMwXEvV+JmHiDJwS9KKJmVhJzlMlwwekLEIvBqREpwUBbKE/yq9l42opU
Uf8fAg1sJTH7D80VenN0mQRzMRW0DPsXfVG3LBEmJtpXVoWce6ZWqQ1o3sbSriQzErcuvnLSCylj
wNAXBf0J1WryGagNZkFOEOzqjlM3DQr8VoWqDO6XMqLNaHub3JoOkUk5y5FHtYW7J5kKpswOxeUQ
Um/jZ8TLeRNkwTET5Eyou/ukgg800e0h99zYds1n4ZlX6aBthsJL6yDfLmzXHPnTTTFojwIZy+9F
SMYvIQ82Lj3dQ0NqYMhT+sdfdXmRCdCIlsi+LYzLgJyozShZ1VtKpHcy3Idl2kd+u5GSYKTfv7b5
N69tgFjmRQ0EUL6OTvZndWJnj05Bqz/f12riXYAsXvFCRnxxaDPg1AHVP58FahFYnxflYfanCVV9
cmMseg59nOktOCLOEYyU+1Ob+wdp0/L5/bsUfxGF+bqhuw7OJN1H3+/9IokrW1lmtshYNjgGGdRS
IHpdN63YhikmMe4jcDHQtIvBJ4kBXRWSMXxuNyXmSBI+xQIiIIoMb1tREaM1uFqqlvPwjgRuVV7T
trjmtApZE1vb5FAWpfGXqks43L7cJYiRrup21Q7sG/up+ZTOrruSEUXhXadBmXBjECw2BN6tzJFC
3szyepfywI0W+ZCpd+lZsQk5k1GcbPOTTG0cGU4OuG7Epx//IITn+bMv8rMq2OjzXEU7nQlVGNe2
/GiqJmMimoNTcr6Nr9XC6LG15rdcxvvfX2vD+os4lovtGCa2PRdfzF8Eq7VMKoB00N8TkRFdp9sB
GlWqX6U3adVOhr+HSWNRH+jRjKushFqUYpV8MkYg7FKveBzQUfbchJNxXncPsMmJAxq1Xa6e3DOh
ONulyN3iGEf0Twg2PdshA2DceY9LR3jhqC+3Aio2m1tfgSSbt/dmcxTTsbCimGina9RBy60N+tUJ
H50aKJYJTbIUP8O6pUYhoYReVsGpy6QhaqUK/EX3jTZD1dJuEzxCg7R/mWIGU5nCexdV/sldqIiZ
aV8L0uBWCdFU9czO04bul7x3ORWqP49zvtznrYP2AytCvaXnoBl9HaRl/63w7+36ojA5KVhBPiW7
WC+vg0m7sbB0+P09Iy+dJOto1Nep5arRCPFeU6m/c9CjX0XHx6Y1l5nto0aTCw0DP7Xj9+d7r73W
qifoR4e41n7A98/pXUYGUFjnszFy3IPCw2Ako8DS0ZV1IN6wtIIdwoWnYS/EidrUW8Yl6UpLSSa8
mviVjhOyKcI2nIvDHzIhOEbV9NWGnsXhbIvn9GTV7qFWIgGR8JyAfbK3Wu1LVHCfq7faHKIq/qFN
8jxk1fg8Y31dGYOOGGCQFyt0VORbzYyrb4951b3/w3L9mycKgarC0HECqHSNXzYw8irC1Na6bG+p
H1k9DVx+jzOc/13rH0o3pWiFtqMsNquwUsM7NTCrlJLOVjIqsoP+Qb/7V8W3b4GYNh3uI5OO5K+c
6X4Wk6hJLNwTGvBf7J1Hl+M4l6b/S+85hxYkF70JeRsKmxG54UlX9N7z189DKKuUGV395Zn9bHCI
C5BShCQSuPc170UaXVg+7+bUd9IjgluNCE/yf8z77nWGXqVO8sVTy0+GY/3hf/MvN3ckvMmwQZGA
DWN/hJ63IfRjkeXhFqYY9NOWX1V7p8J5xjkDPDNI8W8VW7Vusr6JivqLD+S8nvMbYsaPgadY1Ai0
LlPPeVbb8Fk3AyQ3WccusGz8AxJXmsP9vjIwVe45IORncWzzIw6XBbZJGbwPtkMceUuFKjrIiqXa
1Zhhe4jXuHRhQgl7ZfGxwSc/BLrX723VrNDwIH3jhscxDvtVi4/FCvwEUodzNipExwNxcvhVAaKq
ag0wL2/dV9QUADyoPXQ7/kMKDmluvevj4QXRsxzrWlCxeopDuBebS9R43FeXvZCuPurVk4LXzUrm
xH0l5OlTTVs9NpZk+hBJ7EmsJZ8Kq8E8o8xalPbCYM3PYoGlrP8iZqZu6p5FME4nt5vuwpG6hWL0
iPoUYh9V/GyMssgWuqZN69BVPlUY3CxD4Lt8g9W3MQGsqxjbOecooaIZOTXHVZ4DCrgqz4hADy6d
4IYMW/bJDcBG+UYKtdhQdq5qXbLW/8vKIX4JY+vh0gcFF779mA9wEAUaUmIqj6VbFDBP8RUUMXer
dGyGbRWGP5o+zK+rj/8v/fAH6QdNNVnB/MMJmK2qf1pQz17Y//1f6P3XMXedqy317vt//9f1jJ+M
KE2HEgVGH7l/21BNMd/zrlbSmq3/H9NkrYSqA79eV4B2/8mIsrX/Y6AVAYsHa2eSNDML46fog8WQ
pZJAZmllz79C8/+FEWVIgsLtpzy/H02HDqUJzeEPdYwPkHrH7kbQ4ar5Y6qbv6oBhngwWeG5a5Nk
6Vba9CXE7j7Wmug7vxAdELlmPFRRDVTQtrtNDrJnCPrhwQ866jRtivCpZeVPVdXVD22og31OiifZ
+C2lxzZJMTf1x+LJLwvz1FrOhVthBBarc5u7Gmfe/XWy4oz71kQpi03I7PqWFGhtd/5pFq6rk/x0
a+yiy088qoPhbsSmcFGTFVzehuWRnCOPus5WjmwPb2Fs4l4rO6XO6Sv9sg5K7S2xtbNVVu0PLR4O
o9a27yOL2mU3AK9L/DjZx5h1zHLP4ZOpcmMobb1b2VOGDq6aV6dU98qTSQZh6+Xeyy0k47K5xUon
WdXAmxD15iQlFPWxbx8UI4eXmpTFcMjmpo794SC7fNOSrVul/yOO0yjbkLygCCNny+baz4eYMXmh
0Ol33H9bQEvzfOt6FuI2u4za2Z3NEhagSl0/+OSYF+aosIBLcMIk62rldwDW00M8+uJ/Hnphmh7M
QsG5CbnieFVlTn9Cz2Y4yaOpp5YDXKeODvOoHGjwk9pkVoN/eKSABo2r8j2cPH3pdZ2/N13feSso
M6du8c7zBC2CnGKX2w7nYMCbpydd9K5pwPOgRNcHJ2rNVw2jR5sq6vugC3BZRsVabZ5G4uwhz03j
0Y5E/8vppd9BnWCVuins1oIgrmjhHlbD5dr1QixthafMqBjRbcDnYFRjOvdC6MgXtUXHN6JUliUy
sPdQptx7a24wbTgElOoB3v0db4PM29sgxmVINtCS3XszibtlmPY/rxFglnSX+0O6rjPgi4Dz+mOn
Wt1xSrtkpQx8vz4MyCm3WA1yF7Bnna9YQJOiMsxgo9XlJ9lrJ7PBXHQe+NgPlIShlnXzIUlS+y5r
TQPLwb9nZlU6ayyhbHE9U46EDQbdpU/5vgmbR9moSbOpbMU+p1nbPLZsUg9VFj6UgDG/d+zvR5T6
vxgstu6SwvVfxjo1liE1/Xu9CKaNGLT04LFGP9ihP2BI5bYHdnJK/xI0rVetPD1VzsHsD6WUo7Yd
0I+6XBtckZD71fa/hOZBxSmtBcan7uo2EJJEvnzHqy/4ee48MY1qjw1BYuLukOOc1WC2GmnuM8gd
/rK5MXU+51YEJmqVf8dCbzq6kWKcUvR5HyszaY+qo1xPAhXi7xAlpywyG2e47ZQd43QjO2E0hd01
fj0MxhqDDbdwVn4FRVRO6ufTIl0JcDoKoCOM5CPAJ6jB2QGop96V5gkQUH5qkzI4N3Pc8rFH43Zr
IvI4UqS6zsOd8+d4inGKkWr7sWOdQDabwkWVjI9sh+bja9PrBSDv0aaSFmvX2GRzdyTXeMznEEiG
7Mju6u12UhNUuCX8flHveoHc7+4RYzf4GGeDQ+Q4J1VvT95E7xqK23od9Xa3kN0Er/uLO+rpbe4t
bo34E6aK0i3ARtl7mOysME1UDfpIdxfBYKXfnHypKMn0VW1EuYToH5+cMWECUiryqfDnCdasPYR5
2C/rgX/hCLK9+S2TZs6sVdi/bDM0Ac+afcbviZu8Flre1JP1AyPpdovWgXocjEo7si3BAcymxL0p
0+aFqjNqp6lZgAsOp3xTzP/z1lFmCoSFVhEflNZZSBPPC75qHpSxwNdQqsNKZD/1oXXS0miXmlXs
7BCW+JpMqCgoarUpJv9LrPMNTbpyQHMso3xKTzZ9t0tEm/7sFGhjBFN4IQU8k6SgDamu21LQYnpB
Aop9bFXtZFdFsL4WqJPZ0SwenFjK3phGrL4SFZnKpLz4QRp919TwDXEe7SUXobHO0FoH+YVNDTyK
RdFH6iWMTHtTJZhFejVIEzOdqHR5Ko4WWYGiEvZ5mzEB1Ru1erzX+6yh9tSZj0pLwyYFVG5qe/hI
RnO3S84pOHPZk9OcGqpSUvDSY22bj9dpu1ZjPxDoRnrJ0S/eILavbNwGUKNlA9arwKB5fqzd8e2a
LlNZgWpzEafBATX/6p17W2tXWlrbyykpWP40sTj/5y8NyJOPXxrbdrVZ98uxBOJgHzeEdgSCJ68r
/zuQfG0J7jh+RJB2ejD8VUzqGphx5w53U1NeBE7P69HDBNuIhvRZLdLmaLN9oFAcDQfMbPgGTKZ3
4H6iHFiLwohIFW1Z5p2HtePfA/JIxuQ82f0Qu537YeDfJt9irDB1sAX2LkHIa1WEpnUqzBgQleV4
m7gzu0uKOdAiMBXzbbTbJ9fozb8q5NqL2vC/tQGu2OjbGyB15vqhZdfGvq/U2QFx7gcsEagDz9Hr
oYyKxkJkixrwdfo8UcYRrB6A97UJOBoRbUuSL7vCw17WjYxkmcaG++bkzf2o5d6PUMk2WlcWu9QV
6UKDeXNOdBwb+wg317pL6TbppN/JQwSc76NCxGCamCdDoyfQ/UgjHnPYC/BosKjMxO6xMfitTXka
rOq8M1ZepMYPfkyjFo1KjFVBZebxA3pp8YNjBukGq7hyIWNynqmUyjalHICu9d/notGl7EHDv91C
5tClJ3sydgb/8qVeUftjesT2NDaQYcE/aRDiIBvToPLgJbDnyMLY19htVMawc0aB/9+GqWNiO6QH
yvJ2ijyCYVGTmaqNL8iiVEfh+j/MZNDOg9Nar3bighn2w2dtQvopGPNVGlnKY4H4HKU3w19oTQDH
yDbRDnL0T/aUot8IQ2jX+4H6xMPlm5xA8vZHAZX0CUvecoeHkLouFIPNeAv3r+i1r67nI7qPZPw9
ZtDFkacPFhDzQLLxM7Dzk47ApWkICLiTf4rHLDiNAuz1EjHqXV/r/pmlcfBUes0lzAP1VJJHe9Jy
PD0iuwtgVDEom06pLpAp1ZPs3WbgU8Dp81n/XEPOIHnjXa/RRL551+sppoXosVDoiT1nfz2Mcs3Z
K4ZD9JfD4YKYpLKxWyNYlVarvHqAXJZs49BhDRzlVTUMhC0dngZyVFTDEvMABfGrTHns03ZDVU55
7bKp3PzptvX7XctWedBZyBI66H66gn3t7486L0CWgaRL9iPW3e6Sk1+/6yOv/lrEwaGLqxE5/zN8
5iq46/wOyX5bfwF4DmokUo5B4kzpIjQg6Hj436zl082JsVGqxyDZh12Wu+uo6cf1hGEUKY+s/0N5
R2Ygf9kO8/YNwzJNhPxm0Qn+it/f/pikpTuJwYMeE51KaN6vw4g7EUqHb7VRtLus94E8Gob5FlHn
u+u6kg0FG+bnMk93k1eYbwYy99SpDJS+5q7X5t8To64uBmKCDzbaqNezi8xem00QbOS1gac+1OoJ
Ki1OQJ9DhPXAdZONVysdeKg8vPYbuz7Io5gEcLrGNrQ+NHmrwOfLOsRQc2TBArdd1Bal/6jFbpek
8A5J0I6iXRc7hzCx7WsTDXWPmcPc7xFzWE4FoLcuVcaFfPqZng+fsnHeTC2o14MOu9zNi+qJ39B3
OQGBLOw2VQVH5CmxsWev4nU9uPV7YjkLPKFjJGVQUIsHbnEUH/SXidLaOsPbe6V24teuibsFqobK
U2qb/inSwuAkj2QTFGw30Y9p1x8GwslP/1DyFL8nqM3542fPa1BTcQxbuHL8F/0PDZCh6lKH/N7V
DuJjVtje+Z2oTkOqAigLx0fDbWhQJ0D9CYF2cv3joxyA8reKdDFep/l176HtiNa8oPTvauoO1y9M
Ox4iJfYe4ipwD2qbvnaIFz+YE+p1o1Zgwuvj690lOXlwFUTaIhYRPNT5DDlx8v1P3LCtgzxDxmEQ
zleVAVQpHXlV2ZNnyKumGrWs21WCscIoDn7RRs6DUQVFA5bnjPLS4gY0z/Vw7ssj2fQz/gv5DLY0
8hA64FKtoKSAkMrW//keoknxmN9/hSS+KHKSWkbdgvTZ779CPcySuAgtpMiKeq6UlPF9WiWPLhTr
PQil+F42HXno+yg0okVeOOhBzANyrjyqGttY9Rr8xQ8DA2Rm7IXHtw/xcajic9E/fQjH86vrfnRs
8jE43K4vp9VKhPlXYijXV5exa2MgWFq3sDh/ic1vsMYTd4uPCT+df/4QeZTVfnzy2d/c4rcXUzT8
fDJNOchBGUdBi6KcUyE0NmNmphkuA4LWTaifzv2Ph3KCh/jNrELN3F8Of5kbGHmp4Urw4WJzv1EK
ZSlAcS7basArCDV9NFc4stOFDpjvZEXtUzj4TxCGnWOZU+FB1DhfWwG8wzt9NqaUIyjjOkfZHclP
QRcECx5HDtVZJehfal1D3772H8lAAZHKbSiTyqS+J6lbL7Qu1vBXdrJnLGgOMs5mOlr3DQqVaRBq
77p4HPWuehNkqXaFVilLOetfroqSxfSnAr2YC1i/f3FdkP/qrGPFM4T72e9f3CjPNWiEevqdpAef
sPAGwAyt7pziHj03D7yX7OWRHqj4labJiowr5IZ5yi8jfbQdPADEMtSMaqguTd0Be+Oa/fI2eZh8
9zqnLuL0OOInAMWw3ag99y09bjdoIjZnbeqdB2pgrH8QWnTtzH2QoazJ6r1pxRjwZI7zoM9NMQl4
RpGSLmVMzosbrBMp6LUbGesTIHk8j3GtyPAs13rrII9ujYxRyINJzi3rTg7Yegm++MOcW/eXYdiA
IwqbbGapkH68/v/6crdLlTWPRGyl/20qFhv2PuF/dJjAQx5zO1OO8igM69cutpTNh/gwT7vFsKAC
dZWb89KEPPLt/A/zeoDRiwrm6fLDQI46ASpg81VrP2uXDu8WJ+l/gvKKcz1yC8f+HLSWefDiHgA0
GffD5B78Oq7qtYLQLjlGGmeIw+ouNULrOu92Btm3B89Tx80tdDtNXjMwN6H3RHZXPTq8lxWKEf1r
o1vvxpz6jgecG8kzfBFd1C1IIpQbdFrdC+aeq0o45WdndHDPHCt2GC2arkFtW+iNeOLdJVEjt/0i
CYo7JVCTp0Hv461dRs02i4JlD6UC+te0LRy7eFXq2r8vkuY9peL7GvlxcWzLDm2/uUtBzt6lsxbX
dW7a6puqRWwxnkd7sGD2EU+lchFAabgYQ1TtRlVMm8JSMDfLSWlndmJ/V933yMEsMCmRywcQMz06
5YTHfOS05J2N+YneTo+FCU5EQGXcyhgKmNNlhMYoT5Ahkv3tOgtK+MV+hCfTfCXPNx7cIg9OcgbW
DPyBpLhWvlf2CwiQZInH2dL8escbrGF2miILNGolW3nulLKRo7c7420g5tli6eSlb6FeXuR2Q729
0i0mZ2v/XN7bajv53Panied44wKEls/1a39+uI8g9ja+5p1uodvjX/uX1YCcd1scfLjc7Vz+BRgr
yL6p9cEfFgvGjEL77ZZrGehDahayA6rN2v3DLVfRfMXG6MH45hvKAZ0wAA1FGHdbZGaLu2vfDYPg
UpdmfTcgUru9Bp3SKU7DVK3sZoRsjgNdcJnUCZHokdyIPKXBDGtRYWywYO8c3SNTjL0eK/KloYjo
XsZkIxIXCWGEmZGTYsCaG7uC59Y5+Mr/SVPQmFc/v//FbK5A4gpVR5cc1cTfHzJGBR3IjeL6m1n5
Ox0lg2NSePq6LaMfAzBEdW2VdXG8Hvrup6ZQ7D3PBvWbr3jPOc8thGUMdeUNlnuowZCeWNKb2Hnk
+rKKy+CAjqu402vRnabBcJ/nOjiYMect07Js2yHPhndM4L41Zvul8GpxSXI/efBd/520/sN/XgrO
NdCPf6uG5oDtsBxUNYTpfv9b0RVx9EFXs28iGmCeYXDw6EESn+JAXGQPtJ6+ychcLBLch7NFKnLQ
xHy0cjTtBUAWwAGYmNnmOi4jcObe5KFPU3oHeVQY/T0gJhJRc5yKp6jwjORQNhZWhGIa1X3vWx5F
CeHtS6WrDk3cqJsub5r7IARZb5OFeHYCpIZat8BwosoCaIKOwutaITLRgoZMqnKQRzI2mXoEhtTD
+o/BD9PkXFTj/RrPDoaVar5WiO6UP4blC8tOa21DElhPUam8NmOqLhLTq/eyaxraJ0VxLfShGVT1
ZTlMzas7qMalLacHVqDR9j9/TFedu9+/k0AShA7mnNU8gIcPn5MHJncoKkv5GmISs2kz5bORdMiE
zY1nDQkFmujC23RJ64SpegrVbNuOInsIrSh7qFo/vY8tDG8hgPqwAH1xCbHKDDu4yW37xeoV715e
S5svCOCNUgKOjLfXsEI+U4clpryejCth9eJrECVifXpoYQjx8aOm03qWhgVQM60TT+iPSZSiSY80
2Ze+0bZpkpt/gTTcZIlwvui9AKJouf7TGE0N9MrMO6ixDUu9glBsivx8KweZU8lbNbT41xJRJRD7
soyjLBHhI9WeEg0C0z81pNtJYduoCfg48YgypUHZjzKT4gztaX6VJkg00Nojaj63V8CY6QJrr18U
Zd48pjB1T1VYncNYbR5liB/FuCoDI17JrtZBgSWN4g+zcpwtjoDVfmRxkV96xD9mgbKnnl/VWyXg
YbUDz/vMa8VbGbSnrnOjpyENkvuqR0ShmONdOoQrc3SSXeaBuI1imIZk7vCzHZO1aHrldGsCVfzs
Vs3w4sUdOfanQO+MA3nsn43umcYhaS0oV55fmzuYkEsZk1PGJjUOQQ2TIVbJFVRR3n4CD2V3xie1
KcdTWsIQlV1FKYY1aEuxFlVofKpYEgAjzvzzz3NyvzQfNT8Qm6APSjwJUc9L+DO+1eI0qYX6GQLv
XS+U7thVbf4kRtIbqKd/LkcLOh4yMBCBmvEF8MM2peby2aD6slKMON3lbRi+RcAQ5HxYFza/zgKj
uPl0qATzye+ZwT2URO4flUs15BE/3Cv51dmWfAa6jo6+7YcnIQL6RZW2Vf7VqdnDGaiWovFPU+L8
sGjQgF/LWN8WFcVEVd9WDs+J27zAKfoDdjvHsjca7HhQDgLjrm38sXU/dX6PprQ+fYkgJy97tFyO
Zu6Ne2PMdr6iV5fMEjyQMrFDoLC+yFBjRphOWzXSAv/E5IAFsXVSk+7k4U9xKStEq6s0xztM1dkM
pgawC8oF/UELHJPCMzgS2fX9AtasqMb+cD2UUSFq3UNXhvm/RAvUqpMoGvABZqCZm+vs+Wy3AmQe
ebE4dCYexKbiFU8QecNtHTusHMZMffQrwOgZDsILK7KR5q7z4CgbJP2C41hkqGuHZra8xeSRM4/+
rzEM6uODh4DKP7PkVGpk48JROxeCSq1Sgmxt3JtKNYKBjpRPKzwdMDHbM2/evImiWaMYBERlDo02
Ujtosi+NuSdDNZKcsPAmHF9xTrzods9jn42okdfje1kl/tb08R9sCzG+I9eCbZ9XPntJbFL2gzYv
p/HBwFV24vCMManx2FXmo4yDhulX1Wj7O9nV2dNFE+TjyLkDwHTnRnl8iLBsuevGIHhu5qbTKMC7
zdM1Eswwt2QooPZU1n2cYaUdWM1BH9qKj4AGIO00629F+wkq51Md+Oq+ijS8BOfRYEIIoVDHYqc4
GmjVyA/PwFSqfT0k+abJ4ha3XyS/2KJ7X/sS3kRjej+EKD9R064+9TUGAep8Uhko+LP4Amk1P2xx
yK5itobyEM0se39t4PGYC3loYGG6KSIsgMlhY/SmW6ZDFcrd+mYTq5vCzxCIU9KtrO1kHRVHBL1G
KFkUftAe63cAYPYOqJxPLCKQMJzc5ISf1PRECveczakL38tw9WqUYWlOTgQ7abIvAdJZR2hAO9kr
i9y+yCNMvQF75+LsJCFVCWdYx+qIGqC856JD020bPXyX911sXN2fA7KfTgNaSYWOrMnfN2kZDy3j
sW8HCzOasOAZhX5I4Ob9g52DsfQr2IyJS6G3QfP13czFdztWi28DCh+dk3pIZ/QP+H10KBDSEQ0G
X7JxSpEe8eVaqXZnQbCfB7BD9M4Imb2Fk0ExWw4oraufC4DybuaqR2+caBDeOMqu0yRgYWW/qkW9
Le3icp03T7mOyj4/Dxwd50bO4yt2kZcaaniLVZIvtSAyF1Okdk+y0VjoA/t6FDkVKC8qk2UvYqwB
5gngpPNToXUvstd6WfdUVtFXC5oCHCiSnoVjefeyccuoXjrAUFa3WCti5R71PoS9sAC6xe3Ynnet
3Q9eSbnX1ZI9J/dyZDYHjNRkUE5Wsw4ccpSdYztvdgBBkrfRcLeNlVL7Iql8advoqwxHKLZu4rRp
cS5lVscX/S7iZnYvMrDAbqMsZbxx7HxPFT1e6pqTvMVDoC1mDO7a0Xw2uiLXPucKpOy84EaQDZj/
FBnyyWRQqy9eTBke+I7/APYJ2ILRe7xf3MfMsYMP6gHelk0Muhns8j/9QZmwAuxLf9nNMVDtDPtR
0R5ioTcHrbCTXZugDFhGSnaxXQWhjEoJvyNmZg8NLoGU2xemF7b3eVQLKqsoIUKStV+HdHiQM4H5
vka9C3Mbg+K1knjJ3gXE//u1fMeMSaYXF7uftEOfaDbK3fMhEjao/snDwQw3RdH6OxXp+IPovrU2
n0ztim5n+6J8KVOtWQo4AtuOTeOL6oXNqucJsmbZWr3ko8M/Mqi1lRx1oUBjMGGpSzlqO1W8q0Vm
LmQXOyB1b2rINMtu0KnZse1Yp8huxgdmJ6Z49Cc82M2sC364aOmgYFv7d6pHsgbOFlZ3mQ9j1Mme
prpWVpaneXznu3yvOIEPTXChtwstie1ziYXJqndz/dnMGu2usYvxS92oh7YylM+xbu6oifjPog6c
y2SMuDUDOV/kSvzuiTo96UoUPOfqLIvYIrSRo2e/owQ7HnKLJ8yIFuTcaNT7rkey22p2euzn5jZF
8cSwwvmJ5Ffjj2sti1Yq8M6DbMh8NwcziCh1NY6goIX2+UapTJjeJAzuZYMRU7jrsubLLSSP8AJB
jjDMta2Sps0yNI3xc6q79wBx4ufGDsuDjPtzPFIVTInGp6EDlN4D2UELIvYWwRjkZxLK+VkeqXaV
n5MO7zE5Os5dGZOjbgIUpsdt982sgwLYumqdDTHUp4qS10Ip6vJrB2llKkT6jsRcta71tMN/tdSf
CsP/ok+sgIGLbgO3qc44/FVneaTPmppssgVyfGxEUH9gWI44AsWhGto8t2NitwF58lhbSGPY+NzI
ARm7XsHSwyebJdrG1Oujy2MMhG54D76OmnXpGNfuWPs4qc9dj1T9nVCKY18N+CtO1Xhoir4kI2TH
l6noejLQKm+d7TICLUN7qRs7WsZaiM1VGBkvmWOV5CQha1e/d5VK9GuoasUx/eI5OV/iMjWeVT0P
3zvDHBZpBqLYbBKxxtnNPOSJWh9cRNU3iaMWD8A1jMVUChLgCMtt+OUm951rvmZhpu6MuSdD2LMk
94mNFY1oo2qdWZTC+bcwnAZxuXIQUkcrtjw5iIQ+alhFbRr03NdAmtv3IE2Ak4n2WQs7+1ioeIzo
adm9w/tQ4GGEwynUxfTU6ObJTZ32Xc/ydD1g372Vp4PfwQUpixC3ijaycE+CwtnLYr1s7CBzr105
kMsK/22Oia0k/qclUoCt+aSb0bpLuuZTwu/zkAK3wpgnaD5FBuSlHoWS6ygfpXZXl719lKNqVi8y
I3WeTeSfLlkJrg93uVOuehFQrNxDyq6OTrmgfj33ZEg2GSJpgzDuTYCCl0lxi12cuBc1zpCN0VPI
YWVdv+opxOpZ9/Qgu4k+fGnG3jrLXubpW1Uto0fZc5SVbw/tk5oKmLcl1sGFEMd67MVxrtF1CORw
KPuyCXvEgMqqTla3iXLgQ7e1cwTO6+KX690u8mHuv12zKamBqn0bsA5JrPsWjz94UWFzF5JYwQaI
dfMiNCNIJvGnUbTie4OUoWEaIXzbsr4vw0R5r12rWkyG4T9i4SfWXQ/5c0wKMu/oZazReom33kCe
e9AydDQxIVtW3EU++1Z0j9118SzjYRD+jGdacm+xHHrUuy9NGgaXcpYOK4qh+or649mOBv/V8moW
6xl7sHp0xteK/IOcoAgYt6FmDvfhGGlHMbUFvw+//prBOB/Apn1OFWGuqsjJ91qQ9I9wLKPrtZ0o
+u7rafE0+LWxM1s7Wdd8x98naC/y2tDFvMXQTAXFSNM+Fwag6mx+V31iwngP+ztKmzMnDSy4BITL
RuK/JVRcHt0GPsz70JWTyzCIF47AYux2KXn04Xq319BZ0IPMm4pliLLj2srHYVuXY/OOSl7etfHn
WhhAYBM+pkhz4s8keXBktEdyocYEhqMsV3JamjdHPOX6Z08k4T4zkEkJscA6DL1dHbCaqg+3bjfH
sFRrWeDMh7J/nfjPKbdYkUMOz+PKW/7b5KCpwm1lwYydGX9hbPAt0F3tua2jb0FhZSdz7lWjY6GK
YU1bfF3QFAh5ZEHlb1J7IRNK/HuspSVC75eUkzOEWNSK4JpkgtqJ63wdfrpmkG4nXPuR4h9QnQrO
Klq/S37SAYR1dUGFrw3YO04/j+aYAkX9L9MoFoAg3CNmGGxL5kZ2b03uA3zHFvMW+TBrMgdsq5sE
Pxy2i0WV14/xvEUawRIB52vavexqjWKyuIzdpdtn2bOonAzclfKOkAJ2e8aEdlCeaCcFaa2lkrvZ
e1JWuJ954vuIeaIh/P4184W1MqtaR6HRxh0kLNUlTm6AIotU2et2CkLbQ7AtM4RyL8zuZzNgq3PX
s2vZIJmLg988gNBwc6/iaTd3xggC7J09Vv2apN2+dqNFhmUy+lRq/ENr9kXgJn91ISRh1aG6hafZ
Cnj7dAooxu2rqU83k9MXj0ATg8XEA/prMiTM4CTWSJemcMWbWpvR0s2s8b4VAMkNDK+1sFoHnlsv
A2VqvpYdkiIgnsMSOaYhLcOzmFF9GrScMZ/yB1OBY6ebmf61mZT7oIm9F60JzY2lmqxfkUh5MR3v
sc5E8XmwrZdJTfNHPNqzR9V2WCiURrKRXTmALySaB12HqwAzFDulek8hsDE+sVsG96AV37W4/lSl
HmQXu27WhusPe0w5pnu2hsMiCofsm5kfnCkuvyMRS5Ha1eKHxFNK/CjCeoOQVvocNDhtyyn1KDZG
o/XvUDnE0i9t7zi5OsbOPO6WLXrc71aXbuXrkhDni8oa9bGwKrGqM68/Y4H8s8mBd2HX2UGn+Dvu
OkNEMikC4V+ybULF/u/JtzljT7kgHzVUB2LrIfTUaBMNZfDKUk9dFkOAuYDsOrWzSAL+CNmdNMza
EOye9rJrxRiRd7XqHkimQdBvwDeUWlyd5Cg69W8kpPEO6uLwlW3wuRjs9nK9EIV2P/VRAZtP1Axx
5/VN+tBiMHt9bqeUsPoYirx8aMtY20dUTStxuoVkHJBcX5JNbhAxYcMXwWSo2mADXPOL1nTAR8sx
QXosmb4BHJ62rVqn93nJD6XMDYqvoxYhfla730eKzPqYA1opjfrckkn+HGYWQvpT2T4iqsVGUAFq
K7w+O7gkLzawvZsHsurqQgVwukwmx1sKbwTLU4K1RlglepSN2yY7FSTU+doLa/K0QtlhAhdfJziK
NW0M/PsWdpPf+a2+V6x4OMnG0xs84OTh6L51U7Seat97zT07OPQ1pDIzntzXUB/dtZ7ZwVqfuzjS
2gu+Xu5OjlYGopiZ6ZzlqVbSIfFEuozER/FoJNZ1knAK/VgY8YRXA5fIERvC3hAXW7XB+sBkaTL1
ZnXsc6wy1mNhl6uBuxNM9trR2BWG9VGNclhpcih3c6Tf5vmG/AjSsdCWfgIXvmYhdK+1TrePjPRB
9nLLb+5/j6uoX1qs/ZiLNGQv56JWUF+ngVn95RoyLkMDNhyokDYvOXx2uRmiiqWvupYauq2n4adh
Sq7xVB3QbcrzaufO8d/ny3hX5flzhY6cIgzv0KJRepBHegq8XE/g6igxyfJhVKZtXiL7cf3ezivP
2SD4OPVIj849x3bci/zKVt6+ocK3K4tSqf4vZ+e13LqudOsnYhVzuFXOwbYc5g1rRuac+fTnI+Rl
rT3P/v86dW5QRDcASbZEAt2jxyC90r39j9s74VBr43deKT77ov/YTz62gk3UKcSeEfaozHeCJt0H
EfB2g/4LLBJT1w+6M/FRNkJxqB69ilSPsGvo/s7lcuTZJpvpS8s+v+S84anaTfKTgCI3neqSRJY+
IlX6VrqtcUXCKzoFDgQAwm7abOQ4mucEtBC3ULPWhILNcXd89Qh0f9VtVAqV5XE01BtvKu1gvyFd
XBUO0Kknaj/QfSxXY6dCqDnZEstQl2PYVEulaJeAUdRL2ZfGcxjDCAQJerHmz2s8EzSX4UeF6dPL
Jf1ZDPma0APn5KgcAtF05OSlV6vlqFrBVZ16Uck9MUvCl1CCRa6qrB0UGITt0rpHx9lKXMqMkktv
qNkOnMMujeN633pwTI15fRwmOJ5o1OngFRnWu9u11VaYwumA5k+NSVBrDuIzIkFDCk8aXdQRJG9w
YOBpIDBz++O9K2KFepQfg9xUd6JXjio3VBuSQvKEazZB7rNogHS+ab1ZUFbguM9jpIxLNu/Wspy6
jcuORYfPT49qC+qzPF+xuxouYiwCB84cDVPpvpoWTHFnC/kD0qzSs6a26vP4s+9kSAWlIZPhegza
XV93BoJBjgkz1GsKPueP7FKr4hj1u+fn3sJKzV9mgCqpGsJJB2l9TRJDN0+yElZXKPLgD/KbuylN
W87j04i6r62TcIphk8l2lR21HfmGEyAQOsqB7YNlZn65gLDgWS7lbMOGBrJzdQJ6CPd9ZKGM46LX
tGr+r5likOF5v6IO7tCesNpTWWnXRNeH91HmqE/4qF2JLvUC32JuXpcqGO+jlJqYml0DOw84KE4N
exq+jGMLcPjLlnqpvyVDWlDGWOswe8RwUsKrHPYh29KuCvYuwh970RXNmMFuDj4E2YQsZyssjEos
+f5KXEZgcMy5uBQzUSog7Lyp4VjdxIg7P3mFT/2tbrW/gEZxobY/5FgGDFBq1bl2m27nKTye3M4E
WthK30hNtL/UUN25kXJNYlneJV7SoOTVGqTQA7L9EO75R2J1bKjaZrxondzBWZBqt5YKhiQ25IuR
ytqtpwcPh3wRvo6KG+GD8vDuy8tIufv+73nCp0wY6K95qLaDJvcjH6luuM61PiWjBsnrFpR5t+Yx
kD9nmoM+2ARnMuHh14kJhma9RNVD/9GBi5oNTaJepLHM9l1UZEsFPMy3gr1ZPmo/GjRR571MLKNt
g+gEzBTS8cmhIIQC92D0rez40ZSVr+0Co+YLWkDZKtaGNuXcQ57w6iuETdROyTZoI0gHQEywtni6
sQuLxNhVcft51ZvZJNXob7QsmYA/05CHV1w9pvk62iLUQYQntuuzvtDMd89Sh3UeRf26d2L3vU+U
mZ/qyXceU5C8KUm0M7k9v/Bnupjc+CBydmPIUsb2xS19wGlRI6+cQWpfpBCZaMlH8Ed4W7miHpFw
hJYiTULQC/rPRoueDMprX6iTJxAs66i0fa1UQY21yqYu42eUp5X70o2aQ+I42txrIZ3KRbey+OdP
TWubGhxk0+V94HQVSeGrwjdpLeyPphi9K2g7Su3z8pXbfvWnnGIOVDb8YsvbIuzkxC+5aXkAaJv8
UPWBvNeDEPF2qT9FpdVfWysZrn1csiUCKCBMooH6aK76VXMWPSLY/fXuFRMg5qkAvMAi87VG6XD7
jot+91gj0O1h7/jlqzAl3EpOSt4BEppKgQGoW/t2Kheup+bRTSTvLZCRK/FERbFwgOuX65U+VQ+L
vmiqyI0oVirmYoG/V/1XPwy8p0LVYQjsjGSjACJeKJYkv0KhUi/NWmnXrlcrrxPTPtCb3tgVoxJv
hym47qkglXyohlZx6ic333LGNRyNysI30/gWpoW6Nf0SXYFOjm+tEfkHM9XK2b3rU6WE4N1N9AoJ
9K5TlEiATKyUZQh3urh6NFJgkyIR/ZBcln0fWXlNsQ9rCPKCHKVqU2peXAca4sSru1tQhdWu7O1o
LrqhacT7VE3hS0Pr55b5A6ggSFLvg61esg8tJNmz2DS6G+onxhFKiZ/p1EsJd5zCcHgVvrqItbMT
5BexbOS52mXw/L3wxXpgXAtLWglflucW+EWYBqZVnJQnXp3+Fq5e96Obwt3IC4NhHkab1Er0FzEu
HeBuKomIite2On1Bmt2GRRciY60x05vbDdsIOtsL1QLZbfTrNxnO7ZPw2RCZIBXfRwfh5GeezBOn
DFGuYqZkQVuis6PeiG7WEidI+15ewcBI3j+39+kk4ZP/ZzMMi1bulIMwj02ZE6HWx89hoUL9FBQO
i8YL1AoKYObLocSYsR7HTayW18+umCj8YjZEffLK9XWkF3P4GXKzk3dsB4g58cgG0mMg1qMhujJp
LxaL2tUc/lWTsYP0H9ypGGQHIKnlkeBip47HRzP2nnxUQz3egfDbQpUKImoaIezRQPybOnCnXHej
7s+EMUWDZJg9BhE/D5aoUk0bGulPm4NuI+ULUneiiMx6Mz6IxvcAhrd37KNo7aZO7q6kSJ+gtJn4
OL7GiEu0wpODxR87s4b+HFlDO1cDL98Veli9BgVP994xPOIxdEu1eEIALLyIno4K3Ki1wzO7F44a
GbS8BVQNJUxOrkqCPBglbbpj6Vdog4eV0DEPnRCFK7Y66QIVkmwV6Xzn5olFpt2TyZvd+0rpnP3E
Hg+JrupXsY6d8wBPtcs4rZeFQX0y0DURLmGi4GrcDVH9R5ju9jGGs8TXq7l4E8LWIv28sFuvWfqt
kq0Up9PZNXGPjEavOsMIhyqDqx3r6cBVTo2wS1BQ+IqsHcVQveg6Y8Zf6m57DBOzvsYKe4LAzUFR
+d43eTB8c10IDZRMfu+Rit30jVOvQmr7hN1zzfHdLsd6Y8gIMSDNFMzYqPgHOKq6eV0U+rpJWijp
rAR1SGXj27V+FRZ2KOqGOKcED5qDiliYyjI5JaPaSp7VPumA+C4K5/+7F0AQxUeo4szFZD+JfrdA
iRdmM0SvTV9s+zRRr1oTRxQWmhSucKNQEHi5+d+FsQrs5rlsLZIvTEh7whWZWe+Fz2S/f3ak4U34
PMK1RxUNvllTB+qT3Rqv3lj+Ut2sfQkLz3zOzVWF7nE9Z7mbhCjSUZ98ZlxZczvK6o0Y2trauIas
pOJmgTcZXefwtY46VGKdMGK/2gWUDleKetamk1ExnZbyVHtWwk47ip4n18SC6r5bShmHJSdwy9M0
XjizabxcGX+PJ37bLYXT1cbyZA362Up8QEsxwo6j3ds7MzdQbexy/YmHlP4EXYEBwaqDWlfpG0+p
onrnIQ82wimG+UqvLyqPcPxjltE9ZxSrXcUcNdcaiFoHA3JaVhSjeqV8gnArPIqeK2X2zp5eWJ9G
/PXCouuF4SEqg5tptsq5NJDNkiPffYUu5Y9TauNvX3vJJC2m8prKYwVN0w90n5AIGzXARzxmVkVp
jPsocwmsSRyCMhCS18AakOKwbOPVRZrXg+WqKPrkuZqa0uuoOZFAyKRZnDw7NhsJNTAOoidGWEVl
zWDMr7diltMm4aEcnB+WbhkZy2YcmaOiAalldVuqgfOZGvnRqbV7dZtY7RlERC8jozK1ASSXR0X+
ECPuJkovo5PoF2SZQMbJe2UyCbs5cjhJQ6QE5axpz5mG5ijCxcXHWGnlopCVYVdVmvvWlS82PIMf
Yye7qHxN2rVBVBCDhK+XkFDFLRQ6cEHGlU2MXGgZyjN/9POtsGmKQsCXY1Bje0+U82VPLkFY0B1Z
OxM+MSqH6IHCjOJodK121qbGSI123hl1uBK2Som0M2QS2tnyrSsHF3X3MBVao58C5apW7AtmYnoO
VJwffDLnF01Jza8Rjkjob2kkG5rxmbjM2oLLTPdgHuN0NH8Mqvrmczj5XoMd6D9dqCC3PZnZre6G
P7lv/O4h6yHuOY7Q4vsBv+Csfabg1yKdL7vfU9NaQ74n/TGQF5Y8ufgxmCYSHHViPA8+BIijZJmH
UKuUXQCf0gSr9uAdL1Ex8MBpGQutr6wPP07slRIa/VqZuhLJO1iSjDdbc61t2CoeWnsk2TMfSop4
dLWNEUvam+OlN0oMjYvap+HLSHZVmKvID/eSn/Zz0fU011kkbaL/r5O0PEJAcyxBbxGczhX/h+kb
6iKva41fw+CdvRTy9Fqb1IBkyNJB1bS6YTwVhQvJO+ZSoS5hKMsK3ru4eE8nGuS870wSzH3wOul/
iGG9qhJGtFDzi+1kh3qa/0EoBgYPcEKrOB+8D23wL24HJk/iNnomjI/yxmSH7UZZ8MOYgpue/1GM
qy408nc/VUw2GmO4gLHa5eiiK0vwlgeEbt3nlhPjsVXUAMJNsttlRwhoaLUQ1tMyeuHxshdp7jLw
W8h1a2MtkuPUt8FHHgyvNaj3/ZCX3kIM06j+oe6tTM86TB7XYTDexbJFFiVLKJCAMk2v0iztxi0+
KsS5t5ZZh0uRWW9H94PMdkfss6q4o47FTCw65lKAFEatb6vhh9HK4TBT4FNFZ1jb5OQms7Wv2v4m
pebpMBrkEaKmdtZy7euUNaCxe6pbShj6sNsTXFXgIr7bsuBYw2ydTT1Db9sV++FoK5mDtC9zSIqr
LnFeAqRfz4YTH0Qv0vTxZeI8mVx22zX7LEvqKWxBNREleoesJE8fNNQvuoqO2kqc+e+J7fzMW0P6
5brVnGQFWpc1Gx27K4ef8IwgPRx0xivcMVDYxmi7lHLfLrugL59HqR+g0iqgnJi6LZXJF0f2F4MC
h+lc10BrphQsLH3NdU+5aoNaA1rFjfwp6Ds6XVIsIg2SA+GT/Lw/+npBkSZOv4oYESm/ImeIDhEl
BStel6SWkCRtOV+MRaKf80ZW7iAwtS/+pPKQwB9AUs1ig7sQ4DCl7Vcph/43pazyjaYbYN56zfwo
M0KuVfWdX3G/jH3Kybm1/lFdf6AuppjkA+A7WlTawB0YVT5JQRZDNJRvAMgUlwzkMhtMa1dMzd/+
fw19zNfqpv2cL4xi+t1dwu/voZx2tRviRn0etd8tGViIJWcTMYFdwC0BUNs/Q+fof1e9VJ0Vre68
lAUV3yBh5DPhcWXtUDELA1tZ7aWw8meabMa7MjHcK5RT7dpHZArR0Nq9ClvXTArsY6GtWsSVZlQw
8D2Es3GV5mOxboA8vw+l+d2GYelSUsLwnCba2ucGwWkVnZZoNEEic98zl01PkAgUQ3Nw1aqzjwOK
9RsHonYDMU2CtIX7VAOS2Mg++tPgbiQkw/kN5eybblqkwPSKnje5Nbd8G/O+R4POiI7G1JUcaVbY
WXCD8geIaWs9CXONwuw2yid9LfYKbzzjXUD5WrsRXtsx/lCW65yEU5hEF9XNvU7F/63vu3HjdBGS
g12jfBARO0JyajyriECiY1+9RL1tzTK5DSeQAy+uKuGqyXoocacuGLtyU7ppRDEqXQoTpB1amoSj
wS3eoEf3TopPXF8yPuDbfZONwXipqlRdgRXLlhV/ABSnJiStBVtmW0nGi01y4qSj2Rx3lTNT665f
SaV2aAxIZ9oJ4ZlCUAPAN4z2w4QBhU3K244xolDCK8aFdQCzMiEy0esGdZLAAnJpF84VkHC+A2dn
XnygAHxvq/6n0hQcL9Lkm6uH/pK9Pdsb1ZZPTW6oczEih1VOysKfNVGreWWTj3dHUB1WiSj26EDb
VDXWrJPGk1kEB7es0ncrVHzQYlGzMzQ3ee90e97xGLo1ltmeutwnh8Af4r2NDXfJTlRda+VQznyP
+AikX95sVIC4ZK2/RPrT/x6olLlZuiadQpCduz7nMcPv33hRPcWbQXGaX1HJDTeJJklHp1M+Gzku
ngw4ObYPew3yMtb7ejukkPtrfMc+pDE7N2Cc/7hJtChNOf6ZBkT0zBKwE1WX0aptOCfKvdztzZEX
ltXEfKpzFa0uiFt+WAhEhKox/NE8d4esn/ytUrNyLg+eczCM0EPAr4Qml/Lq10BLwx3UPMNcdEvf
NNdgVsjSTV41gpHDT1xjBT6tfCVxi1gf0sKbYfKaKgEjUy8I7kxeNkPULdf8JySCE68jmNesyKOr
WClHjMrMqu4FmM7wMiAZKOaomppu3Dwzz03ffwfQ1fxx7a0u19VvksHJrI+U/GZSTrOsBj09JgrB
fcNP0vVAnPcqA5ecD76RfY/sckONXv0nKYxtR6DlW+h75TwNyvGKpgxF3VJS79LcH466HGUQfDTq
TZtStTbFqr/NZs7+r/7DLeBXYkbyax3HFmACJ+MbR018TPEtYrLsiAwHBLAaWisDttsJxt8iwvMC
aFQJtoVVl3vYaipiWgNajkiFRuVeNML16JpqAKjKhrfsX3PSmKoKpXCkDY+P7ARTbnaqwJwslLJr
FzBPQoztR0DYhFupbDRKvzwBZzp27IwRXqpabg4nibrfZjbP4ntjZB67o65eFV0MXnVyIAAAMCOt
1A8Is9xtI7plGNqwEAJYnYbIxohESOSiVdUqwZ6MOAJa4nLwlOlyTKt15ranuwctlmDftm7hr8Tl
v8b79hkmXvPq6NUqIDryNspaeiSnCKRs6ga1V200jZuD4rbem9yoGvJq3rgRXp7UaONCa30UXpLq
MHdJ8rMxFMXztGRfK9KrWDJoxnomumLJjuzXQnQ9tjf3JUUXdoi1oRfWht+gvKtqolUe5ViQlMmo
U3/ZxFVnuePO6Mo+uXuE8a8x/83GhmVTOfWRDI8OmcCtzhMKwrXWvjSeZV9sarliMxsPD7ve9+os
Qa56I0ZwvrUv8YRKrInEkqH6ZyoqKLBimDAni3H9TocG/sj9OVp3fmMfy+lKscPPK2HjqPTp/Wvc
f/MCSrDv62Wxd3Rhc40i1drVPfWEMBFRIWs7uo7w33Sp6yO7DnF5HyDGksxTZ77dVvepwlaK+eLy
X5NIl1i7XDHqxeBbCYUCUrkJWoC6qDZ6lzHxPGo2FLaVJTCdInVIPn45hsjyTpTPo4rCsIfdQexs
yf0CuD2hansm3LWuHkEVd/vHOClUg10VDO+9YVjb2nXklTUJJKmTEFJr6ClUaVN/RF5uF8iZqy8f
fj1P8Yuhwngff++rk9I7OUrqlxBRDOVzaqfjdy8zy6Ucp/XOD4LuWVXqd2F3S4SUhqGv0OlCwWoR
q553TSpFuqQ2DGp82etFWZkS2w5fqzakHmXY6npIZ8eiNvegLO+jxRQ2l845yl9Eh9wfszpDWjmk
uI7CJhotBlsMhJe7iuyjjowuMMHTqUp21lWpTpAncvhlpdKu7SJKU73h5mpJfc1ltbjGefSq5/nw
DmcC7ISrws/lW31DTqC9VW6rca1GbXsTWOfPa1ODeDLxxjNl2vY8NDN11Wm5yvkKoiggS79LrbEO
ahD3L0EJQtOXOT0Fodu/sNX1Ng078IXwSlUWH6vR+SGccaEpbJH24BJiFM/HcqVo3lkbWhCNeuEc
RZM0JLlnhjvU61Zywtm9//CLK6toNrIeI/TWRPCI11LgLvKU6KoT5u3eaIlVoJQqNXvRtyajuPrL
ZscqpfREJtmIaVCIqDp4HxvRtbq1vHODcNK9MSzogvtwLFZ/OSgYgOeqsOXZw0F8zzsnehoe+b7M
/7KLNV0/ex7g6tiKXm+qHVk1AslTbZCo8RnR39waekat1j9lP8JucEijFO1RSMSYrca4h+l+ZVM9
9FhO2MSaX2OF6a/VVd/bK2ZRbfR+RLxeCSDrMNxm40RJmFOJ0Ayk6dAW3rbIZXJJX1ylMKXOtDg4
qH7O3cdytRMUXvpJV0cPDqFhobRSfjIHFyJiJUiVRSiFKaD7yauzf+jQ6KpGvihglfl05RC8DSpf
o1Rvk6Xopq6RLSBvKbbghsM3TQl/qxO0STgj44lfCZLdBsAbEoyXQpGCN7CMzs5Ef2ouBnl9UXK7
KlTQDazPzxpNet2u9mJw77tHVE67q22a5NP4TghzlRgltLRmcH9TKjLZkvTtDn3I048iMqOLgDSw
R6muWKjgiS8PpAMY9L8smfIRRm10ASxc3fES//M699epjPfHGl1PsRjlyrsmHcAUEGj296XsDuYc
AD3QsKmhsrFepGPMfSLNG8oVpSZErw3lNnFVC+M4omoWqbXPyW0aJPxBpdaf4++jxIQoIaMO1RnQ
3L8WEe77pNDyowOSaZyI9pHTVOu2cV4I8Ep7X++N8igugy71qLDCOPCD5KZBUQNoP6sFY0ehI9+D
wCUaErrSPiA6MsvSU+/8qm03XExhxBwlEZKOIhP535OSwgUgoNiLkZLmr+quTHe600OQQoFqoU5o
0pLz+Z2G7d7/cldyJ3Wnr24fwFM9E9xsCvxH1SKO+nlXGNG+V8LaWz+Y3GptuL9AaJBlOX117yvA
YNRDl5N0FHWO3VX5MA1Du4qmNNXmGOo+cHufu1frI8AcWMhztWmjXdMq1q8RIlPrWHLl+cPmcA9e
VJFF4nVaSjgyC3nkQSXD+LChVvLuRCMCJNNKws59dVGBH6eMiJmakoUXyUIfdXo9YSptPSU92zyJ
OaFFwW1bq9uAMxbF+3kPuI/7Ves6LTvUIpylEHY0vHAX0sqlQbJrGjC43kLKQ/QLp4m5GCQuXY/E
oxLa1fKxESunXdyj+/+wYfvfh1RRVc8AdCGY2XLwGcE3eI1Xnl3gzLANT43ZXbzB6HcNj3kDYBq2
IrNeicDqW9GzorI8p5pSnC2n+NUbBajqL5MYMahIRTYw+m4GAyriCMGlIyyrCLz47fAWj5RT9o1b
P/VdYi7jXHKPTt0qG12p4p0KgfOhskdvrWV1eZF0o1uESZDcxrHg0Nwa9mvc9O1eamTwUSRIbGCa
NF7SJ4e82Ctp4BxU18MJVfCnU4xQ1SE86Ko/kzkYy7ERXrIpsRgGoXWyzXYpeqKRuAvsYq3+1Q5e
FM4t9JHWuYOgIBXG5qIyY31XeRSbe8jerfVhtF9aqeTQmqr72gBTSEr74gQnyzAi6B9pIp7G1xrq
3sS26rPo3e2es+MsKB1IQIxTrV31zTUDYydGyHEcX23Il5El7oyNbnmyN6dAA0hCVfrrx+pyAhFo
l5I4f9iyKpaWoxYnC7GMWLApGmQcQ4VPNL0pY2oQ7qq3OQJ4s/tbcGSNvYGpvCAiNXhzE2aKo1+3
68d7bkwtvWSET//z03X9AIFMAmh+ettiODzs90/3MH19wsc7CHWblEjomZv7S6YcNwCqsH14vGZo
WTDwpGTgHq/aBpK7pBTu8xOKBcsg/fyE979WgKD1/dPd11YNj/0On06MFuuLT1hBnPZ4k930CZP6
/v+7/1m6nCLwqP/8dGI2emg7ybNBRU1/CDE7S9JvoVoau8fyFmlHBMWkELV1r3gGdzTVu8r5MUfE
+IlU2XOlWs4HxTdw7KUuAEvFLd4yBRVGU0pQd3P0pTMiJVBb2Zkbk/GcqkTk/NHlLhNEZD1jXT1I
ivZdOEVTAMbQDGe4jy9biuZrAqDoxjK9C/3mYOfRr8d4RyF+yDOfDactLxpNYq9XTDTtSd8vqtBW
nnwvU59gvjrYfS0dw6k3FFa385FQJ8ZEVwwzXSjr2W378GBic2sfOgobyuNpDdGodd4vk9bK/2Vz
o2rloBB7vr/KEFbE/F11Jl5GzKr1AFUQM092otsrQ3UC3HzviVk9YqmLwiygI/16v76KJtuo2Bdh
CiF82EAmkc0f7xfO8D+ZHFcoe/IG4zr0j5Za3d+pMCmmQRy0j3yyff98SO0j8trm/icB7J+v5TAB
xq99652j5qbpqZIUClgHLziLKyNOKJ3qynwjuhb6zfqsUEEgBHodLv4a7URyvy2pdnwsIEaIhldw
EWW8v8LDbEYIhjlfr/BwxEXz+SoZRSjwx7Mfkls4kmW0lYAyE9pm07FSDUmjpN6LtmznIbMenX5P
1tkm3V4WJ8dBKqGX/fqqgS5YkM8xXyTfRsJUS/t3o+r8mdJrw48wQ1/Qbt0/zkiuJvV79oQtWWW2
Zt4stlX2J7L/09KV37XlSe8+GrAwhDXpTaWuZ5HAr3qldImjqabJJ96uskbN2tpbUmtvETEut73E
N1fLLCHDws5LcX/y4xoOQLXyZoYSPK3Clr/W2mQrPL3mTBVHKblkVP+S4XC3Wpoz63kQLEFUpPwL
av7L6TyoauL9khKvGoXtybxIp3S2ck2jSn8q4B9aB1W+DUolIGbqeGfZAQ8CvliCgLKN55Ga1Mex
MuWnUK5uwm57yE6FY4kuOBA1aiq1RZpb0gd4VmXlqK5JIpnpfXfM1AbS3U73t/w0lKUwc0Lcd0Uv
v4RXY/RRJ5yZcQ35q0Od5YptIkFIMr7Ir/d6vK+qvKZGebocVVgrbEPZdYqXEV/0F4Hd5stxSJOb
Y5I+a3rEEWzLjG+5hKyCmYHvEN22oeQqzOQ/ojdKtQ1DunMUM+F8MZ5gSZ/DjcyzeGrsdAOypH4R
nS7K1zC311cxNwnHm+4F8kn0+CQwEbt+eBBD4w4QYEOofkv4QHpJOH9u+Snk8kzPq4BYPY3WK8Fc
tlJtOQbBp21MqOeC4boCKGwQ9hMDw179xz0NNJsx37lDBt74y54bU6ChlSNupONrhNoKsOoifmsl
hJ2dmie/6Go5MU8t1JGEBKT1xh7gVTaK8EK5+vjaGAsxSEmd+KzlLd9jVrDVkHomU2EnME2JbcR7
XckFJTB5B4WbY2eN9lF4R/Lf4JC82wC66mpo9ams4+RNV+xgP9ZBSTieSVk7IqkIxmIlJhm5LIHy
DTg8oLCyh73fXXkRZZiiCYUujxOgwxNPkj3CqIElJDoKFczoleVzSFhriBr12kRaCdtyEC0z/sIr
4ewG2z2TZ7z3hKlsOm+exgM/oWm6Q0p7r9ToCWt9TgISItSb1HghxwRWIhDsbEOKC0Aw/0Gc/AfM
DsB+gqlMXLfyS6QXxtp0x6lmrof2UOKRjdJ4NVVWOzOovfPvlUX5lDKl0ZUGsSigSz9Nd9IjTDL5
lvsmqRZdVQlk686mgyFq60jjhCfJgyVcstmtijma8aXsfhJfW9xXKtJom3et/j3SqVQwKQx/bmqi
XnUcJEdNzsjcod28CWTLPfuWli1sJUreAlP6lViW8Tvur/d1EL26SkitfDRGVwO+aqWrA+vDwh1H
VJr6+DYia/USoAfx0lYoQUVW+iRMYaUjkx42IKsnZ9EkxSojnL4UXu6N0aHVOyCikzeHT/ml3j/W
Ih83RbWi+iD8ljMJ7Vp8yaSP1Gnal6FNFgUEzm9oaSnALwJUEqeulhvWyvSbAuruunrjJIaUU9RT
PiG8ibsi8dE+K25SPlFadTf3ZuLv02xCR0+j4ozfHOUj/XqQG2OPsnU80w2pO078FAu58ru5bo79
UdhEAxShP8ZTM4a1uUDSiSHTjA7q3gHsKh7RV2UoWh9uYRNe6OBAT6XmXq7icN50o3uqTM861pnV
zwdttL8Tgtt5vTu+5iMCDplbFWtqMoN3Tx/Rlojt7xIFzYtUHfVD0CrhJSV9Q1mvan1Pw+FNQXzC
I7Mx8920A9fYBZdHY9XusWKjs6eYsbBnke1E21EykYmdxsWB9TnYC2Bd1uX0iOx55s5MQnWzwqgr
fv+iz+liVST8eQIjHS4VhGa7sQPKI6oD2iH+WY4wK4nKgZoekB4fNieqCgYn+CmbTYA8q6neJl89
jfz/mCdW0Y1+aytlcJZHSgWkikS8a0TOk290zpNdAR+xTej5sAwyQR9ocuqF8Ambader3qnHs+jF
RhRtqg7mMh8RuHRuutUFmt7+GE6LZa5qr0ZUpALVMJ98NFag0Ew4mGi1+aRmo32NLWAu+ISlMg3E
VKlnX6AyCmtjGIVLjQKQowIq2y7LcB6GUfmqZOnnlbBRZtU8D30+B0MRfHO6P5qZle9WbqZbiwK3
pTC7XrB3rEYn2cvdCukYqAySLvgWjvJPSvbbqx812WnQBmsmxlepBlVEZnUnR5OTq6vqv4XdcHK0
M6vChLaG35ljFwdh595aw52ZNNsQNeb3UCc5P70dqZPidQwF21p0eXfG17tDxL1fZtO7gGFmXzTW
57tr2UrNO9VdVbCohIgS/y4s5UxENnsfw8xYmFEvH93aKfZFBtlj1wXRbWyBKBCnyX5TDT6P6l4/
N5qaLBpdc6G69BABma4eTdJIw9pso4NjNv+2i7G6rL96uu3f2lbfKwgDv7t9AQ9ZGvnHQmkoj5fd
bKkmrvXWq/HZDWzlV6hlT6DikjfN42N1ZSbtQ23sjrBTUDmq+9UHWPmtxzb6l+Lm35Dm0m9yKaUr
Oyf4rgW1fOq8MZhIM91vkeQtxVDokFB0cvLqJaP6e9XqjbeTKWU/wx7Vz1Vl4Ec86C3k44MLqm3U
ra0WOhsOGJEgC3ob07KedeMQfzPy4EeeVO4PIgmnDIKO34U6LmVu+/+HtfNachtZuvUTIQLe3NJ7
sr16bhDSSIL3Hk//fyhqhN4dM9vEOTcVVVlZBTabJFCZK9fyF057hvQkCxeNCf0NFSMLSj82epaU
PxxfviGm1nzT2uDH2PrGTjKdbiOjPPLkAt7L8ifoIrKntiw4gA6ushG2dtTLK4VjuzTrsrsHdIXe
0ol1whgozA1Z8OinoXPNAwMU89SjEr9aNXEWrGsbOpG1D+MY/wHnWKokpbm9cm40iujxPlu71CWF
dh2sIwvyItLdDfv8teRu4129LxH7+0qmrMM+qDexjcJyKMXS1bU79RgPAOUiLyu/tuEr+GPrW1w2
7hKyceXMP8w86zkl5eU00Qx/JtQhfw3NLlx7JecAcwCikssd9GpRaH0b9ZyKjMb/kndRuwnsUN5L
uSE/2qGPZNTk0bfms0YN5kuQ6t4OflAb8J5ZvjSJ8iQcoCRC7jcsgJxVVblVpUDlLSBfBBQTeF31
xQKTvZPiJN+UCMFYTeS/wviv7mPd6dZ2Lxt/mEOzCqx0eHPLXt/ZKrohwl7K3+o+iN8b5Ny2DfCj
reIE5h9xkhh/aDYRhT6WrW3RdPH7EH8TcxE1zhvOxdoOyZbxbdCqlbArBgfVsEpUYl69/0pAeScu
QXzHWgVSsNXMWFqWho/UGWeJo+jl03C2iYlJxPizS6c7OvUUjb76tLYHaX+Axx7tMij+RFOG4JSL
INc+2NKky668iHBLpgAtot/O8TSBPoENz7bx/ZNdrSm59b36/Mnuell6bkD8t5E5LCuqlpdd172l
RlU+FFPlog2Hz/G3iar36gFxmruJLFtJEImqWIljra8PyipHUe/BywxtXSP3fAUB6mxyTc/PDie9
HVWx/VGu+X+SFnf3nunkxyTz210Fy+fZcGHUqaOcDIaEil8EF/LNDys4AdzSe0qUFobYkIfRUJUv
wACya2lq8sZUWneRpobLwfr+XsjDDo4ETqammV6FTfTc2DEOVAZdxEhzQg8qo8QvzhUJqSDu0uvd
FpYJEoKJHK/8YZCfKAb3DvWIGnXi6kPBWc9fAoDuHsSsEdfFygqQBxVDLbK7Uz5k37IykZ8qvWwu
kC2eYs+FtVcNAzK6BuLD01DXkbpO89C9zwbduNWdyH0ke+o912qzEl72yPNLqfMcL1OtCPALrpnB
QP08QFr75Jd6/Rro5TIaNOiYLSKFo942azFs6ug7tfHDzU7a6CHl7GnUMSBRR9fWuVnU8F6yKEGt
KiNjspMz9F0t06geS5sosB4H52ZipY1qIzi33PzFnGi8ri7XjeqXa9NUxhggdHPTDVPeeiBI9mng
JlfRKHoRreTCRNBOy9K7LajHhGolz0cF1ATOODkLm+hRwVnu5IYE52xzJd9dwfaiLEAe5uO6jXty
IxMHT+I0ySGkqGkbM76xDjq7tmn4gXJeHFVzfwbxgRuG/SMs3J9q08uvSSmNwJIq/1pnlb2DET6A
a9HUL51C/W6u5cWrEiJmHVJA/QMsr6Fpzk+tDJ/D57SUde5Qg3lv6sSCoa5NHoooQ9L0X+3tNPnJ
RmwDxZVmERv+z8LwKvXigGemJEMe1zrAgnM2agrYyPAHBOcDrC7DcBS9ubEMJdkqUUMVNSpuztT4
PIdQ9Th1Q618blUyxLPQm7CrEnX6wnZ3/u0nZmfnvlSKdSzr7k6iGm2L2CqK4oSk31RFkuAOlI19
WHnBmx8lXwPTqa7cuIM3fcqCx9Wr51o9oeHkSSwZi0o9kDLslsIp5gQL8otqD6Kw3FMGbhtjR2WR
0VvaixnqyiqJhuoaK2q8U+QiAb+gmacijOONX/bKo0WR2LKjnOS9G61HguwTkJ/HL5JWC5dK9sDl
McTXtXJJuWP9qFfcQZJCkU8KXLWH1Ja83VjI4zX302E1IGT62nWckvMv/OYkJ93ISQGEVbcgwCVH
K+Ct8cmbyqSchlLIhRiLBkheCMKhGdFojP6aEXsId+FzXyPGqgRja9e+D5WePPgT9bXSd9mpT4ur
MIWTCQSCcQ67eitMoul0tbkSK1iINbNd9NSJE/tuw+Pu+nt/qMG29w3lhDhdElVX20+zk/CXx0Da
uMZYAcTSnK1BYOs4FmFxqLPOIQTf+Ge70rQNmLjoBi++veLgMjxlg1GTMNaK6Z6bI86keSu7oe5M
j3TlCGMLJAbJxBailHW0EcZQSe3i3rU9GJpdomnDUR5UIGgK5+nMa6qntotBgusuwepETrZy00GM
2Of6fkjKYp9OkckQRsbN6JTxLZdEKFv1nnU5S5amXBVf0BH24QkltNhCTEo1Z8qj8rB1p0PUAmDh
uu0KqMbczNpa9rAwJsBHW0jBgQM4em/T0PIbd0G9hHQK46R9/e3WWKAL7Z6KmczXfrm5lekiWoab
w27CLnYzJzdwLR/deAoxwQmM8Smq63IrxTbJ/WhQnwLTLB98fsHN2jeKpatSFNDCSHAonVh9ssxU
3WWeQSX/5GwjbvOUUtozuep5ki0VsG474arIdXxoJODaYqhbNYKXTqHuOouUELRB8lPiw6xpOEb0
mnuceppRNb/UIQ/D/PuVr9EIlYRfK9+ltOWZK4Zom1jFwibMFS68cssxA9FV8DTrKkqKB0mq9GXV
UGpehi0cTU1C6JAkwFeKyM+Z3xC3CO2dV2b2T/JzL24fFu95YuRLSyr0Rw2U3KaGR/VshpG2b4ZE
2yHB0F7EjlD9pJByubBmt73/tcx4OuXeNcWO7zsWCeidaUe9dfLlMJEU6sCi9uKM83enoE82MmLF
wU8IbY/GzqdIMcz0PkVhZ0jWCfxDsHRLWp48BHWevRRN8ZJ1mnoZ3DZ94VVmgBsNIjLT5ChlUN3Z
WnkQs1ZThfB3Gu1OzJL1KGB3ck30OVlLGNbYVMS6+6q5gKEpwL9r8bsdyCdjUl0xLY4nnut8SXVz
ohsNmosTVgAzW8XleF5TEBYV7aLSrPrHuHE9Kf9RxnEPQARKLDnv3intcE6uVP5q6qYa1nEWa4tP
E5+GZllx2qI4UtjHIIM7xEFCMBl15+TXhKEhX+fQGhqc8Iug/84TGYTMffcT5sNXBMX9L04CTzB1
Rd01jHtjV1GXQ62LnV8TEsIraLbNrakPzpLbG2/71DQUGBxNxYZHrteQFxfGDFVUhKWHiMy04XL/
GoNFoHv6qasq99n1uumLotYIMzJMWqdcl42B5MXkjEqAuR01HbqNaeg3DjzOiCHft7Jyp7n4UvMi
lo6cih8hPFpak6tZN92SR59gE3OeoC7SG6NVHnPwzDSp196ahJ+fasW5ofcXQJJ7lB8CSAeMVR4N
3Q85V55Ssoxf3dasFqplOq8omA1LNHeTJ7mRgzXE00cnseAJ9Ac4W8Mx2/cgcWA+UaRsWZftgUcN
Gzw7s4qlx1vJsONVFrnpUzI1A5kFMg0PwiK73smxxr3M1Nn3TeesKpkxottN+bRsuskKiFAnr8R8
ORARzlr4iqvGPYfE5ZeF3tuL1JefI4vqKxNKhu1A+mljumm5FMxCgjgonApg6yyfpOOBtcpjhb5K
rL5aOn+eHalXMZIJoYO8fkZTtbopcA4fyiwtV15qGe9Dm323EiN5yJ1KukAPTdLb6PgeofMwRSMf
yCZX3xK/+W7wnr1zc2nQvgQWEGpNsISx+YbafHfJKGJaB7YNktixkMxUumpfepRbu/BNDqgFITAk
jye+LX8oIz+Q6ICgeFe33sZ0QFjC9xZ8d/jHaKWk7CIllHYEAL8NJcTmiQ4BeQEf+q9aFhgiUzW3
3tARdbdInaRbs8ibB9/Mz7E7qMiQaRz9y+RPuYbZhaCzf7PC4qGT/HDf94F5hMQbRsipMeKrl3/N
Cr/2Fl5HvWgWtD87dSNr8rYPCueLn7ndutbk8mhzgLh6vMRl2PCQpcHgsEF1W7+WY+MtO2KRVAsV
IUzRjh8t6iayKPuUr5rSjF+VSWIV8pR04Vp5zidq2GSy/ebDtfvNtgOYVToKzrihhFuzhBnFlY3u
zTGBa5W63/7pGcO29AoSd4323Ka6Q5We9OCZ6a7WIVsYLEhHhkhd1jUi013i29sITvJj1lf9zrSl
gztm6VoZnOMYV+1CJuhBIKbpN22gmZvMbb74Vlqj8G4Hiyodgm/wMt1so7B+5Hx5oHJGAxYa9I0j
1fUB6teDQ33zBYdJzJwKhUs6gEuPgIH0nh8+iAaCMuUoRbDST6ZIkqAVS2xjTW5HOXfWoJzlLv/S
2/mtMFOi8Vn5TPl4fIXYWX7JJAUCL8W6qGFenQejvHUhUJ48CcNj4PwI5SY9yZBOOGE/7D0LdhXg
/Zl+ki5uQ6WibybvHaiMLdh0qJmmoTSY1ymy9WiqbXdpzJrCdQlQmy6FwaqUG/+oOs1ZqRsbzvoJ
cTgBE32HHo8I36PcByM1QF8g7KKhGAs8vXARY8ev/uChP4VFe3jpUVO6FnH4UitZdSHQyjdp7Mjw
dVX7KttpuKDIItmWQfvdJhPygEywdu57i9JG3Q+WPG1kJ3oPYhLS+O6h7S3gymP0jbA+Hp1iDHsn
iPLFfRyoVr8YKjUGVJe267y3i9dCC5s1Mpj5VgxNzeT24yjwy3oj9W9OPiy7mjJQomxaerx3LU6t
R1en0m85gSqOkac/kgqWln6H7KLvHNJquBVDaFztBFRrV691R/vOua5YyGH9rdON9jbWCWmnDJrP
MngfS76HoaQuhyasfnb6U2dbsPxEvnMqSDMtYKFqV31E8UwTIkUeSI27QxqPgBNf51sCk+ctnXqk
oW+JGhcUcWISk21GoVTX8VsphrKqJxdJKb9FoHoylM6ey0huuQdBCyWGVuCN58EmWMZ97hnMZ/eY
NNmSMgjzOc/kZBEAEyBx3n9UkxunYRxp3HV98+vfickJDzHhcHvYawNX/61ZZ8GUPQTxz8LN7UNf
wP1oN+jbUHWT7AKdCivqM6lMLuEm48g9bLRcK66jXVoUW8oNMRzv5tRFtst4VD+mNnk5n6//jnsI
ybkMKgUID8crpMzZ2g0C+bEZI2sZ6538nMcPZckD6CTX+9C2YbhrdRThQ8+pr0MwJV+cuHxX3fQs
F3zTo7hHbR04E1EubWlaSK5rjaHvGneUd2ClUTLP1Bh2cKvYKya7Ae6ebhldQWaa51IKlteqXJo/
7Dx5UgZkgqpMlpGtkdadEeY/OeVdfH4L372WV9j5UQZFU9DsyqG+2HyVtpFqd9vesIebbNneCg5o
9U0mQamaSfgzNc9ksoCO82W+mX1tvVs+PKdFq1SPJJiaTRHXGViXEmw0YSyeuapbVunNMq2s6FuR
9Us/K+Mfsl8igpAG8YsJNHDTQn1yHEcNlhYDLK/vdAo5/eGs1rr9bDuOwk/2hihX8TXwDco7bbk4
uHpngSfsfihexA+lbQHFNyoTIHwTHqEiDtdEboZL4pj5ojWMb6GSe8+UIg47BeLULaSnzgtndKgi
U+9PaCwAEKbJ8DgkekfZTylvyrRt3uBFPQiPwKxHqtaIz6ldlW2bvtrJlhfv4YQw9wr5hxP/y4jU
X21eoZ5wVgFE/uumJ+g+qMFwSgn7LvrAcZ8NXSccVPaHCXvSaTAEFz1owb6OzwFAPSpqynpdGshU
e7yXKxPFzz03F+m1CUd/Ybc26e9ptmpsFGcM/VmWYRol8cBDUc2NtARSoeltt28aotejraTvTmz9
6ECa3gon1G+Z5n9HrD2lANpZ5OCol9TxwbDgyOYeEalh27dR+uipU+Q6a6o/TcizkqBRfnDK+VHI
gfVSQP20VpTo3R7KfEXe07klUwNmGSZVckc715RUCX6PSlmNJZgl3y2dm3B0HBNofkgSe7blUm8S
/eWHZdpFuMXElW72fe/7ZrGJuE5z7duOYLPk+Ws7y9Oz5FUIEIwxxE+tFp9AXfxhAZg8B5qxzvzq
CQrqYKmO6mmsnKOeEMe1HFs554i6L8fBV1ZGXfc7J67UPTokwzWfmmCXDoRcQBkEu9xzgpVuNuqb
OcCnX/b9T4rhRr/jxA6t1UtJvH1R1U627iBI4ucy9sYDGYSlr0sGQlG5tpMHQGxxYSrEajxr50ZS
uuQjz/dVib/4jgoNjI0IjCbnw2mkWHWZaKSjQ1PrV50REaGXB4uSuqZpF1HdPEEWlOyEbW6oCvvL
pbLVbt1ZnbbgaeSskyp4s6uOMIylB68TG+WqTQztFjm+s/EpznYTY0tGajxRYJTuPAPFm04tYPwJ
6nNXaskTjAo8V6OyB/ZK7/fCpiRAX2CXBQ4q2TeOAtYPRSUMNU5yZPajp/GUjNrEV1mShoOvZ+MB
PDbvjksGI6Co/9SAPeJBMPoiVaQdOopw1y0EzLuk6O0HGUFT2VJbDj0ozVP3Sqw04IzjB80y9pLg
BGY43QcjAQsbmMeqsEZ1pfmOC7lL9+gRDXcMkxT+GErmuQah6FKv9iBlXvbAs/RU7YxsxGjy1OSB
3n0xEQJA3NDnIS+uyxdUvgiiR/oznx8TjM4Shvf0ZjeTknLzYlGMfCPymdybgrz0qoAhbD1MXmIi
LCr3Uud/igHSrvKahGm0sqxyvMEw5Sw0pe7Jsmjj7W6TDXOrxrYO/hUXMcFpQb8aQCQnS96F0VI2
EHCvpaY89Y5VnJom/tWLoVqAoRsaRkivASkLn3uXXyI+V7HcbmLuhOfSQM9Yko18myiOS1UlDR8D
Z9/UFvH7dDwbpckNIAkf6kKK+Przs8gTrIUGLgzdCJtQQlIa1oOw1XZGoLGCtjS0VY5JlUuSjqgu
qL/tKKfpKiuGSwMd0E2G2WCpub734POqt4TmYrKFHaz53nizAROd+NJVnbKCV1DnNu3qRydXk20d
6u+t30Znv/1OELy8xM2QbxzbhS0mQIGociHdFD04laHJEd25qa1LX/QDoVPkR3pTNhGasOCrluJ3
F1aUPwzkLRaGLtWv/N4ryzp0vafCLlFqC0v3asp8KIII0p4gOpoNasRqY3BrmYai6SD1oArSyfps
IabUnrh12q2kLlZvWvUYCHIm2YyR5+ENvnM3yYTj9lSFkb4YKSrh1KtOoT4E3ATBkmgKX+GxwDeb
jeLJ2p3Aqawb5Fd7FX6hicJJ+HXoWsEXbZ6iDB6BPPTiVWMp+qEOqNd3AHM9K75ZPXKcXsh9kj3D
/LgGJik9TA/qblMpb1rsFKcyCdz70MiTZBkOXbiBwAWNlbTtpTVyrdI2Bqb7WOnZn5ROgBFLu+7A
dy1YdGSqHowsAi/nxOPWcFwAV6X06qNt9dgNyVJvyurZG4byOUvsWw6Z8CX3pPLZ0Tpj2Q5Dwy8s
Q9tW3C0pinDl1u7FyPLu3OaDe0mRl4efM3zzkrDcB7KfU7jhRW9mRGySOGSwE7MRddRg5EmViVlX
QrgqjaQn2dblR+4fO2HurTY9xX4GsomDJgDJ0V/CNQH7iVbFK+ohzBcjjiDwVuEOp6LKfEkqYt8A
zeSVPQ2NQVa2ecbtXYos4yWhSglIqBKvxVrVab0tDN/N+r62ATnM3V6D4RdnnvCqTTa6HjxpbBW1
fQBpO/VfYqgiUrmGmV/eCOe0A5OuQzt6n5W9KCV04+fb+9q+d1cQ/shb4axRTLEqfdu9z8Zm1aws
yux3wlkOOkBP7ZSGFdcdfWmp13W0BTe6MyynvbbeYG2SYMxPdnTMiNA9o/bVKnL3PFXSPCdl/0p+
zjlnMAvsYHiAXV/ru2tTx3tK2p2jpUmwsQhbrXwtRiqz7qZW66KLDlLBlXM1gLo01Y9kRw52Z3dX
4Z+WQbzi/Bwg2I66iZV2POIF5InlMEagjtxFovR/prnRfs1zX0UYXTOu1KWHuwDeqJp02K0xopdG
RirMdFL1QEy9XYZO772VhI43GjwHGzGrVMh+1EWMusg0m+lA+qqsvXmBrb02X6si8Xaqn0Fa3hG2
CxOzXFVSUW5BM3Pfsr1xODjIVBjr0LD+6sZTV1eSQl1+cPjQ1RMl30RTtZdnPCJu672a/HkULQ8r
CRqgV41P24MbI0Q0jSSj06+hNzyKUTim2aUAnSdGYKyMk4ZCzyKY+NTHEpInu+/hO592RaBT20zs
WqvQlLTr4Mq/Gl3aWxIlh7OZB/78ELuAKSen2R7rcC76Q2AuP01kXigvCjcZtrOzcCEewVnHhGv+
9+XclgOjUSrKC8IEG+q7h3d7NN3VWDvdaVBS+SyrhLsaFeBgyBnZHyCbCCZFIdEUk6yQ6MWaMfFg
IAw7WigKCZvyuxdnU5K5RZ7204RwFrOw9iL6Me0slqH568GjAJHFegREfd+1IrYM7ImkVLMAybyK
hjE9ZFXwq6E2MD0Q+U4PojdPzH7zxCe//8Jl3h64GYT3Yv95nRjOPvOV/guXT1vNa//xVf7j1eZX
MLt82r7ypL9e/j9ead5mdvm0zezyv70f/7jNv7+SWCbeD6Ud0Hf0g0dhml/GPPzHS/yjyzzx6S3/
37ea/4xPW/3dK/3k8ndX+2T7//hK/3Grf/9Kbc8veTrUMkR7Bx7tgulrKJp/M/4wFVU+q1JyhPdV
93GjR9nH8X3Bh2V/ewVhFFvdd/lP/vNV51ctd6jQrOeZjzv9p/3+0/U5zHD07vSQp/P5ivddP78P
H63/r9e9X/HjXyKuXg/jzSi6djP/tfOr+mSbh59f6D8uERMfXvq8hZiJp3/5J5uY+C9s/4XL/76V
7ZRQ55ba10EygmMjtRNDImCzY/y7ETPRMBQHVbsJs7CIXiUWzL6mW4ZHMV2SQNo7MbJsWuc9Zlqj
L73KoLaqNqSHLIghUKv7Z07BENlOozinkrAF3zLNizVjoJsHsu8/xbywu/BEbcYSRixhE03Vw5Zh
6oDAasj2T9BFXyH1iK+FLcX7znYQfO6o87XN6N7AUBmf8xQG0slLiyKU5MRsYEnA2Tz5dLeJaTXS
fyBHR0DEaqCWEVvlfk+dc67K67ujC6vkqjICG55kg/qSbERih5M9OEzEVDd+hJarDd+NQf18V1x1
ggbk7UOqe6bhEFjFtVDi4qoojbb19ALouljdatWwcwuQDR9WW70DMDlt3iEXZEexsDJzZImM+mHe
S2ztd1pFUNM73vcLkqI5hWkMLe9flxRuad/1Z5UHi7ubPnJEs9SdI5c9RczoBXmTQv1drB56ZErU
PwjXNzL1V+PQbQ3+b0dAud7JryYteyF4L4xi+TxdgBNxJEc/JF0DqsLOC4pOU5g+MmufF5Z/HzhK
4ICGmew5cFwIrghe3VcI47xMssZoSdKjXn9Yc/eshnLdxUl6/LxwVAZ/34TSw6e9xNDIzDORbmOv
VAZa9TFCa6PceZegSbyL6AH28tBtLb2tC2SWvDaz84Tw65wxOo9Ulk6u88r7Rlr7aNtRTNw00A+i
GQmdHVBG1g+ih2DasE+kZCEmk99uYujqupdScMKKjOJoxGalRevIwMtQG/MhHmsK9dJKknIR1hYx
uTWYWm0pJu6zk7vodaNMyFv1TsJ39iDjZG6kHEoP8Bq/fOfZSPGfEBlSCdj+y6Q2ZvpOV+2vs90E
T6jCp5VmZHlceStm5os5aBiCquugMJle9e/XdR+mlOpRamivxYswLE/lHSkTGLZs9yAaI8tQrL+3
s7WLTKwZNSFECyffBGQLwtcDyndj3EkfNtCLnIBB3MXSfcP7og8blj1crxIMDSsVZvSjPjVhmDdH
MRS9uflko04P2lgOYst54n/aYF52v4baO5sMaruUg0/ZnxKOiCggq8nNl/30Fhopp6sQQQkxQbwt
QoMakdoMjnR4ae0DpQBjuhBjsKe/jJbhPyO0IG+EHfSYc5hXzL6lELYU24i1s8+nYe71VGM49X6U
o3epSclk5AZMbnoYPQUA1Pa2RdBA5hP2VrTaTnhQwOVw5nb8mzXB2NOM6rrcjEsgVRYU/hOcpJ3g
JM0AqCcfc5PU49QVxnqaEb3ZRyyp+o3VI980uwrz3w0DAVGZd4rl8eK29fAwOsZNr5PuueDAfch1
tVwPZZx+9XSDlBIAK0JnAyRvUwpKjtwvhQFwNSqgXwvr2l1I9bAXYGOBQhZNXdnu0jCcZD3bBGw5
papunYDfWoqJOzzZddxwq9l89D+Anr26jfYwL367OzZUcVcBjLkIXLkHp3CcAydXPV2IrmjgYjeA
EFRo2t+tJVXQfaEaG232hOzURYZz8iFvhEzs1IjldlEHACwJC+Rm1cMYmkKoLo9ejWxOUF3KHN5n
0RNNPiRU26Y6qA63+jUR/e7FHiAHmJz1rXCWNQ056MiHE7W2qmufxq+h61iQD8dATqUYNazftpBU
1lVM+FPvn+xJn77Gv/eI2mfClvmpdvLoDPd/dG5Ka1U5hD4h9fplEpNj0Y3gSSol30NCe5JHe+gW
wqfqQFCT90QZPnUi6gOnvZK2roKt6MaN8cMO1Gz7wSYuFf7M4QU/ib5EyLTvtQSiO905JFPTmwqM
lPNY9NAJRpfErHaf7VLrHP7O1hu+e5AQfULTffK57yqsYizWiKYdKD1ZipmiGOQdWeXWMJWbrvv5
a0282ZcBspuxr78Q9ajNJn/1vFRGQb0D1y9nrwoS8lejM5/EijC343OZ89CY60RrzYYfGp2S66Of
+u5R9JIu/2PwbHMjRt1QuEevApLMzf0vl/B3b7Z1wExRw3FRn5hm54n7YrGP2PHT5WqqdVZpnUyc
+P+ybnb+tTaQUaGwgo3sB9m2GHXvQZJLWOgLJ/5C9O7d6HXlJ+LajqGT+rW98Cm2ovrdaSNSOmHr
P/qhzW+mEUpHszbj46d9Gki/jn5XwnfDh/ikyJW176Sc+BO0A4sa8ZxTgLzEcG5gBdy0IdBLsAhm
+RZGkrOOYetaWATKSZgm0brT8ubUTA3Juo/NbBMuiqyso9KW9rNdLJiHwk3Y0lwzd2PkoNX2L1sa
+fjxCvN6LSQdUSfJzTUMCqHiBCUsWMm3YhjLeXJxkvgCwDbKl02KmoXno7blazU8Xz0KXIoW9AtI
tToS5//SZOj1ovdqwO29EFNhp8BjLbq5l6ACWxBW+2B0i8xca10Iys2pmk2gRMpUcuA/iabRIZBA
6/5BjLwCApzZo5vcOjwCa/zLg6cm8I8K8t5KkVYr0o7euRQkSUUd89juZv1aGKHO9M+DIESKJydh
/Gefec3sU020S2IiDDVvJ4PVg0Eo117gColcJX9pK5To/hr8NVNIhbRJqY6iGGb63dO8bB1C5bAU
P4Pzr2I2wIzrTxOz7f47Ok3og0sgffpZFc281TwxL5u3mp0zBJuI1yYpv+v1+EStf7+wybgfxgi9
GDWxPHKtlBTFltsUywquEr9RH/tpEmIMe9koILOFby+ZxjGoJr3bTGsL0irB0S7V4Cpmg5z/SJpA
Yy6GFpn5i+71R4SD5KdyWLfUx1Qg6YAsTHLndqat3Mb09ylCF6fEgoWLM1EerUQXYvGhWtgZyE7K
UMtNPaR9tSg0+ZfrfX5eKnpdMHEwDJxVxJAoO9VMPSC8SMoebaqNL26tKc8DSc+lFln6HtSU8uyX
lg3bveeiOJ1DFSbr3dKcsq8Gkq97Qyv+LEbZ5rg62cA0eoDAmnI/TnlY0eieou+Duv5TjJopZyt8
A0p3/tZ32nNeLnpiXyWTyj0sXfGxj7qC+nWepxTeh6teApgRtlahWrN2XGc7Fpl0yanTXQ91i9pc
7+XLvkqUwyiauALglE1yggth+DA1zWdwfRy8pP3VEy4fvLUo+JJmcrkDvVMeVBliyd9qg0JyUAyz
IDuSFvGPwlQLVcIqIXVmyulEwf+XPqFwLk0q56ReBXqMZOGHFb2SHw3T8o73DcTMvMuYQne9+v0y
hrYiUT568dII8h+kUvMnMlDFkyTFf5Drb0/6NFJko98BmUTKavLIC7V4yoJmBfX5eBP+SjEiRNxT
IiUmJcOsHtSa0P20XCxy3VgBcITW9/0Cdpyck9Sgtl/L82VHqGRhRk52FM6gCMa9OlApJK6PQoS8
H2zSkhBXW6321lSldrYk4LFiaHmQKo81VTliWDhWtZD1yDqnniS//VrTtop2lhJ4xt3C0d7mNTzE
hjdVRe3Ph9MysOJvCRicazY1pDCVq68mxrqf1Etnm5hI9AydhAiVHzEUjXDx9eCpB514mE2iR81o
bxKcmfchd2gf3BTK39+Xu3uq1Jq7vQPWdXoJouktHQb11N92rlQfDc6eOWwDan1U+3Jndt6ws5W6
hp4WU6yaGlUrYiy6wnpfI5abFUlEoLhFtfZH8M9Nnf3Ngkym5jMKpJ3ScIQQTdx6LqiraVzJkno3
Uu7ya3p2/GQbpxWN2Ti/FotpXYvVrQIu//PWRuzYCdqe/7JtTunLThvgb4QXJF5FKM58URqn406r
I9JpetkXxX6BFNl6heisPFchkoFWH6dfUnfI17ZHeTlHbIieS3lhZbKyciZkPlLQ6dGYkJuiJ2wj
QHRgxdOMaLLfPTGEJo1px4ih5emmG2/W7WWemU/wUjc3xU/am6oY7qrrULyZbaZceOcqd7fC1FF0
CcvsROmqDXa//z/SzqPJbSVYs78IEUDBb+nJpmmvbm0Q3boSvPf49XNQ1BUlvftmFqNFBSrLkGKT
QFVW5vmkURYRYIitRUDHzLlu72+F9RQ1Xn5PdKbNVtEkiTOvK5eAe16wjCz1lJpEs5FiuorAa+4K
Tqtf25pPqI5MJIdnJWbyf8mu9trmzpirfUMEKxnC3lG2Wk7w0Y/ueJZDiYC9pJUo72WbYxTb1rCS
R9kWKs2CCJzkWXM196VHfhjCi2spzyGkvHsCNuu73CMida6loA2uV62bIEKgdfVeNgymX927ldPu
IGmxHpk73xraQNmrmtEieEE32Zc4Nn/T+gSm3PrK2RGRK+MguI6+tgUV4RiKrq0V3/c2bh/AIUj8
/CIL1UQaamoQ0JVVBI1/NtRFDZpGVf3NrXM2tyI50a+CuAA992uWeNDyix8Id923BQJBvxrkCLPH
axcpNjAmQ9lYkLb3vI61zzRUY2Y4pTpL7SHLhVawxFre6rdmhAsBXsr62DTlrjZIXg7iaZtz/g/l
ye/uPV3wfZuv9PgUoQF44Uz5pyXy8n72+vAHkh3mhq5oKjIYCCbFW7z2lIQ8/ciFEwiAdt+7jX0/
zgVZuagAV3jHEi2074PUtO9NzbO3zRDbi5vN0BTtSIbTnTTJobIvGJtFk4mAGEVmk42a74fXl7nZ
bi/jdmQcd7Bp7tzA7vYkZpOcnhTTF4sl9yo1WvyRc9WBRkXavvEwdEr9FBv21lfFRKxJ598lRJgu
Q1k17HidtH69k61hOXxE3nxUT3TOS8m3V/aCrQL4ng0hohVMXdZatgHLEW5ldYpKoii1wD3JqlYR
8alkXzI9aM88qZLrIPRZIA9DaljLXoVuKouqIp5fVjMbYKdAcNso+dpaRY7SAjigfV3Y2Zabrv7E
YQN3ckAC/4QW+G2A+J8wAoeljdT35a++BpwAtFjomyWovLN8XJG8664addLvurmQV7IIkaK6s8vA
K2Gg06IQbrXo9LgBuEk1rupH3W2iL33cuNFzkbXNl0Jtv2ttuHHssnwoelU8k5ZOeGRVs1IMA/15
INpj5Zu9t5WtocF+H9USnQAMOo8of9/FHmFS8dy5wod4Twr4QTbK8VH5LXHYDUlLUETvfqVAuJ57
KwVg/wmwvGqa6irhp/YoC5KvVDN47M2ueCSZc8KXpAK7nLw4WToJ29XMMACj/urfdPlWD0zzLGzx
3UsRJBt6Lbn0OXdKlpPQ8YlGvLRzIRuGLLP2/pC+NFb5r2kekGVOcaqsaHnt31r+IQqmUysRpTN8
Xl7diuY/bGNq/r/63YZFEd//XGmGlZH4MbHSHsSd0SBjeM45FXUgIAZRyKuu4JxkIet/NRMLGu6C
0DtK+3UGOeSvfjfbb30KWB0bfg/fNbUULDJ44d9e6TZEXv39bjID39DAsm7xv3aUM97mlv30QDHX
JXcVSN1oBCx7B6o039q42JgzW1rWQZuEBA8T0Hiz9YOOhtFv9XlgK41yzK2oHDs6FEWvPBA4aD51
dfZNyc3+KGu4XMWGvZm56vjePCEcsgvjfDhmraOhkkOmxmhFAn3TTFykTRZdZgK5dES+ltVCmYjd
Lbtpj8+W739bBa9EQ4dkqGktWoF5tjHcsT3Fce2SpxL6B2UmvzIpjmsChIKp8olB94OLvDIFT5tc
a6Ej/9mAyhjeY8/8Iu3WlEZgKOYuWvKj7jlIknOkuRMAhxgEtznFQkGW3NDrxLJvNXJg4H1LECa5
S5skv7OH6CE0zHQb/TJJe2lVQbH4+3Igox0rH/R1tGz/rdOv2aTtf5+y8Nx/Z28Kf0uQk7PWejc7
1UnYAVog06Agx2QRWl3wPSPMkySiH/xl3nTYWF8mLW9WnuYklzyHJAjcT+xGq9QuFmu0ldW1xZLU
fZfDh2Y6Bgbh2ZsqIJXIru1h9ZtRXspC9wlQ7xrdI1yLmG1iu8V0vDWPIO7bRevxMaGb/HFrCMHD
osSG5qWa5o88bbkdgyOVNTIljLs6n95lTRZ9Ycxfmr5ai3rMH6VNDQHBVJPDjxuTh2g2R7XhWrYZ
swn8idhOit4ub7Y0bZzF2BGsfptoiD89De3y66ykgx1Ik4sWcg5py1zYsl4yRBtpY3EULksRNjs4
I5e8GJH4QGbpsXOt4QQ38xTNNdLky8cRCv8GaNq0klVZ4MP/TqB8hHeSbkltuhePE285SJoasq23
kA26ZQUYmjzhYSSSzEOacSjEJSE63iim8NzMNWkXgWXcsXY4yJqjTgZRimIstzaSWwtpvBa1Ki6e
QCpMbyHNSVvQq/rZGKNFnVbR2nKV8hwWJqezoHl3ia3pZ/7fDgHPtvbSWRygqJ0R/DMW2jIFhkIy
d2ccMiPMP4KSxFUHKhWwI0VZx1NpHw0IJQe3Vo2tjVPkviMfcgWCRf1i5uEnJ1zVDzvaoqjhb7jP
VFub7Ln71hXWMi99bFbbuouctfmxbdyDbLWUGOJ9MvIVR2vU2qnEQu4TJG5WuqisI2nz30EqBCRQ
aEh6z6ZbcbNZMNp3udqSb04PaVeGsehgWf87jNzN/5/p/utVpW1+h+y7xNonUr6ajy+buWjnk1dZ
kGy0igj4Pd5MsocvRm3TCpU/6NxX2uR4WSUR9JF4d3Mva7d5yZLJYIFsc9KlDi1h5bPMcvpcdgnJ
ovZXUPbupeaEbayzcpcLNTxnfUP2r6lbD3iDUJ5yPeBK6JAukMUwvw5m+9THfIOVoV6aPWec7PLv
rnzV31Cr8nJ0U7GuSoNUmZmsKnSTQl7NhewyzXTWdvZah1P6YxLFeOGOBuZ6CLpPklUOJWmVX3zg
Rlvyy7tdGXoRMjbqp8l3bJc5Nvid3M5fBxKQtq4zjWtZrYemWyPUlG1l1Zv6aKWaerSXVVfM8CuE
Lu5GbpWvPiQr0o1Ab5WqqpzQfyauOQO/VqqOeBm07Ge1mv2tsurGrgeKrPvZKqvpfWGsR1/93k2T
C/nVUlEdSgxifZssJjq6ZwdjaSiW8J9ZpUqnnmRNFmmQziAL8T3q9SxdD/ZeWDj6cRvopMOo+vVq
XqyTGFP2HAKRaCYbDJEZ11Z+agYpSnPvpDLFuhA97NlfzW5p6sVKznidlszaxZh5yrpBKmbZJV1+
MOMUnUDkYlcT8eefqgmEQbhflak315MWhIe2crInPdY/EfFMt4XvE6fT+vlJFo43NMfeucjKWJdl
u7o16oqvLc0KiaWhLfsdQMNXLytJJnQrsXCFrZybWTCE0wD/kiXQlkxN/81elJlvLHoH+GTYtPgN
6CZHQaDt9lOH0iXHF9F7K2BUWqbz0fQ+D7q4gBPfkZfR9k0HMyJ3P8AEfWhFVz0Z+hgfWCppaxDP
/UfM8jjR3Q8DTx0ntYVKLKzQHo3J+S7HsQ/g8U3aycNAxiPnEa3Bczc0r0gydXgyNEv7SkYp2p2E
iOzl1lEWKVuhwC54TM27SVmEJWmfalMiEJ7ZDqThYrJPhWut5CbUiWa5tsxfal6jXuo4Ui957b1X
oa/tZU0WsjGKvUVPbtzpZteFMI5toU8lUpVq7b5akz6dLC8cF52KqOAEZG7tisHZymqqmC+oOi9R
Y0UTY8bWGFoU8KmJ4Civ4ilI64W89H0nrhe3JtVp2LRUGpHhDPmt489LZP8WRmO50Byn4RjNhY8X
JltVev9m51a7lQ2ob3lIn4T5F8vIyDgsqqDmb90TPSQvgxm7E82iFvMD53gtZpLPtX7t1HLkpqH1
BRBrjpmWUdE1PDeN7WdgozEKl1rBVYye6yR2zazdUxMuz1M90ndNKsSL2nk/W0HfRYexRxmOdYKz
IJfO/5zseFtFhvEDwv6+jlqcfEAa2D56e6u283vpyE9EOS1UPwvuZNXXgmBdqqDJnNh+qYcJfaR4
+mp5TrFJmgHno2tXb7M9L8X4lZRZsKx8hTneWZZESB1ydQjfDCcGZuzWz+0IBTINu+/S7KR9sC30
YWGmO4s92gFyN6Tm+cr4szoqQz/LF9J8vbx2Dwi3QjoceO6vMX/Nc+2tIS+QLW5z+q79YJMHsa0y
uz8qft4jeI+UldlrlxYtcwMxX2yyNVaH/iiLvMqelcG3t3EdWd5J2kCDEEMjimohRxBkEuKenmct
syneaZz/FIi/ovVNTlKR9Jv4VzIXf0B7WshWM4ze81ptd1OjCbIa5hFh0HASVFghWXq/OsosMJA+
1tFsPtjGxjFoy44FTcEipGo4xNgqVWxtCnhm0K6Fpq58v/lRFLjylaREJ5C8FzIr/hV75/+K7Hvb
/2yQAvBX20zI+KvByWySX2/TyN5SJf4qHP/n/P81zc12lY//NSIzIavw2+XdhPO7CWd5aNn79l7N
QDz6RqYvNKUuV/gY8nsUxrJ7e74ivoAEJusiLbKYAlTkqt6yf+vqJs3Ifmh3HfJrhqEcU25jXruW
I+XUhqN25xFfljQZaRegeGEauJHDINpMkem7C43n6qlw+rUmq3JcWiQ5x5mqsVF90sZJ8+vaY0hE
6O2dyVcn39fmhj9121uD27TdXY3T8fo2DHUWAVNWCDnbDylup9bFUSrM0nlIatc4EfdykG3qbMp7
G1CHPrI6mquyoSnafl1prrsSEevwJTs4b1HTPqtB29c+/FEvFvCeo5yFu0L7gJrNrZ3Yv2YP1eVk
O/HOCVvz3Jh5wvM15QhUq1VCdCAbnKPJMM/yyvErfe83zdO1nxzi98k/mZdNu5R/Oo5vRtj8JHZN
rYcLa55V9rtNNceFjnaRH64vqcHKCMnKWvXzaWPftT4peEWxk1W0zhECNklFklUnBfVRtU8IBjh3
6EvY1+KvqmyQts6Nwk0xBhHkQWL/9KhPFujbVA9ozFUPYcSZl1EIMr76seJjpiDP5Heb7MxTsFkl
PbQOWZX95NgmYu1h4GC+jv1rvroOmm1Rk4utoXp+Z+Tdz8Jt7bueRQMp8JCWSKb6t2GWLC8RQgDH
aUZ1Xm1gl8OcADNYaqW/kjP8dimnlb1liwdBhB8a0kiTingU4ptIYhYpmvBN5B5JmcbJ1puopRd9
qq6udbJQneO11+j6ECys4PO3FlMOyufxUM/ZfpMnyDI8Yb1iVJ5yN5FVyPqKwowLBRlmTv0A+gjt
EA9FeAzJc4U+rx+iNNn4+Dh3kU1a1VSU5oEzW2vnG/2jovdkWUNFXuhT12zYQI1fY7wI5J+Ob8KH
icA3pNlUSXe1Z1Y1Xe19Kn6zy/4T4STX/kbSKidUFUGyDOCT+rI8V7O6bhKzPW6KMTxMs/ZubyMt
oCGgt6lnsV2djcuOX1Swkq0+aNajZ8U8oOaxZTZa96oS7tq5L9IHzsHxvVcQptNDbXX6oq6g9sCC
Q8bB1D90rUUew+9CcOYGKa6iFoskcuNzFxbJE4pLlxKa+DthVtnG8msFwJpbvLtkMuM/Kkj2Q6Od
A39UE9MTKZrVCXQ1AkIlIkC9U11NvhUAKOIkvzpplYIvLSU8W3aWfWSDrMqisMlj93wUefxgZr7c
OsorZUY65/232/TSLCe52fog/Nra78mQT5tKr31tU04WSYsK27UVQqTlkvtozTJqbjKjuDwOrc5d
PHWjZIMDKV38j1HEUkUH3dVX10nkfNdORtx90RS92kV6FJ5vhZUTRd2Py5sFPFJ4hmOJVsIUms+4
JP29tN26yKu6cKalp2nK6tagjQ7D8Jr6W7NLyTucX+xqlJd5RWQH9KaVnhi/vwvdxhXXFu2HU8X9
wffG7uCq9s9C2mRVNtyqv3WJSiVZ/Fb/NY0yecbSQ1ZrKVtvg//Xuez5hZWmCHZoNu9Be0zbcLCD
RTUjtBrI/qAAnGJVKK5+lwUu6C2J2oqBRp1izneWoxni7PWqUUXlkjFqzh9lnMSd7AJ+IISshACT
7xfmbkhsm9Vjpbz3vbYncw4atxoMHH7N7PLZXk7ldz2G1BFGgTgXjXGog3bTK90hqs38M0idmqek
rryEkVGuhlrp7y3VDLc2bI07B+mJZZuMBdJ2Avh903yktR296IVi3+ckEmfg3l48zmOec/8gm2QB
+oGQZrVGN5DerCse6tpYoLn7rUQr+DnWBc9PXVnKmomY0bM98CNz4nY1stZe2frCUsL4yQ/a7ike
0mjlpF6zTVKre1LzPDpxB3yVjbIYfO+rw2rxKGvgOOxtbZC7Gam4hZZM5syTuXbwc7KpTtotjuDT
2DYc+E05a5gZ4tNByCbmZK5CPlnbjdiWCTSgMFR6HsL/KvFIYRwtqQE7m8SX3hrKuvhA5sUGsYwX
QEkDTpmG+F5GWhFleCmbNL6XQVhzWz3XZJsfRZdaTdTF2LDqsM2m4LgwVhfE6hePdm7kj6ylSZbI
pmwrq7JBz8kTjiL7LE212VVH0djP1/7zIF+Z5VJ9Nj3J2EXJsjeaz8j12zvZhZMM59JM1vI2QFOb
pcpN8lhrxiK2WQTHRdiZoIITb++myiWqfIXNEoGfZyTLunPa15z/qwlJKx4oz61uk7OARlG19TxN
50P06mVpBhyRzQ/TRMSwjSNkf+aaLGRjPve4dfu/28YOFb6hJrk3Vta55UAnZE/tgBtZj1Hq3A1D
UF7QKCmXqLSm3/7fPVLmGP6co9VKNEn03N+VcdI81aPy5vEej/lcq7I22E39oC0Vxaif9HxonuLk
TRhJ/CgtJhojKBma/Ua2haNrn40BTpJfNw9JJAhrLo0ze1OUudOu++x5ZAemEr01tqtvalcP93ms
WueWm4HVO95dxWOuIl2Xy2FylbVTEACJ6rsDDnNCbGlqxMsIeulaFZ0lXtrOs3+r3lpl5/8am+H7
28G8TSfRHGXhqpAPeOjmoBz/tckrtYV4gSvY4xQkmwM8xxRZXRWy5OpqbOdo0qi1d6mlT4epgI4t
oewtCkg8k+znTpuU3di1hOpnInxXS30J9DP4JHCScLDQeRF2hERiQQxO3AF21cOz2SviHEOQIbmJ
n8kx9Yv1tdGKGntv+eqXgJQGjnq817zmFuFaU7vtELBZ5e6kP5eBUd9x/NEtZFUAB78P6xiRnkpp
l7r+RRNF+yTbKgALsVIGZ1nTirFYOucp5FZ+DwPHuRtjJV4SAIC8yGiNp66c9CVyS8GnrdsbVkrm
l64poIoICFnWqASvxSwINneQI+NZmKQaIDrJkSytw8+pNDfZaJtf+r4vtl28DnzQ3xMRw9U/YYnO
4dhoyqvV9Z+VWcUXWVPFa9026gshde0Dh2unJMlR/m49TjJF4i9lVWR9uiUU2FoTp/eWkh+/Lysr
m4iyV6ZdQdS1SHANqXNhBgPMqV9XQwopg81Av5ENstCKxLr2swF+3AENW97GJzWHKMgftTUECC/Y
2BkqWoPTsjOuxvjstqrgjploj5Ca+2Vc1A4f+uQvarsywHHpw7Jw/PzOasvSuV6mXpHfaY6JC9ou
IDIq31odOjcOtxypoYEw8JGnVK73yOK0Tf8kvFkzPDWib4nnLXE9tj/SqLs3gFG9TyM/GEMvi/vG
jYtd11v4CLVUnPWoVFeBxoE9zO4POWh09gUUou+22aeLQM2ql6xDaL2yvW5R+SiAcz7YQRTlN1eP
RrVrYqt9xicxa40R2y5bqzzwOeQxvslGO/fdJz4Y2SQL5M5f0e92T7KmW7Wz1J2eiLN5atDF/zmX
bCyVyflzrhDBE0PX3JMxD5ZzReLZT1JjJd1undkmqBuFzU9/3W/1blCcZdpCHKrntXUjYH9M8GB2
sCLM50SL7E3ZZfG6mdfaXVSBvlW4A3dzVR306YzXmnNfaopWiKchfpAD5WS2WexR8Oh55tGOQFBJ
tlbq3sm5VH3471fyXwo/5NGj+9618EVjEjoaxOGm7ep2IVvcrvzZLKvXPmpaa3viPPa3wVHBzsKH
H7TQRp3baEWM252w0DYjjJWzwIT762zyZuy5GmhjiCwTl9feaUhwraJFhwlEnupo76YaEGbctN6m
9/Pxqz7BnvrX3JaQdqVZtf/T/EdvOUk2+/T+6C3NQRT94+awjQfV6XbsnMxtDI3+2Rj9b51Vjd+A
hDwqAIheDRGZJFeZKpmbFdufdpoWsgeYxU3fuWRzekFBQHv7RY+0YalzAn9iNQl5VVWa/CTrLXHj
/cyFcvtvLK2R7cqNH5lfnNGVcd57UaF2VOLVtvGnbis4Owe7bpVj17liPeV9/QzYvIcrVw/f8kqf
bzzGDxxDW6jDizZzp+eOwBb4JCoxXvOnZlaEe/yHHQ21U2MU6rPvwILtTfNn/xChqFv/m33u3839
PZv+cn75gf7Z//a6PvP81V++nz/7/8f88v1X8/u3x3w9cIDyrLvm90Bv+28tFOgpTtCHcRZk0oUA
/81sh8tAfEM//Z8hMuwDkNuOBadp7qAHRRvP8cav8NpAsVXKF1vAPC5nO+LF41eIPEvjlz0j0e5q
n/tPjtHt8J40ixTBlbvaiKtqkaSKdVf2uo2ARydWskUWsuFWlVdVrTPkr+Y8ag9tMAy7m33UehNP
WaA+IesMlymNxXvR1S8Op6o/4O2mig1vrJ363YBGzXIAw7JJCrcC7UeBnlZ1lFV5JQul57jcN5oa
EgqPJIUUrWJqTrKIC7c5hXMhq545mEsQL83qZquMFj+2rPvKFG10w58WcpwcIhvGAqosOZ0VeH9b
fe8mHam3yn/JHTM8dr2tXe1jBOJkSCzkNFUUSdgbGOeuB/8SJ+mhtFtU1BOiubZuhnA37HbliKOX
vDmbVORJn/l32fQ0hGxv3Jztlj0+oQ4yPTloF5BS2iG+ONtIuxkRdmXBEVqk+VninuS28akZXBC4
hGVAPnarcukPDhkFiTjLViuc86yIEltrejA9tYC45t0wi8lmqau6+xYF4xcNLuGPJL63IRn6C8si
PmKa8wTB6q/bhHWLyAk76NT2qyDDrd+iPBecQUDNW0y9R8oXEtewU+2AyAANsJtaFgdZG3CNXORV
eam7crheKzxjV6ZI+MwGAoHI4SdrKPVJPS/JTDxVWTHk26obWTID1FtyODmcTNK2MlhQkH707tOr
8+VQjAa820JZ+2oaHmKtnx5rMwI5C1huN6imu3aaoN44A4qxmuIPr008Ax+bLNiLqB1eRyfSFmwA
M3QYaJ3KmCcKAnhGGg6olJQ8MX4ViED+rLI/ig6KW8KjhwV0Jg2qe6ntdslahFOTSOO2Efto4sxV
8uyB3nXZKhp0/ku6PdM1c2KJccGvraIWb4Uya4jXsXvhwK26M4guQRtK6ciXDIINkzeLsiE7InMc
8SALFvcXXdVAGfqwy652sAOGUtzXRG4/5AmJKaGYwG7/O8QIyx6/YfB2M01AOneqjkP7Ng3npAjb
8GS8Dq0BUy6Tqc1WmocQckUwzimehP4FFH/pq82X3BT+2QHmuZBmNRYoaBjWmwbVkvN+Z4MEO3FT
MQ7FlSLmcGU121dx5SqrNqrYI+WZsZk6Lb04sZ9dixSpE4ShQWBbhKKccyIrt6qODptZt+Ml9TuL
7BvN/gqieVMYfv4975u3vNKGV8NW+7UiovqIwlt/zJu8XPWibZ67MvVWHJGHu1oLp1f8C4TR+BXJ
F702vgZO+1Uh1oQ0QWqqb7K+SfsnI2uMZ5XYKf6802uGMs99MLmPslM5f2XIedAWdghpWWTtVlGH
eFMa8PvIfRle9M49Kjx3PywHDqY+EJwThqhOkpIJl27om49yJIUutxPnYYAsdtdrxAGMRGp/lDjf
dNcuvkDeT3a+7YfbujGb9/nISHZApRcG7ph1h6oT4kmE5WuL33Xr4wvYVTP4tXE17XmOONrElR0e
EP0lCRKY1RKxL/E5KD9KoYz/EFDK3Y988cfAtcOdXoT6zqk99aHxYXsDHpv+IX4IgJbyrfKdhLib
Wtz7NrLVdWcjOUuoQ5bX0Z07E6Rl4Y2TeiT2J92Mc2jFzXa9coBMOw1fqGuLOXcMND5iWzcw2r/m
4bOxEEJFXq0ssuHgTzauxb8vZV0WwjCGg0oayf/spDaKyrGz3w8HMyqZhQDGgBghUAkqQWZ6qHVn
vwrNh6IauvvI/YgMHVn1JA2yoz96j7LNdhvzISg6dVdlxKT2pBREy9gMjHWXWxpnWHPdhzK75Nac
g32ju2vAeCycbVpC+RsLoe2miiNpktlt1sEaJz71RPw3ApZde1/XIWH/an+WNYC37X1hOXiYs1is
pU0WM08BrQLtjJAJU0lb44m3VFOaw7WH+SZS/4CHYoIl2pG7lRNrgXbMHP9YCvuB0/vokqguIjOB
85Dqpf2QpWZzQFM7XMiqbw/igpoiLrzOmT5qrT8MgkgXxY2nXaMYxoZFh/pOACL4U2VfD8oDnqfu
YbDL+OCYwl34nv/DKOJ5yTdrWJtPVsnapOHcbDFAUH4RcZSsaq+sef0EIQCiBE92zYLFtklZV9PK
uWsDtebENu8u3ixXACJ2fGpbogRHQ0nffB/ZZtsGVGdZ0AXI834ovDr+RMXPX3SpgbBHD1ItdmqB
GEREaIbdpc/gYtHCaiP7ocXxtx4Hwg9JG9c2TVmTjUHgwc7KhH7Xsejd+x0fo6PO9wjVanbG1Mcn
0r+5FVlDfEFqkcciu4CHcRYzKf1iekLeTMU9giDbYDsm7JVBe0M/ISbjkB+1Dci2CezyH0Md90U2
Q/g9k4zhdkLiIA3GhdVp9stkIY8bthWbar8iQ1rEK7f2qzcikFCG0HPgw7pdvRXJgr2Q/zaqVn4E
JZIsZa/EJudbTxxkR+ZBIF9WTpKBRRV1dzZrr+I3bVVIoZbKqxO4JEW6eCdy0T2ZvrJUx2Ngnruk
CNGsGbKDQELpm15k/5iqGb2rGuGLYeSgK6tZnLsmyUSgrAXqIvWrs5TrEUD7bcspC32h9nV3ceY0
MplJKzNuicXswOF3j86cjitNfexDZ0k6cXCdpHiayF08IDLdLcoq7nYDMXEb5JHUS9yEIfwK7Sxr
RMoSmDIXkAubbQyfmCekb0TrUu/FQilS6xEci1iMg+V97dryggqE4y941Foz0JZXPYVZTOZImYWb
TM95UvZ6rBAclaDpKiKbxIzGPuGm0qeVT8IV68T2eK2WnSc2jQmQyeFYmj9DFG2cWFPVgxrX6GyB
GV0kwitPskjnw5uKT364GuNsB73GOMpGNTWgj+AjW5cmYh6JQ1RIY/jROdHTjaWAvh+JA+NnnBv3
Uefq90HelWcSDKG6/muq56sGwqQ3jPbdzT7EirG06q7YaGHsw4lGsHN3nY47IrE7o3mdSk6M5Gh7
rKv+h1ZPsPWHIP+enuveab4rsdkuDKccn5xqcvmfGv2Bna276pv8kxWAhYoGR8idmgWchJFiJ6u3
hmuVw6vYrbPTX/bBaNVVBFd7JbvdijzHhWFk99JiOGnhrIZRa5fCcLP14B1U4XePsggcPlpPdOpe
ViGVaxB/IfEMdfeo8C18BHOZbX3HQV1+HiVt0DTJXtci9yD79Q2JL/Hkba4D5m65CLJNPXnjSo7q
K6N7rCr1FUnS/ChNg4PWbFdHZzmI2L0ctZFgV3BCcdZ6HHGjhnKlXvU4Y8Hyc/cU74qf+hvD0v0D
bmXtUZvAu8oeg11/4t1Sn2rVqfaVWfcbr0ErWM2jfZ0Xpo7Ii/DOZUO+f+uaR6gkIFzREliZxgyp
QppwBQa22uO3dN4sHi5hYRuvQahFx54YtGXhWc6bHtTcCtUqYpedm6+mh/xJ6gTLJidiXtOceF+n
unYkPi3cRlHUX/KmKdbQRtVHvPXW0qjr6LUsQw2+TAqX3hq/KghCfKu7aF/Eus6zzRm3oTd55JVQ
tAE3ZzcbBbsbvPGWB1g/Gd89M3GWzeROd2Xc2S9hYq2DYsIOf2WrTXBTzUwf3jOBV7oD6+rhiUCF
XOcIZB4+5oSFBcVQXNpiqh68oP+QwwtHWKvUBMsuOL2Ow/SEs1nfuy6h5m0xdGfdtrN1gNrus1lq
JimsWfhRW6hHyy1P1e/Drrd+ADl4Ma04fw/zvFyqtSYes2H0N3LGnq3HdUYbbutZSXvEpwYrfy6H
wSS0Xws/zKA7iViwiWLGjKiKfzROvMZvs/aMLgLn3Qp1/h69pR/1NDCegp4wjD6x33udUBYF+sDe
gCL9pPoJu0gABVOhZgh6ZdcoOj8z2jvuHO1SRtER1doux+zTc8oQASrPWVZaJXa+S7XvEmBJfY9q
Mv4aYqgbYxsqSITL1iFmhxYQkr2UrXpJUrtNaiHafuad4gpnBbPY/0yCNQ9/7bNstQbRrlQ9mmGd
XEbFyOZUteF5jjArcrGvamt8Ya9fHHwRBWsZWPanPZztMhDtT3vBeuG/7LK/MhQVJ5KpuVOTyN+k
rhYgQa9HL0GnK9s2hn9ge1H80gulOFgC8UvZmmuJwr5j5Ik0t7quQE19SE6TNh/iNPWnDPcwlC45
9D2Yglv0h7Rx3slx/K/oD2UwkoO0yQAR2VCbnAvUBIfaOqBjF4W2kzPpHCMrkXgvHe7stbCQPCne
GxSvX6sZoI8TEMLZ3DX5bsabNieqUXoKjPH/EHZeS24j2bp+lYm53ogNlzAnzpwLehZZJMubG4TU
UsN7j6c/H5Ialbp6QtMX6LSgioTJXOs3rXmSJX0uIeh/HpQpuZFNH+15ZjXb/ucs2UFC/MdUrxG/
zNKD6Vs11eZO17To3Kaxvcqh+6xEgcq6bJMHH2rDTi9cXK0g8ZzrqmtZ4ML9g+dlLrsp7vgLf07B
HWzrlq1zuI6T5/I8SJPNTFz5pVFRPWtlT+AdWlGHyqoz82pXIXS7SNw6wHBz/oSYT5Dnlue5zp4/
wSw6e5V6GnEno3XvrEmDaacN1TfX+F7k0fBVFJmx5GtIz6SWxU2AQdhGx273HGixwCOtttdK6rKz
1Lrs2VI72Dml3u6GuZqJCunl2KluZC9iDh1QpqA/jmqYPYs2fXej3jrB6c6ezYitPHfVTRNw2agJ
n1pPavEGhg95o8CMTpHipg8wh86yXTh5DkID0vCEo9Kb3Rer0bWyZ2zfzUPRhz+meykSYyEq6ifD
Sv7jdB9Qy5s15dfpiLCbB9929aWdGqAxjNBbxi7RntgY2Qs4bfRSt68uokZPTVUrFz8hkZ460Utr
BM4NIZ4GT5sifhnYtW5UuwYtxW+ycBWr3uqjh8OcUQWnocGdfUAfelePWCQp/titmqAQz1No/Vkk
uFOUyR3UZJbYMwkDvsYisvKTY5jDUTrtSj/euYnrHTsO8W+L3p9NVYlnYZ9GHhDWqt1XSXkfoU6t
buEENL9U8Y5p91hF3Zetmp+CuIJh6LnpyjBNFBDnQ5q27wlyKfuxKzEOHJsoPWsoji8j2243sirH
qXNHOuokESsju56gGqqVaySg8DpjfBw8ogiRUb/iQFiSIR/FCjTSHFBAcBtN7uR24KX2LJpkEYu4
eTUNS73xBkdZylm+r7fLVGATLXvV1xF5v1cCLeExTXBSg+PdsHqP0tVYe8VNHarWirBmsOkS3uBo
DHQWPEZ2YLZ5LeYIddcAco/gh4iSdGT/46BO98Ysk7Ni7e0smr7i/Y5G2ZLoY/TkNDHILLxSv6c1
SD3P+hYBQyBsbE8PRoYN7TCY/sEU8NmQigjXig3nXlQ5fkUT4Way6egjiq89T2FSgz7SltgmbAev
sPdwt61THbrlyh0T/bXSxVl+kBkGuxguJNZwvEgLdQJqkHvRWZasuvymKIFNIvAv7WXVuBjY4y6e
EvrcDQobzk4V3bGz6v4oS20W/SjZvVAOaghUnAEfzZ+G4o7eX3vbbtZVsQoCkzFps7gN0p2LldU1
bdbzA92WevQqO4sZLpKHizFxkkeZ/LIV8wtLpexWduEfkK10/C22spMlSHI9Vxm6yk06kE4OYt2/
YGInVhg1AW0KYbPLNm8uEXdfK6pOuhiXwmt76en1riN7u5AjPiYkIdJSrj2UoDT/fZIw5Z/ihIj8
zB8j2+WsuHPMlRtjRy47fjk7H2iew0gt7thKtE915tyGYwcSZK45WvqkqKF7kjW7zr956azJMabd
k42jO16TxXQUc7UAz7woTacHOsFMFdGape673U1bT91T3AXjMsUnby/nEvHGWjIyp52cO6g8sMc+
MLfXf4OGwojX4Zog5zokuTatoSYb2dvHngD6OPvrlVhwVqmFhWLXF8+eFe0mVbffLVOxVgngB8hD
QfEIf/BybUeVYxWznz+qQ9bcO6b+RbbL84RjjTqn20wXK4N73TWT8z60psbTtqnOQRi7J0sXFmEI
DQ3BJh1W9YCtZOkE/QUWZn9RZnp+xWtyUl0gZz/bhS6CFYlLwQqNEbLDFxpmFRkKLHOTX6iKi7Dr
eM4wKznIttSMowVPTLEq900E+FtjFb8uXX3cxyQ2H/t8umuqHp+ghljgaNfdo2VDRsQh4NjPtWtT
gJpJheasrEXw1fAyT/qDrI5elK39JBg3XgwG0Wlba5NJ5o4aeO2imIuYx2/MqgvmJQxt7czu0cD1
FqsmCgDhzDhcbYq3qTvdZIWtvDU8UkXKipyt9Q6RUa4uEJFvTeruMFHLn3hJ1AcUYmeHXdrRCPpj
xPVG1R5En+XBarwEZakdQpbZBwOejNMSIdd5aC9EP1T3mZK5u2CMhu0QJeNjqg9/EPq3/ogsniPo
JbzkhZlsHJAXNwTTwwsSuMjJWLH1h5PdW+rQfm10LH5tz0pOrgYooK5BvSp2ah7QRqgXHuseHnNU
5cGLe/MwB2aA+8+NvxRd2Wq0ZbohP4zm49zfCC1euvNWk+X9EkMC70j82nRWva2Gq1BR7FWbNvYJ
B++WPU/E3RIU5a4zDBt8DR2+qAGMdmKApMjDeicbyWg5124RBJBNXKtbDCh1rVoNvRPVsKZ7vHPF
djaWwsJrbFKexsN3zF0qbBqi6d532XAisnKSNTmB7KG6GuatqqoUbcrCtl2WSV1d5BCPd9h+yjVr
YaAGfC/mg68jvuFnsbuXVaPzk1Og7mA8X6DcE9avngXqC/4C4vy9yj/5LfDjGLukMH9Q4a6s1RSL
gQJVlr3tTcGe3ZJ/StwQPyRiLw+BXyoLbvzmvSuTH2fUyYH8+4w1ullbd8rUNVah+s7UYjQtqsp7
RYj5e2UZ1SWASYDdo/ssm0dDJbySTu7WmUcVtrEVeqg9stueMH3XBb817R36uKsBLPcNzlT1a5au
5P/D5NgPlsGWFzqdnRdwsZPh1yrulsqCJJS1TMcJo6XerI6RAuF0M87FbrYCkodaK228QxhTIIDS
LGTjxxgD5d6tKFJ1GWaEHaUzsKaPu6whURVxTy4EGM2n0U508kATPGA/99d91TjPjTVfQfkLxmLu
ye/DP681QJu7mtXeKjDb/GUs04ZHq5ftfU8JV47ndRulBHetuzh1pR1vKq/vtlyy+WuG6Ek7B25N
KDCruIix/0SI9k74drzA2mz60oIk5Q2WJnd6HCekT33Yij+lGmVJCi5eVRmvPWy0WeV6m49xXdSn
y9BKjWWGN1/fZv1lnA9J6RBH94vvbYoGiKzJdsMPYZGWI2tR9Jevw9ykKs+FeJWjPpqbkQWO0PN0
99FRFgSwIhsAozyb/Lxa7TTwrkYWfyl6f23yaDgl9YDPVTuG9xlYnqVugUIdKwAMfZCX75rWPGN6
GX7PDLKhestT19W2WasVbAFN/0Z3akylFPHdGAPj1S3HgAhOOjzqfTyssqI0Lx0SMBu9jurbVodR
ovfmTOjsu9UHXr4LhnbpFC4UPRJmZFj6oL6V3TV8UJxh+u81G8RtSTgYKZ48xiYuv5taCx8dDRhX
phTE3mMd8zeMJvm1w+amBY/3CjNPDo+Is+zjrg6WVd3nO55SyC7WkbkK5geuPDRNVATXeiyqrFoY
NUzyf/7jf//f//1j+D/+9/xCKMXPs39kbXrJw6yp//VPy/nnP4pr8/7bv/5p2hqrTfLDrqG6ui00
U6X/jy/3IaDDf/1T+x+HlXHv4Wj7NdFY3QwZzyd5EA7SirpS7/28Gm4VYZj9Ssu14VbLo1PtZs3+
Y6xsVwv9iQuV2L3j8buIUoV4NtiPeKIkOxLIyUpWW03ohwrzHb5yekEmeGfDi46y1tee/QjtHbzR
tddgZYnk5Vl25PoAtarM0TVzEOoyu2TdNkbx6juhs3empFnJKlqD2bJy0ug4mEXx2q5AVKevsUEy
KJm0ZCkHqXHXrVxCoXszC58yJztNzVBdNNMrdq6fdwvNyKGPy8asdKCrBd5R1gipVpdKU8Z1Vrvx
yinT6pLb3Zff/y7ye//8uzjIfDqOqemObet//V3GAjUUQrPN1wblHDB1+V0xVt1dr+RP0hTeyMAU
ZZOwNtJiPurUZzmK3UTCZpodga9l34uZMyMPotNaPH3i70Dzqjt+ctqjuL35OUrMkZKfTapvmajy
qu2y8KPhOUG3YvJIF8ga2GDIKOFz0CTtfTY5kHkZ4ytefYqESVTk8vsvw7L/dpHamqPrruFouuYY
6nwR/3KR6oAep46t4tepqpuNZrbpxmRtuCeMmTxFfX52zEj9kjkpCZZWhMSzg+gcuImykB2FYz6h
res9QDeObrrUHdfxUGKzVzUPmI9iWTklwX3XRMn+Wg3m1IHMH6gEZLetEmE8EyQtHMyfPTLHMKLn
HvdYlX1kHGRJVwz79mOunPVx0l8GM19+rhzx0e4NwFmRDuR6B8pxKLLRP9gwzfNrPTCwseTb2spe
ax7yMQ6BvOA6w5UzPrqTKM2sJabz/n95iuj6/Jj46+XqGrZmCN2eN8+OYf31F6pVrUbPHHJ3p4Tl
pk9VF/cg9H8cF0IlYQb2pVijnSKv6o5F40LS7/Lm1a718GAkXXYXiii70xLcP5PeNfey7XroYH74
QYEh6TxOtiFumxK76NqtrLajld31he4QRE2azSg/3PMKkrp52a2hhHjIYEBTjk0jaxZDpaDLbMQU
SxD1hEidehnbWnF0kwIezC/FBsHhXTR5F0+tQbtHGd94n4gd96Z1nIYy3g69EZ7zKNHXwEb7u4g7
YoURY/zod4So2KV7z0rRQzEbJuUtCYKvigr4XNGdI3rT0yNcrPvK1JrdBDCKMGcbX3RinRdZgivz
jROgzPizKW8QOYya9Nl0p8G5TihKH2ZmCi70Y37TQSv0CMOFCndjPgu+TVZexl8Iq0BMthFZ8tXS
Xpqix+dXF9B+51JsT0i1y2I9he61UVYBmps3zZ8iJvfrL8Fqx3M4MFm7TQCEWR78eGc6o7InuRmj
YK3UxlJzAiwAINEfkcD3jonSdAfizRDgqcl2y69YQ/9SBNS8Ro19uvkYk7ss2laybunW18j0662X
N/tQLYKnQG2LlSD2fswn0zm55IeXxhzsbtPZUDIRr7xi8g3ZQ3OPITf5Ua8lX1lZ4xWmL5H5g+dj
0edA5ZyB/GPnEmetgRvJTsC30bmv4PsLbyqWZpWOi1GNsL+aBxuNS5o1C9/BeDfHye3VE2jJH4cs
w4CGva69ZZ866Yu6S9VTpAHLQ7Z9I8dZ2nd1bIKz3cTO7ZhhzT54VvDu9rA+4lGw3ehqcbEHdNzc
3Ajfqy6HeOQ5CfgYU3kgzXQyO897IibTLdzohhzReFK8SvXXHd6RpDWBkbllcTYUeANI0mKdnU7l
QbZlYDnRutSKM5GKp75AO6JiB+qv2eIR2AHbuRsRKfbXhWDRpmTgIuQ8OUWW3CCCSJPw13yca3IQ
hE+4WdZJkPDFRmDL1ubkBSub5fJaa3Te3KjGn2A55AfhVda5tnXrPEag6X7/5jCNz88lw9BVzXQ1
1TA1GNzmX59LQ+Wljd/b4svgeWtj9lHQ5gORt5ZtPyWBuJ0HNu3fjaUzBKuK9PgvbXJ0CzrsEOeK
idrIPFvWZSkYkJVXp5Tk02QgLdi0G6LfCVtIKz5VAY89eeiGLMIvQ5aRVVBVhHgYJet+5cIq8ruD
nCPbr0OAED2hZ+WjqFNr6iIXGXw2A6Pr339Pcjnxl+e3YdmG6wjLcTXddOQy8Zc3rCgj3I0Vq/ii
mFG2tIkKbfOywFsUINNbJ1CwQ9fuOXec9kA8Gf2Cud2JUEpUCzGdk0nxLr4wv/WFNeJTy/6F5UR9
I/RBfYnKYiHbA88Id0RDi42sahkWoSA4HonaGUczGKrraUutYEHeqOlpEkG6SXStx3ghCTe64zs8
e2P7pUfeKJ5BsZ/aU39pFm3+7o+xs+4xBton6C6+hGp+BRhHaJVe23Ezb18S4skS6PtpfEa7BAy7
oRKh43AIKyd/mPOSqyILzY2sKmOTn2Gl7mLiXQXCyzoM76DL91GbFw8YZJNhaerv46ho69//Ws7f
1kO8a20SYYLfS+ikMf56VVdlbThkMYMvXdDiBK3lL5NVe3dRWtqnPq/6RSPa/m1oA/ADvmvBVna0
JzRyNlhi92+iG5Kt0+rhVphps64DkC4G+JKDNh8cMmsHWZUl2RYInVyNbd9EepxdWO8g6aJy25R4
IV8QC8QuduDh0pdqcfS0sT8WmGU8NaM4B1U0nRElyp9cXXwn39HcylowBymbIqgPspq2Yb+sXLvf
V/PM0mer5k+GvZW9IbjxtZFW9cZ39fQmmCFnYCDbYzfziaxZO75dNnVfH0HtAbWULbLvY1TZ68iI
O+wWshqlqTbqv/HQt+b8Xqpb5MeIbd7zHit2cVQTTElUQhixylAj7uahdePvbA9yZu2O9q2NlNu0
EGZu3+aVeapyMe7LuUP2ynatsez/8sPLH/bX21QnRik01TZUk82a9nkh3CNF3fWub7yPul+tcqsA
USuU/nqIueBRI3Gf8yqyNmwpolurdKy7dEJ410ZgUdbIgydn0ZnAQdkCz6ZS3Tr3zHCR1eBqxh4p
M3lAKyo7OTbPfr8xFRajeI47qE4RahlOHUvi/e8v6r89qnVhqFzOhgoT1jAM7dMSMjZF6RhapL3b
mvdSQ2q+bXjK/HIYetT54DtqLOQme5EiLn0LaqRfmZnnXspUzzcx23uMlNAgFVnu3ZROaN2oQGh2
XTJNt143VJsCa+YL9LN+0RtjcyhCjVi8WdQ7QNeghJJp7XiptzfB793IUqFG3bWU/Sz9p96Pto9x
JNbi//JK+9vNrwvX0h3NdAzhzpv3T680FnATe/axeo/S9HuWnQnPe7dDFFmncMbySHyO0NN4heKR
WH20yVLcOvpRw2DrOqFEo2Yhi9E0g4iNctzIE8jBsgMlmzn64R1GktbjD6h3h8JAGYwBWitOf3uF
f8uiOtSzVNOYrHtioOAOIIzqAHrghun12ZY6JnObHbba7XUIqK9r1ZiH+GiuLNCaHZGBrbNLVaeP
uiPMG2k2hBNxdvFV0ewEIroQsKjKgxybp/F1bAre31mIMmh3vjJs+kivofs6rbZoh/IWpLzzHqgJ
9vQOYDwiJDabWPFqNr77bvV2s4S5gLqI1juXKkGMVZ87EBsiHJwH2RlkjX8uJg/RzbkjG1njNd6I
GbgI8tt2UOfwEB3RVLyYACJ/f5vY8j74yzPAYk3jAmy1bQcQovE5MoBkZaKhZftuDSDHyzok+IW7
wDpSevu5NL1+Jera2gVzVenBcKtGk93KXl7duPcSFR4LIR4zlpiyebTATvFy+4oaqP3cauA/nNxU
l7LT1bFh8bhVOMy9Tn4X9P0j7kTlSZTCvhV+qC9blJW/AnOHUWWMr1NdgPrDNWWfhX7xWCnVixzQ
KVm9sNqxuUPuMT4E/pSsE29QvjThQg7I9cxdFW4wHrwic/GJ93j1z6fGT++RfYD1yCrG2A2GghuZ
JF46qUXYz+/5fZE52qpaVN+N8wH6z4+2KjOrO3lAKuXXNjn4Y64SdfV13EebHqGUxJriL+f6fP7S
BhXEdlIne/5g2+opgBPylhjYC8XlkO3zWrFf+wjd+Np+6xo4dEmnVqg1edabXWIHDmWRBXwHrgSD
EUTOaIdeCTWhzqxLlw1oXidQQ1233HcFiT+EQhJuE8PHLhq6fwR9rhr7AwuPPnh28+bB0cG+6Hn9
7EIQuJ3MxnkAzmasexdxtxA34ofRrzps7vA9ipCuWLJwAWE+tGc5dphw8EoqxYO1ylhfIxlW5VOy
kL3XQ94sTTea7hI2jkcxaMZW/ymUIvVOPsmffIisYKQ9bbFivnw0yQmf5n+qfjpdC6NvVQrdWsi5
Umbl43wplmM3aoGlUW43667PjYsotIYEBx9rzKVhbpO9auHq19Lvx+Vohm9clRybN2PcLQl3l0U/
956M1jKvHcSmtaMrEfKy15lHy1Ix+IBTGBeTI5oMSBATazFQ1Gp0Jw+51yBm4IXpckbTXNsaYU57
O5vhwvO4dj6oTQu/JdbPH1Mju1VO+tQu+2jU16gbPZmOO97Z6lQvtb6rt7IqD0OmtYu+c9J91xTT
nWzTUuDBCqQnWZPtxejuc6cYbz+aWhGhn99Gl8wQzUVk3z2NVHGd4GhEqHV8xdbrO/lG/+Iqmnk/
aMGpGe3hVZSWAZoG9SYcUn4d1cc8aaBWnsa0AJcPY3AZjUZaLhP/5CFtdu+qyvBQ+xHRBlKGW7+b
hge9HI3jzD903C4riU/iAQXOBaQgY7tccSCj8HLS4geddwS6/OMd2+XiQR3Sdm1pvb6W1dGNw7ts
LJeydh0xltrS9HVlC2OZEKNPLAFhL7vaGJ5pHEK9Y/XXZztsIu2dMK2+3ssOeUh6YJ8bVxizllVf
LeRo2dPY6m2QFOW95iKeXTaiv41tRzt5LYAkQKTl1wQBshRZx5c8TbNthp7iTqh58YT1150c8B7q
vn0T2LUSokYHr8NtzNvBcQZiT+NwhgKbniADLK4jNFYyByU2jx8j5DC/yHBRsxqQyabqsFiuHKII
Adbkgxjm7yypDpqPiHyQUk2sxttnWW+sUWsoUdYkoGMPXvrVQECnjK3hG0ZFAIux1LzvJh95nLSx
dl6kjjx7Hfs6JOGecy37D4uksmRXXLIsHfe8j1MUK15amF6Y9A0IANb5j4M7Vz/aitTkZ5yJlhsQ
bu4iIJf7ilXfUioHpJWN7p4KEDMqc/scqLyWpWLANCb3dlrqx6LnW56KHsVnVBvfJ2emLGnKcEpV
QnomZiK6ySYV5PeyaLTyHd4Q6KPAzeHStO0b1Fwrycr3CZD/1qunYiuriX5TDB7wsGEsd9No1hs5
GUnIZQ7P7aVXFOSdvHhcy/agDndNpImnYlK7m6Q3xUqeRqvsk5oQLvSyHumAFt3JRFgmbEFveDOx
MV6UtjQomsY7jNzfZbvmg90G3y2NDYbXeDgE83C9UdSdi2HfWo4qVHE2a4uULwjoW8MqFBQ7++Ft
FA0SAOUixm9t2ceOeLLU1l4MTT29Nn4d4/YUjl9E5MNbr/RvRpTtSJP4gDCVP3O4kREBnXPJjj1Y
kObe9HlafY/99E4ZOuNu8sMMxrQYLhmw+SWECW8Tx/qs7au03m7Um5y13hDUay9KFhX6iWdXKJm3
MDQYghVf6SbOfFTyozc9UF12WGWl3Hq9ptwONjpgsV4eZNNHuyypvdfzR7Hg/NRhBoaynviwbTVY
OHRN8dlJQmR7TMV7GjMjAdHsKhc3L/w7djjOwoDCQSaWNsvvs5PQgztSlMdINfqDMWjmWW18ccYv
JJ5l2daySR5SgDbYtAztDalIItgtSwZX1YKnPgZwC/QlBkXShk8oddjnuCt5XtFpefHw4Bvf8zIM
nwpVr1bOmOJ55A7N7TAfCj1C3iGrdqqXNbeqY3OYS7JTDitNo1gKSHxr2fZpXJkM2F5aj5B2tGOl
q9Ohd9MSA506epwG0uA+4IvvIb4Zjel970QQLjykp8i3+tPaBzF2nQSBr9xEibYQQKUPto5wrAYj
rUOw0uh2itlcrlVU5c3jWKMOs7DXJny7pybDwKAquE0ikVZPJUTBNcZgwdbxrfIpM5Cz5Klu4xZD
VS9NjESdHNHLuRratr0L0JJeyqrTduUNC8zoWkVR0T3ASwR/NA9OJ0u91Qv/W6I/evGkfgEK/kcE
RPNtqEtv4VfCfkwqvV7ljhXcwf7LN1E/qLeDUg4E+Uf1Jhn5kRKrQGIFP5+lpertBYZtvFP5b29p
Y3OClCdWfjVqbLK7b5oW9H9yayhVkvwZsbJbxFgjPJfhGKyrAojwn06mp6vYSrgD1Mhyj32p77BZ
5AYoTOs5KzPjpvDG8TLXyqbgm/KD7AkUcLJQNGNCxFRNn2zfBBLtK9WN7HW1DM1FdO2BxNOrd0OP
yp07bWSVrHG07QnoracxS5/QozIXaavERzevg7Oua3/yMOxewiDNdwU8m7WFMOWLn7saYb9CRZWF
XrcLjnrQ5PdNxhNE+AjbzM12aVYH2Mzygdq9NOjdrouhVreyl4sFlfukSsBnccq+X1XAlJ5NZPTO
dm/+8rmQAtO1nGO0w0bHntFSu/oex7EcaHKJZVdshScfqcWVU6X1C3LpLzCTuD6jfknG2/3qTB5A
rXmSgHuyHQKBVfg8KXBAahnYGr9MQXKdZDn90qkK56vfpwhU2FF978+flOrBr58ECK5+ySr/xVJ8
5Xtadr98Eqze3aRYC56lApTonIyXKXp5qNJm8182eXOsI5fJ+mtWnjSabqoWgTMASH+P87SZVwSK
Cp/CjgID4c82PuhVpj+nevQ2+VF9RvhPfw6MGARrXT0OJUuffvRWchBcbGyNgVpfpwTNeBOZoIpk
dQZMblGhM/jhOIUzKP0KbRJjJ8+IRCQoiyImSTf3jmF0jrGguWjsym+I/oSnPPeyXZDgs8BqDeEP
MYVH303yRRCxpczDAXZpOuCMlViPcoQ/vKD51j3I/gDbET67OclaqPEqSkc1uRnd4NmpXQvBFIPd
uGptvcpQZiChc4RbCj1ortZKFu3iOIrAG1F1k3JAXtO1d7JqNhbM0KLRD4EzPvAgftYdK7u34y67
j9lygMQkk9EV3AtLP+LmDbP0IHtBjLS3v/8FNeNz5mHOhLquKojVWLCExKdwVmTzNClrp2eHN4xb
AoSTQfZ24sHopYhjNZhpR7etUM2DVWVcVPytEO08Es3WKC5e9lVXnei+qPL4vsTEeu/EoiGNGEEs
d9ESVREm3tZqqKzHvOhe1Y4Xc5sazdmvHdRWimmfKHr3OnX9tJsEMM4AcbjX0kB5YyIEdrJMHHLA
h1+nQw9p9k7NrdPPZytaGLKuY5W3PfYkzyPwbDm9Lqb8piCLjgEXw8oZTpGZaXVMQZ++OD8+03Xr
+OC4mbmUo3yBoJ/G0/Egz4EmEknNcaU40bAciARedBTmLgXmCz6Pt9NHkyvAxBgDom2yTR48rHg2
Juq616nIOWtHs7ReVEx0jz7+irvcSNF7m0sfbf+p9PtxduT+OJ/7s/TpLHHoii3QaXKt6l3dKd42
CsJwyQZtmndp052WBslGtF2++mjztXZada1mrOU02dGZerk0U7vbfrTZwkEwbdTLjeinb+DAkces
NcGd56t7YRDGmkSPUnUdOvfov+dLKwvaN70Tj+DHAkA4ypoGCEyqU56Msqvff399/y3hbxjsEUir
WbDQCdvK/l8SRpnFJifUm+ANoZowvrHsXW1kjxC8mu+W027FWGvvqu+IZaDbxrlEU39fBZO1heyf
H3PU7xc5wMEFCCsu8vmgIOu/smKQoLKq183p9/9k43PWxLBdYRsENy3DMR1TfAqcWZrqhwFZqfdp
HFaRO9VARDiYSYHns203O7bJ8aJXvR9t6mBj8Y2f3UJPze7NzuoD1D7g5hoUK9IIkKfStH/zwesv
UpGqtz2aYQ/KmJ6tVO3fioofSMdSZpcGK2jThZ/pt2NTEdocTPy184SXvOU6GraJ9MiSPMiBIBV6
fKvC/L9ANQzn04OJP9yxLUSULdskK0qe8a/JI1j0IDGy2X7A4oEpkjI/kp/xZyNvivZ8SHU/P3oF
nHMC2PtP7bIqR3yMlW2JyNFqTUy8/uaTfBr3Uf2Ym7sQd2A1RWjCmv29gbj5IRDuG8QBYiC1OWLQ
YPti45g1vfMQmKDLAeb8RTaB1hr2PEkntGnplCfpVWycaic0d8jRDfdqUfaIaVxElHNKpePa9KsW
1ZZ5gjyJ4pXBAviEf5AngWE2nmKs42SnqNt47RW9KRMlh4QYIUtOYAzxfJClpjbzBTLL7fpTR5ai
1b6QAy1ulaWuISRbtYWNnF48LQMj7B7txBpPfCH3bdqh7jUfyuENxlT8cO23CI2ySK6Psg8Qi55l
zTFP8LyxygYtVz/Q8Gww1GOilT9Ksk0e4rn302DZJnvrxrT3wkedpp/84qC6LcGHMbkTWlEQF//3
QXZODoL3m9wci4Osf3SrEZLGJA0GkrQufrvKpGyM+c2rzQcV/EqktenJmd/DwGji26nJzv31NQxI
foNZawtOYe6d3XyQ4MzIJIKqkCfpylS9E+1G9slRYTpVe1RXRxYq87v8P32q1o370DN/fGqUDurS
GQSQjXSaUNDFoDFBcu+tBvEDK61wzxA3nbOs9vqovOk9UXwDAYZjN+jZOc2aL/gLGydU5c2TLFme
yQ4QlwyrLEy2iRMgHNkRsc/HRqIu17L6cZAzKnRdP5pUkg+LVouRSWl65RYgEGJseuZsAtVSbmXb
xyGw/GDpF2FyQ/Q4PqDhhQPgXJKHWvHGfCGLZK2SDdqo56gNkmPkZyhgOUW2dvgZVlVUVOsUmQ1U
JdCDJsg1QHxr//TLHP2Mvsse6oa4dT/q6vpardv2zsU2SDdML1+KrCL0UhYdfnQMDty+PWXRdCT4
k9z65PCQPRXOwmtM42UYdGvdinraymqOOeDCnMb4XAa1/1yxYtHcxHxJprGDsPyXWVZ3SSHJsNxs
IuICev2Vu/lmBNz34ll5tc37/8/eme3GrW1Z9lcS55232G8SyJtAkdF36i3JL4QlS+z7nl9fg5Tv
9bGcdU4hnwswAsHoHIpgkGuvNeeYLH/yPCggWoa3ywMgvY2OCDzzegjt7mgUOQjhwS5eUIPOL2AV
krXKEE4dAQup1+2oT85yB1KxGzolzUPn+QV0GYCycYZ6PbTUw/IAo4RJLdF06SzyVAs3Tj29u+9t
Fq0ejDZWztVmNuF8G1aAExFZxRjYKJm1nReq+he9Rpo13x1ZMWpuk/VK2lfm2gqM4TCLi/F9gZ6T
AulYLsS5QV5lAnjWYszwi3gf1EWKL9dujkPu/zBsqEP3nXlCcUMG2nipypLxFBLM51qf1krYSFfw
Fsbb0aavVKAh3cWZOtyqUBZvWv203LfcUimiQJ0UmO6ySe/iRtd180CmYrCvQ03bxLKSP41ZvVk+
C3NoOzdopvqSJiUjvNEwPj5eQMyrLMuzZ0XjR00qj7wfgqG8Mwh8Wp6ZKTEItMLAk1AjVJJ0317b
wxh8xavx8UWoHpC93oLRqZHVcSUnZeaaFWAEqQN5memwTesSnxzm1tL+uDIuV0gS+rjy77tG+X/y
mN//C14nq9tqLgt+/heSrxp/c1pWfz8rk0ylyYhcdaGZ9uezsmH4jZ2a7fCg65N1FSftFfEd5bPS
ko/ZwWjZLpsZ2A6zUmmYVUwG3b6lBTn2Ky/3pS7m4xGFmwHEwyQoRUji/3VN0oVNlTFG2+Xax72l
+TejSTAlvy5b58qKsaQpCMhFQqR9XvOwdqjLAg31vV71gDeh7sqVpuyEDoxzufbzNvu/uW15nJ1f
kRrqjFLKVApmTLIPaU4fuqmk85jY3qFTi/2YTZG2VQZPbMaWM8/HNuk0G3jGMFGG5Llrm2Sl1ZU4
lDZAUaO+i4SUUJWZ2T4MwpTDM5vR2H0nfVG5xsqkYfoLvy+PogOQrjWLJLNls/LuBZKWxwJZ5aar
rcq8JENWwpoLi0e1pf6og4b8x3kzLPKVr3nVvZ9O+g2/P2q+WaAzCpKXcpvEzYCVnhV7yTaA5HTV
M+U9CW/YLFtj3NpXy7WqtWQoY+TpxQL8tLPcKJnpMwQtb//zwcvz6VJt5PmpH49dnpu0nI2XG7uB
1PHQ13DJaoq39UO5pFbpi0dawAIlQJEclr8ksu1bJpc6zduwe+iajA4vf5FJXoGLp3yAuJUJ47lI
w29BNKWv4RQ961WuU/YPHjuohQKUcMj7+QEh54mH0Cg51PU2krm5XPq4utRQ6hjzzSpjW7u6xpv4
WVhVSlt47s9SCkIpmQu447ZTq6cbK5zKPfW4dc+Y+EbTQu1bYXgxxERfu2haUFz8suYkNN/RBtOl
4If1YMuZvxdh1W3KngNOHb0u9zN6DtZTQiS93shzNoPXrzXK/0uSUFf0il18U+3oEZdXB9ZPNQ4M
cqXVcjufuhsRD/w0s1S3fSvqrShs6SkAXrM8ICE/aq32WnWArx7dZyENmvkFZV+vXGucrDPuYe2q
LjpGMvMdrcfAF5KVdKN6tXec0rRcmalhX0c9Dhe4pF/qKq/BlxX+g8HaoPCV8bETojiNlQ4/aczG
R2we4aYJtQxFPveGBWBVieiny3JvhedJ6NkjlKXhUhGbwJKER8XhNG1HXwKG1IbTYxO1sSsTf3Nc
niRsf92CbruX6l66FhlJsst/jO9lL+ygWy1PInQxWTWeZe5BmtXnKoLNMo0Two56XjWFkfbwc5Oc
qB+bZeFVR1pLf95c7g0rWg7Lc5s5XSksfVq6KbNHW2fwbwTeIfQ748dVTn3dnE9degcFG7e0/u2+
5RmSZ6y12JTRhOzjzPOMp3KoK5AdAOcQqtKyjxnQdKq5T/IZTecVMrlSIjoWo2fcxZN1+3F7Ypt0
3VASW83g3VBNvy2315QkbloDBMC0lFynTdE4wSw1kUbiWtLA0q/Mqewv6GTJg4jA6nYtwhrgvGuR
NeLwcZW8GnFYtj2GMVtiN2HkcJIFhqOfsxGMZV0S1fNxW1ma51CepMOfxDXzbb5yMyJp9zhYUL6i
cuui8KXq/VsReeFb15dbkorzwCnSl5SA8Mgp2itWxkbg5HEE0cKf3urRuzIrq38hfef7VOXKszrp
A1QwAHcDbW8HSjyYXU8IkIIJKwgMbDbnIdmDp9lZNLnmq8uDlmu11pAVZVmpu9wmVVhmHCngNdLl
NZgghFv4ne/L3T+fZ/VEjwXBlK87Lx0cG8w5XtPYX0tmqV9Y48q4WRVln9lRe0a3BSbOCOo7KaBW
tqaq+wop7srzUSs60srPuu7D3RTOpqbF2bS4mHw/VY7BhPJn9j81I9EUppbmTlcNAgEaFzT7sIkU
ZNbZfkQhgplV5eWvIah1Bz+on5Q5n225sGcnceunZwLipeNy0/JQMwAK6cE5Xf18rAhIHlSMYJdE
lbFS1dG/UtNmIr3KHEmmS/RzE8ndWrXz7J5cLBXvrea/aAMSmJoa2uniYhWD9XnNh3gm8Cn6gx0C
P1xeqfKVH6+UzwGtmimpW1OqjDOtrdwIg7M1bySUoee0nxLAbn0ZbmohzbkI3CMSPcKHSD6nixKS
rknU7LiSnob5WqSU6ckvqmaXk0D4cS34922f7s39ul/LWPlRB8gHm94o7pv5amDK8kEyuFg2lwtD
szJz/fEgyIaGStAGD7ViU3FzpQivO9CbiaUlj0h+1IOlt/VKNbE6w8uADBbQHcCull5biUYO63wH
PLRi1dutdSj9wP5SJa2bmPpARgoWiazvxs2yie5rT5KccU+2T8S4GANYAn27Jc+Vj5rqOw9r7yuh
7aGb5jOgTNKqTZaE2QksL1pmsLvbcvK7G8WeRjcIcK/LCcMHbe4w+XOvqelDfW9l1ePPm5ZrVtnr
q3BOM5QJ/FHi1DqRSG6x6Mc3B2nOcNV5c7ltuZgKKhcHzyERkRZwPohBNxUNMFdhHgZItwClsGxP
8/ZQ+6iYlm3O4v/a9tPqUZczmF+Z/CSjH04rOXtngQi0MzNYLyE0CGLdvEUrbG4CqwiPpkj9c2vN
AyepqR7aPIN+Adn3rX1Jkjh/z1Q0pFWlWg8Shz2EA0lz9vtKPeQijbdJ2Za3rDpBfKRl8tIRuLk8
S+mKK3/kaIVwz3M5tG7/uvOnGr/ak5gS6rZQZdrCtmFoMrvTrz0vepRBZ8mF92rkM/5g0vxjSq8P
D8y7Wvv1SxpP6yejBXMdEbDuxuF5VInGU2psxZKhhFetOuxJQiLyr/Q0KrL8EkZVvW/tlSaKcJsW
eXAbZLdJ3Fzlmq8fZMnQDnQLCHTJi8QNuxYFjI4pg1WTvsrlEerXkMgcOng5HLQwPjfto6JL+qoZ
4bfRt2u22E9oJ2sVlpomINZCOZiz+EbIuKcASj+pCnCtTHuK3lDOatdT/kAYnY3SB4KxynyT5Cgr
O8mKp2zTqn2Q7ImgIp8BJl57Y8c0NXUxVkpHEd3R9IDqrfb1lTGSxOV12JFCKNJHSRaM3CGkOhk5
rZsUZeqq98insoLE9Qwl32B1kze9l2ibyXhtdTXbd7Ra1oL+uGsAMt3QAR9cURXU3ka796Yw2eHF
RSszoRuKjdwB0Yuhkww1KeQt1zkzntiA4ZyWziCH010PNDqSSG8cA8752HthiqixWKNjktYI74rN
qFmqEwc9o/u4KVcyQDaSH2DJSL36Lc5B9nVmVq4z38scSSrTVeqrxW2EGhBJgXoGYq2eG7xgsRK2
JDIELoSb4YDg2D6SYAj4vMZIxswwuIsxTbrJoNJyJNcNEWJZ7eHwreBhMsyPmv0Exx5YQ+GYAx2D
aGpfU7nUTshnXvxA24qAmsks8yhzvG4sD3TD/cZPT6mmfxkiUzv4jSxWsQG+l6rFdyPFbsiONGtm
LPes6tITZv70VHKQHgOgry2OjCryirtAL+4No0kPRsio2tOPtK+vwGKZTxx794FFuDu541aQnXPN
jB4rKdkqou8JtQprN2cceaMjpusq3UkCgfqhCAiAI0EPp2zkdF3XnFvzMCGDWM80zw2hvuc2saZz
kCNQkQRTcSxsp8IjZVbGubYRg24cijL6kqdef/ZGmrIxzAxLqbxdO6o3FutRh0OytQdbChRaHe6U
qGovy4UqICcOZUYEX1Ahuipl7aiNNVI5TZwKprFXPUqU1WgG4PsFMbSIbd3em5xGPvulZXzBpulY
QXAs6WIfpFQa9qPdPaf4x8+6OqCN1vgaNQSurqoRLMyKHnEj+slVVwFI8CZL3Q5UsqtUFW4oaa9y
X67VUOX0Mg7DWc7S6wbvIun06GsxyYPHGLVmFWctQehpsKZhYW8TX+QrIMorc/C/marW/c1hTfm1
Z8BRDSuAZigGYnAsCr+ZLums2XmMH+17Cl7rAAHQPKIfWZFqHhERlEBnIjrEczJcqg7NQ48c7oSA
bdXCL2hY7l8fZG3ll8X/8m5ICQfYatsKo8/PTvIBybnasXt/t6mJoXC0FXHS+VtnBbOFZmxWk27H
jhnBDbEG612T4te2aYZT29vTPtetbSkLKmiaWDsqleHgSQHypyYUGyUooZxPsA3bLnhCkSRf6im4
xLVQkBp04Tlt1WTbkgthrJfFOMGJj1Ieeo5aRPdhW95xTLXXftGn5GslxraStccwIXYw0mGI6WYM
w2xud0et3fJxgcRpS1NeK363T9NadQND7tzRVyqSowSmlnmzMs1kXffi6GNEIoUgddKBbEKwke92
EwZbI2ye1WwC9Ffkt7ml2wfVVw59KN1Bqoq+xOxDjmLZL2kOuk4bW/mISkTfZT6Hs1xKoq3hqdUx
8tfVrLJt23dj1K/YO/FkVcl67KGZVl7cnlS5aVB42kQIyMWxKdvmnKSEA5t+3rrQc2Mnlq2QroVy
DcpfYpoQkptZj9P7X3//ym/nWPbEeX9Ena6rQlifzrE53E5RGn72PRPycN1VdkHYk6f3LlOGuzpQ
KdILerzqvHcWZR7cGFb0N/4Y5dcG1LIPGsLAKE4fjVCkz9p42HyZsCs7+44QT33MRxSGpCmJTsKi
1giJNgQ2fqhq68Ljk9U7o3gnSUZsA2o8koPikyLH8SFGd9KG3YiPnrPdX39M6m8/k3lYiqiD34rG
DPLz4FSRRD3gk52+K3nySgxac0LukIBjS31knaBVlmmuGldnlBFbliz+PhiVYU0PGL1wn1ub0FBf
IPm354F0WVgqo3RMMOFHYyav+r5TT1NPjuZfv23lU2+PjxZUt4yT0lIVex4eftIzKDHrL4RA4ntY
8fuQY+Ob3fbqiqQ+qBqeX+4zYaIpmZovRrCm272HNq59za1hz7kOFyzBfZy1i/4idYVDu9I+1GJM
nMgC5g/931XYragdLeU+LBV5PQb5DqCSvGpq/6hYwBo8Mv/MOl0ROGLuB3+qV7QarW1v0RzrmwQw
SUrAJmlGMxc7efSkIduIHnxxwHD3WKK3XJeeB7rED7uTMEcGIMxd8fiS4dnmUe2U0fiS6QwDAyyE
biyN7Xr0B7HJDStg4ZZ3qzrqSuyDo73xW20T5EZ1o/VNiik/EeuBoKuNp+sRp3Cb8s7we9phU4NB
TCtXle43rldQ6dnRN5x0QV2+SLpunMuEgkySyLtVLJI2S/zvjojCkeaRd4+3zN73evjeUihh81mK
zWHcw6wtdkXdIL+lTbHlFKscgM6GUHZfZY0cXIgaWtURRJU3wd6ch1M661PiIkMiGQN9X/f+sO5h
frm2aWR3Nhjznd21bwbswZQqQFV2Cg6y66KmtLtCscOCSEZoevDGk60W8S4oe8UZOz2caC9krlEm
7khW+LUmJHJYS+CPvWwHmUOrX7oJs6dMZ+JPdIOSHgmopJjKlJXfv0PnTu/qXDd3eldPbkPPVjaU
a4jwcy4Q9rt8auq/OVN9ctB87Mo6PAlBv9qGU/fJQdXKns3vUnjfzSoMKD+6zImFZG9iJDsbRQ5b
prRddzFNo7vovkIgZuQf8wTPPMeWzaB3d92c0IfV7z7lS/nrX5r6q/ZreXc00HH4KCrDe6F/Mncq
sppUaVlEbwNhiqRgENPby/kN+0lOzPvY71RB8FjB6MQtaLduEqV2tB5x8kLeLyZAVtFIDoeWbDTF
rDdoFOj0hU16k8uZvZanQN1M8/Iki/uQrz/R1npqEJuXB48Nh5y/+XN+O94JhguGjeBAMVXxG2BG
U/tpioc+fuvD9grZsHKn2MjdKxTGrseZcjW2VXLdQENDJ9G5ijriSFMsxW0MDtiSRqp3XSv518Fq
UdDGQkMEGXV3or+3c+tl9Mfi3mfm/3diEftzNcMHr6lMYjTNsnUOJL+uGE0lrNOayII3yQd8M4FU
7HPx0CQRpQL40o05qIMTSF6+x7PDeAhZ7B204WuR2IdMMY39spjqZO0s1QN6vWyv9qRl5S3rHYV8
CsdHXSmavj5rSrGPaBxuFcufgSUYayCm2Yeqn2RH8+ot0UCvI0qxZy22EK401TlKvWpLbzi+T7uK
thkH06YdHv/6m/ukYFt2REtn8WbJhorW1f6kl5nSFnLCEEdvVqrWazs2fc7gHrbv2rrRwiI+moNi
rvFKvY0SQVHtcJDG2jimQ7XGvQSAuA/O2iBXJyMNCvjWypMguP5as6Q9iYWd1OhfMPuSBolZY4V6
MXTKOulcmiqwTyK/vEyZ97WVW47RHosqfK4PHr6eY9XCIv/rv5X957fvG/0PRYtqsZOaivnpmFD1
qVFbfpa9JYYhr1DS9hfcwDZB250v9iFl5lUaxit0MtnZnvw7vQnevXJS3VhWjU2i2/55uchtWruQ
e4A9GCgrsVtFbRvfcOT19oVVPxPBPJwk2r1Wk65DqboQqDwAqqA9irvxovPernWAQyH71s7WfTLt
E0m/Hhj3XeLsORR7ztMJaZbkOEA1yGzNMQoLu6usPZRmu/aY0WuxrhwJJUfL33QypF1Swlp0Mxn2
+EJwaqTvtfP8KHBbQkOc2s/m4QdLrOnWSDNn1E2JUJMUVAoGnSuwD9mpmalHfmqXRNgDBEdLwxsz
WumLNCblihHFFfrF/KIO900zhTuWnD59ehNTd5oVpAx3iYsQXHUn7YGSEIln3b+1Znu0y4osH04+
wMAdhorxVUIZ7UwIWtcRiSdOOnP4TaMiqrjMLtTs9tEy8/DIECt3mlg3dkrgDYfRGt+HsFWZOmTK
wZsTXT01ewvaEtQFfUyH0IDhVJDS4ZXkUjaw/QaO7BuDqguLHA0PGbjP3ArVjbkD13XCIXrmOHQV
ULEo+WLqFZmWcwKvatFzQzOEN0Y51sFYn/XunQF9c5VQDDlgRPaw3vqt7lXxF4T+B6+iR5yPL1Yi
+SeO4OVm8KF6V0jrnGiEHUFvXD4a8wUOaYeE1uLke8ULjKK3Ch/4TsmNC2Bn/VZv22EnoKn2cGmv
1BBJ5WCkr1lbnXUTKn1j+dc9OVvXwFLdWklvSY7I34XPqd280NsXj5kymc7I6OGYyeplMBT1blSC
7WgV8XXPGhPm2djsOCzR3+6DngihACcter2dGdL6B09KbVGk9jqiMjmieB/PfkurarLs+ton/+xv
Knrx26pCmIqhGZwMha2gN/x0HO5IpmSv09s3k/gYNw5GqrgUX5ZltxxDqYCuLKtkh6w3KlnuhRP5
AE9MxV8FBDNuzXB6TYfQ2CYxwPnIADz+la6HcMBk2fs4mjtUrJw4nZ9IiMQMAgqPQ5x/xpvhxGbW
k/7imY6qYZP2+9FaKf4Ivj/tx5Ncf42TbKch+rwFEZATIJi1ZxgkxibKlfeFmoNrZEt2ibY3BmZA
4Mvi57TukhXWMc4ibcAyhP+rT0NjgydG3WIewBvqh/mxB6oVz3mfWV21d22kKu7U3adMvuCuDdFa
zkAoBVP2Nlgojcyha7a+x0ApnndhrwovXdSN59A0rpupqD7WMP/rF2pcvVDkXnOwYojBmk+b/3Wf
p/z7z/k5/37Mr8/4r3P4ykQyf2/+8lHbt/zyLX2rPz/ol1fmf//x7lbfmm+/bKyzJmzGm/atGm/f
6jZp/kW/mx/5/3rnf7wtr3I/Fm///OPb9zTMVmHdVOFr88ePu2ZdvhA2u9+/8Xrzf/Dj3vkv+Ocf
WLuyt9cmpG/x+9PevtXNP/+QhPIPRP3UQoLigjhrhbMqrMDlLu0fQjWELGsC6JuwTWqSLK+aAE6f
+g8Z8IMmTG1eW8O9/uM/apJL57vkf9gWRTpyC0OAiqMv869P4Af/7+Or++95gAjTfzkRGrqF5Npm
haqzbqJR/nl9ynLStDnAdrsqkXeoGny39cuTHopw3t/4wTTNUyO9I866tVCdOwUV+jprB3QKdCmd
zCJRM5QYm3RW9ljks2HKumd4QaIu1cOxK9+HNjlBQSZCT4JZkCe9I4f7RMbSLUgycYHnM+jzbTY7
0i1oiiBKtJAewBd1sukhtNvIGZXpogTSDTN3Qgg18a0e4gdhqzeJosmYkvqzLlWEG13La8Prm5UK
aR3+JxNMSmKnStNTP7valW+RkhFIlMcreZiri8hVQ/3GHm+7xL6velZmU3ZfTcF7gObDNKIXulVX
tRmc+wqoVZMdYplTuDJ1iKzSyWkBQLpFVz1N4I4DL7/tEOjUSbUd5WFdY9tdMe78omvBdSvi967i
zZtG8ZTk4TuVBeeknI8Z8suNWRBobygnjFa1E/u8Z19UT3q+Jtlno6UqrRUc/xjUGrtas2zfWgZZ
hXb0lHQIPDC5gsepZSae3zWcQFVlQcviYyNwL3I0nhJ5Bmhl21v7Taqh18XJZo5kXkichRkXO3q8
s3SyvtGWu3LJe0hmUgTq252sZytf7Z0hIDiokK29PphfPdG8ehXPI2+scJIIiWCfHjFYoP8GMzI7
ddhTpBqj+vSVscgK+GyxiYMZcjUwbC3NEJ6/fkPBPfF1qrv5hSPdAz0xf9teLX3Xi0dmRLVTJFqz
LgfrMWpVsnuiwSLeJ7nBn3YwyqFz0wiiaT9HQGbG3ujLVd8NTq3XqRPW/QVJVIlYOFu3jNFXWmHy
xU/+Q1xT6XmitVZMWt9rjW4hAKtdjnSCwDdyqgp/21i14SD0YGWSi0e4r93RTvxXLyH5vKns+0iA
HA/9s4/PoyaESARt79RyFLlBGgFvpjCgVz1eS53yqlavqOGkW7X2VkpiB45PxbnSglVpk7BieAed
HJVNJUh0s4cDtZfmaDXvtTfEngTvfcCSe/mxeLY9uDKCzalUdHeS3wvRyStl1G7Sjt9MJdvoif3H
cEouDLXUWOEDko2bLqxU9Mj+TUmPZRPTL1np8wmyzPgziw0j7sAdZ3G1mrwOnecWRcbUIlNv7aap
HP9W7lsS4W1BomSKuapMSICy3wjkQlh1W6jaGsrWFiX4u+mZgzOp8w+vjPcJqCyk8sZlGOP3wY41
B7aR5VRq/mj0eBtyB1UtvwT5UTHzA/vo4HSKlK3g+Oo9u4jockBLKd+Vn1W5M/U+KYW1tWpys2M3
raFr1RWkBZN0m31KWKzTJfzEJH50riVvAVoBxWN3CLV72oSMNWhkMCQ/TPFLXPqbGHmCWvJZt7wL
WSEArVJWbb/Rp/CeKNiNQjARQwUQElB9SVajZA1SYhPzdF/qAwFNqXdsNBEjJ+F+st9eNEUwHxjw
lfal95RVwbhr+QpZMt+rWJhcZtdr7snwQWBtBrEcrxKT46mWeQzdA0zLoO0YhddPIub/NQUqT461
26BGfsLRMzZF5PbFNcBgvtjaUjZUngCO4/RF4kCGRKncpwUHlkyktpsHbqLWBkSfUnZUmUAiOTA3
FcHbLdN0lyUXXgWKKJc2HWK7auxcW51/s21ROmMoLkPEwTKvqm9qbr+rQxK7EvPpOsCH5ZUj6hFS
M3JdOlq1NGwbX7uOg+lQBZq6RpxDryH4Utccjhifqu7Ya6ewZwyWtXm9KmGGO5jaN0iHMk4G8Vnj
g3CM1Dr7xC+HqODtULtDJrIeGsaiFtoiyNPwyqP4XaP/5QZSRm4H6Wew1ZHC6kbtZr7ZMp7OGGOP
1oPc0iK3lMDFs1Oe5RRMVt5C1JRTRjS2yDm8pb3hCL9d+0R7b3tEy+4A3LpTaKySNpK7vW5f06fc
6NqVlPJVkJx0UpkqI9oBt6rEK1ov39ssudN6vq3YeOobcsInEU+bvKjsbTkWLwWdfzSlWOc4+bqm
FvDTS6zRkVTfRQlXL8cSv1ZvxiqOVr7d3IokuJOr9vuAOrQiEdaxmoaDhelfi/j7spcPNsY5iB8R
ZJDG3PY60/60HsnHEvlViCaMipXDLRyUfalZg7OcsKglQ3eSeKO5VHtuV5eMJG3AapERvmiM5IeR
yLs2ew/0dMsc8xnVd+koSvJdlvgt4jWzXV9Nt6muGuuw0/ceRmnqcslwEpnJW2SzfKq9rTEY25Kj
/ei1e8lHzuOp5mXqxbnvZfqUBKYBJVfdMvDWbYhESzAfIEbqjci+LxaGcidIxptJg7o4ZeVz2IJ+
KnxORpIScygfoOIJk9/y1FWYpPXkItU2f1dmUV9E6Te5jx+rQj4ogC3DgfNkzI9Nlt+QJaPC9Iav
ZC8SwqInvmv635A+d25XnIz+GfdrsqoqAxS9UqIUJ2LT7QljJ7zB3NstzxZNk22AFO38lD51BbxC
onZ3hQ9epC04+PRCuq87uEGVRQPWa9Wbrq3csh0GUm04QJrDzK6pORPLhCq4SXcsB88pAcUzG+aP
6Ftae1HQ+9tRF06ikH7F95rIzSYVCQuS+XTIj0dzciqOZK6+sDs7g6Rsu5ADIiLW+4kYlCGe4sOQ
t4yxYR9Uhn4jS/EqVAhzoIU/OYF2Npp8rt8oGySjuJN6/pbAPmto4Tm6JTIQajk71craz6XgMpcu
YaGeBfA7R6jKhcDQp2XPsbU8Zw9A4CgxPIEnuBaDlDstpziAvYTkEQZH0rpUX4F9fgwj4OA4Bhz/
YguN6AKdPCqg0A1wA+9anfqAbAPB908bOILuvc4R+Fdh9mb1SgmN0yw2pex9a1qDjnMXrIPWixzi
GEvxJWURvY4lyiwz3tA4d/A3kihcdNGmgUzCR57tVNNsjg2Lso+LcsybI0lvtWOMVUbJtGZVZR80
pd5aTaHsqMCfg5JVdgykYQ4rmIvj/lBVtoJMN3lM5GEVSPX8ardGIL75wgB7XxTqzBlmPOvXXHxs
kwGerLIuYmEJR+oQ5MlVFOmkCGjyHVi7+lCMWn1QsrRGN7NhUR+twWUB/dGr9mDQETsUYdQels3l
op3v8DajX7cHU3/plbg5CAZNByxCWAPHfnIhzQZHdEVXOvbSTYzdgbzGyqa1rSBx0UAPqZW1IY4X
t7S6Q5mxHmr9goVR2cosIxECwe/U9RJzCwoIG/N0tq31RkuYJ/JeGN83hyFNHozKJh5kuYNkEN1t
woo0gdJvDlOjkJmHS4r4Rb5P3+eXhDkopJ1kobA/BtlljBt5nakgSEzCpRjSNLRsgtatEq+kaK/9
k9ckJylX5a0WaObBAvt/sHVtHaDm2pmQsqssI5byzSQP7a6eNAowu3vN8eqfAgHGAVxRYF6KUosd
MjaNA//LA7TVAoDAQQMdgnIUBjQg6HVZscNYtTwcms6TFHe5GguVEsdM3petsEhiKn4xOcoU3UWp
2RN1UQ2H5VoCpCWDy4xanrky0zpkVuKZ5J12Vc45N6DinwRouk2uKtqhD2LtYMoatLGf2+rgEy+d
Bd/TZlQPcogd0fm4qjOwHkVM7ejx/0hVoR4UCbkn0g0blXUdrihzYo531sRsSD1hK5FQiejkuhkZ
AX5sqYD+CK3xzcwdrK5YdXSnjssFIKof1+YsF3KqPMLaGrFmoULWcdr0x8ZuFMZTIIlkYSLrljvW
htic0T+E/cn0AuFoqoGGv0J5PMkG8zvbOJbApz+ueXolVnqDhGW5bXlIi3o3qyc0U5G+Xm6hL28c
zQyvA9qhAYywfAZADQwk6t4K3iwO9eqZVOpsZRmyeek9j8EVRqVjX/bmeZSkUzRRhePzuyNNTLo0
qXHMerr2JIwmx1K0CppmcGNqbvrbZdOgAUueX7EWPbVZ0cvqfRJGyolATYQfHWO1Ec7yJgFfvUJl
3X8tJn8rBhHfxIYau1U8PKetSL8UrW2sgcYQLJIZlOcmCQQtn3YgzPs/9Rd+LN//jO//NHQ35tX6
bGfVTJOdxWLu/euYIrElddLzqoX7WGdbgmnmtSqZedZKy6z7tqKq0QgbZZidO3rI2et/8v/rCn1z
0wLbKH8a+tujro52U7Q7UhIejAmXsqCYZLGnhfF3in2VuEmnNZkbKtPfTJbmzt9PRsKPP53uoKnq
TIyYSf/6p1P8S0wfs3aXjKwT5wVj3dr3uDcJl9dHF7XdTkYj+zE8/NFd+qVj8u++1v/vfREFYet0
iv7vva//XYVTnn37c9/r4yk/+l5IL//xf9g7r+1GuXXbPhF/I4dbggJykO1yuco3NFcih0mGp98d
/O/lOrXCOev+3NAQkrAsEeb8vjH6kDcBAe5jHf3DVsH6u+6lKPpfSJhMOLFb/Uo2OYj/rntp1l8y
/SeOLZuoCtNyEHz8XffSlL8on9lMMkkFgIRp/zdlL8XU/qh7cQBt5nDHRp3BB9L/JNiXCA+pIZkT
0XyblVf0a7gvZoZPoZJCJFfXufaqJmZWJMltGImOBUFjf69tD5lnv1Q9g4Spx98CTRWsXuQsY7iv
IbAvyYkOe0lU4bCAqNvX9sW0Pdy3WeWETmrfKHELPTpqcpZBcR7ievlEfHC8eo5SgrerlLj9Iqvr
RmqJDpmtVeHHQmFwRv9n20j0DqujXr7o6moFhIRXYbt9hMTqbRRZscTSEGZFcUwi59VJm3BfqNB8
Vm+dWx5/rKqF8x2bQhfEJJujmtueHseVMca+SsbAsnpFni1+xnDXNdVMyO/fmE2v6ARLKshscyzI
LuRbfH96EuWlq8IZISn9otBYojrszbEJPx4WeDQYbEhJhoibUWnfh9WaG7K3r8bTioJvX90XkqP0
oT0LKJZRNcjeWnPPrbf//GOhmNu/T7/AQiO1ff3Gyi2NKzzZUMpchwndyRCEVSMHoDHSwjViUwF+
sm3eX/DxKiTOn5Hmg5qiaHtYhHhcFg4MbRvC7Wv7YG5fSwetlb0/nubmHimBpmXlQZqVT9E2CMx7
8ODu/sL9sTpuX+RvT33s/bd9Vtr21YIeES4ie8X/4683709vH27/SPs+3v/SvvrxOfc3ls2xWTjW
cilXw7Gwlfc1puEqDtGCbsm+uj+9L8RavNq6HDH45h0fi/IfDw0hEapUUwXYNn1s/3itQecqrJtj
KSl1OFc23zxR6Czf1/fNHwtrO1ben983/svHv+1qX03FlKGoAUaz/Y39Lfva+37+3MVvf/efVjPn
h0Zq/PnPv/DbnrD4m7SRqRH89u7fnv8PH/63N/y2+vGhf3vrv3x+f+WfH+3PV6Z0bl0d/baFnwCj
Aaf/x+G9r/3bbe/nxZ9Pp3DVT39slGrOmv3UIUFrYD6ynWEfiwbLhRxIK+JwVwfVdlS5pH285+OF
f+x2f8JcH5K0McgA4lAoYrUO9zWl4lLy8fCPbTUMDvgb21v+aXV/6f7UvrYv9h3tu/x4aOC6LYD6
sI9y392+akxMINz//Nf3F+6L/c9QjfgkDROBedu+1Bw62Zd9FejfKAcZc8ejjLpdK2QSkg27CRG0
lqjnMEeG+8Z9YReqvqLD2p7aX7Vv7dPJWBkIi86l+gYuu98oFvtTK1Cy9WlflY24rO9/241qxrI7
N1S1ypwKOxMm/jaDdtj8l7YlR2yzyvhLoZDv0lJqMudvaauTAI7xrVRo1SSl6s3t8C2n/+61/TwH
Y/FjoegD/S0Jys1DRcyR6k12emkK2CF4anE6bhyjULPi79o6jgeI5xCpkI15UUt+22+f8v3fWHQ8
P0vaJsGw3dLG7To+btf5/eG/3dbtt+B/LPZ37O99f8e2gz8eEnkMnOmPXf8/7AYX8UBj1z7te3b2
m+2+6/fVfeu+G2p03Pf/8ycp5TRMsgVK2m+fppvrQ6Muj81+J6OPWIZOOZfhvtZv/8rHtj9f8/H0
x2s+tjXCxCX68fhf7VYdQXC6+7s/dvHf/Zl9tx9/5WM3+zYno2ue2xWQMMYL83brUrf76r62b9sf
cge/KsBHDx/bx6RDCLu/5H11fyrb76v7e/7Y4/6w3O+Q+9Pvr9zftG5/dl97f/7j8fs+E508bIn0
oFWBIWjVEkgQWniK/IrmusRbWIIdkYkVK5fYnYdpPnbyxNyMEekhVzYmYS77a6ThLdHNxssS5B8j
fTJ7oQ7I/bkPzGRrohi5c9y6l50DoHTslaPTUHTNc/tV0yFDNGmYd6+mZJ8V7DPnyRbEjkYEquvW
I7TLBceThDa/E9/Jz9X9kRFGkGp3thmv11hEx66ZSQGiI+AWqfgkk6l7TOruS5FK33eJ2qIMTlCv
BimHMgZodfVi44U0OOdI/8IJjMnyjDw5knfoDSQo0H6pSObul6ATyfc8goK4TOZJ66SeJtcUJHp+
KAEIBiRSTIfK0k9NLq7EI/7KqylymXFAKDfNG6YIiRsBksVDAl6jgI1lUMi90JSpfdu0wkKVX0oN
W3OZNjfy0gU1Y3fsIdYTTOfsbKC6xUdC5UM4QUlgaKD3S+6NU/poKquEVp5KzttY1aWfDFv2qSQr
B71OMzoU65e6SN8seNWBMn2VO0LEmqvQDS8WOB/lMmis7Tpn4E9vNcJaiex185SqtgGHxaUkSUth
q0M86GZxQqHF0avSfNP6uvKAqb/W0zxR0Y8lLovRZurRHlTtRzE6WlhGyfhcWDhZ0L08lr15U4GE
MIyIUqEdgdt5iMuYTA4KTM38qymVKpREGyEIEwO/RYOYtSfsgmBZCsrEWZ8JZaSgu7Q4ifNw6rmo
ClIeDnrXeRiBuwCh3+BZwvmeKdiD1Y6YKnDMvmOK2DecOj0nlvp1TB4I7Cy9Jk1JKtVb22+a/qhE
Mmwvwwo0D6U1Y38jbQ5Dyr9lrtN5BtdcJWp2Pw4NZoYv9hM45/FopcvkGp30U0pOkUAoViTy59pZ
62NLuaQAhUlWO8Duokd6cYiNBk6t0zgeKee6p4wDpfpkdfWqrbzepllW6aiyq6I7i6xIiOlJaaja
1JoSsQVHpJYfRTGq51KcNKf/GufDL5LVZl8TCKnL/H6U0eQtaBjvDezANR1pJ7prtN682ISdLE6B
J6n5IZkxWZlUOYuS+BtRk5HXD0rodM2vinBJY4iUQ9NwOASY3zqCj9Lm6CAXzsaRZAS18MwOZZ6R
IGfSysZBEZCmfgcfkC+OmQ2GVQWg6cjJsyqPzTp1NLpM9hOhhM2mr/06P5i92QYd+AV3UAf8K7xj
aRKyIuXltgISgB6/+WoTeZ0q66W3LGx78kuXl61Pf5WeefYwMNp3m66wLyYMUz+yS2wiQ3l1VD0U
9aJc1IyId/4fXBKx8n028JxEk154BoLb61yZ52V2FjQijuw3tubNczE8NJxVFJpLzDE9vUZ8k+V1
wWfjbnYhQI/28zqN3MMJp/KagdB2ssSUozD0TyrBDDci659aLbFP68qcFSggBcRm8VC/MSFjCC3y
uLuV7bBMEuM4a8V1npj+IRtYgro2nhNpAK+1LqdxyuvzDN1nHLZmfdwCW7X7w5qNb9AqICwBl3E7
TnwaXy38qYyqqtoGBgS/wYjhkeYVjeOheZbIeHKNXtNvIjFmnrO8QiN0TQ3ym27h6oSXztWtZQfp
2BqQ+EeEBuKg2Jeco/FstAhC8PEtBpcEo20okg7FC95PT5uG2m34ZL6md7eCxDtE9L1w5QSf+lop
lSsr85e+x6BpZNOp4cd11TH5uY7RT/B+t6gsTmY2P0WVQNCIvNPuHdhkwjo0iiR8BmkSUpL+Uw1U
yEeGQiyuBECj17SnEWeKT7YbyQx2FXApXK5ThjhCSyXkZlx0k6TID9RKKanVG3bWag60yIYD6Kxj
DM5biPku0swvpUMrQM/JYC+3qjVxUP6CQEBYzWfOvsxl5EfsE+QNv+BR70SHetKZj+YpIPA1vmSq
OM4tcdfyUo3eXMbPKacpLq43hZhRCiiz8FDsoKvDAYqVMvetMSHiDz/DmPWWS4raTR4rn5SBYVnv
jDey8eoUEegLNTnRSR4QaRYoLvAXaBHSnLjNY0+qcuElcnE0nd54KhpvHG31MpCMI6QLAnWXM007
Eoa1uLYDq31pUJ+jPVYXgIXQWu0gNh/AFSt+2nBOTlGH4klI6nk2rmQK39HAb31hcexN+WCjT8zP
ef+CVQyciOXJEZe7vs9fmSBQS6bV5PSOc6iJ/XPpZm1gJ63F3pWlASPpcyvjQ1OX7prDxlwyPQM2
YRB2szU7l0W/pDWWPk48f4gtepMCp7mewk6i5r/Smx0gtniDpR+XMfq8mkvt6bPzGa7XGugF9KQC
SXC/RG/tYFxGqHIghUvqW7n5s2wLyYdsTgcSNOGJfm3sxo36VM2p4oLGa2HnXFQzIcFMgOHtZ0c5
9InIUeymAEdM9auwB8VzWsS1ls2mlursabEkmpNV/ZWKWgncgBHRYKYHyTCfZxz4Jgn31TrrCGgr
NJD8whaRki6Ixhth6z2z9e5TRaPLHTRU146G/8+up2BcjNwVShp5nV3ZmyQE8UR23z7KtPbuMBcd
rIzWFE3BAw2T6cCFpPf78W0c4I1GNN1SM8K0Qk4dEzyDA1oORd7T/6M4MeXpckoRgxy7LP0clSSr
rpl0Zw36N30E2IMtIJTtZDsyHFdXifRYF3S2m7V288UAcr2Jtm+6Uca7GnIOPieufBN2vaafgmoj
0Wt2+qNRUtCvOgOFLoV108t67bfoBaAwOJKnjs1xyKpPNgWigetxSKLXIemU6bbKNpisoQ6BjhBs
SGQziLUGZYVc47cbn0GBtH7f91dHE4h2RozmvdrcG6b6WW3lSx0dZxPFtKnljFizpvMH2S1F/jTk
yg0v4mfTHmYDxOtaxjfEGXxrJv6UnNmHSs4XzzKsEIuRuFHU5FGfCzw9WU/YTvIjnz+bE7Q2df5V
TNLiCUtS3SpWzh0AekQOuYXxkjCG0uxab/6lLVxAZIH6B8fOs+0klqfJyV002pKX2KirhDUuBFBl
jjtUyHlS6C1nwRBabmuSxhBzmbIODW70CsuGLy9pZ8B3g0tGhsVfpNXWoglTis7XhSafUQEe1lrX
TlzjglLBwGNWGSjI8fuA+E7PFRpnNl9cQuJcNkgtI5/hIhLTpM5rXkRzqoolxfWBuq47A15S6Iet
NENlYiuy2W0Q0XlO3WgQ1VHS6K+EkGr3nbJdOpFj0/SffQzD3yuwMzGdIb7xyF9j+xMztoZp3bHu
GnA8OjJtp3yc9QpjQNWgKpMf1akcfNo5T8Yw/Ii7EU5PI6PxSGj+w1giuVAlOEEEcqoOJzIcEIXN
XJqTLLnIloHTIFyIIcVionzB+OS4XAzNIMubG+6DDLdMm6+7ybyhhq+B+d9tdMQhOliLoxCQJUgI
poAwgbeSX8d+eZWM8RBrIOTJSn4sHTuFI1dGfmXEpwGmny+rbcM1D73GkGZrII/qfWa21yLmZgyW
/zzkVnbbZOOdkf5obfWunVTzRauAQaVhIzHennNq3Wv2E2NZ7fVjy+AIuktgGyvHKIprydKpmKA3
ZYgmuZMdJXj9FBqsWNNqkwBLKc0ZmTwo6lR7WaTeSQ37qPuWSndUm24mmSiFsijoyZY9VBPy8QGe
YtoPtPXaNZjiBS11Ih+quHhJBpp9VbvS8mX+o1KveO6JS1EJ+OL0YnSgDIZfTJQ75p70wzx5I8D8
kxzDsq+i6ZfaKzeWMyowr8ZfZvxMOT4/TN3yaypnDcukwKwrNdvActaCSaGpnBFBemv6maI6pxhA
oET7u+nHNXAGOT7a0m3pTN+cpctvqRxhCtX0UJm72y5Phdeu8TmmKowRo3oz6g5WZr8a7gjFPonW
o+UMPxuU/n4RBYmcfoem0LpCNynaOCnk52k4J0X/oy0j5yDm+WIDIEqBsPuKyU2hsZzvplT6dTbQ
e3ZuDeBXOp4d2yl6QmriBxvjQ61Gp0mxn/VudNyRSbKrWcunlmhwACTPCtRJmtc4QS05vxvl7oar
dOqhVsDGmAWFWn8GSfCW1BPdfstdavwjC4qaBljVHe5oNLG9kpxGVVePLRzMVFIe2j6XrnJmRNdm
FcUVqLwuOVjI9k3TPJ5bBGvIgrdtihU3pEFM5fnjXbGKwqFsZwDE2572JxDvvPWrNfuiH5Fnrk+d
eMJOMl0nZTr2FsAWJqr0hldQxhuRgA8SP0sNHnYkTGuYicFCmgKgbk4vBpQu4niLu1GZ44d+WyxF
9NCin6zK+mLFEzmv24Jy5EoODoJDtbb+3laZiwCAlnDK/2PbsDmpVT1Vj8LGsGMb0T0smOh+4GBs
LHHlpFC55PckTZWqel23BaXZ5mQvwFP3h7A+tWvWWun9NHTvmz62d6b+kjL8DfdNtiTUa4HB10dg
UAf7tn2hqZF67mKS3/eX/PYEHCGgDe9/eN9sIBd106Wuzvsf3rdFyQQFudfgnrSNv2/an0zRyV0M
c3l6f2fZpHeWBX0tTrIHaoW1lS/XXlHSh0nMWH9EdJ4U7VZesuJmng0cU9vCXjmv6t7EX/GPbcUy
ViS5IHjMZQkyAhIc7UaThjA3cuOabov9xUNq0s6JcqzIWFArnDD8qEVMiojR2ESubY8JxRKHti50
r9kfJ42hMjKar1ln368O15AR5hfnzqBfHSeX7g2cS9sDjenN+4Kp1dchQye56AV7LDZj81yB2fh4
HSJE51SssnjfkSXX5gXN2bVsyuGugQT8fkStTUp6cNK7TlFCtGb09aBLdvygZkDboni+7C/bFwBI
VDeyq+a0P9xfq9hV7xtikmH78K59m7qohS/V+S2hjzNxJrFzLbYgyHgTdmra8BpHrXPdt6tWOd4T
OO5GmS3zf2wvi4bl3FhqQtYJ72QWeJVThSClleOvXtL+JMWOidm3tq5AjkSgJPbqb8T36/6E0mfd
WSaT290f7k8AoNLvBAkUWpb3EgP/pD90paZ5Y7owchsNWB7sc39tIoTlOmAijoUqEGMtWewTVJs8
IA23/VlfUL1bURWj5BPRQXOovnVCpA/DttD7rj9TU6rcZJ7ld7/h/1cR/F8cNNAhNmflv5cRfE5b
IoLS/0NH8Peb/tdAY/yl6ib7QUFEs/53A42t/WWCKbCAPWHSMxwNycj/CgmcvzDu6YqMu8Y0VdQI
H0IC8y/2piFfMS1M4cj+/hslAayJfxKm8Pc1TDqmxsdAvsA/3PyGxrdHs65raCGnfhUPmPwEbooq
C6wbo0+R98YELG+kbUuIY7FaF1iOuT4qR2CPeuGWWtSHSzYh70PFf1atOzr+vqLO00mZ6bQzL8hP
Y64GjmyNYdlIz13L7HCUnleFbjsjQ9/BTwCSj8mfzB3eHGE0zI9WCqR8A6BRwTTV59XuKFZgCKVW
fVsoGEctJlS/1rV9aaL5S2Q1MieEQvU8nl+n7pp+RgkLpne6kGCxqT6b16yLv2G5FNRjEAI35mOq
wnHCq01FVgtG6bz8SrvW1y2TGMFdKgAscDnhjmIEr1rhxNgIATG1mKgy75kfqSEgAO1kWwP8owgm
BpHQ3Kp1+7zqDIdNK02YhjKwJA+eMXH1y8LK4KEquxct3Ba+6QkzuXjL5oKYlzx7bOXPBe1Zw/kE
av02S51nYgpBZW5axWJTQPLzPabR2DKMVVGUbgtijEspQwtuzGXQlk2MZRsTLs0mG/08o2dVrhbZ
U3OCkiQ50v3ZQXJpJUiFK/1LJk0xhab02K+RDkaMz6+SpBC0HPbPUSIILvMHvagui9VhgADe2aTm
BSQYs5FhkJCYUA+t9fSqDkyNjKiqLyOpUS5JS/GhcuKTtsTpfSn3P6BvD0fogasPLJFpvU4k0bIq
52ZRfFVQLmeyoJyWKaLRvsYlpQVTOdnZg4aGkYrNdBB2Ak+GgvCZBnvnaS3Chdwh+xfJyoAglDDY
VYc999wwYw6deO48MyE4UNHjy0jMC5BzZ3Lb2VYYWEm8byyOtePrCVw6Dv7XIaLGhQV2CiHofDbS
KjmYWDTCdG6d82yeUouf3y7k2C9tBM5Z8dOYnE8TelMSuX+stvQtoRd6mNQccmAEraPVg6xo6PXj
16oMuH2wzVplop6uoPxPEztE2kPPgNDbcqtzj1X+WCsKAOt4NF0JDAJzJ4i4k051cEEM22JrGul1
eLVZPjVrhhZTWb7NszoFmZq1IVrCm9gc86O1nWqUnLHDqlm/KUeB02+LtpwH7ihIzamfNCFxKqof
CwVw5KbA7beFPkhuOWXGadfswCVOW+erDkQxao3t9uXqZf89t+1j3CNnz1ruwR2qv20gSmmppVgD
s/tXuWls90M2ZRbA5SXli65/FFb50kLJOERFEA+iC2ZBnl5WW/J5Qs1q7hLgbRFJYJSXdToaHcyx
LrFECC561RIKb1HtY8Qz6DlJkpuP9nxi9Ohr2xeDyQHWQPucb7xHhs/ghA1sZzSmwqjKYDaWcR1M
VVtgCI+7Sy13Dy2K6+NKGDEQOvPQ58adEIZEvY1xRAO7TsDS7kB0UgZJuRbGUzhp9RQyjA0KMjPP
CNEPfSz358Uc7nF7E/DIIN/Fa7OFU5dyUExtAKSkPhF42VJL14U3bvLnbLS1QzvK9wJth5uaMXlW
A22F/XOmxhMm1+kw1kgPKgosrlaPx0jMUpBMyZuddMOB9JsnxUJz1Jb5cpqYRa0/5Bz7lbotImT8
9vSYT9CWJoC4rtJTHl87OtX2XRNbfLVIafM6K89zoXndbC0nZTtGhKQU1PiZgg1DEzpTy9yScogl
VW9TqZUUpJRrPKHbH7gUeG3VfVuI/DswJlr8blCZtCnigQwm3ZcsfiWR5gBitU2ooWbLY2Hjdh7W
xDdKiVDVcx0zw9YhfN3ZMnLgwlovSoZ0d9YP9txapHvFn9pkro6FQ+06miaLK4KNgX9RQqHrR5OW
aaga+Q91oZJmmnHlG9NSX/quSH2YWIdkyc/7jWhu9VuSORt/iauJIXf+VOVRxMAaNSwWobtZketH
ImtxI7bt56WtuW6J7uv+CGBqRvE/ZbDXv0yVqtyqCmrz1UixR+CSP5INo5yGIY49Whl865GZYIWR
JTB7CslzQv3Zj0lYtnX7kBNfiW8au2m/vqlJfZe0oFAJspKZx+Lxi4SjvfDVIjJf+ssiN/NNVUJ6
VXOIdkmqHapVhWXgNDRzCi3F/xhtGZj6lAl4Lw4dWLU52tmIGTLvOermKCZFABSiXEBo6LQSKlNN
C5IDvzs4+P3cbq3ja5x8YxpnXGpBjYKZjRIk83Bt19Xmki9SDrtloSkwF7f1HH8DR2VTns2nU67Y
Z8OorVB1JDOEGXvTwmSiHEHdpZrzl67X5Rsjqo2DZFbaDbaGkYJEl/u2racM1SU9iAos613cd4EK
aMxcqG2CHJsxD0ZDyD1d+AQT2aEjkhcT3sNNPCCcb1Lce3lDd3ZebBWYXE9MJszTJ2Px9ajo7qOq
IS+nrs8DSuRj3qu0nZNV8SIFvVBZ/CBLsfN6h99U5Da1dH04K6XzKZ0U+TQxIuM6MdQXgFrGqQCP
hz4mLm5l9uXvT/AVwoxsBnJxOSMBdV2TVL1iOxqfKq0yqYrFj4MU9XT1+uXOJOeS9GIepXL2WAwA
CVFifopj7SxJ2ueoz6PXzlAnwJt5c9sq1PmznN4HSk4g8wgDkeEr8yYRtNL+rcWrKE8SuK8O6ntX
kOSk28DOy2KAAsjUQG6zSz/qwNNGZC6Pk9admYtC5q6dB30Cp9ePor3godBiymcjYN7Z0qhILvyq
VB8ZxinOabJpyNhDGUAbGDisijdpcB41kO73udl6dIrETWxby03V3AyOorkpBLhwsOZbqx9NP2kd
/VDH+v1qdZR78vth1mJCakYIcSMvWk3GZU00faUsEF+VnigXlW43WAkPzSo1qFFD6NOF4OdvGJ32
j9LSrFTdpS9jWpa+4hAWCOrytiA+MM6z9iYCHulxF1ovcvuUQLglymkq7vQokX2UhfVF7fQnlPdQ
y8tWInp1SW4lk0ur/bpUcXxlEIE4M4/m06AnxwysK+WbmL4XaEDKX6TxUJetQ6VLh+fBzg2umfiP
1hWzlc7Ztti1eC6VL+ugtKd44uepCTJMWuuWhqDhSvbCz0HBePbB/JqnjKIgqRbKTZ+n+bGXa/WF
wohNLPPF6dfKU6zZoHyWXiRH5eY79OVNlq23UTVKYdOpdILoNBwGcLmcGHwEDWPcsdFT7WbCVHiK
ZudGnmXd1yiIPAuOL89xjAUzSPzWMhm5TzFjB07bGKcsrimDkWBxhN5fnwu9tB/AiNw7GRmu1AQ+
AWCaA2FpAzHAUhwmh4yOwQVoUwbDIrOeW0195dLnakCbngEgH7QYXHK5UTkZhRGcOMeCh2lxY4ny
e5bVkqdJDb2PbDC+YHfK41damON9whAxWDrg/WWr9z4RbPb9MmiPzoI9gQu+FZCnkflwv80D3fr+
yLi5PUqdhdlzhWEbz0a/6TvbE2ad3F9zDc9wtyhPNY1evB4Qg2kyvvRdgokytppnWZ35YCOBH8bY
cOo19nO7WiatdU+arfa5wh7jlfPMVV2szVecpjghFQkWr1GoRAuY4OTG+ptFwHlIQiO91boyDrBX
n6scMImSfMum9t5ApUHAZn2n16rpR0tT+FBbccIhBOHu0cCx7pnoZObwOSlz+RxpsOkN4mBOhIIe
Ta52XKao3EXYsG7T4WdX4tlfJgBuxNKEWp8zIB5Njg6+V0lKnENVMkiO2pclUvAhx7ixGHqMh5Hq
8dkoF/0k9YuvZgn0TWfN/bisCiZ4lv1l8wOnhWk8LAudXM1uNwqs7WbI846wEuc7YEFv7CW6VILi
u2XVxtvoxOq9loxdkDoY/5j3EV87K1965oawpR/jGSvhiqkV8UmCN1GWuzMIPoaOsR40Pf7ygsxm
V6pwPjhrUvpyo43oKizlaBT9r1nbGLY58gnNml6qdpz8UmNwKEear3P6n9dVu8Uki8UQExcjNYeW
WhpdRyqVQ2IYnDnSr6rRsrNJAb+pz3GGIqgiq+fU9fV64EAbvbSn8FjGk06lEUwd7v1bVVpuMm6f
xGcP92DoAbXYyeJX1HIveMaF3/GNplvqEaOve8pLzIzUXMc5SQXIkkUoDchPKsP4lkyrcugy03Jl
B7n2EFPeIekVl/dQ1rdzYT6kQ/+JzIn8xMjXDuYRjUVhUjsXDU5xVaVnhG6pbGPn1FFTC/FU/zLw
/h8FHTyfgIHsnssN441G6R7bbG7Q5AAmK7PeCbhK9m4fZXiVQPH5VozWgfwwxzej+G4u7eEu+koJ
YnJzp2tPSMXAQM3U7apS11DfWA8p0qfTPGNJjkeYyhaxzJ6OiPRGLW5XQ6QudyaiARAhnbFRfVm0
5EjEdfFcRfK9RNxytbHWE6qa/D75UUcBkjj8almT8b+Rk+LXE5xjI6cnbrWyGlaivkgxogtp4pY/
wblxVj25DPnKlxzhHcPM9yBZHJiZEqQwgQISNH+ugy7oCed8+sp8a+McULQ+Cp9gAmjt69zTbJmc
s4IoIs5wr7edOTzkc/NVSdTFg7YeM+rTIBrWenGUsnhr047JqSwMN8sz7USggubbzTifDNikrljK
awqgO2jqWj0opt2HzWp/7xenvhiLNHhDpV5gTSMjEPlEWMp0r1cEi1ur80B8wXA71vknqXw0tCF5
Mu04vRW6cpWleA2bsX5E5IHF0Ik7E+spsenleFNmDPQIP7mpE5O8FUMAIB4PBCOnx6XX9Ytk/ZBx
m15IGujpjQp+S4S29FUpk2thTvfrgm04GMwiRvldEBanTky71fjSxZJ5WDqNDBx7wPHl1MG8Nq/Y
sziClGvVWslXtARUccBAJepdtzFOlLqtQCnIGY3PtiREHhWBvd1xrQh3JlrO+QSZr/aKeHiYLTiJ
zCjJsaDj1ukmVl3Tar2mJcUbyuJlrO3+kkGqQkfBANHuPi04UAB9SJFrFk7ny2OiBqpspEGVY2fD
w4l7y4EVZmSv3KpVmqLVEprD5EPspxPU6X7GLPCs6OYzkqzhmC81QGEkkn4rS2poPhcSbbaakYso
SB7DBexSdCUqIU8+m23BsKbgfFL5vg/cAtzm25TH88O8GiVQo/GHMo/4Wgb9mOXGSZuEESyp/lPI
zk8D0PaxVMrvhpm3ZwIaDk6TkXmRERGHX4VFSzObiMJEcZxn1aneULCgH3LWLeO9iQ/2QEmFGNO+
0lpm2h2kT3gviGyH5i1Ruie+iS+gQaYzRDGGgslDtZ7qjtsPpYTiS4KgQyVWhfwI48w5t6Hq9PKx
1OyzU8fLWbKym3EcPivUPgJFd7gdJPU9erb+IgEed9tWqYIV7scDtmmcqOo5Nrr+Owt/bXIvF41F
LK7mW3QfgeUx/rVajvgR93WrJv7McOk+TTssOeOSHmLKTqbUHfGqi5sFsoAXme1X0yIuHEp/HCQo
s2MrWx/pkT/NI0PPpd0kTV8WsKVM34fD1CqNz7YsoNCGWx3BnSwRfZBOh3jjsIMe5urWp2sg5fUp
UcfeKymu+MhnFq9aJ9vnZyo9XOuONypvYi3r4Arb4wWRJdebGXyxNKjtaVhlj598uRsmW79y6Teu
RWkifi24UQKTeABDg/BMtsgklmxGZAYNNvRRX9VkPDOhKl5RyQa6Ret/SEVCo1NLGal3OUNEEXur
SLDUt1Riunno7mGGda7Nv0WOcfQDCwOChdYsPb1dqKRKZbbphR4qGyFhJ9EooFlW+rNG2UN2uuG0
ZvzTZirJ/kxoKcMa+ooth5zYVFMWUWPa/7B3Xs1tK+u2/UU4hdQIryQYJSpawX5BScs2cs749Wd0
a2/L23udWnXf7wsLYBIpAuju75tzzPoHPGlEG1ETGLQzYbT48R1kvukw5cRfaD02Y91PyNVwDLyj
Cz2/3jPf8hV3dQMWsMxnNDgdSXhclb0SH7pZgMrLwusk16ur1EM8YA3FFwHDAwBcsh8G+zEhB23T
EGbcJsNu9MWXqlnDoDjPdLSdJn4Y5U3slN8aF7KnKDhAWfU5ERrKae633ugzNnbGrY+SZzijOERj
1YQIgGkhjkt0gTxDZlCGHgku4qarrHKrZZykjl9s27Z20cZxhFV18q6N01b4zYsx0HgZljeSkL61
0YBEU6Cla8vbdrKGoEarvPp9EOej9STbMS1lkltE0F/n0D6CsjvkRXK/Mg4yz0HmX3pQB1YC+6zs
XSDrLJgrCp8Y4PiLY07WBhQF1efI6X7aCa18ov6gKtK0zZnxgOg2b4nh2GamOAzTcEXZGrWMpMyU
eh9wHj8Ba7uUefMU53YUVIn2VKKoZdo5xJRu4basccwpN3y1FisKRrJOEiZNVTIl1ADoFkJfAFmc
Fi+TycQ6quHTUBvRmG+IqQDjMV4PJWA8Y+ZVALC+msldHDNTqPNXjslvdqFDrimtaI9K7Cts0+Rg
GuEzCOO/sjmzD5mmkyo0TEfGeLD1oOFsiDVom4PVJK7dTI0HsVA4pUaxcZyZ0EBs3uharK0dU17R
HlyjqfkolntF8e0ZEATRj3FZUyGwh6AFD2Uvtb+JvPTJrrqTmdMwp6DNIrPS1sDmHxkYiKAHfAfb
ippl1fLz6WX6daA+CAzDCZliWtt+4suCtfqZax5auzUwZ8ZJWNRefQ38ycgEP4yN+RelVruhfvlO
NMg7Mi/KxpQPIDAxd1r0Y1toSOGNXWdETuD2YHpIXmJp2fxwkvDb6nRr0KL1CKr8Zkg9dxfN9hVz
BhPJves3R8MWV6YN18les+shMhHLLSUuEsO9g2lI+a+16Tf009GbRBysVfctzLx7V8YL6yurd8Pv
rhbaIYZLPpl/biawehVlFhbTMGlSWDRdctXW9V+Ry0RuTZJ924zlxXCv/Gl91/NCC6im+Hs9Ha7E
lLxH9oTwB7Ud9bu7VF/QdDSeuyG4KrDJzurwbF8DEryzJIYwjCvyQuruR9iI6XZFu1cY0V+TaY+v
zFSAKrvlRSQutJnp2WXOvbW1KKbgzcyusvjXYn0Xm6kemm8ZmdKbQXOz236h5NBoq7f3+G6ICKNN
L6h4Lz5nAD/cCO6sPc0rPV6R2s1milDo6rZ5A6E9uy7pd2jW8Ow1xtkZT24zFN90S0uDQvuppeiJ
h5UjDkRoRNC0tZm0NAn0vli4UM3hfkVsvVlcaBRiHJ4ApM6Hpu7ufNelaGPm172leWczH0egJMzM
kB94KEvIDyN55TQbGiNHyWqWpMA7e6yMbdYh4yZ8qj+A3n5hSdZ+TZ2ades8aseQ0PRAaMjT55D4
v4KS14ZZ43DUAIls/KK/eJa49sv6ntmdsR3utJXMDVMj4QrwEiJfvYg3jQ9dx4mbU0ecRjmP5U1Z
Lw/O3NMZIHh7Ye0ZlJ1974AsraAe6ivgOClnYgyziYedPEJGNCrsTaXdWdWN0XHhNWuwJkN1u075
w6r3NSy2LNumN0VLaInA/hyAR4uvujS+jZrIOYGB+Raa+vsAWokjn0US65h3LjfEhFYHTUfpaBEQ
MhkkGEp97yAHdVSRpB9X266bMEd1TQTAnMQhHyvIoeP4S/Mohx6fl6eS+QGeUSgr00u8hPx8XbQb
hzU9WROKnR7wy6nCimG24c8wWX8umW3fA90cNn4632cDK8kkY1CQVSsAIYjokEVy9pR2IFrti9t8
m2sGBrFGr7GAlIMSbG4QVi1es+tM881pI8C/iXZXZt2pn6v0nOtGj1aV/l3YWDcgw985Igp4NmNY
16hwVqjpupFdSp8ZBY2lCLRf/zSN+P+WYe2vrbw+Tb0fTD0qQCqmyE6q9jn1+we0Cw7IMZpyRV9s
6AQxQ3fytzInR4HK/PNSAY6a4aHB8F/M/dguzrVbEz/Ru08EiUgFa4WdRq+6Y5uYV5aeHhjryoOl
+e8+OLPXXP9WxVjPLOoBx6Uph32zaAaqdBgzFGDCY3MaAHjm9YRU3H2xmuKLS815F/rd/DJN6XZe
aXGGyQHlCuq/UGzrNX4yRsjyqaFlx9Z1u32SmNE3o/V2zlwUt8QqHWlLbvghvGBp42OZvI5MKy+p
jzRUowa7OjkgW4pmIWWEtdBPtcEMz6+XTYFraNcgYJEKOP6C+UCaCb6axviShiHjUV2eo9A5L3Fj
0NOd231NpHlj85dq1LDbeq5+lMJG4e18n2oyqwp0f0GVaRUlUqb+TXE7NPzHgO9YkUn/bmFaSC/p
OFQgq8Q8bHUU0XyMWqN7Mzz0pv5t4cPB1HXp4brT98KJW0JY9AXjgns/dly3mrnZ2y3kIyElqK42
tTeEXBKMeKXH5nC/mBWlKpz1Kc9rs5ND6/WIFJL0ILEGzmQS4l3M2ykqlhOyxD0qwuJsTMMLVDcP
KS6cMSSj/ex+GUlFMvvhEcbwLqk7AswceE0IvyKik+/qUcvQ6mjWWej+Y1SP+hVItgupOagSuawS
lUOQ7pEr0qXA03BNJmYd6G5ycmONKpnJUho9AnR74JU1AD4767y7uWjumGpDHoytk6dFxo2W6dkh
qRmriuQZ27F5jd1m14pQv+McZgLcMG4x0Gw7u2Z2Ic2WDlzDHh88PQJJr0T4OenUykV945XT7bSy
6mZgXer5hGvkfrR05oV28zr8lYBjOZar8034IjmUerFs9SF/XIisdaYEyTbr9J2G7h1tOSN5RYnC
cGhjr7tsQivQkJODfRYMdJHiNheLed8aCGHLBF4PELStXYyID/l5uqMT+l8yex4ucBA3JEzJGChJ
a8nrs0da1W6wpAnHj0l6oO2fNkFe0x5pYvspwtXGoMY1I7OuUpepl75crxod0QbZI2XdOaAJmR8Q
+RHOIeSiwycRYwF81aGdIxMCrXS8HvS5uayQiwJjMbk60QWgfcAcngMz7t/T2jACNy731Tzpm9Xg
Cl0Z3XQz+e9jjTUnXZcvTsWBElkTdhsWlXZm/sgBmgTZSnsy1pxnkf4cUuuHjKCqXcfezXlS7wCF
R3wZinpeghNqRfaL5tS9d0GFLxEijpUKrd88U18rzr3VP7u1MZ5nIW4TVqX0Wgrr1i/WnTWF3zOY
QliYhHZqNBe89JS9DUVW7RrxYBhcR7spfPIIn5zDdqGxrpvXNZkapjPZrIxhCRtt9dc6pCwd1iw6
ji7k/NLsSee2+DWY7na+HoOPmt9GwwlIWiMCx32b3YF6e/7mG8txlvzkCYciSGIYViSVNZh4wHhC
yLFkkKoIKi29GYtY0gBXug23nh7e8x/ck0p6R/Zkg3OkP45DGMCs7wn2M8htJg02IE8BJZfsXAlv
YVJdbwm2N2mHTSdjtW6WpXIPrjf80LKXpmZwdmFPto51Q2BAshtWyOAuQaKjdU/t99Votl3osrjs
rJ03J1rg5w5/VdyVXh+/zms77SBGDJs+b2lUs6o/eCVy+0LMRKISbjav3zUZu6Uv03e+kNjo1qAd
4vaBWIQH/35do+mJhtdeOF59cXpxI2ghLpmAaWezoBVh+JAVrkexs8KMhZo2ThuKPllz4PC5OE1L
SBxBYGEfPxhgQL1G61BGz/XWQijfxyhhijTdmQm5t0PSvYSYSehzTIdk4AdamZPQafUP/UgBOy7p
z8crFgLEuoXjUsjIx42/uESgTTPC5YKra5V3O8NpvB01oE3qOh7VsXY6ahDdlsVsbscqfqXl5+yS
5FuV+YgXSxdEubhvDGTiuvUwNBmTTDu/YHqiHWZSCxqK6Is//1UUcOzqxUSXEeZbxNHTFoJrH1i+
Uwa1wflWMhyh7B96q37FnCjAlxMjZmuI+IduGnfkmKcbbSHUjiPi0Oo6wvVmqIPYnYzD7CEUdmIn
DFx3glgYOxucjiTJaZQYWO0B446X184jOqWUqKZiOM9Rn2/y3jlHiUH0JMsue56RoBBpZjh9h9MQ
nCNcl5uh8Okb0H8i19ivtnHZfRvgUbkxHoM2p7kSEh4TokvK4LC33sCoOfsbvS7f5KPJNF+AU902
mn/FwmtHaQ9AyHPKJ3cstP2ARYfJ2dtk+Ip4up/77pnUwd0aa1+qfpyu89r8QiIpUbXkDl3QxRco
wf3yNKTdNu2cBz8p5i8QY1E6SrijWab7pon3kVeMmyiqmgC6DPWBMaIy2xtaUKZ8QOI+LutAI0BO
gU1X9fKSgKX5cjs6MU2x6K1hcb21FhiaThLkg/D2/Tw+zgaTpIikLlwbGEsMcoYOeSdaQiJTf1cj
89x2WdRuloIANvhaNg5X4nMpqqx3WUQQ3kRRNCQsOzDNR4HsgwgthrUqLC9hjFNhzgl1IlKJJY23
MZFqlCMCKdx3t7qb+QwpyM6jHD5NOF8BU2ey4E17L6KCbZXT27TQdhY2xZjOm6vT6FUnat9BZnmA
UPx6byM43loAV7o84zxrj2Bq3CDx13oXfQ2z+WUIJbY4tTXmRPidnPacx4PDKHcVld4lXsDE6m4c
HuRZi2GvRxI06+UOY+NtX4o3veNnIC54s8pFwyIdfq3YVyPAqkUfnVO7y8jOvHGM67jVixOekLfZ
yMiVJ118l8lsRFOPEFtT2fXC/Ie9rOne1ufv8MNsmSZgpaN/yCPWyFY9DveOdqwRSR0rcwkxSuXH
lCbMCLoLnHC5Tdw8xACA7Nd1dFRHC9ia0X3QbXFImHFhS8YjBP12DHTPAG8p+lvEjMnJDBMm394S
9O1tCROPOUnzaFqydBMDp+/7q8HyDl1OU2GcY84TsyZ+sszTXUoELDo+LUPFsz6mYdccnOZpWPHu
6gvhB0acUujtLnq3PPmFeEpNyoU4fA4ICoLRpWiUk1+46dw3v8JxN773i/O60H3AOoJ8Z0qMh7xI
nZ1YqIv4ifMeezm2uaSpdkMFBJw8Ck02b8vZCnLBlL1hNeJWxVM3M8imF9PbNZ5Bry7q9ONARFyO
HrukvcxMq1zFW5bOy05jkDindLx2cT9joozKSwF3gpUG4hYrL1+zjKicMv1eAkVop8i9AnMdlCA8
jzPDVUcdFBptdqqYLj4vzaWDeftNxGJC6aQjszwxF/PZHtftLKpLo2fXNjV5KsyPpV/dW4PZXZuY
FsKWL2BHVUY8sMXi0587FsmudyT+D5Juorcba6mrN4DfzaZqzZ3g6nXSEh+/48/US0lr/KtkfRro
gwa1uka46RTY9hMkCFwE0HJl5rqPYtFe47NjKmP8hBiUyMbnF0MPKR847utgD4ekID/E0Abjjuqc
sRkjCsMWbWFaeysxukwaqK+3u3nCUj2P4lVPyESnfatDvV3ikkFqEl8LI5luc/N+9m+SvjRfGCf4
3qkzA06ONotYB2oqnrmLXNRUUEAm7PTghvTlQB5tvq0zarEGQN9d5HMhQ3e2ggS3nvvxW0jL8GrV
2/ywzMM9RxGZYEQAuV14nWstk1Pw1jCLuaO+w+Tq7Ly2H/F/IQbN2uTFrbeG1hdP7Vzc9tSJ8eyE
+5JhRlqtEaE6/S5ZUrxSTfOIMupuCZdm6+cxs9P8YXHIXG/Kr73r4cEGUgq0D8VKNuMfa5gSI9s/
EohFLaXOAYtbVhDWCK5gR2M9bf/q0pzu9LJlGn4WHQxrjNNUUlftfpwzppC1T7M7zoK5svbEcOLF
dPCLm5VcGdhdfigznwkWpiwSSFzG1ABnYMtab/Jl4sRlLZBrgq+NOfMaDmyd694iME0W66mIJezd
FBSXB66pI4LDbe9W7yMD/nn1vE2u+clmSCnvEr/6knFdpLYd3qJGqTaTDnSaqkHXQluNm/KogDMZ
4YWN43tM7NOTUaF98ftbveOcAI4+bJZG0FoLiz3Kq3dimZpDZlouCM6R6zL/bqul3GSyUN+urkYQ
W+zECIhT98ZnAuWtMKMz9FTB4tUUWGJOwcW38SvWp4qsqCAaHa4EQrt0TfEjTNNxz0p61r+28Up3
bp3R0j6IYRmvWrftT1puHNsKQrAoVmfLtQ1iBZT4yPfsY44wZqGAm44kbYrRCES5bkcnFTdxTwSZ
RR2NIZUFXIksj8Nuk88clkWf72gBsRrrmbms9M2WOX2oS6g5Vhc+md2bAR/tQw+c5wtOoaRzgy6h
AxrbTFaWWoTY7hq0E1LzVybJKbGBxump8WNdigwbppQqp2EBpsemvelMJ63uxaloY7wLNAgRcIMI
avX2S+6bkAQ0w9y2OseLaqiNCAijOczOumRqYrFkBOkJ+soJnRF+D3Shbs4oo6qthlUZWu6znTy6
hrHSkQ8fLJhAeyXxLJt6m4edeRSQ0FgemtTkpdiSkeDWXpGQ+aQyEFIxHqh3z3A/kgulZ4orff2l
G6PqPC69cYz1DvnEdAuKsSN2gAL4pusn/dwKTERxGJ3Uxwkdl5oku0GWPk4tqCB6OHZQuEuPDfoX
KC4Z+weK3c1ekxQ1DYfgRh+JE/4AyFnU9BAjrGEWaGK4H8J6ORD/bS0pyo4GALfuy1Oz4Fd1lpjs
BMOnJC55dVFJ7gr+o1sbQcC+wtNWe9Vxmjg5HI0wnDxO8MUsZKX4/vexG5v9QlqKYzjHCUrEae7S
7ZpxIHZF8TAwDuebXopKQYAMZ80t3yq9MHch4SrkXdt+sIK4xD68fJVKDNo07pdVx+9dFKg5t0Yb
2QdXVMchLopdt2rfDCoQtFdKXF+hCKahdHecthd06CltUfNbufr6mX4RN/grT1jtNjXclcCOmMP4
5mpILj4TL1wrjvmQ6bW3S+2WlljOWl3eNFl85oSbyeHJF+lbfnVKJK+GfuP02dW0UNceIsi0ibEn
m5leHZoT4OiMDcl823rx0+q+WUAnUHWgFs59MokEeOLaFqfMMH+qhLEU49QWIgau/xwjDZrllBpY
Y2NrtQummVgIlzDrd8gHwYkJZNu9MT1bpoGhnouc747lKaXufg6z0Dtj4gjMEiueZxnGlpqU1NLG
i/Oem6aUMJb49CW3uI+ceWv29RtL3BdvNubtUrgXBsBkY+vDcq4wTJ29KrX3Td88IJ2edknhPvgs
BwQrkmLqDyDSwy1Mkop1UX5F5blB7sTZp7G0eQSe9LzGNmz3Snt1utlk7RuiN87flHLYZfbxoXVe
KKIe7NS/Z+HA5Gl5E5k0B/RrBvJ+uNV8PyIeeV8OERAalpkUMZttylw4ilboWGE5b2k02+eyJPaO
nwzZ6V4XnAkDQzTtLSPQfEqZtRDtvrXyR3VWGSHVkMmMIViAVNdsrOq8N3QbDkulelY3K1kITh7e
RjM2iF67dxt8JlTEddwiTbE3veU5N/xxz6TjZXJtrO6gNPYLAHjOQBR4BDofSHwyzkOI7m7Rr7ls
I0yWn7atUK808kjRQz29spcoBrlPbXx2Jjk6LF9jA1a11kS8hcDyUktcnyspZlPY3IqV5UpTEX1g
aRcSwpKjxTXJGUmmwp+wNzC7cU0Gm73DM/nDLyfGOcIWNwsCZ1SjxX50KKqlpnbsG3l0p/Y5k3w3
Xcrt+ziyj+bCYt+h+QOchIJZFB6a1UZ5aRUnn/kUhTkAvOGwbvywD/wj9r4Kqe78nQI54z5x4pHD
gK5OwMjikqCRVxh4GsXqhNzvaJQXORNPvDHsgGrkXXYzGAKfGPiTPTWxhzGjoeqPeYT8Y+8i9tn4
dcfpZldor9yMNepvdqi/I/5Kou/v2Ftft4SH9YbsRtvA9yLdR7+5iyLMuSzM5xaFevpjFXYIageM
ZenQTFpiqMvpyPFresI+IzwxKaHQNVucN58y3j8QeHnRf30Y2zI8YcqYQFuY4k/8cDwujtBJbNd1
5NOusNs91EkkR5l+MevmkRUJ/BE4KBrqK0pBcUvDwyqDzvBWdMtV9FxVjxmn1rWLq/9aKqEpNT/U
cZbdOFTKyrEjKmaJqT7N4W6KvTLATqjd2kwnUxygkEwS69znRR9gLOiuQ9tFRNnT6TSSvgUKlC5n
r2TiNGXFITHs7KHvTRth3E0dhslPOvfv+gibwjDBy48FUiOGHFDqJf1YvSjDba8N9hPAdCwB0RZN
sH6v1QlX92kUpxxOxEFUzO1twfwHOApRlDZQhyk19hyO2tcKDa/VnCpZRZkajXg8moVFjPfZq/Xk
ZfWZWspcWqQjOFTi6JQ63nga7P4U6rVzayf1q9lOxXUUa9VVYrGwWcLyARe7d6YMga2gHY0bjKdR
ULcJl0khUVqWHDFXz7rVZX+xnMNrIlijZ4ooeUTPnFW3tfdEejO5LlUYwFyk7a3klOUhgrYq9U66
qFa62rl/MLmU4tvvwTthayGWWn/NxVo8aMJ7sJt8vVQUo4O+ts1dk9TjHdel7oA8S9ai2/cMa+XV
jNoXj4QMuzZz7ZrK4XeGCjiiCx8zSykiTkbhXdmhdUjcab52Sy6C1dLPF5SCMLFscUv2evU+xxkG
43tGifINoUECQCk+0rUkhhjRY+CZ9XMSztm1RpcSVZvNcR9m17G9MtBTWqwwP38xNXxO+Zp+xXZy
BODj7VC1ESgy2utL4VftFqL7T6s2zYNecDDhR1nQT2fts+/234zcmKh9Ugqbllwnb68tTnZY3A1y
L3XGiWKH3Cw5oC6W2UMmqMGXhR5mVY4Xd6UiSLdfcq+CMHJNGF7y6eo1SUkna1jK+OOJcNfcwCEy
8hiSxbRFfpad7R76+oCXbbO2JlNSkQx0dYR1ioU/P3Qz4RdgsmFAdJR8vGc7RT9Q0oiOwTFvq8hd
0czmjyRiN5fKd/RAz1Kds5Ja6spMChUIRlfOyfKxm67QDhV3ekFuYO1YW1ryZP76k7/JHcRjce+c
HKNp96bW/mi0GBYL5OSzVlHFwO1VbkxCix+Yb6KqDm/zhkN/AH6+LWLTBmEcYofiH3vbTyEE4Cnz
LnpbpszEbVBLFAsf0J9Xm8Lz01NodzS8Q1x7I5RIo07r20z8bKJxevJQ0gijj3ZdRpUOZaa4Ippw
n4cYXzKvNxgOUfi6TkotcHHfvahqj545AnKKhsdOi+rLPDr0MQENJbU17fuapB9vWCnlVW0e8D9r
iXJeaeVSyNHQVGAlWnfh7OCtZl4cl9ZN6ujTmbyLXZ5Vw1VqtarG1LNGLAjrqmKiD+ZpunKBFgIK
Mdo9gtHk4DrrOyXedovYLz/oS3X0ci8JRERZ5h8GCtDYfwwUrnAAS3pc6nVssX8MFFlrmKHT6dUR
RQHsKvyEtlGmZ90sUvJNzJAFSvaj5TjGMZMjGfCSCv07CUS+0JNrc9RujYaFUlliIqHX8pNq4j98
RBW0/J9jGR/Rd2xcvDJt98+xzGsdinxooI6zkVo7YLYGMFAaeGi9zCs97zjiiyIlV4rPnpFE1ucm
s1NhaXcjHFNDv8dlPl1iyofbcfX6w9jO7sVBrJZAQ9iiSzIodNOvomYIuoQJPaXOyvyHUdD4z6hg
YfvgBwkj8B3Axr7liz+S0WsNKb2+zBWysbK5AMG7w4C3cVh8BMIQ5aUD7FKN1xHXQGpYzSGZS5uO
JoI8rj5gD7v6yW5hwPnzG+0kVHNVo6HXBWX44Tr/j9jG39MCbOu/DgkPmYfu+abhWv5//b+xIRJY
HLYo4VPIMyapHEFX6w6s3ikoCeh6HLvprzlq75vea1975695oRXvOh1UqhJjB0TDK8cCFTWHo3ao
Cv+lbNwrgN/ztYeIG2gSQ71oG58Jtmlu5rBgwVLWgrkqHjJBA3RTF651GOFlB35RHEzWFC9EhP0Y
11tt8eb7uo7QQOf2MUp8B7csUn+9p7yTuQgjqOwnVJOOrU4nT50t/9+Q/w+GfAIlOVz/bz/+tsqr
9u179TvX/+M1v7j+RFPa8vDHRI+mWwYr/5vrL5H/zJ4B9DM1tAD7/7Lj28b/6AZGfF6pc/qYOkfq
v7n+zv/4Pkwb3BpCWNSR/f8XOz4f4z+Ped1zPc/1fZ9yuMW5+udlEAVQrYfaql3lbUyLE5vseeoQ
c4tfWx/3IYOAp7wwBUBuJbfVs/7rsTmE7tMuVL5/e1y+n9pVN5WBj9z0IlS1k3/Xk4Kz7gDR3sej
2+9L6QnNFL2367oZmwSLKXUnR3Z5Vjc1YdFARNWTGByzdavuVs/K5es/n/rb230+5/NhtTVrBRS9
Yfo6kloly7H/eoM//upkp8QEfD6stv54zscn6zSub6TwJcwpeDP1nNLoXnQ6HrTM+lPttuOhC8uW
hRUGbd12MgB1GeE98IG4V91wWfmP/awS/3pkjXXwfoK4cflq9eR8hAlvfFHbn0/8fLPPZ348Xb7w
tz/wdw//cV9UVt6e6cQlhsE4OHp9+nwntWX57gUnirOHNQ6X3sqadas21Q3JW8wLft2YCNbWLcWo
f905IOzdrH7nfvyUn7+i+uf9sVuq39+LzFUibMnmdmpn3ba2xH7LQw13YrypZjKa0liSudVBWhU1
dj2j1j+eqO5TL/l4nTqkTaFZe6M3btRxiniEF6uHC8O4aqw4O6i9fMKNNCQ9fgn1Nz+fZ072nTO4
01498HFyyE+kdj/eVO6i+0DqdzPJEhp8Iqr3alPdYAhliYNeS9YwlqgltqGQLAYVSaVipNSu7Xo9
axXAX4ksMLhVHrdHtdlTUawQ1Z2MuCgDaIHk2XnEXKibAfkturUJRUg4JKhOlp26P/n1DD0LDybG
+kOLmvVMiZ8Gkp/JauyvfautrF3ulF/Nua3P6saRzHW1pTDoRk6BU+0COntZFwpynnwGK65t7Zf2
cRbyZAo1nVsPb8vBb92jLtHcCvAdqeSN3zatBNTewumxzE2AhJ0VfSzrx4Xa9GTex0S6KX6zO/h/
Yt8I/aK+GJUL/oTa9MSA9iQHdLCtkBojA3HN4lZz4duk0iFpw7fefX58IrBdihY6qHh52Nby6/ey
6qt21Q0L0H/tMvu6eF3sEaZGtbVn8ZRvzNWGfq/L/1FRQGhcl+5e/RdSSaVXW+qv0dNCZWK7W5WO
BdCaQuQK9iMuqaTNk5sUG3uYJ1r7DZuCFVdQE5y0ySUlxFvpltRJrW2WtOth5MqPZBsyJyBOOUIr
E06n+lDqNyH1dzuokrf8nOoX+vytUK/WY3nOQdTTT8oJaurKiEWD3IWG2cBdwfPXhhhNOx1KRkJx
Gx8T+ARXPPtYD1jVr6eU/KzDChv2rB5TW7aBo8bO8yO/OFI3FQojt/y5Jo1Dk9EwjaxyGdbw3esn
GhG9ZDBYGdPfTSs31X65po+Gl9V7MZLVpY04F5HZshmmMSOW3PK6IuFgiq4/8wiyPiKm5TOuIEKp
xvSTQ1r40auu4Wpc5I3a+txlFU2nmrgoddcwRF+9cXZ2WDw4JFR6nJcXYJGi9TL8CpSLo948JA4z
9sx7qe2c6/2vL+uV9sCX/bU/k2qyMWfk4J/f8ONrWjFlP0eiKOreME/QMHD8Nb99S7Wrvm8tex02
aszZa8NDkhvI2Wzyxj6TGFwVwiA+oxjIqQRbS4pdKkuFw+xyPTfTbPfb8aoOmIrUX2I0F7LgqAKT
46DOYHnjIwwqYssgVVme1PLGtoubhqz4vSlbQ6lExXzeRCutG1ck5N7IP1l5DXwVfbxLZbVxwhh5
JuKTdB65m+pVjCxS7gtYKptqpZXwgfNXWQDqRvfQYWpNg3Mz6ehzjJYf1FTBA1ce885M8GDhwoBI
C+oRbV3OZ3VfWC7fZNLh3hxEeqVunDxbN32lG6gRC+zLKAc2g6SmzKyJz2rLpfBPsk7WzqfWfTSI
ud+4pedscZwQRVgUqEUZ97qzL29G7LsbXweOE6Hw5TSSpBR1gH/s200PN5rS6yaOjMCpW84t9fO3
8odUNyttQQSoy4RopPEBqa8uLGZTojdYW3B1Yc0GUSRF2F4ljHj8+9TBrbY+d/vWMXaVDpMURQQi
mdU4q5soMl7EmIwy84foA3npVDduwvX08z61W5FoTjdEPqKeox7+3FX3WWkUH0hFv1J7NgM2DXj5
1h+b6t7f3udj0zOQTPVc9xzQTPu2a0jy/ndmgdnN4gQqBfvyGAyDawck2VrBqCFaqoSPwgQ/LZpP
jrNcTiV7NWUyJGbFlnd2alM9zkXlFvkGNoIcAGMpsx4mOci0KmZCbao71U0tH1ZbGrNmBg0Zf/H5
GrU7omkQycebqIfUveqNwADxzdEhjJu6c2juqv1EvsnnO8UhazwzEdJNI0889XCl5jNqExQ9s0/5
GgCHJFDJm0wFX3zu/+3DhZo3q2eqF+Vqdvz5nurln7sfD//x19LP1wh8H4ceIMvnU377lB9P/HgP
iDWUSkKPBi2Nt3M1y0Gvmxj01H6IkyOIwp5sFXmfuhl+band1WMoUk9WW5+vVbsDdjZqGhu1Y0cu
A6va1NHErFv1ZM2Ww63a/Lj3830+/xQjonTd5URL/vp7n39ebX0++bd3/HyvPz7iHy/5fN6ccKXw
kqNiHilijrpZ5Qn8d7vWQvY0A7wAu8lTKMPV50bONj5vbFG0u1As39Vd+iDTtnw5Nft8yh+76oH/
8z76aSTcDqi11PMsNV/4470+/srfPj6MItw2TmP/6xPLq9LnZ1dbnbpIfX5d9c9QXw0ePJevP56u
doURidPYwFeaLNo3zfbjRfLd1T9v0np+ctegM6ZlzmNdl9glcurFlZrkFeN4iaPC3avevJATIVdN
+dT+583HnW1JeC8oC5OBSc4LPx+35Cs/3lK9idpXD3/cqfZ1HFOkuAMy92jSgmGeZCCmxkK29Wm4
0EzVNQHSuE2oC9Gy29mitdYdllZ3a1tkQI9q2APDPz2CpQ3cpemOI/RostUQ+uhyAq0694OaS6ro
ODNG87r1CBfaLNCDduHg22d/1e2z2oqbQnxs2cnoHljq41Fl9FFaB1/NqtKS8BRSMtst1JtE32pX
yFpJwFNTPAWrIx6CKZdCvUVyEFd3YqvVtqPZ2ZvKNR7M2KeNpUezjjHJO+tzvxzGwftf9s5rR1Js
3dZPxBITj3R0LsL7jEhblTcoy+E9E/f0+4PsdbI6V5/uve+3SkKEyyKAgDn/f4xvmId+WkgjL/Yh
YsLKL5oDos6Gqy1raVvvo4gxQ6Vm6qGZFp3tjYe60qfcZPObIQnu/WjazmvzcxYjhJUudBoI5GmB
5Sq7dV7r0ODqkcT2ic0lyujLWKEYTufbsTPdiedFPZrtPs9fVC7BHONpJDkjvuYdM6/Ni/mFZIou
JM0WteGUVfu+0JIADAJy4vna2MxX5nEqP3TTpRmFPKvzs2oWXoCUu5uZEIfV1WXQHPJ9/Qpa1qc3
z+Sr+WPzK/Ma6YeFzsHIK6L7Phb4Kn5/OL8wPxdOIDXF7c1VlpXte4wi4bDAE/Wgg8fKcx8vzGv9
tKvcHnp1PI3m5+M7r30s2glYOB/z+bn5YQPBiIHM9JH58fvaKG/BOEh63PNsYXp1fmH+8Py+0Lcv
DU3azTjdcuV0d2VsmB0+HirzLTKYJ3v19Ho5RzR9vDUIMwOGx+Auf3tTooeIPgkabpmqEobi1bt+
kH8oPVwN+doiF3hYYysEFVsQbEgrL1+12AVP80KWHUhT6exsta+5KQiMlPNCplMgEj2DVavK4v0C
XrYDN5f3y9V0JUqF2tONl9TeM2c4JDo+lkk0pE9TNDEtPh5KWBLp4uPxvDa/Z373/LDw1GT3v8Xa
rAmb4R+KtQ5amL8r1q5+Jm/dW/Xz92Lt+2c+2KkqvWSkA3Tlp4Is/fo/irW2+S/bASDngMk0eIEy
6gc6lXxhjQwD3TBtVRd86N+1WudfhiEEkCfLhCk3lXH/7//5UzviPTrX/5n/hbTBsP+zZWVaQtBG
IRB6CoL9FOmLACuIxIjlt43BpjsMFkZscxvHAl0yqVXCFPygbwxIqkHBM6pS0KRzI812ou3A6uOF
R2yGTN4Uqb+MMGAMkWHya5E5wSN2eTQpTSw2qMKbdVE3gCwzvLZTiksRt9qqy7XmWKcV6aXBSda5
slH8V8ciGaExG2tZW5Y8hg6jdF1p1JUogzeVptAW1MWlQzm6DwlfCC3cyjHM90A1FiYoLhSp+c84
Jz3FqKdEeL7iEp7zus3qL0ZvXvKCrwXtq5LJK9ULh4geqGP9FF+FYnXpBvbzoKv+Og68i6NXCtaK
LF5XmmqvYdMXy9FTUX+YWy81zYc8So6qj/ZJkbCbWi8Yj9YAtn40toUdlpDQTA+BFn3ilCGcVEcu
EQ1OvDq+ar7/anmJeHBCwJ1Q9TyYH+TwIGhTh0eZ41JX7EmeGlToESnLoMvhXt+XUxyJr34dVSgM
We4uR8186DqtWDNSjh9odX8lCapKznplTZbOOlhXBjrJzMbAahcXgYmA9qS75BpXr7R0UMHJhK8y
XxMepRFPADAS4yi6r7DBttmR39UUG+6DtNiaDefQr7jL86VemD1h9s1D4Rc6wj6O/UbVmudU8wll
6zE7Yl49BpYFKND/YcI6WGQe7mARYHBrtZsZyxqkFwiETgb0mSDUbe6CmFSCuAOE4se/uPmtEgiK
rYoIWuTpGUn+IjWsR49sLcJKLPxJ1UCXKxw3blT+mDFlZjnYq9hiVGJG6TXgP8JHAqXUbs5NXuoU
JrRbpkyCJ/vktfIsPHcCTmcPbdiQdOEBLOX+uOy7IqIehoN38CfvuX/THPJThvRkqt+qIr0WZXzo
ufkwU4FYHiGiIufLf3Utbz8UJN4rzIbjfaLryNfi19LEZWIjvZFxuradLHlGZbrEO542/bLQSZLy
YtrWqa3spIrqLySzp0BfJss7wBlrz0YbiDL4kS0uCZpscNDjUyGATGzSFvWfAt5rQUqBZBi2032l
WKcI6yqZg1lrQMCRSEwnEPxP3nXGxipxdRUVEkGl6/fYMkFoER8leh1TbkZID1MwRNTqsA8j/9ES
CDyyBsF5oKZo5+/dBp91hxE5d8WdZyiHxkdkICvbOg/Og6zq7g6txilVra09Fg+WMsC+85KN28Jl
ElXwrBfJuu/CXwL8WJpm+6SD94bljoJQU97VlruLhodh0GsCKkWzNmKC1YOznZDBlcCBy/sK3i9u
4AlIhVmb9rrlxVAMdKYfUapmbP9EiGJ0WcdcauKqDffFtyohqcC86EkAXVcnVYaLzqaYrm1KiIsm
9/wIcPMLfq9846vtfRpCv9e497d2NIlFNPxehzrTwRpU5HpZebGCSkkmkVXeSgbvJ33sAeQ1brMo
G3AqgZ5V6ywssA3mfrYQ0CfHNrnH/GfsUobKRLrUGy+GZWLLZtwYgXrngqvbEPDTleT54QN6yINy
XAOaeIDQD3GsSX8lkSeAHfvZZgjEdzvE5ksdpnvw6mjXDmCUGd8IBXWouNolond36C7tcNN0gIpT
zpWuBziQSQ1xPPU7eTbhKtXM51HL4LUyBCHggequ9KyjZWT2MeoJ0CAKYd06qb/xC2r9SY/6AqBX
ugEd/J0kt+oYwqA5ah0Vv0YZf7RxjwRt2OhD/xwJEz2wIH6tNZ2tDtVlN8jwZvd1v3VFzkTLc7hv
2JV11DT6T4X0V3b6XE0Xfk30khIQ5tk8YV6WqmqzG8EGGdQkl7EXuUvOlvhkJqhK/SHYJ067zeMO
QIlD6E3rcB2l9D2u3DyroJpqLajv+pdmk72F/l85Ug1VoMXV5tZvtasC6uyYtWGBKSiDvJgQkE2m
DUDFaOLyWna0y7rx0mCF28G3Ouv9gHVZpOaKXUFIArTcoHQJwMn0FxcOwFY3bPc4tMTXYOI755EK
iisbIowThrUKGyyE81ZU06bMa+X4K7Aj+zA/SJuu33GivW9lFsQYumQDfgpnBSJDhOKlCTRhXi1D
a+80z+QFjgff0h9zVddWCijeQVgajSN8JdM0AOJBG8T6wbJr/TCvwYHVD4YywEiPTJVJb/srNSm6
5+Rpw0T50iY8Cxd8m5QYDyoNOIM6GFc/M8hocEdYE4PGoD/L9iLxER3Z/bZTxnPZQ+v93wHof2cA
ivLU+NsR6MtbzZTFx7H2+xj0j4/9WzEg6PAL3WTM6Lg6UH5Ggf9WDGjGvyZu/kT1/xiAGsgIVA3o
tXA0S7BEyfTHANQw/2UaJtB2RqU2Q1G27n8wABWTUudDj2Q4JsM1MY9/8UJqaJJ4/Tdt7Uiah1Rq
ad1i6GirrIqHPaPEPTzqbunLNFunOhFhjoZHyBVEOXX5MVPVfJOjYYRL7hAzWnG34Hd6VpL4129j
+b8YHmt/Vu/MW4cywrVV1TUsdhDj8N+3zjd7I2HkCqmEiXE55rBaXSgEADLMPRehG7kx96bIqQOT
zLOC0ZYs8WyIHY4IY2mnhMiRlwcycqyo55jRyRslztcBcIsuuuBOeiHDqoyGhIWZPPe+/cPmTzvv
0851ScVSVQdph8Xx//PmV34Td1UujNtIV+xrNebRpRyjchnbBQah0QCdLgL3Su9f6t1XnO7NlebQ
EftzcNJBKJ0YyR0QJmUXmsFLR+HyjtLvyQV1E+aKs8pS/EqhVlb7tq3v6X3WR5zo3EjTaKUXqn3C
WnL7h+807fI/fycb+rhAUYUARhefv5Omh37mRol+40TPtlWt2tCIsGurnb+XGkYqOxAmcMWOSFAM
EzsPaRdtn2A49YaH9dspn5x+KI92qk9jRnExnEdtylWlX2XcI2IEypaJRe/6zfrvN3360fznpvPb
MfhF8avSP51NWZF5EtOadhMFUHxLie4H0PspSXF4iT2EMm1wzKhNowiJz61M+tcC1xkGXpNW2w4n
CUHAFbeA3ieoSJcE+3RxF26JD1iSFAVnN9LOSouPfLBrF/BMFtw5ir5u8k49BgYYQigowzIKY/fg
5ai7ODcw5BjkueooeTgl8YE2qeaiLB6ZMXUAu0orD7dKB8nV1u9MP1cJS8793eiNwQ0996r0Goad
iiv25eBfQtCO53mB1dpurXSLSltOVfwzTfZwj/WXgFzEmobHVI3QgeHVza0Gynv40iq5PEeKkaxV
NKLbGjzqwonEZPBtwB9Ma13cXuHix2tVV+p7Ha7oRSWEKBfu1ilRt3WdRSRU/GiNRrUEbyXWioCo
OkRVid2I0XWnFD8Gq3f3aVh/IQajW4y9Y9wCUezMFHro3x9v7a9O1TmRhKm8UHXj09za6WAh9zaz
HUWjTGTjVkqotMJrn0tfxt6xtUunG3CChvopQLe+jlMHAoGfQ9zTPHEOcoIICSQUiPxOiRS3Tln5
NA0Xuksex1i5Z9fM3Jd/2Oxpsz7/wiyXC7PtTFUJ99NVw1JUksHMStxGE1KqagX3EFzudDtOYdWB
QSiJZODA+0xpmcicDfrcoRI/1C5zc1UDMhj+mtW/nQOBtU5d1LwBkO8yQ1uDqfqftKB/sZcxROhU
UlSXy8Lna3TruoTq4fq4pQi/ryRRg7SJX8MuOREsLZeOk5WrKCOqIgNjP2bxSfjRU4hkef/3+02f
QmY+7TddkAEDzI2tMeef/2+3Mm+wG25NHCWZtQ9lDDW/ekmCCPZ3qDNzUuRz2n6N8wzS4Biffa0n
VbnTtLt5V9Jk3RDNnFyIoyAtdpBLolPVSNsXJUi3qhbmKoyUEweHgE5QxG2f2nstbHHDGPklK7Gg
eQSb+54A82aX6klRIIoqUfIligPlXbr5pzLS76pW7S9OEV1XDYYUwkYx+PlKphlK7pbYk251H343
ZBcdOwf5xljp9iqJzHsi8n5ZuXNTcEuuSbdJXiNLP5PDZ0Hj0EfgQY3cDvBW94GtHbUGgM5iVHAb
uZmyKhWUKn9/bKz/vJHbNoML7hn8s81ZFv3bsUHJroaKTi2gqhuHkkfYbrlIb0dbfi+Gxr5D0I2X
MsFDKu3YXAPcz49pFRn7mpG0jM2rCFCqG3n/3XRa5wRLYkobz1+pq7VLbsCwxBw93tMDABSEa4k+
MyAi48VqfGenBnp1iPOgWGT8D7uJZxsg0V6lRR1sKlUvF62w05NMKS6oBT9un2w6rb+PVc0Brk7l
yokqsQPoTWQ0QGKskJfSQZmkgBcHstIAEtSu4KdNaHJyyYxT3BRpH/RI+gcoww8Ci/xT2itYgbTc
oF1BGEeW9tjDaHkAeF8b05fSKrDVf7/fjela8ek3YVMXYzcYyFG5oPD6b/sd1JInncEVN9ctcBDb
Y3s/BCOGdGbQO0uB7K+46ClCxhenYRjB93YDQu2BYp2SVrtUNbyNrA0s12IL2uwipU6OvYHXIVLx
TkZQnHwnH46F/yTbeumhmsXXOLNDmMuiYnd32WA8+JnlbtooumNqZz068M0S+MajLrWzkxe0LAG4
nYFfb8Yu3hVOnjy0GHSWbmNs0oCM6577IB4jm6qKGbt7/BbyH85QwWD7P/aUTh/AULEOGKb6aU8p
vSZbyzPEDXjYi1GiyXZk8CWecKV1SYC0QxWF9JCqpCyQpkCam0WAXxB0ZF8ccTvVOJYBcOo4c/7+
GM6WgN+PoaWaXNOYOKiUnR3xecvSxteiqVRx6woddmoXwx40sfG58ZNXgqmsbOUEWCLD2xIiAsRd
RcwLsB7KuLAkptO30OMWo39lLhpN0c+VA1MilK16Gjz3PGLYX0JLI8EXgcXGIE1gE9dQ3RsZDOuM
QE1pqPed/tJZ3Bdh7YjFWFgATu3mTckSuEbeIlPGcAvrmoqUAfSkT8hzLYHBBiVtJoOGjFlPJ7+O
d1xtCx0mWIGgPsC6GbrBRtgYkZjSmsvAh4KigxJddeCysckOlzh+i+JBnmDCFgmXZsYelD5z7Tme
am8k4FQkVBQQpP2uWgau4S9rH8iBmSNB1sOcakYWJv90/XWNPzsgDMfiOPCDQq1tUJDBB/HnH9bo
xC6e08G/KdRiL6kyttBbEio3GY6nXDmZZvkDdxaB7+Pg7JsopOKVBY/NqFT7zowTul/fiKeJL+Yg
Dfin9giltABLxdCbpA0MysQFDaCZfLDFER7h2mdug9GReX+nXvIaZm4Tx1dVfKUwKO4JnXgiM0M9
y/yKuPNORVuzYoep2yCqvofS2qaLHkSrY5rBfddq1kPaKIdYB5ejRVoLZgRTWNhvYJYxOcpDec4G
vlJrCMaqEbUF18dB5WGIlRFW6D4hXi2hzBwwSmqpF1pTFclBDlIESGYsZ8i2alWoqxQP/rKm8n3S
rbg/va9p8tanxsH2CH71Q887ibBeq3Bi70wawWlOLJSuVICyEthLlGCB8kOxAQImgNlp9+7YeTci
5S15yqzOWzVl9CI6u9pFKNH6Cv74GGPrrcaBMy0Z620w+VBKIj/9gEZAGRXt1o6A6PNndbonEd2O
zmMyBgN+EZt9tFIpwCx6Br2wC74MlRB7mTX1cqzpSlg9xZ8SuL9bCPLS6nVNMsuu8rr+5jn47kQk
owtRHuTBe6611vv0+yiJV8qqgO9pGheAtSfFZGuSZSr96g5yQkktkhS5VgcD3NsgP8k7g6IunGVq
tj8jQkiOaldf0jYhzsHxwEXIAfmjIm9Gx9nD4U222Ex+iAj8dRUMynnsSvhdantBoK5f2yZ6rfXx
jQAxsjdiEgOGbFhwzxBAiKyrUXlfKgI5r2HebYw8DVf4esgeM2gHFVhdS9gZGzJ1fxhY1fe9jfqq
ah31EdUlHBl1PHLYSCNw8gMDY7Ej3dBfTr7hUIGxFxWAL9U4KY7JYF0Lfio7yJrNuVgx/6HbmwUn
J5c/HYEY3a3qiGy+YeQGrtcbICD1xRvC+pJUEAhSWe0d4aRHzR3WlDNIn/a437qli2O57tKzV9S0
KFDqqwbGGvoTQJo1ZA4ZX8uiGXnnkIqJ0y4ogFFOkDwzx8LbpRWtfzBKuIg5Hca9DaXz0iW/8oQf
WJ/Y7k6o5cT5OHsMuXK/7s+DDvZBmlMhUaOpCAkXSTI8AJKrdevYWK3cohqBZBBX1V0w+vWdkcCJ
G3Wc/lGgJkeIgXjgTQM+GIXI3lH7Z4NPYd6iel4QsPbSK3z/dtzhrW4WwF/VK2RZ9TqMQ3eN9maW
Ymxo2ElzpohMyR5I3QI2RxD6l6L1yDMyzFMaWG/Si8O1aY+7sOmtO9BmgKnzOiNHXUGJ6IyTdFQv
1lrlfh/w8EGzfu09R9m2UQ1WlWSRyd1eq+u+j0lAJVlvQwLpT7uJ+os7LexCBQjhUBRibmcfvcCL
t22f/AAs41/HpoNnonnXHCIBTRLjMc/qMywV/xxaOmwxt2p3IqieCXfQHixfOwbKMF5CdWtTewCE
B/tY4bT9Fo7jj8FT7G0+pjGWarc9jYUAocqVUoiqPxbmU1AwF4pB0mCiFbRLR/s6j2X8KLyreyW8
eHZ18QMv2PkU4Mn8sbMFpQzGdy0YYi4EaIHrFv0qXb7S8uyrzPvXErlLUvbBgxFDaTCtyW88fjED
YGp0X92FACq3Kls7f+yMO8JsFly+BFET4OxlEe1qqurURGpvY8cEKltpumwsi4+1GNqDVvkZNELf
ywrOARKuRe3ivhZCe1KCESqU44FwCE10kPgqqsNvq8zeebztJ7HPh5CDaVHx/hDJJQLf+RUnIvDB
ielwTA1kEy68up7VR++P1QAYXVhPaNU/yc+IogSPW9ubfpJSSyBKvy2QRKlhYe7tWQHdc5Wlq6b9
IJKqOhg64yLMyDAlTXs4hNPC9scB6wGQN0trdyVAr5n2EHRtu9W0dB/5yrBOh/bt/WlCwAJLi7dF
k8lDNS3mlFAZphoVE5O2ZIm2NAUFYDOl34V9j5OA3IxJ983indCgomNvkuC7lXbVxkrQfMCrHdYa
5M1NlyVPkKKeKktWW6fFCkwaVLKOJtNEMoCOoyWIVLoV4dHO+LGMVUvu/Dg8QKYQdGzShKHQIZPo
WmfZ10xZmBefHo5dlK1GpTQXtltH2K+RsbR19gyyOWNwADViXsxquI+H1aAYO7hswLpRiSvTgnsx
Mu3/t+Z3k1R+fhzRL6to/xJwA5q+Fw8RCPi90nBLthNb2XZc7IGuDKiSNXclrXjc5lb+KMjwBJdF
C7qNh6saRtVKIUejAvq8tsVP7Phn0L7RQkeByZy2pefjWN2iKadGuF96q96w1HVDfDIh8ER6d1F+
SdzHpqlIbsCKvlY0xBtuvSVOxwR7B0xLtugEvK7YkJCKxK7wliTsgLcZJv9BQjpMh+BtYVOvOHSV
+ktxlTdXQ9ZI7P3SD5jhxk2yryJc6Y2/6+vYAKwEP44hzsmJh2w/Ebedknt/YohyF2ZvBENsOieT
q2ak61TjgFsqGFO1Ppnn6hPpUXmwzDCmYQbaAFkbUZoog5b0Po+UhnbvZqVZhDs7v+JJ9sXta+/6
Vb2dn4omBdT8vnltfu7jvcn82f/vyx9/wQwoDjatErx7494/N7+czkK1j/+mKFUMEUN//O1vv1vn
tLJNtiKjhfWuP541atPm0WtGXBiUP6uaziECDb5FzuUJmBmQSw/W6+79f5lf+dioebvnh7FfaIz5
wej7g7Iyq4hGZNZvoohfCNZjMHwKEyQnb35AG9wq/RRGOAIW0VyodCQMYt6fF6OGVFFGqo48oOGC
P4iNNhC7kQkHYBM2yaVjxkwv0eUcVYugxthtmXEYGLmWhfY9iOi1hWpgHrK2NA90GwHPZEjIN0oT
PHSOwy95fnleSOZB4ILceKmVBRCMTA+N5fwKd0ET80t0rMhE287vm5+aF/PD1MTUpJjmqp7+yPy8
maCGnNeKBEhMq0bkLE1/aP4AI/kECA6dh7QYnJ3ppYvIUZp9Gjfjway4eWKVqcmnH5Wlk47Epn3x
O++BIAuHzLIJqeeb2H3m1SxVyLyhv4IqeH5iXnR49NT17PHISW9dyBKThDfJ/ecF+ZZ/rM0PZzcV
gBLk/h/vmX1VHw8/Pje/++PhvNb7dYJRw+Hq06lE40pbo4igzbp0DLLjNGZ/9Jsu3Gj0ABgAkdtz
+FgQ8WX9/uQwiQY/Xv70cH6hmSSDH2+hq+wMy4/Hf/URhgPtwhbAogJJreP93Wmau3+sjnrPVnx8
sg7jZmtyyzENyVVe81A+hP/e+I+3ffynyuSV+Hg4r31639wN+3juty8+v/LpI52L253QMVcvrsSF
UnB833O9tHVB1O+0m+hB183DbJ/z0jhNd/OeQbOVpbtRtSGC2eZuPmYfR3R+6DYaE7B3E937+vz0
x1vntfnwhuRsjxRZpg+0rQBum8He2+owi1pVY9zfTX4pkrlWJRPx2aVTDZ1JPu90BvSjFtVf+ulK
8u7lsSpmR6Ikirav64WZAaD7cDjONseqdvA+zqvzwjN9AufqwIQkboH6G01mGNOfnv5oMFmHTE34
1CW8Y6KkAFCUisQ0YgDmvTofl4qB70Yr80dYGe1+9jZq0wEem6cEQem8Az/t/vm53w5RMZ+m73v9
Y9WLC06bUMpXR/rfbSWki2WG+XHIIb+P0oHwWdrZTfbesfcU4gdGs7/P4xhmS8GMS4X4roB9D6PC
3gKNluCj6GEacRevbdAa6wKkNxA6mYEtZbIZaWN1pgVx7kutfDGviuXpJye7eQJRRuwOe5+8QRRN
hCTKQHwbp/DYMlcfTfID9lpzQfhfHd3UuJVOpe0otHwLN2FtDhfDjpO1wSWYex5dorqs1rlWkigl
g8exUmyGCMZj1JURLFTnW87FaiETQClhB/sfXQ4X5dB9RY4kLrnsUL8ZurdXB8zlHmDL2lJf3cAB
76dF465xxFeyGMf1QMyD1FIFDEsDwmSEOywz0ptUrwdgyYReMYa3cOxfM3JR4ZhQgVJVJk90mDTG
Bq6Ffyhmhh+T3E1+X793Rf8dZg/h2Knibj2/9q9qvQ5AFGZGdYv84dm0ckjkmf0DjduwgevokqUB
49xW3fsy88N7QsTKbdFGTy3OzTXNYUDiAzGh+pDDlks7801rKZhhnPAReYT7jh/DnZ9TrQpJ+NmU
YX52I/XFHAyTW6xH3kHaw4RTq0s2OAR6VNl3JVOzc1v0CNeyaEcd9MoFqTwao4U4JkwueFLbfWLF
NwAb6aNsfZ1hkfGt1wb1uUp2YLDyY67Y9sZV1BzAz7CVFtT6Br/cHpkOCZYxt8KodA+1Ts2A4/F9
tPULlHFgMODxM3BAG7pDvwiOoMusEtSr1plYIilJFoeUPhAUfid7dtBwKfpjX1fOG6YBxEqa1HYi
95OtDcWm6eUptrgomKIur1o9yAVkVTjKwj2VOSKxRukZZ3t4H/KWQHVZ7mzRD/chfmVTwtjBfnED
SUUJRR/oUaZOfPQnWLadREz0uNEpjn0ZDbymgF6heWUkVwfJVja3RkbxSraGc0ra4pkUP7E3SEEs
W9RrcqCGqJpEGlYe8XxOC8my75RXuUti4zb0sXtKghQvNPTOYyi+KcC1l3gkTe6uPpzQEWKyZ5Xm
XrfMrXtt4QppDpYDSOkuRey1R3Dcj9T1w0vkimf6N4xgmaFvBBQkft35pS85sUjkXupplR0FzsGg
mIIN3kZazs+N+00jZWUIM+8mQuNVL42e9FLPPGCzOtPCSy+mHXERc9V2X+VYLYa8fq76ynzQyvic
aFV0qtX+O8El5BjJAC2fQoC77OgjuWQ8oRCTj46SrDs16kGyx9Uuq/PnTneKPfPTPaIIdRvq/Wkm
j9hhuy/om5AnWh1bMbprTYvYOnbwokIyuEuG8Skqkuox7heRp/XXWN/4ll/fHLjaVW4dlNBMKBXT
FRVkam8leaV4I/ptBex4S9OmXzLYxPOo+NDzAivf5gn9gzIb/CPs4yUpJVhhua9WcWOuYCIax2Z0
X/qWxBwoRzBLNUkC00iNcFDHZKV7hn5kHNUvs1SLdqLUiUuwyVrOJBjUCM4yW85sX4G20nxR8s5e
aG3inUFV/oSm9iUo7A1vyTa65nF2I/Y/lr2U90gPHjS0w5zZIN9xNuh0WxQis+xvbjLCEiuciwzI
cBls5evk7L4QCYcbB8pToVvhIU7GlGwj57um5oDi68fGHxyEePYuN0ei4osvuVJdLLPqtyrCQdwb
X9UmFgRMxcM6ciuPLC6i0/WfarTvsCW8iS+al41nJVDWVQU3QorHcHgNbV3f563x2mnS2kF+vG/I
YTBJJd6BhoYClVPNTYNVy1z2saZDvaDTUO3T4d4JS3WNjdkCv5uND11LhZH46GWmW5DJmLUmVqQ8
CU3d2TaZm5H2GOjOlPxWncxSkyBusJOnyqTIdQgDGXx1nwfVBgzgy2iUYAr9urmYbRaBbCRd2bUf
VKgGsH0aCv1Bv+qj1tkq5KrDLrD9bUQ9CrsuILuwm5J6lLMpVwa+wwetdihp6cVdILt05YRCntLx
W94N1c2hXCe17oGhHOp2ugc9WXpf9Do+63pyqvUoeHB9K9hC6C4PWMuLepF1wZOie+3NJmAjHF3k
P6MFYHn4HmqQ2BTEySsIm3C+Yk5aqpEZ02gSCm27H5ZVCw7NL+LiNjTc05ykJqdh7pQkVBPkeGsb
g1So6RlP96uj3mc/AcgnO8uQy5S4HWI4spNjmMpurBlDaWMYrGqPH0yRR8Se8P8YUVuc/agng9Ds
+F2QcEFpOI6eBuzMFbSs5eCk0V3jyYrTOqXj4VYs+uyuJxv4UIVJteacQIKvHWXNjYHgVLDDzfAD
9fFlyIVY+EP4huXe3vvZdNlOqUUPmcHvm0ElQ6/K3SRNT+l+QPQgkW4yhrraVrM96Gpu7ntHmUh3
ZcOt11Aekpi8eMP4lRHS9lyY0SEmlw+hSBLe1wDACB/xt2oejdfAjd/0YMjPdZsRo0ef+tDcFJsm
oFUam4gL/Za2C1N5w96WxGJT74aJ1FAV1ax9m1vdE6UVTl+cf4vK1Je5TvCyY1nTWKl7ozivbpHY
Ggsc5e4Z9xXioVFbuH3cX6ru5hOirOvjvmMvbAYxfgmsCoKnii0gVkAnUvMHJG9QMvXYM4DQ7aeG
YJ8l1j3U3RX5r2SivAAuRH9rEYobdFq9qbAsr3SY55vCC4jLqCdHqZZ8MYzkqZ0Aphqxza43GRTC
zmI80D/GZqYhLjPiTdf5d31F9RPAVIEDQwd44iS7Th+cLWVhiisAJlTrjeaduKiE7rIjdYgVX/Ws
FmvL9H/6FZ25nD7Tre8VhpVNcLLdaw8zGl4sBDufU7kNnRaGJJd/hjCcFcN4R55IdHCZK3eNXd+N
AqOI5ffPIbNmKshj+OhZ8uxDzFuW5jBuRwwHDsGEeuT+CMseFFvLz7VBQLSO7JrAnqZa9YO+jmrD
flGNX4zqkp2rdfYqMzNOF0koZG/cm1JTf+hKSCHZtV64exXrGMG/MNBVFeRJBGM6vgU+WVoS5AXn
BzCLnhSdoxFb1aLQSmXr2iJYKCZxujVZ4IWuPqtl9s0uirUb1t3BCwV5HsaoUGbz5Gn0A/dUEBkv
LJtxPeqRdZgAOqljZhoES8kTU3FCVuybUk8jLy/ZSU/G21g4t7HMKjiqlEvUMaTLJop8YkoXGyJF
VrBUJWVhC91w2iGAiGImymDCvrp+8uoAMl6YiVWegLesuq73j2ozBIs47tQduX8uSUz61clS54rz
e+vZVDCSLjzSEtxRyqauYoxfSxcwaMnFoKYdsxKSMlyuEyOAts07EK56H6GZWRIF0OxKBT9mbsXJ
nmYVn+5p2CUM9oNEh+bqaidECdSLjR6B/VNhE2zbqKDqGltFiOQ616J3h0OsqV/7NClWieCGYtNU
JfztxFCB3FBufLvC7n+Uprjrh03RWVyrU9s7lrF7RQV6pwmKLaLM9vFox8smrVd4j+wr6URfCxEj
MS+UrSq0GremTegW3bdt3bE5DKsiNBFNuw9Eeh8NSrt3HQkVXnF+MeDRj0pF8GblwhHpRbe3uLfd
kbm5r8qOUUU78U2d/s2qacAY/8XeeS03rm1Z9osQAW9eAYIEPUV5vSCkTCW89/j6HkBWtU6droqO
fu+4N3hAmxQIbOy91pxjCl30rInJNVObwzj6TJtIStxGdZW4SWtQXVI0Tnq1BYunX/JQIVEt+dDK
yfgmmv1TLd4jRRzveixe0055xx1hXQ2rfIV4IB1aWc1cuWwm5puDTxdQ0zxB6o4o1ksXjBGhwrmU
kWrDCpgLC3LLPrugxTqEy2dmWps6sqNXlvTUp0jKBT+j0zabYEw0Wl+ieU8Yf9OJhKe0gN4XEwjG
aqXKdmLZyztJHU1Ii/MfauP3MMzZWQWhqQZZCaCOJm8OpPdi8M9Mj/C5KvoOg/F8ESPUBvV465G1
B9l7pQ7SDa9uaUtVVW60opivI7+EXSq175oCdXylw/vVKjt/am9Ta3b7RPMPhfqog6w+S22rOWMg
FWdiZx/SxdJS6NHZ8tPJKVFNbVMJrrgF5R/CWLhb5ZlBlMquKoTplvHVoV7S0ORY8hRGrbQJjQN1
skzGE2G8fPWkpdEfDuxVXpKFhWPCSrsMU/NLAmVOULp+6s3BI74WcLuOh4m9MNECnnM+GRzgcowj
k90kQYZxKhr+IEPchVLFexNcpz3NGnuUaVdHeGQRSB2rLv2G6TdvkOGAVKd1fNBRj+p+Jt3h0b/g
4j7RpSkuwfghlAg1TYqQNwTRRNFUXN3XmwSx67nKptchMTqPmV9G3JzmZSZuJfr55OrGKJFS6Eyh
OmUey5unhqjaNnlrahWppEWUn6+XPiE5BBYOA2uQte1UyP0hHnzlHPvVy3+UBlJB2QeJcCx4EHYr
r+u3E3LTWSutU856xI5ZOG8SLjZeYpm/6fgTJYsZo2qShypJpGMQ6+rWj6cjBip+cJFQAZXUTsev
ZNKuRuGuDtM36+vGI4X4Sx7zdBMLeegNYUHiqsDCXdPeaPCZezMJLQS54u9iJqLRmHNhC/K4OXZd
SMCgRY49KeN0xBZToUBOAuYyVLoqWOhcpS5UUINXa8JC1IGAjtTKqj0lYHkPlRyUU0k4iVJMIix5
0LWFSr5Xkxe9A9l62LEiru2Mk8uhbJMe80KM3Smbb/qSPLoIbbqa3k1OcopNsAhiJDdHfeU2Pemg
Rq+8asVvMitdYyoG4jcJ6mYe/sox0xwb5d5S1XhIEusilFRpWlEE7B2K422SsfK1mG84TMk4CpY8
SEs4Ul+wGzXOMVMo2zzIFE8XSXJiSRgCT7KYIviEsclUXg9yDC65Txvm88i6tuAtoUmq0StG5+Ss
1cCTNQw2S4ErwjNkWLtwIqQOHeawE+DhOiWq3yMfNqk+p9hUTZ7e6KjdatCkwlIgSdvmdxn1/nks
A+yJ/TWMfOtlbCUkyrkoHbnutnZckv4csVoEQ0jcvSoxJYVH71kIBV3FSNHJaZ1L17e6ZGlR7dpE
iR1hKjNXUOJxUxANKrTyXZ3i72Kgx0pWwbhLfK07WVliedh5UidvpT9CIypnzDru3NXVdRiGZqNH
0WHmKHVGcqS8HAcWnWma2yEuyouQeUlThKeSlhdCSBHGlS6Oh8Kwhls4x9he9kCZSPJr9OeyFM66
QoSnahCa2VniHnHHdG5jS7XbbAliCtKrUNXkfy8LkqCC3pzN3evchVuDKInfQ2+QPWDJxAR08vPA
kGi1evTU15Bw1d64VI1cfVhZv63V9JcsWwHrcfmx0oTIIyxE3MkEbGNH6rKHTmdGAgVs6wulj6Nu
bpiZlySXpPkN+aWy92vOhhRaNpOxBguYHrsGtQcHtU68QUu5LBkG0rhoeTYyAjqjJ+agQhRVyK7h
675Xl75KLYvG+VCDl2ghp+7XSUm8xN0tnq4t7Us67WXtVSHiyzlC7Fgqw5NCGCG92VahYeDL7hjj
xWiJL1pyjWTf3Khy5+9iSO10MLAwNK0a0b8TCbkDSlrV7OOkfOuTRDh0mhzfMRuZaOhMtZ6c1ZJg
mixeiGDROV+DfNMHwRcxBj1txnvAcHEJhfxPtuQMKizJzQRHY0OqmDv1CC6bLmfcn0Gw1Cz1HPoo
wrZPo0MQk1pu5EN8MicIp2S8F9DACT+T5p3ZPAtxbgGoi4Q9LXhlcTEZduvLLYkG9OybTDUOSTsx
TUs6eQsNSaLhpG45o3OEkpyoNb08X7jKQO6TvlbdIBYxqSUmdGzUTektaMdwXy7D7DCpEImNsNwV
ffVInrSJCPys0ML30HlnNHzV7d/6mtjcY4sZdV1a03WaWS6QlBAT/Ou/TmVN+BZoS/hVZXNVhhtX
o+gkNMbbWoJJjUElGE2WvORdKVKATJAvSWFrOd1mdaSJ2IubJki6HezoqNbIgIogCuZ9/1vL9KOV
+oPbxCJKfTyYjjFqj1qD+60qNGQT1cTsoLAeekIL90lJ1F2gjD5V0vIPf/aDUkXPWR7IG+zYFpl7
JIJDnmVy1FNFGRYJR+iLH60UxxszSERkt222yZSRYyfM9avciWA11S05gtGuRMRNEnQ+b4XQrzzZ
KCj/wcDCrlimd1lKn80+ultjoO6DIBpdtWcCQkJethWtQt0WmXYZGwNfIk0E8aIW/nTQSuW7Q2Jx
Wjx64I4JI7BQT5AMxeFm6XihM2G0A3y4KFPMDrA9Wc4V4DUHrw4TjB6NY1NqZ1KBs2Oc+NchF7em
UWifQ3mW59A8KRl1pCzGfaLF8+9EqMk+FMm2aeuZwNooIpOpK75XMbw/ml95qTevNrWq2A4109+J
/JFuyAl/1QeiCOVnbRyHPzMARrx9zKYVtfd66YsJV3RtZ5m6Xz1i6jaLW69HFBuLVNnGBfLUhLOZ
4NCB7I2uPheDedIIhLxTtwXiHenGhtnUcxtX0Y52M+qBSDNPCI7e1bKsj1WAR6Iz1MitU1+24yYl
UKRqUDyYI62PWsdbqzsTfPYLHfYjBmSRzrZFb98KwqeJlgRSXfQhOdHScaVr+AWVzmtE6TSnpXr2
kUWPOFVUDL1pWO41cqO2lJWARS+lxziowH23NzkZqdILU4IANH6rWAyfYl146X36Lyaaz2OQlNcm
WsSLFqZchaZnPkjBYbDuJZ7J43qTCirHXEPUheFDJU/U75A1KsJh1HP2IOSfU3xhllycchjmr0lk
oDsN3VwKsTcQFvVUqtZjyolwDBrL1RtrOasTinFjSokrCdsrSrjmKpfmzgKxwRgPyYCyq4DJxrDS
P5XVi65RzlzImvKsJJl4pMnS7qcZQ31Y4DrW0PxLiXCqYB8+R2OcPNRfMjFweVQkz1ydpVO+oOHr
aqcKcvwooqx3M2miZSOp09mSakeYk2Y3NqmJiKOed2ttQarvLFEETxzAnc8RCsOQ/odo1pEn/h5D
ITxWPUvQRBEe85Z7cqdtplayzlOW7IUiMpDc19UBA9xHVHWmK2U1Z5QJ1GEwqfJGowwfTUIWkY8e
HgdqWKFMwjpJ3hRsIm+Ks4IhSPKBDZHRPU3Elk6ZaTq9DreaxYi+EfzqUWwU3KFSuG1DxbjnxrRT
iDpSClO6ZHny0c6LgqYvm3ueGFTXBlB7rNWOJRE8+zinUChFRXsEf78rRlm8hnnxwi5YeIpMwSdF
uikhf35Oh9JB3J5tKzPWHXJ/IPAxI96h0SW+hwpLCLrcqnT5NKXClzD0+i43y3lrFHW+LaOXNshG
L/TJFmhzvaewGp39PAnhfPXtKTWD0vbHLoNR8IWteBOZcvYZM5raCvIVHD/BuUzawc2xW281KWY0
0qNio42YOIRBUt40XP+UOl4BjvokzQpPStmWlyZg3DJUiSgVqPjhaM0PNQj+mz/+yWnKu33I6oKS
z3TTwb1dR1JESbF/q8WyORRYxpDmERnVRzNhhX7enru8JH1QY/2AZ51Qa+2M6Ug761byKwuqdF+Y
k3Cl2f8IW58oIMuqL+NAOrgPV6KuH7nmWASSZcaxIYKpAZ4o4NL0eutO3Tt5FIQ/xMwWO3qGvUMg
g3QfyuQErB7tJLHqjhlEHG2EPJ30RLnGalFcLcnILmnz/PeO3HNcIMl2hAjB3uozBztLemk+qG6k
quxkFmdPkTxwkEhBf1Kggdh9N5X2UM9QXRfDhTwwg5IbVpS0ioqdKSJvJMzjVPW0rORAKE7DFL92
A5U8URJvGOmZPHQ6RIFKcEgHrqlEyd66UuRPQPUbC57RtPy+JFsfAREgsNUNAjnmzjFEEiTDiOLd
GI83LWDFGfgPdSiNV74BM3SydtNBJqTSL0YXze+u4MdymNNIG9ShCyG/+pwz0q5WoFUVSCSa1sl7
sIwnhgEfqiJEKGiInhD7afTQMQobppEGjv6KEnD3F7tP30DYVQNO82ppOxL3IHmERDSWWmItX2as
OdNiJDGxXXZcHCh2mbaA/wJ6Q8K0tCmOIlFow8h1uJJAf4QG4Zx+c6w0wrGbEtlc3+M3429Ck9iS
Ot1RkAtG6aUvWJZVwy8KmIk3EQ+z9YfMdKSyNmw1Qs6vyK1yKgfpWIpzfGWdXLIUiDSH/C56EXlJ
IHEWUHBtNemJgn6PmJ4aq6cZw/Skxmr8EDBkBRNRe6IxPQ6NxivEyERXJjl9uUzPIsn1Z/lEcQGj
USzQIikm0C01kSUlFpoJrMgTgWjopONzpsrYaxTKvINZfutKou4F5sWXfIDeEqmbRIj0DwWPokHU
ldEpLQNTZx5h1ll2ZoidB7yzWsJQ63LSmfxJyaaOo9qTC4P6XXbsUfPhog01NNKLfTKiREgT6wAk
Ob711DMc4KCIJNq4PZTILehpQgQxyV2cWXCdal0Gwf8xBnoLIAE32mAO9CuAyGhKh7pAH1l3iqG6
DVX5uVeKL1Wuhotv7uTMalg/swAqfYv5h57dCcKlz1nvcq0r32VDcEkxeMzkIXeFTm9vc0FmShVD
uQxTZ+3MJSmneikNptdKpI6qchRwwZGli6zGR2N66lQE6EsIJwNkOl2LcESgpQ/vS0TSKbb8jVwo
nsBK6ZSqXwJy3F0As4GmRMVlszM2dDADICR6eISBysghJf5LBv3HDHGP5FJLm7iaiQyr4YWaAQrm
dFaDTTMp5S7PKMG2w5EgwuH2FCBWOmoqWbfxC1OnaoOYGc5QUotup8+e6Su0SgRd2cP5fEYqPR4t
dRyOE52isdGUQzck1blGsLKzzPnLUIL8KMpKdly3Cq3Mj0MivQRVXW59ZSEnqNysW+Os4AwVJmpJ
aXMmbtHVCXLftdrCKpb8yZFlZGNmFKCc7or7gH2ITjI/c96HyBJjgKKFkS+JL7P0NNVB7VQGNvY6
MFV7zMPxXNO+X+1lOe3Vxzn+hRDrWqm+/t6wXgkt6b0kL/yukHx+NIYK8/tQEoUsEKaaLKaCiGJg
U8xnmTSLByX+QJaoPbZqsgM4DTtGhFqRLbFrZEwXMqE/7Z8iyt5CZv472g9UdVGvc1GejS1zW4h6
MfOvLDpEwfimihnDHAEfG8tUWERm8eeqjxgDqL0+5KfzrA4Bua8y6vIhp5BpmuXODPun0IrlkxAy
UlKG+uz4IjFaPRs1xR+p1Qh20TiNa1Ff9CrtsVfVFxhDd+R51obUzF9xNGc7yRc2k6xJB23Wzqpv
Fpumxb1rkQcTRxMLQ5OIStpFR5IyT7BCks1QYuNVC2bdStth17AK6MHKc4Dv/cA0Sd+0dLmpnnJ1
aI3Z/iuRreVLVE7KNloYc7lglrQDiWdNobURohNoLvpu0PQZ1ZNoUASHnCB6yeVTlwK9IT6AAZUI
WGhPQIhherROQoy33YwUzGuoJnR1QPL2dRK7Tdb1tPYK7SGK9BR9qraPz2gg/WelqWjGM9o7lo4i
hThiaqP59Ik0vIJbfggEQT9TymLaLwtuBB772UyN76xCF8V1c5fReck6kvVgVpFAHVPTnbUVMVJ4
CKuIZ0OCkIcUnqveUwZR9ITsC6NLseuL6BpSkLVxljRe0+huow+7pIuNX4PXFLU7zEN3L+T6aoZg
3WtNSEE0Uf8ELKHbUdKTMJZYEjNtWbpWfXuOVWzLWfGWUVKzsRMZjC/Ev8gl6QuDzyrPQDQxWXnl
elba4nvRjXE7krSIoi9Lz2Pe/Rpjibqkn+yVyXiuJFoklZEI9qjGuMXJdnXbEpohfQssggURa6Yl
nVmgPNS+VB9KrX4PFPEiF012azV5q0RDcG5M6UY+90yhNvU3DITTIQww1C+cSBHDisj6b9E8DhdB
NcR9PTf31U/QqtITAs9i37bMi1Q1fowJQ/XmXH8hMillaW1MuFSE39rAlSILk8oVJsvCbjNg06Pr
5OippJwAJn0GddUeo35aBKTaX+Pz/89P+b8g+RRVl7GZ/s8BKs/tZ/hfWCh/3/CfLJQlIgUfo4m5
XdJkLJc/LBRJXdJTZAu3vmqR2wMm5T+IfKpMeopME1iHL7fwSmCy/CeRz4CVghlPXLzQxopR+X8A
oshcNv+LE5SvtvACF1yArqiytabF/NMzW1DfCZnaTGddEkIQZMGSN7H4Kv6xqRsd6vuVifl3898v
UFOavHCltkOTzJlTGJirKDowVyzaXW5QstUHi2mdNmy7Qj0FE8WBfBJuoSENXt3h6qzxF6i+agJR
IImqEKJbzkLWkaYJCBErkG1RC7ojgLNf5BYGxQn0YtRCqJMO3WEI4/dQoD1O5AE90SHySnVJTRhG
JjEd1hXDQg+tkm+bVnqyyRZwcBMh7oSdy59qZlZeXNdNAWPW/Lhuqtmc9kdzLga8UvCfQ2FJ6Vif
Wkfyv7viHx+zPvWPvbS+an1Q1M1d1MzSrovDZdW+GCHQ8Or927rpd0NKOyV80v63Q2J9/CcK88cr
8fOYOrREAKzPpKr/n5vqyslfX7U+tSZp/txdH/v5Z/L1jev9/2Pz51/67/719bGfzw0i7DET3bs9
nN7yIC6I6nWrX+6uWz9PNAto++fuuhVoCwN73fx5y8/HrG9Z74YLAltcYNj/3YuxUVEl+/cn/n10
fbu2ErjXTVZY/Qyce73zr+/08++tn/Wvf2q9i4eC9rAMHvznvfSBFnr48vexTJOdHG+a/dee8Df0
ZXUX/COJZ02G0TNI8Mwh/jos/r7wx4uwvuTvZ6yb60esT//c/cfTf70RHS0oIldwp9nrq/71cevd
//npf39LroRM4ywMk+Tj5eh3F5fFag5ZX1mtNHoL4MmGjgR57ut9XLv/8aL15evdWQjjw3Bf37o+
8PNJ88rSXe+ny8evWz/vzFdnyc97TBYcdod4Dp+PcFVKoTq0Kzdf+9nsFrB+tiD21+fHBbtfokik
OseqQVuh/NQiIbUI/QZVJYRNbS8tHH/fxFeVR83JWPD+xgL6nwngLNc4AXORyP/dlBY7gsbeTGxx
8SP83VwfDVvjqC7RAuu99WZ94/q6n7v/+Mj1wfXp9YU/71sf8+Wkd4oYS2sVzAsmMCMgfgJJMPs1
GeeFchDzVIXWaIAiSNuPNdVivfmbflGsQzvMLlDnWV06RVG3zprLMiyJLSrNGy9fCj9ThVq1eiq0
FB/Vj9NhWUlmzbT/l7b+X3r7XFfKTbFkCOA8ApVcKwS2Z1XMwF4rr2pcpVwnSOUGMqrsgnAYmRNx
k5I4uaUP9ITMmPxxc01l7v0nS9cemgg9eQkl89BGtYJUu4qIQ+VuBqhUbfkr5L6LHSSx84GSKUmb
EfZa+iW4Zdc0mXJh0Rt1Ze0Cq9u2UYWLv3vRlJ5I7A6iZRNUxyhHQmk1NVm/Fvk0maj421GaH/3U
dPSSInS1hGWsCRnaEqG9bjVmrXqG3FECBKxMtl/o4pikVrD4W9akkL+elnXz58GoF2mthDN9MJT/
P/L/n7vrFq44aatk6mWNEVpvkhAblpFLe8sghtcOl2hjIbhWIpUaHfzqRiiX7JkpayQHdWuDMrQH
c9bdZLgXfw9EZTlifw6/dWt9rErryTZ6UpZTQzwS95nuzOUsYOXSYOixAEv/3F+30FOO/GMWfHBT
STeC0ZMxXxrLL6yUMGvzEPHSej80eYouIb/KIPdOrhqt6jZ+V6GGpUcIQVGAQksH6fB3s4Wh3zXy
Hlw8pZ9aPQS1WdkBUYZ0sglcCnMLxAlR4+tN1e1RAVBS7mIEKtguEIzj34nMvLaLVkENzhIbHlUA
dZ9yJyZ1B1siYKM+8qTpoYm30yOmXiXcN48jWqhd5yO+sWGizi+pJ/wpwl2gIOx2sORxKCa/4cIm
N6AuZfBGf7vEoC7CmXxzfynlpepBQHjYYUUCh2kh0j2NXLlxtYA6teHlphPNl0C8SZNbqb87/7On
OpY5ce0oVOtzCoab9mUIN4CAxfAzU06QRfL0YI5HeN9psA3zDT4svXgLp302f8sQdDUqLOEhgtwV
7HtE8ALWRWBdMCn77aA+Q68g5l1Rjn3wanzD6J20Zw24V+eCeanjc6G/hES4pye6Eya+6gnx2ikP
z7W4L0XPrFkUwyR21HA3z3hB2k2p7Bp2pyzgYlRtbINpdJYqoAl7wSSZ2BH+jEhWDRlVZPeGzFOa
XT7RRwoLQjLfhmD7u9Nk3vN0N3SveL+w+97K9rfe7yiaH8lMrkobuiY5JZS0jXGToxPDvQ1fDZ1q
mx2C5G7QA1KxWFyC/qCbXpM5vukpnwNVv7zYAeIvk72cnLJm32MdEC+h5TQ9LCM3VZ4i5WUmlOwG
OJmGc2Oh9LTbPzI542/1Cxr5UfSUP8iFJOZrVxZ+zUYg+ElzyYCOfLuwdtjC+pf4iFRjuAbRRnpu
z9FGMd2Apbm/LRSMm/tJ34/Krgz3ONe1+rvFzpIeg+JsIoyNvMLf6vPJlL/iGaUAw2SHZu0kWg+F
sEFva9a7cD7Uxi0heTY69DPnBVqgNEa294dQbbU5BxxHRxr37O94tkXkbfxthExTwmf+vmEMEzhM
x/AApCFQXPrlKqlW5VH7wzmrar+Ju0XODMjMbA/Sn6J+yJN9OTuKuOww9hMsJYg2B45O2fAqmiIC
2QSOUpFVZPNh7QdYVm10gGgUsGFb3O5o/Z08xmrj5ugFIRKaiAg9adyIp/KuCa6kPlnpYRY9FfXw
Pms9HwlmQyvkmM7usvJvT8Yw2029KXWC2G31NCeT7Y4f4zO9cETylptqD628H0KByvFpkcTG23HH
n4mUH/mi17X7ASA28Nvv+EMX+KojKY47WdwM8n3ICDrdioREo7x7x7oSGdfoDai0Mu/0/rDUyPEy
vlsKhRxihHeZdCupAIrRfaajOFN15qyt4z1GcNy5SEC3OOqMyUnBsQ5HOdj0Gs5DDAAHtkmxonIG
M7kVTnH91WY71LN2LD115rVNKe96kMpmqBa/S1rzz4itNFe5IM70IU1zbbZsv2YG6ZbqdnhPFn/5
LkYnRM8o27EsKt7oJVsMnPCb9I2I9hu7r7CLQ8dKN+zzCwezcbYuyjHb5V7RuJDwMCeYnW23VI7Y
YYozGugKMRujW3L79pmFE9jr8ti9acpb1XkGckuvu2NyBxQHPYnvRWj4YjY2L3W54zv5zc7MTkAk
dMW2nOC5fG0QbEQ7xToC8OhcX9wW8uOSsS7iRQWIM5z64aSL2/Criy4z3uxuL3wSw2dXrYjmatdE
l962llzn2Ime89fsXB3Cq/okuO18D6PtjAmi+lAUBDgbYGs2fB1NckkcgfGgpGdpPAkqxc5jAPWi
fEZVUZmuQfEufejJKwST8ED8nITNFQJ5aUOubm/WK8JX61fxYhzJpB091a0fqb6V9P0f5mOi2khT
xldrobztxBwtAmRiavYOct34TQRui7uYFmVveXhHOTD8CKD7hkQugVkwZ9+pFJ6w8nbzkzofpulh
YFHafFriicxbfNfEdSoaPzLGHRt2PKVbYCBq8fiEXW2aDyQ/o+FyovjQpa5B67B7DOI/w/Teq5j1
CM+OwtcM9yFFMTm49iHaWe6IWwVKGBRd8064dVohATrpo9czskQHDChRhaTgJEEkTnbsIRwxtWlD
4I3AbgMNhMpQIS8ipMhOJbv/bX7yLa/hW6Qe+fTkyIImBN8I5xphw5PuVLvhXjSwvjZz6+ZIkjty
qnZYXCq3Gu32S4IRsQtrKn6bJxQWuqMfZAfh39YAp775pRGo+FpOG/0G9H6vPijJdt7Gm/xI97F2
lQ/fa5d+gmO4HGmGmwyO+LtkOHgJnuLIER8RXFKBB/TtcDKEryMWYd+zSOh+Vm/m79ILzsH5u37t
cNJc4tZGvFj7VFgdKFDP3CGI2Wlt7U7QhuN7mcM+tUFs2OFWu/+yv0u3+9Vs9c0+FG35plxyT74h
U8GEkTyrw3LG5K/xK1wdKbPrV+1Ov1VBqqUS2+H6T3pp898wPfPSoSDWZ69Didgpxca/+Ybby7g2
YRDtgO2QRwRgWTPsYHRCopOht2/anoBZFymmnYVe2DrFR7Mrr5ELFVsUd0FzT2yi1HN/doJ6O7nR
Qd30DlEfMsV/ddvnFwAmmF2kzRdNemcGGOSiMpJe99S3hw+fmIMTclTPQBF4EX6JLzg2+8huPhE6
utmheEAU+iA+B4cEKyCXBBuDnR9fetI5n2nH8q120YP5jpWG56TXLMEg59D64Fu7iMtxqocAcxxW
WqHJtM3hsciON9FDg9gGkRm7HeX9cpzxgPgsPcmB0z/KL80l3+Tb/qadaD32t+SoO8qGg33bIb5k
pznaSTk1l/5W7/3dh1DY82k+VRdli6U+8ATuWqF75vTOZk427o69XT8R6EPffDszQZjyR14Bxd5m
pXPStuF7u9d6/vDJNQ/+4aP5HE/ZZURxbJs7Zh8ndIenkD7gtmE/Jo7gwjm3YbTb8dl3IE1t8k1x
Bji/xTR2a/ekOpRPyaV8Et6iO1Xnz/jJsuMnwxb/VC+DiyrFRk1E7M578KojXdtYTwrSJ4MhYMNt
1tqAzbZcNV4ZyTh02MP4XFKU9JDHbcxGjOHDbb7XONGccp9cBE/bGCftifjADeF82P2IANoa7wLv
bTfhWa+d+R3mLAkAgsMIBaGMnsq7oHholrm4vGf8Vbtgx6Rknx45HF7ip/Y0/Eku5q4/VZ8psx4q
X2/in7fsEt0n1/8Tvue/M09kTzDGaEft2J1p5WKBYPx8BKclO9vuQ3yOHvQCGTk/fMNJFdlP4ne+
4YXi6EzPCOBG+8n66j4IGFDd5Fg9ZJ75qT7X79OFgZABUv2s3+NfqjNcFgzXY3JMjvIzmtZb9aA+
g2Z12Kk7+cytM28E/oGvMnEYfbaNA4cktLWT4RF0eAjfloPOE15HVFYYKDDqg83/gIDVnVHA8OBo
Zw+Sl1+5JB6qb47V4hm+wX4+xtvmeT4GjDHtKwqq4szVKflej/v2Nb6GGCq4unAWbcZjxu8Vb+j+
tPoBUX1UOOD+6LdzPkff6LbbV57jZIq6jS4dTdYo7BrV5m2IWnRCAbhmfM1f8aPgO3Hi+APgnC0W
CnXaaSIgaE4T4UuEGcUwqm3HPcYIzpabfoAPsh/5QabL+Lt+pz8NoG/L8Z4/DUzJf9E6nJziRbjO
W4S8Ho3FLpa8BoMpjsq3ZIfmdB/tR5drMXEsoOQOwlkhwCJyjXv2jWFbazah9RuTMt1BcDAYlG7J
q2nQbtuGD9Mdv+F1PnXTQ3IGz89QizO3scV3tC9u7/m37+hhYFeThg3MaN4MTJUP8TV6mF/HdQBc
RwlkyAwqZLI1z8V3gASYrrStfdGt4v80ctHoRVwGvwaUJY760u6JqV9wfOZne60O1hdAG0Fwhjv8
C/OTrfo9fNNO/ZWmO996PhHd29xhb3S1w+/ePxqv4nN9TbBSzbvsYZkffEhf1QdfMS43kbapvvvp
NANVtfuvmZ9xUYwsg/GC4Ajt4QyBZjO50DdrezpM7lfvMcNjrXlXLuYmsAPGCoQ8bn1lLOUy+TFn
ZxQmzXN6ZchLr8OZ/Zp4okND59gFtnSVDyFnKFMgR/oQ9ykS2xPCiD0nPooLyyndapN7I8ONvrOu
4g4unte2G+0peK23xDVSr7JDhrGXwPsKN6Wr7caQa9r4gA3BLrjgxVe+91i5wD05X8Ytq7HXiivO
l/F7fm8HR/uNof1qcu2Ot9Ylfy2P+r49hsSm3GVYPobbxS6XNPnGdJA6DAft8+gpDM/1HkXshiy2
R0xgO2aofPLuRiLLnTnF8G0uf31w6I/Fbva6755xwsu8xqkcyYu38WP0kDwQhrAd7tsaCeGrvARp
2CPCu+eeM/OBc9Z/obbID6h+K3DbI1d8mT6nz/KGofeeXdoTPp6L8Qvw05PxKF3r1Jn3/gFT0cV8
ACGyid+/4o1wH489p7PiLf/TR8TLCMsd/UX+TG+CBrrNHlKvIp2gd4Q3Qq1Q/CRModAN2W9meOZK
I740/slst8yLD/ohcQHTUN7ds154iLfShWkmR638bEl2SsfRLoY9xJCDurfmTU5oK54Y41ucIpQI
D4k+8StCUzWe2ieLpvQBk8CEpvWpuFuvfImvYMcEP0bFs7IoEoICbV028L+krI/WstvKhFjpEOvN
38ewHwHY1qkVwAc0l4bCurXm6a5bf6tRptSBtY8fWIVQhFpBFOvNCqL4ubtuBWuU66CozlqFWr+P
KaaHDnPOZjCkx2SYx31Ia7wCd7RX8FdIbWPsJaygZFwcG+Gjp5gjgY2kpeJWvYyOTywCKMnsI9D6
kTCQPpEUaK2Cq0xNflenAQvg5Yali46OCFU8vK56KeWtW02DIGNWho2Mi/nQxEuu5poETQFoiWdc
8geTVkQDEw7/i70zaW4by9L2X+n49qjAcDEtesNZpEjREk0pc4OQ5RTmecav7+dSWW2ZVlpR37or
opSURRIkhotz3vMOLJdJnd9kWH/poQOC6Xz1nQrKso8HbZ9l9yjCTKw6DBreKWKeNBrlsRJggyES
2K0m/2nA+HwbBPCYmjH+pjUW6IuOPC2goi4GnwEVjnEU5el8iJP9WFiUQfITg2rJEO0I9YcZM8pv
PHiDw5QfdMNgwS0V3ICdDayNhIWTz2T4eHyaOdJx22aUP6ZzU/qYNZcUxcvDdsALMA9FwWoqp3UX
jPeC614eoRFkWNeX5S71oMtEBvD35ccYtuVWJ8HuXbBxgQZtUwVkrWCACaQig4Mb6X3WXQzQ5K+X
f1MLgKuupwO74KCXHwV+y/ry8hDLjy9Ni/7ggsu+YbX6hPuJXob87ANL2ZDBR56HjePYIJHh8X8f
kV6JkaX8t8uPq18vz7u8LEaxgNcLEcjIqwC6679itf5LHRw4/TYLQExoCIbV3Cu0fKc1ur5loJ40
MqB7AKTcko5eEdAHLzTKp0Pq3fQtETx6a7ASCVDxQk5tILuWb49ix91NJKEsomk45ipCq6VXgjKm
ZWt3O81o71rok6tOscrtpJN9XIKqczSss62jRHv77fIHlzTeReiD2b/7x8vr3n6/POyGpZvZxc6Y
wFxxSuS2Aojc+EijcfKCT0XVJx9f/vnyI2NWuYVhnXNQeerl1x9/LWsPxBWDrKt/f3sXo62qaf7j
T1affXFaCBQ53KE5/F14cKNq7kOXKSi8xzEGZeggowqL3cs16OGptlVEpy8xK/kjT8xqnbvi5sff
Lo986bHnoM7FjE6+wLBKrBUvf7r8KHWFgybqJJ/l6AYXlyddXgR6jTuUdhkjyu0NdsIz397qx7++
/X55weWllzeNbDJ03n3Kdx/i8vcfL//xmre3/7H5tzceTHKPqqp7uHrJ5R17u6rmPWHy8x9v8+N5
15/s3e+XD3G9qR+/l/jlItiJmDzL/XZ5y7eH19/u7YteXun92MfvtvT28PKEty/otvSZsAnJpJSH
4/KG/7hPLlu26/DfB+/dfv3xPa++zOVtf/kEPzYx/Tk14itJ139c4jIh1RPZLR2gLj+u/u3q14+e
wgwAXOvqbbTL0OrH0y+Pfjzn8rb5xfvox3N+/Pmjf7vezOUtrt727Tm2Md03mFGuWjn9dC4DWD8a
83VZRwSfM9ds5f328terX+3LhJP1OXt7onOZol6e/vbw8vwcrEl3TDRQcgNXb3H59fLjx9u8PeXH
p/nH1119sH98m8vzfmzp8n4//o3w6OAtyuT/uEefcI9027LgC/0z9+g+yL//9V83dfKcfX/PQfr7
hX9zkGztX/id6BrcHtfSZezm/3KQ+JPjCkGUhe1aJBX8xEDSNTIMyEuy4AbJtKZ/RzLxdsJUNdc0
ZIjTf8A+suyfkx1MfN6JL1WFwWfgcxm2TNt4Z9hfVn5bpa6bozLGdVT3gz9hzVnqaXQaHYOZ/FjV
Kvogo+qwNWaw27uDxbwhuoH3qK3axD5E89ZPj07ZnZx82oW6+eRgnQJH+tap6aBNMAY81VMv3tu5
uuoV+PnRPkjzmzo/GGb4pcwkgOgS3whXqEN56roAXPg+OWvCnelfLGerFV+aHm9+rHYh9gHhap6/
8VP4lSp2kg0ukDPdSNI5Rgg98Kd6bqe9XcnufoAaWyoCcRWacyUCeVDhSXWa+YqGapcpf+ZxMAC5
qmclsg54403kPiGpJTpvRnLOLO/icC4trqJxQDFR24ci6WLMzbRjnIBfC/t7hx1FhfST0rNHsV8L
lLEpcDCjKFjpBvLjsmpPjWDbOH+7dvpXP473iE2XU+D/NQIcGfTWnkmP3+IfFioPtgVW5undHnkB
JGuJ/NOLZVn3pVeTPWTgPakiGxRYvIRMwlKF7T4ew8o+KKG6CzHIzl31iGbpzNBuYyAj8cp21hMN
l2rnSqlXkKqXdT2uoajuq4ZcRnQ8rhI+ejWuWk570gPzqY19MMjaw2g3dw42RVs6xAg8o2fNnHZj
z9eMs32vdfeB6t3o/o0bNysRtiuhx3tWo6NAMx5BNHUZyEBw2FYRQ6OJ8ZQD+qWF+0KbiyRGXgsj
QDSLMLc3etKvTQSnWuoeel2FxmY9lYQm2sp4VCfoseOjmkxARyJ4xdggZuyU7wYzuPEAc7xSbPrM
X6JPAlUW6EMMh2gutpzXHjD8oC3CplggKHiilXv2zeQWcNeFNVoE5qZogm1E6qCm+1u1ipHUakfN
688MwdEcx9/oIV6ZIL+WzXAvd2OhTOfS4aQW00kr12QevYxqS9ppMk/UYT1muO442iJhqFfGpLsY
wCIZMFeV97sJ8T4eaOD8hrvFpOI4THgwjSGmw7NYI7B2Mg96wB4shp0WiI3vjztM4YjZAbxSB8zf
BmOlCtyKzOksz0maJymSmQsGtp45vDgFQRfOEg+bkxWMyHXEU2DE26nXSHEFISqj58s2RmA4PFiO
NVCC35Nm1pb+q1c7dLhotP0heSbfGsFOvZQyYNQjCxgwmeD8a8Yj7vFYnzLAa6PXKsYLyGig+UVb
cu33ioi3Btd5OoYkcsW4U41nBH/zFK3OgKmPTMSJ+2ZVRpyrSvWAWr+L8Poqu3uRtKdKSfedXA6c
b0Mwnd2pvcepPveHe51DUlnJc9394Y7wUfrpbJfTWR7BVh13ZMLtRZA+yx0jz0fN7+/tsF8o+XTG
V27REcrZYZAivxIyG2ypKoytxMbUOTTYhR/7Wj02er/O/ZU+pDe0grxftXD5PiQwLCMHkVxvPtVD
vXSxVA2F883V5lPAmoAy/KFVgoU8t6U6QX62xGct67vmFBKvG036OoqyfRRKAFQGB2NVNXlc623a
QoJJXgeBHip86rt6qYXDSdealTyZ3LLGD1A/e42PqPaMCfra6OynoUDwFavTWSW3RnEf/AJrIZyU
lKhiBA64kE1HGzePwBxOqcpEmkyDdDgq7Xi2o36NTTGrTB4+U9s8dq7/5bYmLFlU6ksAOSnEcL7T
CRczVOtg2MOLa3pfM4gOLj5hTTaiKtSQDfc7xQ+XzYgUxjpoS79Qjl6f3xokfVpEso16symneAsx
/yDM7jSV6rEQs3KQD82NaUw745uFLhKrJ4gjxqbUkz39Hb08l8cYcEqwpy0p+v4TuOGubaedWzSn
GpuWKbFxkht2tPdoFOK9EoY0T1vF4PQaLBsuhiaFTi+1NxwHzk3ghFOpc4lFoliT27yssDSVi1VY
S7UAdjk0eMlWs7uTXLDFUC38PLpzubM10XTWovS5Kcuvundu0+FkeJgKhWJ40YO/6tC98QfrIC9J
uSaorn0IIo4dF1Gtc41pWhjOO995atuinGkZdxpXMOM1Aa1V0E21ucdlXPLZPRJ/jkETPTdsI8lY
3dx2H5DRMOsNi0sN9aHbc30Et1VAKFC8T3X7cLnitOGg6SiSPUX82SjKAc/IdKkqwV2Hd8PMimAP
BaPxddJNhFeFHm0HpUEvOBqbZPC9uWo2j05UPo94E2zMSHuJGOnflC722AAmt0YLZ0fvLQxGMv82
DkaGreOoLgHxjNhmoOhLA9Rp3ESYYqVBWSOuiJ/SYTi6eYx3SJ7uGq3+01BMbDo8p2E+pXDTy/AK
5z7bKPj3DS7iJG0CbT1doJ4L6HMF/4xTOK77tLlpbetLGET6Cg2gsU29UIAb8ejyQxEQli6PBBDP
XCcjF0YhLkG4/EgcwrX9R7RRw6IzYDy0xJ6rLv7giZKQymcGIUlAFRm7lx/QmrRtGolm5U3mI6bR
wHWtBz2RlKA8eQxCmEWQM/ut4xb+TdrF8xaL5tWohmcSp4KbES2DE0wsIZLC1lgrzcGMN+sW3RST
goJ+q61n3ANmufLk1K9wyFbxkGCsZmLp0yxQqNtwtOACjA1qmyIgr6TOGNiToon4HYXs5UerD82O
DzchcKwPdlANK4qiCNCeWTG2F4kSHLNc5Evqr7MDhdR8nkx3E3AXWJaB84zdqrMscUfaQsP7MwTR
yTCBX2rIHJCJhLPWwj8yT8QZpSL0o6LPsPCzYpYblWwEZol+xok9RfpLosTbLjMPjihILOqI062c
TV6MT21hBLOJyzyqWDy4BHB+u0/d6d7HHYKLbTl6FDrCdP5I1LS5w6HFZbHRoE44LH+DjsPFGNtP
tmIdzLQ/6dV4klFoCc5fJVK5yQyfQ5gFfbUTVrx9V9Qf38KP3gegab+Wya5uu44lwG1h/V9iTd+V
yWEECkkSUr4hLuy1jHFWTE6EzJw8ZzhUuLehHSupowa7fOu8/jF6TUNo8C4nShboro4LuWqYJEVp
6BF+LtBd0bfEMdvZhqTNI6K5DNoEM8KFlbK+UOiEUU3+EX4urnWQpdInX1zmCv0Ig7ps3jBMx+YT
IJQgGPXnzfe2PRgRzrsbvaGIZ63JgmallMXaVe9jrb+3jPAZYLcZvoRmuqsEqxqFbRCNn8X+/Rym
+fcHceirKNpc+d+fP4hvZPj+1l5GcmN/Mofu3qQySZSdY6t3Y0FhkDT3NvkaTmnOW40c7qS9zxDT
Zhp3n4SClRDukJCZwn78/S6SPdqvuwgarErkHJqQ60jbIvb7KRqdTBImMfPLdkZg4A0XgkP3PUWo
aUG+a79dTu+ipj5PxhcqMWSxx9yMCFEcXoyABeBSHjrmdPTXuqU8kp92brh1GTDwrJEyhNrOSkfp
K7qWJYjlouGKMOXmApBVutpwpSQ4h8HvdlL1OBnmpuJY9L6DKJ9JWNDdR20FCewpcVTkVjKCvYXR
Mq4rp74vx36TIK6OhUcNK+dY3iqzqpXq18vSwB4j9c+KP77Ek/poDeLgwq6yjerIFOPeK1LMEFre
Pnqu8jLjHjYnxQqbdM4axuboYxP6vzQHn297lINVnn2Sp/bR6SE0Famgpammrl+dp3oS4n2ni2yD
YRhiLfXYwnRLk2+Xyno4a031Sfwj2YcfHHciEWXXTrLlL/mPbq859KZcmb417uoE2Vi6siLjHOX9
fc2Nb+WI+HmUfn8TU2K17bDXYbItUrjwnLodRPfpIaizmyzfT2l377qYdusZyZvyZFApSJNuPBp4
x1WOfoc2FteSCcoVusyWW0efwc6znzD528n3Rfi8IojQ7KyNoACVXQFhlFs3SLeajlS2x//Xns4d
XVWK2wlBHpg2/GlBU1bafk1/vxZRss/CDhvvb+gAKVPgC7mWTXIacmjdLjbhqFvLoXeQNGomHL4C
I+dZ6utQdKqk5Szy9p6DYI9e/0VroMhQSeklGXqtf5fFw7m3vZNM3u1owajAjScdjwUaIkiFxh8V
7WiehM+yaG2Kfh2ZySEd60eSp16w7j2JLKRlD+4JHw7RUbYQbdnHvhnt8Z3eB4540nNz03eEtBD9
q0Svil5sdN9cOH67GovkWcOAwdYXjXEcsCYMRnMzsmp3jfNkddpRtntULDvGyVyuJvIm2Sfl1gbX
YJbdYFtmXwadmxbfQ+mp3yyfLNd8rtntwtY6mYf54jnigDF1/8mp/XP029vKJ2xccTWmFOjHrk7t
yVbyUihGtpHtm2zpBg67dra94lF+5cwqNtknq+1Hq76pUnI6jm27pi7//u52h7ILeaoYWWxjGrKa
xhSju98vm3z4X68fwrF15KH8dPXrSDtSyJAxEz+1IY0SorJZA+Ik06kaIMX5+GEBBZESXt5POK+N
To30Xt3VQfwqq+zKhRbSWMvQwCHYJClGB45Q9ENM29Pp4slmIbQhbZN9tUPhOq+j6JtjsZmyi/cO
FZ1gWCkX4jgdzq2vn7uIpbqq0EoTV1KM6b4mM2mQmmyOP95mz7o77pqm2eVYy8i+DJj5TPzfIS5g
LWKdVdXZ3rTvp37YmDQ68kOa1CGA3IfRsE5QJzhllp1TfC1AGLDcRs2CB3a0d/v2pNnmEz4kO8eK
9lll7APdXyr1uJNtUxOEe3WysQOpbjk9dpN/53hAHzV4AUbTwQx0bzZ0+aPW2iXs1WzZDpReqh6+
mtwusNjZlyH50gO0WN2dJRxJJzE2EleQm1MrFpouMp8yqz0RiryMS2hGmcoIqsF/idghPovn9Se5
ggv6tc9Ogw8KHE4xVzh0RaoQ5hUCiddtM+Rjmm20hNtnliKxKaOKrDH6pspm2qXE6i5PlGauIbOe
KUO47uviJhiUB92dJwsxdYeKNq+jNWyFdWgF6oPmbMKXKunQZevWdcc6He6xDr8lEeIWp5g/XIw/
iqwBklMPkRE+jg65j0hXuGWxS/sMQUMIkRzgD6OFWauz5pVAAB1XPtWoLCraarhvPfMgV9Vy6l5y
Dy2aWmOM37/YrPwpi5lt5HuBMpp8FkZ18EztYa0BLoDeeQpaeKe719p20ZpQQfI/ZZPK5GxbkYxr
Tg2puRP+gu2aTL57iYpZxXAuA/VIgzfA7jYAy2Q15pHz5dPMzXzzkDUrX2u3oqrv065/GdsBlWe5
NGsJWRhPbjTMLIP/e/a6zfuzZfKNUdXvkf5/KYDoGudbbGLpWEBr+f2B/mAVo3CT/9MMYqG1q8Pc
+6WdNH2XbYhHWtQuGo2COCi772HJAjA0w1FYBHb5n5xfunklr5UFtEP5zB2aGDPm71fLZymMkRS8
NttgnHpOK6ig3OdwNITNsexVDkZCkF9Ppi74WRx1C88Qm4qCp8DGWyKcOheKUZuzdtIXWQtkRZEd
A2tWqjaXtZhmfbMAUgSpfLJecgBK7eEo0Y0sdp46t14RdrGVS0Yf7lsFkjUWRJhM2T39EP4AG/Ij
XshDPWCytBCAexEclLJI9maqnuW6G3HSRbjS+1k/q1LsG0sc3NL9iAV5Fff3PkUP9UReTi+6vBll
HM1I3Fr9BKk8JiGWfjya7odk3KU264a8hn0jfpbf2ZjU86Sp52hS9yVuCnX8TbHhTgjaPl4bk2gS
2NVSx0ZtqJKtLHTsAZcrTvuazhWJT1smB4ycHdN7Ag/kiu2cJ4lQ+B1suSDgdisOBDK+SjgECdJd
RmX+HV/3dUcesdbkC61/rfC+a3qscDH2nI3T9JKqS8NjJcIYD4Y55geHqeGqlGXdZGbPk8pMoR9J
1/QsVr8emmuJ4p6IrZp2l7jJ7QirNXDUfZGAxEb2oR3i53a0DxK1Ru09l2jTWKJGGgWO2O2C3utF
fmnXoGKJtWOphFvVBk2L2nt5hw+5NnBVOvjeeJS/F/oIv34WAhdVbbjPgJNxxN8HkKZQlQ14JtTz
3AvI14LTLldfiazl9ItY0t4R73BpYsf25Iz9i5ZHDxPgjNaqD8pWrrotIDmWoHud0YE2Rc8ijPbE
EtBsBs9C8KkUkxUa9DXtEDl4kbmK/R3CySeJtKUZT+DqzVTziVv4LkIapFJdFsEDbm23smDSkvEs
EvGENHKZY/OoxdNLF3Cro5rAPmWrdBGB1eCIbrXSEVz79jZ0/JXE2pomAV7EEyPfUN1ui2LcXU54
hh6yjAy5DQ89+5PVS4AKiCxbym48KewDThALMMS5niL+45rKREMHaaKtQyDnv6g4nc3kCSfR14ib
ajHQOxAfs3WHlBEE8EJtd+dkYsJDwOWywxI7mbp1V4I6sxxLnHAqvL9+v2ppBh4A190d3aaJJtW0
WEQuVcy7UigZjajUhQlbzh5fspodOfU3hvcVnAvAo8WuRjajTktoA1EiGddozIUksWd5YtUYD86c
hh6AAEmmSX1yn8TmZdm+vIGtfysjCtwqfCVA6iVypIhnOHDzfnBjd4FqHRpmH1e34EEYN36JFb2b
qXk4H0JFJ6KPe05WKWKpJrBah3bcGGWBRqhtj6lNk+7DjyLBhJLZmfZZHj5pEkXCdtGbDVZarRDm
PhcVegk/giZrA2pUueTO5mCbKiSy2SEDLJhbJCcPer7uI4jxoNxRM57dkhaxe1UrA7EMF7hcX4KJ
TIkoIkhDnctV3RLNbqmzOMk158FX1INaIgisgmfVoQrp+rO0uh4isWlQK2Jd0mFGIu/hRCmxDter
HLY+tt07uQS6bbJ3OSPl9Vfb7oNmPHTMNcgOOsp3k2USHjW0xuE2viPNd5kzE5BnRWwTXcSbuOD9
FfCyRAYUxgmxPmxlpyHq7qTF1sbMx5cx5QOA26cjVE5XW22qgioob+/V27C0VVRF/brDbd3KcOks
69ekaU+GNRzlBd3Y/y79/2/u/sncXdNUgwLhn+fuqySvwu/P70fuf7/m75G7o/5LNSRcxm3fvAzP
+7/q5r//H0k//7IM3TKpQ3RNxaOYtv5v0w9Dw9mDxHjH0lVLNYVFDfP3yF0X/8I7xHKli4iNH4n7
H43dL/3Te1QNlw9TGEIzTYOHOI383F+ht1Ynp8hb+itWRTho4Z0S5dGuLsq7Zui0hZUEwTpMlfg2
9KgzWhLHKIthwhUMBSdp6dgelAZthVNUWGnjBY0YT5+XiR/MyPiqoYF1+9os4TWqWbl2A+Zu7/b3
8VdI9KqeM1UdLNTRDJ2mlB2sy+7u3bpYIoF3u2lo1iqHal63hLgrhKUqHvG9GZbp86nUZ61rf7dz
7IR+v+1rOPZt465j4uYOb4FV8OeNV0bUIZs2GwaGAWUF3J7EwGxuDJaJDnjSev5dYQFPxGU29wwg
h/+P7XPYXMOyOceEcQVGTtoQF6MQzTp16qMh+pgyRuvJHbdmqU3GXMXQl6mjGqZgciZLySfbl/33
u/Pn8v0Nvr3g9NZ/hZ6GjuYoMdn5ptkEKJc7QHSY5cZoahREiH0Mg1Gh7YQv1GPJHL4BEgeBZyI5
TgbChKJSPtklH38ig16eiwtmytUewQTZ8wy6hrWS07Jp0SB9VkV5+8kXv8Lc+OKmzuVCHICwdMO5
RoFr3zHqrvRa+LtavpCp58tqsKJz4fXz2GoY3fuZd5hqVDV6x/C/V/qjXVXDPLFL/bYwkFAng2Uh
6RXOJ5jJFZxx+Wga64MOKYdTUvoMvb8gTDjVwLhNu67L77bng3ApwQvEGwxSgb0E3YXlQXD//Q75
dbeDdQKegBLhUcSq9fNGvSCOesfI23WkmuaclLgEvQvRq7/fykd7XcebyAVMd4V5QULfXeuqU+sR
PnJ8NX9wFpPD1wAaq2eJgej895v6aC++39TVeQQTyi9hZrRrZ4SqzSht4bfR9yKK0dnagmAAI1iE
wbj//Vavq7zLwXNsxzINx3I5ga8W5DGILafvuaB1m7o+UBrQfGnnG9rpaiqQQ3QoG6Kx3TP6OjW2
ID4AlzWWBndWKMjlOyDMZR8pa7BBYmvxI+Zz66vOYt112q6f4Y1xW5qDiqup2y09JXytfGTPiqfv
vXGAVFH5r7WGzeEYHysnH+d+bEYzbdShUc0Sv/mitQpiKTPcfPLN5Q79eSkx4X8RMQ8/3dZ/OW2d
2rd0ar5mnYDVr7Qh/AIbyZgFPt9KIbWjUelG+46I5s494TaQMD4fj33W2YthwLXTyh6SGhxFVdBc
tLY2KxzsmowRqpNPEFnWcbLoHd0g9sUl2TP5wSEavpCepiX11KQbt+CP0X6oX8IUJ3LfIfDGexot
NNJ6REC9Hn0ysNG0X+9dfGfuXXKxoqq/hjcJ1iKT2kyaNVzrdCk5BbTof4FCIbzrv05RHs+n1kHJ
ZJrDJhvZHYr5Orr1QW3CFUG4yq2ff89i/quqf+ihlS+qQvsj8JAqhwbFOYjkymrNfG4w7/WNxD65
LZJY9VukYMydDk03623uk0rZ6nMyh9ZNlzID9VSq9SbdYfoJKqPwNxEhi+qcL25efG3aWw0fYAGe
M3MMe683qnbDlFgMu2gCLzUCW5fWLNu+7Yit6jFQ38WDi1Q9bcMFkSyqan51zOShikxz41pKQRXb
LpvO8eY5IeRxFiBaVWxE3oWBgUzPfVSEZ8L5HA0ziGZYTY7/lbDWI+z7O6xOZknYRTPZwo6FXsyV
IhuXmo+TBrF8iQ3a6BztxWilGAkX4PcQDOa90txh/LqLa5GuhuJrGSJpHwUpK3mXbIVakjYx0faN
Jhr0pFPuCa1x8XuAkWK+5HZ1NMXJygFj0tL8E74lmm6w3hTfV3LwblLNIqDERp/TOLxJ1bVfLZ8Y
K+JjwnWeFmimNTwYs6q5S4Lxk7Pq14XLMU2qVpZiwVTkmkg54CLZgqY16xaqADSbtdMBX0gWjzeQ
NEqa+NxLGNz//vL9cKvShtFUTZBJ92rdcnGNdtyJ/FlFPddG/6XNk9e2sg7DpHytRPwYu9bT77f4
Qe3lmIzCbXAS/PPF9aSt9t0uU5KW2kswvcnilLUteqgUxo/Vs2l309IlSbtRklnBLPP3G//1wgXA
02V57kJWNSQ39/091m9NcPoORzvy356KSl9Fo67cCBIUVkWjbzG7sJXvOP+mn+xm7QpE5P7AhoXl
UOcazMOvj26qekra9Oxn0YJkcIUtiVRD6u0TrRFn4XNKzzA3O3rnJJiw97bjmZElzxYmJWarffZp
fr3r82kcTXN0qAhg/ldHPQ6VSbMKku6HgSoI4BL3kSJeuj7OR6mDa3bS19qhtgkZw+T2LibzFAsy
rOWD/pRberY2E3Xx+yOjf3RoqIc109GgJWviqhIpy1xMYWfj9WFgV5wkyrKwsBDtwu5c+ONrV/cW
aE7OcNnSfe57yWNq5Pej7am3daL9EWMnPtvUotkSoTSCoWhiRgIhxtYNMzvVP2mRvm9C1T5QinRr
Om14c9hTTMFrILxhSXiz98luvh7wXg66a9uyIzRcerWrWsQXpBd5gYHfk5jcdbZo/Pag2bCqsq7l
pqzF+byLwpJ8H0H0ejLEhDOia01MeeETyraoieHTJ0oXJk/1PK4xry2aheXW7nJKjYXdJ8lKNTEO
jn3PuGFwcVJxnF5Cn54Wg2DOW7m3LoQboAm+sIzCMLitDvCOffYRtpHpJ9WXtLW8qgYc2RlrBtk9
UMwN+fd3lR7mqm46Oji2dCCY4LebAJsfO5Dma6V22zXo+81A3AQXrmiWDSRyvUaEDpoBBX/XkvNK
eT7SBZJ3RwOIv7ghsCzqyHQhTAI+GDzkSDaz5CKtmuSb4vRfqyBxtkmm1RJ5of6xjEVaVFDTTBAz
UycQ2epAi/zeXxYeLgRBOD5PdWpilSkqiAW1sdDV+qHPre+/P6cvVd/PtdHPe+PqOuubpBd+PtY4
XpMSMiZjRfImY8kcociiiB34dYT4EH0SzywNL3dXr/W5bZtfu6i5+/1nMT9a6SnAuUmzCmn29dLn
jB0OW2Zbr93U7ta9cDCJ0uPH1iO5grj029DsCHwKmURUvs+CkGh36ZDHd+RqYaecbCY++K2Xq+zS
wm1oVYHyXciQ1aTg5StrnCgje1vE30xCfmZEYT03Wku2no8SzistSCS9OPG2pwrP2wWZfMk86OBx
aE6cLVMnfE2yhihMW8dex/RWZmo9pRj1zhy3GXH48ch8QkI3Ym8U6CxRjuGkC1N13BUMR8T56qMh
vGfNzr9iIsa9vXCXdlM+tjhzGGUQAr8Zc1H53x0tSj4ZRf/a3oATqZoQ1MCWCqTx80lv6iiYvIjl
VBI2fI+hhDLByoQbZ3zSSH2wSOI3a2L4KpAg2tdgck3oaVblmKCSFPAaFfChoVWwdB6dHmeuoAiY
f4pgLjJx+v3p80HJy3dEeqIj9EAFct04l57fFrZnsjxnTJC6CMcvZxA3cVO/6AY5OJPjLfDRa+CX
4Cpj+mq4TEc6eY+6fh4npAHbzndyvggcKQbiYYKKfN5wBe8++GTZ/eBEt1QBzc4wKC5obH8+Go0f
lroXqTUgue+iot3ldfTcqclxwIAsDcPXGj3CZ3cveXe6utJB/HTI/jrQnHV9R3U7pR6gptRrrWsP
eP9iUKWQFoB22bJvfcfD4dCqi5XiIltvfFjozo1eQ+Ls3Rixdy4gGFf4fAQYxlQehSY0VSjf/a5R
PiuBfu3XOJAmt06b4yLU6/IrbJvODDrWpB6C50ItYAYnJBPMLBWhihlEr78/cT48Y2mR8NcGbgPp
+/loWG5Ejlg71GsDrUej74VgqzrsTRZnY5Zw/s7dacB68LMT9mruIm++FpwrwenKARHX7JCo1vxc
E0W9TqfmkWitL5pNd+gFZIUGQ3VHuzLXfPrPeAiYEsLAnUXSIqNT6MNRXRNgVuNao3YrORyYUFx8
cqvUPlo1iGPTweBg55jXq0Y/tubEwI8rShHPrCodjUwTreKi3tM3/hWEVMedcFaWTr9GxkVB6oEn
pmJpV/oEQpa8GiO78PeHS3x0vKiQOVJ0twRCX61ljd95upGp1XpEWr1S0zG4UUjTTeopIm2X4pWo
D3cehb66YkTrLygcbwodELGNHPz4MCuDH/5gDMNfGCX3D63mfwm8uj4QpuDCrN+VTnCYWGluS7fE
QsUzM2yVbfWQcV9wI23fOFo2C93A3U8Ft4mso4QL1dFaBpbbPdblHj9eHLsGEJ4baPfPyWA+TW2S
35AVaJ/10v8+leEy7rRg3WckJyQatzWjmorbvFjUJTXA73fYB/vLcS2MvlkTqaWvib2B4oSjmVnl
uvNNnPzCiPnT1C0hgATzvDVPYdB+sZTqFfr8J2vONbNXnuEudx3bVSWzy7kGscNIA+6v7HJtDYm9
idQWgqrieWudCK25k1vaTV9hA0AC+zaBgDM3ZAgWFP7/vKeil2LCbclpxC93hiIrpqZwRLmOw/Gu
EujYylhVl2Gf5XM70J4HJ9PI/85uI6HXn5yuHzWTbBw0lybGBssXPy8v+uQRBdGy8cYeoVjg1as7
+beo8P1bgov0Zai42dyfppuIwMQiKINPruIPVhm0/5YrLHijwnSvljcqpaxxA7Nco23HR9RlsjuP
nJq8yyjVF5X66TemFfqgl6TCVl3Xdm3HYB3/+Ts7sNZbf0IzlnSp+y3XcTPqyYshgLvoV2FTPSTw
CRbaULonBToLp6H33bCDAOqFVyLK8txjpDxnEfambTpiRBWGAa6uhn9s9ea21vDv8XNScogiJCfC
NpSvjkfMxUjoN3VyfKvEg32ugZgIuy0e9CB5rEeIBHZdoToZ3JUx1smXOiEcyIARwB1Qpe3NBvwA
mZZisZeSOK0PxmMsxLfOIhOnJ/SVK7119r4m34hcq+fYxgyxm0ta+T1ojnISHmWk3Zvn0I2jG+Av
yKJhgkNLLpTj/3B1XrttM23XPiIC7GVXhaqW7cSJE+8QKQ45wz5sMzz675Ie/HiBf4eQlMSRVci7
rHWtwJ7V6+pm8C8W75XFRv9t/EdUGBILPYfvsYeh05GfBBptFe4tNBdvER3EK3mi1hMEgHnb1Q09
d1xkyRcZJQbaGevoSbysq3G+D40jcBN5yY9skM3Bi1pGRAgTn5uk+k4lM50e6cfatS9BN5GgMSYf
NEElFkVNrCSZkxuukM13beSbjWN2Vy9rkibOaH4Wd6KqGTVh0EHFucMtd+MKrqa8B2MZM7VfpYjw
CHXrH7t0Xpu4+jnWwkob1xdPJkI8Munxb2eGZVvAoF83cQ0Wtu7ESr9XzWfRNnRgY4WBRJTggaVT
a2SPMzFGFVTgte2o6qfqfbTkdHDu9x4PRSRFb9fMrwnDiMSNK7u4jW07ntn/nx8POXEXnMfYPVSk
aV7l/dDa/vzfrcdjWal3w6yyA3aQVJZeQFgdCpLHrf8dljonuokAJygoXZ0iHOWy57akqC2GjbwP
+m0hbWCfZ2V7KbQNwyexRmLKI/Whw5buBQccSTQAXh631hqKVFUhXCjnfH22WrU+owR026x/fjzC
5s88iwrRQLyWx5a8Qkwuwcv/Dj1aKUGtcovqATfeUN41cDTng2k0NW7nf9OlVxzHqD4s40Q+6pKh
eS9pqc7J3H83vANpEUX5vnKC7Ksft6ljGufdKtoW/Sm9jEWZbJMo+2XsHJBGbf86V9H4BBncenHg
V6+JGA+ZtrxdkAfZW05iyLkYBnjn97s1Jf6TWavdNOiTIkuR1JOoXF4oE9RCRt1mlGJ6GcpdZMuL
C77gtUclBlxUV6e567OtA9QmlXYoX/12lq8MmOa9NoJcdhMyfg/n4uLZYr5kaye3oxcl3ysjq0PX
dgSAN9jXQjngtyJlhdoqJpxFr9+NDz5R5jMqEWKCvpMOhF7RSV5r5KHf64/q/qBPMNxJTw1fhi46
9LQv3/IsMV9D3MsqcvpvvVE9EjKIHR0xjPuwnVjR0RI/h4Pwnh+3KF2XO28wigeROstIjSQxl1/x
cEZp1JcfXhUH5wjFzLkuqpDPN3jjMWtvM/6DLes1dQicYlfzu3y7zyg3bhlHmyLI51Q2nvPVJloQ
8ufLRBgSBk1+7WTOkm8z+aM7ODXRwSv5j0mIIP7WIdaT/Oj1Ais5RV7vqAX5L5P613Gep49c+z/m
aSEkrGkI7HS9WzvwOWldopLABI1Pw9Ju/LAr/hZhbTaunwfMIOw+bfOg3s/DwAuKY/7rWk+vBqfA
z1rGzX6YO6Bx2hp+BPp7EET1d0/4e+D4DI4bOR+yuo9/TsjNXRN+sP8lN0et43Gw8vJHAEVwuD8e
elS5VQeeZdacVr24Hb6FvkVOFcrt40SiZKdWQrSM+OBEUn2AVeKvl1+l2yoMGyW4aSBcuai/62mZ
Xr1YPBXme+f3zluskvY5rvU3uADZtwCfLsxO68/jXuULtG4DgK06I5NnaSzeDWavr1xkNlEeZl+T
+8EQTMVcaPUvFSvQXSddovdQTu5WhkvHznXMtyQL8eYLMNYEv5pvFSHAe5jnv/WiMfG3cvg66cJ5
SnzxRQ3z8HW8HxzN/EC3ZDpAIIfFOQeMnZtkOS8NALj+fldOIzCzBrbjYpPGjKmhj3V0XMLkhybx
k34t5LvowhYkAujo5KX4PXzyRi+wWSFlTUvsv2RhRD8e7FQ1oKdVeb1pdBkf4n5kTbGofs8JL7wG
hEjtg1EUOy1ypIhxb54ft2acBYDyqm2wWmDNtcc+Tw/li6674jms0E3leVrPQcJojPR6e/bI0HOZ
2ER9tJJFHsI1c7j2Jn2yHhNTEwHGfK3siltkADXnTtld/A6F5DDI5LAY8AsERaasaIdXV9jlztN+
dOnduLvU6K+ehmgtnh8Xu9bnTwsC4ncMXdfb4xCwN3DKBJTdoPKrn/T7OHfck59lv1YxXsJirPey
/2yt+U+YoXetmLPxC1ySeThNVaFSOupk10aaGMcxvzh2nu+ChjzCpq3PrlmJlpEo5Aibtebk4Hnd
X1GWX8oy89jtmjRfxadl1EFBgw8swiCbwedZUPfNCLfaKD6u7sryNZPXoRjexzsR21V/5XwlQP1A
A7PVo/9zFuEX2yLRmvHXK+X8rtFIUqLy7iCeg3zXU0NatX+Np/HdNWTkLfetcvdcRfn9qstmKfNR
kkD/jMr32M2O/hr8QQZ+wPlw0O45mxNOa3C9Z3Ezbvx3HTW4W8wfVp5RtEYx7L0Ka4Y9dltWoaRU
5u28jyYw0Ra4KpoheXYwoE8mfCFxZt05FcxQtZJ9BRi52SBOxovQgaqTPm5YTeZAs8JitvZmdsFW
h7ugYuUYmU86ztfOY79qIgUqu/OZQNZENjYDJWvAr9U11Mo2iODxDnruvpVlP29DGXyRPhi9afCx
a84ZVUHAvDariYoW8Z/YqYBgihqjUjW+Nkn2JTRrv7O0cQ6DpDKx7Po+ZIy2C9M4yBzPlSQ2FiXm
uG2S+jQODeSCEEl3Yz0LrX+JNUzR3zs7W93tvZ7z0XT2jVEJCYDxobHdXbTSeybD+pfkWqCbs3sa
if4lbJylSm/BhldKxamx+ie3BC+NIqTd9p33YivL2wxBJbezI7eV+8Od4psZEP7MAR/Vsq66vVtK
LGtFf1siq0lt7Sis3zPoLHJ5cHS7t8Cij2hUJ+ABu8nFgA/DrfZpjTPBGbH3z2o8exsHd4r8mtzK
eX21h4QO2QlIHwixB7kWMQrNmMN1RsjN4N+GRw7hchbWtDcRS4sQ/kgxw6wrCrFdvfzQY4p3HfFt
XKGLBE1wZhL4756OkDeAw6f6M5bynzdgE1lW4l0mKgvoqyota95jfx6+h7P30TsdAgNit4Mv/rOw
WEbnyd1nv+idthM8E67FC4ySE+wHKZlyvJBq15ZDt7MX1JNzlqerG/5CxQHBFspVqkIwtP00c9l1
wh2Ga+ifZrx6kgwKaesfgYNeHY0+SeWEwAk2nxunJ6+x5brUzdGpdoU6ZMDuvNxeT0M//Wm4AMrO
iNfRqOdZgu6cRBHtmh4VaLkYfXncGoS9U0SBnKAZ4m5X/mFZ8+7SaSIjRUSby5wxIFIOA4xvIQUp
LoTJtZveRoyeiATYr83MOJZEyNe5usRTrlAZDDnekYAR/OPBSXr9pRvzq4dl7cDupr84lmKi2EFr
t5Oyv8D/a7tNvXTuYbKnp+j+H/a+IYIR19uFsMKAb2m8abViMN76eKLvv0VR6yb1Ipi4eSsuMtfi
EtK7k+dJ/OKsZljkWW7vKrscLkEvfeR9d9mH0ujxRXxryxJbGtkSQ1b/nvOu2Ud5CchzntrLdH8R
SslyIWn8gC2KNV2KIDLH1gSHgmV7rd3lVMdA8zTXTGio0j7HKiQ5IxysXZxMR9MhG1kI4YOC7ZIG
fz+wF0yjwU2OCMeJyqzFSY2Bj0StrpptVbD/71XcXERgvSsrW9Lhfu/xEC34VTSR3K+qvgicnZe1
LppLrNePOKBY8iaEZQyicACGMIbbbB1bool4lfthQNtPtM6Fp0dSYcZ3fqy9k7xDeQq7ukDBqy7l
/ZazkGsRFOOxbKYf8Zy1KfcyeGQc2hUint8435sqrzmdgOd+PC6rhFPl4+YSyD1jOiISGpNfTFkS
f32/lRTrkdhXuiDIQYPvLPAP50OkenIEZtW/F92g0//uWkUCdNmepq0POAQlBV1ejCSC/AYsxhyM
FYiLbt+rNq//ezge/Ri/ByHQy9pVDQQbfBbBgCGhnibrrHoIlTSm+0ciijdBASzz+eaViQajMuDI
Ar+hYvKq7YWNJ9c1J+LjU42edXR4xzddLcqjQwe3dxf/nlxhkaZix08VE6unSiOXlondpb3VuXzJ
SwQbQ6TSvPhcYye7MORT+6oEj6eakwx7Ow0y8JqTF5+NlazbpYzjjc/uwcLpwPzY/rNM1h0ZyonV
2MlfsB2pjglqKTPBp2lstioh+HY73NFocc3Um36EmytRwMPlgSQNH48mD2LafAes/Q9UGvSOxNDB
qMIyzn617YIcV/61VzQEkzz+nh0Sr4Hg5P7w4/D48Y9b9p16KhMCVR53//t//js+/mlrOcAIJguO
7OMpPP5W93i6j5v/3VdRuHMXqIT/e2768eQff/zfMwlM9R64K1j4O6vtf3+xyAp8r9p/b10it7eP
Py2t4DgEmst03o3nBvzC+XGrut/6393Hrcdj/9/fQ8pRpdPUfHs8/jgsOep0tLP/70dF+RCkvS6e
Hw9BIoRYQuLUMDa0ynHWbuqE5KzH3f8dVkkj/R9M9XHzAdHwE40PtvLOLYSQI3COYJssfbbDq32d
7XtkA5rIXbcGOJtGWR907WS7TkfQru+7QC0N/G9//Edo57jVuRNsRR3+4ULUbWxOzodSFSevblYC
fibvZTTOkFZZo5/CmE6cULm0rhnOqIEMUb8boZEisHLL5RO2jX1YC3jPIc5mGewsIBHE2f6OaV2e
C0Yd9Nlf6+gnFRt5PJzI4XeupBbU0Nptn3NPWFafgx4xALqvCFaQfWpR7bIie2+Z2G+scLVSzJMf
SfRCCCRUmf53pnHtZKaf9hG0EWiwgEskLd1EHDM+A3GoW3Eq1Boe7CT42oyIi0hcP9Javaz3CNlk
Npshz7LNwvDEcwiJV0TJxtCHtglqPy/MCGbwwaIsLIFFm+yIJFbbOarVtq763+LrMvevws/cTed5
1E/5i9fqF1e2/0YcgkSqkgFixOc8kw5fjDQesTfu5sE/y7Wnq4DCnmkUFjR2DIuYsTARU1RII02p
Ne+dto2vtdf91NBR7eZLVvZY1fI4BjwWJy/RTGRZA9mjjPu/XT69WWNv9pO9APxp9CWXBB7J1KoV
PPf4Lkuc/J2rCrWHyXOI2ia55AptgqA2cprFOk7uZ9hkzrGYvxXIt77kZLdtOpFdLfQpF8eczNyi
RvLsa4Ljcl8mJEaIqRU7u6+b3SSEw+X5Jru/rZ/r/UALnDoBqbpl0EKQFk64me05OiS5GjY1kZGV
yfFc47xxCQpjrOWUN8tS+RHA1ycaRxDUftdif4wv9ayJAQvm5dVDeCbq7t2quuESkbfGrmOi2vF7
IgNEdwxm3z6ZUhwZPX23eAqEUDvoOrOZNSCAj/2KWSptI5kdB7f7RXc779jhtIc8cudngQVtouRr
CN86dNOYbxsdqd3MehNBes9GsY5oCFt6d0Zg9V4xHeAPxBsNDQA21kRAjILhks2v6Jiw/CTUBkgN
LqEKv80uRkUieIxVIXGxd3KqrdOKoB4CWOOfamwo10Z0XInqjjqYSBgP2wy2pKVCFVX8jCT+uWqF
2O1Jpa4j86EhRpnl17HadgFoh3iJf2inI97qd9lO6rnPDjJTcrsG7m3KmTAM2hLH0m5vtoP6Yw4c
Tv0FOSfSzOAOArKb0L4mBAT7Hws0vu3gh8W2ENT7Ewtc2ort6oh3DzNXClom2MmWxqloKVJV3sCF
6KvUsqqB6YcgPKFdFsZYDSiAbnoJ3AqUCD8kYc51miYCiexh4VNTxfBxWjrI2L1VLmvhErv1Lg/D
ABIsJ+bK/nXXgHUWKSUWrw59HRP9av3XsEq2WvHTart/06J90MqrBewvB1QOVCys1y7Ng6Tma8S/
T/TokoZa/CmwAusmABM/inZXiCR6KhYyByoPblrfIOcMFDtp5n5XdE4xodRuwKXTz1JfaXNUbbse
5CjKXeYuf4VozStnQIQw8zRtVK+nsyglyKAFeJBa6/Bk0c1BhnQuAA+f87AHpjxTgHm2+9236iyt
8bWcWmcKKIGs5Gjm7NKDp9nlUB2+jtr7mwVPbXcbJHscaw68+yRYEg3vJE9FS5z4GlCbKTJSHt+i
xSOOr9fOc5QrmrhkJpU9ig4hvtlNS6H81N8Py1YWPqO5ZoxAYSf+AYDhdUigJPx3cDk3jl7yL+sL
CiyWEHsbfo+g32SWeoj64to2yFQCIbcR68CIFSDDQVghwULE1oBw/kJDqXduzP6izjPVoqAjLajm
THWvJt1DoGAMKiYrrqjRI1hE5YwA/JqIgAnTWKkS/Ym8aEXk+i/fkc628wB9L3Hh7r4PcxOC4yJF
qNbZdiriIs1blSNz5WxtGclgKFmOvj39Ms1anKJs5mfVWytLILEljrvn0X3ciW7fTYSkxENC8k00
Qgz3SgJgiEYKRT78Wer5j0uyhigpdhoiUjdKA5IE4PPZuh6JZN7BlCZkFhpvtLK6Kyrnw0wF+wJ2
cAO3UG0mpJsbkNioa9T6Q7i5n0rRvK8j0MyMpUa+1PLALsfi44bRo57aY87UK0V5pczbkHGWrYrx
HmmU/2TYGGwpbtHuuODtNA7mNUzUpSmBMrqHZnQ5R2H0TRN+psfp8bnn5TPFM2XqknaTTUZJFEoo
506UDvIbI2/MR0k6Nd5zssYJytqoYqQuyLrqltuSt0ROILLYL/W9x4orc04qaxtZExC64TKaZNu6
Y/xcUgHmlaVeldf9ESVm8MSHy6DL4UfZS0EmnFuk7TSnAVOzPXVyDh0SYZwyXZz2pfNU+HQhLXC6
BRjoJWKZDkPEd3Z57q/poubzXGgXIKE1kekziech4eLiYbZfc/Rzsidf6m6JmTvh7M1PLB31l5kF
0k6WDalpTdOQzWnNaUv0y0zYwFWjET/Nefl3cfJu6wFs3fCdYMFTeb+rKnEP/qI4xzLrOjpqzfZj
tJABN6gTcxlzCiZVXgZFfvzYZSerBmixifVvK0g8qFEyueokydMKTSVqLJdlm05aiJ/ReGMUYF/L
ipiGKZMvvU8Pmxn32UlaHW+sqZUvr7bQhOywXj1i7Z1BUTn3OJhQu0ecW+rFy77Myqu/dlVOZnzu
vqBRaL6ijS/TmMTynTP9VFPWvQVSTk+6ED/5uvVvI6i0CzqTZpNk/9xZ1j/ENPcXu7MIuLrfRRlX
78bQhfI4twQPVMwYeuIdF704/yxRXeJu3CsC36HYRz/guBD/wWowLyA0eabVzzGePOwN5OhYjJKC
TMqj6/YLLJVlJZoTMWgg/fpUNZSQhh90SKwqJWv1I9DzqZLx/NqFRX5jZ3obdVe/iWo6MoJykKNV
/wCSzZhgVZ76tf2vHJ8lIv5rv/xmIDE8lRKb1lghrbyHWMp68rfB5JHiKPTJdoaJb5eNfcOa5otk
mbWggDnUiHrYbVF2mt6uOEfiEaV63Dd5Jo5eR6J1RpkS8ME92+4fEKr7wMweKrzc2QOSoMHNxg/X
a2+hW7e3wGFcmNWjPgXDelokKDmBWYlM3hTCW/gyy+DgQw05sbQ9zuPyJcBMfTNS2VxByKPpWlIT
8zv8KwuiE9q94uDZdnKtemrYpfkBFURTIQl2e05yrDv3dzTa3imR3pP2GCN4mjjCZVIH20zzuWLf
tPGGgiY+9q+1zj+x1jEQjaJlX8o13FcNkAa7JYqkEE2a43lF4h9O2yj3ueBmpmKeoIEktLBcSc9j
jyKJQnN3jnCCVyGCYGNnNalKnfRTt2EiYrECQ2hi9qHwva29DNNxVVV2QspzWovK3VUxRDOPM8UC
Ds9jVEUSlN2dVBkY2BXmO37/4OLhWCAKBylzoeskbWJCR/Qguq9OVe+HkJFyi7rl0IXkP7KognqI
3vE5YTy+cfvB7CIWb449nDgjaaQfxEUMai6+xFi6bWTVQ5B8On42n2aPyfDgEQRnBEXfQjaNS5e9
7XxBtRBzGbVrOH4wJp6c0jIpcecERdEuX1baWeSuGUuCQHy4jFhPUJg/8iWbn1SwdwpZvOQas0g1
xdRJoV1TXERMVDq6OzpadbQRa3u6b66LOSOcpvGTMAaiAti/JwSAZHzfVahPWUluS49FPV2apNwt
5YuUfXRTfQhHx9bf7IHgMGW9O5qtTKRepemz1PL0H0OteG1aGk+Ga9dYZuu+RI5z4I3Jjsp/z9og
25NyYn2Ey98sasJ3R/6Bj5OB3dHmCronPikCZF0kzFzUy+KpwGe+dfzmW93o4SkbS+fLvLx1JeCp
DFnCE9kf5a0eOZMwyj+UCE5e62JiPFSJ8GmubkFML5fHqKbjOsfeXg/ja0YF889U6g44NkywA8Sr
IRxnEVt8fjvGC3OQqU1Ur7iJ7ofBzwF+Rmu0oWxMbon9ytrrWhv7SMh3eVTr+tZB2byyojBflE9s
xWrRa0yS9VMAw25Y49fHgbHdUZbuZ9d6LO/sKkKEGokttTtmoNy8rZmEYxH68xd/ts+FW3wsjImZ
Ws9saApUaZGVDE/rlNX0BZbaoQbiZfWa19YrQW9FQBP6ZWLHvlYegEW0z3G3xCcqho6pXKZe3BU8
TAqjKdn7jWf2UWg36VTU8uoVw34s4/XSMCjeC9cGA2Qz87StmXVOwLq5D8i+NtnyWqIbWVhS9lLH
V7yj+pzkiLdFt3yKfunZGa3+vu8afQ5oWFshht1c9Nhq69zZTdCIoFYyVnQuZZV3X5tA8CptPUxL
V0PWsPGIxFYBTGNXBNTvGVGvo5XlV/J/X8rCE8eCBQMTUEgCXveD5TtnEXheqZay3oViNM9eS4Ap
+xEieqqM+NKJNN7CsAxygt9oUa1TUHQkwTlgOO4D38fBUguRTJoXpmtF/Vqbdh8ivHmb+cYDTRkm
XAT2fDYi/tlk+aeFefOl8oCu0DURxss82WTeQsmIl38t63pnFggBrQLomfSwT+uRJEBV9/khWqf+
GHQLsd4hkztjNLPX4r7jh5MXBOkos+EwLlSHvYh/rMP6VE0tsncPGKWOBImBuvmBMXbkI5GIfWE5
v41vU/+aajmP9MQH6cT9Tob1q7tO6lbPQj9nsL+NIdTR1F6QNpyFDs1S2rs5lMBq++LdDJbDSbIa
9p6FgC+LJaWQXKJNx0TiOch/Je6/Ppq996Rd0PWF1c/Wwh+qfS1/MlcnKpOP2OITo1PaIWdvDH9L
Qbzs6HkqLaAs1o5UTy0lRVCLwxSOkCw4j5JdGN0z38rxHt7sOm9NUXS7LHG97XJPjw3GOExFOU4n
WfZIV8jpvk0Xu44+48lFvNlnwc4NzJsf1v5pAhMX2wNiBRcRct2QW9uN0OHaGJ3AhOANqc0YbIQV
5qxr17+hjwq3ZTlO9wiz3B1Mf2hBQ7GfQPiOGWTM2y7NZEUyUR8hWacrKscSUQ4iPOZaK+jnJus3
ngLSUQrnV5/tB8el0rdY+40dycKdqzcZQPzONy1Cg4Lkc3SmhypbgaN00PA6RO8lqUsgUZK4O4R+
6/9b7BP+kU3JpD/IhPdiOc58znrr2NrVvqwYXLma+U+YTU+qtn7qWv/JXWYhoPGmbbMavelW3zm1
lnle5yh56iyYH047xjvUVDULTZaoPcD9xnPFnuv9/avbbEsNw8PTP2TrUqZE534kIDLy+50K+55L
fURsYSK7o0c5Jcyyb5dGH0cPh3yYuUguGclQS6CvIy5qbNnm1q2MN6UsfoCXZVLLjJ8mFT1PZ2jl
dHyr1GrOnV0eysxElzxIHYfYvtUaGrhDDL/cIBmPViJcECKNd8hUBmufa9S5Dca/zMPtQ+wR74VR
etkvLNmqsv3Fmiw8GOK9UcxgraEK2oNGJ90stC91UDYb7U3Zl57hktHsayfcCxdrHslRa8YvfUkq
JKR65BCT5X8dm1+R61eE9rDvG2vj7Pqigwx+7+stBmvzKLyjwd4LVAjXQsAoHM+tZIzeUznW0Xth
JTHjxa459PY9nLkDSlNnOko5G154szS+BkVvYvfe89w4Z+x3hAP5NjGBBpG4wka2wQjlQ9scvKuP
KudUL/VLEo3ttWkkk59BqVsUUXOGo75yEl43OiuT50owBxHM1oTsg40exjcqKPLnGg+xTDGcCBST
Ox8vP8vPHOCwSg6rXSOn0BBP22hn1b26TdH65rApu0+kIrCPBCP7U2voqXnhls7Q/oegKMfMeSMp
YTxzhjv7Jiwx3Sy/psV1tlKSTDh4jPeKvZ+R0en2lG956/wuqrFiy9H8HWjaD7ojVdhqP5tyKK5I
7OI0CuTfJbiPuty8Okos90G8tDvYtknqx9lvF7JlJh9zWwbZxmVPNkC8uk58qhPLDk9OUwRbnbB/
qdtq2OZjRz5uIClksRZu17zxOc/Wn+x5abJqypdslVy3Z4ZFsSUZLHT6yRs/mGFsIRaX79FyMqOK
zqUzOlsnkLw7cc9WtKj7PQb+c7J6v1Qk7VTYRXnWXQiqtXX2rpiJjmokxBvFqYQ68rXJ/jmRal9t
PzCoIWIQVp2UhzDnmxklesPMMaGhRqCaYBvJ4ashkkxOZbX8HCslLvloXrsmIiO2764VzoKtDFs2
hCv9cDwgw1oCj9eYekBUDINM6f/JHEY0fjnyLi/BEXIUkd+BrjblTDp2EFu/K4zENp7WlJEj14PZ
xBft8ev5mqw/v+nHXZ35AMxZOT4npjh6EZIuJrT5zu8z7xCxbCkLUivruN0sxmlPsRVWB8nYL539
n7ax4kuvR3IQxSJOAHQIZ0B1xBnHsl5zJ4Ap4SZ8AtyBL3Kl3r0IAjbGvvbQrTZxn6yftB+y0IdH
hIqESNDCH5PL41Atwd+O2RqzP9GnDC/EiX3RSxZ3/rVQ3m9qSvtPpfzXILOLW2H6OHWA+0QzMcO9
mJ09I6E5hW7O93nyeYOHrKLXDI/MW8S7TNrbukx6UzEEk919PTbmbyNyVgqmChBbUxPIMAAzs3N1
anTw6jVQ+e4xaZu17FnvbblkFPm8qdB5/Bkp1yYVv2eVojhfvPKgS5+gygRGnwGnLuG/1tPwC3R7
+dYxEgJARMyoM3v9rZ7UG0WVOWm7RkrQVN8baiRTjN5pTtS4wQi+z6KSNq0j4tESMP1IGxFbE2Ow
7zOzKaCenZXNVXTSGb1hT9i2GEpagRUXhpPLcw/Q4IpkLr0L2feNzuPXoWhJT9SdnRqTfEQI17Z2
mGMc13gPsG5N26oFyu+23kWbPNgk9GKjZPxWgkVg0AC1X3n0NGtrPyWrw3Uw6g41dMqNKS25YTQW
PYVJeRjahFYHfznvcfblVmVVmMpkcvd+z7d86FwmNEWTPdW2PtraT84VtfRprnCZh2CQAS1Wt2Ku
rKPOU54Hfbklv5g2atDbmAK+sEs4N/4JN3eqQ82ekhWUHk5r59MqW0+yHbxtYBP26jlrdxqbcUlj
LF672CZbY6Rv63X4o+K78lI7EPXcoTg1KKie684CLKvm0xSWwy3Jc9AHHQnRC9/LwtPOOahbxCY6
A4SAFq4ob8XoT9uhCsS1JDpwa2aicVRTcbZqbLl9nPjjmW4yskifa0fXPXHtuAlDqWj33Uuby2fP
Zei7+vOusuR84c0kFZrPJXkJnX3syumJqXy/Vb0Kv2Yhy4lCuV/bhholWxAfzSWboVk4vxvZNS8i
GvYzSNifMYMWQuIGnhL+jn3T1953ez6O8+fYjf5b79njSyzHt2ZAP0U/7G5LL6++B1Xx2Ybh/Nm2
zPcCA4pUoYcNLFphCP5XwvC80+BqOIKuf1gT3f3kMtigQSSDtAzb4jx5iun4HahXlGhKsryFdT1P
u9zpq5PFKj0T7huhCF+KeuVDZNOdmxZOGAZpg2Sx9kAGcv3I5Bg8z91KCjsggpZR3nN/Pxi7rnDL
klzhaxJ17MX2v62oxokL/Y5PLrn3uGA1lurFdJ4+Drr7V3dlv41l1Ic0/QiKgPu/LImT35Rt16wb
vjQE510Y3USXgDnnLsbMwPi+kFvXboq9lU/RjtY6OPWDEpgA8LatHXW/QksrKWrRwbUwFEaaOnex
8PHm5YcTOM+4k60Dts0idRUiN073H5EDU9+z2vEk2iXfjUKV+9Ut/4+981hyHMvS9LvMHmXQYjEb
CIIENel6A/PwCIfWGk8/Hz2zpqrbum1m9mOW5umkBwkSuDj3iF/oMKjibqvCdbpnxfpds74Tcyyf
VGtQtg11tJ1xL6/iKJ6nmfCD2RuY1XWC/5hk1bFoH8AW1RwYra7hHqdDpixrcoDQmJ1k6RC1DLer
XikAkFjXPo+q86RXLZKlrDoYQx3isqF4HNWyO8ldvhOb6q5oAu1nmDk7s21JaJD/lg0yLsmKlGec
Em40+/tgNGNXhSJgL1UU3sEIv6iTOdli1uAXrYf5Ve644SvFSnAySuiQ0c3Dr7yi+SdD0J1jucBZ
pKfGqsdtYUnLZkh7+VrNP6RgXH6HXD/M2A2eBlE8SsQMtxsq2csfu4iQ07rVowTkHdimiQGWlq8V
fcGhv0VCJV6tOOh0H7JV/pXRnnL0Wewu3Xip+jw/5JALKDwz6Q1gIgRuqcVelDHDK/XiOB3DWjXf
lbSvmP6wKUq0f8gODaZLmKXTsxw+yzkFuqjXalDgXkFFIO4xeBS3VqJ4InRwY1qqfQ+enKtCcMry
Mb5Ms/JUmeR6qhTTIXn8MBlQIbkxXFP2b4znp6uEta2ORkigph0oolRK9uNiGU7fwDfqsFmhZJ1Y
tfyIeuptYZ3QZx8Gfxwz6WHLkd5CgHG62HgGcdEplBE/GRoY20WPJloyRTAJ0AJrS4le2oS2a1Tg
nMtVL2EwosIH17X8yEMSEcQ6kmtRDrLfMR19YbYNTO9KZ09Xs7NcALgr+qA2jfqlGB7VM+oC7bgV
oA0d1Uh8DhlofldKwxZoaBd9oNM3diLvGprKianQNZtIhsw+XLwFlSi3GgoMjsaE/IkSvcpq8SjS
67ejbLj3AJQ5r2XyGje0dxoTvti0tBtVWhQqWsnRSELHYqyPdZa3bgEqkzkUdt5SqoWXttA/8R6r
/Fgf77IQndsYwO2Q4cIS6mgLZyGHadX8qi2muWdOXzEJnlL6JHm4LXOEfzAFGa8T7JIJ3sGb3tL4
zLLkKsE2ZFAi6zb3JCwPjEuXYaN3sv57gKegh15W0Zv6+ZFiEXBSI1U8osbkRq7APOgtV5t2r+cs
eCkrxbe+HVFBL2Jzr0zA+4YuNvxcGItjnaRgtzVteI5Z3DR7sxfAVKlP+5CSao2MXd1Fkm1NVv1r
YUS0JJJ4iFOkD2rT0gJZWQcKOR18Z8eoXimULxOo0HNHC4dsQGscwzCxHK+n+bYsWGcJffhnph10
S8J03dQlQAXrp19VgjEt6xiJ/8dDve2Kg7l8G4Ywz66igOxEVAYvKVUa/KZ/sA6SVHnW1il2EnlU
cA0bledGEv9+qNfsd6jFLZs2H4etWAELxxun2C3YvyCWEn0sg5I85/XNqq3qZZTDCL+nCcxFml6t
KRbOCB/4dRw+0dVZDrhmxcDzLOOalWH8Iv3MIhC9DsYfo/dOf4rz9dBbmkE7JcMmpHqI3KvNvs0B
YVDmKHuk6CkxrLZ5W0NGWJAL6gBu5ui3LT0HCzQbwgKDtcmwBUf809iXD3j5qrWz3xUYuidTXp60
BR5kqTDJRTZy9EaEBTdMd0FUanjbyVXxTasBP25ZBMEgT8qOjJxbgmTDngsG/OEiEGbIdB2xn9fN
YFHLklsvR52E36krxOwbTZC2lqT253Gl5MVrQn5ZmD30gznc+GDfS9ta7go8xBuyeEJUlfF/22fh
Adh37zHVZMAatvo5A1FsZk4/DuF+jEh4i2745nLSIIy6joU0KJuywLcBTJZyodJVL5SVA5QfbV8I
2uwh0p156uuiFdlTEwntE/lbZItCHvtaTX40ldTY09qvJ22mUdYvxuugiMMzEFtKXKNYrox2pBNu
2O6QGSlmEDU6qP3y0eq9dPz5IYwSwx44kPQveI4x2bZtrNE3ExSLLfSHQetJt1ALkmHIrnUXKvuw
mIlpEmWNbihPq3TvLUF+lb7ybjiZsxW9xMiXn1EUeZ11nLJzzajgt8XTeWi76VyY6wEGbGgFSN6k
qr3SN9iUCynqCvGVMXEpbrqm7X4UDfZitrIrK13vaHUiXwY1x4sJ7OWc1sorOKkYkN29H6lIUl2K
cOAaWxSBy7OhjsKZggEQUDzS41nTdi9FQtDVXHlEU171VRq26mggoWhgaybM0g7imLKnZRdt51kq
NtYMZ6bN19KzwIHSOMlUfaZUjQ1PjsLGreDOwTZrX2K64g7D7s9clePndbjofYx6boh47Nph/I6a
6VJLpjur1XREqQLFVUVDPC56jiz8EIeiV21tEVaXfcL0J1kd/yJc/n9F0/+Toik65BA9/3tF0135
O/ks/6Oi6V+v+aeiqfoPYBUP7aGHDAhaRAgj/FPT1PyHCHMXG1FI+uiWPv70t6apKv3D0B6+PVxM
SdV/ePRdNfTx//wfivEPgz8g4qRYCENohvn/YiX6cAyFuPpvIgoAUlBc5e3wJZV/pJL+I7F1oMRK
VnT5d0sIZmrwmWYYtpAmxTlEYM/WLRp+8YOCns6Jp6dza6sL4JxFKq65msoP5oqvMmx0YzFhLtyX
egCQyS8GIAhd+9l3UOXWTP4FOntxAQVfW11WA0rmzwZ67GaawNoD08ajAYKtmxc0AdKiipxJjxEZ
EhIP5FTpNJAldv381g9aduCeBrSljPhZRohcy62b0VpCxLNkJFpUBytntBEv44HkLNuI1dTamOcc
IRLL7Oxl5jRN+gu0bOMIFKeApUISt66hiY3GcEtL2kKz0EhG3Q0LbCoGii3a6yajr4Hynmxo0YyP
ijC8WQrgC3Wb7xscUvkn9LWjyYdhktrDKFVH5HHatgqYoZa/EbB4T7E7NQoRTN1af4+vlihtNGy8
weanJkh9kGQy1FwrLQx/EdBk1sHr2GGkcoqxpHFGSdtOreTl1qR4oTY+7L+LnTh+xoP1JxtR55ON
Q5FnPl3Osxjlst+gBL6i0P6iNaVb19l2yPv4GEqgL1V0+tqBnAYm8qUgw/LkSv0VqXF/jlUdB7lM
b7ZVhL75vYgJjUmnlo5SoCL5wLKaMSAMuWRKF87itRm+wU1ashy9TrNJB36iew+M/YtWjxFM+uAo
zaP5ayXrSS0wR1iN25LUMm42qn5u8iueSDAnJHJjGnBetxrRpct7uAq9cMNF5WFamP3WG+DQI7MW
tPqsxkmFKfITo7hVI9t3LEnrNiajsdMm7FxEIK6dmVROrqeMX+r8K6wsrEVoi+hkjbY0TbLbGUK3
ZRz5nJSMRvHwuMZxDqOMGdkmWaJyD1OajnWzet1LNTNLl/Pl1itI/ULn6XahIXWurNcHCSM0qwtB
dyhIJc3dz6xk2i/iFJ1KeqkknwuifaJ+x42sfq3o60MVNXNIyTXVziYUhcwegcE4ZY+08BrXzorU
oGs+0LLVMG17IXnJ6urerTXdBTrqO7nrNkJudJTCmr7VH40XstRmA2UaeRbob8BogrhQ802Ktpmu
0VNS56dhBJf3QGmtkbzsUkCF5iCIQLowOIgmWHJVczZM9o+5BIE30J6mtjSYaWQbjV6KQ40/uZNY
xIdE7B6ModehW0RHIB83rOFDTsczzNDQNpM0tbO+vglmpIFwuBpTap6YUYCfS3PUjEbKoNH4k0UJ
tPIC/4YV0hSyC4or9NEv8pNNBj/It9biS8ho5ijC4pdzu5W53p48AC8UENNSNOjxIokd/NGMQtU2
JUkA6ZOC/F5UiHmPQk8b9MtSAl7CSU+z0aHT8XSAFAVQem36N4bqe4hR8TbvGN+b61fJmM1NBv0Y
pXXIEKcmQ4r666ANfzIRyUZB7lUnT4AiaI9xuAGnpQedkOuGemuOCqdL7cntxxJUFiQi7PwOsowW
hySimL+c+maM3DLTkPlYt5kRmi5+fpln1AQgVYtMTzKZWQEcExQ5dhSoqh7pdyCJuCPUEo1+oRAN
h/m/xOrYzcyG0qhObCHSJxcxqGtcGrRrTCa8Q2rPg6Yc1ZzQnlj4TPVIwY+SckOA5l0LAYlHRbGf
hNdcRgm6GLJXQUU1VUvi0Xkk+c6aqVcB7iPhb4neMmaJ9JVAi9G3O8d69RSL1ls8zRqqwbCwVnlk
2ts2nxBQTmPCtGjMqheU7Qz0xYC+xbSj2in5A9p5uloWypXqaj4VowDiUujNe5Ugl5YUk69U0SVc
h9ucFBDqdbHyaAFMgUUcx++zcTModzh7IJ5vfkdSAuFEHp7rvqD5nPwxexSWIRXY9QT2MxVmMiV1
eFsLGFur/mbV6ZHx3k2YxVsvNr/pzXA7jvjyGZN5CHO2vGQZoNzPZ2AmG1MS6yCq58iRhXr0THMG
Bzv40SpmmxTrDxCzE+iV8yAZz2UsrUdT6hZ7rWPBV5r3UlRpE0jCAQqJsMmq9XOGge2vUvxHWav5
kBrfgNswBrR2JaRD16SHR6bnlak0XA0lp6MJrooq76bSYAR9H2ITNMichRSA6lo+GDugW5JJO6cW
DFY4KIDv8xy2Nu5wHvR+JSLLn2fjHk3LThZE8awDb1BmrXCzfKhdYRBqOxbXBo+d9TNUyzTI6uwF
MarpZNXaLoLSgvbYXN+KGURxZuY+YkLZhq6UYyaRhitxeZ3kWHeKjnnaYDHfxdsgB3VR/6mtUjy0
mUz0T2RwBvrwCT66DRYtBdIpp8cmZCwemvLgawPKqnkZOWkfdiCUlcWRmOeCnp1+rYp2EtNGeFH0
FrEG69doADvvG1PzjVSuGe6pD+pqeRE0PZCAigSJtf7OxuEX2r+q39GssZuH+S1BKUgjhX28iPel
qd2XFLCbEIrYcQ9sFchVQNLsmycxI8URCn308Lr1ailhuBfj6CmXK7OBTPCGPr/UBXuhsHT6Rq4e
0DPpKQZC7MD+Hd2+nlM8uqk84Abv5rZ4cHhxFqnRUHXWtC8gsn8zXK59s9aP4LyAg8J1WSRGeAi7
2BlThlOzpZO/bGn/Tk5Z62RfCjUpbGnGVXEWOzlQq1IomYYubxCBH9A+Jr9JhIcVEgoF+dN+McRL
tNC1ktdRPfVjvuyMUf4MG6B9ujEYR9i4WLSASfCBW1uOqDLxjbT50BRTAoEVdqnGN0mfMH+pHalq
f8/GUG0qCcE3tfnoa2XcZh3bSITcutdbAd6m+R05FHQS1ZspPWDVQoHfaqMCM4N4suT1Jh5LFdAL
toJZPQPBEtZfCfMP2kHlqa00nd39MfxL1Be5l+SNXCfkbxuGLy/1Bek+vzILHaepmE2+ltSN2Zvg
tUY6PBGG4WK1fsVTKjOABD2bV8M+BeWEEFpBhK/LYKLn7NcLinrFKr0jCtGRxLUENgwhbRMJC3sB
KmwloF76sHFCibgmPRrUSAbS8BLP+dzgc8CAly0CKqSWTCjyykRaxkWRQA5CqfjCwFw8pzjcCdYd
VIWwU5Iezqe0MGfBNWbt9ugKrAHYtNFd19EtZg0LgOVlJdDPWkWiVDEYyc0NuhlwEwQsc9sqFTYI
DMWOMQNzbhsZEAzI8KI+Zar4AXi/ChayfFuDUOWkqp4s+/AhkjMLYpAZ5V02wPrNpQm+WWn7KjCW
sAosWaxFr65LvIKK+HchSFWg523lzMND/zx+SkK0QBYYkm4eISpGBxLrP2AHsW2GCci2xw+t0vtg
I4jt349/niTHlmBi3pTJKkBUq2YdIFFUB7w29SIMe20w/crqaCrGuSbNc/vnz2XSw3sbREDNKr0h
/OaCn9/+q4f/1XPzKNO1yhL6mY/XAqqBM1EgJPbfvsvPvwsbScYgZB5ySEECdObH0X9+aFkBVfZf
j3tyeDc2EX35t7/8268///LnPSMdewMGzznN8n++myDI+C9GFQMSk2Tqr/f9v/2WUgR2HEQTo1qz
+FgaXfL+dbS/vsHPW2U12iuFIlh/HfjnuaoFP8vcEqCEmnHdNWqqvlK22s9SaBkxgYjgDxDzquDn
ty5vCjcK2c7+9Qds51bHeKyyXAUcJyFB7ugSLDc7ZtTDZZbnKvj5EaZMEknmfSnnoj9C3b/9+HnO
UmYsbMpMBkGUrn4/5Fs5h8D5w+0DfYOjTYyjTEfLanXww4g3eZE/y48LGhes0P7B97OKuQhQ0S/+
+u0/Paeq5laEsOEvBnnLHlhE6atWCXwiJwPU6oXWWsSCf9w7spY1HKel+o2RU+MYCMWiLoiIDQzl
n+P868fyOGI1SX8f9ucPlW5tcmPV/FAqykCoxjKI1lHYhBN+IKbChPR/Pz+OKDYtlUwXOCyCwaip
uAuO+fMiK9ZvsVRWGwtJyozF0qBU+vMXBRMdRR7b7c8HBvL090f/Tw9lFIw2CHmwog+aldTB4xMg
957Qde+YLclpG/z8ZnLL/vUwrkF2mHGauDrgrKBlswtatW6Cn4d/Pce6c/EJ9bPdZdmswaVK7Eva
stB6VGc2r6Jl+/R0wYfcsK/dZIfSNo6vc8AMY7dskJhxNX9cvA5hD9zStM1lDV6njd97ua3b8+Ix
hV3SgxV6mImHd6Rsg4IZueOH99bTrgzTNwewng5sbQdpUn8NOle3W+/9cTAstikQ7UvWuq+p6Rxm
J9u9wgx4NYUNvI0vnhhcDpjb4R1k7Fr9lgpPyO7c2H5xeKUBCHKZRAfPkRgFpiDZkQVf+WySTwpw
9Xlv1vZ352JF6UoBVFwXfNUETgnkIcShe7GCleBcYK/Lt5vekuaolmdOy1r43Ypj8BenZ8lE5Bd2
lvYGFn3+mBeUrOjwJf02loMGWCgDzGUjCpvuMWfwrOXcrBfd2IWRxwxelHWSnBPHDo85Q+icTH26
TBsuiRSCy3Ka9JBn27G1x+/SdOhZ0CKXYkdkuD698jmyw2D6fAwV+tJi46Q5bXQ2hR1gOxhJrc1k
frAAC8K5cHhoqZt63a0Lo0A6BOCyPPUcl7447a0FsA+9YpuUQLeO6H0NXwCtZfSxJsrhrfQxhmAW
iFROPblhhOHdferhA6EF2wVApowSQ+qfg80nKXe5CtXbCmMGpAwjexC1HdM7N9npkbvQ0cld8byy
rx2HCB2BHcvCfuDvFk9viE84KEKIu5vnZmeicRFe2LE8/gfx10OHw3Tka5aDw3PD3F17P3tZFid5
Uc7g/AFTordgqzf8AiVnPMaBwDcN4IhPT1SY2GRM5i/xS8Txh3Nt+vEv8QJ0mxM2/nmIUXxwdorl
Jbw9sNQWrLb4c/DWTfw0IvvlLL+23ZO48QAAdYdql7THXvCsAlCyi/w5fl+3zMl/lcUxnfRNkb08
FC+iGfebo3gbbMuFbmnDzPoiWQRATww81ViM7vtTyczlIOy+IdJi8vA+7ub82stbY1MVO42IUYeO
8eMuDp/GbcLeKxSF5jwz2ED5nr8VPrldHdJPlsCgwbQ1dqq0umgo3sdT8RusRPsipcz+/EJBgM5j
UaQvAKqsjutTP0mFHzXXrnzn5X1rR/LjfKiQdewIR0EWIzV2AfH6AwOhejmzHrlkg/O6BuKXzx+H
N3olH1K6HeElUqyAGfBYSPm6Lb8thjrO2t2k2inKM8dOFxakm39z+WsMebhvaocWolofWVxR7MbG
45AaV9a8l+sxfuHL8ZbcEDEX1uhu/eJBamNNZYqzwDajNkMtSwWYNSBEQKmy6aa9KmwIBov8zTTP
7odPVjIsIFlyLeEQR0cWZW64DyQETAiQ1eBSauQUOjgYj7NU4jBqPjf1k1V/DcrvuHFQe/ZwPK7a
HdNJwHVw/HnLJD0I7a8uZPdBC8S8g9ct5MNIcj/mIOYlX5qWrTR8KuFlVEgBASE212xpHGJFU76L
Itir6iLXR/O+SqBGJVvgikx5BaH4VSpRmUtxV9a8WPJ5i7j6/QoRqHrpOg/IFJGRe49eoIZemRvC
I7K57oPijI6KlIy9bLJ2N6wX68M8c4Xldst5HZ3PxDHPvX1K4pvmL1/cwYwNCU/cJoSFqd2ChzKA
B5xRAfpUropfY3TvEMqzwwof0+c3Lofhw+3yHrGbGPvOUuIYvhQMX8RV4OVcZ160BuW3xgOPj3Io
X+gzLcDKHRQP+KaR9VnHjnwX/qDOwOrhssET/hI3UPvsrt2qGTn5admod/0MzfMnNCUDBtngQz0l
YBHySeZgeettlFBZhC61SO+v6tuAbRdWuWc4GMzxnoicyYELh7suZ8sYnvkIKv9Ygwfm4e/xZs6b
ZZND7v0i+hBKkfTjeyE1le3CrRTAlWfnQDR29BKnfkTNEjtQjkdxP2CKa6cxuxakC+ZjB/1sZuyk
rHrhWWUhfQsfFZu7sBkDLhZtHETYJFeNvGIHyIDXF+nHu3oXjn/m0BO/OHWIuTZUjS53Erfj4+3T
VzophF0tQb6DO9/hr4Tqn8MrhS8YTnVA/vfT+PA4+8KzcYUs9WbagM6ubH9cR8PnBMWf+OH6qw89
tX3sIhniiCBJ7ZJ9mI1d5EI/dkKsRBGXCQS02rhSrA2lvNQyK/KcGi6b2XpduaIsLT4rcklOcaCw
ZzmAZOByKJwuUsls9/jKjvj1ycpjuzAc0K5Bc2D/Ms9cJevKXb+yE3eb1ckOxrXg/dgP/FfjgzLs
UPPGMSS03CUoKL54Fo7CsxRwkfjvNX2ZnS9Ogn6fHa4Lp0k7csb5le/P12Lxs4WOweM+1fa1x5wX
LM2V7UVDwql6yV/kO5exOrA9h3fj2GPb6CjEKN9KCVmcK+PI7qdducuKA2+bfkJzlLl+zsMPetly
xBXYhGtCX+RDTzhUk57wPWteSaikz7ohinZv77yYHKVgSVvFnlAZ7cp1m6CABbfIyV8Ig1LAnce8
5MA3Iwa8sblrx3e+BTJDFc0zDA0eZxbWk9cJGw5lfLy33SFhQ/3gBx3PxSGgRk8sewb5kWdcB4EF
XXtcF0h+6ib+LDWUSFjOvae6REkWKzMfPoDhc4aL1lWuxH9eNT8WqY7BDDJ133wsNn8OQSm+bod2
W4eX7ovbGs9irkq57tiyF1i3vcehreMIPWlHFiUceOWib2fz/lilqpdLvsxCPyiiHzYIz5xmkgV1
M13yb3rxoHin6IYsxeov63ynfwCfWx+e2Td7Ymrz0T6sOLXpwimoDsklXZxu8ofRKXboO0ReuQ+H
3aOnz6rvLVeVuZI2gouFAYN2OAo3g2bgFiiwo0kBXh0Hmh8jvRKEIPl37bBRR32fx6gOKJTwu97Y
MNRqRKfuLsi29PpTzfggl00PIrN2/DTvFOlAQ2xCw/wIcjIwEGeaT5HxfFmat7LwofUnHyDOVpFu
gBOB28nQqUpgx/c9jOb18Dj5EkqtpGibZLq/5gWdxQ1pU+2xrWIXJN8BkunFmRCFK4Y9fc2BhKpF
8mgCPOBm6Tvb6cTbTLC41RQwDbva3HgYZUNZqF40gKFBzUVkICL5YbgpyxPwLXV8LAOzOtbtozfs
PEcddr3mCcLBslzIzHFhlqsjg+qajFjdAz5VPPQfajJXrs8tOmoVfisoL/0xqfVf2FqNZ5hDLNIk
8hTuU8b/54ac5rHAUKa2Ofj9izXLdk6ezdottrPlTpcWJaB3eKggnGCVSKKfo7Dytgw7cQfDn2A+
bOEoziogALss97F56nl4hfkgMXOfbLCYuuL5vk+Q69sbHjvthpVWvRGvWAGz6Gj0tGegHMeCdAja
cn1UE9fyMr+aIPj9hJXFWWmAyTuGglQYZCuzI/42E1+BrC8+TeOeD0zFwdryY2iI1Dtsr+Rutgwl
7qlMHfqOJOnsGPAmJTgZwP1BW6GUQC+fDcqB5bmgMeUCu/uau+8CUJxwZbpXapzMHpjQk/TRuNyU
hg9dE0J93O57OzNJjQnIavCw7AjpsiPPcmnoSPehujV+Wa1EwR+/N7LupZ8AFKH554l1B1Ot9S8Z
JilBRIm6SYrbCu2Jpu6u+Kir3WwEKrIPKDlgrNY7BSD3/ZqdkyuWYg6qFiyuLYlt67EA+zaneDrg
7ywox+4dPT3WNRspWWt/07eMLHLdQdpYtOuTaXdf3HI4AHITp4bNdLmA7W2n3I+MGUjkLOx4d3S+
Ztt6pd+00I+PHIXu0Ff/zTZlICrmoUYjHAkmXNwYHHSGiivU3y383OI4HWk+MuzsIFk7a/HBcLcJ
mLQwPYk3Ig1EUpdCgJpgi6OnInEOU9nTGYlNtGv13SIgKGkLDsQfoziZiNe9N6ARLXfmVoYXM/w2
rdjGa9qP1U2BXDJPxJdedMrhZWLSrQWp8AbJHBnBWTkKzZ5nFirvl2qysZ0vNyF+4UR+pC3mt1mT
HRlbD1ccvM76o+tEofdBc1CMS6vA5C9Mj9CKRBBPoW679vHZEj8ZqPNV0Lypy21E9qyjwOHp4gb9
8aeb5XSb+PSTmMhUbXb0YZ24cYybpfnFn+h5ubDhWYjQJHtVBML4VCFhm0XbkUYAu26BstSAarhC
GuILzvI7okl/Q08m25dsg3b5KgwID9jhUwiYkC4hrEYFkK2eByJAXub/E8Oeq3braAyrbtr4BQbS
jD6xEfpAM5um8Qg7BxKmU8Qu6b3Q2aDRtVt41Qtb+Q2fsngJP1SBkAHvxrTTe3Skv6vdLEBd9S+z
ZrC2qxvYF454RwlIGV3CmPQRHqxb30gO7CtEi7xxm6boqnxwmdVxh26XfAih/t3ngPjDUjBs3olr
nYPiNXBhhXTb2u0eIGGiXaLpac3f1BEz4sWP43eFD0BHF3sVu1ChoemADg5S52Bo8LUq7nAt36eP
JqeUd9mBiZL72aZ+PSzuEtpW0B3YleUSIQG7/cX/43N+lp/7C4OYDpuOAlAuXkNnazwBewhVV52c
mXiResIROXPMtXFnkwAefBIxOuSORFtHUokWbeeUstc52qHeQcYKOHcTXmzhx7qZD9ohJrp5/SGS
iISYdZMefJr+MdquT5mXTdSWcelFnJFx1xnIsHyAXnCbxkuMYJvW5MrUe84af3aCeUHBj1HXTnWq
D2sjbYiZbOZe8xIB6D7qzzRZPJnWsHhUNSqMQGbVvmKqEUJ9e0iJALN1S2sjIrFIfbWN4aXCn0I2
FXTUMclo7mf7iITeOgv7/VLsGGPo12gP/fVZHrZN6kJdS11U5OIz0VR9R3RiryFovC0yT9liPHSz
8DuMDzHhDD1EW9hrZ8ml401UwNJrO6NiwqzzE3oamn7Ior2Vu5Lhjxu+N4D96QD4FdzzoPbVw7CT
6Mpe7uFJc+ODcRZoKdjGufKqvbjY8z2BxuDFZKHyAftsyrtzg47jU+LlG32ClPemv0cfw3MvumIc
pG7zrHLGt3zizknXgwgeoYemYLOtvko3dByr45KdKnlfmV7b3bnQqJ0QPezCSUvUCTeMtiYBMRqQ
GCRbfnWcmp+YWDkWMf9U97a8M7zuLX0liorvTMgiH1Vo2CpJSvzeVyo4DHR2vaFBVvhJT1zuYunW
qBfsfCSE+dSdKX2TdZntlhxBbHcQHEuy7qLAj6hVRPud0onskAxBAJNOblYB+mhnVFKjt8f/YQly
xnPu5oPpoS7n4ePR7RCxy4iZiIdjrob7vJvCzdUVynl71R1ow4fpzQCCQE5rvhYHBLw00xmSxW9f
wShUkafCkhBt3KOEPcMsqipGOozaTIBB9oIRzlU13eUoWw7aHhWwbRSdSm/ud+WwhQvaGv4kcbem
z6SbVOjLW4aMyuKR6qOTY11W6UqrX9yVj5odJImHJjB1Gvs/3QzhuGw+WQVIkZH2FrCxvSX9KG1u
iN6D3LSdfjP6o2oCnWwwN7Gj53yk9kSp+9WCnmVbdvIyGJuo3KrHyg7fH9E7eu4ZDdnKZn7LvpPX
4Rfo5Ir2uyt9aXRPXGuLZFRoOeGyE7tDtnzgU14jEw1igjhuHaENF43DffGNhysxDnQBGcdBalzG
4gyg5A5LNuZ8W5gR2JntGDOBD6J9AAKIDIEoD6KjFtz0rb7HmYMVDROMrbkjyb+vTdA5xQ3hHind
hPVndW1j20CQOduDf6I5ZJ3iM7IqUrnNX5HJQF3WRI3OsMPfaSl5GeqWAwBfDRm42C0Hdw6S9wF2
ox8pj+olfhklH7EAWILpTQDGRPlsNe/1Cy3Vrx6wsAcivFAvqE1H6smqAqmjJVwzZlq3hI4MhXd0
YFGP3U0n6dV8HwTbb3zK+wO3pLIZ7/2r/h4TRRmJP4S8HXYlPECj9AKX3Mk1H6jA8IczQBX4XYDx
/aNpnFP1oNxm8olnmNHyeMw+ZereyFtZImghbXDlc8LWY0hQMV5+rX/Vv6ov66gFLZU9fY0zcAHQ
Akpzz7mhESgb7dkjVfmTWo/+yJRcrBNsLfQOtjDvTF87zzUSCU4S9IEofYeH/lfyXL9iSU9Wdg6f
SmUbYbTZ2CEybXOGTcufpgPeqj+CAVtSnuA/8Gwmvf0H0iNiX9toT2sAMKnhCZ5KcLPJAAjA28Qf
f/X2agPPh3a8jRm67aEQb2ewCM7jPG6JJNGV9PZonZrGfoKdfcqMN8TozY2oumuJ/L833m/WKfpg
XhXj9ym+i3d6bC+fDID0R7R9iV9JoVKuMoc1KiIdRH0LmjdQFFSU7PHVOEGHpC9+VojkmW3R/LSR
CqCO94uj9jr/Rr+i+lBu1XOIjZ5tvCbB/MRK/NOkl7FsaGi/qFFg3J6ggyT/i73z2pEdya7oF3FA
b17Tm0pT3rwQZeltBMkgv16L1Zq5mgYESe8CGtlp61ZlMhknztl77cVns0wejYV3DlE3YLw7Zwft
3LEicyiE15wAhxV5MIsOZ/RbgWRxccniXW+uTf0Fj8XSPVCc0d3IzFuiA3YZCIHggZTzG6lF12ge
AGGWY+//exXHILOgdqSG1L1gEw3wt3QJ6IuMoOIwdpqHaZqcu2JgAvR7X9AkxxodzzabR1jxjNJE
IkFDxsSlxZl/GMnj+ucjxXztz0076tE96A9SL4sloLrqr9f//pDfp0o75SeNmROjtsTz/LfXZ2Zr
7KPhkOgMdqQGGPn3Ippv/t4X1gMleuw77wGaobXLdtiDVv/nqX975e8DTsWs6M9TqhbEa56Je8fx
Ef+18ZpB7S5smBb9XkTN/G/8XkVojUbx9yoZbcJYe3pZboWKj3+e3v/r1/xzHxhSTJN/bv8+p8CL
u2Op2fzt/j83/7oWF7G+/H3Fn0cyG0d6I1ia/jwAl5F/5Pd2NVCXGXUdrH5f8l/++d8/G0VoxF55
5GslIgpIvtNFTQw0yiiaX3MPNynHTV8HNPSagqwbaBOOF2+Y7Otb02pOeHdow6X0ribrAcgM9ehw
L4xg18F6wDdm73HEO6sO+UTrOkspWdrd2L9LIu3Dz4DA2yYITLkdS3SUmNiyVgvQ1VrPsdUSLMTI
AtsHghGb/s+o4W9Fy1su9QBTSJL6274wDDrGvb3pCVXXW2QFWegFO8tBJhtnz2AW1BLX0l6OLRo8
/aH+1fpkveJHqkfCNTkLVun9MEzHIqQ8w7VU9uMqNXZmGuAUprZssitcqSiiTqHLQb7KyvEDSHiK
UhEqS4zLeBO0uGNiyKCiwBIEm8ki9GZ613374HVw151UO9hF+1gn2rvuTrcliOsw+hh6i1kQOUJo
BNzAvEztHG2U4fTXKsdcu508eZ1BAxRacRh6bwq56JLYoytSs2hZtRAEIoClOjsApq+sIk7wGkWI
9Wqbhg42DaA2+XkIvW+CYExY/eYXSpKTHnkvUYaE1ewmXMOfhnGIhvyzHDBP4pagCIiBTRXdT1z6
H4yRy2OnW/220qd4GyfJptZgWCBNdBy209JEpivLZw/gvyENAMO4gBvYHQVzlim8UYl5B77oOkKG
SoYWdVSJkZyJUFsiypKbQsIWHMAcFpzuMYTwppuPXbDt/QfXnrDveeaaQLOt4frHiJ6ndN54mz4E
oj8jyC+GmX7YVFu5wu8+GRG0I4ACdD0K3jMrNb7rtPsQEdZbSDJUe6zxBE/Ds6Yj591Iz2gXWuvE
xxgfQygNm7uZ1QWNBXZW3TZRbX9O5Ne1oXNXyPGF/E/6oEFHN9XK0RmV30YEWDTutOMAVxr3QrnL
Gg+gB20wp2NPZc9zagrLNNXGfdykX1hSbdPTV1ExPNY+q+sonZo4ckJX+iy9UeiBVgB8V0JrYYDr
eX1OhP461QT4NKavrXqL/WRhPqkOc7woprfMnTilmAZaGdEC4FfaCm3gK3t9pk/REo8Y/KM23QSW
/c2RtDYM+RQO/ruE9xcylZ48pBoTLCal+mOfJ2sgHSh3+yJaGTpRQNG9F8PRNyxJx4r2hzWYd+qp
LWjo5AGAfAzP69qUpF8k9qNFeiM2I/O9+dSBLjZZ0e/hdy561fQssuPRdIxwM8DvWQXjyOIFIhIb
IazDBg557ByMWDtPerhB4RueEb8eg1R+G0NgrkI2D3ntPqImbxFior4dm+g09c67WyJfUBV1NBOx
qSAsQmuBHXpj9ZWOxRqaTgfar/KX2XRG/HwxGvLtjHYMNnYU/sDaSW+G7sUxOM01Oqih3HXXhsV0
OwYggRqdmIa8+Gm9cCmDgVXc929bApuWfUlB3v/YYrpH7QzHC3TKIgwTIKRVenRd8Yx7SefDGuQC
BSBtmIBhR+432bp+yoGZbaUznWtNe4r5bvLuOi8JbqCNodGRSfS9H43MKt1k2ZE8Og7Gc0+UO8ut
jLa6xo45iR3MCaNFe2iEsyOGvSXcE0HIRzcxBTsa/UxYDZXqEF2r776tv6Aw8rVlAFkAuZ70VWMn
3jL2oqWHT6dzMXCbPTEqnmPOJSETl3BMDoHfvVUT009Ho+0JwT/atTlQEeSSVwBKb04tHptywNKs
zlNr7nAtrlSXMjXV9OfIp+mVBQ/h0FwBDG61ur7C8KL3UbIwQMLSF2GR/NjqHtowAWGWizmiiq+m
Tdic5eZ05PUMzDbEXROF6VJzehRdLjgbKBRLvc8/tQofMID3H9ulvdXkzT4iLDbj5A0xKP7wSZzZ
Iw1WRy9ky8/5O2+qCseajRgRKZwn70WX/MjEHK+G5OifIFuGNoxQpNV8A6es2hR+Dx4479J1KpqX
TIGlgWx9sa4WnRAN5nlUfDuFaS6/XPxPmyZ+zeUHYcl81XVzWFSjTihkMa0R6h/M4lYL23OkGnFG
XT2rSmmoG9XIziZsd+GQM62RAH/j7sMxLdiz5jzqmnt1cDP6IocDUZUay/PwmLiToDoNLsg+5wiI
mC1sRr8eATuA2Lw+aMrztnplMwbONPDWdMxrSRPER9sLL+hqlcy+kOKS9REOz7oioCyxAadVYQYW
DOBUEjjPOqQH8lZLjtpO0ghpswd9Mj+rPl5XojuQQKEimrW1Q/UEtX/pGdmcnuQ65DXQSZfsPmM6
YuuqSNEbhXm/L22cjwMGcuugdTeeRWSvpTNmwPGG1kTlOyNzwlNEyzEA8IB7e/wMcrpTuqBlVBS0
aHsa+pkPyaIKV4B6An5b5iQEP49UOgaN9rq860QjNr0NdtIVtAB8EIjhxAkxwSsKOG7htkR1JIjD
1qKrP0kf2v36pP7fUvY/WcpMXceC9d9byrbfIGyTf7eU/fWaf1rK9H/4eMYC29NNA2uY9V8sZc4/
XD0ggNcDpOd6sNH+ZSmbc9L/aSHT/4EhzUal5xC25fjm/8VBZnomP/TfHGREIrqzf0x3Dds2sTH9
u4MsMHEdhpWf70AwfVdpU4CyXiAp/wnQYyvsEsjCs8ekaG50MlXGOVzF57A85JNxwgez8OK8X0c+
VVmhMvbrczyLb+rRbtAonovQW4dtgOh9jnMRg3GLQPNM0N9M38FUWfvWTzsi4Sbw9Xti86O7WnBM
rT7Z5DFj6Sq1oY0TIiNs8FLGHCyj5oiZlqwZaw6dQVVYr4c5iGbCcrJmkT4X5svA4S8dkhVEmiK0
qZwrSxES8czBo2SJk0bi+qadQ294ZQ/hPTVRZll74iHZMGfmF5AaZsG0h0W2wxpH2lBmnsvKRrxA
vI47B+2A6dyMqf5u5/E1zGEaC0EtETCYnUN6sjmup658CA9imWQu4z2jXPvjMGAIdwxgjzb0uTi+
x1p/24QV09GA3Xeb+J8BGUHmHBakz7FBUlDc9Q3dFyd17uC78evWj90cNjRlx2oOH7IHNMjzjHOa
g4ny2i7WoMfsZRB1iHvIL9KAIdvkGaXkGiWOtc2KCCrotE3IPRrmAKQ4JwrJoqjjP3PE0OUCV5sa
4kpoH/FeXRFmP/lzqBIU/4PbMR8hK7hft3P00qAzNGoY33RtTGniopEoAI5TmKuFMv0v0Hrnliwn
CiJGxodKB3xM0pMzOZ8ByU95WT6Xkc/x4G6jzvnMvIj4I1lfRv6scGqvHhlSIVlSGBKWiWT07s4x
U0SGtvRiXdCJ3e2kjaTnFP7dIG1k4TrEyGpr2Tem7L5qSPGg8YhtT2+IniM1howrV1gw/Ei9KgTp
VxqtBXJmFuHYbtkyfktysnwvtjkUsjsWqi/iqHBOJOu+QVNvkbFVkbUlS9q7SkH5hUEbHYdgxGFC
NJecQ7r8Xuz7ObbLJb/LmXOW9BGd3ffYEcuisN6sSb5dGJHNzjDkXc8zooU8g31jbdf7kUCuBevl
qfYrmi4dvfiihBMlHDdY+NV4l8ZpgacvjE+dnu7tbOzucxArMmt2nFiKWzK8pankUSbqQfXQwTSG
6ZaAwjYSiIjQLHyZJJxof6Qzq8iOaJDM+almH31TnfreIm9CQ7qWCobbHqxnrCj0vROSo3xkbLrW
hQz8tENDOvRWdF2w1jsO3zEUD8Lv4n0cNyO9xOHNWI5hVK4zDB/LlE6bh/PoJDL9rdSiYA9s8TFV
lBqJ54JAAq40TNNNqqHiwTiHzcJle9RPr3GPKCvu25tS2uNGhGx9NZoy0rYvVQZX3xsGWlSq21Gi
amusr/Gm88Rt7yf6zvjSRlJmZRY5K8NULulIFOwVg+tgzNxjKec/ulZXv0yHjTH2KJ2SZhfhSd1p
Lo2/PA7oRhsaYz6BHjEeoqWdNbOSzZoe4FtxGMUfCfz4Za2aezX62cXVaW0ScHNoPafGhN/jTlWE
1aTgIgfpaJSBYbNxvZdMC4yzU5NCA4YTmotz0zrRp5AZqYSV+QThmgnswBsbd3T6mohGG9+KYGnZ
bKV8uPebwmqwYVbIUPpmYDLH3leZ9WveeQ6+LLs75uAT23kbpD7tqUgeHJqTk0GUvDsw1FcGfSDc
qc2a2npO+fBuBq21Fi6AQSCM1KFadtS8Y9/UxaaYwNG27box8NbUfXBKZe/x6nlrMOMfB91eAmGF
NpW5T6TzeKuCE00/oyOFSVUm4/auiuh2wTpf6zW6uWBwc+I7vKNoCCYAxNxcKF12IiofoSOHG/As
W8rm6liNYm/HyRsLKFLWKbxLECubhqdudbhr8WTRhXYRIgy2YCoykRChTWXxJEvohLo6peQNXgx/
1jkF4WeBr2ytM+EgDyiGfvOhpWDqe+yZaxdP4hIf4qMp0qei1ayNKJMjaAZg5gl050Af8jUW4IvP
YWC6TDMHqECB5Rg7tnojBds81KONsjHH7uiriMSZMJQbrdEROsWvmm+a1zH1aRLq9obsU7SigU+r
XajXGHPO2fCip36UhyHABIEbaiTM0Y8RtPjMfkztzpmYKreRDpC8uYsHRF+BK4YX2xR4c1vvrq+c
8qBQ0m+NOETR5Q3xymCjwP4pmR4rTb/6TaGOxCuS3qCaYlsH06pKpxhqUq9e4trAcQg0ic5nchjr
a1lN+Ro8nkFuUSiOLswKMaOuswn+KiwlcYmrvRlSQUOGCbYluaF56rx3eBKZK2DrsWT76hCXMlMu
dLZ0fH7lONx0kYgvwPXPZlRPa+mAshJO9cFa4z5Pnv04mg+57NWRBmK5Ls3gvi+RDJh++5xN+Wdv
AZAgIoLRZxbsJn9ifLcKQETjw2Hv2erel8AzwVzJfUljcy6a0/NAetNhOLhy6rexxX5gtLXsJsLT
VdXjdKy7tTVo/V3ZzwDEPLj46OpXVqDSbWAAqfNZjDG4Z2dAVghnGkbDtY2zJx7P+gzHAh6tPeh8
oaFCyNfU87KN3ejlFvixBMw/zlZOohoJOoR2QvLmOppiQP0ZMseuJp7BqctgVbgtrK80JoJE7scU
rLFqh61baduQo2rfTqyBvZYnZzfPd03f7ptpZvGynJi+5x5VElKdvP4iVPEqv+pB3p3N+WLUm3ef
3iItCnZHNZyojDBNvrQ1rPKla7cINFvNWOrz7n8EJY9lqeCdCUy21HWRb3Mjfcu0nhOJW83rEqm5
yu/cZR14zHGzuAXB4a4JreVsqev6lr+BGUP71MU/Qr6NgaxWeiCgvXjNQ+SZwV0qyQuzgBa2DOmq
as5wxKi+bjPmA4Tyyl3tRtnFLra0s6AzlxGFnLJItKYU0XXIVX1KK3xUGvtOvPp2Tc/fk+0xq7z3
OIK5Z8TzZ5zlJMyl9wk2/zAizsY2YXebEYemp2PWdOv8m3IogF/aIILKfGKJW96MKTVYNCfzuTVL
tKOWI1eWhnpCSr4qNjnlLW0hiccSEPIBf0v/Y9olvvVdL8r4xS6UgY01QavQT9RYlQvHOOwJFHN6
taauDHeJTZ1thkO96cwaBkIpPlPfinZW7dQ7E/408OhdMjD97ZzhlA9n33DHI1R3/3Y+ZIAxObeq
vxsaCK7NhEJYc4lOcclNWsOHPwQcbOiVEpeWQsvC3Od3neUyAKW6RakenZRHqW+qcEtPMV/igNXI
ycAVEvuzLK4sr23J6N5niOJJcS3MtrrM4gy4Kc4O3PeDb3UPGQkc2BFqWKFGgwE69tTOyJlYO7Sx
F1Uug7WB+GBJRx5Xr8scRtCJ4RCoP4AGZ0flkrowJDwNvIW+tmP24aVpXgL3rYiltwprM995RYPq
QqiXqKpvxsJ8deb8DznE5TLtM4SBhIb4OqM5ks7oIWIDXfphaWOLYykAA3kwfHWpihKOwOi9AZVA
oFNk22lKLxGSpd7APOO07OSDcq8oXbQiXZeA9LKyf3crsdfiEBHPGJ60uvwGO79rmif24R9eC1Cx
7BiNmvts8D/CofqOpWKw8Epb6TIm427q2W48tYFDSOJ7nzh7DfKhipjuO8GJ2vSi6fY+DF1aB/Ki
1LBrY7qnHgNMmWkniyKiw4TmW8U8zdqM8bCVib9sNLHV0BNKTW6lOz05SuAwAuahQ/kmJCNYGdO0
sy3nzhJhs/A978PpppUfyRsl6nueSJhRH29qEy134T6w0spFQvwVhTeiW/EcCmvTdgjHYshFc5iV
KUl8lnNUc9kZp3pVO83T/CSzzh59J9ipsTrIdECXEN74hZOsStu4r4z2KEw7XiQGMuGkYaW1gmM+
urfV6NO48346J1gzfUAtCVN1RjSBGEY20G3qPFk0eEr8tr6XFVSK9jYKYAM2xYOMrg4AWcjiuHFQ
mcydX/sqLIv8Y/7BxhI7gxmICpDx8LjTM+ohWvOpsQku599lQ73IDHEaPNZ4JlMQBu/bEaVAb5Sb
QYvNNbnR3oJ0LhSPsBA0Hx324LYEUerzFwS5ZTFDt1fumBy9JNlXFUTZOCqXY53siHpfsfXYA6Sl
pazTCprsYOtgvZ/M5FTYQn6Srp34/ty1Cp56ElNkabwqIV4GlL4IspTRvDNUeNSWncjuvNAw6aLW
m9FRn1ow7if/DSbHcwjHZEEER9kld/CA34StzrSZF1ju4bmihFHxrhbVB33Sa2+a0MQoWNAc+G6c
LkxvvC8VQwhSLKCdmC+kYZ7c0drhW98X/T3TAOLJcMVXRBOT6bYYZgGJ4a2dMn9w+nwXX2qshIsp
hPBcWCMpaAwWtHLPjixHBAuxNK3oHCY1DXMgwBuQ+ppZXEXIkVKDRWj1ms2D5zQLoYJLcXCoKb0K
rBs7vaMdGcESj6SDHk+76+v5C2lem84koxlFCaeIrsowCczObub4TXQHHYw3Q6r7wh8f/Km48URy
cLNuk0oTM6pzHko5k8YuOoHRrekxX660Hb3Cc+OhKmAb5iZY5zTnhtbAc49SiUToRTw4qKFt61AI
5BCZfouix4Obs/Kwy6aOfedq3YvICCxhstz34lu3kNFq5Smgq51O6sxfemOzSs/mYN3A8elZZ230
z47dfGfqoTWKa6PjuBMmTkMkR2LbwnKjvlvAKPqqIyICLOMauNGj5ol94qWroAgOVceR1uOpwMic
FiHvAGtqXhTXVvm7CIgsnkxYN/b42sfp7ymzJElN5OJVaPqd68fvukScUOzIsP8kzmetu9Z9QaLk
OFQfOtT7UetWbS8eSNqLs/wSgFzXvRCXOdutotj7dnJblRg2mhj4nPgxHLR/XfhGHzXw1Zsn0ZVx
gpsydw2r46HN3S8ZE2o0mf5jX9iPuiG+Aql9AGg+lAgPqlBHAhjcpMR/uAOE9mKrp4jJ54MlctLX
Kq3fpU/xFtskWAAoLOIXB7mFIBTN0omx7u29YlhiV2TZ9gPSzyGA3OHwtR8LQeQDkiVj/DEHvnJe
oz+Xiv5U5swVMIFWnvEipf9YZA6K++CsKCbK2nkZrGbFOQ1xUn/uMgt3I6qV9L3kMwmD7L6r4jVR
oDejXSFtCcptp6mFBg2ocLp7ThjRbCVfabXCGoWX1FVXN4NEX8RbYTU7XY7blI0FI7wFQOf7NI33
qW1sYbqc4CPBC0eh210VGDniHWvUGx5DW4EHidPizusbBGwNPQRNHDX7zTvTaLz485CK5hipaMlA
BHfylDSzYCjvEBl38VdLnETTE2BMQhrbdhs4gHIYz3HCzPud4eMutrvsruHsWhD+sXRAIYya+iry
9KmO23Qb+YEBpZ4Ai3C4HcuWs1umPbQsm8w46tPY4oHULdAC3tNUc1SPNSLiRN+0Y7yvDPcsg9s6
xRDlIB8WdfkK73zjIVBmwnedbJsBCNr3Ub8bAppOKOQTt30OVHXbWAQBO2nJztRGLZQzOITwjkgQ
NCeaYTpyEztiThx0J/AKI+KpB7mFXv5mVO6tkS2n0jiXSX4pJMpETd8acriUMxzOKTDXkDSWsTVS
zcrJHu2heizdGuxCf9NZKc4chB2ifAnG6SEtjHu7VnNW86meUM0MJKmgHkLdVaRsiSoH0iYOqbnQ
a8JpW7ENtN2d5GTipiG+ympLO4ewLCb/HnwG+RJbW6WghSv7zrGQyXvlS1xcNEbSqc2Ky+5PJ7h2
HEhOQWLbWS9G3lEm2wDaM0oDd9M44SGN2xfCoR6ggLQ24YhgeZR3ovV4xtXN174ST5LyvE3Em+9G
JwpgKq0B/RiB7b1767T4C+efVerjTUyXohxdtZSJdmu6q8KrvtqoW6fW74FPvNaOwolPBQro4Njf
OjvaKOx+hOkdSmGtsgnLZjA+Z8Zw2/PX4QjHCH1USIZ8vfmOMpRvo8k8xpme4Y6QlcDUaAopcfqr
63q8b1pN1JBCOxkztVPqZv68mq567d3+KTDlG+MkADwOvrR821WEPNV3Zg30Ffy0yXrcnsrxK7ej
nyRFo6zn7xCeEowX5BQGVkcsJ1th5u7JKgQoPNeIMCusVVzybGZna9fuqOit8BJp3n05hLeGKQ9+
isw9Vc1EhVXdy/Z+CgGijsYi14iM86BFm0qglS4Z7CQbaEoY2iKwKE43TJuypj3ZksPCHREBsRsa
KnOMSwfCa9DXQTk4yDuH+9R+Az97YedKwTQ7Ar3xNp/2XlDegzjndNVPL+3sKvSqGuNFhLepvOia
+wq7NVso2BSjVXyBXDqo7jtqkPC1/VPeu/bKyjWGr2O+HSxUeMqgb9p0E461FDJnSF+h88nKa9nV
kyOLo8Y1z92sFJR9da1Ef6o4lg+5wwY9U5BMk94/2IBytSJBLTz0VHXVuB4ad+dNdLcrYn6qlPrI
8v2fHGYL5gNzJ4IJ/SqclpuJ86cLvIwwdrFhUBpcpY3uL4AmBN0H/WLDFn6T1RG6a4ew1m4EKaNI
NGUHsPBXvQw8ds7SZ5gg7lVlYifyo3jtiGjXudgqRBw9sCP4mBDVbBqR4onsaZlHSKu9FtCn5cO0
N2NMCWQlPqRucA2NxtwOtnV1B/si2gp9hKU9NUHu8DFGD5MGDzssn0IH050jM4GCqwOFJBsblXWm
tjnp1DiGDOrmEtkog3vDI8HBNVom8oMAhJsTLwqX06xCcmxLtW9Zt1rbfXE0hn6CrR5JZfEibCNE
gM2do+kdwSqpRMCCzS4ia6SIcKy1gv2UbyIDR6YBg98Ptk0jeIeScUObXZ4XYe2hQo2bfTtzYKv8
kyHDezvgJZiWYNwe27rD5JX4u3L2hpAlpZvab3QBO2RyrRz3JvCQVbrzDAcuJc8lbpGmAerAGGBZ
VGGMqwu+wUW3dwwLt4FX2/ssN5xlWjR7K298TBw6NvhqvIHc4/FpwGYKBNjqMA3fnIHyFHkeWGXR
kqzusedUHEpWZpuLyu3h8PceaDEVoeZ0i6NTZfd5l3+n/bSr80BsApdfD0gpi5p7jVv1U/g+y90z
5Hh2ANW0zK1HLbWfqpjUq8TRGH1zJLctYxHpw1Ubjdk8U/lobny5UJFLc6NkgNoSNJJxsLWkPiDe
RIDSwQVgrquKOWaBUC/rQRnVU0xGin1tJ6Lqa9zNpb/ODA5Zp4dqJ8LhFT3F12RvXb/YuXncgJwJ
cR3ZRMfm30TdEz0BVdAIeAedCC2XKp/qAQW55oz7zrSPtWw+WOJO+jCqpaGzw7XbQeCOb0+VQdSM
9Yll0bSvk19/FKZYdb6GhbPnxORHKdkw4o79NQ4XmaNdnluHNfaKIAaHbODLIK6L9ydGyqVZa0Rb
CYGtPjGPhbfSgV3ZkbWAogoYIMMObO4VQwdb07aD8h5gmb+GAiFQAneuzva262DtNx7DxKUfpxl7
lmwSDZrkPPgdJiJT7kyJbHpQX2yrGF11hLxmJP9UA6MipCEYJspXI+j3/jTT6Iy7IU2+9AGV7Njc
R6n1YbbjKSVEeUWe9aeunF3mD09WwqbE80Avikd9YPUJWuQRz1Zvx/uQlVdIVyxtvsm0pEGl0bAD
abOOZURfFtsZWdFULNimWBXT0HKJiNM+vEg/iLS+c9pySRNkEffqzJDr2aVbiHJXfcdxe5vQ9Rv8
O2YoWAUR72gI4sapvY9U/mAWKG6IpdbT+Lbq8qMjw/pmkPqeDnPPLhHLCf3qEmCsXNaaC19JMQpx
2z3N6S8IRbtMRWC+1cpLgF0HaGkq1zw1ff4eUd8v7dC5HbJhq3oyO3T0hbqxVy4Z3m4GAE6+6Lpz
kVrbreMivyeZM3PTr7H8jhBMOCV1oy1pp2OL9QrjpAW4PCwN+R4CMTV259YIAv4QHK6teicHUy0E
vKmFkeCu1tN86fb+vUigvHn1OxENnBn1iToGKkU/qfngPEUDtj4Y+UdAmMCN6/qbNB3Qa4RZTObZ
ruLbRHqvQR88hohdJgdyIDnfWLcHipEWZJFWXH3NbhdFK58iYIVG2m+bR5S8+I97fxm08Q4B2JzE
UX3nZbM3FPpArL2JIZnK2sR9SgPvXwAgQCPEg24v5KxQ94iBmi8Irh3+uvZ7U5tv/u2+v93828t+
X/HXz0vENhstRk/FnFXk3idpZWz0ibewbXoszzMchsjk8lAyK2DEPN2VwGEW9qwV/uXi/F77c/G/
uE8xPEH9RlvEGxIMvTPrZowxNCILQPlalvXBB+3818XvzcDzcJ1Oj63e9fJI8mh1IEOSH+ArL1o5
cWGSClnDovgF2vxCaWwFkHn9e7UuvH+iaiZpXEIbs3zoJ5yU/5BzSCX8T2iOJkIO1pAQszyQW72G
3+F0/L6/v+ZfV7MZm/N7ux4xCA60LLy6BYjdOO1BkQV86IzhPy9+7/u9+fuA50c9n/u/HhbzNS9H
isN6MczE2UqnZ8mddflkq14y0QSVwwQNtbxtsrDpAwqDLG4OjFObw++1Pxe/9xVao+2DDlNafw21
4SsHdbTHSriKQz+78SPacWQrfEyMb85E+YwUAOC9EZyVK3uXAYpbFDTfcp1TnC/oVZnDdyb9gV0q
Fz77HpCUzbE2xnEVBOSLT5wmUe+G4MJwG2eZEe4jv7z0ST1C6wEe0eqcXMf+nLW4JzzHU/BEvVfl
1MTOsAiyW15UCs1SP+aHnk0AyUHVGco3gRqiR+xYkRADjlDLsx8dApCl0OgG3TBC5Z7u/HTIDqYd
ymOMF0kfm482jZtdX4YZe+tFKobyLJq6w33bBJxR3SNTBgAPrbeunH7vNX2IZQ0vzWQS1aJlfJgV
wtZNxOSSmhRHZORr4lyNpAsWoOvt3NT32qDfWoMhzr3TnowK1cgEhrU2SZOgDl88kmSRo9nF6VBK
69yblnUeZcS331KHUHMvk1X/eEWWIMKcujPJZKuitE9tkrhzOOo1kcrfe4YV3mQAComLXYWaejOg
1y/92vwWpixOZUX9PjF86WJKFv6f+iqkWzDyrmaQBPq45UwdiHc81pi1rArwj5jKy5T8VB05XH0L
4M2nu5j2eraWLp+KI0JKXF0S2wld7Bx7WE117YHpkjo5E6qzuM4ZqdBuKydDbXqjJYpOmt6JFBTv
RI90HyXlnRk1Hq2sZrxxd8CnfyxaBBMjtoXbIAsvzSla0cmTq5GFiVK1mFZE+1EymvT7jZrtZlyM
Z7JFF2MZjDfJ/Jswe4J9YlLeGDrpE6Hnd9vfkI+qU3IZ1EXLShTk56w3X1jv9B1tugcKEJgIfIhM
lFCaMFDBYzM/Ky45srIG8/XvfX89/PuIU3jEq3YVb8xxSnZlbWEhHopnmNdfnTvdVJBnF1Fa3RPF
TgutPYfEXqVaiAx3KTT17jbWt96lD2MBnqUYUVQ0x0EZD4nEMixt46nCwbHQgvoNgSDtm4mubDPd
DVPfHYscB66mY/qkUjTc4aZiALMDjNE0+aG2khuBAg+IMM5WXCSJ1RJRCsU10XtnWXn9s12Zuz6T
Aqe1CeEjBF8Tk7nghtSpBC/cNVGOKS6J7WXpY+ywjf4hYK3SlH87JBHzpGG8NoaoaWgd2N4C48QW
5kvnaQiHkz9mrwMs6dZl46m74moUSGeM9pDvGG1TlqgA8DNR2EOKN8ix6ksBkoIxam+t+oA48jZL
7uskXOUdbaveww9qlSgOaX5/Dg1FmFfob11NNpRXBGt8Lf1KM46+jxktnKwfh73dojHsYvMf7J3J
cuNKlm1/5VmOH9LQN4OaECDYSqT6CE1g6gJ93+PrazniZirvtXz1quY1CAQJUhRFAg73c/Ze2win
+yBm5J+nkkpf2OL6UQ6KeQ0IIoDQGPuSWk6nMV1sd8qHH72p3evL/SKyoqMmvPaSmp0TB81GRna7
qoIlGoiuiOOJGeStTIwyAyGehQUjaz1ILwFyb9p3Bb3dtNw3BjDSgNMpHRowkvp2TO4N45YR/9Hp
CqrDVvE0k+0lzdq5rmG89IZ5ZyvRoeqSD125jgMMGAKdaUzb3WuB4iMtzdlHz4rMYfoqqtI5ELgg
XSW4nl7V01KTVfWkkDNghtV+CYPUM1jnoQFJLsuCJyof+RiymVAP9SwnzChb9dDTCJsKBVdu56Af
LQAEYEAAQY68OFY4KEtyFSp5AcIw3pThyWIWByMDvWuWp0TATIQ7aXn9RSTzuwXuf9PTq5TJado1
ifOAaHraI2LGBl0YyqkO34ZIUV96g4KL0R5zywoPcT9pHglfL4p0WzM/q0oUKHpTf2a1wjA9HMsq
+qUojPuWTABmk10dJmcIy1kZh2jFpBhHVUCCeckCWsIWmDVcgaMWKA1TyVaDIGrQslOtGId5Q3hI
M1GJQM/9ltgdlXrCR4AOsCxz6JCHn3ZrFieS2JGqsfgB3auVl4lywkad7b1lLvWe1W5x37TVE4qp
90FPvvDPazpprIM64whewj3jrn7N+bCIs96ohYpcjxU//YDpya6gLmfObFE76zr/TcbJ4teUlzvc
ENu5doACdtNFiaZ+W5s0H+sAXWCaasbZeIskbfENVpR83ZcqVIyfgaF81dFyMeNcJbu3gdohLNV0
6DdN5MBqG2XO7Y5aoYmBYKLoEc1VSEcT/2EOXsGLtMpBBoTZfgzaycsXji4TOErG0nMrqXhjCbBS
t401bx2p/VCHYhdK2fIoIbpmRIqOoUIeSQmYL5SVh8hgzqySv4xAXjj2Sa+NOp35W1Z8TVI6btpk
ZjnMyEZJ17xJDCQ6JeFAtk5yTYXyDez9xmgbnd4Z2i8jsreW2rz2s+zszKq5oyyL+cdWLjFNKWwd
91kKC0GjU7F15PCenvWeypANmwQDX9tV8iGJqmWDMCzfO+Qub20Dp1KZ4dFop/Goaf0vs16e87EY
eG3zaJjqGc558oyJINLbz3AaHmu0B0zUkGaPcrBtAnnXJ4BhotD267Cm+gzzhNFGB/c3UwcOlfdG
msYNziXhMzG/SirAMB/INJ/Uzp9k51Pu0GQOvTQy/5E/CGvlT7CqvV7oNkxYkUOZUZ4IWFLHZi37
dXFI+cvcpiOWaraV4CSFX0ULkYsxD0+7RNRgzHXXR7cOjzaS7JvIlu2bOZM8ZdQtV14CUCF5nO5l
6Mq0ijVpL1stsWk2xvGukMejVVCrqfgSrZYIaUquSTjcUn3JdkaPTkceQejUdfpOEBROpzYwAWoi
5RqWKiv83EzIl+5496kUJ0gPQhyF5cskGfHp9x6xe2nEKiB61DT+wkLue5e45uxkNjWXqrBqgZc0
9cvvu2hOdo2ujHsypBHrxybNRTH5m0M6Fml0Wm+ZFJH3pONsZyMKYPI5SDjXm0tDwTnPEJZrhfJc
LFZH55CnrBuS4ks/Kfof3Ov28hih0ZCzUxsijYjErRh0utnlGmESqscpWBzkCq9R1eL/iQlFImdh
YWnfmWbNoGJWoNxnPCMGfWFrWl7nHHRSVNbFicH9BMkcBkKlniv++lMjNrUUjH5kSC/rrjSyAfjl
mUCZ4ng4jG0eH2rJ2Jqt6uztsPVRM4P9FJthDGR3qgyocA4OcbOVPKshByYoEvk4ZpgAMsogXjap
lKoGDL+zsQv5xtEDSsiwCp5A7jXEoiWsTgDZyxPaknrTMwRyXOfvcKclLl0ELMT2bU9o4rbKyRXW
6wR2hpy2J+SOstc3SAXymMPHkFHixeEUn7SwjHmPyQfLVo4HVKSnkeUJon0aFwkIjAwk8IH6Nu0p
fSaYU6mqUyf3KDoqmPmaVjKVcNL6NFRy7VFdcKg89vVJnUAWll147hJmR71I4C4M4uiUFkOQ1Yc0
QtadVgJdSMYYZ8cOGRGwHrZ2AU3KmqNTauvUdtZfGFNxq41jOWnlaRAfQjjRMOjb+KYOnf7QxLK3
vveE8tNpvdWRdOP1CZOodm4uRH/Gd83AmaY0H2ooA8Kk55upcbMrB+vQlRB45HokbVR3NnXFfEZa
+kuX8wZiefqh0oL3gOmeQRWDsZLh8HDZfq1NKmBtjWUQdiK+NdV844P2l7HPbmhrV55t+yU6oRBn
jmvZVJPMCetWELYbYxwnpBJQqxoZ/+Kdfh+MzPVwpu/iCBzG0D4nOUJoCQx8XiG5HBZCetWWgrmV
JL/+1w5RdITA///sEMSTKv+VHeL0VrRv7d/+z9f6aofP//ib8vtH/nBDOPrf0UIieJdtgyNDVZx/
Buwosvp32cANYdqk3Oi6of3TDaHLf0dBhnnbVB0ycQyN9/APd4T5d8eRbcWWVc1EEaUr/xN7hIhh
+LM9QuYXaLJlawrUels1TfnP9ggAnHaWhCyHqfMdtCSTkZj28tnqxumI7tANZRajxVyBmejr4RT3
Wc1VYqKTYBl2BR1YRK0srKRbM8ZWKfal4jnrrSHu63+5WxKKPnSNsV8fLILXOEALPgo7uiIKSest
Tdxq+l5DXo7Y6h+7vx9b9xF0TDHn++GORtKu0tJTswKZI7se/Rg2ITl8W6hBP4ecelbmkBxOUQSF
Yn5k2OtwqTWIq1DiQqwQwOZCHWIwEPS/8WpUdCblDASU/FiEE8ovnZTOSIpODAvT1jTNX0PX1zvk
z5F+bvIWKCXTmyU35OO6aQNWG7OdvSi5zDJWmyDHyHzeB6Zp6+doBYUvdba0I6EFALVAUfP7KiDr
f7o7VZCCMMISPDNdrIzVHtc3yHILg2yLWEOB2olvtt3VVTEd101mcMUs7Bw+JUboLBD4QMcAiyXo
yutGWhQ4VetNBvuKqS+WsDxsvWDA0vn9Ntb3sog3tN5aN7yPzm/lEfKhWR5rQXr+3qz7uhKBwYjG
sSDuZl93wDwExCABuoW6klqaa6I73+qSRjCRbeNTMRGBHNeNrI0ezu5hP3WAfru8AnqBlN9fhuiB
iJ6JQd6Ijwsh20ozQcemFIQCZR4jyqJB3MASqcCgLloGl1gUTUEh7GxgeXIy9sc41/wR1Px+og06
OEenpm2hUZglJR5dn1aSJYfiBOiUDGgZjK6S02woFkc+6hU68LIG8FUEsX4cFaN3q1p5d0r7jLIR
graoj64btc/lvWwP7novLkvbxzRAvnDGciUUVO11E4hq43qrnKlBKdl9sOjYsWdswJxVBF/ZcF6w
Tx80kcLR+3YUUI6wODKdpN86QdlSOskAOUl9S3aAQ9+l1Lk0yVp7jGzkB53q/HLI8HUJXshcTJxw
A38/u8pDbIvrM/X2a2p/BqirWlnbD4ke8On2d3of6L5iIeRFQfghtdrMIdpMHhoIkZND5EltKuOx
zxc03Fz3aN0lFRHhVIMi8XGYMyF7rJ4p664fg5EqlS9X1f1f/vZCYCrCwIp2XdBI6CXhL3VSzSAg
Nuut9dwUyQF/nKaQ5DZyXxj7nsxjbXAOeix9NgMQdik/my1NdxR9oAxbpDJ1hGCwrSeWKng5twut
aTeTcDCiB+gA7UYG3PDq0ZwSgKCDZR4t1GkZjiKCGh2Cuopa5HXCOJr8SUVX1HYjUzLYhyQR7FoZ
v7wqStULARIcvwM0ZyLLVYwn8Hg4yPFdCTvrOmcJZogtQS/sIAgbvHowKMHKudeIQi/mNVB0ZLLQ
3BF1XxS2WwpIbzk2l2MTVt1RbZzMl6bwPZw5QMvBQV/QmfGePPZ9OsQmAnPaLNLQYk7Opp3C53fU
xCbW1D9urfvsURno0iQf69lv15A0WAAwGixM77cDQYMbZul0GgyZJIsWq3StKc1WVmCO2Q3rit9v
CQg+Cu3OW8egdZflYDTXJYUFVfam9GIZJjbEssBv26R6krM8QLa3Z6rmGQTE/HEy/L6p19Bfe3Mg
m5Jmg5JC8yqIxE21oDumDhSCkJqGuoBlmbBye6ymKmQ1fyxoKElKvir38zENFS/W7KujVIgP10+W
9KpZV09jLNgBRvhkqndLDlSphGnU5fQQ5Qz08jr+ruNbQTYJUfPJ73HZjnAVEbXGFQ+t/l5WKmlH
HMedRHd0JDVoo1fVTVyCxqrinh5jAF2bKQF2JJTxnrzEIMYRI+M1as6SaqJ2F6kU0j/zKNBJQZ2V
OjLfHdQ/AmyiQAw7RoKQst4N1P4TsSV9sKiq3Fn8KmavDHuW9jWnmkKydJ6dxkhOT7Byek44gyn2
cUqyGgOguLlurO9buD+2gcmw2YQlmeMmFaJojuEG6VrghpleHjQVOuYiZ/lpVvr81I8sh0qJKk3e
EfxoFljDi5lhZqr75EBk5obUcwaULogwOcnuoqHlk2VG2JCjyNfT/L5gXVF3WrmtMeFDrCAiiAi4
vOy6o5a05cGyWFWr4lqw7pvNSkUNge4uHxnnW0QjO0U2DlYhfP71gA+h44zfBU51KbLROsRmdjNM
JMMzc16OxGQguEpqrvh64CXtDH9SM8KtTdSxTQgHC+cQ8Y2EvrFSh5MDILOetimwAmWqAt8MsZJQ
NeWbymk3/U4SWe9GTIR2mgVf1nHzbhmJJiMLCuZXYpJhEw9oNWo9os7badnRoQ5bcwqsm8KuMEHR
0OkFRScW055MzG/WDblexdGu8uRgULWi6gVT5/cDDoiMAm1i9tVMIwXVajyrSsz41YVuqqpISxrl
PilHfG7W8KaCpWgEtKXKhpc4LN/mlsmbNtKXGiXUbPIs7yZdwalpPQCMEVxvTfZojR7joNoG0/ic
GbD5ArOnOD6+YC9oUesF54aAKUAprL4ccUpLjC/EnlEKrV/ywXxMgyndRHQWdnY0vxt4VlsExiiq
cdnP8U1HyWOnRnhtbV3dZSB4XCN2nnMlPncjPVpT0xDla2itTFosi3HARbidBsxenRIvKMxDisT6
4GtLEjBA188manNs/c9WRzk/Z46ngUtEB4fCIgGrky9EQqbyWY7LwY/D6NUqu3qzJLgSmT9tsbSj
ZikQiVp0P8yJmiczxn1WazkhGV3nlVPmlW0prgNvVdmGWLdqUDSlKrp7W2U/pR2a3ch8yov5yG+2
ory6BDGCBqMTVx+HS8syEIlA/KBr6w5O2iDtoYoOrYeXD8Svnj/GqkOxLEZINS2T8txyTbIH+Zep
kyvmZNJHJ2umP2Q1XoyEdJTFBA8fMPubzE9lEDV/p3ukFFUDhR/CHTFgFHwG4dtlkkG6q7nNlxjN
UrcLh5aTTqHCUh2CBFRMFlJbiGXwo632YwZPgaAth0CA4GaCPGmqWXia4bobZQT1ozk4Mw5hxyKC
zrCsiwr4Bk/uzMfrBG8oqI860W0by0JoRi0Kw9vVzPvkPo0pNasamUp9bh00G8LwZMjdVhRpTQP1
Jvjiycwx1zFx8CUDlgrdsScV5Q/chSVz2wKdDuJY6CqZDxZfRdFiEos+UdxcrJiFcPFzKGHXxwmX
vCTaFlaD2ssC0QtvCYq2NLzaPbhdJ5KfRwOuaGLej0aV7/XS/pki9WERo5P2QEOqvTFV0iZBVwB/
ncrxpoddXvSDZ1Wo4WTN7nxlcX5m9ojUgHc6PPYhNuL4FJld6TLSga6PGjRYc/Sk25pLL0zeLywb
cR6U105DqlnSVN3oI0+fiIgDDNG+WvwbkwrXKjEiFbazJbGeTITnXrUkZxzeTEnbKqISmLjaqOHL
VYe7OYwSz5pRbzcw4SbD+aTExUCok3Ool1a6MwdKmZIsvMPjfgrMy5CUWFD6HhlXTu1GSgN6hTWI
1h5rBfZ3+vvGLpsxacuBhckvDKCM0mWiOTUimC9z41OSql2l8IfLre1rGSFJTvkSTsV7GJGJuqCN
IQ1Ocgi+Q+moWtF7aVFgsob+pyLr2bvSmW8DnMdRWAdthZgFB+Y04g187EXiY9q1PKBAlLDzg1Iy
0V578lVtsmZa42yGKUGzw2WDJZZRwYH+btqvt9Ynfe8r1p/8zsD5y8P/7kf+G/vyuLlxpCqeYLZ0
6Ep/89g0ccVVpgAo28pnWzfxCm375+Y3s219xGTO6KuOddMEBQE3C5O99VZn0p8PkZLjLsXAz5ph
3b1ucvGs76d+71tvgath9vb/fPj7ZZISZcJ6d35IB6bd3y8kSwZJOBHNFvGuvp+43v39C9ab62ZI
AzFd1E3EdOtbW/eWzJx3QdbR+x6c7VLVL4m4xsViGt+D6PLShgZstq62153r5vs53/vKWazuv+//
5TkUetHvSd1P2roQ0cXrf2++n5uuC4bv++tzVm7d976irxKw/esz/+076x0N4ZFN3+NfXo683s5P
x+SuIn192ZajdVXscPQLhYn20FL++N6YYta13q3nuRa9ocWL17nWUIkyyvfjv+//+8f0f77K+vy0
iYDxTSVrWR26Us21OgesEw/CkrMuhTNkvyOIAVbFi26xqJhqvANtx9xQiGrWW9+bWGhpvu/KNYFq
DKb7713rLTztKVC2ifbGn39g/fl/t48zhvit75f/fg4+rrsKKCGKM005RvnApim+JDNHCFdJ9u5/
S5j/rRKmTkPovyphHjIwcGX85yLm7x/6B9LF+jszFE2zbEc2Vfgp41fb/cffUFv8nbm7YbLbNh0k
dOZ3BVMVD7FfVwiWtWXd+lMF07QAbUFlUddX/J9UMHHpUyf9E+DFVlRLg+8CWsYyNMvhV1Ufb/dx
EbaUY/8vkC09yZQ2Our9U4vVhu4OS9a5XRL3x6w3GN9z/KxmTGO2thp92yBc2Nq1bLMqiT/Nqfq1
1J20NyIaGsAxQBTTixljVpztgCs6a51d3xGoJTn4xfX8bKtgrvO4Z7UeIn9KjGdaN7byEWqj9TDV
xhlVNaoDw0LR0S42UyIdI4wiB1ejJ/lgAg2S11nnmzVy6qaZx322gKPWWuhR2Y+xRGo2TjOCBPU8
ZYRyFQ0xdWPy4swsTlLAYl6WVSn5vnq9RTv9JjUsiZUoDgF0Gca5TbJnew6Xk6yxVirQAICq6VQ8
nyZI5BHSqMAaYoBtrrRz3dnQnLNlEecTdChExgweqDAbIg+j8dSrZ4xb2rWDoXNbMbFegqEEnS96
xeThpk7SgJ5qiIGeWB8XWiTvNNpAm97Q4kMUG1vYGlsbl+btuulM9WDX9bxNZaEy5dPI1NGfweHt
05x1ziAlqHESTdpBLgApEkv3umMktwa/r22qZWco42n15sF/AdNAuAey6ZJ4YjomROdVBF32oBtg
ec9ok/AtzF8N0bJUwcdtRuaIZWclbvPpok/0djNCFXUrna5NNqCiEuaqoQSAPUgYeRN9t6QEXkyJ
5hwXrw3IhWhU3driu33M8S2n0lScmJFQN2uSzI9MFPLaWFI8w1qvUK0ptKdFbntiqyHz6eRgJ2UO
5axbbL5BmvRGkr/EUXixIQF5JT2rSbJ+yIFyQllPsrHw50U6POwBbf3VVCHwQHZ5DYyIC40muWqP
8zt2rJioHGjYeZz0CARH0CFmlXnqLLWEENAE1siVp7jpdfAchQMxPxeTmf3e8KcZc5Q9DHF2TslO
zvAIeFVYXUK1+BkQVF5OaMEMVfhDbCxnY1Dt89qO93aM0FpDJYCSq8dLASqU1ADZRpdCKCKiBJq5
MEZRP1t4S1ViY0kTomCvYRNF8uC3IWULtddYs0jjY23N4W0OppQ0bVqdWmnDn8bGVyTnvDLb+7mF
MBY5eQj/3dNqci5qJfnC7HdTBMq7HuFOCgIF11QxDJe6Ua6SAImVAilGJRNhnFw5MPIQHsG5C0cA
ZAXtPlqNyXZino+qXPmwBa5MamVXFgAzFoB7yQFpZkn9DCQhztG6Y/A4ocEgqRsEmoChsVwnDUUA
0haBStNhpqUz8DRbYNRyAVRjCcXkVuRh4Kp1huM4xPh61Q8DElspkGyOgLMtDWWOubJfEqSWfJ0g
3CJYbjbh6PRol5dyxbwJ4NtclVd5hAhZCAufgMKVqQSCjgZwOAOMC/PqiKgDwpyHet8Pphj2AbpY
K5XIxAY5B2HuaRAQuqWpIJJQIWVobFzUnZ6pCmSdMr6rWvmsoqkH6d3tjRq1Q6ADgjQF8o5sFtLC
peZWy+8mJGkRAa063QZ3TFfuP17uyH5vop8gvib/y8xB643wpqQciSHLn2sHfS/DxUayGjEp9pJs
M4HoywSsL6aZC/+AdRCUAdJ+oPYZRbRc5SL7VYfjA0m3tYD/5QIDWC+BZ8MFjCky4uJukkMPM5DF
Ib5uKIL4kg6siQdKweOvpohi4AflR5ex2KqQejDyTseeURMXqkF0I/5pd4mxOoJ7ICEkuYYlFfEk
gitKDAFK5V+I2PgpfTa8WCFIZSmbK3CqnTTWkKUfI5uKWIT1y6EASvEl8PAM7muOt7ntb004izG8
xWKKr60AMIYmKEZQYAjPBJ4xgNOYC2BjBbnRFghHTcAcB4F1tOE7xnAe4wnlki7Qj8Vw7Bak6Wik
esiQxRfMnmsmcJEq3EizIzAmm7RTkts3qjUd0EUjc4c1maDX8ijG5q5ayeHOkpnum7b2ogbZa5YF
sWut1Er5UI3zz7nSKr8eNHiz1AXgYL1MsnIbRb2xU35U8phu6yaEd6qzFsIuhWEytkA7CnImBE3i
20d3DGmuAIZBBANnE273r55asgBwaEFwZ7AwxE4huZH6q1xIWO5Gx94jkSsvThtaWzNbjsoYWZvS
/qEy0z+XVshHXBqOP0WlhvljvMjOrY3B1TXVeLhIc7EdquZzsXW0TYlof/C7qI5sYzWFqBrbb3Ec
37DuwcYU4E1kbHmSQJOqK6MUWKkOtNRuEgk9NAlSTngJDfjRQi1RMHInsRGcImnZj0UTeqpqB342
yKdFgl2ZcH5UKzF15k3Gv+LWeNN7G1gxZNVauFdTWKu5gK62Ar/q/Ehk/R6Vm45w12J2AWFglmJI
Wje4zEOvNQG5jlw3qOSfCmd5mi2aCs5ERCnsVwcGrCENzyJ8PoAQYAtIrAotFseNq+ejCxHzZz1q
klelM+QMBGKZQM22mvLKNKI89MmLFSd8Zw1XtaK2UuCz6s88GKpb3h6LfFzvDu1pZhmESWjydIgV
CkMAMtLN2M9POieGN9YugtZPTtUFiMTItRhirslXDMSCqQwsXacZC9YQqGug7MLMQMUBd3fUsoNT
k53Zx1RNAlP+0cLolQWrV0B76+kuqIH4LgLn2wudXcwsKmxB/faWgvcZ+m8lMMAGjoroMgs4cCcw
wZnG0AU3uM+5lNIQpbLhakq0rWLkljqtoqjO34HFXDoIxDIkYrUzXsP2eQJkq8bKroBXbAhwcW8/
Bum+i4wnIsnNbe8kbmFauwLeMQc6WYSwAeAgW/CQE7jIy0w+Wj1dnUy/V7Bqq3b5qdIXauEpq3CV
bXTGvUGixmxrAsB0kmsQzLW052j0EWBGu0FAmheBa47hNhf9L+LDMcO2FHcpfiNVzMqPCZVT+qHB
fY4EAFqBBN0WwU0bGp+mpeKXhhUdZ7eVQEdDAAIinSByzAznJ83JwNMEahoJZSXQ06OAUM92cQVD
Y7kSfOq4qE6FZvYeE4SbsAJhbQuYNZ8SWGv41hGc65apHwesq+JApBMF+v/OauhGDd2TCSXbFvNK
udaOxacOQ9sQMO0YqnYNXXuyKeRFbeOH0AmWBNKz0kqHkhG8lIyNJEVEPP2Axnpdlv6cF4R52PsS
3JQC1FvAvSco30abPVgJnHAllJ86ZablkDO0TLTnexjhtW0eWJJj751elrzpxeQ02NuTjVbIUvdT
pJJ3axIYAY5lpwgMueqMaLNSyl+xgJRXJQEgiy27eE1GFGzKSyaQ5sGgbGtH/5hglmG9eHVgnych
5ipY6Iay1JtCMd1gRAcbLoaXwU0fKgDqbWnvl/RBXcHqpvGoNAhwR4yPwYAOr00UenR8/YPZ7Au9
ODQpA50ukO0x2DBT4zpIO3XctjKoECB1Ow4ZEDui7bL2hXpBqI9qQbVfbxp2j711IrM7EW0je4XV
r4+s9+OaMGC7z7Tfz/5+AJNkhNNEvNr3Zv2R77uWGhGWM8f7v+z/l1+/Pnl9Y395TpomJ03ti13a
F52yXZ/HFRbs/nqTcZ9YkO9fVcMZs7UxYrIeHI2yf6CcWfnrC6+b78bY9z4YNn80y9Z9faNFogNl
QAnaOr39lq+/Y33W2k37y0/q+lFmnsoymQbMmiW+tmeWHLMfM8bIM9ZezLpzfc66WYPJJ6Eeac3H
MoJN+5ef/747pPT3+s6KYEgKx9P3I1j40x2uvVMptCeTUKVENX0UBR8r7Qf2WcNE3ybrSIgFfeW3
ZD5MeAeEZhs5RZSLTIj1Zk9OREEWb97v6jE6S+D5b7laLQZWbHK0nlAPm4T2bfDFdhtc3+70c7zT
HsrNcEHhTsjriZkLWrUnsAaoFl+WF2akQu/wQZl5i02ZmfQxflTo/ur5g411fZfQKmcV5FLh/kou
5HjhKXzpb6bKusse7as2LZsPgkDUEkjCWWE+7OKtw0xEbXv0+y/OX9YqRMGrpZu/Np0bn0qodtY+
fhsZePKtnO9gyytHFJnc7D4KODoz/g2X2nk5kJzmSssm4tLiae/tTVC6LbExxA8QjVKMPmDm1oXm
8Fw9pieBVo28EdgotWnc4Q/1Jum5pN1kO1HXf+QYiJTdpEyevjVtcoZD95pdbHJ4XCyO6a7rfVmp
NyGL2QieS3kfdn55j1ahyc5sjXMRYR5dooOq/gDCP8kgYoljkjBMYJje2NKm/RrQBZpIOHiZYTqw
7iGna0fCItlj0h4iDEvW0eWSXDTpkXEUsXYq7enCsrQ+qrg7SW2LXf0R7bX+ON0n8pP0dm1Lvwu8
ZW/AYz5lD/krA3R2Bbu5J8npoXio7yJX2hh+AEYF+/KeJBkmuRsktG+O/8NyLuRnV6R60cGSgmPm
573nmEfYzbTMNtgHwC3hmmWJ6VU5yaGgRffolH/ol2r7wcI0PDs3HUm4P4jTk15FrG6IsvvuZSIa
lqLfuWs207FCr0lb2WN5CJPcvdaYlve2dwUqw26a52JLQh6etmvwaR8GnPDdXv8ZPNoH1JM78xrf
mAfzs3jn/5FjrXlBDEM4jUKyyqcglr3oicehSs9iu5Arw/SLD0DbO4QGvUJ9C454ck3vS74WL7lr
XrkqknaHj2wrgq7S1Itfg58fzpN9xcsybI3UJSAabFWI4dFLiS4yrhSRQMRgpK48MtlR1FsgULbl
E6Cb105yfTn1NO+1vL2E9z/oyChAEdyTpWyUC96GDC2UsYc7AXysBDRDlD1NZndyRfKqcj/TyHsK
zsbtl3Z/Hw8Hyf3qqm3zTnYW+JjkEm8hVVrAZ58eE68H8Xla6MMC0HLjuynaZT8JP6P9zqWMag7R
R4AiSVaqpa/wrrjMRKxVF/iahHw9jYRNnmJGnN1ywugCwOyGRGtcL/6hfKKtGb4Cw/3HXgoafnjM
7S25cDNA7pIzwK+hhhANuAmPC3k2T7xucql39VdO+tyOgvSepixBq5NbPbdnViiq86zvqLNQ63GX
Dw62jxtiEnz0IT6dq/i2v2ku3UOnMYTMF/tmwvoI2WU/HWo38r/0Q7OvtQ2EgbjzrO3vI+UrdXeO
m7FGRQLsNS8f6a7Zw3l9pObD9bvAF5LwVlD1YS1D3Hwj3QY0Ajdk3lG1E6czXyZH2YmOWngUH2b7
dVB4eHwieC5AA473HZDIwaLGQerOST4aH/BQRCruckdPO9j30K7IhK0P8W10RRpO+nF5g8vklSIJ
SRgv8RZmgp++xtv0KJhVR9Y55R0TJj65cge2ZsjvyFHYWO8Js5StfLMcoujklxBiVS+/fS2rq3rX
/yoIsobnJPk9NqQ9gHgz36Kejm8BcsHQuo3v0TT0nL1EbL2qn1gwZOWZmS6lLBpthDqypvaUSkEk
4GPAmJYz+ENHfxs+jdYrupu68/XJczavCyIV1/4Vy5dE27yDXjJdVfekW6P20yfyAF7q3rNj9gwR
vuvDYm2oRBFVfYkobrqcE/lXuWskGJ6u9j5+FcZhAUIwbhnCYsz49Q0HS7njU9mGxHpu5qfoR383
7gaLcDrSCGu3dMm/bN5tD083ayNCCDXbJ4mO1+dIj+YzFn0IiHxFxNT9SIkLJDQLOtIG3diWVMKS
FLflzDkC7am41/btrn9CBFQcdfsMM1C6T6jXKD4cCtgcPD/fgXKZ+OrHr8RjeiWuGA/aOxdLLoG1
O50A2TA4jOGhfEXhnhrc5TMgJ+qOtM/Mn95nZqqyN1Ue5R8GaEKdxMijl2/5cdmgFN0Y8ifEGHCC
5k3kD3tIDTkxvK7UP+e7IRBfe8wUL1HvKVxmj6/0ycu38C57oEV9gSHryl/NA3+w+KNvGHqm4BBH
e863Q2JvgkPri0ze224/EFgo/kGwWN7xCxK55bdPk+whWlw86qy3BE+7wV1xLZ/KJ+g8kU5MwYZP
ApHJCMM6pRu/yz5kYlHsr0W/GEx2d4nPO0iXnYPRst62tLdnLklgwBJpRzjF+JR/cWVgGHkh4UqR
XK7n0GLhj+kbLm/Bsd7IW/Cfew6r5NP+ZbY+EGb879rJ5xBqOVfqHRconyspf+C0ye+U98JvdT4V
5V39yo8Ww3nmfFi5iwctoD6XESz50Dn+Ylzi4wGeUuH7KO0wmrE9mvXOy8ktcInYMK3bJNx2tFGD
u+UQfxkgPJMW7ZJ1WyEwGuTnSJj0xDFwmz6y8H7vXuQnTtSvyMNZFB61U/2KN8tl8GTMgEysusa7
dRrxGoUbPzz1b0QxHjgNfoRvwat00g71KfQljwKA7Q4+l9hj2V6JL6Aqn13Vt/AEFmKiAkLY9HYd
mDwGJ2+yIKsSm30lXwRBnYjza8jY5Mtpn2xlx0dIhqX4ErFD8fcm3qM4TMkQo2q0qU42gWrJltGx
FRnD3XzI3gqmaIx16LJ8yLWJx5lvX6uTxFjIokFC/gzM63kpX3EoMuFhK+f7Ob/qQ0Y8MqrRlBAw
0GnnoXNVzVfyvdU/WPauGh8iSr9xRP6iTIN6K5uIlPRTEvvKPfgU92tnm660P3nyjoi6s/QgwAuN
X+ZbZGWKv/CVa34IBfa1uUR+4lyrvbXdBT7VLC/w0WC6HOX32n+ydx7LsWvteb4XzSEjB5fkQSN1
ZLPZbDbJCYoROWdcvR/wlyzJnthzV53aZ5O7A7CwwhfeANNhU7rjZToHI0ZznxnYzq8aES6EPqdv
hWxSVjAahCEk7tHGFGKgNOGj1IO9rOFBvCRL+QBU6ou7Mj/CpN1MgCDRwTM+MhjDxHsVYKIWHM2z
WmWuuINEwnFFmWoyrpQ4teBYaHiSYvYnFF/yc4MeHELvpIko0psI5o3BKdhaw7vqUEmImClsO9IW
YMo5cRZ1q3yyt3GeEEhLBlI/04bl3/Pk8kth8mw9wpX6lnL8ThTGdgSqLLwzO08EinDf/+AodwMm
LdnVSgp0CEEJqKuBzeOpBfLwVOtH6vEFfr0Q/wf3azkMAe0YbIo2beqA3xhaSGfQ128KS5vjytVZ
Y05XXOSQ0Bhlp2pbeeqP+iNUW/iyP6OvmIQRb9WZdW7cIX9j7bgBhhyhtWtjzUjRn+rKJn+SUKYZ
wZu5FImbbk+pJMU4iziXEnTo6JjHLXbZIteOwaOdrP7E+hUSGPGOPB4A48hUgko3KXbyio6d9pN6
pqSyZDDdPeEpSHBUsWlWvBuv0BYhDE6Dx/AN34jM/WM82PsyjpTUVblmnzMBD2hGOzsLJB6HNtlV
mO06lB/FcVermKgycGiI8yxdln+fvqR70COsZxCKNJ44e5/VcauFR1BIMNlP8150h96toHanj9Oh
RKFrfWJdvQdXGYk/gnpMYjcvnPdYtAXJFQmLZDfAUmuTIhlqL69JbiM58jjfytEdZU8sn9Cxq1O/
xymxd8RbC4cb9BtXoBOkgec+Ke11Fl6C6c2MbUSW2FwykLXvnbghIrx3VJgJwaNN2dry03Ke8J/1
MPvLapcAY8ZIAHHpPdZnfsmcx7wRh6Z9zykgEmIk6LTZ9SlYR4+pBIztKqTPNHX2ABDMcad9gmiL
xsfMQwMQwhAuF3LvkJhJ2wHSQ37Ro/1UbZXgOUu8gt2gtAtnAjG2KRV2M6wqO1CH5WcDbgpanUG2
pTz20plwhvOxQ6cCheMf8wcGU0tJtnGAViN0XqtAqilJlc/IibIjeZVm14EtVq7K0Jxp0oaDnxjs
bdjkbJTGK9J92myNHHaxkycw8n/JE0b22Su1EBVlNai7IrbeyE7YI8a+KPInjlj5GRZtljsLxwIR
FtXFQLgI/fM6/bbWuaAbZvm0Y1Lk/7+q6CnZFcZW8nRpX2GgMG/WIIxzRHPo9MyXsMao40g5GvFq
kJcpaIagBcUyP+Vp6ICoAlUC+XywiRH5L8kuHc3MGw9gQXad6ABZnBQDYSbDI6q8M0JJEb1k2iWH
iH1Q/TCNxwYmqLjnyJZku1I/x3fE/qzPSsDggnyHU0nW7B+cJMDOzv1WfIRCSPPriHcvu1fIo9pT
+Z5/2GzQYaISPKJci8A2O3Xmq4i2Ei8LN83rci+ytjqOZXccEPPoO8CK6IcjaeX07jBS4KLZczJz
o1T7kFoIRxEBE3vdkl2wJhueOR44nzbdmXVj7hVa2B585g3xa0093CPu6K4g5NnREfN/CD/Sj+74
Xu3KzXv1jdHx/WshE3vDCqr7rlR2cCxPQ/L9mI1pPvEQMOXstkxRdMX4muaRXHaLrOwlqYC1wzkA
XYZRsnBNQme66gzSB7oC5wnz+C/CLsNWOMaMI4ahOMlmKRsqiuKfw529tHBqlI4gKzKJp8ZvB1Ij
ukl0kYlS+bM456d0zw1tuivaURQPUCv11oOXqvtnInhsN2R66b44F9V2fJq+e9w5GgrtiHuIW/T4
NYoRzOoanfh3kG8CYNrSQ9VvQw41LU7AzEQa8kb/cP0JKwN1h093Sj/3MXJqFLA5SKYra4tvInP3
6xvbWHnpfRZcyvXVIdbLW0oNVxYvKzLz6JVTL2BPn9iDNjLh07hFfJYm+E46ooPLLJt/0Bb5zjn/
HaIPA22WfQ1B0KMW9SvegH1WKKRQU9kMj53Tp9/IcuU/8SW/GIfSR74Dab/T3/WEwzn5gnR+xEN1
TZsJ8itIQ+egPxfJ22LsW9njpsINKrJ57iBoWlJCICxeG6b9Dc9727onr+Tkhicha7aVfygwCZ+p
G+RfePn2F9kl0mGDLDyU+3kOxfTI1OrOZKrSnfASW+Y3kMoq5QLvDPv7a0Fo+0ytJN2YVJ6wn61d
DKxnBiemIWVLXxSOYtTRECKENgEiMyBxQfYAyiVwKMBS7/pbCzaVBh/7n7BJTwRNmvX8YwweZoS3
afRI2gfFLQvHfCt9yTF9A5g6GvKrIPy50c9x/otd/Z0v70bPYkZzHNcrLCTpMLcBR+mKz4KHlA8h
/KIdu8fQ2PRP40MWefIuaHCBjfeq8lgGW7yxqX3oj6h0tD9MoF3gcw+y3cY2W1Zvy8tucNKP5gjE
tHrWIl/4CiqQGnilotzihp71iInQrNoBlZfaCY964d3rL80fj+Mz1qb35jZyYJJ0jhtwxqG5iS42
ql3XxriXInwr+wNmeLOhnLjJPQdbhoEQwkELIgW259U4gn4Ev0BBrWPJ9EKEAnfp+IorSa0DoEYq
6Tm2HAMT6eFYDa/jB+cZX/Oe+xqxUPd2r37zjuYH9SZyNlX4rVqaqnb6nl2fS1sJj+2FaKR/1zmu
SwQ5Dh2F13xTlFsQF5QZO+JYqgPtD0B7sJfmBmnJBZ7aj3LwrSdi8wOeQOSXgOt6apjym/yWeDxI
MX0IH+YR4og3y4eUju5yBCoieyQTHM/FlVggf5dn/9mgG8ZMrW0qIBQwqPSwT6PxTB1kLXb8JI2f
eZnT4oju81tRPgjMoQn1ZntpT+JCrdlNjm0KBHybGzd8I0f1Ee2U6k7NtzJAw+AnQLDfHvIXEzX0
5omnfkIesuoPKU4lxdnCurnMPksOgpoaXBJWm4pXG/hIv67odn0vGkcog9ryyX9UZCwgOOv/HpTg
kCs4nFY3y7hMLSRs4lA9fhw2yrYqt89pDcv+O8txmj3wHfgH9X7wW5yZ9V/URizVn7YtgnUGZHGH
De1Ijr/WRzawcQK0atlYA4cPahHsPmDirJBdIYjwRp2OEL6g5kHES7ZEwRLjusDeMdAwFOtb0FE+
t7t7d+d/a8Vtq93RoCmecJM7BJqtv/XClsQLx6xNR7DiD5JN9nYf2H5wKyEMY9c4k2mYxYeIHidH
lVlwA86UndhR+RrK12RtLOaIXZ3wN/aabeJBRItxoRhf+LBPkktg+0B4+nNIvk5BVz6AO87JNjfT
XXjgGCodNlUdxAmNH4IomP/hFlf30pfThzhFbtSbcBhiPnNF7chGSiMM2cc1i+ZEBB0WU8Mw3b8d
MD+x3V7J1atrTlajJw/TJ6M13Im12NYwwkrwzmH2sekRlwZv/S36InUhLqaWywaJzmrlGdjYHkgs
Dj8Y3ARvsXolxEwo+tETauk/frK7Ta+55A+8Ru+po2C03p6qmUSZogZL64GoPdu14WkGUDluJU7p
O9Su6RPtFcFWKkoz2C6l/o7UfjPFYEV8lGSGuziy0i5AKgxrkzyLtCmRC4nPrekKDwxyDO2fWqG6
sejhnMab6s7QxzbE1R6LTPnsrmDJjhQ8aqo1BKDmG9F9Rl0Yq3YRTupag5GoWREjYKCYvkDJgqTH
OQCMRdlKybkHNbVBN/wXv24iqlS3KbnDtxxdLaAGQ1gCMiIZILw75c+o3QtyKOUW7pPdq3ClJsqW
4afRnpISl8UDQr5j/Akp5/yqHIr17NORQE6TsGpMfEYUYEpKipTuSZKCt3k8KffinLqcbW8Mm5jc
A+Is8m+TCk2K9hX0ys9pY77F72m4Y2vgavLb9Mknsa1oJOwihrWEqWcoJNOzTlJrm6VnlkflExKa
zAb3Hl3HB6xGmYHpS5CQJLjBKUnPBiB8nLLaK7uWzMiQW1whZF7zFzrJ2nys7fElYhLy+io8Vkzq
zzS0ret0YCFTrAYJ9mCemOBUmpDsd8uKiqK7KiQ1fk6Ilbok6ms6AnZjdC1zk1i0lHwxfdGaez77
tNpohpK/ps+8lsJOTXCRurLm8dx5GoNGc8mdKAmRVtdgsR4jIr7a5X1j7xCgb1GWIZMYGabG56Nw
nECOqdTudGewOLHeSuG3Ax0zI64GoGVPrX3S3wsLutUWtVUi51Y55NpdYOvnmoXAKRp/DpFw9Cdx
XidPvGYebNmk1oBfgEgwKwt6vy7PQcUF/bwMpG1uJKDP4HC0Z1cCExVVaooV5Zar51r5ZP6iSMxn
6uk83ZoCKVYAzMjK65QbX8hOxnhUbCnTM/+aN3+K0vAJMVTDhBj5/ps4IZ71nGiZrQ5bGuslyzv6
rqZvBrUf33g737OmKw4D3ZGeI710YFi5I+4LbqIy8EQcQdlySfB5NrTA+OcFeM3azzGGR85CRpzx
UhECt7xEdODjEwYhwaw5BtRuZF6QqHArniIlyndmJ5+pTxfOvUDYluIrd51RbKzTF8r+/MDlU1nv
1nAEiSy4qeWJnZKTj5Raqjhw19skRSnXWcIz417JBgNciFmwRGWowKORyUVT0MB7iRVPxxtoS4WF
m4NpMXfF3GoImVFL0m2ukUfErsBUCjR2uIuAD7BDi/IdEWXu6CvywCcM5VYUflXK9iczxN1iPbep
k1CqxGJwnbSmq0uvzBV+pOQqa+tn/+Ob+Qar23EJKmk1SDeIc/THsfneVArKlS57NRfKvSI6SyLL
p0KBYvj5eg7+4jove4aV99MZXx9oaPMm7h0RbR4jt8OkV1yuikXEv/ASHgeCpRGt4fW2uVv8g7g0
zOkYOoaAa0SPlftfKoeP4855E9fLJFgfUgVs0ylAtmFFvMFNjKQxWts34twekTvHiTnj7CFKotBi
m70zn8Z3vni40iXAQTf2+F5uh/+W9soH6pR5tAceD3XhlKxZVa+GdmZVaOqOJZ8rWDTveroCGmov
NIFFB/wbD5EPWxdGbLNQIeP2Nc26Z+Ogkv9A74k9FgjfwQt57Nwht6mijusMul9fQnmLtHK9uEt+
qVcTIfoHwECJfhF5YynbmMjn+MrjxERX13KkZz07UDwRUooJV+Y8Xx6AehaAcrqz8Zh0doZJgvHI
/WAXRG6joLd95DHwWty71rkIMIXys7xOqRX6SsWdcIe5CqzzNv5ojQ9ulFHmKngdj0HCgUVDww4J
FQhhp2j10L7xhgh9C+tIv475waOcoOjnfi3hfOLQc4/gnMUo+Tl8Tu5aB/xoJFTz/iY4l70caWyw
LNLK7voDk6x77J9okIaNva5FqEzPMJ2pelT4ENWELaB0fFpsiORYHrKaCuYUhc/VsY61yCVyxBAF
Jq6ItW8u2Uaxe8LjmO3E6i8DFlvAxKDcldkuV09A2kTZM1Fnkk8dH794c+GX4o7WuKW4IMZSyQ01
T9TuPGMucwieWXtGe+VHbndFcEEdjrfE5YGEywLqao40MG9pc60DGx4sIDqyS/IEwnFBKXQd/k3u
UsEpFDjttlnf1Gn3jxFmL4WwDKaS8UH7mFwYdccR/8+XaQfWjTubBZdHwlpkfLTWZ8EVa9fJbh7V
F2p4jEYLcSbd4vPHLARTYMiOLLgMWNFuo9zj0TFQdK2VCD8pLwPwycCyA/Fzo7lrIlUgm2kz6rw/
hTu7oNVFoLFODhZku6mqjUdN7pv747kyLQP6dupanxyzg/VZXwLuicSJyRjvGVjSPC6J+18BQQbg
IjvS3YBiPtr2a24KPhLZhya/LcuBr18nwUApE11v25zg1IE48VWqnGRl6BjSxXIny4dDM6BkNMwb
ZKRtn93Tht2Yy2CBnmL9lcVoHaIvUKr50zpfBZtPHszdrCNkhXP3hklGgksOrJK1leNzatnqdBQn
NLuEuwjG82/ZmaqnD+tIK4yAgrk6LRXOTEILpQUKh8UejTFMmfy2BlGBsQD7paPSkbJs7SUid2Av
B95FhxH0lDOzKObDoFyA9NfP1NlAcljmQRIwFCioEF2MLMC+cd0KuX100QXZqYDfPTb9vuyP/IJH
XSPAX5NUOBaNczAsD8ELIyrKJ5BdCZV72WEFlOwhMhrqW12D/7BtzM91XisXniWFVnjjDW3POobt
TqWQkC3zWFl96wG4pJLLDlRQJgXOlVvruM3YH7EPy7LF7k+KXz8Y4PshkVt2QI982Gqqn3dOGqKc
gS3SnmnIXUCdJYEWCNRZoI2bkJS8k+7Wyc6KHroQADja1Cwet0t8qBSsNBCZcFLL8UP4ArHCNqb+
1HsB7x/zKceQmjElvLFejeZSoWNuYYSN0dQOZDnW6RpBChRCBCkOzYK41gOdPaTmhugwF442vA7d
89r1opQQuVFMjIDmIbKfFNKf2EyZ16xFSHfqB2UEizaNX9VbJiaPgikL4p+SVBH78wMrEN8qJj2/
ZokU4Y3DyCxtZjtNvNFEH4wS5HrIzNGuvQif/GyiNB7bYfSscwvVjqfGSY6tmGDuhfQJDno+r3fB
K8tqpaTnq8gVu6tfRAeE+XkCk7VdI2nWvQD2842KCF9voCkDfTkGkkthsM84Tu1SZjbS9J/XDWQ9
szMqaTt2EgDKC/Zahce06bULyxJwetC+1Gz0rVcNe3llQruYvWM1xYSnBxIoGPaA7GGzc5hQUfI0
cUOAHVgVQusseDKstih7uCV/nGy2iKU/KBpN060weyKl8xCC7YWng/dlNRzUZUshh+EWiktAxMXG
8rcZsVirx+yNOcOS4srYiRbMirmCv+2czYidg0cUir6Y7Xho7Dw5oBUdmT7aSwC1nPYDQAgbFOed
oO14ee+P5M3Ey6izgFnL7VI6s4318akxwRkTmzshhgUVc2eNfTj7KJbxI2NIcMZqESdy1Ec6OJpF
2X5tMvBYeVceQswBM36yJA47KDnJNG4K9UUAS6Z9rvHeqji2UVOfLSRbcFhblReSlOrwwOzHolhc
zbK21NMy5eMJTAAtGSIx7t74YpN/pDZKsk6+uh7fIE8of4IsymxthRl0Lai/HUgLiskczg0VpoCI
vMEpT0ILZ0Lu125VNIoskc3jT9s6rNESUupuYjAtZK4x3aJbNGg6yv4FG2xdL+0eHUEZlHBChKSP
DwvSVTCFOmOvqRSblASbaLRaqOeKcJt19RLjSruX+lJB50cCRgYl0i5UTJ5E9T3poFFgBSYjZsCc
wglih2QgjW4BUkusN4X7H/LoIaptqBnIMisJuQQ83NjEJ4vCWbNK4MxNeq5iXYAhzhNpR/U26iP6
o0FrQKzAXAUjX8UdoudaNUmkVurkn7K5sWjfDRIv4yrkUymcztGS+73hJsQ1iF2iDgloejN2Vuam
hnSdTFyFYIf/29sDHZGaIDXPf79qUsQLLEW8/n10nqfzdqJyU6y0oEJGQyZvdWxX65gh64djvCpB
pf/rDzlcAGL+/dyhpLfHs9G0pZqF26j/VV9caX1NKzlKxrkm3BCf/uMFCZoy5qzjM7oq4vz90SDm
nSHy++8///1taJl+eYGT+MpHjQ1tFfJd//oPNXehrBK/KJaDsErTCGkzO5M6oTZtIA8MfLcDIBao
/3a1JkIq++ZPvubvr3+38I83ru8G2blSo9f7/PtllQa7oSEH61pqPY0BEvLvm//++FOUT/8u5++v
f7/U4DFbIp3ESYGtFOaoGPYqJ121DuzfH+P64//2u79/+Pud3EdbJdFjHyecY25kklcM+MQYS42v
e0IiF4UCO0D90ogyIiI1qoQd/Q05bEcHVQHNltGWJmZFrFN3EQQo/VaobiOVmQWwmGau5e2EykAx
/baZ2JD5BZ+hhmCCPtT7MrA6/Gs0GiMLmLaEElpiDAAIhiI8F/gs9goGU1K1Euki9AizykR002hh
Nq3aZbXI2M29uRHm8bHqOJAHUbP7Iqs2ij6TEmUPzbSyCU08iNrBXLbWZH7m7bXRKAhqjVQ8i7RC
YtJ1Mc5Hb1Ul9TW5ohFCkURt9AuGSY+1OK9m5gBf6xFhgonwZAZz6GsNDhwWBC1SAupz5ezhRp24
scqRhtb6UwuusqJqZaZZcKpW35ZhJ8aSQhOuwVxj6ukamuRa2FNu22ykDlWprgW5z80nRjqcvbZA
66PpCwB7xhGtkoaMvP7GAocDGpElW6faFlY00xMhpVvPIYQvoGHTVcB0OCErFOjKLEg9oPObM6iD
6YwD9VELq7BqBBGSS2QYmEK8lGK3A08f6yMN2oT8uTSMeIePJSgcqswmBUJ9TAPaRP37UDJoTY08
aqy/KBa5QzERbYqWTiQ1OUMOo216hx+IN7IxgPhXNpESvdZzIJBYrt5Sfan6WZkgTVZ5mpRq20lB
wwibGfhDBQ2YnmKVHtCPWqjtiPEygmlLQihNfXHKa/kqr1kXVIidSQkRqBcMWgPkkXVGeYlVMwiG
L0bjW9lzxYKQAgoUzGPfTdqDyNll9NG+mMKFwB6wZxWlb0ZHNCpqn1Ziacew54BDTgm9kTi8SzqZ
ITjmfifI86HHogQbkqI4WMoAUUJsgLNppZNJa3gvlYEbjgXamdnvWI7DESNJ5VRg87mMPQgpGr1Q
UJaDZGivtawAJRgENC5ihOdGE3lOP5PD8DIW51bRrTsyd8OiudaomAe0TXdJXHa7vtI2aVCVB01o
ToaBQFdad+96qGFyO9ZgVVi8di0Yl16KOfcg6ztZaMbrJCLPiY2Bao7xXVTLiCYG3LZEVb9rgXAu
RHiu04lHhKEo7NV2wlXzttj1sXiIDEnbjSBpEfLPQSqNkPeS/i2NBbpAS5d6icT5O6vfBoKg27GB
2Aft40EZUnmvpMs+LDOi/zn40BQdOkc6ntohDP35Oa8Nb1Al69hU9RE+TXeAt3LIAulXmVsINBWF
M7ZGeg0AkjrtoGlS4gsJKrAizKNcqvfi8tTpkGfbFge8AnAENL+dOeBojCQ2SVKFKnST6S0+FXmP
ubL2LeZljqqT7gcYurlK097Gpngf8eBVhl7y0eV7WGc6TF1ErNFslo9GNH+aaRU7chy5ZgTlbYSi
ggi9PxF/q9YWgYDtGFdQmnWoNoUF1qNZxviQcI5Y3RA7SwDZeyQrXkGLwECMGgZsrRk7oSfe0uRS
9OTQ2OfVwMFiBLOT9hGW9WG7k0Rh2Y1KMV/UKMLzSjswRfLPLJBPZgF4vUPYW8rJ43pobvpIZ21s
KRtGzRsimFvV7AQcAoBpCCtBssKR1VPM9jaL2bRTROVY82goOYL+DiPLnnvlRxvJb2BcIcViERVJ
0vww0d8dV1MbK9aWs6Yqd8RRWiofS7xrYoWYsKQQ1cwdOeGqzlOl4M2aYdphPAhuMKKLLHgQYRVs
naDpIC9yneG/7udQHf04sCJ7RqJuVahDsq489nGlXPo6eQ6wWMfitk13cnJD8Ep8WO19rHBRDjL9
LD2N5eduHmjqAMVqMc8+jMb7NFvf2OvE23yMf2d0roCoR7fSCaGc7krzXYiX4WhV5SlYbdkSSMew
B8SPbIVIYM7SHsyqOYpVFR9TKXop9IE8j07GnEknSVjYNs1h9ITUiFwpr16YpWgsCtVJzzvS82Ek
bra0zI1bgS5gqF1VocFkT9NdKKU/yRQck1ZWgNPmmb1UhJ2YMqF/SbabpbRdapU2EApgOnrHw3OX
yO0uhKFD42EtkcAdDpskPsVp7alG/tviQ+ND7A8gqUMCHcddq8QYDOryvcvD0Y1UbfLHodK93Bh2
tTZz1Kqy7mkj6ZHRqF4uZi/SoIDRaOeLYIQ0xZRhcXMzd6yyRHNKtrqjPCnEtmwtPQJH3ijK/VGu
8sdxXN6msjujK0qNIJ2U7SIORywBQzySI/yW9fGqUjXETMRm8EofB1q8GrvQwMBVKyh1zkBcBAVm
tBzs5GnISC2EZt9pAi1mnaJC3cnZM/SfM5LIR4QLHwRsOFxjyWFBENDXVV1zooKdlxIqKIlQfBdJ
6WaJ5hK/qx+BCPeZyf6EFzKlcizMYyL0bR4C69Cj/ijM1pMEDTksGouWiVkA4HaEsk221dDeLCzk
AChQVZR0kq0lNL/ihWizNHugMogapo0c7nSRkmZaGEhvje5seSmKnlStgJp06HVtyo7anFmzZkSp
91WjBGWeDCdYj1Na/ELc3/SMxUe1vNYNfkvhah5fDNy/DuNlWaz4NEdnU8vBNvRvszoBZkU/UJAP
85IcurqZUD2bRHDD36GmE5iHTfcSCShIgUdPrbb2gmT4jmc1uFp0lsQyRj8K4YtTGA5fYWsEvrBT
tGqLIqsOEXCiDIAxTJ0T0qcSAuJNrl60tP2SOiTRZcKN2qQI3pjLaxwAxKhhCVcz8mLhu9G2rhou
natJA+1mKeAIWtIHaTrNShwdexSiBBObzlGyaBAaJDmk4d1qbbykkWJPZYmQaWS8NbG1G+X+jQMH
q1xcL8pVUaLyR9api6iSdqzQbZ+kBRnHYq0xieUquVruEnBwczZxkzIEX40CPbrFtAdbBf6zXrtN
fdRieTkbcV+fECagrD8TsFAhMCPEx5DUOytIQB3R1ztoE0ScNEIsbExwm5zl9NMsg+TYBD3ooAT5
Kl2j5DppKDyMYrkdDSeSHXIk7SBNQuthUnxX9PS8oEl4krLmBdo656QJejOBkC7LbDnTTHEP45hH
/FeTA0IRoJpkZYPWAX1OcawcXbpQMeuyvCWhqHNkAopTobYJFXDMeRE71NwsbPc4rtYvLbBFr6K/
jrrDk643lC/UVcU+I6AbRLr0tVRQGm7UAvIeJpoJFsatBuEORhceGNinq5b12NZivO0TTE4Ivqmc
Ge3wTGpa+S00bODA/JibWedmqfY+W8DdIrU5jJCMKVpK741an/NSWfW1ls5eF4+ezi7JI4Or6eqK
ySUkFXKv0KfZU7tGg49NGCGwM2U9hqbYcxJcqu8lsa+r5OJP3hT07MUR05WxiQ5xvTUsFmmFC4g7
KkzwgHZtNvbSLhgwBVPKfD/pbJPFCNNCMeHKBu2zImYmfm5Udku53JbxSkMA8FlIWIJMwfIgioO0
lRGH2JJPK+OyRgVA19NQ9CZ1Ac4IIIyEGrXPJr30sZX4UU9zPV1pkWWJkhiid8pRDFJfQmWQqlkc
4O4y7fQR+pFp9Fh/oYaAguIQcV6l1KTQjVKlRSE88U0lw0tNnsMXUxvAm6YF3LFSeg1fMwMKfkJQ
7+jGkh5bTKAhwRWcebIYPMxGuvIFaJ+gWngTReoiuipJj5UJGVYltNmoYb64U2vClFfQglCN0AMG
mPhVsBTYYpQHeIw/9WzEe2spcUSd2vder3aLgC9o3mWjt5TSPmhAbiOqh9AtZbQi5GZFMzwjFUcj
f2F/FhcSQ02kXo3cFCAtsBlCImpeWbSvghDPHL2DRcyCD2gzA0cni6DkhI9g2i3dfoH/0nYPgjyE
J1NMzrI6Cs+kuwpn59fStNjv4TuAaLetmfQae+GpLIxdgKwW+QNdTTHg+M46uuiF8UAy5BSp8jWm
kQ6uGduLRMX3D8or+K3udQimF8oOmGunJruc1m7RAqshUFjVEb3bkYZEtkuxatsbVcPeUkf7lk6/
0IiBn9bpACeSxwml2ReWvNh042r9YIjDfm4VgJNYE/Y9oXOB0ekoKbBPpDHfGdhlP6rjsBsojwxh
EGOajjW7atX1A/OT7TRRFifRsEkhTiPc1oVvGWbBwZTi1ynmWBUjViOzhQVNCAt9CIeDBpedFthr
K7GNznqob6pQNXlB81aiwOd2c/MujlpDUzFmiaLHqkXLqxSLtyihVbgMtOVNawyA/9PqD2Z83IWi
fo/iWnKVKaRJCda8rYD/RzXdjygaSLvy9GGKlatgjIMv4iBD3wPTpc8xBH49o/nqxshiETw0mdtE
WOfOL8syQyGzKAD3Zf5QtO1tiYqtkIXhNdPu7TB8TQly0AjyiJuKMgdqgzgTytRu5RZTyCmHHQKC
RCon8ArmfjDx5W6OiiS+NwuSDLliHQzUBvCp1U2wt8NTa+XDJRXHH2WERmJqsEKG2MJG1kjTqxZn
r/r4UpWl9r2o1yJOL5jA1bu+WGgDJdPadKYT1FqUW1P1NHEguVSjfofaGradRS8P3ZqBk36xfBSU
0OuVQDSi3/IhLHQWsMFyhxnumQCGz5XSOxvW4OHVAlKyYH+vhvgrLrPvyghrqrr1YyMF/bEASzlw
qhqL+W21ouTqqzRI3C0vH70pTQ9iL7g4zgMSxH3IrxV0ynHDyWL5UWqGrZHm5DRj5xXs4HYvTcdh
wPddDhUC/ui05OVALcGgdVEt2wl1DXuaZ2gHPcIRsb7L5bXmshITx4YixtxVFMT72onGhWBKrs5w
fGld1KzdqFZfC8v6UXIB+5K+/cSjGwAScqz+vOhnJZOoSCeG1wpERQa5XWVCpVEF2IB9UUPRBzA+
qSiBWPC2eOosHzVy2skA65Ei8TsNf9bAUAWEdA4eBqv6jmlTdl3+qwVjCEIeDiomcQI7TWCJH0IO
nAhHvtmdM/rIMc04QdXp0jSfuEnhWmR6c1uXu0Yt2V5VUrlgiO59275Ow7KcM+3RymEap4jQ+mh+
FGAXEVUSBCLmllq6xWcIWXvp0LDzorHtN/9f6O3/TujNMpE++2//41++pv8e/pTOR/fxb74UDx/5
z7/+09qR+i9OFerfG/7dqUL8ZwnxVkk1VcX4Txpv+j/r5CySLhuSZci69p803pRV400yDVUxLZ33
YS3RolkU/es/YWBBpcGi+KibpkqMrf+/aLxJhvV/ulQo5L0IEKmWKBuKsmrA/SeNtznvuqEwYnNf
K+l9omfUNZFGa1qw+9VXSwySF1Oe46MptMc2Xlqw9Rorf5Y/6PrAoF1zUao6pzAhO63M92jNVhVk
odP4FhOD9FX2O69Z7bymt8Z7t2a7Kmlvv+a/xpoJI6BBB8ZUDpXYHOMBoZ1+vAWNmO7yAoRsP2KX
K4rKZTaqo9DibF+NyFKGMQJMhYDodxFY+3Q0r2pFKavpDOiB4FTDxjyGjYFBNvm8tmb2Si9UdIvU
DsqUgnMp7cBKolZYpPS3sky/R1YinksZzliGx0GVhNi4Gcj+6qAPg0pVLnWh/xg6xb42Gn5ircvQ
l9KOqAVPO5XiBHo2oWdkLDwlyCNIi4pwUPHn7MfubYwV8JDEi8OIZpA20uctpOmWgn2sFPUkq33+
qVj6KliwxfF9vkxBIe6kvtsRbGGgnqdg25Fv9QN6seQ1ohcOVGAoB6P7Rk0mwyadcvN5pHWLbJ9d
W1PsDCao7BlHqaYySM9ps2zKal4OdDS2arZDE9iZ/qpB/5O9M1mOW2mT7KuU1R6/YQgggEVvcp5I
JkeR2sBEicI8A4Hh6ftE3tu/bpe1lXXvewNLkhqSmUggwj/34+4h0OoQW55toPUiH+HI0wrSrLUk
qVUlbuH3QutMIM7WE8KTQICa7WTY0maw7/K42FuIVI1WqzqtW8EezgFUaS1Lq1qz1rcIAfVa7xq0
8mUtT4NWwjoSTFp+slw/3eeJPDORs23kC3jYdJn1OLhqIX47Tnl2wrE/l0Z7SScjuISjv/Pesp4M
yhJMdzmUNzTj+FOMUDZbm2IJreMhZtwLt2IB71Ksl1RfBk9vPURmxq63MPYmW9RSK4OJ1ggVYqFV
hi7AAVQZBNNjJ3EOpQ5NzzAh+s3ikrlL8FsrhRxZsZ6SAhXDjMJfFqr2wck63Edaucy0hgllG30Y
WdPV+qbSSqerNU/fU99LM54OuejvsmipzmwSV0419kfuVkdXRsF5sb0tsRm/qsJv1Ux5XRc9eumB
WoaNFbfVKeMEw2Kjsb3+u0vPHfVZlN0byBL4IB5breEqream1m/RYuyNjSHU3C9z3RrUcXRUS9SS
zRCjtvLMJ27aIFmeC1ET6QtaRr998o3lNYyrzBPrWBbexax+GlOHB1EVH9HcAzb0CUPbLWgQ5vPA
d1Gq7RvUPN1ESQNIDOKVQ1/KPu+tcU0d08OoNe8C8ZsOjpkisWPh05ClWN3kApXcIlThe96IM8/b
ebXA9j1jM2alib4esUvJsmHdz517cPtmN8mc27pClR9IMyZjHu2DNHvvc0GLqSL/hpY/f0/yBCtf
Cb0btkw7cuGiXBfTSmOubD8BgKMDOyFnDd4Qa3GTw0hzzyouMDfYNpHGqnsEafhbhDgF0XmjRMEu
mnys0OaX7yGnANuBh1AzZpibw5QWP3necCEyeawr9hMlEzNoDeyTZVXBDiHVhzZEsrWjmyP5mMjX
U8RubLuCQYdacOOZ8WvBRXvlzT2Gg7xC1exh8rTw+tZPbYWdbAmxIbnehLz0FBE5B0mZHO06fxDd
yBrO9X6qOKbcnnEKjQQN7nYtwc/ZACirx6bb54xjvRQEg8eCK88Ii414hHro3IXrr0dP+0nEgxdg
ZUiRFNeqYmA+hGC8Z7BC9LvgPy/e66XNdtyomnWRUpJhstoErHfpbHAFebWwSJ9/uRGD+CkLyQRG
0Y6yep9y2va7N3H+iInfsullzaBbfiu+GITk+6xsF4o6UTPMmul3NV+ChM3OkJQ/qwmXWSize5ZB
M06z3kBfDONVCHYkvsGNYGuLlqLPsrDx+9suSRTjawnQD5MpRtuazHbjULks8XnMU8DILHGiN+65
OzTV69IGAO16qjbSeb6kacw1qSw+2eO8GmZ4tsYO7xmRJC+yFUN39a2hddLAaNZaEPTz1tKBNvsc
5130zMr+qVGlu1smDDCOcDPCkI0DZU3BLiEdOzMqwsDMilN2pv2A21G9zY4fnoa0Rxm25bQZZ3Jl
HWXQ+7AT1AVLItaOjYoiOiwjkSSJV4nlGmZtT1CiuVghfnJo8ChUqZyv6GEVJzvSSkJAo2eVQd2i
DE6+ILSFNtCvppoFNfCudi0bDAbs8ux9bBNAINaK8HY0ZvCNZuAT1egwMJQxnrSgS/uTQvL1lLvc
O17dYGAsMCtVwzkJR+4J/oTl2chffWqa1oZq2O3P5HyiLt5KhR7YzZPaDCYypWcjU/YLr1u7WLQM
qCqnAn7m4hv2u9Fr75KhvhReJM5OS6NjZHcU0fAxcacqfYDgs/ci536pg/Fks5Pt4iQ7lwlAS5v+
lpBgumeAR5p06Rx3dro78H6ImqE3qxYDYDpQjXT0uCNr9Uc3z1OADHuv3GQGTivZU4KJ3oONH2Si
30oIVwMEiNzAzVaCMGzSmgrxmBtwQsgP+ZYTwScQFNv+3VAL+9A+G0lNFMNxgPAn0Qt1PPhMEI1o
K6kpkI61ARYavh9TS+F61sUNKU6N09S9QwsjKVjvmtqYLsz1UI0UntMMKKc3tko/y+KhS1gGBJAU
DCgKUW48+5BPj1BucC0ZHkGTYckvA2b0uYmocs9nE9VEF8Kgw5xi3Zjk53k6PFMJBaWwtg/RIq1l
rXI68aIIx2JYe/iMYpqmbn6EofV/2T1FSgD3br3of1wKopupJ7OHtTSnEtCUep50m48/kA9uGL5x
lpHZrG2P4D8q5brgNDt5dHClsPTItyk8iJh7Wi5iB7M3D645zKfbYckHC+Nt8ANUeIcbU/00Fk2F
Z21QnUzq7rd0zJBc1eymwl2GAz1GWBpxXouYeiaZBLBphqzE1Yco23c+CAFGFg5DeMl9IHPhZBq0
lpmRMW+tvv/sWYOTXqvYsOsnOYHH5+Po9etKN1RNgxtDtM1M4AOvbeHt6BU0T7A7X8NMDxV1TZvv
Uthm0Y6VVnO0v30V1f7FXpRBvpATcUbRPd0e2bpK6Pboz6HAHejUSXAYdNHO7XCrsr89mm3HOGpq
Lrj2c+zTElYFTw5zg3MThtkR2C9cWt9au2WGryb1CCy4JjIH69edJerr7elS1uVDvMOSr30vN+/M
7eCMfQpgQXtpbgcviiXkZu/bpJnzQsO8VB3l5SHUH/spaXG8spfh3tqqY6odIJ3mxgvV8r3bw07w
8mZM7hh2cL6Z1jdLWVSV6TYipSxjXt8e5i5x6WbB5Xh7WzNddeW7AyGvv463b1iiui6emSPETx83
ZxPnZ3W6PfpzACtbn1pdnyZogfLYJwORGsHm6C4pR4n65OrD7ct2zr7Mumu2f76V1S1iZwD4DWJd
/dfL4N5elttr1dnuxUVG2NkvZdsvp9htxYmCMW8FdBXPbmLH59uh0486/3cz4NCLR7J/mQlsJ4vY
o1Rlg8mVLCA8b+8QmswQ/xyCNhtprJPVLoNQWRi1carj2Djloz7nEj6fjYHHQJeT3Q7MjamR8rqv
3KS9eL2MDTDDTh5uzpxQG3luh5uP569HpUDiNRdbbCdw/zdn0u0gLU2T88kfs3Dk2jd0DVd1XfAB
XvnkJcN92LYRRTcLM4Wwa58COc672w+V/rA7zcT8sJkIDtyMT0NOKskEz7y5XSc8fYlotQ/q9ghw
I9VIt69VH70l/hjtbm/K7b24vVFKu6+8Uj53DrMSomFxQz0akX1YsX85vv7L+duNtHXUHbzCPz+Q
+MB1m5k9NOWCnsSJPHHVoJVpbnDHsiDwby8I9/G/X6rbqxRMtaI0KR3iI9uJv16C2295+30Fc5nT
n9+cyzYJ2zY+Fki6tWqZM5jOL4rp1CqeSnGQvfVosSOWgimla7famBYQtFzER6eFP1t5274HpjBX
r0Y54B33mWbYy0Ia2++/kNl8n9DtlI/ze4siD903CpDpYEBl8AI2jLGzuz+HKYDzLa3k3FENGAgc
Ax5tsTR+U2NMDNNO3CcV+zE22rvGaO5tmklaj72bEXOjFwPteRYRe9s7ik48VX31DGSAOyazeIGz
WFI9htMs2y1BeTepu7Qsf1rSejMjMsi5AZZ5HJNvhfmWxqDlcr9+j1T5bssQZozDRwBS7H0bl/mh
EtOjSWdR1ZCun4pLgsq4Kkw8Jp5y0L7YedJzwKW96yhlhzJnLpS+RvlwGMOZpY9UL9RM1WcmiHe9
M/qHKI9fG2uWG71QNQUDB/inEjsC99cIr9Dgy3JvOfThzoBFC/8lZWZDtiE5+58GOgHVcMBbBn98
cgdMR7OvTvgp7/L252Rjn36qof7vwtgA01Nkl9idPtmQgL8yjHtjIFhmCyC4kWC37vsNSgQELy9k
jKF7gnO/JWHv0qp1nf3sF1hiUqwzQjUklh/dwGLFmPGWmkN28V2Nusf14qb1k09RkN7q2SRCLR/6
COXh10wi6MeTAx2JmiY4mXdD1RBXZE5rTm+hJHzURxA4WGT09ByhdcB26NpNzJqZ7p361WeIYzmM
deBawqnOkuPSVwWMsV5kPzpXvXSe/13xIiwxeb9hxM8beO5zm2cnvzCfIO03qAvOtm6Xn5nNnlql
oEvSsXsUBMJTDwc5kzwbxmryNtBXPyn7dQ5DiqsDcpaF+9W2TrsZHNRsO8Zk3g1XfCTbuNotYjr3
jKz4wP/udDAt6AOqeiAv2JN7adJ827mEwoYY2ilwZKzl8K1qs3sqahynMwFPJg9If5+LnT2lgZaQ
M+8un+HL+Vl5keF0wJhy6ov5nEHWzRTZDSWmn+UAh7loX5dWPmdW8BF4Q7i2+RwtFc1ZpsPsGGPP
Na9hOZr5/ZjhhWZNum+94b2qiiee5cpSwbyKrNTHvM3GS+RQrZySoQAcXZQSnGsVO3eZLBuDtyEa
rxOlcDy/rUlAC6KPA5p6lxA5dYSa165wgS8UwTWZuneaWWl/DWds2917G8UhgfOMVIgHj8+nJmhp
cYr3U6bOdkIHESOCD6y+wSa0Km4FQLzHL1l1chf6pD3iRv3AEsHFzxi2rh1goVi4HHgDJB+Zk7/p
fH8dGps4g4QaU9q2M/Lk7JXWS+eXBDOaMd/EKfBCu2WG2UIX41VrWCcDGy7UeEa2njeguw8zA9tV
J/pp3Y5ms/fxNg9p+Ttv3GStvPqd3rJ6XdNrU1nWVz9T7BZXeO9YYjG2C4F45UG+HmpYcJFqNijw
UHEgtGUxprZCgcxTeyejA7qmb/BgZh4db9LAl9YYF9OOLrFJMDhitHqth2xeB62z71z5FMSQBCtl
U0PlkAPMGRuls/eblUW0dQYFpSq/SjuyuE/glUke2RcvF0sklyoADGB4w29nIHcSgFnhn/wxua25
Bzb/gSu4gkMvICrbFnle+Hh+TFjB+SXyVm6XdJmw6Y+AiGrCCJBfHP+O3iw4ZKBRxOIRHUubFXY+
XFQmMHmabF+ZPF67EjW2yKAZm72AfGznb9w16JgKEQLn8tJFI1s1jLBk0J9g8H56plPe2ZBP14s0
vPselI0Z6OCyga00KSjV6tVBZSo6FjGyQE9UJQz932maT1u2Ie6aqQhxPckYs4BdFrv1O02B4sJl
bZNMvJtu1P5G9ph3rbbPi6w+mGH43HANOpVB8zvOR5qc4GMWRfsVo6LgQf3tp3O1McqLbzKPj0T+
iOEGDILyoEQVJkk5YDUN4yaBgMCFbFewvPeS/n1Q/he3dNBDuiAqcAXkSUgV6a/M9ebtiGHh4o3c
G1PWZINwGMX5HerVLu1wM+fc0vggdd7WINZeS5LmWUUBbqCM6FQQWPGDq6WGZOMaXGVY1UJVN0eb
yyAmTaq3PuXQuuD9fYfgDMCINnlqM7e490pMv17hhethGEFucUPM5TVnYw1GAcyBIUYgKtSiDHcQ
78lQie/tJEvWmcO4p/kLitsXnhSwEFawC6pipC63d4mwEWzuyTXZ6Odrxjinpoo/KrOBBtBvgsZd
xwqnpbNgfQpdnD1RkSx6AgpEJCERJ5wHrJpEzxvJL2zD5DStfKds76lLa8nIO0sPjXtwnGa8GB7B
oMC9M9iFbTxRkFEQL2XGJI2SI4CxFRe0aFDXUDlrgPh4BUOsewXo/UiJO4ezGovrfklHSILOCG96
tocdCfEibzdTl+N9wK1veMStaNPT89joG9UlRd+JM4I3LpyBFmHrKeLUx76NG27nyvFn5ugKh7uu
9N2VYpKwyQc8fmqw2TMFw5oRKwoc3LDS73HhGcl1VnusNeYJmQyuqhlg6XVd4JbYoBOmjnGh4UDi
W4a+vcLAWZ1uB6mIXmRleLDK+kVwYRs3o5yBWvc2ihfiUE39GJRsNyFwHG7nJOPmH/0uprA+h6Mw
9zKEUdPBweJiCMXAye+4za2zeAjuGeASYJrK51R9Jv05tBt327MkWskaOEPoOK8tBgAa8Ig2yuxH
QPkLPNukPcy5+lgsQu8xOfEo/25muBSy3H8M02rjKNYtbfLo5DyfTo6/phjreYTJrPDFtpD4KULx
w3Xn+tSXtcdG+biYbK+SPv8ahHyqmhKmYQc6wkk/a1t8LigeZCpxJkyCraZO0/m+cQfzP932VQix
cSBOznvCZTgrCwQCVu/G4PF2xlQMAH0YZ0qFkUyfnIaurBZenFswy7eCY+hVI7P6tIHyoaWksXhr
LbvaDrKrETOdo+cUGqM+UIiIjSv2xIO0NOXHTw2qfQJMKUlVP/Qwp0wNhmc3AE1NwdqY2qy5xF5A
XqsA4SBjCGnuDxpKyo1p/mxqyL0B72NRx/Zu8GjDq83gx1iX2xQrdqOzcmJZ8xHHGaEF88GaL7K5
HxdEi6CtXgoshuyv5mEdW/Sw9nOOWb+O6Am+fW02EY3Beuv1luvgR3vTEW4lMbev/xySOuZy4XKl
N0p5mmar3seUgjJ+N+O/uqJvLdHJbc/mc77FSfpXIXE5lY/MRKYdCx7+B/1//zkoHIwgD3GcVDop
kVIQ1B2UICphpnfpUnz4SBlbPOnDyZfMozGVqlPZl/hpSn9xaawmpyCrLEIRiKLxNDB1OI36wBO4
LFZEklZ/3/Q+4MnPx6Tw/u4bBkSP7jy7NBREVXuisGRg4MZk5PalpOx2bVS1p8Wyv7uRY7MpoOOx
nInIxxwZd0G5LZeR+gPkEVcfbu3Afw55b2I7thcL0BMbe6F38lPoPJE2YaWW5C/uaLc7dwrH0+1w
a2VfNEKTnNAh1BvnW4V2TAzpr0d/vleZ45UZPmMzaSHK6x14FM7qhGcyoGRJf/3nm2Ubbyo3twBV
jMOJJqltm3n1wXDZHC1THXN3p9hp07rA2aqWrt1cK0VN6durkAIqpLYU2P/AdAv7Zw34gBr2Wket
bo/Ev1vZ9Z9obL8/OAGVc10vqGaPr74jU5iug4YbEFA5mTY9l6nXijULNvtUeLZ9qvUjlTYgdZl8
qs7H+pSNgnzIGNDIRHbq9r004sp5e2RNMJLNgTxmVw5fFrGbbUkLzck3Yusk4PEfs+bz9sXt26Iv
+2PGO9abkCFvh/bfj/7Llyx4O/zY8Gtuz8+oyIeR6LQ6fmFT58Ruh9u3574PjxMArm6BRsE2IdvX
eXpviZgvc/1kb884Y5GwlgD717V+jmJerJOnD7cvbwev6QGKtk9ZzZ24wFJ3Iltz+///8ST0i+T5
OjYz6+dx+8nMiZBQDQOrL8PH67+Ipn0I1Fyvh7iO2HNRR29CN2OzssgG4nbceuT8dEGX9JhxYGnx
I0B6tbhfisBiTY+kbSjU7C7sL5YNBGfy0x/ZlH+yBiLnN4+r2ca0aVWAU93yteo5S7IZp3JlAUbK
TEqA5sHEVcrLNZWkJMJZJwkZHqqkK7YWQsXOmcW5Z0fTT2B6IRt5mxbGwW88juw39/Quw7VqIwKo
q5bv4HC3XitLfRm6rNqj/4i8KtgXyowAqKPGtkqeop4aUKnMZ8Og5anxACX9f9PI/41pxBa2Y/53
ppEHxlb/NI38/Rf+VzOg+S/XwpJh2qZ0rcB1rP/8j7/LAX3xL99i80BzoOvbpmPZf8oBrX8xYLW9
wLGokPH4a/82jjj+v7h+mBYmFEwn0vL9/xfjiPiv1YAyCCyf3YO0HFoCsaj877aRcDQiFZe4cEtG
H9IX80MYEP1SFCShq7mfzoAj1P9ks/dUk+Zc5wE5Nq5B7w1W2J0rBKLEGIXbVuDvj+jka/l54MAj
yPBM5qyO19ZIMQthruVQIqS4QftYW8TWagX1HpciWeMQYIpTgExK4oBq1Hs+VJm27DMxNj+yzGTU
VPrQQV7Kig7eJT4UFu7tpbNPVjfY23+8e9cqn6Oq/I9yKK5VUvb0H9r/h5fENnnNeVVsx/P02/JP
J00w+C0W3EBgRpXBIbITB+SIcU8l97yvDAOfCvYLooAh0ELn3ozig71k3w0LHmZKCUA785v2tU4u
A/dZUioAapIdHbYzO4Ng7iuqx6PAe+cKVB//++eODyjg2f31Sx1//Y//dClOdlzfEhiKTOl7wqHZ
8p/PPoypJfOGpIHOH74XTeggmBZ4DT2IUX1QYZizHsoRJJQk2F7rTnfZjEfR+lSoYcKx2shZTREi
0Dhquwq5Gm/E+YI71JtSi2yku7HxD1F89qnqmq4522jIJGAQjeIJgEt+dhizorVC7reXx8QiB4zR
46vAx08WsT83eYInp5rOs4q+CXu5406nlVUqrFT0KutesByyjuZCAlt5RytLUSv8a0StFTO0Ydgl
Qfa6XHIVEkJndlUYITsEfwGw3G0ZBnA5DyY8GzGZckHNGv0zsad+zjTsNj6xOv4ew7oH37Dabceo
B++kClZe/8uOCQbmvoYlhvMxwty+je0CX4f3jW0Bf65DlasyIvrGW930yGQ2DeQD4RjqqdyHGClT
2hJTvwpYkIUx7Q+DeWm0WYeOWaiVpjzOwnsp7R570wT/pecfMaqoWSeDeMQt/DMKSUnYWFxlWubr
YLZ+ZPML8ynAlRMc1Pho+WTww6a/Jq5/FmYNcqYdwlVWdOes8JFTIU1Sax6EoPmqlgA65WMzKgHY
A0F0yIwdFhWLvcdj8GPJZn/tsV0n6EFiV7XvtYslmTxQvW6GaaJlz2ZbxxQH83tB1mpNwgj+QIpv
KMl958EOh2ZN8N8JrUs0N7DaGFo6fgaMijQWuJ1isbBgqelUyP4zxNaMEXhBnqK3Lil/YNgF8NUT
XghNVWL4Xh4JdFNmXc8fhXolFw0osinf6pn9dt99Ssi+qRjeJY1FK9WXv7o0ebRjaJ5WkjwwASf5
PKhvXlN/sDg2RIirQNKovhjLNgIU5IrwXJNiwNIv3mVCBKKy77CQQ6tK7X0yE33JWphnNYQVWVts
L5ZBQ6v8mRHjfDRjNkAxGOJePcxq0KP1S1wRk8b55U8kn7L2p7QfGQWchqB47awwp3wUf67lbpth
OGVOisuMt8Wn3B5jGAOAnE8awDt/lt/jWdK6QsbTLejo1GkUYYpvfiZf8gwCprFc0jo2tzGWFNS6
yDyU8JyGYn5QSfWUet2Pyu4+4lztRUS0hE+Snu9/7330USKAlYTBV/qHzrIA6wehtTK1VSEIubB6
LwttikiFnwiFv0OeS5vPp1I4P4wuBsaEiIypIV13E+Klct9T3k8rjR8yRpYZjv6+bV4nhkGNiq7S
dX+GLr9AKX6IeWz3ErRCWIZPflrfpYGBDzGij9pwn3JB95xW2C1bSxMhFJOlUPsisr5KPnkrP54C
pNz8Fa1v55moTqmnmVwmsSymgKiqU7hKOoJxnayeSM/urCzj3+hBRCtvJkKSOw9VSb/7QJEjxuxZ
+mivmd6N3aPBH2rJULDWziUmk1u2V1yukS7H7h59gKhxVMGKAcLR4UdJ25h9c/hpu8XFKONnzMrt
ml3da51TAIerHxPCaF7/+n+JFqA9UTujIkbw6Y88kxv9+Z67SpfZxue2SI5hHm6d1NSGDsIr0Ydq
qhn0xvRF/xFgYK0iGPAHe+sa1taj/kEayPcMxL43BbSyheAmIG2OLZD7kGob3//uT84l8s+MjWUX
RDtMUO/LcTYByZF0BHgX7qsczTIJzHXcDHQUGKRUzNrbVzbirNRFTUlMocXgxS/hSMtUimfEtrlk
xj24k86KdpbQfYLtkcniN2JzlHnmm0zKe09SdB+05yxxMWxxCfMXAVPkBw6MZNMk04XaSEiQQbst
aeOI05geixLxoB58XNm9fCGljKMTa9JIruxIySFkNG5vjEdIs9TOG3rPIc8tyHolbbgOylhet29h
PF09qdCTS/lmkZdPs+5XnCBeBwhaDrOJqsctUvKgDXHJKGoFbz+ag+apFsGlJJ401yBHi9j5biM9
L3VeYp2LNnGwoHcJA/Q9NvbVTNjEyxbCJov6PTnDo5cE6ykqEGcn8zS16XhIPO8SjLCvo2SC7O8o
MF2z+xD1Au9fURyrfHiZDOxfkYmNgClvh4ywcjPrZ0H0DqNpBb+LBiTpuB/Z1OG8De0ftRF+a+Ph
zgkHJoROVVJVTH+w8ABTmneFTECl2K6xUu2Mz3dmvhLM4q62sz3zrufUnQi9yffCn0lFFWii39M6
+TGTzBk81/lBtHiV9vGuNWzMRGIaiJv35TZr5b3w0RsXAIKIMN518fkFTYeEdVBzZRkzuFY9mKrE
A19FzEhiFVr5tdM/xLZJdLsIiKOWxLb7LqJr0nxp8L1j7GI2oU94g6g0E82VGsxqY7pBvhm96isx
a+C6VgXd3em2xZzuI8SnHkccCxcn3PruSx8l0UWFRzlR1NAW8mriEGUmOv5aEqfHIga5crZf47bD
GmREePRtgLVSvoxw77ByEjFU95CnRVyfPJ39CwE2+Vy3wqUnf+vRnswpcbdjx383hsM3ajLp1qwK
Srfsy9iL53yCRtFn/Yd+6foQFUq/H6PrvkfN8Gsx+BAXsflOvnDlGiUpSiG/RVbxXEhmaAPz+I5w
lcQXs5MClpjIf6lSAZxjtd0n9PZNQXMOcuM6Duq74IZIo65Dq0L56pXg+bDykHlsqjcfcgAVkfex
x8ht9p4Me3xImd6tkuyF5efJGKaXkG5pWEoDl6YlONL12/G3SJG6r7ffjtvjWmhtLZ/zo/5vHU/s
7Cx49lPvi5k75/wk32qZPCp+Q0+QOM/EgYprb24ejKDliYtRM3lkmJOnaP2ENtAgvw7qc1HIz1E2
wAeHamZ6ztarkdXdbjwyqJPHHpckBtri0anQhbjUWzPQxRJiRz9/LI2EFDJagCPEtCaeptulZuj6
YyIZfyanCceVrr1OD8xuQrwqFdU9ot35Cw3SddGfqwBsv7QptalSZP/SptHXhnHTAotqi3zjDqq+
ZCJ/sXpf7RDG1DoTzk+/T/EJwxmcG62EJ8Ur0iBrBSNhPCaYLutcVwkFaOiHfh1m5rM1rHFqltvQ
hU9aRXz8rfHIumQ4BGXwlURIu+ViYgjAf75iwphcZhtmW9a1VLXUiU7itfdoeuZTWZIbtaLkkUm0
sc8CA2pHiTMUjkXHuBfgfHckGAVGLKfBLWydTe171mayrWVr1nQi5CNlHdI458Il06ZofSsjsfHy
sLiTRfMcxxKQ1YLpGSfpechtg9EZHw+jKRh8oB1D/o7zQw/xBhLNnBSbSpsN+rGtT0ofTB/x7s+X
t0fW7J1bb0z2tx+OMBUoly6bze2Hf/0F55q3y8TKyPznP3H72QybZSeVcW0G/DvVaAYbWCrc2519
HC1Ujw0381qCSSSuq3Rt2NHMWpkT5nbA7Pv3P3n7sp7sK3W2lGLcagJvjqXbw8wM2V+ENThv/4Ow
aXEqY3SckgD6Vqa2cawpfi1QX1aOlM2eAmFxlG0AGq0OqC/py2cpotWQzuGLcOky+ncL4e3R7b+I
bp6p27/NSA6nk6Akrwu5MEVG1mBB8DrwyYXJ+8WgJukieVSS4G5B30tNa/UxaE3zHAYDpNLYX+6Z
GLJjctx67xgaPSiWM6dMTM0VVa7MIK2doZWfpgE7mNcNNGirS+/jEHP7hKK6qSNobjh4nseJm8IU
9vYTrcA5rQcDTHW3YDXHCAdKCJZA4VU1CVjhPrq2lZzsIqNuQACQmvFXkVWwHNKhzLWq2WD05Tes
22lR6zLiFVlsbD1V4f2lLFdEQXJBW3vrC2NilVhumxycuFU0d2bvLFejYPHgE4eMFzLqhlW7Oyof
6Y9wp+gyKvcDfeHn0i4kRQpWqV2LcdbY5V1eI1q79N8ZtXiKrfQUzMOwct0lwTrK9aGsuVX0Rc0q
MHbz7ws3JELewCSx7ZwbfZ0VPpHDJmofC4E/3rYY3eLDexaWPd2NC5sps5ih5QG4ARE9r2Oyyw/W
lLBXh9/PHl8cOwXPrw9ouon4yLDUKD9Vf1kyIzhVghtYZxTlubRYiSHgdq/RnGAapRh9Y0nGMWGs
8ncpo0ca6ik+Ium3qxIVvYxL+dtpuH6PXb22prY/koh0TrMaP5qsmPZylMsdp4i/8W2MwiORwoNn
K9aY0j9j6ZZntWoCN30iN4d4kpfvqDDaZBrMD8JTV1pFAxpFo08cJjPedfHJZDw+Z6HSfVbaC9Yn
KTSLPrk3nBGPfUTb8wBIaV6a+cXwKJbJSsXVMref3CDwXyIDFIuhGPZVNjVaTeddp7l1sJvUC5iY
lBVrmfr2pdYHZYrrPJIvigMLHMTS26+J9K7Iu8UhGaa7bjbqaxCE92Nq5dSZAkOLpvE1l3l1Yl0e
Lou8wkgsh/SptZzgkuTeISZGzqx/fprnktKJ1rVOYy3e4ZAh5BaZ2o2u4x/jKYLvhqcb8zZ3VbN5
D1mNbLiJOcfOTYNjrqqtKNr6vm6AN4oCfdXD0Ji4zjXClHcwOthBWZD3hxyf6Gp8sTqEBzyBd4zY
ogfblsivuV3tJxWdEoFVLC7CX73K6idrMskdKLmfaVdfLRZNcIa1fKh2yg5JvweUUJH3zM6OMtGF
OXNx7O+YHL0WiTrFsesc5TiR3o/LbyEO6idZDkDh2u481mxBzSLZ1FLnQhbHYDkXnSNUGUI5FsPw
vgzHe3dCL/G96TGZGURX7tKt6WzX42n28ZZbQ98F/UGRQ2ycQxRo5YM9b2m3jIbhiyBz/DBM/kdY
OG8qYCUzLS3NVnP72HLmxk1UnKyo2izD4lCApEmD8QDvcGFxJEIbHSL57iQVPvko2hp9Bga0jB7T
ub4PnYKyPeZWbEA04CHfOCUdVT6zXMsp0q1Y3hYThFOQFuU+SfMTainSSy8nBAU4VnN/FmM2nFcI
eu2jmxQo/ktgrUNfTHuPoCUUYIeJ3FTCCTLmB9bT1LO1pX8Mjf2SDcGDaeKdwmBnAEWd78NssU9t
znjFLOxgn/SBd+/+T8rOdDduJN22T8S+ZHAGLs6PnAelUrNt/SFsWeIQnMcgn/6syO7TVV2n0bgX
qErIGixnJoeIb++9tjdxlWnLeW+a0clBWXmFAvK9Hy3z0n5rWiN9GdSwkUw5HrBQAyhkwViYdHLH
Nv7NOHe2QD6QfxRGZFbnfVu1LLIBDRZ2B2DcjQrypsHvuIB6vUxDc1akbXyX7qy6dyFMjLs6Dhit
ec4raIP+MLoj2yMmcCrPwkNtDiMCXXnXytdWZBd/jKgK7CcKr0NqHOtzUYGgW/LuLKrOBD9Mu2rH
wYkpDXLPKmzC8OTrh9tHaXpXN9ySjcbQMov+ULV3bIEj7o6YU+MxO0wzptEsrOdtZDJLMloVunTk
0LMx2wNjG+1kzZPmqzQsCte1NJMxL15ZJh0PKSFamChapPn7hzfIIAua/FTgFgaPEF1FntubJZjh
RbEuYb6oXYOAmhxQbau+yIpt7vrzKaHYK/EHCkDJiK1vn7o9zF34Br2MDskePRq/OA7O0ReURNw+
lFWTHk20RLNwzdOsH24fCVdh3CQa9o8/IwmTEcmQolHmsTq3EPZuH5W3HmJGH9hWVGyz34EXo79l
SGOi7iqD+qcXLo2HD1lAhdmYFVbj2+ei29Lljy973Pu3cSffucyTT5AhvOV//uztL7g9/OVzf/zR
NLVfdmqhUEITIN+kf+ffH3zWs3EJO/OP7759wQpMfuRPH1o1I1s3IQDyx0//6ZtunwwMbwT119CG
+JdncPvyX35FGFgYn+IE/rl+MokGIfaChqE/fsFffuLf/S1/fIulOHPT3tzVerXIhZDwj6PwQ1Yp
xCbDw0XWVUm2vX0ZSiQv+xTyJLP2KY19k+QWEv7twY/S4cTwFMH99udAf0V1EaO7KK+2AGPYvHkF
TmZvHLiLzsYz+MwXLyT3IfQRwHn1ETLy2brVXJlbDvEKcwCHQh9jYSWIqigrEPlziJG6iFSzN+wC
E1vetQwFEBYYARBfyBzzXZWkn8bpd1JoCwV4rDi6DKI+lVAOVywsuEHOruCSQb8rR9EqpUumdcdX
R0IqamX9nKb+V4J5InThatnhQ2XFP70K+6IFjYhJ7Fc7wHxKH8gugQscUn9Te+mRbff3McWMhlSw
tgr7l9cZtDsYMDLM1vg5wFfwFj9eZ9g5jEZ9YG4lZVQrtSFY6GAOwS/V9vPFpowg8lgAh9ZzCbMT
OOgLueB6O4jg4aYglFHKhDefPjANEYZhZ+SJ+lvrfAaKSS7YjGthjgdRHEdTtym2E2bqpP90iCUn
tjr7Ca00RrwXVvwu9HOmhKjusH1Zwdl3s4gFYsJvmzY9679sUDtsLC7cz/LZIAMyqZDgGumnxl+V
rnMV7vCWMgxLGKbnzds4u09uRRShchzCecbvLnDMTdilV9Go58BaXmU10kTq4CtswwrTWneo4T/l
rN2kjOQJ/wkdJ+H8VMfeeD9GX35F9Ek2Ej4BOvWMe3PVefalie18k3o9607K7XH6tSRssINNFruB
MH9VNhpzMy274Nyy2FrXMgg3IXMIonf22ueatHYylv+x0Tz1zess5+lLsDVFSCMq8T4b064BgmwN
0X0Dbi8c6ZQuqRnvbb08vzeD7MWh9h0rSPhM0CybLw0Q5bIfL01ArXI6b8L+fZw6h/Gm8QFl+06O
ltxXsfNWZ2+1yL6pKMHYAYdkH9TZGUsMaHftvmeI8BQIQfjTq39V+KthHITbkQvJ3s5ssFoDIPyp
gU3N0YO/STR040bhTMI5A5+fgSSuESEKuyJFXbu4dalXkUFg7ZyKhXysNzIeqdhNU/xuDSiSixhp
KT/YOegkrNlIDrID75PxAhIWZ/40sxdkp34KRjJ/T6GRmusaegWcm6vjA68QKpL0oRYcjNGjaKN6
RfYckDMr2MDGYojt9jWtADKb3Zu2HrKXoMJy5L1zzBBHs+M+pDZPuFZ4ByIA1FWSf1bpTibyucrD
rwDr63as6lMoMbPbCwDeKBTvnWnDvOnUZpE1uHUmqmsBIWzxPQqgTUfRuYa7/RuMFIaShc8gKMeU
6XZwJEzV1Oj8gN5lrRkvEuwnPNF6aYDJ8bqFsfw+h+ZxUCkGCqamCy9BXRruRpXvOTe5ndDnWu0V
bFrwVFj3+v8om1PQ9Zwtc22Du+H+arjtCwc8VxqcGhvSoOBEMIW3FSO7hnTpql24OVaUxZAxJhZl
2glZQ4o8kiVmxEB5yoTNr1+o/GpFfF8gFXA3831WCPGdjS/CC/FtzYaAC8WdO59KBsU/OsY9566S
dEQF9syzbYnLSiLGSzdt20B+bxmPgFtq6Uxqm+co98t16+RX2S2Mm4zvhfJ1DkYnaH0Gdt67qELg
XvqFtDJidVhP7tmtoGpFz6Mzv3du+NEyD+HdsN6h6LcKDFMR0WqlPnt0SBIXTyldm/5EJXvkxa9a
kEbtIsnYJ/0+8HJq7Zp06xW0n/oSOsrUwFaOIpb0llzUyncLiLhTdrSDBA53QQlSSGAB5y0l8EHD
Sr0FhKVoc8xJIu8Sh/2gsj1+oWuvO9d86A0DWIvXfIgm6fYZ9CUoYscOIa3NCw5BrFovyvkCOHMs
GvfsjsZV6YE9tkNCYMOxzCvgt4MmFxOXTULjQyTZncyrj1bP08VIC2DNqPB8CUI8fyOc8No20r3v
wZ7t62Mk5g/tFSJWvjIs621MGd30c/ojUl/KwDojS3vTVe39ZCHvQlED5I+Dm9Gp6X1JRga7ukY6
YCJD9BiYkwvRiZ1Tu4aCYpLUCjRkLiFS4jCDXQ2p+yMFN7rJ5Iedk8F284WJIA7WdRhPj0sbfEiu
obXhvgKVOhdAf1fCElejGNUWDurPvhtwWw7EWvuOf1Ne8aIbwPij0rtmkqCLV3bhKlBgaiO9T/Jg
irOCyJrbW+G8IKzV6yhsCy5UMwdEBAG4CI2ngNMSayGdWv04cthHgHXsUG56g96NzxavDXMDlJ3B
NfD8FjHngGreZH7NSVFt5mWijpjWHLsWl2GA/K1qfysHeF607NXDTCXEcAlNzD9OxiKpIY7MJSE+
3AT///N3QMk/3ArdDVjyAdGhTeOk/8sf/+ulKvjv/+qf+ef3/OtP/Ncl/Wirrvrq/+N37T8rzUHp
/vpN//I389v/8a/T+JR/+cP25qd5HD7b+emzG/L+z6CV/9cv/gPI8jLXAFl+/i7ScgNoqk0/+j+b
bCxoKv/RlXP+LPvhQ87/5of+x5mjPTYhFq7Qxywh/gC6BOHfXIR6rPE2XDjnZtkpMf5BbbHDv1mO
CC3T5HruCXYzf/hyvL9BiwntELuP5Zkg5f5/fDm2Npn8i41DmJYnAje0gYVYQvBk/2zjsD07wVJO
ge2kKMzQxi/Z1NZm8JRxrGp6lhlPEpZhteI7L0Wd96slKJODyebfyOlnmegh6TnBwxYrvQnMbZWH
ldqqngQgmWOOSrtwWFah/ufwDxKZPUujd7dEt/KNSc9bHqGtTmEaHadm+mzFLrWGBXrOP+k6/85q
45j/+3nySrlmYBIWdixT/MWuopgzu1IEHl2Pi0UPVg8bShaHqIFMHukQXxpgWQCABbhYxx/RhHio
UCX9ptuMcskPpWW+lczOFtes93WL93DRnpGsZQnh4UwKbRSF0Hr1er9bsyt9Lqknc5LCebg95AWD
fY/l2DYKo53jgVIR0zEFFJj7dbPuy6zcFt5YVDtUwOls5NVxJqt5wNSvu3kwhpgRJc5hB5lGpc5P
aZOmbeUcAhNoX24mTE/bMsOecHBBZfY/nZed3ofOsvJxGj3+8enQb2nrLGJszj0X4lAsB1vvb28P
CG/UtFgh9nQdTr49jNqla0fRo0orCyJfD74BaDRDkMj+UaF0i8+xon9rdoi13RyuuDW+V2YaUh+I
1TUZeM3KkIqk2DPNU21ARi49vO+VpBxODYF7sgfiCjGX7g/LKWYs5Y+5VPK0TEmwS4v8ydPDg7oq
mJ146NaurNBd9R+X3gz/9HD7nIFtCF+Kf6iLMtmndveg9Hd1HH46/XIQinKyLEedqnI2RlLM7da3
+GbcN3N8RJ9khxo6p4YU/en20bxgJ+2+kfSn28xiPuG5MAdiPDRd3hzqmBoEKg8SkrkhLmG4o/1m
MtSoWYDe2rGXcBX1zU8hCaffXOE3f/hsW49mz6cWaoUK/Kx3oee3K5GMsMf0Q+2RxbbjKj2PBmye
oerwedfD2+1Tt4c4VnyxWIwdFr/HxdRpwxxQ3+n2UAdflg7U5iXsith5r2U+gqi681wOqsZU+AaW
xUX/WNqNgyKPhOmuBGvS1GbKMjb2mSnTXQ4EBAy7eA+8HyY5y60iKbWata/95kqvU2iJAGbeKgOb
Rz1RTc9uigVdKjDhlWTLF8zq4xnpvTzFPpGRatSRcyYsoZcVu6jMwOGRSOgLdBl4Ecm5nGMPvGn6
EmdMgHM3J8vxAAIoPbWpvORDke6bEBFdNcFBhC40XdLpWJqMlZGDNl2ZIb8alzf7LNXPe6PP73LT
aNeD0dhrowU8VUbvgzNYuyXCfZO6owQtW7UnWwfslRkzXWoELZeYj2/mcpisui7bUzS6f+Pn/ePN
fsxSlVWtOyi6pnJ16Ge64hIyR8y1YKOMCTaYit5A0eyCIXN2Tsg6z8NJ1bDGYC731qb9T8ZTBpyA
g1oCOJ+sBMvBH8/DlOR0mzfPcT2PzHLJCTv1zpjK16ZYgg0LpIX1JA5wDyu4Q7+xG0+YzPL6hz0l
dE8TmPcbt9tHeoCSGDYVnbxEHMXhXthMRXl+5RtRtWKnZE6xbfxRzZ5/avRDHj5x4ZhpvljqdZhX
3fp2oeSG2RwcRq1R4zb7RRWPnT/4m4LMBZMUPC5F+dLmNAMilSClVqxsAduyqlLKXUPNNXY2zBmj
s+dTBQn2GMaviS4HARR89nr5xT4E3CMTMBlBLBTjZwYzfFrijFlIdgfTICFYGH5PfLaeQLt3Zpy/
kUWojgmjVRKPzSYIWMHPbhKdghSJkoEHizubnsLaZv7dGIKYnXyZmPMHjf1aivy0zIGx74fmvhoa
nY2MPmf/2YnL96jn4lvHfw9fzHl5ylPEZi8oYDGZHupTDPM9xFdIGQEZBU116Frvu+Et/CvFuM3Y
K3I8DAwDuzzaDAmQBHDvQnjdLu7EW5Qa7YHrxJNvv3V4IjdjDleXsgA9OcmfRgkBR/guZCdMavxj
tjVRkG0P13dlgJoCZHgg+MO0ARQA/TqDe28Ba3IKCwpZiWg003nGmzO5jOdTwgSU9Q3b3LBZ04cL
c75ZHBofUciBrnYu7adcsYcsPTwfif3DgYyE1tml9ac3J3g1EGviLsNFrppjaJXuxXNpMitw53X9
UOvpMv4ffsJmj3Jv2RQn2SliMIPwhYlXSxcTBFBbWPUOlg2kNSmavTmHv1RWQW2V0eMSt2xUY5M8
jjtegUiewYEfG/wCO9yACDyAJ2TSlAdoQYd23k19PR8YCDOnCqlbjhhrVWnzTVgJU8gwho6LI6VN
Wb4kY/vLb5Oewlx2h4aiFLww6IaGv7iQMvEOdPzCXJnmbQAcVZvarEMVLRfVkutiFNNumIx1NiYg
u+7UdjFocncXUHY93hjgqmyCQ1DW4eDsxgXtEyXzFdsMZqvSMB6RZvl65t1XhTiJelkHBi487yNC
Td1wZSE8KaByeXy/1eMs9cd0PvjUkgxSg1FcQQtlyHULdhbbxPJHitwcTU+Kk5m5hg3UM4geJk80
z16dXxx/2PakYAHL4H5rbTiYXMp2dl9dlfCKV4brgJS/efgo6HRlwpQKsO1j2z4s1dywaz4ly0hB
rIwvS01vpm8VnOfDo2m2+d4YqGTANuL27luaEyaPHcQhN+WwtBwJW6m38nUdLox9gOemw7Stet5+
WlgYIvXesGsYgzEDgfAyd5KKMlN8y6urmzxFfT9dpzj40ZSkzrulGLaYeCQTTXiI3/OQ0ifmecgd
ne3gvyHB4mM6ykRIahonB/Qtz3qYu1w8FMm0d6roe5KCEavr6aWZyNeQB/vKQYxUc9rdERbZZSEr
MtY01OtV+AJzy503nV96R+zV8ab7IhVFLLekSb2P9n3gWsd4sLdlSUJ/SZ3qZ9XZ7WrqR1QDD/FE
VdpILiOwOnkHrMZgCTxEYEXiuL/zw4ZbyIsjCnHw6uLOUs0lgNXA5IMuk6U7BnhRLFhW686Mp/fZ
vDhTML8FFRVJanC2/WBsWq/jOKXXlhS0f/aZ/ZJCYtpYr4tuKb87SDlRTY+l51SXPoc1RK1MScYz
YK8s7Xkb+on3E1GAna+/xIdKONQRMVtsZaPo+p7vah+8M8s/hROBHK7Lg1G3eDvAA/Yk1tviVxAG
CcarHGDjb970Zwxoj6BNGR/lxYODvwF+cLnrREY1U6h77azX7rbOizPtrNuomebBPJxx77Dht2Sy
L11715CKBtj06C/iupS+dShKkw5qaTATUOE1jspDxW5+HFTGhiGI1n45Bmt4L5+q3lpN7D0uKvA2
QykotZsugQcGssIstO6pd8Y+/K7gp4qEARd9OYaf/fT6blonjn0cjX4Hexx6k+fgDy26B6pNSrzR
MX2qwQCnD01sHxnHcojwLKeUEho4fLCxAlMTbfWtn3/P6McI9t793ITtfixxMmRD8wr+/E0p/3tZ
R88VDGJdkPGrR1LfQfZvmZG81aW/95WDeXaO9ilV0CXeiTVZ47XfHvuBMzi1MbkKq9jYHWkJWza0
1DguLUCJlXI69Tt3Ftl20oqwAjENZ+cQ8y7vyiAvd3LpKIMINW8RNrLbne0lf2ua+t63nW0UC3dl
ApfdAtu5c8qYSVwpyrNF1DEJg89q+Dl14pX7zd7W9HjPHb5qQfhiYRq+pBP1l8vSHllzfjE0oVAI
d4I9kUk2vPASVvHZkI8Ly+wn0KAsC1tvU6bLkyXSp6xlTOaZcb9J3I+l/FEPcNvSiGUQmWOOw+ku
duunJCtZxZmvYMTBWFHAhTc35t3IvjWmu6q8EddbHCzHMhuxcjMKT/oC9icaNJYVUM0QgkdrOXPf
r6nNvafWpYlldkdu+deE5t16trkvcvTc2k0vMDLnnSu9B9E703ZigMPCyCZ9wfqJsCX2rviosrI5
LF447CYfuPXSSLVv6gEh1qVwJLKybO2Dd+gToHqSvMOc45mJArvZ2Cat5mk84mPBICviTA89WUjG
Qfba5NWj7VJo0VoPk2Q93vKcXZTwvQPsO2wdYgDg9o1a/F4a2iBjcoOxOw4nhRkl8tJkjwvXXsVs
uSF70C2VWds66b77VXxVGcd+hS8Xpgi0ap60KpydWXEt7EGpw/AL3x09V6LaA9qRwH/DxCnPryUD
KKEnUaOeSbV6OsX+JueO+UlJ/KynV7WeYw0MtEo92Qr1jKtk2JXoqZfS8y+8e1SH6plY2zrU3uuX
lGuhnpp1en7GiFCbc8nk6tmawZCt0tM2peduAwO4QE/i1NAyRk7FzxjWFz3R4lrquR29IeeGQV7O
QM9ksBcx4PP1pM/TMz9HT/+k/Mj0NHBkLOjq+aCpJ4XYDbAxMTvE4KonibS8lIeB4WJsg53X00ZS
GNWOvRlZZWe85+K4xKwc8V5tgrS/z5lYznp0aaivgUnmpEeasbDeQj3knLvTkEwfdY+dyJgPoe2k
+3CiblCW8ZrSyhRmJ+0yK9tCq5BT/gHN8S4swo+K+aqtB62VHrlWw3HQI9gQGBMvU3gVln1Gmz5a
1deUd7hmDNYc5DsZaB3tuGfFXXgwRRjMuhFVDdKbHwxoDkwA3K3VwX3C8tHQiOftPbW4K3rwSDYK
XB7RMqHopg62ZUgeaZYebZFm68QErBbh9yBrb8Ob0sNp7H0wzF2ZbuUi970eYY96mA3t8RFq3Gtp
p8Eazvm2Y+5dl/Wn7Q2fKKc4XwhpmLS4zO+j6sxVl/mc9NN7PgTPKY3QoyHvhR6wt3rUbuuhu+G9
+6zgTT2ML/VYPmQ+nzOnB85wNfTg3mGCz1/MskkP9Tum+yZT/lqP+xG/1cbUEkCvxYBeywJV/yPV
MkGBXmBp4YDTuGSryxo6vvO0tFBqkaFDbRi07JBpAYLx96bWkkSGNjFrkaJqeuISXN0NXKVssmaG
0zE+NZMVtotjGcEjyDYV8ijwsPrFjMtsB+Rwi6GMqrYEQlNOEYP+vzjmId6vQUm5Sspa7nr3BxNE
DlfEl36mLxd3PKrXckzM5Htl4Iwg1HDOgyYgsYDtDAGn01IOywhqiLS802uhh644Tn/9QkpUoOBu
rBdeDC0O4dxau1ouMrVw5KIg9VpKMtCUnJu4pGWmSetNWngiC/6Vo0TV6a5GlzKYBTRaqAI3F+FS
dR9cLWKVWs7ytLAlULhY279lKF4ByleoJTCFFlZqUczW8liCToYPdEOegmpOLaFxhl8bNDWADCgv
T8iNcF5IJGvpjQoIujq1HFdqYS7VEp2jxbr+YN6kOy3ipfZHaqXwOATGIccnNdVJwV6e+0SslII3
x+tGYIKTrUKD6aII379DhaGWD00tJKqbpKjFRUfLjJMWHCOUR6JsSJBokaEWJQ3UyUifkfGoBUuU
y0RLmLMWMxtUzQZxE40z12InFue7WqufWgaN+vcUOlZa+wcAHZcWtVTOF64h42A8k+I0dRffyxxf
cRZvVdGjBKK5tmivAg22RYtd0GTplbTf5a1RnijV9MXSIjGaJ2LkcG+1qAvY0F5H6LyNFnw7Lf2G
5xYdeNaCMKv8V4VC3GmpOOBGyV0PX5uWkcng5Zuei+iiJeaUnUCuRWeEFQL70RfrqvG+RJdutECd
a6m6QLNu0K4HNOwOLVtoUTvX8jZVYK+w3J4jdO9eC+CJl3wiyu49LY1jAn1y0codNPMM6RwFvUJJ
70wPhxkwG9YUmO3Pji+fe5uzZWTVnxTiqWhpP/GBahSE7+CQnkNAcS1ybYnnWuTRj4jdjTGkjKrU
2UXtT1H9LS3/T9oIYBfHocInbfRXU59rdvXZtOW3ivTfelHsuMb+Y6lQ9TILhAe78od+6OrtGPYv
bSleI+vZ0LYEB39C18+XQBsWUm1d4OhRm1zbGRD+PiT+Bl8bHUYcDxbOB6UtEL42QwhcESzY1oTd
AEril2jwTYA399lEY6Xo8VR0w8bDYSFwWgBZYFaG9yLBgxGx49RAC690vgyjeK70czam/tWrsk0x
cCEPQFgS3RWrjndq7WcQZQTORpACFxGuLJVMdM71vy1HHalrqO5r86Ji2n3trKbhF59I2QbRrqXG
beebirpgw9sRP512qmVwxnyfHQhRhIRcCvDQOWWEmAULVSBnWDAQeLBkibQfmer3xjE2wueUvYLd
mNylszcjshYSeqpYpYvFpgMTigdX5ajaBdUZSmlsSvMal/V6hBNNLqTauD0EkSCd1wrNz89ZMgcy
5iwtsF5GQ99RUmP9qGbs23R7NHtZl+R9i+SQCsk03ezOkbfQWaJlWrlMHwUIJsIfchtULha1ib25
VwQtIwIsMB2FJ/395CC17XAtEbvsLUEDo0NFDSsaYzQ9yoXz+0aG8HON5VdeK2MLbY0OcDIJBExy
xhjEidIU0F24yG9dhmnS6J6aCMuZVyT5M5kdLkQ0onU4gfT06dBU1XvVF6/ECapdMle/Hda6a+Mx
95KLVQMamsuWMpN+VHdB0v7uk5iiyNSx9tWskhXIff8SschnrbX8VEWojlGWO/fOwoHQBPNDseDi
Dqn1MQrce3UtMQjixRIz9xBtcuiDa5IQX5N0B6x82/T30DfSbW7H0xor6HxoD3mh+vt06ZmlWbRZ
Dj7FUaBVzQnm/CDrvZV/2QnUt7CnZjGfGVQS25Q8b5uhLVL/UKuM9TTj5nBxxHqqXoQ5RJvFyUGJ
QrbFBJE9zAaRQKzALxNkx01lESFhOo5+Dllax0WJU/Bz9aQ7y0DYLTjRoO4Sty0C9zkUBSVJsU3A
K8M7U85nVslcvuYBrLzf/koL9RvXMQ7f0j35df6Ql5gOxoWkVB2ZLvo0JSZR5v9q3QYoThC9lYF9
78fDL8Xs59yQmVyji3U7NRm6awPnhSCHOUc2gbO2yy6ASbAfKa6CVfcTFG20GgWhJjaOy10XFJ/Z
TC8eblRCUwE7Aieih9So88fOsJyLJ5nPMb7eSSzJe57KoVd5/YTtLl0RWDmmYzPdm0byRv9Pegpq
9bNHYr7DZsq6N4YS5Si3IBwE7dUwzWsyzUcSNAwrHUofrZXd42k1RQL+mx6DlZ2NsLpm+5o2frkv
BeFw1/LVYfAblvtJCMIb/G6WOdidq6sxJtU6M+vhMS3NrdmKI7cJovTmMSkdovvtVxsbQKDC6PfU
ZPU+qxbEDNAhqWXcURKUnv3gu40msu8kS3zfaJbL0Lmvk7Cra1jfl7bYAJZkHV7gf0VOKGI5bqcK
qQnmGe7QseUMvTZB3p9ILnL9dr07RrPdzg4GvPdmgwFnforn7AkK4gWLyHdYviuQfN+lodx9M/GO
+uxBKVgA85x+Nn3hPNZieGW7HJ2glY0LAqXKHAo3U7zpbOkVwCRIvEO1JY+yrIxleHKq+IHR0bTn
Uki+qg+eqaqLdu4SvERhmaxFVU2P3ZR+prI89OyRoAdxi59k9TalCQMvTklAvj+paQr2Wi3E0aLc
bWqGuMgr8kBlf41UTdQTs/9gz/H3OGLHQR/P4zKB+GBXNyKCAQeJ0vRbjUqwi+dv8SLPGANxKdX+
j8GyoXMlm4SIKWu7OdpOg2tfWEEMAWtD0gNAnMrmMYNaxB4Ix5sFGpKQ5XwcpzsqEnzGl1in6gBP
fhJ1J7qDki3VdwmBueSiiOK7bhxsAzi367Ra5JairmBjFcuhku6u7psYF8l0P4mFc7K5d08G4J1V
FjUkZgFBrYTv39UXiSzx1BFuC31G4J7eTSb05i5x7VBc5AfAkrtPx+DfmWT1rhpx4nmmc2khSGzo
MP4oOkoHhyA5EFs8A4n77kykLqgmzgYgypVBv31jd8kBI/UDdZ4V4hIgTWFl2GAsatUpUSfyj2sJ
FNsS46/3W5JzZvQVVVZBGLc5WIMzM6+T99FSfLC5SvZZSieHF/5UNUxRUVeCUSJcuxgakd9+5tNI
+VFKOtgUYc856Pj3LiTUwnbuIK49SckGT842p2c2XoNweI9VBmpnNtezEXwjCPWzSqbkTqJ2b8IM
tVNUckco6G7ET47uUTPc6eE4MFu6SrbN26aL9kHimRub+uzR1ikLt6pWdCCtePPUi+++y2S5Twsn
Jw5qDCfLxXLOrUTIstn54SxAV7neIS6QpW2oqIaKScgtdbnJ6+p5MNK3esDt58zUyDM+3ow1F4GC
8UxGwx2VQTjF8i5xdjJCrvfwgG1+VIyqvyWjw093w7Y1gTGmJAXuC7Oezn3vkG2lNSqZPO70U7Ol
Q/Gu0CD8Ja06WpYaayPS6WmSsXeULwC7lm0G89Gb7OIMiFvtejMhfmMZ4nHOwq03h68yd7oD7Gix
aSjpgxtX7YUwUW7M9INlw7LpgxRbrW8/yibqNinj5lVqsQKpaSGAJlE8SYO2gsiFkwj+T7PriWW0
lfwdQ3LDxGg89XlPaJBl3IMv82lLVIhhYwb3MH9cCse7Lmkt1uXiP7kFd4MwXe4dNoRctIf16Pj+
yfHFRzmxUFcqqDaREPE32V/b4Stibf64iDK870AElHZEJRymh1liiBvEwOH2WPnq2QZEcOgjxnIT
Zv/rYFq/inmmYVUa124YhzUr/jvD4vY8kqG4NLU80NKw0dnUt5Y6J+hvYj+VYDdyuW+FD7oiYbwd
fsrk5+Rj8jI5m2qnsSnSpqOlcijoYg04WJOzp5aW8qoASH2QFf7eotKHbEm46Sv6iB0HMl9gWrvh
W7bUX2U7sETu83Xe2j9Ctyp/215xcovtMLfVJUv8bDXZw95frGbfGlxe6jY/L4W1qQ2FO8/12RRF
LL0noh8KZqjgclHgoFkbi+ltxipgIp0aq3yanqqIy09PAj92VYdnHJ8E1Qu//BkYPJkJ+gMyuB5G
xxh+DuUuncc7F/z4LgMMPAwSeisbB+QNMkdzbBzzehjPmOv2w+DKu0F9b6lrO5qsjShmgNPgJead
LADYFQVzvbqitrx2gv48jXTcNhNQXn823hkZO6epWB6JXcybcVp+sdowiNz/zAcP1yh1FFEPoC42
UxghObUWQjl76WTc/IiqPdp6feP1+Dm6Nt3WU+bfe4zLo5kbXjba+ZW6Rp8ZQ79vnK2Q3gFt7SPD
ML71WysDImYwEmP7YUVAa8NAnPzOOYIXRG3wMvIyZf6UdssDiLPxSuUFPXw+b2fWLL+QKy8+sdzP
BSM7ezxuZvF2Bri8YYHTEXhK6AMmxuq6/q+swwQw4A30zCq+d52Bex+uRLaM1jaT9s5kVHThrrFC
a+uvdHHy9lmc0rK5tCm/U3Ct6EzCVWPvrgoxVA8iYXTip5S+502guxbqA6o7orFgqk3HacGch1Ju
q/wRZuWVAh4ybwLMf5/d5cqSz755gleZE/LnwTCy4s71IUwwNd4kNcdCh4eDRWyHKilzyqqZEABX
HU5txWY+LUSKchRQpkKrpcjpTfVr7x2LLtptstgPodlw1URXxDWAEkFH6LlX5K17CtDzhKIXQlml
mxXfipz3ukd8Lz16y2MKNYXSSqeFXiVGT7zK/mTP1xaJ8BQGLLjmMJBcmTvF31yV58GjwS1tXuxh
9rddHRobJnXFEJ6MjqFX4Ip94xJcnkaq2tLJwIJK94ftS/UgBRRC1QP5rdTVC/JqLzsDoLZNypNl
IIu4T4IA6JbMMadhGLd2iHrgUQO0CjyXRIK1RNtkZoHSMiFyrOmML2XZh2Wxj3Fz3sdG8AQhkan1
Qls790AGd2AF6F7scfco2qCp1e1EBRW6lv/N3nk1x4102fYXYSKRCSCB1/KWTiRlXhBUU4L3Hr/+
LpRmvlHzm9uKeZ+IjoqmURFVBSBPnrP32li6HHn0Gr+6uz0IHW8jWJ29raKjVVoTTf9Q7NE3syUe
awtdWFx/xtcJt6zP9wL0xLoKyQXOMXt3olFwjTt5CccBggktV4WFGOFpi+Ffz8fZxp2nMrYCeV4/
wPVdiuVT4VA7jS0TkCk4uHkudyZ6gimYzyQSvAaVbV9kGAV7Ju0giUX65toWvMgUJyMsdNTjkyc3
cog/Fww2pzQR26qXl3HkxoTP6Wi8xhbajRKJ6I6+M+yFhsVdKp+LbO7DfWpiUMK7+RCMVN7BAFXB
9Pr5SaUtdogZTEaXaDJd5r9ccBASFbyirC2NtcjLRcbcZZe4dcm24vNRCQ4xzCInK9IPAXuEWrrV
1lNZtTaq1DjYY/lTJdG7roS7q4TTbPHoWWQCTpoOisUlMBNgO3M2FdL+nmYeQhs49Ksc+Zkw9KWp
kaLkeILdxIE5HNFdar1rl83Bp5jBYwyrk7KYO2P6QsDXcIf4SwImlnZwzySEHR02N/b+rDLc+BnD
kr0S5GsWEpqFxbQrtBzXTUaitORDb9gtwONhoBah9SY6y93J0dm1c/DQMSBDeT81WMMr5IE5aBZW
sbt6cCZ2m/gzZwktnSWhE324qUN6KGVbWxR1m1S5co8pOd3JbuRICVOR2UTeWc6wmvIALEK0q4un
AN/ezosi6yAAdG+MKf/quM/KZDSEjP1SgBBd+TndDfrqXny0VZ59y1LJbpsekNdOT2z5/WMbM40x
PQQOtS/XJSkGT9oV7JVIKnd6SIXxwHsm7dNQeLTiGUewRwYQmIjpfg6BFcTpY9Hk7JTG8BQi59t7
Fh45NTQ9U1A2vQ56P3ckV9fEcRaLaWOm7VcncY2DsKkfusi4x4YBMcPmvjtntM2E62wJPA6fewfQ
gVvOj9bYRFulfFSYRY9b024o3WbvnHWRf1ha3mMZR1gPrXdvYm+fevmhHwpzn1v1CbHadIpz8zUx
43THBn46ecvD7f+sJUqldcIalaPoISX7DEzNsSEwGAnL7eGmxkCa0JMZJUaG0OFi0lIxZimJSunE
joOBT1RQsIbsp1CH5S2mL7rRzIX40e3nt4dmrIJda7gvHDoj35hP9OQRobLzzeYhXL66fSugHV31
3nCIF2lbZCEcWhIvLHAz/F2FC69LWoIsne1ceBtuykvYBQ9oChGAxLZgH6bY8U3gTW+009vDK2jZ
6eQu6rPciJ913YGB7h1iaJZvgbUb/o9wiAg6aqc/aak96cLA+5dw999iMUGNR030lv89G/PXv/ov
MbULy9CRHpcKTJRFT/0vzKFn/YcAF8N/6KbNX0rr/5JTq/9A8SuF57ikZ3qEyv1LTi15Qg/JGoma
Enqi8sz/jZwaIfHf9dQIzhQgR8u0Nfps0IofOIfRVA8dWDnYRTZZ3FHYeHu3np6rmYbPxOzTkY6x
zUPu9lMNEn3M8OuRdrEmSg7w13wNE3gGmlXHc8h0QJGyz6vr2Hb2Y+1nL1yoFG2DuSkQYzG/bRdo
uesSqFkpSqjwmJkYhSwqR9reJ0fWX1OrynZNTfQYoVLQ12qGrfVn974h8xg6UAOPOmspdb+kTjTv
8lhhYO7MY9wjcCIKjxGZry+zN3S7cWbPXmbcASrcPG4n9oRwewi/OYgqe6tSqzsASHmuq6alTOS1
FgK+b4+FklpD7gM6UbQHaCLkRvej1T1WIzRXKQv0VneKoZZBLgwENzbs6VuZ8QR1OcEMnrIdwoqC
6LVqPJsuWsfiVHrucF9PzYHRuiBFSxnbqOfG4IzoYb6GZl1uPG0E+N0cg3mGVLukYFoJdBngoKmC
DTRKgD4OFg2TXkhOBxlbnDsfOpTcboD3Pnatb1Niq19Gir/5KH6nPpr/foJYFhJ0m7OEc44G1t8F
9/Hk1n3RlyV55d6zaM1+fXtI3YYBnYPtKpg6BBZpdy86DspKBWIj/Z9v5m9X1/8gi/+AcORctSxP
CWVZwnG1KT5o4qVh0vQnV+A4GFAlojL/CjvXqg+EtjwEMnsxvPxHZKV/egc+JMguf1Yj8tOuie3A
BH3593dghrA9N6GTHgkMoGeS0JF5ue1lwhhWWyvrPeHh0SZG8wnmE/+h0Qz53h9aANMI+OnPvv7z
+yBho/5ugrgdkbXATh0uWFcIPBq/myBiIZshy5v0aIW8EeiHrXXjAdydhnZPQLZaGR1SeYcWNoai
5Dzk6YwGFZlcPKNIVsSTobr90Y+ltwbuZO69It3fnsrxkUkrKZE8xJ/++aDVclC/OTduB21jAYHz
4lrQOD58egFXQET1xEF79byLmunQxoAW2t5A4hWD7QEUG23UUH11TPpJVcB1GPkM3KDIFrT63itn
ytH2tJQNRvHosFFGaPyS+nBMRkn5TrQBzV3QiPH3toD+k8omOfU4Jlhap+8EPeESXd4IGb2Pxthi
CIA6Zofyicq13aJeev7DK15OjA+vGFotr5TJhGeRj/z3j2kkfR4RhyCAtyUy2KD+q6uIvcvwAs9G
XpTnbr0cwYyQVnxCxySIujb9VToDSoAMFexKxQa27zP6e7SbRG2zoVGEUxDHKkfvuWc2x/b6jshK
tDolNwGvRNaap/6bVwI0tLsqOUFSE7vc7t6qYpwPtcF4AGPjtvL1OgosxFT+n64XFqcPL9sWwtXa
EtrjUX+4XsDTajS2Cjl97T0XXjfwls/3tZ9+J52128NGICMjl6axHamrMaTaiD63ugkoghskxQgg
MGo764zG4N0fPpL/6dhM05Y4iFxipz/ah+rKS1VbI/WvpoOoEw0bovhSMCXZAG55Lg12tLNhb2/L
gewRbjlYAvKAHY9KQU0MPQiP5TLvsLbq8Ls1T8mWECLolqwqXV/BQGhhY5tz/dO2hLvK5fPsTSc7
P7uu/VAFZn0ASia2BaKyDZ3vhwYpycYIsLBi5DghafkWWb5z/eeXbf77LQyIqmOanuk4nqYl/fcz
kR7vEAVOGR9nB54eHZUHq5k90j5aULYz4S+V2lh5ux9adhg+X8xY7pCUhU9xZmWHnGzI1R8O6cO6
YpEPISyqUUEpY5vC+nBIVmQMZh960TH0Pa5VMd+L0LH20FEwcmrrGLZucgh6cZYe/I9W13eRprvQ
ZOafjmS5DH+7TG9HYpvMEixXC8s2P5yvMWNXoza4TFugirb13oR4yRZfyy6Kh2FNoCIN8jA4zTQf
2UBugJCWB+BKBHUP8IBVq19SV9KpQIuzg568LRz5h2NUi63t345ROaSls/JxN1nezd9SzDsHiIJT
jNxKGvvOI33iVBsJPaPi1ZBu8w3R3hyI7KwJJD6U4XfdzzAUBynuwMLcUVC+Q7mHfVK+J7YXfxpN
xCrQ1vrYzR6kkQYbcAWQij0r37pAQUmRNF66LqzWxSQbcqep9lzy3gzwr394ZeaHZWF5903PZU03
HULiwYH//ZX1k5lEFdaso7AmGB4tKsuqn86R6wZgecBUqhapnmSW0BKFheKMmFJfTTRwm4LGoibZ
IT/oJDb+cM3YH6qN5cCkhkHuKJd9uvhIAO/ZNBezT3z6ADFKt/Qlm7iIWeunZ1sgrhmhPqyjZH5y
fWUubyCeYx53MPdGSatkxpu3qpnpArhBj2uTuluUSh8tOZkHkDS7mT6+o4f0XjBK2ekeh10fueYK
3siBRLjuWS1tmm6OjbciK9n29w0D7PZ9TCyijGcwe6RtXQYSD4bCzh47UnR2U0HDCiEZbThJjpRX
DPUldNt3H7PVOem6u1wmNNx7Psc2ISWnbN+IdLyO8sRbjfId2p0HfrfzAm9vJDPCywJNgh+Raulz
II//fBPQy2n74bRGecX2CF43y7jz4cOnXPWHWRvGwaL8OAykaKYVwfLzzAtPO9t5AJH06HskELk+
KOSKSesOe2G5c0xEumYg94y7Femwo33UltrYYcawnrTtCRTBsS7yH4Wyqh2amM/gGJsD17O7hsgK
UIgyExvnEB3d1qJ5lPgebaryHkCa9bX0nzH9IduXFwIy0l09e1/iIHQYE0EQUrnvH6deFae5sSg7
CE5MyaChdlruD+MZz/eaCdXPodEE0Qx2i+UAt5Mj0E8NaC8k1/Jb2NB1IekQzwP7BUXEbQCd9tAm
bPgjg8ZO4NeMEav2YLqkC5WO0W8G9K92wJApJyydI4bsCeURumZ8suaR2bvt/dr6//+r/w/rJReB
Kzj/BTs3alXn4wckvLwtmpR3iaAGQsnzBrxxLmiuwl2dzGkf2+0CzyDWFE7kimCHZyelx67d4jG0
oeQBnGTeUaRrlZBzzvSi3f7zKXS7O//9FMKQzuWptXR5/LgpiAzJSWQ09HCXWrga+k+ZD2mrEKzt
CI5WAOVMNC94b/xi3hH6C4m2Kr5NEWWyhqi6KtCgW7Nm/D+zAfvD0dEv+HCCu0JrFy6LbeOCXrzZ
v9+3J7ex4fEhVHVrae0jRupAxRCTxjrZ+RLEGKq+6WxY7XTOM4D6dnzI5hi2523RAy62+ecDUr92
9B/eMIVShiw0tlIc2oeqNK1LjF4kLR5GsAMbcGvJUzYuSSbuMe9z4ws/2iEKzy9BhFo7K394qSzf
VPGVBqKgSa7qvzr6ioYRZoeBRL2zVfygnOnOPugIdPFOCg1RPRD3Nm6HsHJ3GNu4rgkTRm6G8K+n
093hi+rDdtuTa/dQawLkkXyXRz7Kazw27wVky6sTF+WhaUn+lsy0mwAjread3IUBpKnZ69WeMI/v
dRyGl9FGHZIUNTHvMVWw7TknFeuHjgrjFHocZ888rbHcv8REq49RAuhOS43eocoDsJ88FUrghtQG
EMmxCJ48Z3aPjL0HBB+LRs3PolMZ+wPg63nch33zk48biBzTL2DG7ruqyV5KQUucehgY7SJzy7Ek
gQYWhIm59rkIInOjQyt+luA2STa8qnx48oXl7/SA4jJok2TtsIFmkXNNRP9Yfv00GEi5THddw7zM
y+tNRBK4hHtY1mcW1G9EnMyPakSKpGlJ2DNI92wIbdJ86VygOYn2ZpF+1aYxniMCxlbDEorHtik/
zb31NaPnTa0XbeBubUqUdFcsKeM5Q+W6qlh9ScZ1WLGIt115oR/ui9p3vkDITyy5r8N+glkrf+L8
lk9dGr/peRroA03G3sXBzKxjWUMcd8+I3Np84SZ4l5mGd0VYfGyG1r9Llyl9m9OKjceBTxLOm/Ri
iW6CwKs69Il30h5Y63YEaktT9KGUGcYEi1BmibqM3Y3ct5Kres474zhbMQl9ho+Is9CvgclYdirz
u2YYkfo4CnmuYByLqOCr28KvjoO8OE0krW2cwf0rtBDG4YZMoIQDwzZBqJDSMNbPbJsJ5mUkwr8E
IW0ahbvzCaReh3nRHp16eB80OqvAcEzEISVeZPy/AELKe5oXV8tugk2kkR6O+Pa9aXixZoweFFXB
xpm7TV+Z7QruvLntMUwibXDOltfQFhoaDIuN3kurvoJgCxGlEGsr4wQCeW5sTLNNENswlLPKbIRi
ZD1K1bc7nY/UqR2zoLnAexWPaNTg3AanMase5m75E44GZleIR1GZ57Bn29gyMLsV3XXu4y7rCMY1
M0SMDmbHJDf3bHEkgG7CO/waVJuBGKmsbWpETbpIrdVIQlyC0d1KP/tmznSwQSud9F70kKZMUeeG
5Uu5rwXjr8faNJiRJKTg+YXor545ma8kejNEkRCFg/FVLkMvq0HTJCmYEDGHcgVLUu4Kp9knpHZc
kH6wH3PRfKqKfe34qc8n50oNVMaZj2jWnjEMWPdksAdXkf3VC0w/s+UDBEo8BsnLQUeNd0+IobsO
C6SvDaKbtcMueZeoOVz3YVBtvBDzUYlVRoXBHUQYByHAhALkmvQw5qy4yMDwMM4z4ty+CHz7bAYJ
Rojm/tnCKxfiVrn0I4YlYbCUewK9XMO8BI/qpTfHq+8M7VbmoXg04CaaywvHpjbszd6tAcd346tb
kinix1C4THmhfjQOuHrqe1dycAmjos9hO78iPfDQq3nmdXYrhjiiP+KQsPcZ7NbXUuPYMYqwP/eK
XS6rYRQSWMxltSsbO784CkCLjhLrcy4DZ6NUnJ8niUCxMBrxtfKJoYvxFjUIIvds3XmfXPoTJhOr
KGGQZ5pyGa24fxWD6pnRWdjXY0ImaPo81XAoPjkGfpF6iuXZtONvMDiYaHK5UkreTRqCkEtLeazm
L1bNrafqUOmmCF9q/0fW0zVg1/gui6rZVbbqjqox+nsMsbyFmffYJ4RcuhppKdtsdjh5cACebm7y
ycJTmh9sHT5nw1jfi6JoNxZuNPbjeKaS4ar9ez7K9GgOGGs9rN2kRpZHXB2Ic41e3dEm+WJSyGR2
25yGMAqvWZ6egQHs57R6tEOuwaJWDL89e+Re38CdjJvmlA4oKaNur+rhLS+s1xYd9zWJS7kBtlzt
kK/AeoQ7RGf87vasY4M7UUSuv03God7i/Ah3lvnNGmvuVYNNYFYqcIuSnt3norwS5nNUNyQJ9i7S
qrNTKb0TzgJOcfwpQMKHHM/DeY7j+hEfUwHgEuSH6Zv4w/tPdebEuzRQ1TrzagfycIyarXCQI9bm
fUg7XHdut2ZKkZ6GuQWUrmoBFL0QhwDzAH6TYWsMKeW3g88lddLzFBEhZtN09QsL/0NeTdehqF9A
glBDq/5L2r21Gc0bdixqVbvJ3RiirIprPuAIpsqQ2US71Gm9436BmSeN8Y/k8X1R25fcceLLEGY1
5drAUBWc/xpLDKsai2CVFepTyEjZMs+GhzdUVPUxNortkGfupemhnSh9sKpFyjenR6LqvsyeNi+h
FgWJlSeh22prZpSAuAPhhHlFyzaya2GSJzBXn72Q3QP5FafMaIjLjVhuhXBszDRut2xB9bYve5Rp
WVefhbNoHom79kNprnJAYgdsSwv/X5soq90XPKAIP8P86lnhaQakvOnissMqiNEj8afzPDT13iCC
UpClyS7cdtjHdOvCCcb71Mo9XFi4+ns0/KT6Eq+wpIKE2yZjhkIscLVJyfktdQ9LtoGSmI0zVr54
PlqgbPaaGc6KaUq4c7MCtYsYyiNKhlc3Gr4Nxucxg9uJ/5cW8bSuXN/+lCwDD+7jQIzRKkYelaFd
+y/lsK6ZRedaHxqkH2sZWOZFZlvXjT5FHW1GLrmGRTfCn4xkm7HOvFdDuXeS9k0gZh5Ziccpuzfo
f6/Y+dF2wuNKVNtucvHKjKAdpsZ5DYaZdMDGJw5r9h915Z2SDAG/AwwMiwhgjmkMdl1b3indMaah
dtrVprWOLfsTJTWyPGe4dDg2A6zTu6mfO9ow6XforHn3vQwgoqBwweimvgYaH9HoQ1W2kuea1siK
XOgv3YBHp2cZOA4oLFZ9i0CN+Tp8FPDka8OnbJPJuRZltMlmvU8i0BJijitub7m3GpOOmFIjImxW
iggl6laMmFZ60W/KzwOaf9bTBN9aytIcBRK49ReJeXSbBITxWooADTMhzHfUWbsdqum9HBQ0g9TB
AVG+xkMdMnBrEJ4b8c5wKSfwFOzg4hCzLr5G4DKqBBdZWgNLi2zu72g1SFQq1qEcLxjWDfBwxher
XZAi0xt7ezQflbsPG7bb6QhvVqI1TZAeYUMmDUE1LyEbOMoKveX3dn1vFJsgLL+bDnY+J2tWpLn3
NGDCa5/TsoudfaywRTVVmG3r2CMUGfB9weBuhusfj8Z9Qtwo4t81QsaV1lm0TlCDrBh626SH4P/3
sUf1LQqxNiUvejaxIdP5X7F63atgPwJcmGDHjmycuhB14NIM8kr5FnXltYJVum6RadZG+pdEUu8F
l8kB7JtPOOZNAayPyu0O/XHLcl0T7eJ/T1x4PDr7VDr1AYH+S0u/YTXT1tgADG9XFqIOSIMoPMTB
C7jxebRlVn7K5YJ4/K+klZuM9N15Rp3doimil2gS8ZSwNTG8o5ME5uZbU2T5Y+Z6h5BbwcZJMNrG
SzdQ9LLf12X4qawBn02+XV8ZAXJJVKMBMq3+RnHEkt3bycYJvRcnEiydZr4H/IIRannoF8K+i+1v
HQEHQqDLl7cf3H7l9uWvh4VWQ4bZsqzd/nfw+y0sgLfb7znZwDp2+0WP8eF//s7t66kS0XIXOt++
+vWLOL7AT4/i8uvL3/7U8tRDQnIGmiifgGEDI0UxxPuyyvgo/v7Msi3lvP39aadGbmjEE2W8vIzb
cd7+79e//PXHfnuWwJOfcOggF5Z9hDxneT8EZn4K+RgP03Ist3/+4fh+e8oPv/Phjfv41vx6nuVp
gy5/8RqaUVNwxfjCfLYV2dFumv6eqfChj1EHDHp888g4o1bt9iM2XETq4Xwyao3qtqezj3YWCRx3
tFtaN37efnhQLgV+nA1fspA86SR665P8mta0QZvSFhhfdoB11Qb42uvQjg6neuduBQkrq4h03q05
9p+DMPeuC+i4EoOPlSXMWdosABEZwsA8KZuVqfoHMSc1pZWRHWs/PDVumV8KZu+OLi+Om2UPyjuO
jpug8mULxgYk3LohIkVHip9N6AVPsfheD0jiZBK5h7wmWtb3rHHnHuec+twY5zfQv4/JGBKc0K9N
UY4rB2FzRbdvo1zupsStX5HuD0cibKZVPQgAZOqxnpY5hA+jxx0vLTiGMkrFoehnOMkT2dqoWLs9
VKl9aDkIOVN80wS9gL7FsGshZXONB5TIhGqE+SZXPRjoUjMgV4fANoynYFuzY1sHBWEusLw10y7e
tMY3mG52KNstPDbiE9l4pBLO+i+37whDVx5qcxDmznB0OHVWWr6n1GxS8W60ONMAxZOzplPwwH57
RTgBolaCjxzzrr7SmKDu6fF2ZsYdPETv3nCPVTZc6Wu8CbPfF6LbBAnyqaxhHxQOxIjo9iVWvnsJ
vWwX1bx7ypu+lqb3gHaw3dexSSc3M3b90HYbSsUaakgc0aNNHkvsBSsdePow+tODlXJDtdLgDKxn
1zuwIHM7hRQ1MMdSn+USq+igbTtVOoHOn9NOV3FzqdlR37vYFoPqTgsfpMIEntPkrEdM6FZ7P7PG
E3TuzThPMf/WgxJA9xVkub9Wk3gheH0iyt2IDjMIuDAHLM5Wkji3dFqZ9B6IinT3eV1ihprqo9vR
8giZZE4YmXWOny3rWAMnA9C0S+Ya8FfqRcdwQG9OZrMhSMDf2HMQHUozegcqk+8yod79KQ7347Sg
R1rHvQvRUJk9R4zOBBsFcUsYxcsHXlpzzZgm5MyV74wYo2mkfzQpAhfDxwcoo45sY9vuDh3gbKTz
eYmu0icdaEXI99GMRrwbnFhuFcSAg98t0Ygj/yhctSOonGzx3hTOtx7n07lGeTx/QjWYHvAG08BX
zZX4wLKP6u2MGBe18PxmE0u5yqPhPs395ySw3pkiWbUGXKEXXJVxAp3PQWapf+i1CwLaAqcN956B
rg8cNZ89Is+S4svYwYVzF+c6em2odG11r2L8UHSOQD8kycU3i21YMxEQtmYhrknunSriPawCEfT8
3RW0znITqiwihhq/xU6k+jNIFYSB+CZZN63npkkel/HA1A0wXWH271TUPCdNcLHt77jKfbqmxkM9
o2sJMyAceiF+pBMOQyFG+ERBfw9Na1qnsLz4aEvzUFX2N+Bg3DQsEA2mDaVMI/NfywEFsirbL1BV
zq02kUiq+V3Ei3hw+oSbbh/97PzAXGNJPPWd12wdbf7kBBzWw5hSQ8TWq6kR3VHno2C3EPQbetp5
ilSHdp4OvpKcgEhRwjRd42LwdmyTMSVOJu05mULS/06NMRKedcYBdZqdFDtuixBvGT4Hsn7ycjL5
uGG8prbKiOZ+9YRalTIvT5gxYyIZzCs+iH1PbIK0PLqoZL3aU/RsAMlaM1MMNrpC/O4aVravoc8M
W6cg1ByZ0rzJY1msjUzpbZf1zzFtC1XFPzPDfXQxk5ChRYrLPFvb6KnJqmqXVg3XyJQ+Zkl2BY0u
tgwLlDbfYV3LbdO2F/LxPnsTHr548ah1Q/ZczlhG4wxDBPw1BFp+62zHuVxwIOlOFzP1jMJSYtFM
MNutY/JnEsL4HlCsBVdD3EUCn3jZMJ1Qw5uPbAKzLhndUzcxup6D1zixfshq8nfN0noiXhNxJiUF
QCP9pIhP02otRtw0dqXVpeEKCGvjewO/cDXoL0YNAt7Ctnvt25YMUPtVm+S7V5CERLXGtt9z8yNt
tDEeRBVVe9dETZ8sbvBZQxbTzM5Cv+72Ru6+hgtNkByQrw6FXtVCJZSdpoTHkbgZRnIc5+Fg+tAD
Gq7QZIZf5JBNWUQkGYbewH42Y05axONBxLDvUwTDUee/hRa+nUS1PcCN4hp19reOBu7OaxNGH3pP
U/RLb7ZkPXryhwNbEGccOYsFm8TIJxawjIm9HugLuxFnZujZkLpkXq0Q5JWHTO6cnP2GG02w4rom
3/X6hJkYvTha4g1lfuUCVUiIibgMC/XCHAqoUVX7JB16GhUpXU23MxxDrRR3T7aqKN3Tvj6msTTP
NWEvq6ghBrgt2ucSHP/KBcwFc9xGY+/0Yh9ZVPwsVSfRALaKo4n9YB3hh8v1xhB9erDb4KePjh2h
it5TinBbHphszw0EjKBdrJt0E1dLh2qw/AxOCQunCKfzGGeHIuiPZd6vLKzU3DgdXCabnCTWDTSO
F1TayTqXIzaaaHyQIJ3zvKcprHBxF4JuHrfvAXM4xMoE4L5C3RtiIxuLQ+147dbOUGonCK375SIV
5Llu+Ys4USB+eUFEv42kCzc4JHEI17iLMSyZmB3cCTcF8CB7CyQK6DiQF8YwsGC64VIFP/IotTZz
rd1tLEtsF27yFKPz33dmOW1wOs2Fyt/pi6cVsDpkFiXGjjT6DM3sc2fhiURjTXFkVmdjMYLnoKRn
mxoIkb6NCeUe9xMGGqKJuIje7QKb4hAmZBrlYsQOKO+MIQtxF1fcGnr5JTCjnXsKsHAd2O3QqGvK
b1lD7KwsyruIaKO7SjtH6OAkwjPA3DUasJ5TqZ0bE6/cx6cNGzdM0JmAPoCregoz7zCJ6Wn096jn
jG1T13snrnu2M/g2o29Y2zA0baNy4u0xO1JWDUZCrddvatWV67S0XitvwG/bvFZEYm+q0PmMa1ru
jPm+s3zAJ7K9ipCSxMraKxK+M+EvD5iceAcGDXAsvIf4Ya8ZuN/FNlEktl1Bzl/6nU3z2e+ckTub
xids4WsbWRor9mOcI7gV2nHe2g2iNW3m/ckMLsXYPjMnIFnW8DJM2vHTbD60NcF61hLhWgHEXVmT
v8GZWaw6TK6zUV/QB1rbfuwpuTy80rZT3fmiDK92Njx1Zk/vs6AfyeTdhCjeep+yhmCMmxWH1i1N
6Txygm1c0k359c2uZ7xeIw6SumCwBLpzlRlGyRJbqpdAMqPqAqLqmiaWTGSwjbVzkW86qwD+Chom
Pjih3hazJ063Bx0YI/I7Sqe4xUyyPDj+XJDvAq3O7kR30ssDRpaTnoU6AKiC+NrBNyuwbcLkkqch
NSgWW0DI7dBE58F5aaOQOYGRzl9R524T1emDmXjjqRxrFGiquPgLNfj2YCw44dv/sVyR5UdDaH37
Hqwge6ziUyLj+tTifD8RhMevtgNDVHMI2n0BpspqCLkNaEudhtsr/O+vVZdpfGwwZvFyqu5sdzHW
87JVdH6IE3EWOmIeLdEhasAAs2rd4LNMSIClJTTFJZaG5W/mKmz42b/+fET3rQGvAUfRGU60rONs
5eUzLK3Z+GR1+HGarwyaUdAvP7/90jiieBvJd1rNyucG3TYG8J9kgeLk9top2X8EWpTb1KwZo+ch
4T8W3Yi6JyPaCG3MPcTckCxhLUww0g1FT0Y4wfCUkosxQCwPSZPh7ryDTV2cMgvMwWoGOROVfnT0
fD3taQcdfv1w2b/zQTIoHL/ProKuGMMFPlWtCm4wWTIbtX4cl/3n7SFmqdiMtK1WcsG8ThFU4wwm
Fmrfu9jJ0KCWbbyhigNOFACDJTu5PmEyRDLDuLw91DGe53aSJ4gD/WowXPkVRGp7dKPkgJYb5kAS
vBG5ZmxVzvnbttmumzCF3R7oZ2/MTlMqDxW5FsDs6GjA9Lr98PZ/6fJl7ZZMUloPC1TH0DM0wH8S
n+ZBhhxfm7RklFNBpVo6ODIsKS5fCkcRCT5DOkqmr9wBsaKuEEAhoulTfM9aIhcA1AjX4mdQ8O25
Hx5Tl6A28QpYh2mm39PlFa8z+9oVktUHOarPpjRf7Z6skxZ6BxS4Jz/qd9M8gkCSREjr/kcRUDd/
C+zuC5QxG1UfT23n+b02hkcUmK8NnDbkOi+jQwWi+zeswvxts2o3RvVdW9Yb4svHsSa2lPT6kahQ
pGJufjZo8q/dgZa5lJiCoRr07Ci5fi1oKT3R1SfuSgX0j+mC+ZlN3fKt/35o6EcxdOjCY07y0+37
qa4I0InZsy8/+/CrUbqcfLenvP1YdK3e1qP1+cPv9V6Pvv72zdvvzY3tQguzrkWSMRXKM0hik0rX
jBp+4t25Wilql8qLvsD1icgNmNZZuYBBqQBWOvPaU1+LjWucs9gns6UzkJ2mMFrgYKyZCz4ajXvv
wz5BZAHjpSJ6dgj4QDKAdFHvP1lqmYTZxi5IPPawGEBtxY8al9FGHwFcI4VBf+KSM8XPDjvhfQkz
KR8H8obqq8nN4+LgWiZLeOMm4Wby+vgJaEVMRU9xk5NAf4JrfB6bbLwjHocs+aV3F6Q5c4yy/V4h
89wXSD4xYR1oJEj8V9Uz235NTVftbRu+lk3OkkSjvAG/P2+dzvxkxtWIXT+g6PZZi11qjInleq+c
O1XD0Ayr5mGEq1o1AmC4L4+1HULXcgErxu54CNmyUCqiuA4Rme/pRP4/9s5kOXJl2a7/ojmuRaAJ
AANNsm/JZFMkqyawIouFvg30X6+FPFfvSTLJZJprcNJIHhaZzAQiPNz3Xpuzfiv/uvDRTylsJ50y
SUqs5KMaS1o09rx12fOn4V1Irz/B1/kt46zdmUp96cy7uko/YUq6qTb8YzsEu4HO3oQhCKeo/zGk
5l6k2sH4hh9TUPxOet8SNnTkOPsjbzzS6EoGdTKf/pTae6tNK9zVyyBAl+4Dd8eP2I/QG8iQaGHL
23lthK12+GC1508kzdIyOUtE0StAaCLNETkx758ziE55yn3WDtWuL8nyjNy52yP5+jb+cM4aLomn
XqUKARXG4OrxTrziOGlPjj0RYEUuNihN929VDmA4Zox7GtlaY52YYxJHgS64AWWRzi82h5XcMeVe
5u+Wsr/cAtLpAuleM1ebtosWumUaO7o8HyuIFy0VlNuOIVKHdXcfN/mNVi9VLodzK9oOhnnodHcp
xrncEUrMEkHirS3im2HJX64V3YawvyWIAYh67KBYRgCdAhix5ATRuk43jiG2uMU5aW7rVJ2nCsc9
cS3oUPTOdIjgxWL4GkqGwEUT/TGs2aS7YJyLGpeX113HfPxp415dRdZwg3X/1Ch6Fa3zLIb+ncD6
DyLnMD+Ph4SevZNU+POm/JfnLuE6UHwsslK4YstLWRS/efdT3CHhEwCxL2qtGXh5dDSn9MJCL5gr
/VG6vBC79z1K+7tjJM8C/XvMELRpByBg3N3mIm/wSmqAw8q8uPn0mWvvL7ZPCmIH00xDjFYrb5b+
gwbms5fql/kKeyqhvcNCOdfl1yQUr370PXopzTPAfmtIEg9Rbv1M56UVYDKz0P3b5JsjZ6IEsYAX
cou2dCjAoSFw/8l1GW8TwtG5TK2HKRRvraeiTYJOmD682NXLz0EvAlhYYmydRiIjveZFergeNNNE
Wif52gmA9qHVWWSA5PAoaHyiMJnd4hfIzPliuaTWlTzxVAM6AUbwmtRttS/mglF/fY669mebiYLR
/3vspSkebLnKyQpbky0IpQycV9pUq9ZwHqPRqveyMGmDEkc4oiGXxeBvBjk+WETerxAYJFOX7vum
vqiRwQaH68coNNnVQUVjG7LrHw1NXhU6l3aid+Uua5bpwLwPoqOISPZhJkVrzf4aBDIcM6k3kyej
jRl21L6ie/V08jzoYQVoU47VQnEtmYAYtH5x8rBacQECCltC3eqD0XgH7tJFJ3xMBv3UWcbvwPee
eYXJXiCfbupvU8jSk1dbY4JNC47c6NpHsOanMnQOpUnnazC3ZT680WCyXPEX8XPR+UwI3PS5LKeX
vp3fqwFumC+zExCXC4hHwpR5e3oH/aOkgSXjL4QhaWY9WSkWFbf1P6Uj9DruAclGg7XTsUBR4/Qk
OcV6T7Q7KleNlOR3iJZu5ffBr3kQ/VbyPDLuysi4OUBxUgFkuGZe2VmftCbOs4NPyQ6qL3CK7zZ9
naTSilPGd9UhQ2tUwOzKdQDs67coVj+YWtBE6+ggg138bktSRXrpPcFD2Hf1z0AEeIVd8SBy45pI
3NGx/0bI/dZjUoggDmyeM1M0FG9Gw25b+tVXGCW0AqtgwRHXu94L5E7T2F8TYbmCTvHBMMleD4lX
HbAqYPPqe3RtpqB6GKejafZ/gpbzS9rNt0ZBZguiXBAdJmiWF38FbVE21/4Jtg43JWqCKamxw0av
s/4yYmxHXdpwtbTtWfZE3zK5p39E1nojMY7ViNqI7uqwMlACQ3eZQje+xn7zHhbgoEEggC+mm7pi
lvwpGQoccD+B7s0BO0esJbbBIAJhQr4xcLptZoPXM4GchhqUFuhsWpdyps8qXMDcfSQe/EVGL6rg
RIrngzcq+6WeIIekKPVK5BUSNR6RFAlzCrXlr0T3s7SXoHh9BRQ153rWvMQDXpEuIH28C+uDxUFs
66YxHD8rlBCkka+XivMl4TSS8bP+m8rhkPnInkhMYX01zWrjomUkihVpVdHl7SmG+LcbvaoG8O+/
Bl5WvbRJSgvF1v2ecjPe+h0QMKdN43PhTE8187yLb7fuRcW1ucNbEiEUc8qLXEJ0Q2lefTP7DHt3
vgT4KI4jM7HBd+tLtzx4ZdxuR8nbi3dPnczFdzKN2bkcaZGLai6gAXJATNOls7TEADRZ5+8WG+aU
5fJA/+xRJajn7g9eB/TJzDdEYBFk7LjTKdYWmiDa+qEagGd1bKLSBl80pJr+GFvJw/1BTij3DB+l
uT3fPAb3YB2GxZWI6BOYnH9ZCFa7TI04CxMwXz2qX7Mu7cvIZoifvIN8UY6w7jotXqhV+xcXo7SY
XzwnJb1DOCZJ0aVJYgjTrz4fmtdWjvkOVwRVYpKYey/hkgtbx3iyyh9hV8INWD5RoZx2cpnhlwaY
INuB8GRye21sE0V3qvX8EM0R+6qimqkEqAW/5eVRZmFfor741nYb7y2zUZdsxlklm/igmNCtVa3n
tYgQ/7iB9eC7I7K5jogGlWKLIB8ONKo72Fs4wu3ehMC/ahPIoEOPd3/yDYbrectP6xkMzyVT/knQ
c2n9h9HbD1Y1vfBTNmbSQheumXQnIILsXpbI8HpSVgbFz9xDw5KXcGKLA1+PmNE0yBxIRwNnXseR
IQITMXXiEPTW0fCxGEWUE1kik3M3ErzVwE73CT5cwrjTWELfo2eOiY4hxmzA+Xe6jRdRu6sO5R3y
mHbDbUbKYhscjDGZuUjrCcHotq3ZmWLNP7ZEuFO8ZPtK0Yg3KvqKWrfeZuhRXyAewERpnwgJNWjH
aWpF90R+7w3K1VHS+KOCInfdMN88wdnjbujtKptMsVBDKOLkB0QHfx4b6Nb2kq20w4nQluYajrV7
jZIx289t81jN9mXWINdHt/mZ9sYf3x5stKTAJsNF3lKCddU5LwR6HY6uQXrOCszHFIFEAI6sMHP3
aU/Tw9wXACYJ+bN8cDulDslqooYjUBG/FqaW2DW2ThPGWy+fCJAHpZ8GQ3No6eYhcRof3CQ4L//N
Drtv4oITrP36PUIkxlgzagYAQoH5Wk3x9OgNBqdP1n8L1tU4RT9hIzyX2liNMgwQsqRLmi/JBDFl
is3sDJgTS7VdArlAALUG5wALtu0WQlj4mSVwVXxrojUwlfM1ib+ywvFJTipooCoNv7mZKljayDDj
AEuxoZxrWtQLCQxLdujTBGvSE41XAIJWAnEF7jErqGBGpt5xySS3Nhw+6oDyI+q6QxFyYJuH5OIn
oGD73D5PY7dYpmET+pRMSoJKCVMrpJppo4M1crJOcoEdkmR6syZI2VIZd6XI2mdw1ofE/hOkfkQN
juJ6ZLR6DpLo1jm9cQyYSbehJFsjLvApRfKsk9HblF6IACvr821Oj3C5xsW2s2gNz35an6dW7uqC
DWMaySjvquYoMF8ljs2wp5+fMpndojpXB5KAYBO5Mr4UTmUA2Xcf2Q9/iLH6yS0E789A6+mRJXd0
SdJE3Gk8mmb5ZjKF2quu/SySZDh1TvyMqnhxm4yXKYFt2MUep2DqC10Mbw2BMLMaUJ0w8xgVzVlF
5EoECXetEiYk8/yr7puOtqJz0QL7gF1xoiLaBF0SkB6slMmJ6yuml1fdHKCvI/kmBDRUuM8L+9jN
SGnCp6LqbfzjztkDrOIgWmYq4byTqb6xnN7DYdJj6C7sTzlLY1ekHj10JhLbeKw2gd9+3q3x91cs
J8h0m8aPEcakQGMLnX9UZJqDB1xVnnvWvLSboin1prQpETMJhTOlskJhjvsThQh9YJoUnk1Gje88
9QSqrO8WirvZTwytc1Zc4OvAGbuVSxzowUHR/1DZz/fvatoGhaaPpxVMAWLvghqkjzQKqKj2edOD
mMM0QgTT27uD8vfYMKgKEo+YFV1u/BoWil0Q2C2Ym9QK4UhKtpKPOO5a+tri34IXaOvd3ZopQuMz
nPJXzvrMzObowOzlnMqUYhM3TZl+RkMoDlLRDNaz3KZO/FnYiFiRtECuX7z2srd3w8AAt8iRMAXc
ARBUOXfOhK9H24X8ss4XlAAGcEyayPQM28Gz8MuqhnAdIRvdlhMEvYABp1dgngvdnxnNuDUnzFco
NP0aMD8IxDo4ZhavOLqoU47RakXy8Wun0MzG2atdj/zqFKsxPZODXfW3zqLighNO2nHA9Dtoqq32
g251/0435UB7X1JTp87XoR38TPrgNWwnVjpmSMjXOO12BOYMvvHX6qFR5zVUnH5mQpNioG6whqCz
ghts0LuCFlPj0NFJepMVvThzKKyV9Pgdab1kDyOFGEyo/0l/iR3rtytZjyDOP5QRFbUAshWarPMR
82PkjNwLzqMx2LxJpvNcc5FMPCtPG6+gQf11lUw/246zGMEh7FYxb7YNwS2aEgojA5WZ1pvllWEY
CXvQo7jTIyS3EYUHDc69i7jQyjNv08no876fzPUSXFUcp+TWm84XgDYUtWTcru/tu4Yc7OVbR2rJ
seg/opn3TpYGaKGywA6NCAWoy0Jtf7SlVexVNebnxAcj1GAg0F077vKIQ65nUs572WD8UFE7ngZp
H2ohHmat9LWpu/ZaMnMHoZwd3bQYj0sNrLKhvoGn5uAw2T+7cLBvPWWkGM0Gw1+2NSyzv6XtMuGZ
N8zais0wjMmh6NRPHUKZuz8YffcriozwNBmVsyVP4GKEnQjWdOb6jeQQcgbi9x4NBvJZ4jOu0yji
QzDjBGcdfWbY3u9nUzxXTqt2rCXO2eqCM2IU6iH4NxVH/EPt1b/8TJrrWsunCAzspp2M7aDYJJeL
SixYh6izPwySIjZJu7x+tNdOzoQzzSaszqYJyl95GX1iLVp/v5z5p7F1VwicxLH1Dm6d+Xua/CQG
ou8DVig2ZM02R5iBIO4X2a3semstTegIHe8ehQEZjJQJw3JSM8nN3WoGMG3J6I8bMYTOHn8kPUrQ
1MXNQP345KQEgYwhlrJ50+Du0bmL2rSJuZYG46GkkkHiQNGUqfTFbp0CGc43DjtvoywE2JLT+grw
HNjpuprWZQOoclBvbeU1HIMol0LUPYWu3xoq43U9sgbdFyLaK+CffMsHAc12HGSGw83+ORfLabRz
OfvH8MNr7n6XuQSze4rbelWPIOVQRhxzl6k/nbUezCuR3yBLhmCqDwJKxBIJs+lNG0UHHEB+G6tx
p/t3aWC4DijLCNyk/83xkIildZs1J1wvqG17NtX766TUhzGgTbPlEs2IY+j+hCHok3FEtSWG8MdM
IbihdGWvh4EiIR3FDNF3EZcAwhT5DUFv3HBPbozSxo3VIZbwhoCidaSRiauOjgL3agzfCURrQs+A
BcuULDUpcp+27TuqHoYOSxa55x5JISSar4pOjRt9Lub/VmefecHVhJAWsbc0IDsvtnOvfwll+zZx
WeFRgqTy70tQNAy9EzzfwIFfJSmWrFgpLO91AfS7fkgJ0E4a7xjL6AMXvd4UA0Y0qBCUJXxT2br7
KXc4+gZkytJb+xYY2OmWeRvRsOQHD/k8sSar4Urrelq74GBI1GhXTojIBH2AXnD2vAJYXWT+zDn+
wQgxCLoAxe4rea93PaIINPus5HriwJfy7XZDyYdBhFalmXz6erreW+rYSKxVzikemURJCy6ZNoat
Lu7Sp2Rpn3dBtVAu0vxWud01ZpFZGfknIY01NmL+mkrk2xlkdW3PhzzQ0cahfU4WEO/jP2tiN5wM
mQ47f0g+yZsB+GhhliGyKDZ765wlCCicwSfFlLvdmx45k0QPNVMosn276b3voxq3SBnuMhdYb47n
UAze0s7ovmMaOod6dMTNK8X3OL6Efmn+olGB4rmY50tsq+TgWHOzDjGrbwwaVKWAbVrW5TF2zO5q
jf0x7zn8+aTGXmERw/Cf0VmXxAb5RFng5oWQUiDfRNvP5VyBPFjVLgEq4UBifANE0zOKT6eQADwy
7sflCmlk99X60w/TLK4wBR6GEhxI0CxpVuy7orGP9L455HSSsR595mG5ehxRs0hRJYplJRj9lG2W
RcUiUo5bijvODr1fM+gwN8PnrOz0fVkPuU9QHbgE08SfkRu8lmn9VMz2RztFf7JMHaKhYFVLwLLR
1SAigRY+5OCXmvLaGugQWvHS2c8od+3lJqpHfpEuaezNzmKFzKvHsAJqjuKH3AvKDny35NRONN8E
K7KfgVTP3MN9ww442wrzjGmOyCaCRjcJA48uOfdns/E+K+EdU9vHHWgeQUZjz2qrr0B7XLNcXKJz
XkePOTm5VviZCz+fVkXNEg17lJw3Nl8C8ChjGaSw+SWfCjP1Kpz9w3LvmomedzlPZzS817FluWtE
kq4Mo4V+SK3YLeXEaJEMW+NW9srHoOJmEAVuaU2r2wnthxId3ur+zJsel3aiJlDZxkvX2wbjeOxv
VBHV7D+Yizd4mtkI4AqT5+2zyEV4rUYXmj2X/x1Edb9dQvCUGCSuBtppeou8vyEmhK4jy8ipWJYA
924xbLyp5cvcD+OqbyzAl+wqJf7aTQ74o5T+eprsBzCFvAq227CAQViO7bnYL18XE1IrSldvk/VI
hZAMNUHNO2kzMZ1IOQvIp19+1/K9mgUOPNKqDEHt3o87lSvMtWlxJ3XxFUfU0qVn04kKQiU8q0VD
RTukMJiWKBbbquOi8PA0ZarhzcvZw7o8+zRz69SkHvaxhZOVxMUhc+koAqBHYKf4s2c/mbZTfnY8
+FTRcrbPDcCypfPlVJxUyHVH2k8L2o0qf58ZJD9S+bz1QOyNhsMdVz+5Z1gG7tZcDzY7F9DSKSS8
LyCir9YcxfOMEsEloMMFfsRwB0OGMVgvtenEK+Rtil28WdoVhHQAPK+XbZOLo8STPu+xaBjbucZ9
Brmfa+5XyTsHhtX/oTHWyNh4gvgaImX3mZraQDrR3a2DxhZ7Cax+Q7rHiz10b+1yysoa99z25OPE
Idu0JxiXR8Mtwdu9yeb4czC56Rtb7bsF96pSytoaFwcGpOYQIvFHYzkjKZl9WsbL9Tjc+Uhlb/Ns
/97Xbrx0NBokCvaxPPTw+akbectGy3rx6ip5cCf7O8s/wZiNH4xBxQSd0ikQ4mdoenEyH+FcTqda
NinuZ9vfOEQ7rZE1pI8JvQdQiRVNGOUusWQ+M/DSe2Gcsy6GyNzwI3YYhZEH4b6T3EFHO8m2gz/+
SLsp2vhNighn0oz4RRuvaR7C4IYeKgYZXI2ZFct0p1fPQhPFzY9bg9Apr/bnQ6/1TfIcz4mLkG1y
mqMdD/WumR41Ha8Z3ZKXBG9+IRvg3M0OHY7a9yGuwbmCpwEzQkIMx2rqN7vW6thjQwogzA0l3Pti
3o11ewN7hKllSrNnaaG8KVm+MdIQTmmbXXLVnOCJrsw3ZEoXt5HT4vOMgLNDT/IP0uf/J73/X+iE
pnQWVtv/mU5IzaBL8sb+x6T3f/+j/w4n9P8FBcCH863+wQ8O37r9r//F8J1/uQt1UHkutJZ/Mwlt
8S+UbSS4my7zeEGz5z+YhJb6l1gYDAthSHhgq+z/FyahCff8f6YmsHu7prSFQx+dcZzzvzIdGo7y
dVeH0clsMScy16w4ju7vEE+Mfe2Jq87Zk1y5v392f1CR3DZCJAcxpRVJeshtyZu8P3jlRCf4/qFA
pwK/bn5IYzzNNqmrcct+nnjlr1bgwPHDgmt/djaRlX8zM12HGAGvoqbZBsdzN5Fgsm4Eveg4Ty7B
CJZvxOiJTuAxyIHTjOw7eIJpMzTISgsfVM0k8bDRs39ZQDf7ap7PXYcEXWHqPqK5Ig/Ay4cNeXs1
hENqU+lsGqIpUWePKTz9rRoQLDT+/C7GE2bLYd352aVM+cdF8KkrpeBnBbBmVigou53SjBDUTGxV
GafW2vQmVOzSVCtr0UWZTkBOWlD17Olkg7Qhfono2Dcwx4aaNDevBu5okPNFiO061iSFZ35asT2O
e2kGj2MYIUYg8IcDXEHWjPi2zFdf071PpgIRsgELS0NgXYFxoGOK5JQucc2BDYXmXPU/qGgjhDnQ
vjxz2nXlubKqdE8R+Fcl7nNam+axJRcn7m2YWpZ7y6Lw5lWABhbTqlAVIrO6XOM6PEuz6/feEqQ2
R49hxnhqK9wSPTOJCnURVxs1DcF1ILMaL1wYwBJ3b67h4tVE3AQtRj82hmK1JsFm1ac8Y3fm9SAv
6nUm0RIO/9Cf2G1OefmcyG7+rU2WPIbnfhwc8wAUviRZYJiajCKPzLqszF4otTeVVzNsL7S9qVt6
TX64CIj9kvRdgtWJYkmCXd5y7gV9NdKxRC42PmGGjA7ko9Ftce1XP28WfZ1xtHvvmjeVceSlObvU
LOfQsb77mawQbPuSITNvr+EYt5imY45VjPnbfhT8dU2W9QdAmWrH8RTed9onh8B2i01YMWcFgjwd
qZyJxWvkE7na7rpMzOjVM8iUm5BemDXMuTqjHs3b1ngUzM4UGRFHR/Q/x47AWQuo4TrDyEIfrNgO
oNgXQLC3oILDBRrcL/jgAo4wtqBpwQrTjAJ1c0cNwxzuF/gwUuKTWHDEJSOJTT+2R8OUi16qeVZh
QlCOiZu75T7zGqxNueNMz5Vq151n/8kCmf+K9FHXzrmzwU9P+HMllGR7wSW73mtIQqdcMMpMX+xD
tKCVNYhlOvk7GqEH3wK+vGhejqaid2mBsInifOcgyKV/sWG+wru3QJzJtGADXsDOxgSnO8IYF9NV
j7OKUOSlQAQG3S5Y6KFc982+gxVtwYw2HQVuqEMSQ1MRwgVbMyQmsW8X1jQD+XUNfTpaMNQFtcp6
wM9KON6674gxNTFjOcTYXU0ZP5oEZm7tdRxbw0M+/UCyOO+dqsnXBtnxuRG+WHz7NfGSByG8n27v
AdbAECVhZ5cwtMcFpp0vWO3KxLcBZztegNtK8x5fYmTC65iPwbcL/xjGP6BO0NhOm4hcVP0UyI6Y
tXkdhqTDWGiGqOv7Yp11BlEBOSa03LnhtZ0fqTM+COF5T+yUPrZdTijEOQQSz7gr+RmVUwJoUfhK
gMLMS6RtiFqG5FlUAb74HeJwQjoBXUVwUBpoAbX5X+aVp86vGDNMwYOJYpKRHCMZh9DeVTO6al1N
MxIIYXg06hH31E1rU5qserzoa9umf3Xv6WTucCUj4eDMibuzM3nGn/BoxQiBSlVV27TTn3ZulLvS
979pUH50ddIczYIpcWxWj3Ii2jMa53rDVL7C19zQL7ETqIUOgZqxOkZJZ+ymafo9YZtaI9xgiudC
d83LfitgB5DafR76e6breClj/GV1MbQ7L80Z//YHDVfgRs5kYwWHBIf6vmoZNeiJmUsVTg9QaGA8
kLTbIn4QEiab92fgzFXSDNIy6C4RbcfaZRjOEP1P3cdfOC+Sc9DjJiccomdW+O62qbdtJgIeHW/k
A4p821ncekwwJHMpfhBt+Qq1P5YWcmmQ4Q6HVAx/JwiiW5na10H7E2I1yuwECktfzICAx6Y+srU8
Ceb4Zen8cYc3FWcfLcEKLwPi9JUPlm1tDwhJMoGUwoffReLtc+AoGsQ+dJLC8s8cEI21LcWvuLkM
XnpNiuAkSjpRHB8IYJupquUJxdi6rbA0Z0HIIURaJBxWvEpt33/lzntI3uuLgPlA549VJX9AWGTt
BR0eWv7izVoULk22VaDLMLWTADKG07xCbuLNUNJJzwyRa+6n2HoRZU5zOIpYmOsUCf3o7ly0O/ZI
w5uwNLpBZf3LmKZ5a2WmWvv+EOwE5m7SMRF/RGqkXzx/xHZVQQWIN3Igfpbr41dJQxkOFXoiRWrI
rELF7IVJI0O6nV5GxdYIuiGj8eNIDkMy0jkWaxRYvow/LJpJZ0cZfxwPHEiKRmbbJATmwjDs14TC
1A8x1Fn0lUF8Heg0O0N/9PLWupVyyI8hEuWVW5sAGhSzNWhTG1WZjL41TV17TrZuT1xxWgEeyCk2
SFFkp7gnzMnk0akjWGKcRzOS5U/CzI5GZw2bkdR4Ercb+GSOPtQNOP20IyTNLcUb7PsPKxZsIQR4
CwsG8JiSVV6m1lc04alpnAdDQ9L0zHRfVASuo2dskfi4R7q7z9B/bgOX0drRZ7E0f+xYG18cDS17
MF59kTyGtIRBYbQPot1k7dyeoOVP2wiKBjfN/EFEKCccs/ehViQTknj9wa7j7IqpCVBOs5m5jqAB
KSC4tMR408dsViyb4SNgJsIhwOu7usCyiwdOlPJUYEjfCaOg36fAyI36F3p88M7QS06NI785a53r
gCjexKiTvQOptbZKiardE0fsbXgW8pKGFrzptYsv4SZJL14ZzpJrmVfA5FOJNkuQmDmgMm19dHCu
OyPWS2A65tQKa/qb0vrgWSLN9FE4klcWvmmnmbauv7dDlKQdnlcF4A4OBEn2MBOSE7cX/V2Bqt0p
5yOBzdAs2a03Os9ZwTzrYudM5VDnsQtWobHu4pSKdDDTJw7G8HQK3DPK36W53OUzPeUGNuK+oCOh
pXPQvYXp0pEPiR+bZwFIYTPAymw8vzwo3W5mhpdX+k1cn2jEBoE8TwkIlWV+MvqcqdEApZvNmyvD
aje1iR8XXFpBaXawehGdfWvO8YQyMWwM85uJtMaLon7ZrV1vFmkdMU4DidgjAXvQrZLBnnZVWu7Y
cyLwvhh7rCRnzMbriU8FLcGydGauD8FEP1qV/Ws0uVZiuznP4D82eYolkdS27eTq/hXDHVqOju3x
/mnd45brmZezyTNpcXz/lnQUp5PjHFtuDmAeXbFOsvKFpiO+VDeeL4NY1u/Mx/nJZI8sEgg7qDOf
a4uBK56GXYpb9C0P9WlUDHmcugVYbOvkLMDFJHSbNo4TkRhU00l+grpSbbLCjRbdK6Brjila1clZ
Fe5NcsZYB5i1thZveZ6wcudVHHARlm89k3KiUeNHK0eIZ9iaTdiwz5JUQmKoPF0evMEctmDqDXgh
gAsCVEJ+GSSX2Uw/GRWAeIno8alxyDeZb55t2aoLhcijD/NsK++x6v5EizXbebgQrioG7KtrxgWq
3qYafTOUR7zl/Y4zh35HGkxVnQON8WOKAlG+lDQMtzJCGN4OxbmVpboMKZw4nTZ7290oH6+F6ZnP
ADR/6tg/mpH7c4K3SgpwZMFPcZjKII9OBpbRkT5e6CfWrq+izWzFEc/02hhz+iAkfwjm7rUTzlxm
WuPE/RVV03SCBpHQI1xxcPhoGH3vtcm2arb9ohv7QiJsIznIzw19KSYldHYw/K6Bu6mT7VSH8BRp
N9hHYf/l0P64Sjb2dcD8PZns4MVI+j8wJuvd6MQt+RrPPfCJt8hR+T6O/mhjFLuubsbLPCfnzDDP
5sRcjUls2hFKlfdkcDyK2SejqEah1+PnoXbFiNIgmqrnD3o/zu8pobk1psXfcItV8cp7DnZSSMTW
9fxYtS73dETX0OxNBgHjHG9mf9dBCClc8JhiYNLCoO3YKFzVXoelaabtjiX4y1S06BFEE+CnWBnr
Xv8IK02Pf9G2cZNGReMzuuE6mv1nN0I0HcJ9IaGJfcCFlGdDgrQ9/WwIBvQkgNu/84RxFGb9ODGK
Pzii1qqnLd9U2Ksdkp15c7iTOQNDDQARNI2XMIwfm9bMXlsVs0A7/P2VJLiXUUK2NkwG64aFn70Q
1Mq8LmuTuxsNbAXBA7AAGq+1Q+P2sVLDS7fEEXLcD/dC9JcgHbFM0VldTzgKxmH+aVX5bRRmd+nt
3tzFCCVXuSYbtCyWwgqsPRI+bkc5b0nEGleQOp+YqAzYfrK3HCvETnG4H21T7RpnareF2x/HvlK7
2HawMOfo3JUy31srTrcRMcxHI4PX7csv7XkYAt38b5LWu6hJ4qvs+0eTwzZVZgrVPDH1sQ/6Vz+V
kFTsdiaolj1+tNxNSF1wKUzMOFlOJgkJKtaRoLhrVenvCtv8FgPm1slc0Dy82Amw8S2DdTioFR0A
v6jqa013D+n0W+MiivJZB3ajrawdcwJ59RoSogR8xiW2oCWVeITAvPVtYqh0/N4wZF3Phs3oVpgv
UauoHXsUjPAHNzOkuCgxKLFcBh0hz423rf/Wsfyhx9A+uqh2mvAsAoRibcURRmwRrxoRvfVcbSq/
c/akBjyT5YdJfap3Q4xMiR5EC051QmM5FuWZsc7JReVD4CQ+97hEYmSk4B0qiPfKKX4Q8PQ9m/y4
3Jo4Hlvc/CMIIC/5bZqwuNugvYQD13axJCqIHL0U/EcbZSo/nvpbTS6mN4q32u24HZhkA/xmblfV
4l3RH4jggwb9VK2duoHq8BoPKelkAdisSXa3QpnmqRaGeWKdcgFvLJ/PXWmd7h/dH1BEB13RnTxF
fMVkPEFtTTa+EcnT/aF2ankql4f7pyzeci3MAc86IT+nanmIsoGMxLaJHpRCLMPQ2KFq828wZ8nc
Xn6bXp7C/aGycBiQEfGfT0K0AqcEOPzt6AZoM5eH+0f/u0/1gDO4MPTRXZ6gyB1x0u5vkPHyeP/k
/uXRxI+a9s23aGSxWWYeUAFmCqflyd4/svr4MaPM33UjybL//F8DeAuXfXjMlhcpDzvznxcJ/pyN
NABvud0l3km1HUoO33KTUxfd2tamP9MSsDkZoj10DeolFh6GjTzcPwIF9u+PMOxV9+9oKQDMrdmA
t1QDanWq2RZBx5J0pkOIW6IcEBr3jH3nZOhO1vLvxlFzAOVtsgOfgQCJSWVR96cZZ80/DyPOb4SP
//HFnh2Fq4QBNmfdG9rv4RRgBaSM5CNa98xn/+NrBdX6Adb/Wo3BcGqV/PdDZhAhm3rxK34z2m2u
fA5r4kLo/sESjQbCvLo+Jo8PYOl/PshMVCeK7OpU++2wgeqwjDXI6ZY+I6PWSKvD3SSYdVmNdzTj
8g6R5dgN7kEsXwUq0qL751Pk28TqdXW9ujsn727JlDvxKBVylnA4YZou9nUUXwB2DSegx8jolq97
ZQrHAc0jsl1vhqbXFksFvEQV+S5HePQgHddz2m5xf4COvf439s5kuXEly7ZfhDQADjgAs2dvwJ6U
KIkKNSFNYFJIgb5ztI6vrwVGvbyZ95lVDWpag2SquSGSIODwc87ea4+OwuFKulp7qJeUO8MDhTCO
47xuo7o7/fWQ21N3Quw77aqpvFx/zvOnJBsR9Yv4H4COwEJj9O2pLs2YLt4oiAy2aoTb3kkgE0Ht
H/frosXF+9fD1bqLVnhxES2/eSB6tD1Z0HROyfIHm+VVIKdCzHb9Xhkap2fuKeZS1VPlct6lDvJ9
Y0o2kccy6Y1YcUzKpLIkpMKPJigo3UswghlLAlI1Y8t5H5iUIAAY6YvM8pdNNjd0K3EcM4NY7BYo
MJYDI9TTas5AhbgQtwmgbtr14IZvvlddopj4MXNwd31q/WhE8KqLkizoYmckgFCqJn1AOoILEX/i
Oe4cwEFSfqXYYAO72U7kJa+l679oN7oVhK3venbr0FzHYIcDrEgQifhcx8WwhH/Z+V2O6m2XEux7
GFHWwtUZfZQVob2R/gnJebqtBOxePAgrxHVBBh0VIXZPfYEV3VH5j6r2xSYqut9s6fpjT6wy7+gF
zmSzkkxl1+Z+yLW7wbcGP29plzMZwOoTDrsAouh9igaFWaJfLdG3aAhIuSyaMduRzSpJ1xxWJlb7
qRdfnUDP2AXUEwsZNbWNN8fkvKi0BKKACod4MRzgI6NTGcgPI39pCzRDrpLGKsgpuGwmV73MjF01
esc2SN2TD6AQV4qSZ69UxywdmI0N50FVzPUQsK5RejKIbJv+ocWn0hriuYF+wwAaXiRQPfAATyQy
z3uf+D9Fr2wPzwsu70C+I7jU6m0ICC1iuL3LT0WpXqG19Sd69/Q2DBvFqvXWC+6qnrTxhZdob6Lx
JcVl/YQ6aSXtcZ8F2I6DfFzKzvwyRa63act0R6gTbNvAmrbAM34OuA7ZYtKA6uQHA5v8Uw79W+lN
5spaBDmzl6xqUh4xMPJhoDGbgDqUnxzwVztPt36+GCFtWICi2keD/TUUw48EdJvBgDuKwgdg+Hoz
9fQ9A8vddwENENoSq0kieVVeyE4f47jDeIOdTBVsab/fl+MhNCe5cYfQ3IvKy8iUA52vIkUa4RR9
iwwsiGBDzmxh6a4Nl7kx5oNlZ+u56anszNpbQTG+1Q7mJ9EGz1QIE4IOSsyOPULSvtMreEdT52yI
XK3WIx1GRiHcSuKketDEgNHlaE0otExDdPw8KLxgradoVNFfXbdlfFNYDwwnMYkgRRzPbMHfZuF3
O1mjFSqAk3ay2cipGs8ktqVb1ybYVp25tDi7yCfBlIcKxHXfnCJBt9U/VgVj2UlML6ZVOLto6N4B
C+UbwzVxlXqcZm0a07lI2fhUBkqs8i3ig6EOdzdVRGoxJFXaNlSMQFePqJ5g1WiYxdBZGEIV4dOs
eaWh61c7y0vRtbnxmYtrtYwychCJaO/hQA+FBzUUrnGeFAiYij59dB7qAues8CJCmjjc9GIEvBX/
I0LkcxtWQ0l5jh6DBOmVm2Kf7mn1aWlEN036rh0fSFENctUCHBQl8TqJc+tiheZPAobeaWyXqzBC
jwpssvat6Ia1dQslec8mbhsrwDPEnWdIEiAUxCDCeu69e0IfmpW21VPMYIXS5Msw+P8wZtQ/TAiV
uXttWlPInZ8bv1wHMLCHGVyNi91gsl5IOpgxTQXZhr3RkxxHqJEZSnKgkf3WI9hhV5BjjK2N/nPA
Msx+Gp0Dje6VjFHgYMPIS32qY4lvtrMfzEPbbNuKMy+sG/dYYSlYQ8X+KNvquZzyTeYRTZE1gIAi
vyE5wYEIkLnDJkF+1s8s7HYepdsSuIeIuJ3C1HgDejVgotW3xGrdsWDZSDkobmzR89y0Jiku7+L8
BcM6EALVvNhziudODOiqceC2VjK/4NKqNmQs01mb3aOy5V2lBS1ae1cLpQ85gngHNxo6ZAV3HIOP
BYiFfkiBlCU5D0AJKbrwnOX11ov1Z2S08z4Nsfjkg3xi4/lqxsKgjTXtYeJCU4gVScndsMqL6Jwg
xNqawWsPdWvtdjkIoWl8QapMN9k7maOgGKkDa+9p78foWNtZm3vH1ghWmMdQ8Lk1pXL1UeXDa8Pk
AAlmBvln+Eiq0aautR7bCXRXZxurognVmhzj8XYw+3tACt80A51BruMFgjA49MWYW6KEr6AppMvP
rr+4PiQLDRC1MJmLUf5CXzNFUcEu5frQNGxOexZdv4hpi2l4wYl07vBFk22rHouiHfeRu1bNeIKe
A3GuYmdwfQiRDP75SuPFg2hgJYCOQkKhrxILwA42o5XegB4SOtHeZzDhW/OxT0x89fQkGdM54Ybx
JwhJRn6RU80nz2mnQx5m5yLnxhMENaYLbuMokdG+lyPsiTp3jplpanb4yXSagpH0Rxq3aJ3Yv3KT
JBtyITNItBbos6rj9efNTI42fiuKeh8E8FRt557xZJI9jiCfdqYoAlwcARtrRC1oeyEI93QKC+w/
AaOso+ezEZJtg00GxSDiJEyktgkOQ5s5KANiN29mqy9unGikI0J5FQEBhrgH7gHdSgXYRTKbkXab
bp0INoVcHq5fXR/GNKekun5Z9hEMBHwCZnZTJjSGpox0ZjRE+DIJ4NSYm7DgsYHTVtJv6ZZ9ReaC
HjEkvO8KpMf1W0o9UoIN3EF6pP+xfGQerqU/nxYKlHHvpOq2mbwGVn4ABVWl2QakhqZhn2TrgOJv
nSxP5UwlvfMIuzGHI43Gi1kkxl44sjikISwczbbwrwdRslVs7YRW7vXL62804aAhDohDlsXFTdwB
xBzK5K6M67dsOSe1Ceh6nSXqbACK3P3LzzpU5eQhECijqfxwIkQ7ZIIMVDm7reWfXr9iHt0d+/Jl
TKU4sXKKUzFEXAkI8RZ9gxMkkCWWB2spEQCGYUCFnr8hiJfezFJFBDX1xPWr6wP4Ixt2S1WjmoYU
Ax1wny4S5yRVsKTo5wFc2pdhG53whNLLEziD7ZrcFdp6bOudLowQHSnOsWWrf31YYG47O/LuiqWs
6xL/u9J0SbmtH6F9J2Cx2IazhSsTzp1q2ft7UetRtky0DZZ0VgZ2MGCmhQkDssdbWxIelV1CyPjr
gWiN/GBFlLBX7grHFXlsgoJr4MQBk9H8eQj++ZVYIEICgzFektjfTUl/ly1J9n/UIn2zzTNZHzY6
Jlt8PSJ7OXTSIaGCy6tYqsXAJVxQR/Rxrx9EtCBa8lmj5miVB16J8TWdj25kiM+WvK5gjPiqdG8a
Yd10jIBoUBYTeATXLU4I1+inBvUh9hYwa1RXw77XzqFf8KdFHT6GQVDurs8zFgUUmNFdljxw+g4Y
7PECW5lxjtezVw8rGr9Ox4sdnIMP+2+8FkKGC6AaQmALAeYkllPDTFz2rQGQQWgQ5Wm5wZ+a5bfX
b51SdQjSumO3FHMD/8UmFHhxxtlhoRSLWiSICaujLKQCaedwD4AHf8xAU1j0n9LWj+lMeLu9VKGe
69enPIvAG12/n6KBnqeCySaGqr/xcsTiNW2FqwRnIvYz//NltZyfqhXqwPRgc33pcfNTy1wdr6+0
ymkOr4XdnZEgAiSGQ8QY5Xo+52Apm2AX8SSVqQXoycP1r+s+4VS6fnl9MLPkz3MzqmpO1we7nXih
f30/DKJdl858MfrsPY4Ioxhjf98OesH7LGcXZ4gFqnE2DuG0LC7LzxAcNivso8gfliPgeD1om+tx
SI325+xYOLkmAtSXX8a3JWIcFMa9PHUYU6sxE3+uzetLHHTTI8lFsIoWhL1l4X+Gunomf4yGTqOj
vVxaKct3oU6+UFXjJVggQyHjQxxbYbu2Fv7Q9aVer5frt9eHefkFticQNAE99+srn7TRQPSzbwOS
xCInR13Cp4sbfvlUNEZfokcTisBh7I9DUWQnKbjkyWde00H/yR3MQMhb5Bi21AWOYN7UP0Tvi0OQ
9XdWaVE+ROGqpKbZTPRaEPOqM6L5B3YQNCNZuWzcbBv0wPgbm0ivhKR93Vgx16BxsiuOql0Pv2r6
mjgiike/tn+mnXyDhHDXwEaFupE5+6AuMYiSlp6n87yvwa8xzQMoUlc32O3e3F4w73DNRwMV4qrA
jLLWMRqDtngHJYxZaIBjngMHKVFo0ykxV4Pws32TOM+9vhFNeK5yyknbHdHS93fpmL8TgsQ665zh
KpYrOKq/aMe3j5ga7QEyg5pi/ZiH5qFjP+ZHDbZMXR69xug2RHCHG5XLM236B0SXmFAulhdO29qB
wTnJ5H7K2RkndQcpUDtbYVMYs0llo9KNx1pVv7giSeAy2JTZOEK5M2MghSym1n6L/IFpAeENjYtz
GbuJLpv+szIfXC90fsFH1IwmlhFPxR51KKKNP5ovkWPcBzQutqmVZUc5dr8JDcfNHg+XqWkFQnUj
2F0vRprO/SGFNDWVytyPxLlcV5FA2em8vn5JfI99bPQRGQLrGo7DeyuHbgQ8NSB3xDOPVwHj/2o9
/xutJwF5DhrJ/0Lr+ZGU3/8q9PzPf/GfQk8p/xEIqlEpkB/5AsnnP1OoPesfJrlZ7DDpLjBfE2TN
/j/Fp/cPx2Vc63uBSRI2ms9/Kj4dAqpdj6G5Z1oB0k8Cqv/v//m3VLH2b9//W8bw34JSmQl7nHH8
IYIAA2nJv2VBdl5qGt1E4d/rlbtaPEDWysZc2K/sX9ZJvfdPxjHazMj9j/Qj/uVAPfwJvvq3J/9b
mC5P7pOj6/oWKXTkcFt/e/KqdKtGmoimxbJgM+nobnIkV9UODz9BTkhffPmNUul/+LRLLuK/JjqS
SzOohKdVaI/wmN73xp4Q2rWGoNDeuETcFf/NU/495/Lvb/RvOZdM29BlDTwjAL5+ZhViurNlsdbJ
pktf/uu3B7zq/3s63yLoFyUvwmBEDn9PFm9zo4ZR2VxV+OEpRgDvOWLhK2K/Kf0G+XIWb0WFsURS
7m403ZVzUIx0CTyGGxTiwM0Z56cGYjLO3GBdaig8Y0PbZlaFu7F8QTJHa/YIKszX0BusVUV+ACJd
5v/41Blmsb669JdGr8QIv+DURYGMmA4QNlzyOtPxPsQZiysE8pm0lpFvi1xqasuNvAYgDOxK8JZ3
lXl0KvuR6sWB5j6tpkmDGJ+xmglZ3IWwFtlfqU3pqNcswOhhJNOz8PEEGpTGk5eHP859YmNMq5MD
HW9zG3roHhefMaIf6yDVR6snzjyBVp/yoir1s2sS/F32HWBv99RK5jk0qc8eYkPbdU9l3B/hVvwS
Fe6ZEEVLUIpvt8BHVjfveE6fR80Gv23Phju+anv01l7HkZ1T9J4tLtbMgqE0QlmQTOnW7L4woHz2
SYuCSaP/nAdatn4/Pk8tToW6Vu9m1PDBgCwuk0X3ZuCXrghLk0SGbUR1aLJfgJC+hcG/GwWfhE3s
hbT5U3ZEOef7xdoq50vFpLYec71V/RhuOWwHo9E/S4PSLSuI0p7BDtXYRWk1lIk1EfOebB2nevdA
CKSMU71ef9Nbfo4lYS0RcDg1PeuRblSOrm8oAYlm3vxNXA7j66+yaD/6tsnZVjETh3/AdNxY6ywt
tt5Yv4e0sQ0PwWYJCkbI4dmti29m5NukY4Oy/J1CTM+mdu919SAbXFRZ69C9m9dJ7aJlQ6oGOumR
VICa8RKpOqXBf4J0zrHb23kZUcPmHze9UcP3WaAqucDOW7QcNTY1GyqO363NezxOjFJWReV8MxGh
f4PPwynMbJUZBN8xAPLS5He7eIEKqgHwCd0tNTONfkEYl52rn3jNIfhW7VdQUaQZsTdt+yw7FRn/
tTGLbzNPaDNHnHP2jHiNiaZlVQw7fV5I45CsOZcoJcwBOYCZ2uccqDwsSPqnCA0wzJaXwFKPzsxp
klvWbZUGJC4YCM6EyS46N+IjtKwtsFYM9g3nT5PRAo9zjIS4Tq/x3XHWKE4Z/sHQ0GDhgw6Q4ugm
/EAA9MDfIni2Y40PORgjYeoIV2i3AFy04vGMr+qC6urP6VvaASwkUGNWKgd0XfmFlDsmtFE7rzrH
f8xIQGF0zbsLDTai1ZwR2+yiK/JkdlzOm0mXT1kx3mmb2kjk3bvVoKYhYWpbVdCZHC8gyipg1zTY
RLhMYIIJzv7ODRKMdGwehh6m8DjfeLaXHntmUataSMou9QCl0Nq3fXsmvOvZKGkvk+TFhmg580xm
Qay75UKTwETJZZgnTbFP03CbqDDaussVVwHxXXt7DKu7ADkUmBGu2cax08OA97a3UaxGTFmIr1tm
RRFyTcP8Lqzuhz2mdxniaVC4XDnLgwBWvm571nhHqV0gx+fB4xijHnv3llgjL+gvSstolQZ675cR
PVgDBNjwEg4oUnsXZG9BujE0g8lhfAQaJgKuj1TouJxOfkUQqbZZzKIuAaScPOfiRTW2szP9Olu5
hby49LVTyQUZI07SlcZkDUcuNPnkcbaS2MeSf12OQEfpdiGKgw3uXewCfY6AtQh5UwwyTcmTpJHz
jfTZWQ2aTyT3WfynkUFBSGXAoUj5UJ3Z/lY5sHoRBIdZyEcayHj8k+du4odlUF0Sh/i5YdwzO342
7Ezt8P2Dik7U9d9Pc8cgpXoN7PG5GfSzChZoQXgPjQWvSEL/I0qn54WHAinrRz83WxZVUMAj9POK
1wkYlTVGFe8qcZ+bcjtEzCwCJQjFxKzqcjayloE1EZfRyS+WWVyKoPkdzN5mcO1VZC/XscMnOk8c
rtbIdg5F88qEW4PioEDsBTzWMZb83fbcmxyKYuLT6cF2xBxWcKTeejJYg8hc5bDGTPqJH1tFI6VU
wv0H1SKyqNzgrhlEeDOU/Y1Wg7UzTZ7y7p4Aw2buXnRGfgnrpxHw1iKfgmoyNLMxBfJEP+uGW4zt
YBMFS70qiHgg5W++vkHLgNbKqOZ0PeHdunuHVE8UEN78AIMGz0kzj/toUrl7r+3euCNH68KOUbPy
gQehDrdmW1xojZ65tb/HIvqpMpKKEs8h/wNRpOY23nuL+gyVW0DvYNMhq+1V/jlbklHvsqrBv6lW
jPfhWKm5WeWAhmjAJ1vUN1TbY3bxR5rlVU3x3dUhY2evveBZQVAdkGvoK0nb3CURo+QSitFcIqG9
qJKLwp7GBxSGRCW256Z0jdVCPs6XO1/c5Wf4OxfHqHr4pPEP7tE3fIThJh1oamSo1PzxGS1xsXNc
e15lKVrNbgp+d8zTcXbYG2hn9cbCjYAYjYAX5lWb2IW9N2MpNrhiTz581rXs9HPgxetUIq9llTX2
dV0QAprEOGVg7+v2Ro1PMzQ608vuO5vQgVw288af/J+q8QRrB5OqGFZ14w1IKpGNemS7r7uozbem
y5/ipvrVuvO2xjUApsviBjjdZvyPkX5OVlF3oNVtv4La2/husc8HtjVh2t+MadffpBKEWuPuhrKw
b2eD2E+np3OF9aIBVvEmPU7lphp5qsl+H1E9tBX497imC6JmGgzoBqsxCu5nNV2gfBGp04PYDSl2
M4Af62FsUfPkJUYFwZuKS5/DmctilwbZ0zBDWrChSIMXyj+NKuu5I8/cK+hyreLeMFm0iQhrHCby
VSFgmEYODVxe0TB2x7QpxToAGwTM5dLL8NPROeGVnfFuINjkRqs5Gno4JDhkcBPTzRt9plX2o4HV
QgXwGVIbZghUP4iL084jcJNzLao3hYL4bfazfzAcdWvPzb0YZYnmPXuJDBafAQ4YpoqUDsB6cgfz
4AcWOaNWvQF5CEjSQ+guW5xajVUkK8xoyWHwx1+zVzPiEHhiBpfMUNdf62548rt+UVUvDNgBTUJs
+iv+d9KoadcK9TR+jC9Wu/FGDmjsBHScbgJk7489ZMietq8bflSL5efPi0gaoqW0e3D0vW3Mt8GU
vEO4S5aIIZqJIif3MY7ZGzAdw+Qe2LRzo11qmK9GhGo56eoDDWMTtxcZCoFZLzyWmElFB3iXInSV
xc4TzopHEXvFxuuGCKELWjvVkYIqgrDEB8f2Bzyr2k+Tf+dgGqdpfFLce9MGoy2ihxqaxpFsuc/Q
d4g0NQp7T/KqNU9fg8dFFcZWfU7S/MgCzKYA7RcDOIINYtxPh86uHsucDrnRtL9aLk0cwV+QDQlP
GeJfDnkouNAJgk7p2kEwnbH/gMRJsU5soS9l7vQ1o5ajA50ThxBXrNtzxtXCktssk8sce/efM4qF
IvH8hOslPCegHzbBtAs9BWyf1SPSt9ZY0+DukUEwsiO9HnvzUklYq9hieJui6b+djPAhd7+inA+7
lRWD57I8IwfOtwh1kjWjs+1UuclW+2GzFUnymXVDjuQjoQJJadsGZGwGLm1jilt2Nj7+nLDsxGpu
pNrRf+dObwGNMmzzOcGt10d2ts2pvlAZNOTcje5HUQwbNlvH2VfDQ5FolgF3kdSGe5Tv/i5diBWC
7tGkuBGPEwLiCS2tZWPArhuHvXBBxqHAml7XEXd0WL+cxrhzRI0XrUKcb9ovLlCJdce4Y6Mi6CpW
dUcsqbEWMSwAnFtQMOLssTbRxixYBuLUmJZZtEsVIMiVjdVoN6SsR529DuKMVbEY0g0iYWaiQKFK
GBMNIznPLtb9wnqYHOdOYlrpKVhpnEGsgZG0EJ246TveVxHZv+kDk6rosrUlgjrBusXnKp022KNw
PtLyy9atCWwAW/trLodHr4ZXYKH74xYUHyNfcRbYYXdRsd4MnjVuYy8FItL/dtUUbt0aTXml02dh
5vEOgsl4ZI9658JMsLGBMJQSTPXtoblp2VpARjNM5tbThOyAPaUEddmSW9T2FBuCU1oiK6BS2ElM
I/vIC3dCTZCoWv9nly02Usf4kdTeI/1USTVRtPtcLIBD3AoAytg1w3IBDcgmVtftPkwPweAmZ+GG
P8IzTDr3sSVRGzIVqG2yF9LUAY7MsC/EKoJVnIS/ikxhOPLlke8+vbmLMZ/J3RjAN4sgam/gPbHa
DAzUXrHVdfCGgx9A37sjOyukyCjeANfFMIgDjyV8dG/ZCBf7YeK6Dsbgfpxh/Ca0DOJ+GfO1Cr+J
8P0d+ogn13aQYk6fqI70xoNr1OcRfdpgPJa48MNcjgSXT5++6wYsilxnFsA2FCkltbsPS4Wjy+ne
jWiUU7nxnCg4diPZOb6j4E+g9iCaorudCIveMkscD5IIk7kY6L4u/BqqTU7PAOL7FKnd6LnGHrUR
Z1ruAMt3Ubo0NnBYdzfGVIzKCpDnsVpirgdSmhjiBN/xOBvs9ePG1zs+qriKNnQgDqVvIgXwmHWg
RHgssy3aG9aa1EOVa86HwM9uqrE+dzkhOoFkTIxO1UvImYydmcDSeFcTdbCRpXijE79VzOEhceaf
aDbfxxRY3C8sMCeHXc2qdpuPyiHwvp0scIIOGlYClumLz/60N4aG8MWsuJhz851pTbLoohpUJD3F
qalZ/zl/6Rfi/CjfTE0KVIU8VFf1pUqMjzoqFm4RxVdh4hvTzroc8H1ItjmrVgaPHWaCzT3af+hS
Sn2ZY4ZsloxMRn5EHnpJs5szZrdVPwXrqnpER4YuvcMEsKDeUoHY0Sydca0dcMk8zY/SoXOYLYFP
4XbwfUjD+HtuQw9CfYnkzH0xJq/czwypd5hH8RTSAktwWjAnzbdFmbhbTIhVD5LHqfvvoq3p68c/
vDJ8uRJqZI6cA+yBBCXPouoZN8J0jU0ROwraTfVKVjsD+lJWuxCDI/2oVTMyD4ehs4bhMd/UZN7n
Ea+Ao3s7KXFpE+cspCKw06zSfVpbuz4X09FxeDW59A+O69wGM8A9oBlnI6STkvKxsasVDzWBHjvA
mgscBTm9Npw9QgGY6lmxK/Lm2Szpn0w4EsKFAIrbC1kUane5cK8wxeJ3qSnvOvI7NwjFNFl3LIJh
DRS1GR46MSm6QwvbxZQvkk0SIb3GulC9wsbUS2Db5hE8Ovimg4aQtsJi+lvGyKPS/ZWlVNYAfew2
Yo+0YIrIeEf9nTPhVgUwmsYKTzkEPZQRiNiz8iARTGNR957x5ga7pb6DdKe2unm16WDAXIQIXbK8
EcG7JygcAWvMO2jqux6hNqtLHjP/YfujHeNUmfZjPrY/vRK/Ilz5FAmUvss8FbCg4L4UicTckyEY
gkTdWxbO27bVWDlZwmKYPFnpEGYb433JpuE8dROBAkmMOYOW4EEXS7i9VU0HQ6g18E6iivJavPap
d9sDVN7NpFntHTixN1U2bWWKHV+YmLcHN30k3aU4Mku6iEaIm5JN0GJLTzITCU1Y7UC1Yk/xCRoD
NGStW03nV0RRsW4wNR2ECcFNz+Izbsmjb+t72yNdQCx8q0Br8Mmj2tme53A5B+exmNURuMBxsO37
vKncm4mMLydqxn1dcHctNOjrIabhBOYcpPefe7UEKLBGBQFVhaopCLhhu0xb2fjjnsowl23GuXmt
5mJf9MR6+1AZmb1SwlsKppYtfXZyXvgQiAo8OOOjK+SstnPg33QyCQ/EczG+hikpwNI2sY7r+FQv
7L7KE8x5MY2yLqbPw/LiAwvgKCL5TauqaE/CR7dmVJdvlUOrtXFfw2oWW5sAQiwJX3VhvOXEYhKh
MGGlz7gr5C6yw+UA2q46WuQlsKH0dzVOwijTDqDEJNiXXqowOsRYukN315bBi++2xsp1OKZlhlfI
9bNd4Svmt84p1+pGusUlNugatgF3zHGq2LFkm5ROG0eGqb2EkcRZgzIOP/cVweaYBtKlVO/00Lcb
RrSUW71I9ibavJWFR2I7cubkBtgc3f6SoUO7zrVfQGWfk7zctujrNpmKKI3epLLG22hDxT3tJ6WO
VUEOWjfSfCT4gGvFyn9f6UYZhtOdi0YGuGUH2tPinOfknm7o+H65fUNTMG8J5Daccy6M+yFVOzlN
t2VpLYBIO3twauOzBIkQZR7m6vojUDhIRxiFB25F1il6l8Zve4YmRAAmRg/oopBR42DvphF6gYGh
ggean7T0HKbc2VLEgC28PN4Ku6x+vBDFfms4FBDBbLloVrOvcmJ91wEGyvK5wgMGzi9cDy6u/wbg
AQg+dmwZA88JaMxaLNC51itu3SCmPedy/vmGJLNi4SPZpfHkLTQ9vPLuGjdfvJ1DhzujYliL2+m5
C6plAYrwqzA4vv5ls/OfWh/7ztRweO3s1zhOGwBzxSXRHzOi4D1dlLM0wFLHGM2Wu2hC5NQ6IKYG
Ed0iDXXR/HlLE3CmN16Nzf24CIsp9jrcjtXz2DnEUivGAaHFXcICixjgHya+Wt6PBg3ozjwCWQcU
UDxh8w1hEc+dt4aU5jGudlFyJbuuFgiKDWfnDvGuqetj7zQfqBO1yuCSwinYtG74KcNkF4JWZXO1
CxxyJwPIZF5iwV6Q/quYxI3MiZP3UKWVnXVrSNrYTbsrWq73kXfhV+ojUzbk34DllN5ov2q3lRq+
ApuWcmLldzIjijqL2Linrd5Wj5O8FVLDZbQnY9u5BVtEBAQYVMJdLdvbqA4hBfXWk1GbrPAkVw9L
kREb1sZ040tEOIWrKovOAGnVZiZeQwiNTtN8AAZhaNMbF3aoH7WNibTXr2nk3zInuLQWix0qgTpB
/jbb6mPKcOWMNQbUhLempuqDxuBrMokn3EpPIxpaZuhng5njKhNYN6I6BQdqFR8kZPxwjPLNUfwg
M9RN0PZ4pVyDvRZRm9KoH/Oa4PmWm2U2u2CpoZXRx/p5RbLVSXBbcC6sKlH9EgYExk6xnl3Bkfql
sKz3RsPP6nCgMNWkSlzwZl7FSt4X5CVj33KJpfzD3lIJNXDurXPqK0xS3EWaFFxfgbgomuLzQuyy
Fv0f86FNAalv7TqPlXSCH0iZyO2gCAStuC5DcrWnFg2Dqtlzu4xZZKrkeuhsUnyOcApA24ThgCFO
+avRLzwYrel4qYbmQBLNu51Ch0vEfUt/CZeDT4SxnB4oJD3658AoUQ4ktjxnLcRq3Xqvsyt/mshS
NoAomF3G1bglPTvuoG1d4cBDSuVuRj2bToSCVyZXLMGWXYu8PKKL4CCN70ykmkbyqTI93bUuy35C
jNKqQEZ75TnOiyam8zzkzkH1w0KjAQOUjp4mVwSmm66PNsq0HcaZ4DIWe7P4Hofgs/TJnrO5zDHJ
v00Dq0WnqHb8J9zdPF8KtiwP9EKOA/PGxghthZn7a6JpmCamWDGuhW0nDm6oipXFZZULC9VGccEv
zEeYskBOcXXyFz5v0LMt8SzvabCiR9UsivphJJqoxgnEbxpgaYjthvzGNS4I9hUgXu9hSsvqFgxZ
fZHmcRDmSzES+dcqU57cKXlNIR+dDCtvSeMUO6PCHF0xq1uZSj67zegcYLLTFkBzH8rwpmDv4jBi
apraPqgiexy8obmTfn+sulzt5zZK945FFhHM+KwST7Ge8KJC5DVo+t+w2VM3Lnh/YyqCTWkwggmp
5vtp5m7SVtx0I4pwO5SsVBwzLCng5Ab1pNznwsDIBXksOhivDSl4gMSPs/JRidO/apZ96vVeGBn8
gdR+RAHA3WCSd5HLLRs20B3+Gz5smqrb3D03wif6wSXozKi9pyvqElEN0VzEiyRhy2x0Yoxo8uFd
F3oUC+WqHcNL56J7xx70eT11SfWkxDexJayyZtmBxrT9RuN3bsFid0Rwaxb+gwlLCgP4cEdOPZB/
kHseTL+VrIf3hTjo47dZX69z6pXfQvG5g0ZUiUVfual/91G89UP+LFHZJNfXldigcd9fzwZ8NNAK
eI3Vst1qsnnT+bQumorSgkVr3aRVhakMNECsaYSCvJM1416EG4cpqfiTC+0vToEtQ3rY9dCZMf67
9slOg49gZEwKXm5b574+pBk7gNQr4hWyomUhStHvOfQ78iG89M4PQWOR8KiZBh1GUGpZANTkRtAd
xkrtb4OZu/Lc9oy+1UjJbvxOh1GfLLRQm7KcN9LzuAYxIrI/4UXa1Bv2DDe9M/DlLXw5ai/sD6ax
9Sfzd2LV1jaIA+80eCerk18zyeGL0Q7fie2IDaLH6e76FXhba8OJajHQn5JdEGJI6BdKQs5WIDG5
RXTRMB4cgWVvZHeMGM0vN4aun0niyI5WdvCmi21wzaZd4a6iuK1X5aQrlMOs1pH1ikLqhnllfrIG
ED5pTJsCca51T2wESGGALGt6DZs4jah6uD8elDE9uL7p0bAokvvOzL9zh7vMJFVPSwF0cGjnP5tU
7JUZ7EXuvP0HYefR3La2ZeH/0nNUIYdBT0gQBKNIkRQlTVCKyDnj1/cHv6ru27oue/Bceva1GQCc
s8/ea30rj4PhPKGTc7zwFNCZcfwp+sxEgzGpbDK1kRRbbb1XgPgG434FHkD6OvZ+Sys7oWo0Dhlm
9akFTKA30dGa2enl1MH3Dst7Fnt0ozhMkcsK3A0HWfQ88s55JiF+ahVnuwIUCqkmGRwHop80OgsA
m0A0lEW4NnL9o2cAr8kJz2xBCrtGfFCG/vrFyMtTP29oEDeVohLZ8JD4BUrUrRiDkZ8djt9t0+2i
hrAJdBGnboaUaSFJilm5pvX/6RXhQWgyyU4UkdZbAAQyRUuHgBcMLJK/u98IwivOfwO8Ayega15C
Bx6M+stiLm8LBL2r9HsxqVcLBvTgdKKOApnRqq1GIXxJQ3uVZ/mxGOcTb4rjfkbrXArLfZEFDJFS
/HJlER/ToiTWWS5bChIABwoDLMnr3nAyZdehpRWLMW1NX+uWjUW+6UNonFSsc0wDccQW889QEbde
ja+GxtjRiMcZZeuP0OVoDoHQ6PZqoQYEKJMKrno3meNZ0UFxErzgKqnwRNj4TMrAUd3AH9rkVXZk
Or71dDy2vRFZWz8zD4ThNLsild6SBv7lkCTSuuduJNacWg7C5rTKDaBRqcDwU83ivRKP3zIDEbvt
xmkr01taq3H2nAUMOy0ZzhyPxOAEg9N5er+TS2tTg31b61pDdSTL6yEChyROU82cKMcs5HeMd4UW
I18fRtw0s3ZCgkRq0Cgds/5SiGNu6xpbKIUN+ExmfaYxlY+GugraEpZmbp16mUanPg0cwk0CGAQl
dpqoe4jVXtoWE0gPOq6rbPJopnAe8kuSBaXEINnKlzh2WEG9/fULWvB6q0hZIIMznv73R1nkBpPw
Y4r0h1XdKbP6+J+/yvyQP/r135ZNNSnPv/6FULxGnoxlZ5pPFsimG7WDQ8p1pB/PPxulTegokXcD
xKFtpuxwzUKzekh6xWfIhqqXk026JPwT5hFpJWeLJ2CpFNiZBhiprgT3RMh8MsV9YBeV8PaoT3mF
AtvyjqMxm7Dk96wxvuLz6AvSBmpg6hSj91DU/S4OrOnEZwi3YgG8H/KBAR1jUYidNfPTCuy2/mr0
5fCchUyPkzaIEcB8aYB46JCBvZiimPk+r3eR2NAnELlejysusfYw9jeZ1uROVGAoCOKGTkL/EqXS
Mh287iCS5rLuTfKlYw5a1DXKwa/UxhkTrqFCIMRQ9K3DXB9PJLSXXZoOayvkG0kLUKRyqnWHMofl
R6a6W+Sc9WRKpjTKnNBSdlXoxVTWRAGneeUIcX4bZIQZkZeSX6dSQSoDVzBt7w0AQj0uLmMsMKaV
m5NegQjr9R7NSV3t6EmRwjyBQG+STsNISgxrAF8KuAbZVZqIoDiQchaEZhkb+TetRYp0LbnjTbHT
0HB6zSu4vFsSm+mUlpitoaak85NOWB828SF8JCbs2PUGKAI6hytcAtaWKf6mFJkuk2rgNAAUGdj7
dpSSq+IjrTJni0EA9XbRh73pGIZSH9uJCsoHMqSIMnHSk1XNbTSyZxir0X3Q2hsqnYiDNwA3IGEb
GoCkb4iWi1W/4URKFu34NRKBfkdQsSAnAge3P2yyGu1HGDBtLjMSDkaNXl7Wkd2hW3LrxBk3O2ot
mHukz7U1ht+hiP0VEWXyohV4/uOi+JwCxXCKwHws0NHbUcEUFxbkSY1mGVIXaNFOHTRCvip9O8p6
StxP/y1HwCJJSeOMB19oyr8jRXvS+vGjDUpkRaG6xz66Y/YGNlGkGUlS4dxZuiPLC1Z+m125ibWj
CsCSCjqpXGKd1It+MoWwPWNz4tjt07AUpQgk4JTZeLN0G1+7sclIAxWMFIk1061thR6VR6UzDp6l
9vAvEppmHMjdqknNHVkz4SaoBWvbEa+3KZU62GKe0Lfc/mCsLF1B35/XnEEsea+33rQeYlk5RF5h
OrHSacfcY8IeBYe6VMHFwTdZoU4WT4bkZausVDJ3YtqDwgVOcoOl71GiD2lrktY90oFt7V7QhEd8
znYnUM6bfjpcGpXReiU04bVUBSjBVSleW6scieAw0huSHXKtjZwCONAZcjIo30geBypsEeFSz7zq
qecYQ5xIXD0Rm8gdjsr/ySf2eTmIOHmakiFSMejJk2SSDpT2zIXFqkiWtC+jJ1DLwLHGKnj6lfoh
SbH/5I3Ml7CbezdoGFD4Isu8sTDRkK8L44a8Kl+Sb1KdCOZZESok0+FGHmVWKBJ//d8omOSjRlzO
agifoQHoi6Jntu5ZAqPFUjgFEWCjUK/7o+er3bFpwv7YZ4WybwPmmPPvN2XfrApYbsypDO1QS82O
BAZXanXzCczcrenRRWbTO0nYod3G83gBNP0qNf2XaGoITAhmHNJs+tEHQr71LMLc34fVqm5Teusd
F0IYcslG6/bBvBLqXFXBTep0dVXmzEYrURoPMnUJjZFYWcVN+iaM014UpfwU6RHBcMWx77EtAzIz
ThPvWIh0IDVAA6IyeUw1lmMmwNimPIv1rMvQRfH+vbgydnEve2xETATVAqWESr7QLHJsSMmraIAL
qyoMdHQBBrwdtWN60nvmFtEOWPGqfWz8aNdUOL/Lumdao8UnAkZBUPTRdpg1X97EIt91zJMHJcFl
a4J/m7ZeaeiAtkMqO8opNoHmNRPzCa09uUfpWH2aXkTDDSrdvGr7CYlHetpWdpsRu1dUGrPR+VzL
lATDMwotZa7Wsq7elxVbgx6UTP30NS56wUEIViAQkOnyBAoI7jAGBpuT02MlnchdZZKIqen6IaLY
5NBE7JwytjtJ7eGl0AJ+MHLoUGm3IzSeMGMP2zFmLXnDgjC43H4ab+xBAHOAiJVsiy6keW4QuAUI
DikIObBLgJaa2+o6Z/ohs4FnSyuI15wcIgaLanQDeVuefBytC4WmGMv2hFG8xHevoB0Nn6apmx59
2ggkJ6BtyRTRO9RBHywV8ntaS7S2SOII/1VUZv8JS4lfgaUryR0f6AnwISdSopvpZEwSGJDpYIpS
fKxN3Rn7Vt0nYUedZxjmVu30EGQ75qcE+2UHypRzmfzAVBChqqLchaj4GpPqFiBk5s4aH/SCYfmg
ScoM4k6BsHcdxvM4cRNfo2mZ06ttq2gvejVNgWg0Frg5HxBaDAbLMaC1dMve761GPciW8PTv+cB8
ZBTBa4VtRtTeoPY7YsSVtWw8NGqb23XAwKYtZIBqQYdlBQzTgLwMKD2R1RCMyz2V2dGfwCm03G+M
1mMS34L8yrEO13UKUmiwhm0zwFORqq5eF2q7YhzbOpxMkq1mCNWqH1Hi5f6LIFrI3mkZr8e2PI1D
ytZQSarLHvosyxyDAsWcmz9uZVRHSyaZRq2hGmb4BNderJQrCwN53uj+tjVTNs+iOsMnNpYdBYGd
tj091CxQ7GkYmMV64p7KZuRm7PaG0Tj9kFSkOOsPvw6OfJOLKtWFdVBOroEvmXYBCoJOW6NJ1c+C
XsHWbLVk1fJ5nEQ2DpqBHDfJOn0Vi5yjS1FGGS74xymVi309cbwQlJE4Ml2lreNZdAkR4y0x3tEj
jaInxfeSbTxlGzyB+s7SG6LCtMZVo+ik5SNdksTXl0qptrgbe85CjQ9d1M9bEKMd80HysmmEzr/3
65du/smbLGRp4PtoVqe1Zqc6IbSVXruAHMQdMjZTwAAeOapXphtlGMVdOP/Br5/kjDF/ZmlzR7zx
bBNYk6Oeu2atyXAybJQK+jacFqhEzXP33CN3v/p2uYFDecqezdfuw9pLjAsDcmUcgcYvwam2+sRx
QYVDtJDUVX8m1sB7m4HQ/bkuMVexei/mtgrwQdUJrIX04ndOsYat7SbrbKV/8BsP+UXnryKjh+YI
Aid9kmH6H6cXAyglHnr2vVNmLSra1zdjHzrTQRAdwX0CpJqT+kGB/5BGS+vKiFB8NzbyEeyvconf
dWituT0Rb7Ue7BIIyWdxjWm0lQejeIDIq5/9JzXFq//eFQcWhDkWjn2EUWa2k+rViDlXtltSTUjJ
OKCMTkkAz2jYQfZdh9DCqsSB3J2skcLIjyVeqUXrpsnBNK4CyEnaCevUUW5xs0TaQ4+p/yw3CEsa
RpFvDR7Vo4pMq1oW22Jdxtf0QtWtYruSViJyRdaOMx6SdpM9RU/CK1ICWknYHlb5ugVQ+KS+J2Df
xIUyLKfgqzkoN2sL2jpx2xTtseszTFx0O8KCU2x1i+i1e0u7hXIObPPEhxuX6sew7u/FsCXj6to+
SU4FA9phRkwaFgGsF3Y1JERrTpyw0PVFd1SNRbEEgsqsNruJMMabhXCNCC4EKtatusb2miMAv94m
HzBjnsPAh3blItHIpl3W2+nSu9hfcodhjwDbYJnv4NVwbcZttk+fpAftmvVLVT+3spug8D2oW8KG
u5aAY8e6iGfjKuOP5MYRQEdtKC+f2y3egInecLQU9unOPNA45iB5jTbJMN8BPieO0fXvDOw6J/uq
DuWLcB62CQr9dbqZVuruhnByFRxSPsw9rJcIaugmf9SUvG+VTe/vKH0OtPsXml1ic3io2ONesUPc
WYBTZZMXKylc9+oaJUbDpnq0NgHi63ppbPDJicomupkinGlHGrYGTWYeVbu9lk525ByOlmBcCuI2
eEpmXbXNFakZsVR2vYfssPUvww0z9VFbhxvjVmUnLdzoPqEd9l06yycPesMqJgz8Dm8u/qp2KfSj
BeTMubfq+CR/ogR9Ia3vudrhEgzuraPawiOYPRgJ8BLdIHBQkwTH4S3ZVgfjVKzfBlg0e2VdrFDl
Yna3h3v8iiHkYpzRuOTP6gI4Jk4VNXZCfxWYy+Y7+oY0jniiLheIEI+icmpcaUfTp39lKVPemfPN
gnoU4Gu63wmyvCP0LhGlpptdrHctXpLlcROWjExIqbw2O7NH7uBK7/WrOGf6Lq2VcCg3InwZ1L3L
YWk+lxvzIpEO+gEP1gaU/ZBeZkcPUtwJ0lB8ATssXOkVRWBB77SDxCuhfh/1c/QG3LVcGWvtPBmL
6l4ktnnhnDh9A+dtEjfdixflbJ2DaEMbzNtMNJCPfEMc1qNtbC7qd0G1mzXlRrZiTKRvg23+oD/3
jvHq7audv87c4rt2Am8ZvRPEM7YLK90ZTE/4xxewarGFernLnG7XGo/JmUjk0IF2ldzo2z+LypJ4
D9XWKJpw2rgk6yBGRlrXf/vigTjBCMAWU59PdJzjiAHm2COtIXOIFeiKZwGYS8dNQy45CDELaZ6t
UXvCiVM2fPOL4il4E0C4icv6gxPrsAIXOofsuhz8glXtSicQ02hHwPru2n1YcbG5mTJpOW9Ns/Zh
YT4UZ7i30EM8tqxwJ/RrQ1sigEZep6/qrXdTi6U6LsXqEUHkMJ2Ei8zc8TG6oecWaAWDAFkTFiId
RhfjneoyjW2WrLof/tE8FMRb2+Kq2QuX4WTtpweBISoVw8Ha+9rB++rJlt4LDqdEfBjKlR0Rnmz2
rF3h8L/4F7aEFwA1n8K+dnn+Ig71NAygAcDrd6unaosYKEQpuhQfrBVmhmXwon/7O2Ti0IhoecIT
g666YCJBbjY38MzyC9cMci04YugUlgiARcW2rJV5qVK7+gbKIWyjVwzu3qO0kR7K9i3ap3fsyHTt
sPSTTtYsObUhkyEDseftPCQsZaPnlqyHIqbvTV3a/iYl6+Dbap6EaWHaWs+WqR4G3stsGwFAZPNk
qahr7fYl3dQAQ1uOzguD+3wjHBjBorIGoI9YhgGIO52DbA04L1v5dtMvg5WBNPusjAvZaZ6sgySu
ix0mSM1YlOthr68tHhPpQXgmHMGldJdP4Zd/iHLb/BS7jc6aegJYhHahtQ14vxRNg61+ZG6zY8aZ
8hHLG1nGBEjIZDfskPkGq/yYvVjP1OjSvhQWgBcYAwpv9PmR43qf2jHuF/IpVheVN6FnWTTvlohO
D4HxofJYFmzhrF/87qwP22lHFMK6XvoYgNblAff4e3aXr+MzpHzzndYPROkdiXzqqn4JnopxVX/w
yJHU2uyUd+GRb9eRtl5g84UZ/QNfxFQSQGGH1zhwLescgZSSNjJjNGhqkMP597KFchfDrW6uho0W
7wH2utJ6QqTx3LiAMy1zUcAk+fRw+g82YdDizhNt49B9NwQu0/uS6QWts6caweCyuwkvE9809A0O
Yw8mcdzMm0DuPJJQnu08F9AssoF94KrvqnVuCUhH2TIuR6f+8DaKsLRCp32MNFfonfom4MCA1Qgm
Bc8WX94Og+K4kkPGz27/oLV7PVjjxpD3xnfOvU1OKuG+B2by2rlluxcuI/VGuNSeqjOMkvw9Q3O5
Aoc6nATHR1KDstZAmUwY94oHkzDntemmwFCmB+6w+pQWG5CMgbhkYIX8od0ljW1iRcq28iP/vSEs
MtwG3Wp8HLqdETuzthIiFJ5JYtMCR8kcU9tyZg/1M5VClN909QD5qDavHCSF9kDBVnxVj41FYrrr
UYa+RulGOrNAIX+SwxtNweyxfggfMjyV275c+Zf2HpdrUrh5YhjXLHzb2JgULsWHaCzB+vpP2sOg
4FNxOBWjDNBdPyf4a0tzjnIOFVJ49N/MV/nAIpF8RefuFWBn4HYr5TXfl5tg2+6aF/WxSNYjE2E0
pRdSoBckHOKBCiY3SO1iVRqu9dqkANpYHHe5shyzh8ywsQAGhNE9+NMl/yxe5+hC3JtoHkxK8y+o
0tg9sm+8Xan6hbdsfMa7iA0LoiIqOYSDs+AbIr1jPFTk521pk16zddju6gvTTu8uEINymL7zvX7J
nyNz6bnkU1B+bbMnPKhLpSFFZZEcCs0uuFhYR4gz4GHlKnGznUtpWaFAWSY36rgme4PZBbYlOwz0
9e68T8yhmAfYvrYxum5SZh6ZuHnFXevOwim94JQZoCTwmHHqQCr6jthz+mJjKzFG7ABD0aP0duId
3cql5tSxFYjdZdZ+NMHl0jlcdNNSO2sHdPTR0+h41Kjv3PgCiXxb6lYMPzYN8+w1LO3qq93XNhg6
DCMon0cE+U8ZS/XWc6lb7PQc75TK1hwIKg7xjQdzX+AFg4kfLIkGf6By8F95ZpJdl28JZ0DV2IiL
4qJP2yJyZr8tZFBzRSidhzWGu03bakcjXQw7+ur0KVT4rEj5HcLfmHgWF8a//qvEgkVFBbyAdXYX
m+vkCXrTlH++CK/F8Crm5y6xy2e6zj7Z1Q4VVLhGooCQmvJsqK6DWq7Nx7ZYQb9Izg0ZstQ+RBB8
cjHYVWPKeA40GwJAD+l1uJnhonu1DLvaEvtBl/1z1BbaFUML00lJtacTMB3Bgbflchln4MuSU3tY
7wIKP9mhEWzKbnDjAc1RjjvEB5990o0ck/Vzm2yI/HnrzIW/S67+EUBbblErtQh2vmgEPKrvzGc4
iFKwmitsMtYexTJpz4jFt+Epe+RtSyfxlWjSK80MXhZ3FGeEF7w+JL9Ti4u73ObiCrvkld4dB4Xk
q/Z2CEjmKfvV/2Q1ToUtiqrmaN4x7L5H35UbMdLbFCv1w9ubmDU9znzUyIv8YD3iZaSvV+x7wD9w
P+pV8Al0neO22LnNIuQ5qrbRij2K+6V9plXAft0+0/poymWFscWWbf9BfRReUkf8ECG9wwzmUT3F
rIcIP/nKmzdQMOpH9c2u1Zd2My1Juew3QWcrK+/D29V3v9pFiHk38l6wjW2KzS2wSzLezI3olC8W
OKKBJ5Qv+xsJvQAPcIsPxEArYXuDo62tc3Vubog57yZ5cPgfEX7yrKIIdcZ98EZVHX2z+kmJrRPW
+D7S4PMXX12BytKhbEKfzS7f3NtzoOyTT+2Zu/MxfPPWqWsRSRDa1s44SvgLP5ktILqwpqeABubK
AJHEavwq7EW3xCi/soicsVn99R2jEzs4cFvBqY029TbAAn+SLvNiM4vEOMMZG+lUzIdYIi6yNf08
/zjepOdn+FJSY9P2YWiL55yNsXxN0LIvB0c9cuNwkYKzvAu+sL+aj8S9h9/RtftgExAukpO9ZNcx
Xc+o8bO3HjbGhTWKh8L4ZOq2V/bjFgqm8QLNhEDB6cI/Nrw0vt2SBBcDVqFKWwYbKmLvC+U4x3W0
t9GXyhGDykhFObkIDtirxEdWeX8xYLc4RHhgrvkxf0OObu3n/qbA1GflPfqXgOdp4d0BxBHb+EwJ
PQICXorn8IHlSGbJwXK2YNxV3+u79lLfWR6DR3GHkeAEXPrO2VU9ZHvJMXYbQkxWxnPF01YiKM0d
Fk8WS+2F2vrWvfYu05h7cUOgJtgjOtJtRyntjM8c2ElRqEnCsGX4hI7IyI9h35O15W56r84lwDHI
gYjCCHu+ms/jsLPs7uh99MMdYJKQrjVxnaucLReo+l3jGNP657HB4cMhrsfGuBBf5gdoIK11V3x7
jia7k+qkVACtI5Yu4EQUH2ttNx6LB1ZBNIfWduTNVuvqUdsOa74Bca+sagaCNzzGwSKmH5Q9kW2R
0xdio2S4dZzLZ7yE7xllWbAaVuJnaa7jesUCfhdYyGfhwqJwjUPxVj9jp5A5eEpn4Qaq0Neajkep
VdcGIujeSoAWMprZ/vopHvQOB2ph2fUkRrZR8Ugj3sfQ9OqT7p4z1+wnGg2hFO7wys4kuPDX74NG
WxItVHKrWPGuljpzFVXs43iePGLJMUwpU/IsJErtGA0UdbRbEK9FLeNH34y3OA6Z+EFLE0NqL1TK
KET79hSLUblOMt5PUHRYnWfYWj//EiG7WbZMNvB4TwoyuHqvSgPl0gCy6tcvg1kdwNLp61gPku3Q
z9hblYIyqUBJWV/WV15b3d4SWhKokHPRhEWfsEoLkJn/+UWfbokh+GuGCzQxERgXq6YKKR8C847I
snKDgsIc3SMWRBrPKt5TlBy0aMfpU9SiqxCffDoWfeGbiAYkrM/VsVflTzkGu5pFHOZ08+zxebch
ab1omVo7LzlzkSsHLRZ3N4ClL6XwDhAMZUpYv8U89hzpcs2jIuI/5kK0quyiV4Zr3E9sj8PZqNuY
PPE8pjPD4MwrntT6PqqoV+efQ3MgjzqsP4UoulpJcamG+rEhdIE1Ul3mQ/LW6wUt1PE+FoKyBkns
0ll3pNE4xaPvFoJ8VDh4Wp33mEnqxfA4HBmytoD3zImlUlw58c4ew51V35hPRTtpTuyjBoK8desn
+YHLQQGTqzO2vfg0yZ4CCtralTh8mLImbC0vwNEXuJ5S7etsqDctLivWmSTZVAalqzG4vTgGx0rA
dIIZY1x7ZbvuRB/okjpPMWvjYCbWsOsyikyroxlIEixjoAnqlCV/jDSNia+DdhsiziAdwcM/ep9a
7VvtAegJBDXPaDFHSygXWrEFSgkjtgw4DUvm8r/+D/HzO3LNj5hE1QRfKBqabqm4M3nRH0AXfUjk
rBPMyu1VOAO5BaagY7+QgWTW8IbTtFxXarQtYEqBqBhvf375f/Nd5le3JEU0dSZE6g9ujjFowCRz
oyLjtf/2BtUWa5/WQUQXQ5gFSl6l0+2Cp/8XjI0Edqj4D8dn8/nf/6X9+tiSrBiWqTHcUuX5jf2D
nCPWejHIg1QxaUm9RYVTrNLXodGfRh0v/CSipk+rAza8g26h52SczMk2Vzaq1W///BVI82f891sx
ZEVVLYD01o8rIMWaOCIPraAcg0WISgEshPAVgIx2hQeiCQvmkzMQhtt3YHrW3TQPHKRFJdz5419u
B+M370WW0KIqpqrJ1s/3ooWeJAs54T5ZmWGoitjgZ6xAMhZvAV40TzDVv1wJ5Xc3oIzFw8BiIuqq
/uNKxEzspqIQKlfPaPcZfXojzROdJJVWO5GrPn/9htS8FgXZmmm2rnGilgOlPXIAXCYJEHsvQmIc
LUSstItYptZXNf6SB/V7hPbtV9WTiQYEFvOwaFIub9EyAi8hR3AgQhy2Cs3m/OeL+rtrKiuKgUWW
+FFZ/HFfj75asCv5tWumbIQ6eJiFXvZ/eXh+3aQ/7xwS+kQC9uBvGYb8/2/iAafzCBG4crtKu8Km
OYNs3vUGze+GJ6agBWv02ZnYTHAMFj/05maItAP+DzKt++RM5NiwSOri1O891dxz7deFqX5Zzcws
KV6TsjpAigaho5drsfZOYht851VaOX/+suR/0bNYgxRZ12TRMiXi3Odb5B8Po6Wpg+TLIByhiaDI
NHJoBcRZt4xaxpRrOlVgsVND2RAIthLntrLpZBUYealH4BhDGNGHL6h8X2ZcEQ4Nc0HxoRVMvX/y
UrP6yzPy27VDURnczcwxWf/15/94u0pt6bkR8na5s5atBNUGw9WSWM0YKVN3ixmpz57+10HbRQq9
Sx8BHD2ZRWKKzd/ey++eHoWFW1RR1CMM/XEL+AhLJMEcKzfWmJ4YZTzaM21kDOgJlXIJmJjnqSHt
SvcZY/RB+vnna/fbx1exNFkV4bzp3Ig/rh1+k//cgwOCIruSZJrMXYhIdLyZRKoDqiYpaX7y8GXF
AEHmi9PJl8ikrzTjZAZsctjYhy9vBqJMiP2XDSxfwgBpuPqHIilg9yScsq0Ge/947QLvHU7EDhsl
DdOo286UpWbGUP35g0m//2ZN3WA3llXzX+sSGlRuILFy63yntbTYdVjVKqo1ZwA100RoiSfJ2iQ0
ziPIL39+9d/ti9xhM/FMBLin/NgT1MFTWzVlTxhnTo9Aa6LH4MZDG60l37hFWkaDpG/+8pl/t2qp
IsQkFb4PJLsfOLl4aLNuTHpQqgPXEsHNq06o8Z8/2d9e48cnC7VGxifKDYvI7zDpRHaZ6V8W39/e
kzwMkgLQV2XI/fOetCJYLXLDQ1FKjtIzAhhZRayBG0zLs/PwCxOkhiutbA/4Zc6YmhjGox9Okn3i
lbuw6g5AxAH0yuTMjglTKsDndKWCVxKhnGbOn+8U7uRWGG9wSOiMzsAo33gkRe19Bo6ZgFX/cnHm
bOwfdQLwXM0kZUAVCUf4ycJTtaJVBGBBro84fdGwjYNkBx6KCGoZpTxmRp3ccHczcgB34wslU5OC
0rewMvvP19D63TsxTItiVZMl4+eiU+qGaI6FAsE++xZ8hu0BUZyW0UjMccfzUDXeTgFYESi7P7/u
v6sTVJMmwjpDJ1jA/PUN/WPhtXypmao4Kd2J9FZD5pms+bKXedHhR2PRrby/1UPzHf//d1iFz2dq
BsZ5TVF/VsdWHYbTOJq4w1QTfgTKbErZ56KKnv78yX77OqosSlxgVnN1/uT/+GQ6ZzjFqgzC9ejd
TJ68FnrMDKX3l1rT/HfZy+f5x+v8KLYEJdE9hCO5C5KiESzVRvPNKV8nkQZZgJSrzBUfE4L28jqC
EDsWLyps9zK68vHpNXRt5wjWrLlS0pWCHktSAtGJqIQWU5DyjrPR5M8gH/Qo2EoVwA0hShxbrQH7
fSFma/ihwmrQRBS90H1ay0RU4fkXP8UHJnsc8yNlo5W170ydk8Pb3/cqEzqpIyzH8lUE8HmzCvLp
A5+5sOk5UOKZ7JFHMssv2o/OFJEXxIHPgTjDtTPEb71hczxl1OYPDXo180UyUEqAfSwwN/WNnW+Q
IUlXfIxb0w9e+lQnXayFrqMN6tkvgm8RJp4d/8qf0kx6mJNkkNmmPYsOBNsTh+Zy7dFhzS0G4J2O
3SaKEQ+YQ/AUTtOVRLo/3ynSbzYmCkpDYzEQUYZpP6ulBDiuwjEtd6MUIIAc9Jcuyc5KL1/Mynqn
G0HIzRifsfPciak81VagAmnqsfoTIqxtx0y9YF5/1qRyJQXFbRKSV0kn0UhWGlK7iAGYxoDGTqnb
5BA8VZ0O2z7wyEKSSAf3xM+qxl9txGdsbUyp1OAp7xidCgBBFes96fuL1ljHqWkvckzLtfMcNcoY
iKTWsSqDlYqNsFH5C1ESLpWhtYMeL2d0TmV1j5fkLDfdBcucX31G4I8VRfocfWntCcYRHky8UCr5
rc2kdTEwegz52j2PKRa8blpNq7KaEFfgWVjO71NW+9iujfYS6NLnr7/X6fs6r8+obwGFQ6iQkfM1
CZRhEtw0xoJtJb7VUQeimzVNUp8VOdvgs9gmYXaYAvnka+qDH8OGCKqbMOUH3C4wd4LgFvTxSxUU
074hsFb2fOGxyeqD2hqflqbTzTere44d8RR3Ft6t7IQ1Ln/kDApV0MNw9Zc75DcbhWxBS6X5pKHK
NH4sJl4KtVSuRtTRYMhyvxq3DeTSpU4QOSAGzQlT6zNEwI4ko0LOInLZ43pgCAom3v3Le5m38x8L
qCIbKrgJC5aH9fOIQpel6/oizV1wIMjTt7FAnjZGtZQ8amPZ6lK3RXgvLoWifxuM5kPKxUtdoawJ
AlNd5V3BNNEU/E3fDH/ZxKR/nzoUTmgiOYqSCRXz59pe+WMnBK2euT6WAfpdhYlUlsEL4nJ/5w3V
i5eSfskJIHFrA85WIPSbthW9v2xqMxz551cE35b9zDQ1/vfzrNiMsdl7Ywte1rxBBEjX+P9SYrIj
QBiYOhZDNIy7jKyXViEAdaZpNLPnXO0sZMVJhKNR/9DSHWngiO6C4QTvbzrknoD8CWOJrMZL2UI5
61UE7OrCSekSPkvYyBDnYGuRKeJ4LZlYKR3zv1z8f5fQCucjBSSDRm9Dln/UYXVM9HaMpwpCa3ts
ZIvRe/UGg2rRJdUV5vg1aQlbLJUJWEz+9ucX/3cFrc67qWSAhDYsTftRZ8ZdgbtJirCjmIyb8CvZ
wzhe6dY5oV7uezl9nATEQ39+0d/cU1Tt4K4Ng8JIEfUfn7io87z1uzZx8xjJJ1rCIq7fJr0F+kEm
todOOsMjNxBt+j+knWlv20q2rv9KY39nn+JcBE73B43UYNmyFTvOF8JJHM7zzF9/Hnr3uUgUI74X
F2iot2xHpMhi1aq11vu89pku6u9/PvxbCPjr02YIna+tqYZqWeZ1YOaHCVB7nFLwQsDQHlgqo8PS
aL2DRD8Zt1FinTvEAZS3TWrSCmiLnuxE2RmLQcinqtUv7fxrGca3Y42WvxgkGZP8ZRzv9fYGjN8+
ypHoY93xwd36fZrgxNl0ELSbJqc/T2k/xT84IamIu1NOHNF9oKMGxq0+QoQPgvL854v03sDQSfpZ
XCYiIfPqUAGtwp7EeAy3FbgGNgoP396mZnuDNcmEZIwdZeM8/fmYvwfMfD2I6TqQ83myuQ67jAKw
piJjOoH4eKd4yUf1ApJhJQr109slj710bWj2B+Px97DSEGzJdTEH6xz46iEwa5IYjWfHrtK2+zHp
XMOIb0NLHP/89dT3rqkpSHfpErKgdp3GJewawpDPdv3MPFsde/icB42EG0tl/lwq+jE2tE2Em7qE
LWDUzLKVjtKqHXchTYFAqkw4cJP9pHgfjax3wiWugSqI36WG9bi8eiQHRRuyCJsCeqX1wxQGD7o5
MAd4xyZsDm33rHoRTT4RjCj1o6Fmzivt9fM4T33YSJi0419PBywgjQPlKHYdE7iEgdCPDAisBWHn
zOt5jxV4hTnwQBprJpFkus8qjUuglvq3eGQRwXbetAQ+ePMGvJUqQkDJQ62raI8HfDWmmJUA+3ke
exJmqlatUMbRFFK02cars/vEQEQ+zASZN+hYUxgI6FGTzAbAs6Lt8sYyUEq5NnvgRW9/DhDPgZ0E
9AkROalWcHB9/6WpzT2OGwT6uZhF8f4mkHq5hH0MkiP8Sl6PzrcBuJ+Sdy4gLmepqeULgOdNMW8D
Phhw80P624WVzpyaUaVjXA+4KYLhGhhMdGOvfPGwpYROurZGXHfoRpsNiD2z3ePFbCwQTX1HnbPW
i/ruzyfx7sOF5QDlC0eD/381kaRGSfCAX42LppOWKr62iNWLtJsPNm3v5BsZwfhfqSaTukWu79fJ
EbWbjvlylri9TtGJ3kTZguxgnq6xliWEusA8oB+ce9Po5jlotWPldcdeTh+dyO+RypyhVykTSZKf
XP1fT2SKBDJi0KyuWsO9aHlZDdW29l/idPxszlLOuk6+VqV5moXwqfz6/37BuQoGC7ohhbjOyPEY
WF0cMJuNsfd9vt4V/WVp5X0wWWu/b5JJgjEzUmcgfa9dP7VDHWfqlDNjYAVowzyh4TopErqz7HOM
XfPCYs6K9MYNO8tZ9A2jHCA5fsDjRqugiMcIHtg5uJNDyDuX70LDeUph5mgeZgMD7YG1SoPTx9Pw
e7MNNhQGO3znnbSMtCoJwq+L6exs90rf7JWieOFSLjNNO47iw1n/3euk6bDuwF7I3yo3CRfJtsh+
ueNwq6gtSOS4eGlJm4KElHTWJOHXNvlqAH7psRLveyJSPNjCjAaYPw8Me34CrqcDbhRFXkPVMSe5
WuecVgPw5Jexi8gYlQ6gfwn4AQJlCbUypPcLkVTe1HcB0QQhwdmR9VbIZ1sal5Temvx18JGuhGnn
1oRLEQskqOkAKwdeOkels30wb0zHuxkb7YLdLaw0BoPQixejiR+xRXpIi/zFGcSxAFS/qOmcNKrn
Sprr0lforiVeIlVNCtK5TGp5r0NrKhyMKzXrNcwptgcy1de5Zh3RGN93OGdB4q4OQauDtxAbKvwr
z8a/PbeecLxblwx7QcfpIMBaaseA4bCIzRDWzpe3/7atdP12lYuSjEqQf43ER6uq8e69t8mwMv+h
7bsO7SuvnlMKKStbWe0zYEsy7vY9Rc7V/EBUPUaaZTC6ptpWbGC+WlzpyFEv2PC+RH71rQ3q3SSM
ixISZTY9E3ZZlQ+wOO4mo+oJS51lXAXfoq+qA3JkNp+C9HiHwsvNYZHFM2fKTiw6oxXre8fgkoWJ
4bFO3+M8F+s2vxIQ8MFLFah1OpQEuX/f1NSzbOWDZeC9AEMVBttIBN7OvI37dVbEMHWIQgAirtKo
C8zm7/3B24torfrlp7waX0RBrw6Ou04+fhA1a+8sQSqT4Rw0U6zVr+N9TeWpNpBvu5OnfgfX9hnY
/6OtBuvSyR6i4kur6q7ujq/WLCwzadwJPovcPuae/iK75iErAerJgqpfMWeqtvVAA4XmZRvyPUiq
nOYhqJK/7Zd+8e35R9amd3mYNfW//npvdiWnpVrE+8Rjv227O2irQ+XnudtHdLTZ2a5sye+k/UMV
Z7upiPcCj0M9QKFFl+aYcXL0kSx60T4kDd0RdoB0JrhN7OlbNBifUym+4xxeRvKTmo4vcS0+2FO9
e3tVlbIktRj2dNerr6E4UVjJOneR051Kq8dMuX70m+IgRIi3toe/97AeI387SvNDX6F3AmuOPWee
NdV0mKt/HVtMeX1TGyVjC/OUpcZoVgfjyFOzNXNszKIHlPV4y4nvRSK+k6feQGzbZr13MrX2AWn+
Im4kbczAp3WR3fx51n1vs8vJsZ3RicHYuV3NuqlXGQDnuZNTk38GN7bBXvZzZDJd+oG9YH96FBm5
Jd80T5bv7DEMfvzgDN7ZV3FnhKNLiw2WvA4DC9sImzQju1SO2Exzf3rLcf0aiHnz2XC6ByHixzy1
jkMsTyF6Mvo88kj/HNXT98b2z0pmfM6A7CsGqllb/eDpfGc5VnW6ahzdYE36rTrfwbfMJvLQdEK3
7KvzV9MsL0nNAAr98izb7KNi8HuDRcdmSzNVTWO7dzVYGBlertVT5pId2FQ+3fDwTBaQV1eFFTxE
wcgPhw8e5/keX6281OuFqetUoA3NmWeonzbuxdQPlfBIXqFYfproYxzQhtvNjZ9nHyW+7ffu9s/H
uhpvjhLFkWHMiTIHPlYdeghMVUhd7HDU8KWcnbtDSVujoW8DUZ6mIrcR4ciDHB0eWmuFZP0yE31T
w9741POqYtyJ3HgCVJ9SycedBNxSgheg2oZgeMSuVooLktgAhL7ekKyFInGwMeytLm/kY1o0U8qP
sPmKVyNT3VEnLjQ7sCvRtKsDdVdmNgbW3S2Wiz6u7E6d0Uln7yUabFIu2pC7TT5uRekciqo7OSnQ
F2XcVlN9UvryEgPwwfKYbTM7sO4m7cad3qJSK9sfUdRcupqz9LPTkEEwSb3pwUyolGgOlkY5Iu1l
aIOwSYZpUXyVuyBme5YbDswX7LaxsnmOa8utQJYpoz4uAWk7w6oTmOToEGk2JXq0N8Klw1fZGHRJ
osYz9hY9QXbkl5t0oFNapC8FrVlkFmt8sJrD5I8YjmcZ64hV4uSTMwLBC2wNfdKAIvnhnicYJSil
li1GuTRuNj1sOkBR/RhhENHG921KkKg7BmCQRCR8xEzdpy0RVoJ5CgY72EIWomWcDPYCE4bPXkmf
deTo2wxbIKkUZzB6aHQY9ZPMzqDOV3pBPGaLYVdnLIUm1LgYvXCHd5ATvzrIg+ywvkhPHkxZvXZh
fvar7KzUDb0UHj1PBpL2/Fst1ScNh0XYrvljNOxgGS5sC9wthYMnGziSVyDyBlLsBG5g8lmxdyMw
tWoBB+iBuWmU3TwkBqs8O6N9kNaIiJSTnOcBIOlb+lu3egz30AuOfdh+zm1/WGXtuP3zdPnu86Pa
tsrkoNO2crVhtcq6bPAazlytxk7SYkYO+ruxwPGCLiFjtNbt5Bz4ih/Mg+8FKeQ/2L3STEGv0tVh
zQBDSZo5UZFR/lGFc8rilHx+9sFM9O5yZBJhzhVbyojO1XEMmoOA1zuZ24+O2/YtmihI8ClqXbIp
Oe10iyIMzhhP3oTY4pTqx5HCezM+i6ptcY3Jwl5vHJ0iLdOiN6kooOFISjpOW/rfe8U68uMTjQJs
+iQe99M9k/86COl4BYl4FBWAZEnyscWQp2mqu1jDUktaBy/VqGCZwJI9jGh6yJmLVMU6NKo910+y
77nf3LeBv4crfnDGDpgCblOdiVV4m5HN9zEK8REQp327GnPrordg4GKmy3aca4SJstQqaKXBOCud
xPiiZ5ObTRjuBPZSdbBiDgSN/N+1OqYxp0OAj6/XwtbD+7I4VzKnh91ANCCa6WW+mzlkMPRfAzbZ
kfXIVipOLaANI/is6FzBW4LcSyTyxVN6Ghfmil3AvKHD0VupfkiipotuJEEqXgUROAWyUHVqNyst
6nyyDGAcVRDCmG9vsfzAhYAG9SYpXhFSASYVsLmHDiw/jRG9b2Bp0BiXYujLzUjPv100PngHB4W2
CoeC2qPdWftaIKJMKn/RDmhsu+hxigvoG+ncJI7mM/Q4wIwV/PMz+N56aels0R363Riq8zP603oZ
itpMs7jLoB9SY9I+pVZyGHuxjVXsav6/DnW9ResKeMM5yEc3sCEpZvCFM3LsYBKXfaN88LXejZIt
9lX0pdCOxnbu1+8lSq3IS6Pie8VuHeCm52frYMg3c9weqeOz6mMvhpId3PAHX/O9qIcsDSkpQi32
YVdRj1XRVpAlTC8DZV8I6GmK5KVpTnbgHNSC+8v7P1/Y949oksmfjU1/yzYAp6a7BY6hW0UVArDq
AlXmRfXGpzypXhvWEKhO6z8f8m3quI6z5v5Ycp10K9vXzT9TXUD1x0HBjYYkWBqYHHb0OCK2dDAa
FdViaqyHGjYTXnB98iDlpYyhOFZYWYPPmEt9ORrz5ozx9aFG7IrONG2ISMNp64yI800lhzqB84id
moeYpjcSXTgwG9POKmxrOVXT1veKZmlLnrceVRpeA+S2Dx0c3RXPyiEM4UtRvMVI2nuoEoRxDUy4
1NHdPNU+DU55lynZuPDIxNLQvAqaAJqwo8QrDf8EcrM9quNZfV7WQJNoAMQkLF+y+8yWcPyfIwl1
wgSO9+er+u6oZczqlIIoTdOD+uuo7QcPr7TASd2+LF6T8dGBNhJ70w583Ukz1k27itA7Th8lMt8b
QPCASGSS0DV+2xnUnTIGhWalLoTq12ji9jlT/TImzUs692AMVXGG+3P585d9b/Wn8kTHu5hf3qLr
n2Ye4VQxDcmQD2OWkBxczdKhT2te+qvcxNBdvU3y8jLHJ38+7nsz3k/Hvd4/R5ORdLkpUoTNw1Ym
jLFI1qdeU5+qvDv9+VjOOxlqXIgtmsTYljIrXKXKm15i6IEpk6tn0f0wdJhv07buk43VqqTBxqX4
YWLmRvVp2o4iQMsuYWaQN1S50Z5X2wuzdnX/e5JDP7Ks4Tby9TOsyiH1AJzqCU1+ivrdt9Bi1Qaw
PM98juiRXGsabXkDtns1jMEgApxjTp+aFqTJFD8wN8LuhTy1CbIdMS2yaNQmNWptnNue3sQllowE
tk/I7pxTnKNGKhX2Gyr46wU7LxLGObG+kl2w2aiRhJB39tSt35l43DU1bnoYQ9JKtc7M/rmbjB4T
OLY9amNuafc6eZYPybkHfomnCUtwA2MiXvoaDOFYH85GEuznuLms9CdJRDzUjA0sFdZ+MDwZ/oQN
VnOJ8vaE3UOxtmPlMMTmugc/GyrBD2WqxrUZNHs8ZpuTWQW4RSF+xaH3gyXmvYfGmQ2oKTzwtF43
dSZJUdN3WZBXL9hd5fpTB46iEcaTWZgHCr5PDRZlH8z02nuD16EnAzWETan4ejyxv/TxLWSCsBL7
pAG8p+3W01ZqvSwh4YazO5Q6l+Dq0HEtL8LSMPVOQxhFrh+lD1VLWbPQKPumuHZo0Y/MKz7Tb4+5
VTfNaIn4AIsXXkILUB1s1jrpkACrJjSIPz8X7ygFDDQW9HloTDfkKq+eC18ZE3oqE5hHXrqhfwqF
uyDjPVTqyUj5VvhvFfjHp1tlhL8eKwFme45DY/aYkyH3ESIqTrPtWmbhJnvAVY/+LaROW1wLUOLC
b8fSI3ns9I1n6cDjC4iXjYIBRSJma2iB72vYBe6fv9RbfulqTSTaN9U5mJKkf+YR89OM5lijTBtN
T9xBi9YlSXVQavLS5Fa3rLRhozpescpT0OGppl4C+Ars4TPkvT7eIE0Wb8OYbQDUShnID+ah9xox
aNqmdDRHCfZviVl/MKfC65hsCxkc2zB5UZLyHOQIo00DIXKDx0kFx7s2hwvwx9tgaG5MSl+LzmPn
2dT2Y79Jg+y1iblRUOppc0tfR9wK7J6PaDN5wLSGbh9D+fHBNRXvzKD0RtAqQIMbhZ3rqqaIPN8i
bZTSn11hpBSj92tHpg1P7HF+pkeEqztMebjrg73Tgx7Io3i6cQTshj74LsZSu6WARnU7gRike7M/
Z1vS9aaOL/7E4zImX/GHzNZ91txCR4V7grOiU5DjyCyeFjPslFUEVxXfTh62Eeq4KcN7JisAlVlu
u0nsGLjtZuylpL7PNRxy9IC88Fz5gpsS7AGoAelLSFB03cw19V7RKd4/1aUe0GvoKGtRFnSeKvq9
NMOnjDakhd4a6qIviJWkIo+x883umYKtqP3um2LlmUQzWefSyLYqrS8QS199z98PPuwnPzJXvp6f
5/Wksz9hg/llDgqbRH+qq+qitu13jVofdfOnLtRUqv98sC6aS0DM3/fdzikaCuTBAWp9t/LD/seN
J/STw2rgG1G8JVuIJL0qsUxx7DN2yGwfIQIyxXYwv4rGnZKZOzqKL1k+fvtgLLw3FGhI0wVNK2xq
r6tqI8WEpG701B2iPAELqS/A+96nfj1s2c9xfULn3BkKJp7z/IXOJk7VDzpL3glaEAhK+szNeUW/
TvBid12W6RygOTm3r0+KR8sGMdw5JdeGdlLXGcv1hI50EcJa/ugpfmf2J1VCTYc0LhHidfY9o8be
9mmYuXGLiWSRRa6RwzCzAd2v9BJ5VY4Y6SjNB5NnYJN6AfDQ2vWKHN/noJFbLYtOXltqO32cLQA7
BwghvlzC3HXt4N1Ay1xhmHQJJcahxBZbohpiwqr6exX7r19qLvW//5v33/IC41U/aK7e/vuSp/zv
v+d/83/+5td/8e8bnNvyOv/R/PGvtq/56SV9ra//6JdP5uj/ObvVS/Pyy5t1Rl/NeG5fq/H+tW6T
5u0s/Nd8/sv/21/+4/XtUy5j8fqvv16+cwugESN7/tb89Z9fzSpPTVctxvR//XyE//x6/gr/+uv0
2v/jOa/id/7R60vd/OsvxVb/id6Ajj45b9mZFklu9a9//8r5p22JuSGCWZL/m4tzWV41wb/+Msx/
CtqN6LyyKJGS9WJfUeft26/EP2eVp/kmeTWRe5p//e/p3f29tv1957gg/3n/czHt95yXSTKBXnDd
pENE/rauqx3Ne0L4+W4UfnLbiaS59zRcHcB69BjFrCaV/qGRGbP1vR+mFft/Txg/XbT3zmLe3P+y
EHMWyBbYV8wrxm+Fh64WylRKNdtliVNuCuA5nZPeTN2onpDFp5sRKW1lQe4MNKZMcLi+2fwYh4J0
rgmtxND+d8j/MuJ/vjDab6k4k4oQMY8tkDtQH7oKeCqFruRCimynjWR14kRpVqKdVHyA8ehsgDsn
Q+uWed1sdd3/SvSXL1uTGgG9LwvsRO49gK7rNuvbrW6aHh8wA3WciRSw0MylLYg9EcCoSztvfKrP
nrmaVcxKX7vsbGAZ+MOnDy7yb5MRAYBgWSYcxbyRxfnXaKdURE3Wvcp2wpnAetoDptNBXq2RHJG0
d4CreRWp93jQXLUwtnGKAZO+tPKmOMohu4S5rd1mmnzyUGF+kJ1QGerXAwApAsIkS58fkusu76Zu
MLiUdrpr/P7e661VjzspneW4S/oCTAoahHw56uWz6bTNPjG1dKH15S6xAly5vBiMp3Lri/HD8/pt
YJKPogLOM2I5NGBeNwFHQhkKra4c14h3ZZPZsGxbTKgUytyFmh0bev5pz3PWk5pFW83vHwtMt+jQ
L4cF3okqNZePckfmb9sYm8ianSmmM9xL7TpRhle9mHxv6Fw9UvuNGXnKwaow3takcuMgJnxIvBvo
5P657JPokqnWejRBNE5YA2zSqhsWwiuGU2bMta1OaVcdgRZWzf4uyyfxVAHftDuPPgcd1mAi4f+Z
sXGxxkE9Wp3YG62xydSoulHZ2kqQ3YOSI5QttAnZKBZVctDXnTd+zVECLqWC5TAdzUejtjuqZfXO
1PPnoGmACdYIRpJIdXWlPul9pWxyWh1OFVC6cfwRRniXCpKNq8EuupVtAOxq2oFWY6cKV3BsIZRk
fbcaNflBkkOjz/l6LNrsCPj5LHOiGHodMmQpTgkYObSuRgnA0tL8BIz3UGaOc9Ai3AKjEgBVXMru
bvAGqmfGdJhiNBlRkN0p7UBOrSEtlakQOJyueq1SG4uRkgs0tt/7IOe7j6V3IEvkHQLP/laUUbgN
w9Hh+morZqUe5xulePYaLK4DidHroNX0f2j2vteMu1hq5FiCDsi0LU5Kxcvbf8WO7+8bq73rHNzQ
0RbCV1TU4PbtJQmckwo2m+SB6q1biyokvZ3cxvaUIJ9168ZUL52RjefAu0Ut395lTapuRTypFxx6
lnFdBbdOBB+sH/HbYfBMMG9XlobNh9mk0bYQZrVU1cJf4v5XbgKqtzvCnR12lPFN4xTxjWZ+HVsN
CC5K7RstQfWFAQ0O2bq9ErhybXi4aWvVqtgNxto4WrNPwhHcSHO0JGfflEl4A/KDrZjvn9MId4O6
dVnaanwbJuQNVaee4D1oyjieqCLdSbNUVl0BcV/VMlhUQVntDEgR+0QMNqWAQsU1JY5WjQBvi0Ys
P6iyRaMbhDX7LWcZNdMI49oYjnVSYGrQ6m5cey9Z132SRS4RMHGPLCSubOR1oPF93WzItDybgYNR
YYnt5NCb5jHCkEpPlZNfNBnF2dl2ICUhUtrh2aaynDapfsSHIgQ30oVngVkJMWF50qu83CpKqT60
me0xM8tsCbV+o2qWfzQLvmOJYfQJ1XK/0gxYBW0yHjU7simDGBQJrTDa5Xoltm3RfAkbPzvisIvk
12nJ/kCZd/ARp2MBEDwQ6gkRn4+epjM0DpJER2N+qTH9cb0+OMUTrs6OOtOHc5VpVg73EZqMvWKq
4e0gaOSNOmgqU0sZOcPPYNcF+nSXZ6G48yySAmEU7sqxfRmqcrxrwRncdU366MTxYWpxOJvUQb83
RKnchj2Isvkd+tVLNg1cZDV3btFegDXFTcNMcDf2Hfv27cX0q3DnyITS0/yzycnk37+IyX/DFuwl
FoT8jGQaBnpTMWxTLZ+Ob39ME0S4MmVmrHFckpvUZvdY+LV/xnnDPye4n+x4SOgxn9+OFB/ZnwXD
jQHi4+1HhpjdgEjr1XraY+gjgy2gc/8hzgJ7i8AL7qFmKPdvLyIy90EyTicx/0UgResmsvGQ1t7Y
tW7dvb00Ghd0NMZvb+/SSk4nvt4KnwLm5rorQIwGycPby9B5z0ifsg1VBORxiEE8ZOz4/9mNASkw
xRhlKIs7J0HdbQ60YPk0EbDATkelyODl6c6jGgpAxH3dwyjsoEr5j0WW2lSeIT+0ZtQscqtuSV4j
GBdOrZzaOm4XGJPA/vHK4lmWYAet730Yh5+akUEsupqds/momrWzlHkKAozGnkVbYitTasO3JG+d
u4pEqa19oVGxu+vAkLTjY2s1B8Nqt7RkQe+ApZZlPq6+jYrniWOuotYBfelFu4HnYq3UxsLEYmBn
Jma5rvvGXIepeWwrQJqhXVXb2IAU7NsT/gz0S2IR1o9bLH6njd9D9OiiWN2JIvyhMbVtnAKzCLNp
aUTvmScqzCqWkDtzhaKinmFINnjnIEm/NHoL8JjJ1yWjv8BrQZ5yBY9xBW+cWnT4/RVYkiuj9ilq
yLIwdZV3sPTPoegvHi3W6953JFmlwNs7ap6tksQJ1p70b5IgnEWGXM3EmBSsgqCgUxnbFTgbLcLo
yWzb5k40+JKXpHve5qcpkfplZCxX9Wcp6FVgpTql+tQfcJTFXFwOD7bVww/Ecpd9yHZK+Cmhu7Wu
9KHY9/3wxcBpcGNASCdn7C/bnkkC/AhQAsdZ1kUPXDECVSll6aLLXeIklz37yfRg+b5xDDG0WWdo
7bZxBlN86B0yfKGyBxwVqDVgukBND9y/O0kWAuw8kF0y6YtYePa6xJWHLJntmgkMqhlC1BIKbzMP
KZchPYtAA9dQ7Jxw9Q3B8CkBXLxKUb8KLOeJV9s1TpGgqhGtHqJOp2s8bILjoIO3D2R/NPw13k7T
SW27Q5ZHytOEOZyT4rVL7sSVYRK7elicJlzeNmzIkq1dZuHGUMj19NjoxN1TmIPSlIN3ETqJ7ViY
D7E/row2gFLZqMqj3/pyRTly67Qdrg6mP93J8lyZEcDYOvQ3djEUHB6ZsGgkC2s3HeRQxTuMDueF
QE1uMf2z9k4y3ZDbXfpe0O/iMjX3hUyJwH1WVozCnGMwxwGpsgFqVO0t3zD3U00LuUDgmn8TMo9X
oi8iF/HxTZlo+Uk4rxD7ur3n6Z8JasxdbFavYZQr5CUtfac0zq3a6vYe9Ui1ziwahPwk6t3W1od7
y5jUQ4bt/I0mm3IxabTaiGao7qoWJHGXWcZLXsviObSDxy7uTcz0wCL2RoG7SpICcAYCtDNav9qD
Xasoo25lDbZZhl28E6V1KjsK56G/yGp09kqdulls3alRmm/BFBcFvmilU2AgYiOPtiMyMNL2MDOf
T15p/PpctM5N7hfY0JV08ZgjIs8Gy58bJwUN5qfqJnAuXYdXN23XIT5OUPuIlgPXDKNnWofBM2L+
bvDN8N1pbo0oAExrhOlhCAa5cqLW2+SzHVLb6a6jl7dJ1VXuUG9qmrZ26EbJ1w2vlZnlNz2GKavJ
q34Uk0RR47OAR/Ba0qncqdCWNtLPwUDlur5nUcvWBjdv6ajwUywfrmEQ03ld10yFrTc8aV0BD3bk
K8RhCkRXyaF3IgN/+4zG87Ilbsgl2MSOXi0dIOQU0eyg+bBLKCD5PYWTwacbgXnFwTKDxpCsXHtU
dY5J1ySrqTLjVVvba4YJAN9mGUbWa2KE013QQP+18Tho8CCoIoCfxij3bdFqiyDE7i8kV7Ho4K6D
k0subb9qZ1GPX1Tloe9XNl4bl6oF7exXi3Ro8ydv6otNEzoXrfVoSASP1/Z4AHE6OhZgeNtQXYs+
taP4UZm+tcA+KLqvWkD29ai/dJ0yLSc1LWCaNZRp8SuFvN4VaFA5TmLy6DZtzNKEO6FV28Smehq5
ClaHq7e3bdsNR1aWOScmDySzlFNnxsNDm6a7WHHWXdlbNzILQBdaJqi70fJuCFM1mA9x+hnP7Tul
j7pX3a535B5uZFUMS81wYhoe6YShT8CczXjbtei0/cA27u0nYd9bB6kB1SwnPV4jPy8qRhx/W7z9
q7Y4VJ1jAFC3g2WShf2xav1i1YoYGlLa9Adr9qQJA7ZJRqXxVvG+O6pGl1pfiE1opl+oZyqHzg/9
49t/vb3YAX4TvbDxsMFJB1tqQcLUiSjwaZ2xf/uTOoz3Q9ko22Fyftiz2y5SkpNiRvreUizt75cs
4e6VHX4EYTfj7th+jeBMo5Up8uRWTuGzKDELV/AuYEt3Nsq7AZOmO4WW5D73inuRaKZbksHBXHYs
7t9+1ppDtfSrTm4pSSmE0ng5of2v7jGoRHTWlHdv78BCqXsL2dni7a3vmpnfbBjGGenwNFxbkrIg
Q0Y/x5amn8cY08iYOi/cZHj49KBGWHKh+h8sdTiJvjm29DI/+ByDZeOe+om/x52PxKfB6VSVWh6l
E39Svd4+qo3cSaO3V4aAuyL8QL1vYlXco+iHjM8JYttr4AIl2IFp/prUFLTxdn58ZLbWCttlu5Ef
JfPv0sT9hDYH5VatHbEfJyH2MCQh9r69R98NudMoMECgKhqxQTooo5RLjOPhjZJE2xuKf6+3Ejdc
fZAHdNb9viOwa/th2r+95Ils05/eB/QlzdSJaa1xnVkyR8QeKs7Xlupadhng1maek6LFY5WH6EBc
3gFgDiDuwZnkX0QHO/AxcqvLk+bhMquF5mdFTDwOtshWxA27IbMw1AglynA/PWpt8rnKra9eJfyD
gteacCKLTwuPXS5Cbqx/Fj1uoVN4qoCbWo12IcJzI7WlYMmpjip+ykmqMkXiMtWwCkizB949Dl/K
JIBbrEVPijAW6oRvQRSFF7pByQroO50YDUtJqjIgOnkEnW/mZLzYk+32svuERw++pdNzKiw8YZGv
LP1LUEA/pUEk32YDKP5AAm3t63Gp1r0bGc2Z4OQpmFeYBLO3kUYwASW1KF1NjXZ+stOq4C7OLG/b
AH4T2hsO1sf2oEfPnow+FvHjrrfrVY08TtTiJW/vifO9tVeO9WKaKXpqZau7SAdoaXaD26FcxfRW
Ud3E4pkqoYqGIq+WQravhmK3G8uM8QmnQips+UTZvNllFLg8InTpJ9aOVNtyBJgUkVPa2/N0+faS
miurCixXjZzXeuJ7Rm29LXVrp8pGrOnzOVshpJCGWryWgwlTskIupSFwwKKLGS6esioizY0s5V7R
A2xKy85eD3nydXBagvg5vYOBZhnLR2oXytqzqB2X9eCsrHFyFmblU5sLY+ArUbAMO7ZDcN9+eFzq
oscqYlJYtxWVQKCJy5f4WY+K9K4QKRzRcsANjwxyVkzNdyaOW6YhtOCIm29BMZiLrLdLF/vVH705
GBBbTG2jDo756Fv6ycFYPg8bhwyope6zJDDYXwX6J8spPlcUQvdhwRbYcCCBB04fHbWyPtRlgbLO
nqOvrPoSZnnxxC25URLvsSox6Ayr8sVqGzy3rXKiJGbikdcl3jIMYrEAmHTPpj0+GDaQMUlj4Hq0
0UkqiQMBX6tOTZzYm7pRHjumn/9h7zyWG8fSNn1FmIA3WwJ0ICnKUFJKG0SmMgV74P3VzwNk/aXu
7OmpmP1sGCRFgSBwzGdek8dk7cmELmxZsn3ZQQljVtEAf9dBdGgzCUtj+dGZ79CeK9BcLcuHGDDb
wtIVHch2HegnSbmp7nvcLUrasuc+K9Hl755lpZXP8gAHiSGMtGpecRHV+qRXbQ2+G1CikdWVq0g4
LTgGZm0Ujuia4fiojtGOdY/1y5CvWqZYuOnJ4KXMezs59vokfy/loUIR2NJPCYDRQyLn7xWx1D7t
7Qd5Ni8oBmHhDQR3byuRssl61CHToQdQcBsoKh+kOMHMrwyqK9quT5aeetIc2GfuGr7aBvWkgB7g
1k4pKSd4A1jdbJ70lNl/tMa02iG/03rrvhFK6jMafdqRQOFcpCHOkg1nn+nJg21iLogR6I4W1Yvl
aAPK7irwUMy/KFTXhTvHGEwjAvegQKnZ5mOIqDmeU0o5u7GK/WXTBIGL1Ze90cLq2hfNXSqJ0sV/
2aVTT0wby0FAWlQdhqZS3SAP7A21iaFNMUcr5gHC8qj5Slewbwqr2CEL+0xHrfSX0jUs6uVpo8SY
yTd448Rt+Y45WbAZ5VuRO3iTDoiODkC9/VJkqh+V5JSlpXtZ9cOeaVpTjPBnYkDUK1TD9tfXuQro
FLTj0YxLVOdB9PsgDwp/fbk+6Moc46713/4McPxfPz1YToOpXPRkqwBLysGtevPNwobcbfRMNbcm
zr9iymF4VsI51MsHqEz5c4EAUWXAaHDqDJ8pq/LXhz6ZlN30MyIH12RIElKLa1UXHzMJRoN57Uq6
NV3cPwBLoeud2H4uNISkS/F9EiOSPlpjM+w7yUc0txEOLsuzZIMAqqWNYkbDLgyT+RG7MSDJwSx2
yhA+WHvkgbC0svrnWra1fd9gsyuDxKZf7oA3qdUTvsYefkPOYD11NW0Vp7df5VEUNwdp59ts4Z8V
Yt3SD0epMFN/0OzpLppwCDAsqfFSmPOhkylcmswP5Agt/BZa1NB0VDJQDJr1ACH2ucXxRhol4aPO
uaG4qj8hXZ2X0MucYv7JzUYjsZeMI37nNtaG+AbF5fRNHZAuGqJZ22eOWZIoukk8sxvXTUEGOOle
X2C3GWVUVrosLK5G0lzsoshPVZfvHUayJ8k5St0F3BRtjBRXbraqPaffTNRkT0FOsSGIGxSC6Zed
0yy/05RCeikdG0MhYoRjhnX5AzAwdCiMuf0A0b63ZnA3c4vMsUV7mSmQH4Ioyl+KPDjleSJ97wKq
d6jh9XejiLI7tmgSJafH4z2OvoclNR48RQtr1N/6MHowg9j6JaLB69saFxfJvGaB1i82l6BF5QnN
rsb8IXLNJvWCVW7JFNIxG36E20plsKPIS0JteUXYpEcVJDc+Mfp86NCe3885S8ekZVjySW1DaW72
ihLBQrnCyiB2Gr/JYY23SO7chVWIWWBWKB6i39LZqrH+mRrkyEj2P7WqOZBQmkezAqIUWvk1VXrl
RrHNDykoEKM408kgg5uw6HhCbK7bLq+sinZcB/8TpRnwKqOYcRbUO4RypvwWkSNgp0QWHNYCuTy7
L/Y6apxmMCVIlBUYhIUXLPqsC3rh7EOS+QHnbzoa7/kIlhhkiDKOGJkasnoqtZIL4yj6cUhGaVeX
2NIOtbjYSR6flczJaA+OJ7qTxZE189IrSfegCvN7ivZChGKfV1DxvU/kBvx9xCalILJSmd1j17AZ
Y3iPBZc9/2wqIPR6gFewRHEVqaYo35lIyh7qOtolNdhfa4ybiwZs1kuGjixhljHNQ1ix66a3KGoJ
0QfgXWtZyjG0PW0j81GRv1doZ+/yomALa+1vZgnVJyojDZGr2aCKUe46Fbgk+kd0PcP5JZ4Wwsg0
PHG3pqOZg56P037e5WglbSwbyJ1jdSrO5/K8UxhgLBGZayYO3ndUh5uCz0PLeHXg5bo9baRqkrtT
n7VnypzGeVTerE5cc6OpH6IZ7encDNuLJJqN0NnS6gGsiTG9Tc5wBzZXPocpeCAurz/F+bdstodT
b5qnRE0Qz5iG1zCXivuuCs5W1DEDBzN15ZGWTTqZV6eE8ACzYpPOYXOdKW2HFh0bfegwFiyq6NTG
3eNsplTSjZ+Vhny9oSbeAOrS0xIdtyEtXzL1lsokIKG2F9tu0Kw9NEf4CUP7IQ9TdJolI/aaHmZX
Dxe9jfeiGLtLVPWqm4VU0qT5MlS2sdemWkP8pYy2a+WgEcLERw+zBicEVo5q77FPYS3HdgWtLOVy
QL67i4VtvdXPQFaFEbTXSe1rf+rTp3BU47tkKtVTihGzWemY9E4O3M+oLC7oQCnAAn3kmcyDpMe7
aCLxjCjoDYhZ7eeG9J9ScfnKak8ULie7GeW493Y+TnHsd5oe35kSvWaCJGQC5TqQr7igE+LSebqP
GpZDrW6lc1JLHFQN74eFAAec8GLrgXLoEILfKSQh25CuBE7wXD8CW/OEvHV36grneQAbvq/UOnCV
OteeLX3yWHj4p7I1PGTnHPCkcqKexiD51SNfuCuzRIJx/hiPdvcN5NO3rmWHtXLQiJHCLdYzHXm4
eo6OYYdEZ0R/fhK0xpTE1PaFhbvGIMv9nTnSA8aFMUha/TyHpXV0xuJFV5LobDRqhbeP6myzMsDl
R+AHZkxS+gCxRQN2BqdOxSV+L2OTCAewH61DTP5/wuMbg05nMk8FMWPQUjhKexV/DzusLgZ6+v4Y
UTU1CuWCHfCLLPTuwFr1QqsCu6C8qJrduIQWSk3DV7XxI0xVRp9ql8J1pgGRphYaELuDhFRdmFI4
AQTcs/X6eqxic6On/V6Pp7NCuHHWlodYZUXG8/wUDESEpYzCe0dbyo9Nms1lrNwGkbX7IJGwB6lO
VFLFKdRwgGsG6RMh1Ir+RFDeNN3ur1Ka7g37TTYm49ZItXmbKfq36N7Fct+inaTUZ6MLDtagYBQz
J4HPFcFFhjyxnUrjrqpm+nl2m2J8IcRJZLo4RSF2DXkd6pCxqvyEUg8JohixoiTki2Rd8zLD7EYP
C99fJh7Muy4yICHKmX3EPk2EBZ0DJQlcxAjBQJts7JRbVZ7WGaJ9cYoLUEDJAr42CwYniGVSQ1dg
4zTKbuxDin5WMumwqsP+mFAXqocqqOEh4tIW9Ma4KcBSAEhkf5nR9FPZERcWl2EruySjEd/n7bOq
xQOGtiB/6WjTYspybbigxzM7LMlpg6VTVTfXdnlYl52MGQwOJT1Y45WmJbF6Bcnozlra1IhgNxdj
vKqhER3shBU+yQH1TJOSXqPlmRVLv9KCpDtvBxPDeIXeqNN7MOp5L8gvZtE3Zz3J9jZhLM47o7Et
5xQ/Y1zK0j6K6LJaZKCO9ox4NtukLsvYJAUJO3doXoZ2TA6DkC/p2PpQVcXJGdLoCEAWQcSgnFFf
VrCsYm3eZ8X8PbIQK5Jt4SAmGV/gectvgYb5ARIb+VaelfuuIfEXosPRkAuJR1mV7/W6kPxSzt4H
RQUdPEB8zZEypmtuwb3IEIksfUvWwhuO8qd4QPcuNDrMOhMLY0XN/pgivd5PQTFspQivGfpGb6Mc
ImuHzHtNSIobToiD6JiEhMP9FhP22u8J9RSrUH6k0MHmWNA9IAjNbap/opNqepsqlZ19r+EgARTa
uSW5A5GzdQdi1/OYUU/oheorSl1dK7m4UqLfpqlafh97+RcOHB/I6BXYwTXTraQ8TWnhFpdafBha
ikvreFhHRiCjIkzIsS3brICpJ4IjHsDM8zBmxDfps15XMlp+gAWaXK8fcjLTCbEyPAgnPBMpldGH
eu8jRHZRgaJrqub1OUyUGw1wGadi+jk9uRscfL4jo93pdnHz2KdCP1YFlYpkRAK5r4vxBR/gX1Iz
81aWyXviTPV57oha81md9+sirBV0lWKbmA57hg8sWeKLqBt5P/VV4U05nc06USXIyZZxmRvrJSqK
9pbLjn6JNPUlrR5M+v9PJpokN6cGax7lqBJEiQNMwJGRwxzKUqYswNP1Nbzsv57NMLX99WU06cCs
4thhr2vZEuLEOWoIbc0uzhiVvz7k+fCqoAfsob+x15249DurpHMvZ/L/PE1pax+H6UKxufDXB2NJ
xZwl7VqfyR1MROC0FMCZ8gncFC33bdQsU8olFq6Ov5/nMc7eYa0lBhCF7BjEgfDzQfnrwcFeIN2Y
1UlpK1jjWvcTd/lqm8wTBximOfdbqcqxjOGZkhYma7j5mlhGhNEtRTP/99NxeRqDdPYri9Uogino
0VcufYVNy5+Xh/Xl14NhRfG2SunVxkZa+OsB1gP+PtTf79W6481WWBwECdjsZmkWIG87vKwfw6eM
99YDpHLBKa2n8McB0xJwFmDGl4oaqV+YAzdCSqLK//16eTOMMLQcAGV4ea/B0c5yHJR6knx6d4W/
Pvt6GUQYPnQhloDLJ77eXy//H+99vfz6nEabBzHYv4+M+kBG7SDvCO25gdHXXVxfS1K5GHQ2oc/g
l2lcxrof6LXuZ0NkwlI3BIAM6PbDYDuUDp/WD0j6D0dtyuNojWVzchTx13GtOWd0rF8RFH1OZ5i/
rM+UyG62ctJ+fL21vm8vH1ufNYvy0GQVx6/Dre//PmYxUvjTS/BzQmURpoKH4GJj/vVsfbn+oYvJ
wLO00924xCSwmI5tCUF26s1s60hMq6wSjU9ctFFDLTuutzlah9vXbc3SXb9MqnUmjXFX+etDvzzT
zSmlSxJHWykcRr8q89FXKc9T1OPl18P6nohmMkOJqnnaBvgYZqLYrj8kTJgk68Nk1eEWNvIIXMTO
nx1U+9sFL5AtWqDgXJAdBteEiasGYxlJKcyhY8p9jjxtbWHtsR8AsWXfJBsxIdrN+0TkkI+xBBJV
BTg4elby/BECfeYhZ4mWANFpBDp/DhVgB9OeAE092QYpvoKd3USGt6F1+Ixg6lWoCTbCU/rTdsh3
aIQ/Y+2w10S7dBaZ01JevNqTduzzRnfzIMKHSdMuOsMNgWSAeiFEaqqgL2plXFs1Cc8YJO2ieSk2
x8E5wPTJtzjBzbCxpuYHtTh65TRGNwDA0jLgznBAUAToprXTtkXKWEwVdhZU7qIsE4BaUvMIpQaV
er2GpoBPLO3VrhWbxkyuKNOd9KlBMNw89W1Fj7SbPKPpXvUMDvkU7LvgGQqZgtud/VEar9BfTMiV
zrEJ0w9Wa48mIL8H4Z9EssFrVdPHjJuTpAtuN41ZdDOwCyyNZ3WwvkvyXm5wWx8R6bVb+iyTY0kb
HAy0TdCkM5Z1dHAilWSBbTxeBfm63I07rF+lQN521IAuYRC/V3GVkXpkkN/U8VgAtkjo3PSC3DII
7nFiKVy0AvZRrgcbq4TP7nhapncu3RwKMrgZQSnuj3or4VxCyZjUTcGOM7OfMgw1FY0r15CJ+YHa
H6UQL0b6CtGujDL6547yVph71Vk88QQhflkHO/SpH+L2DvYEAlwCi0gHXg18MOGhZ92T02aNjZJ9
HtIIxDVK19AqAmyzGauqo2NFVVJV44tTa09IgzluYLa4Zs3pIyWqC78d+tcUgyiOyasWoYixdpRN
YiCIUZr4d4baJ6Z67UydNGlocBPgH/WQwaUo6iGYUWRstGg/93jUmJ38gwSiYcqqSu0xtiEPID/o
UZffjLugLV+nVsupScc/4nKYNmCiPRCSwXY2LFy5hfI4WcbPwFwcVP0ylXK3xols0bxWt4GK97SS
i2Bfj/pBB+TlyiB3drJUpbs2asdnNevU3ShJ05YoWd3nUS57dYUGXxKiNaJHrX4b8S8Ug5yfZicC
DSCEcZtzpXmgq76bl7RhfStMYUF0g/Io59Mism4426aa39RANS7IZVpHK0mFm+iUC2ZEU46hMVo3
qYsqOuhoodFXBNBpBLcRdPHCnlkM6XImqBZbFA8MBbiPrnoBv6DRS2QtzHx+iiKIYHWCC98UEPHg
E7RzwPiBawGvpNFGozLR9LdxnJK7vkye2Sj62/rQjv44NvJTUpzjgCMllYbHneaQYwXDzdJrqv2w
26Rk/pXFceer8RDfx5oEHwbXrxIh/0RkzsGy5mWaSPEjykh+pCM5R2PW7o3+VM0GPYK2kzbCetRa
zXpEzGY3ZXOP3Y76VOX1RyQLhz9N1KonLb+aOhzhQVaGo62kGqtGDdimUEZPEXW5FU6NM2Cj3Slk
dn2RtyeA39+Jd3BDooxI3Q/jyCzXh7OVvIgysYn+h3obNCOjYLgB9Gg3ag9FFs0nQie8YudMvlSQ
zy+GOmF8qAJXHME17ExpMpnJCdbCpZlR9rdcmCkKDnj6Q9X3dJfMcNxSrmo2hfSqjb150Vr7PIK7
wsChij2Y+qMHU6L06rhd0Ooi2oIP/zVl6hPIiuippTwfBa14NofTNDfOk4G8emSkr0KZsCxypvKS
SMrjirqpaqqScSH74YwfksnX/wP+fmEM/BvJAe60sWjdWapiyv+hCjn3auLEllbCn0bId+hperci
wAk5sp5tQItPo2hqr56nnbGAO0azjf/hFNT/JGTZNguqjJQKjFT5T0IWvnRthwFCeRAScKegU69W
yAogDRHuCYn9lqnE5wACyp1T9NEdKvuuowrFlWAkuU2F27agcHhawKZyr4hrb4e3lubykXRVvltQ
oGs16v9+4f4PXEiuHBJRaJcuFmfmAtL/F5ombIZMS4qRC+e0iNQain0M++BO0XDaBryg740eL9yx
V469OUV70qb0DTNFRU9/xMN0hmjtfB+3pWJHP0xVRs8LT+14NH4BUDF01i9CYKox901hoIOEX8c/
iAQsPJ4/bzwEtEVZwjH5GX/KnE1NAslOMfFbCHNCdx1BR0jX/Aijpsk2yUdQGbkL5KnfzZn1rTdj
lgf9krROi6ZjgfmCaqPG+sNIE5x1TPubs1RAqqR8Y+bdJ2NZ7seyGNxGRMa+TfQ7vc263wTg/08B
u/0DBQz5Q6hB/50CdvleT9n3/Oe/UcB+/9P/UMAgc+nW4hMAtlAGWgzh4IsChoYDVkkGTVQbfN7f
DDANchhdBgVfAfRB6AUwlf9igGnW/2I+IFJk4ioDPUnW/p8YYH8SnZxFCFeWbdJl7HjM/6A7yF1S
iyidD+W8oL56uBWd3gAOl92UYg12mmgIkfChkVg5BsXKIfCz1KLpVSnhZjJ/Opis6HmLkYWV/BMv
6M8Fi5OzNMuGOc/PtJlB/z718daI8PU0pwNof1/FJmKj9Vj3Gu1wJVxCIlbUL5OORJjo9wq4K6Ii
rfknDv+f85eTsFH3YO2hjoQy3h9UsNYA6VsZ0QgyuYr3MiVjZIkG8FOwtlwrQMst24hQu8Nr8teP
pMjLrQFGdSO9yimnmAEVRjftqYCqQJsQOAPqY+5Sw8rad5280nUazlmK7H+yT1g4rn8sPYtACOAN
iFU2+DX5T0krOjnAMSerPRjwLAKne+2trNzCVz1kQUiUNJqGa4sYpFAie6FcG55cgQKcKcryK1sp
u4cv3tOy44fMaS9v5ATMm9nCeVf1Q2oAAdEwXOwV+TaqUe3Hjjm7ANS5SBr2Mu3JyvmaNoofWqcf
DmXPEjtCvQ3lDsfnTp1ctbLjQ4xO0mY+KFatL+hCuD8aBdEJqUWI2KCD7PJR1TVa9rqS7syZxCNK
BmAaUoupT+ZpMt7gOL/aeXoZY2IRWQy4AtFHUnqMsOnOuvUUQI82cgCr5VMYSvfSGJbbeQF8Z8Lk
zuS4DqeGTclIPaQ1Pz4LbBsSevluYXXejkblWeC9EyFjnTWDsjQw8jQJKz3NWK7k8ukayQ0zuS8d
4vt27pa0KETKoqwNYkmspZQ0PJWWtgXCgRNwY9pbLfsGPD8+RFGVuxkVBbAB4acTFslxED1oMNuA
WhB07+Ggfytswv5qGeCBijwypjLyRnK03oWZ8z7EBdcuPZH9fmQyAA0tsVNvkmiaR8aVf6cgpBtk
pWoFnBP9snGOAXFpKIvEyQsw3sqLLYky5MSsKjSCOzXdNHN5XyERBHwXngXdi33uzBngfCj3zbuC
Ol5kX3Vd2lQVaXILjnHjDLZrlEqGggeQqqZUf8GUwQRCwrOYJjP+vehXr7NU6uVPFBk3YIzvKRK/
h7Zxq9gcwQEPr6Sn70Ye3ZU5YaCTvtcwNLRKs9xAODdUSFAxjIwFXtFsaizhp1A+TBxkQ7PiNJDY
x01ClKklr6ORvq9/EQq3ibh0NxJqYU7UoCsg3G5GkoX0U92mGCj3UY/cqAnMMh+aZ11uBm9K9Bcp
TLeVGWS7hcWf6jmCzCkbdsW1I8PkVObo0yrDM7pjz6pub0zJgCzTFeA2bIfiYB3vUhuSoKoiFNai
ZybRK7BYPGoEUOiyVXeBwkDMB6J+xcRIXkf5MMtlRP8gvsHZYlkubW/9BWFsQRvPpyd9QFg/dBip
SW0wMXv0m5f7Pvf652DS+q2Hs5YMt2EWmSspULdCbl2RIsbULNgQlqWasvEjwKAoGD2MFa1jPqD0
Fpj1Ltc6eWNr5X2DiuPWsgBMG8GljznCZOu5p6fVtiuWgdFb4daZdUhjoUD4oy6AKQ3zW9JPg6vK
au6OUX+dYwoB4Hxwldt201ztVcsod0GFxKEjTdd+zl6QfUWlcdB+qApoqGqa0l0oiue6NvFpHn5h
VF2CSJC0YzIML/lkNG4JAQmIqIEcAv7USbBo6GuMXsgQQIdi8YxVKxIr2ZLT5NOhlsBHU57nltoV
Nd5lGS9kFCMaoabQAoLMbYfiDD21ATvCUOI2UwWiTrEsfhXyeK4UqNdQekH8/aMzqFDgdnAGYIbM
FDzeFr9lp3vpFFY2OwFeu96bsmN8FE72TlkdnRZ7X2jJvmoWp52OSTJQQdtkIV8QmfA8lFK5yIr+
A4iBAAI7qVv0JDbdRJsxGZnOybVHzxduGtuvnjK11zuCixSd+yHazqP0C67nI3WyZjPlLO06Zw2Z
S7jxwVZKtNtCfl0OpRvgUcvqxtGxntrTTKBEwT0q0JgpynWYIjSI9Qe2WIWgT197Y/E8I9ChU9mb
h/Rd0apyu34RUQozevSNTlO3FYN9n8nxS2NXVy1he1mHCXuDug2H8HFWm9jNZ6ZG31ClcL4nyIAU
VfhtHSIzXAZ86MPPpsCHHZIgwPJwBzQF7nT8GA2coVXm705Wp7tBST9VmQ2obNg8ugQXUAV0t9tD
tjCA7bt9bGwpVIHkWG6gZiLkWIP+ca5B2qP0QUF/I2QPq6TBkwQdAkX9CDVZ3lC2XPzdynstECwE
egazu+CC2vLIH9tugI7z2mSABaFe0SNmfAUTmzdd7U8piGQP9sp20hBzKubmRxtT03Tw1cCr/mkd
RZrDsoIs0nctSq91DR4qYJeQVW5ntQzwBidWBNrEeVKV3u2qiM4ADAq7A59R1IztOmElk8ziXV2w
ImOY7mpQXos8kKOyqIhliS7qmfQYhSh5yv28MmzOgb+BWfSpOX6QczpoXmc448W4sQ0g7ARL8Yy2
42pXJ7XLgXoKi3n8Yi7fPBVluunSq9Dy95JtFaWZaZP0wa2H/rYxBBCqotRoIzosyTI+VSzyzHen
r3DFnOdNGLLvJFXiKdJ8VfS8hJqQ/ESwlEFcVs8N1zawwVFaXVpuK4OXrRoiNN69mxRfaj3FhJNC
ihs7lrfu2AqgW69zol8QO3a0OgYvw8/NNYS20wPjuV8QEb0t3tc4QBoZ96PMNsk92cxCZb3P76aw
6NzAQgBFG1/bik0lSRGknJr0My27t1K37oUhQWltzxMJMDKEREFJ+pmPN+RkKnesgndpZHBNVrmE
zgClx2LLVss2aO4FMu6brmQhU2dxzGWgBEQt3nLNNDn83sf0j5fQQyq3aSVNbiaxC9F80zZVbX/A
tYudDswjV3ceuKaxqu4tVptN2XBxf4cgSkxLrhIeTQkKhQ3DorXp+pWmg8bItdQC7BK1XRQxzcOh
eurb+cUx0SLTQebodxpklRgB9Y2OW6BrjQbRPe6guhl5lJNtj7YOgpuBtEWWED+U9FJrd1Ml/SQp
QRIpY6p0kJT3mQ2kSXeYg/r4GmYwbstlWcWPqSH24erURfmO9SaLKIZSLhXeBj12LUK8dLkWDQQJ
rxRgManhJ65kDZtQEF9pBqeQjD6qvb27Tll1CDbo5VQAjpnLUsjBdGv6GUKp3Jg6CymaYcIlEDNo
yEi/HB1TjbQbDynaEh4Ac9ZDF+48RoUKiuuhLr0UQ/Zp2WythsP4KWJJEGx8km/sjNKJvJoteMrV
bxjBWhPNWNkKH6iywhCT62k/L3H8qDc70Wa3UsrmnTbxI/MiPET4EjUqq7KELI5HV2zXTvoBQBth
UcQC2k8x+lcpqrKmnGPWw4DJG/EB5eRRrZAhqhAG87BGO5WJ8br4P/TajLfcW7Ms7HgRnWK7sFx9
ROG3G14Ql0Eotf8MMqbOrFch0MEOPWLWpEhtry2B3ibIok97+X7RUz9NUVeXh2GbmeK+q7P3JMnv
S+lHNsZoxAeLxvm6jxb3bQg+0sK5VDfT96zLbC8HwOhBqPJFEkk42lP8FZ1+mmJYavoo70KFsUol
Ds25ghAxLd7X4ef0OmpVkieKfmvO1Xcxh1sm5QUoFsNoieeKUdyvYVCsvlEuCdx1MU4U+7bGIOsi
njRsrkoiPwRay7+lQEXktH5XQ9w5uJVd1zw7NWCnHImRjZbbt1LE92PevCcwaBfMtQVhP3rWSsUL
Z8IMJ2R3FjK8cVoQH2vsa8Fr2AYSe7gmnURPDF4u8vmsB5T1ARdixsDsJuDOmvTNIb3ZKAC4XVMG
sNLFn3SI3iMYFCTG4qEKdHdIGrfQfWWq7+0Zylk3sf/ZZNpJ0sABSLFZW0LUeVn+5xQDrMrMXfYj
og0bJUdLeQt6loC67g80dN9TwUaK1PJT5qQPwEEbQoDs3WpgjZq1i40quTuo0cG+QWK/jbnGGtma
p3Yy3tfdcZZIXFWzuxND7FeE4CQUceslxr2uZ+8xKOFNYQEeVEvPWqL4TAQ35K8IBvnt4xCdnRD6
7hI3wK8k/myYVEXySZRIGsK+Z+gwUCZ+kLJsAU5anKl8EARU57oxMYgk+A9j47ua/+piFom5MHEm
VO/TfSmlv9axv3JY44DG/fqJLPZ0YmW374hi8q55ElV9sfJlf0lngpb42xIv0G+/gXDA4DomHtbM
1BPLtbEH+JYSBvTG2P8o2ve0YsNcb/McPaQQariT4Ywba3QfKjbotgyhANYe0LjvasO51irMOCTX
9+jzYUTVfCBHp0wxMjBS8rmkSB41FRa0p2FmtVvH8bIPV7p+kCdOS8AwFqm4h41+HpSHSYayZieE
SJPa/SLUfEdqr6OHpO2EkX22GrrifT9tp3rJc4cIjbIQBRFSPj+WxschSsGMtmdYFvEFKPJJKrkR
emHvKhOwKsCsNy02nlvZ/h45zp2VFfeZyfwq4MXAfch+5obV79HkSnfXVGaJqehSLEDGNBpAfh2l
JfnDHoDNplBlNxhcQPGq0W4hltEKtnJ944CWQnbQW4PKpQagNKTrhTF2rq6Ev5POItyZaG4R5hEQ
KmX8khrBN6uYzp2GmIctEVqgT/1sskGC/VwaLSmb5Ay/sRBFvK90zS0qddqDLzsDMe88OcDvrQL1
f4hC7YpG0GcfWNjED1BmUiPdOT/UogKG1jNr0CkCmyUj6d/lZzbrM7yodNfQYkaeJd869cxkh7Gw
ifMRWTxU5WRY3YQUwc2y+mPVJ9ZGNksMeAXU+WqBeSzAkHYFhoxZEXgFEl4QTQRwo3G2Ci+xAVs4
VoYxn5bU/nAPaaWQ6UiC83IwZVux+18P5YIkkXP8xzaDOiubMixij6WBN+FkQx40DjijwDqv+mdt
+er1JAKVYOWwcgPWN7sAB5vCUuKtOtaln/XxFT0xcwdbovfhmEIKM9p2E2pW56UrjAQ+Z+6vD7Ki
buPMjg5fb/3+CBYcToqDgf3XB6UmAvUgqzEZcFCheTISAv59mPXZ14e//tAvMJVxeVjfW1+uz77e
c9Yjf7359Zn/+t4fR40hkGx6KjV//Tyx/sjeSIB1fH3PenqNZQVwYVPkKv8+s0DO/CiZCqqGUt0g
Q8zZojmqi3+9KM7PwonHo1ZUk6/ISENrppQ2LrhLzHlq1M7desWn9EPQnNIFMrK+Di3zoSvtahcs
wA4naNT9kI179IM6X47eu9Zqd1zLwQ/gh7pjE4xuFmUm4CMdApppt6bPeRv++ub6UEGg87QwkTZG
qEk+VTBo1cgebZtmtHwo3ba/PmM5tSBIyS7oD+VgKM19WwbwG6dQ9aW6hJRCQcYPpv5BnRycuE0y
TFTwPlL23zIg4aCxghLA2JF9WQKiISAkBTzGAuvdM2/5gTKpiJAG2HJmfigcoH2ofezNPE3dmH4p
uHb9OZNM52c3bZNJ87EQrrwQxV5I7z2yGLgsG8AItnoSX/qCVB4u07zg1oIUFC/i0AGWU2og0YKC
+NxGd0YTUEzJpaX/qfrMVY1JHxNANGSdvXFL0v6h7FEzUpr8TrKzBkSocxfIxdaKn0M59IcMtXKE
JHFZGGjLN8ocHLAE3k1S9L8JO7OltoFtDT+RqjQPtx5kGxswYEjgRhVI0Dy0ppb09OdrZe+qPVSd
fZEKIWDLGrrX+tc/3OeuvKToZ3e4m351UX5tLBsWgG8MOIgstDQFcGeO+nNwFurwKMbwJH2yhvi6
aLjxa/VwXBiyDj5uJrJI8VTAlyW0LP8Po84vH3X9VhN4KI2y/I2iGHt40X8JUgWmcdpPooDb4DQH
9G5XJxseOmZUrIHThXAR2hWXhVc4klxy2z8xJoAkieyiw0EBkui0k8PvwpjH567rrL2FaoXuDqsF
mAqAkP6dX3jHOjJg7zgShhL2FW1h1Y9T6QmWairAOUbe2qZYszZE1ZXKcVWpF7FRzMF2PHjDbfI8
la5L0ZLbZxx+/M1cIPyJ7WGAXYY9t/RfHGUxGhDfZyb4p8LcapgTQPH3OyxhAotMt9gG8y3nh7FE
IAlhFj9KYYRiwAfB7vFL9uN3IcgitrvxHATQN+rRmk9jQcZ2g/wL9HaDwuTDsKF4a6C4MngxU2Bo
SX1sytEAt5WXprf8fd/4cIcrcWwseFClS5PZRP1vjoB+xYiCQ241ZGvEEMwIPxRphExGJj4RJgdb
T8hVRToRJ23PYWT7Ms1PS5z2xI6ZtTLBuYz9DqETFT4JF+BxOiQDfz/qvaP8fHYwR1Cfdc0XreEx
bswPm63xkFOJYREKfyVCBh7lYIhZy1uJFKWcm+CUZJwT3fcfRrBrbiBSClqdVEyRhqY+Hh00r56s
7dDpMDIYHOPDd4oYXxr7UZdRWHUwuY3OKAlulG9un1yBEV7dyD8MFouFm4hr7Qb3peHdsBaot61P
LBeuPZ0mZyb1+ieNK5CKm50Hrf5hJHibIca4Nt0ElmXIbWE347ZOR/9UBYJo9uxIsFqyWWZrUPnu
D14fZFt0gjwtrcTIdDrRqXwCDX0mS4ZwxUJHTL5nWj24D3aSDWEbMycxZMpmrOwiootWkOSNjHWD
kPepK/NfBlKCbdfF3LYIMFxMnSYiGnoYTQCzctlUOk7v1OXHVng/5skrHmG8hwqdq9ylg6oq/pRB
uR9Vz7uY8yWvQBHKBXKCysvLlgnqS+ReW6tpj4J8vNlMbn1T3gcZ5E0cqsAeA+NRjiNqHijYBOAc
LESwW4BvHlT4BE6GpLyL90vUmKi1l3Q/NAlERXuLGrw7JU53iHKyEqsiS+5NOZ/Q+KSnvsyvCA0h
uBB0uK8JgD8/WaPtvGgp3VnmjmGEK4HeE2Q3xER197P75tjO61Qxp6d7qbtxr0GF7k35Ns/BlUpu
FyBdgbjpzJsKEkba/YqWe6fMbmSmH1jqbhgWIJwG+6sJmWG4tyVz+kc/gvcK59i72FWM9R18wK01
auh9KUjyOia21RIv2NhtGkZB0XwkjyDEP5MJBz1iyawvSc2t2Yw323d3i+ld9YgWJ2cT853pqeiS
L8se92lUP8wEJ/jDvNG7TYEkeCuMYpcb6Vb4xUEKahV7+Mow49jEosaxqQwug3A+bYVlaCCMQOtM
SrAVyPdMyR5g5t83dXPrXeOjKs1HZlv4AvanaCw/cXI+OuqWNuIsvIy+llz62oK7F6G/idily0vf
1OyWhPUW+8nTrng3PPq2hbImv80ay0ZQ1/doXO3R/ExMymD4a8dKN95kbD55rghjLJscUmiAtRyx
sQ3KcmIqHqZOnPNMGcDA5hr7O3XOy5ast8X8aUzN1YD+Dafn0XTBDxwPoH2pzbvahktYlE+eXlza
mFqtZ4vFFibL8WHBSpCCHJgKM55dV0DqoefajDyXxYKsMZn2Wdu+abp1LsEjKtt+U5dGvVTqyaNQ
8dsgY2Z7n/k/7Vzf0rHjwtWO75Hvfk3CuxHKGyBImybvteByDFPzPvMMSZJbfOPViZJPh2wnXPB2
UeEw8YIebBQQqRb3rkEQGRjDzsgLnDhteQ8Gv7FJC/OBwIepP2nTxzSP9c4COi18sc+TeEdu2y/w
lOf5eY4LekY9s3cgnmjTYpTG8SFZgmetZELBstQfikLQqiKEqpad5MTPBStb6j11fvmrWvC4q68+
oE7RtaRQiA8tI9/RSrRfHSsZjgA5UybsQxYDg2Em9/eWRjzSfT+ZF6nl7IEZvvyGyJ8nZ/4DJvaD
UmUnmuarTc9Il81txXa1BT84EfyS7xGZTCX+xWSe4IR1hnUUha6Rj3S2/tMMwOFJJ6HDxlKnta19
lWdiq/TXSAb1LWoTSOBNeYk8kYGOOGcXeM2Aoa7xMEv73Gc++V7FA3U18kW3W3aIRT7EJP40U4fB
Am5aqLrdnW7sRalh6zTrx6zBOgBWlpoyNbvenz67XHy6Hbt+ZXMT6pDm2VP3XnMpjWlvgHL7GEgn
pDZOnfxORjzasW/fdg7SgKjCgCd34ncJAW0nF4PBKuXBFMi91IjNKX1nwfYUpefgJd2Gy3HSvOzV
mumPRGkeysmmvUiqZqdNtFRlW7zZaNrOrgFynGnPINxPrmZh91Cw0bsTGK2Zc+VneWdk8AkpkhTy
ku/gPwAo0w6SHFTPAy4Omn7Optw+sPp9GUb05sRaeuib8X0g5DoEX5o27TR81AxQk4lLml7rennX
pwr784o9vZnHiy3Lg6OxY9v2QavrH6PJPSKz8scQAJzmZAWE2LSgZAZuY3O9N3FUIylpeJ+TJBz0
gqEWur7tAvFhW6Xaa1zYnJNCvCpZpgttuNR7LGW8aYO9Eio4OaAkdA7SNWGzmo95BG7i6dgokNmw
Z1qWbvAY/w4CcJWdw6xrU/vJTTjBVZb+qw0mZ+Wf9kJ9Ta3neqBSc0kvnJfpUzaJg4xgVprN+zg8
wlhFRfQpFiav/JnhRVCvY+hlMoGToeuMLzrTd6I5ZUiIw4YZL6iYwLcL+2hgWHujy3yvfs1n7zb/
8X/pZG5tyvu2AEbPmDv5Ja5grN+8hcvLq1dLsYEQDaqx5FeL0fo/f9VMGlYjyCLqRwJmVxMGNbxd
7QRH9RJDxZwTdf7sDfuZl6OSV/808Vqz0tdluarXjcW8Mflb/XDEewwJbjORoVycOKrJqkhYQtKY
32B7tTXAHNhZoJR+bEhN4u4avraw116/Vv/HnyYgG4U7h0Dzzfp9ilRDDPs2A7DQP+URQdHGspL1
74bxLl0FdJxDCz040GICd1vwaw23Vy9UX6vHMeC90Pjct2N3tOrQ7s6m/cg6hAUb8/te/1YHVvVz
zogSmDeVT9hwgM2NYc9vEGQV8M+xDIBwKh6cQ2M7BBGaxHdgrZE0dwlGcepYnQ6K6VJGHxbhEOrN
mxYjNPUBGFxb+XRiljyJCo2cuVXHpd4WPymATyRq6rPzGsI5xHRb6rexHnxsmWQbJYgJ/93KaKtO
j/p46hT+86MGHJU5Uc2Bm4mFZgKbwZTBWj3ZuIeNocA8qlTWg0zAZg9KIF+rn6mZ9+vup07bYteg
Gfxol//98TSG/I3NcMTL5UGEXr7fGuBYIBQi8UL1rZj/xm4M0jKfE+bjMtChEGxjG8WXeikdWniJ
MaAL6D637SdeLVf1kupngvqhWB7VT6hjquo/Cb54fw8q5pvqgOPaOam34i3u5Yh7BM1z1hnr26mX
c+WARTy+mznpaDMGHkeZlFQv2d6t6kvZEnvLEMvH5nUyARZb9IG9xVSvwresGlqxG00mHbGVfpOE
crN4qjKpGZtFc5tDguqc7X6+rgP8ps++2W5v2sTtWjpIypLyFmdmcNZL/Ygqa2tKFE9uhh0XTrl7
veJW9JP+Poui6QAd4bsJuuM0KbcvfHnCKo82rnTE0VFKKZFdRPwrA9BjszGf6BY+y3EqGbh7jysN
whbcqGP5wCYJWKaGIra42XVHVEeJ5U3bzTWNfIcVN06AZpmcrLh6QX5yixYftg4JxYIaB7ihuOvq
8Un9KQPcehtFE1NUsA7SkElAajiGhod37MImspVJ8q1HYx2m3hdBIGLbOvMPiMcjkxogaj0F+V6o
2BwLuoHVeq/Wkr1bledvXdFuCxoGidRxbD5mp8eaj3oI1jNPqsm0yZrZM+yRNk4/eVPlnGa1YbWZ
ipEVgMZuQ+3px/pthbt9/LF5SlJvh+1jWV40Na8k+ZezXTIwaW3mMal1nFE6H4O2TuC+svpZgMJz
OV9xJSuQvdX3cUFhi0DS2eo9DIquyr/sNu32JOqdA1Ny/NWf2q8Z1lrFO/yJva7heuwy3D8hqj/q
JQMkM9WRl0d7AfW+UnbS0saQNmpSTJHscIElzP4+1Ft70F9I72JKZhYfUT0whBSYTqghRY0i4igU
XXwdTlI7HyuEInCKAbpNeH2bPrIOCy5Xm6BgG8ZZnvit+WC5dRWa03jWm8I+Na1+bgPAiFmm1laq
YaZj1pcVwi9OZc1hrsyrGqrYRm8k/L8xTCfCjvQILHu1LJAGvLeifokjitT1Rvc92NkDjNfWCJy9
PUVDWNLJzN6YHqqOoV9VNh0VFnPnQd3yjea59ONOFjri4s54xMwaV3UYMR3MqRs13z9WzizvyRTZ
MVZx0K9gxqG9LdH0lfqLsU8RCK5vLSb4F26upfvJrDCytGNcz6mvnUrFh9qQSCarfvhNK6j6Sg8e
Iw8rNDdFB6uq+2xJ5a6L8QNJuS+k7r4Vk99uG0Sn+6FwwjGgblnSx6gmfTWd+U0PEjuyAJ7EIblZ
ipkhWaOzNOwnjchUmAzItsWtrICaE6l0L3N0Z9kmgqPxVAxc2/SHE9X4OIBuoCzHHsFIqoOcvqg4
ayRJM4HNVX3uu2VD6t9PyPuEvsviQh/obGekmeEgq6uV1F/Mu5MNzJtgn9ioGCOhhLTIDbJvv7gP
AkojUbQ2mTugzupZiAbuba2cXuG6DNvGZQ0wkOfjLkdZpveXwDiRYWTupwT2Vlk5G1dR+v6OU9VA
cWVJlTXHQ5G37Zb0w5XWvUG97xVQRHpJeYQWK4NCRiwa21CQ6NjhUxrZrmTUNVLoFRgF+KS4MC5a
hwZtwVyO8uMjp2DakvnGBIl/4YhxdRbnuYRByLCHwQ0P8NCYD/1gvTkZDVylYVpdf+RjfRldXGKN
KdQzl5mPxEYg8pgIYEy+6eswj64TOmoQkXG3LPDiKouqTL2JZBJdRcaPoqk/8LN8yRN4QIrlxdZB
9ciwbMHKuUx5gEtXmZj7RRiV+h81P1uJOcvIOsybnh0L3gRY8X2spFRcHs9OCLdEE+zQYK4z+ykG
f7PwMBRZ/mEa5dVquBeqIHmHk19tEOtgR5d5YSGRs5gTKbmDvnMiNvx+CYZL19OB6tOPJO7eEwUD
OSNMnjRxkLkpjgwklJuh1P4Vn7CdcDkcEgxOswQTLzeGWEmo7m8IYhZDVULdYiAybLd4EAY4EW4r
j+isEBSKIsCU1CeYwbzgEfBMoF0KdMgN4o4066m6SHZUUUZgZloTirD3a+ul6QKls513aT1MG9eA
6VFnDpbfrv1o1c5H5ppfzdB96hkzZGuhBqgwVElHLkFg01/EqK69v2NGIlzukshsIdWRnAKnp9+i
Bow3o694WmrMhA3wtLEHP/SYSZUM5/Bpfsun4IAlC6u6x0zb67+rzL/9JU/J7lfVfGvyKa1PlT2c
c+LB9uvIr0ixwzINPIe4zTvF9MwTD/2wAW7SjBBquhbSSFx9qIkd7rkwcBje7Oc5/VZDQddv3jpT
vuRGAFhDvzHO3L0AwaS2Ne4T981zhfhS10g3WmdnBLmguQp+tnL5KScWoDpj9ikCLHawtoqJ/skO
/0JQv/6VnPxrtsUq8/hXJYpiBRvIUKBWk70O7/zfWdWtyYMGB7YnaQYOxYzNMkNRJr8+DjQ7dtAX
PO64wB0woq1FgGbBduUuZAMnqdKYuit6lN6z8E1s7IqrJFLuhrqtr5piMnoxZVEUeKf1X040qdu9
+OCciLskRkKX9O49UiS1m9xlxUD/NjKODNQATyglaSCfCTlw/keKmfPfdPK/HxuhscFnD5T1/78o
SaBx1SiWRH+kTTtiu/agzD0DD/Koxta8Wdr7vPmuZ/xhTcNxNsI3LPzFFOeizngg6ORgBVCu1PDv
cOtmCYYJsGey9E0R8kt0qgBbgk9foB4a/XBwOHvrLgrAtsWQD98atjUzKV/GNuJBgIIcaem3KpsS
dZ+SeAvub3E9/nLtFcGhqoCCcB68UmW9y5YVW61wpWvSEqEC9XWRHvPk3PwR6fLYaoX9P06a9Z8R
Supu4YOaFj6cAcPd/zhpZLbk3oi5CyZwFgS4JsJiyzkidGItU7PcqX3pTcZiK5lypUcwdTnhUYTq
jp+hYbl4NRkepKK8jhVW+MIMV3LMSmtaFhYPz8Wk0UgL/Gc6zhwSUOw7kidg0ve/bDbbeh1N5rgL
LZIiN8QyPS55+9SPE5tqcmprAtkBpdUT+P8/LN5/3zOWw6KBCsOHyfhfEoR4ELkZYH591PXODNMC
728/3noJ20Spxcy3xhTmNmuFbmZggn56Xkl6msWlTEtFAlds8miOHp1muVjC27P4IeNhqSvHU9dA
sVwLhknMTxNMg1ptKrFdfsw+Z4bUiVtVlLyhAdwCB4L1RyPXWTIjwuVrpQ45WQJljraiaHTSamW3
lx5i/hiNbZxNMDyK6Yjl5xE7gZWHlElb3DkI012fTF9X7W12YgQHJ7VPtSJi+TEmN0bBGMgCPkpp
wQ9BC/sz/9AjuEfx/JpDTVg85eejdlfGVQ0FeS7gk3PF0bnt4HEDgGEdARPrf6nYCK3hOf33Bcyz
TEQrFsIMy/X0/5CFOISvNcUs2yOGFayQFKuH3s8wesEbt6zkg7u41qbvPbZSgbOVK8xdOybf7MnN
ALHZ7ONX7HCYeSqeVYV1DAlh9z7Gm1ut5pe0tPrRmjT/FfOrv4tSZ5xwqt90o8j2mmH+0uXy20vj
D7hnoezSmxkU337OwlFqSC47NtTWZIYCqyxvXX3b1RiD2cPHUuIpg/Cb6+G+C8XjtCOwIW3EhyGZ
i33paa9RnxDT3QzyMfCmfb/0Z030eogT0M5vK+dcGdI5O9Bd85xotZYxScJLX0ZE11GAhzWe1cYp
kuYuLcVjB1aHQrXAxpMCIaKI0WGTw53dNRK4sdDLPUsb4o36Q3HwPeECdrLgKWbYSmfDV3sjHeu3
WvHbghpJFWluW3wXQRz2PmuTY1MFrkyq9f9NCjmr1Z70Mf6uSrTcmbWpzO73WlDGZXN1NSaYbTUQ
Ja6eDEXcaj2kvlF7UX0xjnM/vaw9BXX0ykr5oVpTumhslBQ2lBT9T6yIfkZ6s8udAUrvGCEdQbMK
DHkRCxVXgJs0rfGoEoDfFTGIin+L2TtlmpN/2+P0JJDPmXri0iTCoU8tqvAl+D1X8VvcFseVqdon
v+p4+NRQsu6WhB6CCCyvQhLhlOVEu6ntx5w7ZUmY2OlDvddyOlEcai6t691yDQavYnWpirMrOlOR
QXAvA6Inr+Lko8+OyOezqIEH1XdUIw+dXg70ka04pnBIfUAEvDmAeljr7YSxU066BjE48Ce7cgmZ
PcG9t5vbYMDnFx1qTtUKU8nuO4iRYTdYT35U/4zUKuQtvLnei7dUmD/XBzxpm2TnVNNTko0wAIi+
YN5hXptsiu5wHTOYqyi6toOHS/vDj+XVsfDmMOl7Ng6GfA49ua+R9BGUlH8GJtZ7w9OfJ1E/43p6
nZVuomeU3NMeBx2bvx4VBOna0U0DPN9FhrFtLRH8bbt7DeBkNIACFsp7Q9Efa41fzKZTgof2EP8C
6de09bbFgggbHXYPZkaF5ePuDcM/66303HKS7aWBJFFVP2W57IWPkC2XDK6ZjL8OeW2cB+hpjlZv
pczTa2bK0zz78libAUCPR9a8XMYoRJAGZDHkzzg8sJ/ogXOwl+Tq0FuetNwtdk2kMwD05QU3FiSZ
M1LjBSw5Hy9aghZsQcTSI+hNBMtRW+oIA0CcUvieelLuWg//MqJgAGT7lCSlpDO30rTGPR26v8sR
VgxDcXB7HCgnF7f0OpgUStrTqdoM7voGYg8kzerodVj5K3ZSj6xnJhKZK7H/mzPh+ndW3ogQhf7d
sqTurp10i+DI5d4ENT8kowaRpapOZT+bd0uw3GOVkO+RwFy1wWh4OfxUS9IZFnvRIXT9bGZ8vOhe
41A63fdk8l1HA2Oo8b29g5Jm3Xle94+vGBsaOa4dmqk/LYZrhtDXjo1uYcHkWrfVYQvnLSlSF3wJ
KoqchVNSwfNlzzAIx5FDneQTfEWhnU2vPUN5mI4iWrRz6mXeXbt8r//o1HfWr1DUMQRtbWi21Zzt
2ccdCIA+4XGiOdo2DhfRsGQHv7J+pCLIL1NMQhPK4R0GKg6jqVk/x119P9D/HGtJ7IrnZcciwx80
LQbo5jihnAut0rb1mBLeXDvOORnNKyQ6tLbqKNejwEmej2F130SFwIGvqxbyQ8pIxZ+NbUQbuq2l
5RxKfyQlbMbutcDLrhf5BZOEYOukvJ1ep+dK1/tjUwCcGwwP95YBj7eDIXj2yzcxQK8znfiUe617
blQREhk1fLoJi0PEZk923PdH6fgHzwBSyak7GbRMb0SB4lo17ybT/G3JDOP64Z+mwhiMfhFMVYbl
VA/npJkG/ITLOKzdeZ8rPTXBWwxzQAnP0rS9bRYzNmQtfoli/y1PxxSRnQ6dJUJ0hDMIscBEoVrZ
Wc5PeC49VB2PC3FIV1OjtQAxgT+oddlxIpJmMe789G7hAHDAqwCGcKKD5DQeOqO4i4e5P+ilS5eM
7Vt352gebjSRtRkXhihbTGmvlfK3gWCfnbIaR9ItygUwQiNXVjebHJEJHkwll8TMiKBRrxFD5T1K
ZBlb08PXBm/ThxSGOMUKECjNGNlFlGZVZ9ytDOC8Q4mCKxXMLGV00cXA6l5yXCVcdd+DAOfjNw7V
4FOauKyrVqW0GdCrfxeJ+2qXy+taXZTjXO+Ykx2kyTgv7rufYwzb0WfcB5O7+FAGmPkykS6o9AxO
vXpX9KA8+5UaXUxTekgQVM1OHco2/5zj+LzSsyuzcLcehTTjOvxvTERr0iWrx7fC9ShXwrSCiJao
vE4JKVsYQSX4edrYlzBU2S5DwPiru611Ujuzfci4xGULulURBe1WG+jO2KJIMeq2TrU8qe1z5ZAj
foHV37L28ylIjMie8Y+GctvlH1JRg3Vo55Tp7W0R5Yfiwyr2uWvBQFfeqYM37TokASkiyKjGL0ah
5pK4FXZ9SmmXV2ok1BwiY7uI6rJHhGjlzOEasc1FgdlVMm0wFWbcC/U5x1xoow2C1orvrCIZzBj1
zcfK7Sc7oU+9NMRBAJ56Lg/GIG9Ln46nqswxdLKS+7aQdah34arZWgnCU4uMAC/bEQkR0eweblqK
SPltNTGckg6cs7Tob8W0+KTGlndEY7V3Wa00qIF5nDTx0OrBLXYWZpXmle4WbYgrbw7M3bJIvxdR
8Kwyghq0Wz6Bm7ku2oF2/hh9GCq9LvbmLK7Cs4/V7CI0cY5rA+0ptvGAIyBsiUdZdlY4drC4eq89
YcMGmqb0gIF2aqP2qqtQ3zKekUS4oKsYZAXNbimsl0IBmo1S12C+FWx0EZxlMlC0WBfHhDdFpz92
KF/4O5VglbNXYSDH9DvTMXIRpDGDGt9ZkZUzkEFFFUd/xoSYvPWOWBILLJIycpOZzQNFtAr1oFOe
IvoTbyx+eEF/yNL2J9K0U8x8BV0x5rN6htlMxkF3p3KArmJPVE9VTF3kIhiwhgXDsbL86DQt7Art
x/oGsYNBkmIrW9jr4ofT3ZRox2Z9YLUVP1TtueIHEflovcBgVdXnnWhfckbXiGSofUtAG1JnwGM1
vFlaDe8K6T0Xs/UgtP4+9WBBRy1MZ9Ifb3qcQqplfutiY4ytVINwJntwTJdMKw5NHxxs0otkG08/
dFKA9qbHA4K3pbeJHdx72pkfNECft/rs/Qbcgs8vlQisxIGyd90//hjU+9X3oVdS1FRJkYhx5tBs
5nRri6jxEoGX3Ptj/FuL72s056DVr7oVfTfaksObzA818h0SE2tqcrlcZcWxYk+MT0zi9Vt7rB8L
5q2sPkhdpmKfavGnUXEOVZXKhr13Z+9jkeLjWM/Bu16W3wau6sw+ku/ewPjZL49j3/zJo/xkKACk
BPlF16uf8rn9PYKcWuoYJ+rfxhvwFgpwCKw1Mqiyiu6jXOrobmmbU2mZ0MVcW6fROEqNRyeIbGen
aXKXjBbiRkIlDk4CW9easu8VEfFhOsRa1GHRXCY7PBB367e1ZN5Eo/Hi5/4vfwoewKD2ql5KRpXc
4keKa8UZUGq/Ov6oHBuFJKkygHqkL9J6/V3LYi60rLOPYMp/+XHyp0pcARrdoKQeql3kRVU4YYKe
0MlDEmc57NBNzExDLZLfeuvQ1AMNjtLcdfiObkfhhUq0ovpx1ZI4M+01TH/ehMASAX9mrmdaBaWv
z6xfaT4jGFQKj7U/ahJ27TjBz6vu8aQdg9sqnFoVGIa6qcSsvVYm1CTk1CsAt+LWpqqavQ5RSi9R
32CoAK80RvJL4VcqPhUu5fjs8qDmAJHHYTKQ2efJ3wHAqs/R0TluIthfeAVCpVVdh23627TDLevU
ug51L5X9aGhYbMPpCB4GbMXL2qw2BtyTU9ph7dm5PlMcFdEw4zVdpa+D7XIxnHNmxyfDJvbW6rwi
zFyiPnBi1BDpktuzuM99U0VbXJmZ8fQjqLf1RTQNqjh6UNljq6a1EM/p19CTuQ0PUXW0Jyy5oLTq
qevt8Xk1e67iqojV05mdqAoI1ULfanSEvtPol9j0bddDsDNWXBmJdxtXpI16uLXJfuymit2VFSkr
aRaFjWrfA6DVO4oDfP33IpqvxmxAwEB1MZAreLIanQDVGSERYo27VSAq46PtDLRG/Q6pp1Y9rgPO
tck1R3R7FuGPWs6cHfS9Let3q9fCuF4eOsmDuqpuI495pSOmIbQ+h2C6BVo37XobgVo6VfYp0yW6
Rfd3jQwi7Evv0lQQaGcPIL8hrfFUR582QU0bQ1/doo+rTcc8aPO9ab9hOadvSzkiLFGIj0O4GLeM
X13Apu+8AO3BxBLazvK7zjX4nx6+3vgQEHh8zVJYQj5VU60khqtmeVWeJCRgsaLdAlu8ryO3eWav
8/v5fQmMS6YvT2O5ZBuo8ABjQa5YCkT+BNn7ClutkHOcDJ8YED9O8LZl7d16Mb3ZBVGZuXuT0Xjf
1kRSqP51AKqANYZmS/k6RLFW70ul8lLjZlcgluXg1zGupuPXIDUyWpM6B/JJawjnAs9e9rt158ua
9trhWgaNNCW68h/6ppwAOpssEb8yoS7lr3bMR6kzcQoGOHRRvylUeSewWtuvj1ypJjLrUEMNiobx
0yOsEgRcF4difiNyCy0mN5eVXfF8/10NPJealoSjy8oZlLgdKOTY9+C66jicrwfm5/GnhsnYOsL8
O5I2WrmBEuWuuX6LdiGa4GWd9K7XEKoFs/oM0LllmN827WnwmE103o1BEzuLqpFqnZVp8JHLwb8+
TRN5CWoYr+nan9Eef/aRfAIOY+CQx9jUHVOXxwNzN2BdTqjWps1+fS5WDEFjwMLIhxcEnzzMuves
amZIm/lunVysA6ze+RX5/cuqJQqQNm80SI2kdHe40sczQOLyRgQWlIYoCcmBUtgjx2oDGm6KwsG7
T/EociAoUeBooScR6gGeD4BEbAwUnDEtl1jdkM1A76xq6cHCT4Ee9KS11TXwlbaXhdcoWHw7aqY0
1mA8wPamEJqOltrxfCifSLmLq6rHrHralVjXKL0g3hAK+1KVlkHpuZ7lLLF/SOpOfwLwWSVexqu3
kJSmcgJhfGvsYvkmptoxouE82/G3mvWlpAFjS/LQjNlhfS0SmTAbbJikZq240fh/VxqS6Enz7nyu
/HYVFpdqHWfVB7Y7FF1KMib30QTrZMWbp9iAcMpMQk1d4J+5W+zUycocGpJi0m+BY3CoRphQzZh5
+VyWsr0ib/7Z0dwuInhF+sDgAiwDRr15nxfJz/UZEgZJ0uRHIFjx6n1c45rZozBRHjVKEudONbe/
H19XIa2vBPhKzetpvwtAClRMwQFtCWWGejL9EXNmbGQW+uB1pRgYaBvztM8plKbMVCfjbR1xLCWm
BI37Mievwx/i/dzNZLP3RB5W9PVHRUu9CYAu8GdgvFQR6+BVH2kpr2kwI7eMjXX+bXuhsOAer/pJ
zWdTNfFH3pRddZmVmUDp5VXYTAeiWcrapm9QN+ucUtv3Cp1SZQszspTwiD5cVYWqnkuVFQL5RNde
aRRX2ohDCj0hNUDGgqE29CnUmtrRIvXdRRVEiFYEbJxx16oHi7HPHclGT2bMvEzXZhkSg7yTjX20
4vp7JQxAsWdmWvU7aWFi+9ESdgmjvLymy0CBErsfaGGO6pSx0v3UgzlU7UyqtLV2V14Tj+pYDb/V
qpc1wx62f0VzFFsbORW/FQYpB2rIVcHN/vEW46WDkwP3tZ8jDdbR+qg6Hfe+VSe6RM5JEv+0XT9C
Mk7A3tWyETV2eU7ysk4wKnVvTn50W30tcmTW7JGwf/v4WOMJkDc6OdGO+RHMtEsFz1Vag6f78fI8
aQzOBO5F/D9+DbQhjYleNe40FzIwmhaS2FjIC7GJDfE8E9JEx0vzN3BZggZ97OBsRg0hMbfFWqyg
hLpWFdbvfvKtzqh6t8Rq6ciUoqMzCXVSmDQJEDumZ83GcfJLBYK8OFURrjC/TmNq7Kq2/D3gTa0q
pyWnRKO2DYssRVVcce8wVnnTDWCYCI1oaWBpaC4/xIAA1wPocFUh4Zg2aUnxcl7XjE7p0rMMQlOO
fnKDjuWMt2IILE5wqk+jxzD9ryyeymYaPFpnHyzXwGGpJXgZCfQyE7CJOzjfaURc7pTzBTAR4x2l
cCjb/o/OwEPDxmRrjiwk5TfUUcDdyDsNRgCeQgdmK8Gt0487uGQZGpB8gY0xfrlZdlC3+7om5lnK
2xG7vc5DXB3VP9HUiL2RaKkyU098qPzOl18jgRjKS2YnJPr5VXTHTHMrheYSQqLtV8sCP3VC+qiH
1arAUKL4BMf5HQaViI2oIdfnJ7E8BBzAvJuyKK19u8QXVXvZHvPQJl4eJplHWLy3sPi811l0DTTu
1xVMWHEMXHhjmEDmy2qO0RYzbNu8g+2JHmjMWUb9IKGHtvDGLOonCzvDeWGzcU0/DrvbYrN15znK
rNIfkGt8zzYGSLmG9FQ4zkvCBHxTaf/H3nn0Rq60WfqvDHrPDzTBILmYjdJbpUyVStoQqpKK3gft
r58n8jYw3T0DNGY/G6GMbt1UJhl8zTnPWfaT4hooSx7sZjBY2yrb9xrzQhbUxegJUmFN+emP33eX
ethkyEsC3vOeWY1Pk+rWyTnGqev7A4+CBV9XMOocCIQBio6IMXy9ygduoipkDBlzDjlhw+M6Iae5
OMZWzx6tXOvtu+kxfRz0o26sf5KPutGTlaJiHmPV+4bOyAsQ/SEe/ntvoNXSvThO/3MYSVOz+Xyy
LE92d8ZSyLrEYGs79g4ZI6RCMLF86EYaDE9m3xkJeXNuUgLK5UF4WuqrB/Woy97npPi0Y44I2wS/
MC4mZx2SLdtDnGFg0gEoK2qEXESQnpLQnJHUiadCKz7ycbg2rb2wr0muwkeD1S7o4AotniIf3iQV
Bf8Vh+jAoyWaYeLmC9O3hinp2gzC9V1yoaRP5+lGZ0mRsmoCzuNw+fYobNHm4HopPcDP/2xdl+JX
0eDGcFsoQK3Hvzel7po7FGFXJmGSsqKOJVq6OaI97UIOJZHnvybXuasYOmv4TBWp6CRgrLz2w7FZ
yLpIclf6Sa53YnfyDoEXnIcu/yj8xr8GCSn3AQofdUNV8naHqyRZczGq4UU/Nxs06Azu+xOEKmzk
uoVP2Q4RMUefGOV/qv7tfoTez7My/UjIWH5warSU4i0Pkh0pTyOl1tQ8QFe/EGqdbWnzP4zY3RCb
+hQ334Pff9YNe3U/5TPLbUq2BFUdfGUMmE527oQWJ3HQ3FEhFOM16Qgr5q8fursro4Bg5PFhQKjj
EIX4YEa7ZjnbQ6zxAB3zGvTLW1EHJ8MId4WV/b5DOQqDE67Qo2k8BA+tFn1Eof8aKCqw0KEC8znO
9fTLAwpw13SMS3wc/eQXikOGe9PDfcxZs+ohE8/fBYOX7O9gqLvSa4QzHPEcuAsH9PIvk4ho/Sj7
RvJEZRQSyiOa7PsOFnIlT5SgctY8gd/6VHynXf5DA4z0Y9OsUkwaVfvlV90FEeXXfV2H2m83d/Xb
4lMHQd2pYbtobgPjM60ZGhRqy47NbqxvvlZVr1g0D/cFsOWxsQPM+SCC4AYL8DFE7rfBlMFRG6F5
V+GLLpinifK+AsjESpJh3uBpghXVYaElfr0oLjIL7NVSGt/34bAttZ14GhhP9Vyk4M0ql8/d6lDC
l62PxlrDdUiExYTd2JiK+u2A+G11v0hZjA7ET8pV0VmVXsQ/9zHqWf3uc3Gj62EBWaj6zJjwrLVK
uBf299rv3rtVBnFAsJ19dpq5TFw8Ix7+rxbhI8JsB0ATEt1kN5FsqVL5ZtkcyahNf8daUhtb7Sbo
bFak1CFO6z/79LTHZKjflEWGN+udVSDVFa0ZQniNEtNd2qSRSPj9gGAn73rmOxCTt2GItWz1eL3q
XjuB5vre3ihNGruvUfve/nJFWa579yt3JxyFGiehOxs9HU14ApYdPAZn8rAl0rLl/LWn7bNaCiKQ
hqSD/zj35iWuFqQCDv2ZcJsjtE6O0dL71DdEWiBNs/HV6Cr6LoDLOiotj1Dc5jFtaSgK/YPGugJQ
/aOxl+QEb8KJNBzf6p7u/C7SWQrWpVt08z4doA27j3XrRiIN7yon5l4OjS0RU/C+WVmt6h7jpi1f
9XR8qbyv0mg/NdFK94wsPn7gadk3eXPTTJEqcc8LQw+GyNSMk2B7GryALf2FixAfJic5xx3nyq1Y
zNc7+zDXLz8wQCUb5qbJ8BB3mkYHSaTYhQ4yXeIIzPrzPmUh7pcDsltoRNsfFXN+jKcJMsCE9Bze
wnnJal7y8OxrMU9VkWdke4hgaLWcvPyZm/et+l1CqRvP+527aLqe7sHusydmFEeH6oXEnj+Onp/q
d9mvl0tR+0evZl23yD/F2GCTQaJrFn9nzTzyxJedTE/64wGpnG1j1psMH1gGSK5DPg2DIRM7mwaU
es9nKppnLHw80Fnj6b+2KdEmXBoPja6s9Nt8r4j1OP3eX08Qh1kis/XQ3z1Dh0MtTsl87wAVeAWc
x9lp1geFfoLjOcoU5L1+ShFJ6Pi+mSQ5HLwchVDIC/phuoYPfMnvbsfBS8ARBTecGt6JRZfavh7f
w7p8lKQ/3VWeS4/ium385/uTZEDlA+7IpJRnv5/WVCJcou8SYGGxFEcRRjDbOKL6S1b27/qsuT/7
3XC5OgiPNuhExbzVKLYeOQ65DcnfEA7Gg2smJ6uGbZiU9S9VvcyO+3onSOmiVzrLR14GJxx4Gj/o
kDsURW/qanbxe204X/WT2GaictdtzQeqq4r7w8bwcYPO8xZJpB/qUlUvFOxrByzhQQzDIS3HAzap
RyT6P7sx0KB9rvTxOSZuQVsiXhvbdlgkphxd2ce9vjVKYayK8CHp3B9V24z/TOOg2OdU7zgb7cj5
RwX5/4nG/x3R2CKu7T9o4Naf6vN/fJcqYSP7WXz/z3+7JH/iJPos/xPR+J//6N+Jxr79Lzi4gWcB
43Z923TQzP070Tgw/yVMH0E/VgNpukKiJiyRjMT/89+E/y+NfLfREDrSdFzNwf53pLGw/iXJTYH0
KyxUmXDS/5+Qxvp/8h/1YbbvWI4jHIo9n3rC/K+c84b5kmryzjoZofWiiBm4hMvgHivHpY8Ofk/W
1B5R7cRrLydJubK1crIhfS9YrOv9d71V+UfA+08zWvknXM+/GgJiT/ffuYyVHwwrJq+0jv4IpN/I
m54qwxDnmBBzcu1rfM4kwBztUYK7jMlEy6QL+qGisil6HBhuYe2dpmyep2l4h3ArWTYAcmDN/Gjr
ELswXbg/JrM72p5PyMVYPPJe3zoFBKj0ZLKVMmTLE5ht/ND2RYiTdNq7sd09CltJ4Bc7csujJ8vt
h/U8k4rIHIMRDrCDT1QHpPgM49aJiX2aJ6t8oaOI2R/5LJ70lFnFYciqyRFPC+FGFF3yNoS28VKk
7qfjdubTNIj2lLgGL7r5I6tofCHDc9wtCHnXKbAQDe/5gBlF9EaPzxJvxACoGaqosFF22DHRMzkw
qDk1h5ciqkFe+cEZT2/8QEx4gaGbVoyPjw2a43hXf4a7YIUdja3O1vPF8Kir8xaD3cFSxnBFXb6t
cXh8z1bPhH0E8+8vqBFsVIEDZd9Dl6XmY2WHcn0fZSZDlm2ipBvOUskXyYRxZ+NCwfpglY9lhQoX
MdB5UvO+6hKwTR2xb7qv7l0kvRXffkVTMBhRe0uY4S2WkQDgZYNlo5ElkNM4mH4kb/i9w1PsRk/+
aGaXwkM1HzIwZQm8m6WtrmDapo3hQFQzRtd9IpB2B7wmvcTK+MjnJd0oFTQnwJKUZ83PqCDh3Rro
MmOzBtkajOxLmMqR3uifJuYwmAM8+wCPv9v7tk5htokimU3r1gXTSBIZMQ2sclkTOo+IfMb/BnFv
Of/1hhPcZz5HAjgO10Uq/J+F1X7Xj3nYLu1phPa7QZJHAlE4nBEPVg80i5fO7OOD6yQvCuDFAdXB
O7Fx3TpmG8NilDr0PxxY/xeFu02p9H+8ImGCTxeuC4cg4CT4z6/ISHKnNvoqOgVRPB7yrMBW5NYG
4cTjc69DzUyizbgnofn5vfwoLNN4Cmv31CLxJ+GufWP2L1dhY21UXvg3LBBkXBVh9DGK8SzZivPI
H989Pjf2VWn0GvypA3deC+bepzurDP0NlS5Wmh2ugxCzoftAX2CsBi2vq6r4InPsmRWjPdXzH0YS
Nha5D/CHsSGwXnJ7WnK6H+X2y6M3g9Poi309zx6MKuTlZf1o5UIiRnKSDdHh9JdtNF2FeVBwS38b
w8IQNjTIFwVz04olfY16MJZW7J28EF+db5J0k2WWcxCWvGSGFV2kRfto61YVooUisa18sWeDhj+a
n/0Wcx6P88xOxRka6lHahrgtbbiLQ4t883QEwkGWoEpr+9VcsXopV4JyBu/Q+DzVdrqPoTOiR8Zu
JuLpYBke6+TxbwHJb4cl8YfVSm7uhIUddrZh3QXxFQ89t7FnVidyos/Mr0gQK96LgkDOZCyxlOUB
2TeF9UkmFnK0cpG7rO/fPPxTa4qj7JCODWTJID+wVowgx6poFasYs1O34EIuTtgcjX8SK9rMIcUa
c3JnlwdeUrVn2EiAUQbEKO0w1DfjdJ5A/WxYliewewnvST3rwbaGL3ZnWCZ1rhLC3ZVlRWJjF968
YpKFqj+tTgOiUt/rOvIxffLKXPbnLk0ULsV3QgHMHd4DOvVIyp2Ie+jPaoE5SsI04B/+0VTfI61r
7BeTYrUL5zfEwjTuc4qdWBjJg5qD6tSIoFhPnY0hFkVOHtTBRnWsvUQsxMle5ld+psfFC1+EBLWT
imS4sLLFNgsaM2cffL1vrHST4AW+uSeyB51VQNqrfXf42T+HhjBrxd2BhiH0tl5LO9yqdGVXgYJg
Y+4rn1QbN/SesK4SFTM6RN/lgNCbMPDPyCAesQEaD8r/0bhcA6TQE/HjhJ/EnSa7iKCRtrbiHWgY
8nXDF6M3QqRXXnMRutYuguwZ9UQsVYU5qiJecRoIlnE0dKJHUzeJZlPVNJDKmp595qoeoQEswth8
zhFmXzGVB0Prt6fafXEmSzzSSdfW4hw6x/5jNDYYrgUnY5bAZhXeT9qggvTyEhu4SDZNWlXnuV3X
yPhozacb3OduNQOQrUmtXYe2GWxCOLm0HEQ+SWgwPIqBm6ZsPTwwpw/dPDiYt+ttpSxseV3Rw81O
SLOkCp7ZpyBIYfBclAgEUDytm6l1X1AiA6gxyHiu8idqkm5TWqZYM1Ugjnaego3fVT+iYf4N9KHd
Cye6pW0ANLehecOb9jwlpUbp5R+BoY2++uTBzP0BawilSWzYK9dtfw5l8KNjogt4eil2U8l2f9Tv
Q9W6JzM1JubY2AbyBfMheLz+VxsMoAGsmzIBxhgWPXdEBh+OFVCtNPwbLF37fjSTcxWjT4lz2Bts
Pf6gCYA2+6dY7IqaoVj31PfCtf6OScG1SP6Y28VfYLjwqUeV1jaEt1i2e0AoCea4Mdn1xOHez7g6
Y3HQoptB5OCc62lQp1kl+3xq6B4s+noxtii/xnTPrEvWbNBaU33URdWsWx9O/KKNs2ied9mcGmTi
Mn1O9Z1ri/k4w2jZkDcePYRjuXWLZzd0PDAQ2FyXyb2qsfQYl/PNhUMO9xxXV89rjzVgpn3bee1+
aPsrcrb6CW/PKhJLe65nRqoNKtENDw7JfkJ9MxDvrkXf443uoe2jkwpby78FZhTcfH/GZBqxKRYj
E53B6c9zv254bQw/C+coG/nB5gqgB/qrZzkbJ1HP3SmPKGEJDD6ooJ5XHqFIemXFsl0Gr2HuyH1Z
EyWVL96ZcB/AUjZCOyNdl1FpX5AHCSj/sbEeYyOGYZceCn8xT2U2utu59/6OI/dfjCppLfzEPA2l
882kMt1jdWACbDFwlkj/t+7Id1CVhDSGUOLAjCP26KOvLMjKpybD5IhX9h2OY3psnf4Jk4UiTHaw
rm3u2qekBwlh1Mo60z0ccgRgB2VCB+9UsGFFXG+NUV6r8ooGPj10EHOdAvd5boeatYwpVgixxTXz
aSw9S3zpQMpavOjmRcFlTkwKslx2ZzYpI+hdxcPokaRdkCjIyNcz9qld0wsYGZrnVxYz4YNWfR3N
uLn4qFZZxo2fvWKV1ChuwrslH+3EDIJX4YOwgi0z4PSBxGnkQEDvt12oOsApMQ8IQVvcOLh9DYOb
URiNe/DaljV22iAZoj0/G+n4dDej3383ZkYH0rhm7Eag6lrxiH3J7XjvYmvYk0eLbxro5KC5mVxj
+NAGznIL6haS3vApQqVpmjvH98M37CMYJkBDb9VkPpom0KwFxABRbv5nDspyM8xagTjTlgyd4ueO
xI+5/ahDHTmkD9hEH7V9hEZBLuhGAm6lg9XPv5xiic+2Hw7Mhi2cL7bNM73DCArPbR+3sYZcPyvl
f+PwrU6ZbViv3YA+JqBqyilpqVvaLytFbOd71rV2rFdeTrovs+R7Yhd4G6R7cEhEYNAiix1WjB9A
8eQuEUqPvkK1GxswOYP+2JORBcMyTj+zsYdW+xCZybhhSh1cVWMcqpk8Qyf7m5gkbsXxvDO5VgXZ
lk8sz6/MRHkYLNafSPt0M7/ZObG9MbjJuAnXvFBiIPWbO6fpNvdK45lHl5AzNLLWvJkcu3uxdDm6
XrYCbQwcCavPO37n9sTs82mJm/K5bhGY+lMviAXE2ZHXQJjcYHpOTLvbWCmHhZOzd8oMaTPhbrd2
EDk/Os8GUYpXIqjUTYetgi3GRR4TUUfiOV/60vyq0pRvN2IasDaaSfHGEUvwdtoTzzPzL6zsZTj0
CpMG0qaQc5ifZD81E4L1rmTxLV0cPPcGsk285ZmdKOnjkGOYRx3qBE4VNpqerEv2PWYZIvIFR7AJ
42Lax0uI1cC3o/1AfnzeIvOqRwUDp9ZDwpq1cTFLtSdx4jsMZYC5m9CXAQUebuNYHBIPYfOENjhI
+vr9flUWUTTfBrjCaCkeg7qpbzF7TxCU5EPY7vQ7pkPC4YG/D2kN0Y0BlXct5npbe82bTXen5Ugo
qTu3RlBeWauhlOKTV8bLU4yDI2p61LcZyS3DbJOFQJjj4oxHTx/9rPvKTdTX2Bvs7FAFo6QNrdcx
EUc8t5zqVJUO/L2yhi0bV/pKX/aBUfwOYUFdU65RND/XFlSUSRyGk1Gad4N8dowk3fhGfoqM4A9h
NuYRMsS3SKrftLjiBDHM2zPXAmfh+5u0xoI3tSkWpGyU24CR+ce4oLrCCrWKWL7xkONW5s/lrlVI
yWXYW8zUNdbE7YNNZB+cYbDOQ2//tmaqnEgEK2dmZN3XeKHQ4ILMSwJn7SUhkJKYdBIUCjxxfXak
FboittQ2QYbse0PBfFOMjIi7bgjP7odeZF7H0np2GEQYDPbZuJXRlsyFQ+5W1U+3SqZVWAJgWVrP
eZymD1vlG+epYnu3n9Hy7siOuqIkd4kH2CMdbB9mq2i2iG2hzYyhc/zD3Nq8wgBD1Rk0cl1Kzna7
Xw4JK1AIo5AhCx/RrrJflA/rvG/0ynD0zg5v1oYG30a/HyG+ScuWAJLU2nVC/OVTgW1dZ9a60JP3
qD2IBYELzn/nwe666uDGxVPfpD/DpJLs0RVmI6nvAh1eJCwOgKBofodYAEikZ9PcCe9kZel8VfuB
Pf4lH9njo7Fx9iYJKmAy7EsF3vHEC/sMQQI/uaFd7BBI0iTarnkxqbkBvlJbR+KmKtROSdfGG7fh
9naKRPykyn2BITx4dnuYSnWlBsjOPthOvvFxthwwkRiNbiaDHMtDiVQnjJniMiV1pKzp/3Owf219
Gl3kykUwndxGuBcrcyFt6mqutENvFafRJQ89c+tKOgejZXigqN03hekgM5q74GxmbPZT3zrdv8A1
bHEkPIaxZUJLspdND5rT9ypzD+xV7vBPfWU2d9I48L+wqa1wHxnPY9lXp7HtMHLosRuWdwZfTJep
FRjeBK0H27W1DkY1D6e2Ej64/oxYzUnGp4QU7tP9V41VkM6LkDQQCqxRBYEl9qsGPi0XlmNZjwlx
qM/MJ8tHty/o0DgIgOcBiUJ4Xa69qf90wjS7ca9kYB7iFhU5zWNtZ1svsuvHJhvJ1oVlYz8M1kQt
ijnwRKmfkerOw671ARpa5hIeUW4E+LMwJVOip38QfQm2qGXxzADU2ltzb21sZUSYe1ZJU3hbUYbv
Ya+gDcb6ziphy4keFisygmQzeM20Eq1tvI5Z+Ual2+9Q/xIAWzSHiktylWN53DR1Mj9axdLCWgoT
+I34jzJmDxHbs2cgZuREODoLA2kUqmPr5APpeRz10MuYnOswMW2HuRLtkj5KXiPM/MdS8VqMxIxf
OaUXkiyiL0gzifdiNp73EjdgXQ2rlId4dsHmeMre8RhPnyr4VQnWtJNZ5XQqLWfjnJLKYDUf1eLE
GjzJ5F8O1c5ICvvW++HLQMe+ddwAA1XcG2BJKuOA7OJw/6GRxWyrCDn43NoXB17g5X6tKMuC41c8
jdTCt7rOl4f7ELJmNXpaGGWsRWgTOjsAxbH8HCvY8LiEmxl6OXZFhiVL1sGSm9qHBK8V9bKXrhkG
UgZ3rPyaH4vXLueWacClNeRz6FGlNYiWRGWYrC8CcW4uSn2nS4wHYORYYoGiGO7ZPHjbIt21lF5A
+RLvVLlhu5qDQ+8G0YU1IuKnIjt7djqtMh/tygRGkdWfAkUW8SNZCQbdoOKT6vzutaSg2CNiVvuu
Xa7S69QKT+dIXm0fkkTTJFejWzoin5zx4phpvTaJzyE4dSzEQ5Jg1RnCZ6zk/jkjxnmfc6DztNVe
vsX6LougPnVjjtUqoU3K0WjvQuQeZRrgXJtUyNh1jh+gIHsgivkiKlvtlnF8cQfbOw1aI453uN/f
CxBsncclasEkd5N1dCyUEctiHSqMZ0COTBKU2OPvqFKcIrXwm47fdVA+T15zGkE0I2apPiOnI+CS
2fjG5gkFasxHGBbtO4YebIcc/0AoRrE30wksMsnEW+EArwrTa99l3c8Aul5bm5ce0OyPsrjYMh5A
MKTRtSgt6+IaydZEMrnnkWHD7eUEbbLOv6HlTKl3/afeC5Z14C3ZOVjQhPiJc2ra+rGN3eo0Nd0v
p2Z76gcj+D5kPuEUiQNasaNwq9ewQPylG8mqK+gb++KX8hno3KNQjKLa+0KVYEf48TvMFg+VrD6T
bvmuYr/dBt2bwV5vkdI7OE5yCSMTcqVPuVPk07JKU7nslgq925z3uMiqI0CBYMOHDJl6Gg41NM9z
ZQxPoAuTixuVv+LEGKk8A8CZtHgFKXW6lJ7KweU9xr7MVKMliRnp53IsT507MlNI6dVFYzNvCrlo
C62+E4yze1Y1Ww6aDmmbze0lVHQSCWpacLDNjj7O3voka61RW216KuUfaQuux5LkDlSOiY8JJX1X
lx0TGrD298+f0m0mIhmXkBT1mzGocufbC61QPqRbS7bUzc5P8K/qcS5ycmEtPg4YWIgE7POSs15g
pSo2dd45l7n0t5iyADQGpaCpYJDZZnAzO6urz+hsVhnPysd43owZSgXeR2TurTndupIb3WjrHamL
as3K/O9oy+ZC3PVD1/vQJJh07obIiNaxObrHYirxhhbpnlkSOueRg7CFMEdJgIOvLdu14ZI0Bw2I
KOeQQWWdOK8EMBCTR0DOOjWQv0U9aMzIB/JkxzvahBHZdcGkTqeyJjMvbiYCB+HYsQtL3oWIKSaV
TnLExgkPYxycX35mLlesqs+Yz0hyNaOfboyAJEf98eAYTPdUhZpSdOFXlg7g/BgW1WbR7nH8khLp
NhPATsZcUIdzRF6px3NXMl6C4Vj89UqrgaYcGS8gcrYSC88/wxQAUL9YezzXUzZsliEf9gUgu5QY
kdUsy/RY/JQx03Ckf+OD01JaCVl9OW1ynGd7QFpNd1EaaJTdRiFHjOt9sJh0A15pEsYQppRY1m2G
VrOWBcZ/qpldPgGp8iRjGymY7zB/7zdFAzACI1y5MeRHNmIX7irOnZFMiSckVNuodo9UXmKLH3bA
vFOMBDsyCkpJitpgF0bt9hmrYfwIlPtacXIsEMSe0vCCsKB8ItRnje8RNxj+PdpMq3737ZHUsqAc
4atayXoYkMYm9quqreAQCZWcpr4DbzzCtOU6/TUxzkqYgt4n9w7XtSea5uqo5LmTNNrBUtwqRZsb
VDYw+iQMfmLZubbZQu8Q1hyg7Wic+goVxX0i0Tuc4fiVTVyFC6KRHFTFyP6L5XqadHLvmamm9E5M
vJd6IVcoSPaDcEKIzBR+HF/MuGT8ggkOHXIDlDQKkdBKp49fuhnp1DjiF3OtGpOS/uIm3oUUFLW7
Fy2xPT3hATO2Qe5FJ5tLB1HOMjA1UgXxPF3K6/abU1onGz0TqJA0yezg8luDsOczgSYFgkDjp6yA
6qs2hsOk052rJthCtG32SllPmYV7qHP++oZyIM4NH07U+kwzBN1T4y2bUYGnybvIOzEmvYWjIBAC
T/q5s0GGzHV0XFL5YRpRs6uqOmV6MIVP3Zi88fz/TZRH8ILqANuCary1oKIkwgkPKlOb/JXwIFxC
KbSAtNTjo8De1exNcdfwQltvcN7iRf3JgMoSiYeb105lRIJMMe2mrB/xh5XgVXvca8rqeI7LYiNa
EgrSqSpeF7M4NrZfHJShnZhTz/43ZMWKTtL9QQm0HxBNbMZhQDeVm+El7VvmM3YC5QrEfh/4y2un
bWdpwNog8Abc2J5/U2nx0cJFjX3Tfm3EV+ebcu1Fnnlb0uYcjEm+beyk2GbQiVZiZArmLOqHdMtw
67Q1ww5rdE6WXf0wfS7nwFnYaPbIUqJp+ZWjtNk47i+HXEceqWPNurZAIjiCci1mCpRgKHYFy8Cj
CY8/Za7p2OZaVop1JFva8xKIWyR5q7GQTm9jE/4lVYJ2kKnb2R+Ap3GU/ipr+zlKmd1kZY2FbuTB
wkdk7JI66W7oMylR3DN3h3VJE4P8yFAh1ympapcE3UmOTSNCDfk8RYHOcjSjLVprHAvTjO0zjX8Z
ao523tBEayvPYaZ2JFwMuQdyXZ+SgaLClCXKqils6veaDKpTEJJLc/9bnpnsRc0VY8zyLI0KhRLL
x1W90E8I7WZ35se+oElL+2rXuPMt7GEmRUZsXwYSTVM5jzfuQ/iw7DtYi5kr4bv9jzD+xOOnEBGF
4hD6DE3oido1K6z6ItyZOXVALQ+nFpFY2KVvbvU1x1HKrq1iCI7plDOiiU8R8bA8+4vpNKH7qozG
f6J9YwjLCnBp534ji0VcSqngu4UplNyU9FPS1bz11KLtR0XNymbm4FpSCpKm7R7HonDOpvUXO+s/
a+0spcIPsv41VEn74o9vprRvsk9YbXKM4HTw/wy5YvqdYFaOW0e9TBLTL8OcmzEvX2NfqueI+Ajl
B2tXNMCTlzuOI/07cVCt28b5LG3zVUYyQEoUZNv1JOC8zoGBsjmao5WanEfRJYT8wThM0ugxdfsX
YSMCovnYDD3+lIDLXErjK4w6sY4NK2MlTCvRuPTkRndR9La8l93WMvamSYDJ1HH7xKZ1or/Bc2bA
36ww4/ll0e0gnLfh8ORlqUICAA5pHoovy7Qidg8rvUqR1gLzuPSntVWYH8qgNGf57q+mdOamTwbW
B0ZeMBPviT3aVgkBv0adADBhR74VsPFqN3iQY3M2iyy8xLEMLvdfwUs7Z4iZDkpOMPic3Bn26Dt+
jRE6dTyAwOG1QrSJI1b7fLn/6v7FIKnkONjGvpza6BqVRYzQPP5qHCdDGJk38ZUs1gMg1RmBiv6z
Xv/Z2KFVVYLnBNvWFAeYtDYY5GrzQStpr/cvpo0srUeP88+fhctsbVvFhsQTU3o1Iz+9Uvovhygq
btlUptf//ef3X5FpI6kJWjTE3tZMDMYp5NakR+KRzpiU6dBIU+BBzhHbeLOuIbOVgoVBbh9Jb/z7
3ioa+nzvMBBeN4R0MGPJzGMQiA/yZbh7LJBQppnvByPTaA4SVe2laTdWQPGLUXPZGH5lbeBmji8Z
o8kziA2Yk8GzlEuE/jpJ9zYnQqiY9zGLvxW8syuDQ7Dz82tSMiFzQvkx0nlB0Et+VGb9txyTn84Y
7+n8j8yTFUuJmea5YZSjZmfXOgnj91acrInVSuGAyK7U0asK1tPjV1m+Szl8Wiz/+qi19iNBtRbR
q7n3llsuazWSJttInoOZYTG9HVWb7AErldFzxx41c1H5RwGs94XJ2QNy9s4jxayS6DSMYHiISQWu
MvOznILuIf7ord8e+yI6KXGsxgn4RINv0xqiYhOkGao+HC5ikBDg+hxgaOoW6Exs4kzJ9hXV9Cha
3M1Cvi9WTlq7X5AcUCCp8L0nor5Y8dbt1V3IlQDeTqxYazJbE2HBOhpIQBjWMcUqk+jY7Z9CRuK4
VsnnifP+amDMnuI3x609dCvUBylFo6EEczyVnzGitVrD8F4iTyZctOPYBfO/EBSbkMXrd/ybZq67
wm6fGXjtyup3PrigAFynWg8LlicjlKvU2/A63LVjZVDW59sU/IbWWMBpJu50rjCDBZa0VuRRMbbZ
srWiHi7Qndo9qCL2eTQ5ztcygogahSYTuS9B7a2TJfnC2yw9fV+0ZgyBlfACUXt/lqQRECWyfBf7
43NeZ1dASE/sjgkbUnh1zGxqtrINT7bjcRdENGfCn1fIb+ZN07ivPmuiwFOMeGJyUbzY/Q6yr6z3
2Jp2uCeTzimBT9QJBA+5Jwx+XjthucOtrFbz2FUbIPpHvvtlHJoOskZzslPoDF3ZtfRd4iW2wQTg
pDY3Nbp1ntE6FbB9s6tsN7ljAhGp+XY9E+imvbUzjMtkiRw44RnGx1u7LPkEgK9siqV5tluY0sXi
bn1IwjvH8J4Cb2SjEHk1819twoE6SJ/5ZU3OrW+ZPoLuXDtlrDamqxBeJd8epia/S/o1y0qImlNK
zmoXrVUInzP02p3tlo8dAx5HTpItfeFvVWZ+sJR8531N6kdnMrjAJRdVpXzKecWCvjc2bK15xlSM
UeoO10dEnGdl8PmESCLIx0GvC0bwEKtuT88JqylyWcLUDO1BnwGPAdVkVPl2nNNbp8OSsQJZuKSC
YM0EjQeOXY3Einbti7Qpm7thSzyi2gwJ4T2m6NYlEuj1UiBMynkcjlHLgh4NeD3xqIi85hy1CSnf
2JUzm2GTma+KRlprNHWbBHnTJvVB4hnZU+WngjDUfFktBimrCWuduTcEByGOdVky3wos58o6FB+7
tWDBl/Ccx//F3pktt61s2fZX7g/gBIBEonllT5CiqNaWXxDyto2+TfRfXwP0ubd85Ao76v2GIxiS
vLdJkUBmrrXmHNPTv7YZvBFAMZBjGkBvgQ77tvo2JaVY5xVN+xnsPArYlxKGSJbTS2mMJgSJmTx1
Rk1wxQ7/4j95mDFdmd5RNr2nrGgrBy7TKkJQk6nG3g2B/qWeaPnQwcANJ167AQq285x3Rrubix25
8aAAnfauzBnVBjaNOGsitQnnMpHJdIoG2R5ju8foxiFed4mGhrndIHlZD23k8vaoJxjROFUKlJSw
93wZ86Haur2zVHqksPuUJOlXIxrKlWQxLppp68VDtIfj9zyNJ6yabyYr0aZlHLVzR+tRp10fuTSX
LZfKN04/g1GJtmEFGrYMXzvuOuKXkIgTKABVfv5Cts93p1cV2IVTQC5RWDVvuQ0aaRY9o4b5XDaC
1mlk0oxowE/nLbhmrb8aCnJEogXxnc5nkQdJu8kw8VB8lGf6pd9QB3wJy3442q37o5+972QEkrqR
aQiRXX31Z3naonT9T32q5TiCP4bnQNz23A/8wrrMBULqCjcd2Rfx5H6q7KpdoxmFezmgdDYF2naM
hrgnumCbZiOMIO0updDfdLgStlaKrBzMULQPOR395cU5/8OLkxJdr43I17G8D3RYK5gjJ2KW4CfK
FcdGoe2wvRh7bGRtadHTz8+8O0/Aw6CjBdUOugiAqTXo0nmjGZzLhjmgRMmNMzJ6fW9Oj395gR+I
nKbLuwe91qZvZbIU6h+kfX1U2p3ywsC3KPPIHWg4TRCYmM6xtq954bgZhnGhziDyW0A4cJKgm5aX
P7+M3zTGvApH1w0+R0O4nvXhMzQsnN8h0kMfNQ1DijklKAtXZC6/lDaHzmz5MKsIMUlJnNOfn3r5
p3/BX/IGuPh++GRcoRuIpT+oLevQcyrUwbYvlpG0YlyYxLG7lQMq/nn5jUNsAyhkMNv++YnN5bP/
8MyGZP3kytVtS7o6f/8LQNcg67XEqCAZQcX1PbIvvx00KGAkKbRhvJ8GwEmGGp+L2f1BjmwDYeQ6
3U57SxLqwrrNxwwrntfTfytGnOxzd8qSpr+TsnzPbQ7xaB3+Jk8V8veXLXRXdx1TWFwyH+WpU07L
x+Nk7Iuuob+izf6wKAhKhg6bVFj9VRhrJgXNAYGeNYsa5PicnRHgkntd9xgdFLUzRPwwZeaukVrR
dGo6pGbzULVVe+r0CgA1+j1HaHvmxojI52/54Hb7QSUMHBhNrHIEF+fKjNDKOfaaVnSCegI7PKNp
TIOm8fznT+r3q9PF/8ZVojuOyZDxwwdVFlat804TKknfGDIL7CJd1Nu67z4rwUkwbmgAG07yqbFT
fffn5/59deO5HQNYsM3s8zc6axaYA+p3ZfuGjjN+HtUOkSbJJaRwOkvb9M/P9vtyBZfXM1wpbc9j
2fpwH9qtMGvUkrYfm9r3oaxewLiQEkJ3PzXyH2MVfP/z85nL8vLhHpCeJXThIi3GsvDhrU3rvKbz
UcolwcaBopSsORLvDUVyRIlb7eeIIMbLvQ61x6pqCmRegt22dGkCLuPRunEsYjWqx5toNK/I0CsE
VdUQECgpcdywYM1tKO9DBUBdo5P7l9/g9wXUteWyiFKJCb768JYVcR9MGHctElDJpqRnUewT1VyN
zg390fHGg2FonwWDMNvj5SKo6kCWjPTYFjni4KIQqYq9CoABZtbkMc6w70A0vZpxFT7PxUsg6/kv
yPL/4XL2TI/RLm87+/3H95xEjRgDqzR9Wg00+MlVZraD1QsF4NEISqz8i9GBVniY66c/v1s3GvqH
z5sr2bEFDWjHIjXlP9c8h+Ytz52b/o0LVxfztDJclDt9k54MwTSfGJPpzmhdPOtJy6xr0dQCrhhX
aPz6v1ztxnJ1/fZq2AAMS5e2LcWHV0OycSEizzZ8MAmsV4t6aF40P1euv2g/Vy9U5dxwnA81Ryv/
cmd/BC+z83i4dCSCOoeBze/LCrMuVy8i3a90/Y2eIGCCSEyfpbvPRfY4x4yghcTGlcMKxLyaQOHJ
QoYkkf3Fic1DkGnG18ZwDnNXyvte+HTu17HRVJtmRs0Q2gm5Igwu70fLuM4Lcov4Wj/0OuOU9nXv
SzmTFdLr+1YW9qqNGLlVaGovYRxiw5vVCsOI3JEQzu432d42LjNvk1j5Yy/aQ1d7xYmhxLI0yAnK
T8AKBtAJ1awxhREgDxPpl+KY7jUGe5lRfEn08NGcXbVLPAaFhNIfwnbtcqFsYickpjUx7f0w4lwM
K+1siH76Mg7ioCWokrQ8fSREasDsihe7H2bmYh7DTkVFlXQ6fnu3d2EvZU9tmF47FRlUZ4Xxl8vl
f9iwPR0jlOmx7VFA3BazXzbsIqZ6nKC0++Fguac5laDV8q9JpNwHkqpOkL5PTTqhGUgMChkliYpI
imcyCeRRnxuGy7RgwxpdsdlleyJB6ROgZWRYssCGavki8TKvcCiYf3nh8vc73tMdVlmOxx4ZBbcr
8ZcXTtAUshXOgP5NJirRmMza9KMLQ/k1z5svrjb54IKcu3QmzpfsSmbSRXclwRkuT8V2ioQm5/zF
mhXr5yCL13SfBerBZlwz7BTHNCT2yk5eQ6ZV254p394KGixHFbMGxVjL8D4LIpyIPtRy6yQyJvk2
MnUfLuv1drJqqfvPYDwKUgwrbzS3mRnTQ2a2fLJy8TBCZ95kzT9NgOiZuPSYSSFL5qGmg9cMk7fT
vriiwpSSY7S98Z1mTveCd/g+D8Z81eAGO5QtOi9pDm9/WdJ+t+sQZStxx7GgchObH7YwvVbR3Lts
YZl78Gj2XJTT1lvkbPiLvEyswjafaMQxEkxLq/SzGiDFGCGKSL0q3DfpX1Z347ct1Ra8+5aBhch2
Act9eD11rBhcNtPs8/EOR4c4UddxtmOpN5fYopPQPqQt8bVOhe5x1KtdNKNULxwGb3FUqnMXG9Ff
Trq/r/q8JBfrIEZwj93y4wHKnU002TQPfTOKBTJTe0WPnoEh84Y0MmjPwEFmyqlP5HJZE0Dfdp3r
vXkShiP+ksBg/HbeX14LWmNDF8vhVX5Y83PcOZUCsuHL0MAXiDvhqNp6HzMGhOzBhxaYJtJX5p6b
1taMjdPx2rShug/TrFhNdX5lrh/w/3TWpqbapZiMkxMhH1/+cl39vjvZHCiWogRzEwXCx9IsE1E8
2pUz+FoDoBzvpH7MQ/2MOhaHPWPHAw3YgSVGBfdB4B00b1+X3NpenEdnLX4UM/SYwZEvUdg0R5IV
OhBGbn6G9X8X7UaEvo9VPeZrlrtL67WAiE07J63ZxHA0kN/SsQyXqao2k5U227n03oICZM6M/LOc
RLDT9DZHZ1UV3iYqEITLxKK5uAirozrId70rURbaai9Q6lvKkUdZC3ImJ3K1W7MG/uSG5UlGtLZR
pu2sznX2nSIJtTecArs+y0rHKXU3l0W86YhbuOeeLuhKDj690QB5I87p0pLFaRSMhW8PVTu1OxjB
1v5WgJQM9FC/ivY845bEHVLY9zMU1k2/zTvHfDEmjvNJGr7kZvVG2C6T+zjbalZrHHFw/mh09CC9
mGEjFc1dGMl2bXedd39bRBOahifd7Z+munsjzw5vhLYdUFqdY0N7VCbw7RAQce5Y4V1YfWLgn+A5
AHFjN9PhVknHQfNjLFCwJ17Pu8FOsCaSFaZwFrPH5cFBWXL8y5nj94tfGlT6+I09KUAXLdXGLxtB
XOCQQc2l/DgFI54269sZuhpg5Aux02oGCMP0v7/7pcFtbzkWQwpHfDxvtqFutv0Im5Rg93YH2+Yu
63rvBGUrAyhhE0/oin3bEt28qLJyzDw/9Qqys93zn28q80OBY3FMd1yTnRAzmNR/u6cKrB9G3UiL
0bT2XDsQG7mJ2IIlDVtkv3vsG9bRjoI78HwTlLFkNTtcibJ0vNck1XZRMzAqc4c7kqa/chChcWyS
FY/QcSR19xJ6jPLn6EEw/oM3H5PYVzY7mZJlN47m31Z6ggr+8wBr8bvYwrYFv4sJuUEue9Mvn6eV
Mam0EG370VgTQaZFhj/nUvdzldDXvn2PZRE8+PKQFtkSQRofByCRftLihF7dvnQDJE9A6fJsNwnt
dRzT2b89xJzikbgT5p01cnP7Ecx/moe0LiA8tLNvgiGpa1jpAiEcQ5BawIbCQHHfTcemnhmmJGRj
xzLR8lVUjf/vSx1lCiQzph7QPv0kcqettNWP3Js0Py7nkf2duMMmVwCHAKpDmQ96ZEuZyMGCpocE
7IrfJ1bgZ8i1A7fi1x5dQhKWLyfMQgwk/GJ5uH3lqZiCUi90HnEnc1gV+kMhW8wyTfLUBhZu6aAO
D9Si2WG0rb3p6shsxuip7ti0WMVQzNXPeZsjNAZVwchqBif4EuWh3Ds1djZmCejFNTtemU1EAiXq
/5/2K/SCWO7Cbi1H/EDdxFiGlMD6qsXvRtv4gcjry2yBhmubeNyJJa9aV2V4yIm3X49oSUyGG4+J
0RvPRdRtFFqW7RikjAoyBqzGZDUnD08QlBS+nXLXPTu52NB7DnYVUdK349k0VFcrCUHUhakLea+N
Di1GsdurZAZ+VzB7P3YxwHDdAZnVpiYw+pSrgfKFyTwSoY2dae1ZE2V3ThA/UVxUSO5Ni8y3ll5T
W/TXIKj15yTUvT3MQyQ3XvCE538NUpzfSKsF+5KqtE3k3NR+1l1YhNl9nSCYLVMUWPZg28ebXYdt
S1tBtE7hfvSIKVpSD6cJuzxuLaI6aVKORYR4VWjFPhob6gVFOe3JsNwp9Q/e2UMrBuOZ/EexguJH
5nlLS34qJeS1wljUTvIsU5RnIT6KfYvIdY9zy1jFLfWTV5OZlAb2M4Ix4JKoa/Zljh8y7UrslrHG
/Cd8pUd0j9WKNhQQWzeLjKOZW4eQYh+NOkxTULX+FJMXH6/SojY+F7l8tYr8swusahN10RLdm9tH
s2t2Wk/8kwgNrHxhebTJ7lySZsm26M1PCGc5OxeZtR0aQMMq2g48adI145WXuWpt7PE/O5R6iuzQ
bR7LGpU6RrLHmzF1WmS5Y+09m+i7GMLQy5Qc/c7F2N2XxtytCy0ptu6AvKrP4k8oYWugdlxGN3dx
gML2Cuca40tsx/800bsezvbeI1NgT5ze4vbKSPhOohJbK+U6LgOu19l8mFHGPA9oxFdpnEWIk/g2
q7s7jDwGq61uoxuhu+B0A6KWSIxXAicYgvSJ2uWxmxxUrZ89qRUH0eN7TjLMiyOGv60FpAYXdiAe
0Qvw9HPzBN7U2ehS3yYa7Cdr4Zwl7Lxrl8xFrzxak109QWYI11VTdwxPLOKhZiasRbboj7Deblru
fB3LKQKC7GCFpYdoKFy23ilEbKsjgWyiM82S6GglrEJK54YAwqTtGpGqDWFl+qZngHVnmyB3CT45
eYPLhu8woYamhUIPZ8Fp2E/p9ypFKoq2rzrrcbwoUzCcZAgrz17xQKXSnmn1ZlsakN66dhKxc0tC
IjKtDI9uTzZUaof1M+fadekW1gMnJiwrnror2s64eEJL8EQ8YtwB+dR0rDFKzdmmbz0aKtY4nPj9
I98uzHWsu+M1kcV0RUEVcQXMq35w6h08b/eqhcq4r7iZasrZdYgY04/xwS8N3MHva+2cgKkMQoZk
nf65JAAxRD/wTKJXwE45TZu2Cu8RELtPafoPGwMTViVcv82peqgk69DEtomY19q3mCz6oEcIdfVG
Qz3Tljd2ej2Rzx0VmT9m4YkApiklqb6r2/dsKpp9TArxOqzSjrjqPjiVpfuo9FHylr5HXXj08Mn4
qYcIbkL8vosZa4OIJIxUNn3+kqcvnRIQN83wFKMmP/R9RYoFn40m2eIaT0I6Lyp0jY7FsZIMn/FR
S0Mwceg/jJLAw1Z3dmOjN/sgTR6sglZfW3Hjl1VhbTQdT1qHwvwY54V+DKf8hS2fhQqNKu+2TqPP
Ux2GJPRta87EJABGcMoyhsH7sAPVGsL0W6apSYWKyHLVqUI6Ha86EiTrirtZlxcvET9ScqknETGP
NZnSBHKU2xjVVBEy70Y4W56mnONyHWzswvpCyp0JtViau9aVnJuz9B7VPR9DUukbBemBCfCA80vb
hxlGAdxi84WRJI02ffY2Bm7iXYRteYsrBs7VXOOV8Iz01Oh3ZqeLC2ULWjX4NPdDQxxEgKwVbZIp
ti49+/1IyE7pmO4ZAV23LWUZQbXM9T3vK9z7DAJrTeS2FDWe8+WfZigcr42F1oJ0h6gVZ3waWIW2
xNuiyC2bp9oMScIKuxHxxNWSQj7VLJW5o4rrPJWEu/btsJ6XdLCmT7H4BB2szEA3tryTyZZcV7yU
k1osI/G5jQdUefOYvOveq51erLhz3mx4G0rWGX4toGrJOPRPqNTWN+1vmcaMWSL5njs2qsKE2ClP
a+GYa9ZdXlgTuVnNlZISyFZ9cHtvPhr6xuIoRWE0fkPOgfswVw+OAxJLLw15sDrnkqXhxaTHfW+q
6W2yqmCThdnZVLp3MBuijmaB1BZmeLLuwsHYc0TbdvFsHxTmCWD2ekwvjqojIguTbBcS2lQfUTXb
xzytjU1ZW0+3sUzXivRoQ9DidRdfxBJ81fb2uS3qk7WIrccQ3U6WnsvEao5m2jFODkKM1n0L/98j
L0jwLFASicAuyn0cRsZZ9vYJivi3uk28S4AsSNDg2bdzc61HcK1ZGED0D+bOj41gE82nAvDsBX0Z
kmKr0o5MnoG86I23JYxej4E00AqCIDAlj6XnRncS+wR4ePdcN/bGnQXArGB4vznL4S6tXGILoGCq
c+0CupUeBBmvbde3YQiRTtqq62GDQWGGBt0m2zGmR1TSiN4yz0fTqg/HNCGwy82Nh4ruSNL9o8td
jRjBagLvGKMpWUVBRTaZjuHeKrDe2xXW92GxMOIQxSfcCAZ10VekxeOhasUVRWuxmZKmQgTQBT5F
Hjp5rNFro3abc4A9cx+b8j0OhLiTs1qMSsnR1LPPwThYO+ah0JdzzAsOXp9YL9oT4M0nL6vWqZVo
frBwvkiYXuI0hydikfRTZ4UwWq1p3U5WQbNYHQxsv8BKy0d6e8/5ZOqnbEavMhAvkcWZZLzd99vJ
EdEFOclumLE3AyhxzkbXYjwZeiKDcfJsMWVkPm3BnIJZki0Xv7KMN/5A8+h+ZjMWyFuPwo1YQNqU
1ALp3dM6sWMElDETQQSWjP1q1X+h+1c92A83wEmYOuP1dg5FNL3LPBGdOe8LlnEk3aTxNVuNOx8I
3gxS3wnRFHZcnLO1say2OyLyUJtQuP2D5g1HHV/zHSh2hRJeQhkCZrcvIuc+0a1mr+WkcgczwjuY
BQhVVPzV6dP5OBIfjfIhf2yMlA2NUEE9tKo9gGmP5T5BfCIHzOBxcPTGunosZkAJhmYvO2dIqivP
Nfbpp16opzofX21jCB7pFqGHqlLzvsdkTXsIwMyUkLCSpG5+UClVC94mrHn9fAIkOt8vQLlVkw/a
l0lk9ziROltzfgRRwm/b6O/UwySomy3ZKUxH65kuaJsaxyYtON9YXBvZYqrCAaYqTEcANYezwB96
sGv3K3QAE+fYqW6Zks3BlPtpCRHWkp7AuAHd6acIWAEnQDzKOBVz0cqup8GH4/NSS3MbeVXxgBq7
PMaRS8B01D24InfeB24wb8YW1GWqIEjK0h8r4LYNq8kxDl3sx2OXYFAnl3Ux+FUjycKJ9dmuNc6D
hUKSXKnK2LRI1nxV1fExyqdrWM/lzrLm4LMdobYZiYoDL3oNe4t7LlHi4szsyg3S7ymOzGsgrHtP
jnhABpGdJ7zUXpx5z67A44i8766rrVM1TM2DVJV66HsUkT1E1PVSP9yu2wFN+HpoYLioDuVv54jx
cSQ2/pJ0wntl9/G2ckIPj9FnN1VE9fXoY8mW65qNN0zHWaPOo8J+tbzBOmm5jsFSN4s9n8ynsSmI
WixYbYNEX1dQk49QsMOHBSlTNYjjp3S0ADSJ8SlvgRYMaX+wM4zdtA3dp8x9C2YJAMXwngbwKz+5
ItzWzRL8zba+jAs6E9sTVxvmxTJgjFgAblEWYOwlBobGGZqrYjzmOlkObmOBqOn7ERxAvy07zgNZ
LQBcZOm897IBugG80DNbzQQfwkSAVBU/aGV4W6Yq5lo1ebfWzHE66gauiADs6S5BpHcnSrFDzJOe
coZNx9Zpz+YY1T55ZxtXNlf+OcS/yYSEOU2rfesh1Rj1Vts3E8FjZaA/kbmbnCYa0rf21qyif4qe
Ga6H83WVd0FyxmLN0gzAkxH881BMl0bD1WVxgpsKleB4lBhFVdQcCIP95Bl7LdPVul1YRiqRr3GM
B6cmGXIbLK4mrPrqvqp7tQfLi8/KcE8sJP0ef7W7M2l+beJOvYMeFSDJ+plpAsodsLDLGlYQCAOJ
lnQhKgObMJnMNS8My8a3DApyMu3yLLM52o5bOxiQt4dVQb1VqMvQtqlvtIGft1l5cmsIv22t7bNw
xNFhMQUrBfOwGyKpRT+7RbYVAd0mGIoW1AUmzq6QqnkQCQfJIGm+TpFHKEOALsuNezjLpE2kJnMX
Ox6zDYCU9tSHrfDzWNIwK2XncxyOzzInym4O78Y6IoKgJxSyYVSCBBzMic2QVUa8hwUqqjV9C+xm
43DsnMY+xMF4CRFcHkbT/OE0k7zLdfd8w3UqC09KPSXDIUKWudE18cVCcby1qSgomvp53fP+HZzm
dXBZGkzBtt4NwyO93ebA2UjnxiebEjLbDTOB1Ny4BEQs9nXU3Gmye65RLa5V2+TbyoWcnNZxt+1D
I7ujhRwM5Xge5Oi71BB+BQKsQ1m3RfGbQtWymxMxXvfG4KpH6nMuz8Ugm8cXwOy+m3rWPb7cU9nB
SaYdE17p32/6xKu3Thjqm9ZBVjlpUX1u6qpbZ019b1Td9KnboSlfkf3b3CuE6BauNaef1cXp5In8
RT558BBgWssvQ8N/eLMeEhBF1HdX3KdYhTZGiPqSIEPmPW77WnfiuceGjM2ItApJ8GkSgAmDQbRm
5f+aaxEetMys7wae8+gN8lUrvS+cVVa15WZ7bLUcc2lq7IlMwUCTJXc16Yi3KrMppp+N0qyyxbFw
jJ0yGL3Okr1LX7qWXp9dajPiwNtlT4H4bgDjwh5eTxyr5EGvS/OTG7xDUfwajnhmLGcItpFJmmJm
UPaPpnC32CyNTaDacIez7RDijklnobZWDzsm8qI7nIPfrI6DnENjYGUbNWmsLY4gBNO41cznVNAS
M4zO/jav7eKLNgvitiCzz7lrPHsZOUeh/SZ62d+bcXZsdCc7JXX+GDYUXpaw4L4E48MwWYDWHS0l
Hdx2IdtX7jFuzZPqwmmrBiHfeyOWW22SRzstxD216JlLvrTVeEQPYG5uYdu3E1zJ6mrETC9iVMf8
Sh6CNiCMTl+gKWnD/aw7PyKDfhSuTIzeHbKAYeJeVShWI4f6tRxYdjwlPiuu9VUUTu1RzP2Is0or
tp4+bVkm4l3cDidzYgTaG/XlJwhyEZABfxo3CWFkGBzoSoyJlW2A9otdMHFt9h0646LEzpLSrMyT
J89e7JUK4SBq371bW9oG/Vu1htRPJGAc2BhmkjtcY+Q/BHMBegeL0DyP3x0bON+sJx4dQdIK8Qou
C7r6VhEYd4AlgvW8n79qe7g8OH68y2B2g28P5rAeRdRvbvguqAKwk0Zk+6HZVv5g0qy9iSYZFKe+
TfNylUqALjIkEMRp6MJS1rlFpfbWwLHbyyin2ILsHj1vgbF81fbp1gzLwu/b9L1r7fiOo3y9amxI
uS7npmNUtg9D64mjUA5bykQGBk1TOnnLz/RmOhvAhjdCFv0uHPq3wWra3dBmZHWkNr1Px4Gj7Q4U
euNiUWkHhDaR0g+3Hb9rIUmUZb9rqLZqgS+MaxIbKlC7McuHz7Yyj7GF69nRL5hodTlWx2JkZDYB
HAK6sgZuOl6ReDorp2FSqjfbsTPFMWCR7VxbnWZdf5jd1LiQKi82XaPh2B4G7h0KUXcpdrI2+NoM
UBNcsgpXqgay4UoFa9wbEp8IQ0JrXHufLcNEHW8eZRQ0fLOs98xPllgHMhtmiBmHYMZYZQT1F/4O
84vZbds4Ns5qqC/mMNpHbcIATi/96vnl/Rpii023qKI7hdPlmKS62iiDDCy49E9VZqrHrEmsY261
tBK1/Npc7EFaDzINz41b/qO7mbuteqveu4gTaFS43Y6Or/Fcs1UdC6YeZVNeQYmvgc3h5gvYEDCY
H5E0T49xBt4indxFvxHfJY9Z7UoCUDNjw/JxJf8BXMBQh2szYYmeo8k+cxLtp3t6yBtBLMUqgXb6
gGaVIV1tk5ZsD4q7MZ3uBS43jMMVWPOqFg/aEk9smco9EBYrwIHjaKRWlowiliu3hgqD1bfbAz8F
0CWLkEG4shY8PIyGaoiA8JvOLjU69jXNpF3txfbbMH1zI9xZWhVQYppjdtGb/D3wii+dpGkyZc8q
N80Xs59xm6J/BOtRnUzZf6PmjzaYpnJmFnN0z261sWyT7GpAJTuBa3tFWxumQmg9NlJuZxbOp5LF
aIpcX3Jo2kWj9bWqp/gVvcFnl8wUML/Nd0m/M0xf3MIV567TozuLBdlAU3Y2O8YHLu2WA8Dx70Nc
RlgbMiZXordeg+CNiug5p2P0WBIFtYmj9L4lAIxJRjzt5ijCYDrE6YED/XkoaKdr4Kifmkrn9mkn
ice7JpQjGCTIO3pSkR2qBzxeryZHoDtREXYY63uiD4vOn6K0YxpUv6ayU5s6beo3d7EiBEM13td1
qT8MRvEZP111nUr1o+igkZlDku3TQXM+zWRc0AaetUs54f1Ih9namZReB9V5CQcoTV3C8dpBQSr3
ThZshJMgCqbFtoZAwlplL6ACCQCbBE41+0E80wBcUpmxyODnQSZ7RMlJo8vL9FVkFk9DMn4KSuLZ
IhC6Z5JjTmJpjdgTGYc9nt9NXjbTBR3ddDFZyjbaONLV7aaXtAutaz/xD68sXlpdD5x2SQtc4On9
U4Rl82D3OjfH8u1UBd2T7pF4n+n3WRntS6c0XsJo2Dqmnr81TFf2GZiKXVMa7YtT50ua6qa3cbuv
tgFeZa5HCDWgIokKqaa3AejJa+RhA3c9lyx0cudbMglmZGReLo9OC32KKt6121MZEfHg8dw4QNLV
MpJO8DuAr+vs7f6RP9+/X/tVv8L/zh/26y24wz3cqpO8mFf3Oftkf6MbbJKgOKwGgcEfkgtjo03L
CSLexGsLiw75TbsBOsB0AG/cnAf3Ph6e0LGTipI0G1Sze2uz3V62l7cLzrLVO+Gd62A1bsetuZN+
fYyv8bV/dT+LH2BvOPWCpMeVvEBVKcBYAx7rdttJRh+EXu3cryPjqoN+zE7Tdbiaz+qNiGKGkSme
KOD1zZrGdaBIrN9q7a4b9vTyca+iBMFBol+iiagaWUXPUVftFEA03FIMKrvKrQ6AEPt9kHQWVvzG
Wydi0o7uUFyw3ZUXt4vehjIfuVHtLXNr8TXlIEAmCg1SzLrOISzKc5b2w3tZAQPoRq28W1Iur92g
vy6ZzGogspUvkv3clyFnzDj7RCd5LRskCKmMarzllvVJ9DYds4TjZlKcBIaPghfx9KnZ2is8NtPu
SiIIjkz/mgKuCp6uzgO+yroa7I1UU+3fHmqrqv0a3OfPb50ooY9Y4fpJzKTxHahtflArQnaXb29f
pYpLoyMBy2Cc5jP5In39nNO53dXmWPpeZZfMy/nqw7cN05HDLPtN4orCL3MHkkcU1jwazMt2Y+Y+
3v5mDkh+jGVDh9jICz9IxNlhQLi7/WVQ9oVf92HpL69gGEztl59XhUMTDg9OMRi5f3sIEyLRg5iH
//7Z7SuwNsuyz56d4Vo2ludUBft1MAf1vL69dBlX1JXMdNehUWHD6So/UGG5n9qsUSe9Mrs9sa/8
SmQI3f5NpeLi51cffpbUAJyMJmvWzElf5qKOdo1jYmRSUdxu2NAgQml14VP5FL7C1pkVybxHx2iy
9JgRDiEG1Wam//pw+1noNBktvfKkLe/67YF5LL3T2Et5HO0R3A1xwGuhs+r3MoayRbiKny5PNDDe
/6kd/P9k/7+Q/YWBtuEXcclvZP+nsmuj/7N5T8v2/Ve6/7//x3/T/T37XxbKQFu6nmCmYi+K+n/T
/SHM/gtZFwpXFPCOaS9inP9L95f/8kDtu+CBsYc44OH/m+5v/gvXvLlIqDFt6hhI/ld0f+F80EDj
0MJXwBkKB6hn6vImMflFQuLpqmiZ3WvoceJgU9H73hYulKGOE+KaaIyjCiNSY5X67Eoa+wCL/WRU
n+dcu2ZMUOlW6tM6GSiVe9vZcRyKVsZhSrdTRhfJDYdr2DHpiudNYHG3NUuFotPbAxC6IQ8x25G/
uo0MkOojyG9GXhTfZf6o7O6zoFce6hztaAhfopH6pnaviMQ5M5czZMuGjYSGO9UqCcuN8+R55Usy
z5fBGv/BvR4iqO92XT6drGLy3WA8wE9l8m90qzxC6+oxbtTN9LFs468iYfY/Y2SndK519ZhKsCGg
pJxt1UXWGo3DukkyVKmjPBukz6oYtU0+FETpFT84Pux1azzFdHEquDCqu3Zj5kAqUcd+ZBsLyh9D
xH8cZ3G1ai3r5b/YO48du5UtTb9Ko+Y8TW8KXTXY3qRTKo1SEyLl6G3QP31/EVtXW1f3oKp7XkAi
EOQmmbRh1voNEj2bsc9eNI+MY2lxzWg904eJD0sVVausRy09iMyvi2FvZ8bIhEXMxybP6NWBZ4yg
4a26a4ACBBu/1T53zvBUN+U7YlsDwjKC9AKamO0apkQG6BRm+NQ+wx/pNvq46RZ0APAygAYPRKGP
3FvNw07OmF7A5NwOFaM9bSwQweNyM+6C0PCENwB4EMJHDMIMS8jJ8SHTj25aP3bldADe6a+NPrtZ
UiYC/ohKJoPC92ZGbUqbGYYxL/pW5Q8ZLAwn6j/aPdEEjrHLpFokLTa0XYQ0TBC8klCLMJGm3YWE
cugzpi8twhvIcxJSwZlwFyyPeUIU+qs+uYRM8vHUcRPmupoe5wnJpplJZvDFzxLaT1S16z58cqbl
IeZZm+hp7Ufc6h1diYk23tGwM2Mt6fStMXubOI+fewv8SNx2JFsYztfe8FT5NsTunJzU4mS7wSPS
CjZpJ3iYyL1iHQd25BVhKoDHFio4kZ/duFVDvBr5YXv6IEhoHxxB4mUAFG5hALGOh/JT4defsjjD
mUp/sb3sFTU5ODYD+h+o7r1kZfl1HmBXlrcmQlp4cqNQaYMLN1yPKSkWDZjPVKP7SBjlWJECXOHW
dGoJawmXKK4VhQ+uI+7M8s7De4hkrvO4eBV+PhXytwSUHKvttzqRZaROzt00YvlEmvD2Wgg3sTeQ
0xL0XWBkIwBT8kGP8yelDm8YW1xpv/cZeM7MB2e/5E2CG17xXNc8InNwt12E0s1iM9UGCdHFABxL
j7BPDYSW4O+HvBsAzOgaKWTd+tYMAF3KedgEbXwMna7ctWC1ThYucicFUFO16zqtMVYVgDXZ5ami
tzOA1aqrlTXZGG8n2//080fQIbw90H1XGA/+qmvAOjZF3yLRqn777XAFIqt2DWenNu3+NI2dceDF
vCxl6H5YWyNJYaWbCD+aU+jydApGGiDKwI+IeDj5ffLV092J5kMnhCTwvDTnnHlZGa8RDw0OcVrh
DBkgZ8CwHdWEaJl+1kaL2dGcGbvrKrVF2ppEkhJvd90+kTupzWb6ks3iFExXkVI7mX7COM5a9sXi
oUCYyPGDWqfLH9QmqigjqAkRovlyp+ueaquEwS2jjmouadyMk1p3OVKnjqdWDEn6GAVDS1CDt9sZ
qo+iB3mWlYn9NBYaUf99PWbpe40HFcEGmhvfYiD9THbYWAVN4gNZ9poHQ4SQu7vJPhfDsAfyAWZm
qJ7GeW5vezM2D7iJ3LlLyBixA33S1iWhDJmzMYkCRMv7FA+PpOgDU5of1lq9A1W3csj832EcYt9M
8/BUoMixLQe0EEJv0ZDOyP0TI7bmQEjqWfgaOgSWfqPV+L92ae1tc3Rnuxg64vJpMgL0CGYRnsLl
U2sxD3K0twWcK/ZL7bKfprS7AyhNhF6vTvUi3hsBK0cjVXtAAfuLPRHg6hyCNbEY/OckQETF9bJD
l2juttZQSNJ8tFnn/jsAP/Ho6mH1YA7empznFn5kT4apT07AoB/6cCJzN3XVqztl22KOH4s0Bogt
QEeBGku3wtM/DRgn7LOokWgYObw1+k38ra+n9s6MP7S8XbuxCBbc1hu0HkukY5i5Nxv8+zA+S1Z8
xjV+CFERHW3SCJh+hmdbflipw4cVt8StcDdl2cfS1RoCkqu+jvmEHCerYklCcqLeuGM0UZwmUGGk
ZDoxLlvfxq2nHkDa2ELwFXreYBxzUNFIVSyQFJhCLD2sX4fY4aqV0w1VhHIcnKrB73V5rnV0VPoZ
AGCF1aQp5y2qQJLBB9rDG9qeXDklmgTSe0iGH2s5LYpQwz61v2pq3XURU9EXrZy0re5xDKsswZIC
NcxJQ41bpKazg5F72GppBjAe+atd4wScmNa0LrrEIsINwKMuQdjmyM6cVOGQ31/WqgrOH11ly3l1
3cHfziAfTg6jAtMeStLcUXdaZJEYGIJcF6H/Fzi04xta+C5wyEnrxelSjY2gPallbbQxsM3qr3aE
kjbXi+Yg95M3ktuAznCuo4HszYcRLHsnZ4bVDIs2SBFAVM91KWTjiC4ubWdduPsG3L16ynFKgqwy
a8Byy88HrJ5yL+c2QhaqptblgNycWa+20BsLRFiYsKlCvQjXRVVb5Bysq/FQVc8do8+S9ocika+B
WodCCaMXBAmjXeE2z+rZ28aS/Hw3MMKhGmniU1gKB9ycXh/15IuI6u4Uoo2/yZiSE0mQt1XeMlV0
noU4RhnGfLn/WKfuN7Lrxt6ZukOopse/Cg1p2NPfrVvct6ZKu6PfjZLoJO+pet1ULStQAZKOpNBX
ed+uxfUdvL6IHlBhVHXFftD0givK/fusrJadL5s7VWCJyHPRhgyZO7mSSGtN+9R8HwUTv8uzu3yj
ehXnK1VNSpwUzGzeXB+cF2n4H12/1OsztHriHaPXH9SzGdQ3e/lyL3Unrb+SahNb9WCuj0g9sT/W
eWWAx2xeZiR0+YTV1+vKaTdaUjwwtax+QXMdgd5YfzHULFh+wV0ruANqWaQe310yeMWRYR+Z2bzh
M5SfjPqUYnjKl9p1nREZe0+Y9h44XYtuJOhfAlaOJ6a9MMYW4XCN5kD+dtlArquirmAS3XubAB7X
SddicfJ+1f5Yp7XIqmmM3aEb+ovsG7tk5+UJgOQY9FiQLHtTNRwDMx1VK4MYJ/Kg/aweoSGbjOsT
LXBt+vlE8S8F2JWizCw/QfVJViKO9W0UIZOyQlN/22dDdCCZTXN6aWfvgrFJL22uhUbPCqFzTJ/l
J+li/bkyRB5v1SN2C4R/LjvVlvEBna8W4zYZTmlcF36m/FpVEfr0+au2Ia+U9SDMA/lBBo7N3upJ
/7YsfFfb2DlosploNy2OesKyqOVT19XKYgAFkHUpIrP/aJ6dgPGHWlQ1Vah2W60LK7KHZRMcrs1l
Hi5E+VXLealy/LcSGcx0ja3oLpCdTCEvxp0zhKd8dQmTBXAeXXz5mxm1y1ZtMRmMjw6qqn5iHPZz
X7UYmbo3g6TRvgx1HcdfiOLimSAvaTC4JFW7Fn+3DmlPWtHrNhG5t5/Lf2w+MVdBXyj+odbnaj+A
sWcHV6/9b7v9P/z7LF7czSJdMhN5rmoPPffevRHAoFqqiBi5okIMrO2+gaKhO8JvGHeXiK9JFQPC
aafrOiLyfGymru301vT205ifCw0IleXKZ6H2iGaYEiu1i9r57w6jfvhtH7zstw6hv1JefNxar0YM
CEVtdTncZduhnpBQ9LkbcICRzJHnpgpXnu/l12GxSZDyosALpZkQwHtONRTLhd6tQf7NrWfU8sDM
HQYj605ArWA8kV5JUHeCGkbnbshC8gggRWASShNeAQ5bPlZybICHKBFUNUqIpZ5jFBafWt12tipW
OcfEI/16vFFBy7DGnbYtkrC8gRrcAo7iC1ShP1WoRV+1vGoZGBqiYzIkm8hP/VKoZltV6w7LZsaa
3QdUS4irW/23glT6lvPmu5GFJ3sAtWirHiEtn33PQrqPCR55NVoe8O4lty08qWtRq9QFqQJZf3c/
FPm+A1RVwymg44rlKCGRXaMfQPINZO8XybGFRsfAVE/2gXqKdlw/gTiIfWknHMtRyiw7UVUTHdAv
sKOLbECdXH8DEmFv+8ahIZaFqhlEiu1E9IdONr2T3FTVWtcGphMuh142zols2jPM3ukJZIutlkc7
J6gESsjuHL06gGdoTp4cTuEJYNNKhp+6YRkXRKAYLC6yubnUdCc6xdpqLKzF2KqAt/8r9A08mBD0
0t+mDRZTW/x7ZD+rLlwVbg/fpgxB9tVyUAGym+vW5YCiYi6vr5sY8Dz5LZxmBdM4PH9wFrDdPZQM
TIRUqHnWoofGqaadenFU8Js0Ku3pJQ7emXTIdnjTBNFyVAFmnXjWDIKD+HOvQs+mPu9L3GBw7iC8
KwdhqsYzol+4rtTRzSHp3JAIkRdxLdAR9vZoGuyuqxz5BnXQb9aQgAiR2E67mzTtgzoaBjbV5V+o
RVVABGAHQ7zCY/K36kC56rtU1Z0KbrydYqTdDs6hQ4h3QE0q6g+x1fyellCvmhNvLKLjB/wReMAq
X6FVFpODrnlXuQj1tvlB0TNWkI/KKW2qcWcBTqutdxNWcFlEM4MB+fKpAjULwFhFGf0g2Nds4bPq
kugdIHMG5hCU23QKonE6IX6ES+F1uYia8ZCRCw/bbDylaTeeKn9A8MRoYjQ/1doEdNkW/PxXZOGG
UxjMwwl483BSi/+yLoUsE4xiXYw3g1lW9w3ay3eodpJ1BlWW6wSKALQHmR3ulgJMHwRjUmULNAsd
G7jYdJHdDECzeyUujriIIXuuS+8I3V8ejOIRoX7vYAdQ4evmYy0W/4zS7tNihxBWEidadZb7Zhpz
fDMi7dhWi/7Q4716k0eHOvRvGW6nt/2sW+fJaFYGooGpGcEpMuZumxj2OvetBwCi+ouPE/0xG8C2
icF7TKdGRmE6dJl17zRmBCqndAhRDl1IPs0JeF/gaPWI4KTlhsg8ytEChldJpE+bxdVue4/pxyzS
5uB6yApro6WvgkkAghL5XRkaGlLJAv+2mTcaV67+2PX9IYggL0eN49xF3nKTJj00BX1+Ha3AgtMM
yKP0SEga2gT7yNGNY2eO90S2GtLwFuBhWeuz5ruwimHnNKifW7Ea5BZQTDTy8xFxzvVSG/O66dth
XTqNcSojrD+1MLTXmOold3leEPhkNr7Dz3TJ7QDRH7vCwS2ODmXb3i2DB8JMjE+od/k7qEgFGkCk
g+1SJ++YYzOboZYZm60Mg0Ri46R6AwB9gmOJepHpg54Y6n7YoLIEkrlKSDD7/q1VtuXOawzoksRm
bMxrCBV+cGrtCeR0t/e9ZGtIOZvC6r86SXVG4WXcEmrd9zmSHXZPEXZxsbFwtbPD4RtworKajTUQ
iVrKij45ZTHdomaYQqScnyfdjPHkK/Gd632UqOIFG52+/1zZuED0pYGAPJH1OdW/uIIgbjl8q6PQ
WGGHQ4SfTNlE/sly+9sSoOAqsEYTYpROJDgnb+saLeTvuNuFwgIP7Ez6B2HTWY5lvln00twUs2h2
Pj0FLEFcuDqgEXngbAeC4Ig6zchraCa0L7MHJIVkd6XP1i4rqgXbmqhfuQz9d9ZcjMd6MWdYogBk
xuTbkB+6oUO9XAaktfQ7craoczLsW+tGiZQaiWnhFdWtBWmKUBP/uHZgDeS4ed5NGvkzNE3wn7WA
a3U9yYzEb753jhxvWgg+ZkwwEXjFzgspfaIUEb15h5KjOeFZbsGDjUrJ1UBH0ZLAszAxtlYjgs3E
C7ouhX8f6nDENDeT9AV44HUBZrH5Uk8kSyrD6i7c6//J3v032TsTaSN0y/73f/6fr9O/R9+rf8ne
3X0f3r/9U97u5y4/83YA4//SLSZOrgFv3dUDMnD/yNtJRY1/JOrMv3Tdt1yydego6ZDKfyXqLIef
HJe1vm2avnTo/sfZPFw0iMQfy/+r7FG+Z2Yu/uPfDCSl/pnrrbsyE+iaKDeh72H+C3c/pmcdwOdY
t3E0YLvYEvRoLTImTMtW2ALka1wu4EsWOgzS975HyK7LYgd464jnotk+h1ieMdeNpp2rhfuyM6FU
Ah/HvWjXMTnHj5TQamW2YoUZ5bsRD7CoRrHte4F0LLqwC7zko7STznuj3AFbeW6LcEZel0FEYCBM
LypnbxBVzSLE4Gd3ZVbAqJcWH0UoFbAP9OUkrBjZirT7aPUTyFvHBsjPtL3pYYYYLZBIfRxkvzQc
QZDrJ6N2MJ/oJ/HSRe2TY/UvLU54r1aA43Y53QV+KI5BP2JJNIwTAJmUiImNlJ4HuxcDnhzZU+Or
pwXRNgzLcJ2MnnEOTfuU6zwJIq9w++KRsHHvn3u3KVaMcj/gXAQyu2g3SHW/9p63S43lHDj5ocI2
4K2qxEOCTsnCFHEDVwjX2nI84RuUwoCJxHbS6RXHNwfWD04r6Mk3CxaU42I8BhEyxmoPN+qgBroB
cUsfbQvPIYPlxnQfsJGkp6JLo5uCQQqzB2dJ6n1XFejSQ4BI9kaRm3DnbG52/YPO/dRWoCRReYUF
nZQ7bBfDXWB/c1HhXqOej56s5Z7HDJJUUhGdPC+oEt2POjz2Mru3m65fNUzH8Asbf3hifJucojlo
YbSN0oSQSInSbQ/5O0X5d0P+k8awJKe5hDaSBjoRdvqqtedly8qpkDseTQYRNt1spXceNLNdKUB8
Ilp7Gnrsf1B5alZWpyMdulj9ZtCMh7odyTrNbbr12wAP5xmlFS+ztnmE+97AeOshIit9C7Cm3ch7
Uy2p9tSRpc6RblmqokbrfeA78Oce1nmZ4RMBfPmhbvQzCO3uxvvom7jlRKLCwLT/4bQDaBmj+kJ6
ItsLHSCpmQaI0fjxSKRKf41sKEGRP9rcnhBIJxxiuCXVCiO41TAM6HEJgJRF1IIoQt9hGa1Xxo8M
dbwDGoCZGljhM2OdU+aU6zK0lw2eGzOyVdFz4I4D9HKL17bT601Y6ATkJ7HHObPYhsY03LY8xTGB
9BknJrLQWjbh5QAtWbfyozs6+ioUrf/AWR981+SbH3Op6Uu+NMcCq0pSceNXVbkW1pOFZdQb4jQf
86h81kmzoeSfO4cgmYBGIaA/jNG5NbT6OMettxuT0F/Pxri8uORiVw7g63cN3x1jFOMmx55vWxu0
IfhU4jsHxh6hqbs2AVwVQo7Z+UnxCq2iui1Mv8JfbBiI7KfOPg9j684v/JvYNkkQ0FyVzbqQerLR
or3puXHb6X7/venr6sbTw5vFB51LyslhbhnGZ6FzD2YzruAcdNVtovk67tjVm+nU4Tlqkmk7TiJa
OyJrTiQjLYYDrs38c8rvwyATjDXhcyW1nd8iNzUylAETHGGltnGwud+SwTU38VD1WPDEdNNt6W21
AXgfYAlj3w4wmtNixPkqDF86hOOf+oL+ufExtDGBCWcFZONK1/YiEiSXrTvk0LkTJoynZMAWqEqL
mzh33EuRp+lt6SAZ5Nl8bjxyMPViZcAZuQ+s6TvzPOdjFpFwLdIOtV7M3PpyAiEEdrXR3c+zVtt7
tPjOtP3VGs0LJhm4PwMxLWQGh8KSRY9QK1PmX8uqVloyZxD6TJUuv8+zDGjLZfX7dfGypVrptQFH
Uj/9VlU/TY477zCzelCHUJuo9X8csQekcbIy89l/V2nHXkbQgkUGgGM5Q79UVcJRLaua2kgV130y
lYRUP6Ohze7Xn677XNepvdUPRI/tVUguElx43hMYkBnOvz8DTZ2X2uDy79RRfqtedlP/5VK1gvTM
5478ubyYPw+tltUx/vZaL4f44zrVPlMLbm2CQrm+Hve6nWjBkuJmBQTi131Uu10uUG14/dfXe/Ln
5mrD365O7fPbmV7/42XP3w6vDupF0uP2eoY10EKm+XnFaFjjTqv9VWG7DRrs6vi/nYT66XqidQDe
NHfg1RvTW4SL2mWHy1aTLfMoA/4y8IpdtCsgH5qhc4turrGuoshe47wJSnGqPxSaUZ28mdBGihXW
sp5Kn9dFrb3+1LVmvndD7fTHerXoyJ3VEa6/Xo4ikDMn83Y9YhgDvqmJgE0NE80R/QldhtAGrL9W
qqo1pB4vy3OC7FyM58rmt5UlNq7HrHq9bKJ+UPuFMa4Tkz7eh1kS0A5oLumjIkCWqZwXmv4YerUf
nJsM4OAsI6Oq1tpEwqzeQgID67aNKRmgyx2J5ml//URr1RTU5p3ZmeaJuMC5DZBUzzOeGWPg8uiL
YC3E8N0T32nJUcsu58856HfQnJ7MzcpilikBVSATXv3t4nU7tRtPAy4H9JraI8E0TfV5EsI72oCK
En36UsZBu2tV3gePOWttW+NbWLgfq5BuPnGZY6mEgsovdBIkqhYbQtq225WHedxbDHFOPpDmk868
6hR4AAPCqQfAFkWjJDOPJ5C+jNGqDDR/UZBGsauIG9MPbJwPJ13W1GINNgoFlOqojDNVMeIwuo5m
evNqMDCUoQfGIS53oVXKR6pybarwFvxQxxAzPRmkm34VfaL9qA1i8ThvVgCcQyL8KP0/tKNIzrO1
4BwGIwtnNITB81A75BPxE4KER9vGcwaBDge8gYsXz7Aw2OwsMNWNaVgnz8P3S0Pob1WMiJCohBgQ
kYIRtNGu3KF5M2r3tiXUQ3fGfUunx8JAWy+u4xzDwQyTbrfpQniybnjULTiwi3EKpEyUYZ89ewS+
TbJpo3JRqYwpqtrowsa3rOqgElWTOSCfgvHJtmTeckLlyKTH0n7WAjdmkFU5t0Nt4eMmnwFvdsMU
uW/yNQMA2Gvy/nuygGpsHJv8UaXHVPrdU+FtPNchqolxr85hltHJzEOhcqVyn2o5X0qGBgzzVLbL
lIFSpwmhYRPCXtZJgmxIJ2Op10SXqkXwLeY1fiF3o1YaO++a53JmQtxAA+fhkCJPZ//KbakXUL2K
f6ybIVTgdBwRD5atYeCBSNeinWAUiOjBr3Tgb8uEwhLYbBg2lOgukUCTQdnL5cibrfKF6pKDGkP0
AnOOjXqn1OWpF65YpHHi5TnIt80Pj3bs6UddBo/VBavatVDruoyQyuhbn0KJxI4lllql9TQVi/Z/
rSSEDjOgE81GXbR6hVTtWqh7oBbpTRiupvZB5fMsmeOLsDa8FNfFmbzAGEX5upz1B0Q4nGWtEnuX
qmXjG4doICQsmeYlbNacUpkLUMUfixW5P/Rgwn2nsgsyn9D/KmB1MtyRi5HpN3tei5M/WhNkodH8
3ulzuy2tsDupIo4xIZtCnpdomvBgo6cQif5HnWT2ViVT1f1TGVdVU+uui7DPTsLEgzeUkf/ecXdo
FvEBL6jrzaPXQndCU3iqkVhKVUojcgyxn+nz1AXZfNJOZSDapEuEnGASuDIiE2cWDfGW3Gink6nZ
O6Q5NoNu3vuhZ2+ABiHPPdtIFc9ExrJYz1FATG+iJH0axy7ZRgJLeqO18VpWAI3MjxC1lA06YnIH
dRWXT0FDu6gc6hWBw24DESs69x4CjdGsHdTb0VlgD0lhPqkU/+VJS3jG9WXwoIGd7I/lBC29JYG5
meTcyM7fJwNVtwB6PK7qFEgqSqWHbO1UhPQ71avh1XaCywhJG01EhtYHTHV3Q9y/9HWg7aI2jzZN
boUokcRA9EzDuSHrM+2XeEzPHT525PrrD02mtWsbiT6+c3x9QGCj9NX0aAThlLQG7wAD06vKrVgA
78R6glCGOFqp2TMhGBEnk41FJyGDdigTKmoZCWyHGD1dbSDlPMpSH9ZgxZt14DNs1uUAe5KjaPTx
man22otFNq80h7u8AIXjieDBT1vUs9v2aXT3FtPe9eXouLXIuVqIwJjK5iy4laB1VaDxAOq/WZEu
XhsQyVGwrTaF0AG6yX5eZTdjo9JglRo3lzSnWqd+XdJ4Wreig9JCW7Ms0XMY5uEu7RDXFPaXBdWs
kykQGEP2zks43FSS7Eia4dnRBC7sBR7wfd5BMsoWAB7yxEosm/d9Zt5UQXXfEhfY6osHpvdHDFfi
HDfDJ0NAvPXHDn4SEd/BhyA7BWBff2WgL6lwoSP8ybfoE2FfhP7RD5vkAPGk6rpTLgtVQwwMyE5g
kKe1e/foDfeeP6WYlsUolNGWbNHI7FaXDfh6j5n77g1tv+vS0SEnESJzlfgHPRT0L/La4hrwnA4u
bdW4JHmFLIaC1OlAkGWT9zQz8/IKEfgl0rqFyfYi/QoMbo+bveA1nW/nDJCz5SXI0XYInVm1h6ET
WTt1d4pZtrt2gp/IAlWbXA/ogyuW4IJAuK5U2AJNzKTQ9Xiv1puylVW1a6E2cxV6Qa28IhSyBCny
2uAByn/023aqqptutkXb/MdlX7UOuvgxKfWMrMZX7I3QX8px6RmhNyNKBIdYOOlHOGbLbbAY2eNM
IueQjo9pG2hbeFLQEz0ZQtMgioWWWJHGWTlz8CUai5elhsOuJOf6aXDJAgwarxxgdXRqX6MeLRof
nxcLxbo27oGSlET0EQkIsY2fzmOBgjMs5GU11sFntBlR/gMTi2NR4wEJ7McVgVTEYHCPOo3QAB8X
M/5qpPsJBsVnIeGWHS5H9+SQ2luyRsa6zJL53UPQaZkq99kk9nUgxNTvjMEZPmMuoX5HNWTcotmS
n4awDT82Rv/sTsv0bsciXidF6N01US3uMDQqVcjlPTarR9Sy9Zsor5BhIbF27BbYZzIe846OnjH1
2bsIsnzXL26NM59X4pKAEbU8KneNVz1x7NsgqcZ7h7gwgE1+6HztLU5tPKvgh50cO5T4zbpH/pJx
faXjZjQFy1tjTN6uLB2UrUWwvIx1fFQXAQdAOikn1k0tGuOB2Q8fBOP1B99FnUXMiIiHeht+wM7G
OPdTDOxLnu1CTGHBj/RTIXGq3tQZewPL5E9OSMBRnlU/x9MmTl3zPHq5D+vXTy6na0fkOhIwjQ9D
NBs3pTVHl0POnn0YJsd8mcu0O1RzFewy0Y1vBWkVdcgYTycocRamtPDEP/bD9Fmt13PMbooonO7N
GcnJxUWvy5bnYMTQ63K9eSYyWB0FZo07xHeid4d8iXzAdsPrhCyOexxGvX9KsuVRHXCs8XAbHL+7
i+favUMAI748QMcvn00dd7lmyvKt6DGvwy17ujxAXZyD2Bw/L67f7TIIEgcTmdxnfBpv1FGx6zFw
JOMV60M3vFevnbqXWIB8JRptIsY2J+cYfYmNOv3SYHhpetVLUrlrXBJJ7zW1fYy9KviQRgRYoZmQ
Pe5tJPBi83Xyl2bHRDk6RWk7fYgmDWdzuUUflUfH1dJPWmLjnTi3zammQfogEKjjGyyqr8lkk1lK
Zgi0ZbAlub5IywnCdJikBfhrXI5TzP1usvP4jdEWApYoJ50MLGUeZkwpL8cha7hFjH1A04RImOah
GjLhWPbQthHC7vI/RUW1ifQhfMMUrd5mdTGemRgY94SJsc2TZ9tOCCtXc/c5mk0ed2jS0ftFc6+H
cXs5Bmxcpu2O/3lpPNJftZHelBVx6DxehssW/RCthgW4tC8cC8qc3d0Uc6LfOaEgoSD/y0QbEKT+
e15hKwYu17oRblzfeaJ1LocI0NMB+nSjNtBrSMceMqqY0HvBLV0EEqfycjzUeNLZ+zL0CGsGricw
f+oWXkEjJYQv8q/5zxOqUD6f7NHCyGusbnP+FxLJo/GFuOblfBrdX/eaFt+FWhveJEnXbxrLzlHx
OKv/ZCy1Bfm26u7qodVv+hClrHDJzffBflUbiHma163e2HedMdc3tkD0r4s6DIF7Hs8wEKaGt/KN
ITmhyLHTH70orunbFqDkS4nPrI8uxmC4zTd8o1a529vvjYUlRJ5wjIb384zvIaCqNNFetC56vBwt
iD/WCNS/hBqu5GSzsrNnaPYdLxPezDESID4PS22awaxHkydpHp3KHg5VFmJIWVXOY+WS0FCblPBI
SoKz78iF4BqeNQDLDXs8Z46wtuZQN6963qAdxmXw9Tz1etu9EFrJdh2fxKlZ/Ph+rAKbkU8pvlgI
YNlyU4tJ7coFD/HBwCv7wOBJ2y+ulX70IkLSJaP8bwVvJY7g2udUs8tNtMk1Ed3F3mSfu8iftqie
m6/2Yt+p2+Oa/sugt8mLLbpmN0UT5sVJ2d5PQtPXpl3LkdGr2nLpQ3RlBsP4MIVwP8e5Q2ZkaPG0
bvqPo9dUl/s9R/m2soP5s5bWYjP0nXM76lF8g38pObLQiz8tfXarriWog0+ISVvPXqwNOMX53SlD
TuTe8GAZJIRtvhrDrbpBDTO5VbQs7YdBjBnqW8O876BJfUwGsEZqkxD8s0+66nOIKsTGN4Px1jO1
6ia0sSh0EtF9QhXjrDYlUveexCX9ZDFWZy/Mi70ESBwx0vM/uDC/Cb5a9te+aLdm0GpvWW8h3Nmh
+V86JL+dNENovci7L4X/Ye4Lh+8PcY0h8LR7q9DNU93YsUQy9a/tON+qY8Wd/kPDmOSJ/IK3FxP6
jP1C1+1F6OVy1s7XIQkO0xwanwL8M7dYCU/ndCmj+wLPcqKInI8q1CJOkdqdr/MyGbJpUrvJ/dUW
VnRSCd//yY3/d7lxKRb+X+XGbxNozfxB1vqd2MoUS+73M0Hu+39BYDUMBl+e4XpI0fxKkAfGXy75
cMswScH/TJSrbLhukcB2OEpgBmS3hWTQ/se/Wfpf4GI8A2cBXNhcYHv/P4ly0/zT4QF9e/AV8sxc
MuVoo/7h8JB4SeNktciO+VAlh2DsPve2excUkpxVTuHJNwjRoMy3LyZMFNKkPEbTzNy0i/VDa5rW
yq5TZgPzg6R6nYNguQ/Cjs9Iq9/zqUL82ui/T0WICUOETFlWACobo/HHUEmRj7m+z70Ue40oW3ao
I2ExnEpz5/3swbmjQbiz0k/6XDH4MLHQnJCb1ltPSirbgFCtH0Sol93kRGeb8fLZeUDiCPPIWnwu
GqQRaZS83YxyHaKNq7j/GsVWvO58+6NbTsO6Ja25sSJmrnQ6u5Fu4wAGez/1dbZHcDNeIRKmwaVC
zzbN0IlbtLLcpTF9uhbmd5nmZA+Tg+y6vaCeBteshtiHUYZRRF+11ghONnH4p66zkkPXhG8x8947
eqr4zgshGXYGkqTeFM43qbeM23YYdCyiiyP+LXayLUVtbluInVsR4DSCirZ+yCbBRB3M+T5oELd2
rPjgYzW8Sua8uzWxcpuDTqydbLilzUT8DXW5IkzGB4YQH33Xkza+WfbR179MA8AEPCi+t6ilLiJE
GqgHEBggI68ZIbovaWNsmnHTAObbjZXwGG37xSZzzZcy9AmpGPOTAW8HceuWA1XNCsNyDw1TZi6p
M5z9cZweFvLcu9qK5301ZdVRqtY6i5bfBIDpKhzBd5avWZgkte9WXDGhZOu5o1WtluA8JY9FmJ/9
0AZcDOWLvh1d4KJx1j424HiVJQIbv7RaWbUWHOY2Yz5stnsM0zRAZ8ZpZizCACuK0DtKvg6xQwhE
FroMhqgC2QHsKH4tql/Vdmrd3y2qH0I71THFtW/UkuaimVAMkyQ791Lw/J//hzperX5R1aVAw6GJ
3Mfr/1WnYad+B/Wmf20sUZyuZ3E9FYe3GpgaZgHXddftrv9WrVOLiLkbW1/Hr0ztcf1BLUZphN6X
qv52fpctteXFcaGdRhFs2982/K2qNlT/ZiEaiMFTjfgZCd/Yr/QbVQjDxON08UHSj7N+M0aSIDqg
HjbI4IUTwAy2Ipwaixvk4SAA/yq02c5uACWwDneNdZQTygvkOqRfDSbYe68Z39Tmam3vL/PK8k1c
lCIbdph4bfX/y96ZdDfKrNn6v9w5teibwZ1IoMaSLPfp9ITlTH8JBAR9/+vrAZ9TzpP3q3tWzWui
JckISwgFEe+797OzIqh0bAwIZ6vmMPXnWKkuyUhVK/Y4lTRVKueQBeJ5vWfE0g1mVoOkTI3tCcb0
zeAN8xE80RC0hE/l+CRocx9sORtnknKMM7JD7lmJfobUFelG6QOs+EZCMsz+5U80jOyD0/TnkOXt
iY4Eh9rWo11fDuY5imzzvN6jFhqyFp0eFvZ5Y/AFK5xYsy6sc5QryFmIASG18p/POXEXGMwOb8Zl
C6oQP2svBpGWGgd4l/aplLl9irF4b7Q4hRi6HPd5jMm9FiVY3RjjvCd2wBJDFumUkjF0qud1q/VG
Bf79+RBerVhcqK9EaRQMntn7EFa4GSQVHQS9S2erO+iuZ50aljHNpFYHSX+v1SK4bGb+k2RCpNaV
kLtc1UpSvNOXvGztPcIquWvIQdtMhdQJpQYYZ8wQC8lbHc8TjNu9J4snicDmXCw3o9CxB2qwwEh8
HM96fUeZwzhJRvqbwYpv47tkMG0SvVtto/aFdRyT4hjjQDyL5aYfBYvqNKa2Bao3gy7tNkaFr5od
9gmlRTtJkTXmb2QKZec53KsDXP0aCtsO4ut8ViZtPqshsb6NkOlxJjE3nnlqfX4eEOeopit260Ox
nPnrvR8VQZ+eW5yn7DgoBGQnEVNiYyEb597QoYgs9Sucx/5YttLeqm690xJI1H1fZ+fQ450g9xAH
nLq4ox97qtIp48Z5GmdCduRAL661S9/yUP3kaG02hkKkRmlYL+uJVRvgmRZt1AYgbHapzEJe5oZa
OYD+erc+NEFT7CZUEdQCJ3khmrTwB6eAYgBK127CaJOI6J7gvLuaOmdQOG7oFynrK2Rq7dagP3ns
UgCwo4L2pysi7cqKeF8YRvYtgfRzMEJx1e1YO6ytl5Ekk9+7LmsrZgoJJo3qgck+FMegWk0cn/2y
pWG13vt8cu1arY/XF4rV+bE+/mPz9aHO17MjHPi6/mtHR1VFVCx57//lElv399uuP+/mIGmaUI93
xdc7Wf/fuvmnYbAewnIb2Um1/e1N/LZ9nSP70xeXQKRqLdXfRYy/3riLP+Tr4eox/eO59a9db8Z7
08Ri4+7JTdXpEBBtjcj61uiqgDT7MYCbyw/O/lHl0Q+w45WvyuqHPTtvgIj6S4ck30/7JANb9WoR
MD1ijjlmI1mEFkr+LRNB3YehuCd3qEePnjp+Odq8QofR25pZMKKe2zVZNh1lqX1TvPpo62jYiFY2
Z83FOk7txnLKh97OD3E+PeBGGZdUMj6zEl8VwGtdipEUUxa6JrAhRo+/njjgwI6ktiUEB1+3Nouj
zEgUScL2sHiRnLDwNVqpAvHUPLjVEaQfDGfATtTJxk0BLtp24DNbkf465ALVdyycHaFYEuo7a7uK
/Ie2eSIVjQjrb3HfjRuuy+3BLgwCicxqDNLZvRXECqVpPGxjqbzJUvZwNCw61aN7qOJUp8arSb+A
I+y7BH+dOzJhyGDl6qnaka8VGu5t9QhluQPH0HiA0fqGbixgdqsIjynx5ExRrCQIq/FIZBuMvoTa
uV7ZIXAJoTORNI6x1aNsU9Ux0KpGQZuHocNt2nFTeWPlI4z/lmnMwMKFDpgazr3C91AnjTiERKBv
ZBqpG4F8azPEiLyUIXsvezz0qL67iFCD1PhIltgAqT7a2ih8iN2XSTGIwJbNKww6Qg5C2i3JRFl+
ooXEarc+ljWM10RRvC3N46dSd8btOINWa2f7LZr7iLzgutkNnJ7Mxey7yerkGZDyW/7idBnupazc
D0qBf0Ml2dcO6QCNzo/BAfaoj9SCqC3tSxv4ikcRGzbY4OuDwqRijPaOmlZ8+vJNV0XsexfHHe5K
pwyDsPOyozbp23lID1CUy20m6HG67TeyFv+KO+8AM7bynRAYTUL7w5uNA0fMuFA8HzeY4OY+u7Sc
jm3iqYDNPRYNGVL3hROTWVjQC7V+ptgZexIDSPHLMWtCL8JOPZGWMgz5e0F8sN9gmqotNJqTbM+e
sM8Uy+JLrhJDWXMEDXvcErOzeCZ7v4fhezLgpJg6RN9KM97GeZruoZts6jitL8nAuQSr90CQMMn0
LSeoW6rXWukfZXdDYgNkBy5wWxg9iAlDpHS2uYzJ3rMXKwjuzBHXuQjRExrZPoFTaBhsqFpusYmF
VPycQQf39nhOB2ytwkYPiQZCeO5O06NnrXJeTFHzkwojVIWqcegG/RB3dnLjFMRC5s4lmvIKPy/4
gJaajVZcgbzRwwAkmGOS0VyT3nEkugOsl4OGH9wImWVnJo0e9dADP3zxrPbZNpL30Ua6Q/Bz5Etb
N/ZZd0u1z94oLcOKlRAvlEOIpFuXKeTlWk6gKt4zxhaCwmio9mXmBVFdpXv0LzbiVW/O6y2zsL2V
G3DqQUPsEEWYJ5FebQ0UdhXHLvks+bwtc2U7Er3D4ggxixe9hl2mHodmfB2qoloab7cx4OhzN5bf
3Ta/WsR1B23Wgp0cWmAZo6eAxKizXU5eQjiLxWnB+6ZwZWytSiaB9IYt6Ah1Z0Xpi5U5SoDQMtnq
ZaxsgYqbu26agskQyt7L6mSnqlRCEzfSgzxsLssUBzjp1rbgHpG52m6KtqElDU4VSdYC/55mvyuV
CwDOJGTYT6mCaW1BENMQPUCfdYEy90GZwTQg7d3d9pOl+qjfC5JMCKFhJp+PKArGdzfKc6pgrnew
GEMUoSdMpIAlaeoCztHxfIa1d3TVX3rohIfEQbQ9RRERX2nFZ+/EVSNrhEU4h1bX9nmTyd3kYGtS
+DaEhbzTSMqPyDqL9oeLXQParZ36eTK+sWIdN+ApyJKeGavcGBcNU7vwMJdeQje34Aw2EOw6YqsL
iOKKabPXRjUuWkcH37P7Y+vN6mZIh4d4dr4DlweAh2t8I5cRr1kEOW0lXrW8boMshNbI/GmOKlp2
kRkvCYSSgT3bhp6LMqd2nR0U3Y+oW9zj4SNUOzypd9LOw1M4Re5misxfMSWMDYjH7mCIblH13DBS
Dbg5vxtL+mMWs0xXzDddqcXNRNIDBFGG5up7nXNRMtsWyQMhZZIDTe4BGpZ4WY7SKbnECkTgOUue
aqdlZSHlHWJ71O6q/BlqXAE97FxanaMkt6Q4DHm/LVwXCrJ1TzXvaEAcNQl9hr3a+YUHeqqbEI3L
BuuBlqu3nAVnw5VXNXEfcsTgkfoQDd0FJUGGW0EhISCq21OeMZyo5nekES8kmx2W0j0eMiJQsuiF
uqK9z1FX7/v8ATASbyREVmOVqJGhbC+RZwK7xxaSkAim3H4zZdci5/IOQmvoz8Q/dVFg6DGHFn12
cgqdKt+qjZf4fbGtUvxmnX2HMI7KvxFvauGibZ+0cndHTZ24m8p+zF31Ps35+SkxdoI0bz6yPDqQ
O0DS0Wj9tOdYfTCVv1zZHzqCbh/GykqwZBAJPlo4pLRDafWvtWBi4U53gx4x85fRe95xeilphfwx
jpgiz9uiLYFxEhlSAIWf9Fr6c5n8NVTmd7ulbsIgMhJKQWtxFmwehqesoK6FlogvUXEOnguwlAtj
7iMKxvmxBLdJd9wWNuE7hYi/Owkpa+RgbIyRwhYN1ac4p2gTPZdy/ojnMg1Sk/ZSZ7uvtD61QxGj
FNHna1HwvcYRmdMsGxZo11tLf3kj3Yk0L0CI8fiQVO1Wi/KfNti3WsCyLtmrcsDR+NYSvrKoshkT
exzRogbgLhLw4sD5ZWo6kK+m+ZbubYJGoXjLqdHQ3H6YhvxNscg9SVoiSvup3rdTbVGJi55dAeZz
nXLpKSYPs+YCrQlWp9my9p0tr9olnnvjVNEeYQdsSesCpkrdZxUh357V7wAjVDssiDsvDRk/1BoW
QooPs0E3kM/lpkf/Z4yEEGRt6V0nd9o0mWWceqg+iQE5wRw8hCvoK/djT6+1qcM7Lxuv0/DLMlrc
tlLJt0ObmkA+SCeSMv7WgZT1zRotTae+oMo39m7MEl50F0IbjFNk3EAMH45vaTqDdLVBm5GaZjEH
PenjQASqTvLXZFavnsNFVVrOX4jm/4p0hs3Qxglbxom2jZtCBLHUi10W3tKCGa6TpNShACSyC5PV
J9buo+mizXTdgxuRXxW6YiYmb2jP9b1oZtVPEqH5mVvMdx2dlrbC2+JU7uQX5WyfqjJ+Phhq8Vba
QTRnxlEZxF1iRlqgSg9EDtzs3IPnWVDqoMmE+IfrZMj8miasY0bXwSA8suy3DfiUx6Qzf+mEAG/G
JLIY2IjVZijGQSHU5sy8rki1HzGTJphIaVA6tbUTleNuMhalu01Ca/bSwdar+PXfAHum7sBHn8S4
HzrnWxp6zK512fsdgVdBapy1LPWla1k3xVyPQY439+hqxkVVoue8qMC1zy5uPy+LfceW3xVremwR
gXGlrXB6e/V3iuH2EV6iIMg21X92VGZ8S5+TY2voL8OELRX+MAAGw91aUIBhT26IROeq25080XFR
VKJLG5W3fdOTN6DUTKxpwAVGWWEUtQ6dCAv6RIDuRjsiL2XCXESK0aav7no9fsC9Jn1XYCPNx/ZJ
jc7gsvobsyHirxmhX+gaR19XLBKGOtVHT8ziZcT2rBBYSKn0WxM2mEqRGKYWKxzg4bRYqQQOpbja
UsU9lhEiHVl3SCRPlmwvGkaMhZx74TiZMOivOh6Pnd2636axISe0aF5Kb3hIS/OlMjpmvK3X+7mS
PmRaV9KEmqwAhVpCBHT8lg1xTwpG1vupqPYENYWUNvbTODwkInQPpRJfVLdyTnMnbH9TmsToNi55
evpONZqc/AodL5jGOsaurWOl9eK2gxaZNWR0LKNFWU6s5hCyHBqq/PFu6PVXQuLENhyIkSoN/XbM
Ebj0cWowlcbe7in6Rwkw4sQiCG8+xf8SIKs3Q4CU5bEe2Z0TlyclpXUgodlsSNJ46aldf7PjFnXV
gtfouPxQWv8wsseugsFjRJG7b930IdHLJJhqxw3g/5p+Gf0lyw6QRIT4JUexLMrRVx1pBW7psvgi
vQN7Ntq6Zszljhzkw4glWbEFKg1lKWG1B/xNMmDVY29T5sSmRNZb2R7E5LE4hOgJNzZDR1j1CDRj
HR1beI0c85IKt99xJltHIqiedNHf1W7jbsNJwW/sKU+Oh1/ZVgsW082xQDbtzR2zo/Y4CHmA1H5y
C/QhvUlGh9B03L62AyHU7LB513CJB91imk+JlIwgZ8+y8mi20a9Q7bNDgtiNkRzQd07wHdILJh8z
beFuBiBqMwb3XAsDr0uBFXoACruifRKYdW4a5LUEYejooPqafDWidU0MfyjnFLLP8ABM4kmzDaKD
q/ZhdBI8bP0wbJrOphanyXKzRFITtuKDmsu3nYMnrcFonUxMgnMXVignlGaUB0fPEbKBIg2cxJQB
0alcAktBug1ekt5Dr91xtYRFqW5czfrLUfUE83v0HT+1S6ALFzvkG3FnvREEw/iR4ZlKQyJ8HOd9
imA8olRnHuwMhw62uEe9eRs1As0rIDHVJC+VI8bSxrDRqA0obeynOszx+mCi35atCjJ7oVrCDY+I
7DiFufsShXXHMcYQoXtKtTXw+ZB0q98scE20rPF9qQGXyIgkGlUM6HP1ZlCy1hqslASLmV1TXOZE
mfiKXtMpZjVbKz9qihSaOqK30CrSMmfC4ulCy8p5UDILllBs3bT5CM6ymoD9peZf3hy9oF6WvoxJ
h+U3RA6uscCwG7mkCL7M1W2EJPFSx3lxRxRhtZuZm6Pse8kh13A9oZDjKNmuNYmizFSuHyNYSfKp
XL8CF7vvB/mE3LcLxpZpqa7m3xqDGvA8IkdL5w+WgrOlq7j25KWcsvuYb4wat+A6f2cMTKFblRrE
OGIE9+x7sxK/CGa69rJ/ImfECRyblofWljMpiTjucWoGxnsTYulWKhviXsKCdDZslKZT8pSxMjtq
pvfQzfpN7oz7xNUvtRqKPf0/+E6Ee4gEAr4hcWKqL1RFCfs024d2+ZFSj/Qn1ouIRMyboY0ShFeb
9Mfck38zDXA8tWGiTWeE3i4hh0V0SrIFQLsfsd26BrLVVnEmgkk5Mz1aqnsV0N4gzJfBjizO0IZV
WTz/wpfYBK1i8sMnK6L6GUY9Nonh0cWB2kXjhzV34z4mabl2K0Looi4gHsHbxoZH/Sr0fhGODmK0
st5mA+wKl03g6VkD5Tfqr5wWLdI1QPpIgUl9lSTOQKIgzGJS7lQas2Adf2TNEh9RPhnEFO6SkFDJ
rtQoRaf3MDiehmzk9GoaSc3e+VbpKU3IxSUptcBRI9bA8w/NxPIyVvUprj3wohZLxahG8hyqeZCZ
tjgDV8egMLLSGYorNIKQ37VHXupApG9pZK+1YZRBXGoGdGATs51O1ZYai7Ktcs87yI5QQJV06MiZ
4AjjsyhUX0Tmh6U4T3XWXTNFt8glHt9zd6HfTm4V2MbWEW1zoTzpE5SaHRT52Dc/RBUPJ9Jj30j4
CgDapdBWO+Kq1QZA7vjBHBMNi023EeQuqYnFsetrqoClx6J8CPpYBKmF3s9IOqbPVME2pKU1S1f0
r7mfkaSa1q0OcxCIQEPlJb8jbNXbxKh6faLIeWuM2KXbu2TAFtrBEnz8DKJqihgTQ3X20aa0wGP8
1T6GcpqMHW4qk+nlxmHwXGCC/SZjQPOVVqEuGeV+PRdylxIipdpTfSwINVRIWNqXbrTnBwQ2ZOhu
vCxJjiTb4v0klzjNSDcS1fQ8tYRK068nRbx2j20CnoygD9+TJj2oAiV+3PGOC2tGtptrydlULo3o
6arU8mqK5jzlFA9rJy32DqXjG6On+tIY3wqyJ4Ixt+g/2PVtwvTVIh/W7MiVaZWBIG3NOfCLoWrQ
pvceGW/BMNR10A2osxqp7CqhLVlCHmFkmnfXYkKwLSTd6A53fV94Z8N+zhKSBrJmWR4JAvBytfMZ
n/ZSzd9ZWV1m9ajPinsdKu92JM+BsiDQ5ZJaWE+lYD+5UEWMrLkoJNptRxgqwWTZPWRrFXl/ftvn
HwmJFhtrOOoN183GQHZF2DyXE/NnYnfSj4tHI7sbgLNQJCfmqATHGZRwmckaMMNtZU35VqHKoCgP
rnEYFr5brQF6tFLpUwSibq7euVRL97ni5ZxQA5P6zLgkpv3kOPUekWRHHFtW+2U/O9tqCWbpYmoD
49kOKXcSPFSgcoYN504nS5C8UpKIdEyy8YKBAmqvSekR2SChSCXVaKzpzZgERpLfz6n+Tm9K3zhH
vYBLLGtCHLQUPXY1kJyZqD/q2IseGJt/OTHcECqncSCE3u8yFkpgl4+J62R3iSTckBS2FCzROe8i
6H2KPGozAXi60d/R+W/o4uSEGwuNWQN5Hrspo1DdVym/xdy7qGP/LQbNFMxtygFOOzRwGOmppMcv
zEQMPHEILojkiKssOcLIvLST8hY6DWwSs391JnuvqP1wlzREROMsUwDvFNN27JFEhmQB7lGXQsHB
B76lPdDtuYpT/mwQ/HIm0JA4IF7tOT8a9A5mFm1t/WwRQr6JpuIZhe8/iGAr0slacXwrDGx9/IUJ
+3pufcknNWzdZn38tfXXcwldbHBRicpPAe4YLgScS3IW2U5x9cffdvP5X/92l25mEDc1YYj+3Gjd
O1dDmtBf/+jzlUsqRVsMglkamsoY7lC/ukv+eH+f+8lxK0Cf93a/7bauuxNrpmT/557Xx58brp+k
ca33mDihYN11TOkppXLEgfx84eLn+jpw63PxylbOwWetD7EP/WMTmPc5bBbtlNTKc9hbFBuwpm0T
Ub5luHD8WMVugbimpniHn63PFFYuPVfMUddZSaZcdHVN82XPopg58/2tbdiq7466d8Tmv7dVU/Oj
lkoY4ZTPGSOcaHXf1KKfLPkJuCxERW5SNwTCnhjmMWkMHu17vd0oYSdwdTXM5vP82euqw2SgZ7FI
Sup/9Bl8IGuW7dbq0ltVXVomE3jGSXGAEUdn0L2nvhI/lxZGPSnLXKG8gHx+T5scznVlncEx7D20
JBumGI61U3Ll1pBY3LNZ4/okosFv+lZsKVDARwvvVIMBVTgoBAwr4awfYFTMOB/4weazd7Ujhsi8
B5pUkLktvBsSxWWQGGa7TXA+0Yvf5Fl8gQfUb21b0uiWqMpb+WOuObwFLS5sFAFmgpyKYfPc5nq9
iVLaNQ4nLSSz8ciF7aCULmSSmEBce3o3qOVNg/KKTkfZRvp4RpqzNajZYhPD3WMl9b5McafEsbGD
JPYdWQ4rB3BDbhMh8EJFPTZhkAw1LXOzfJGZ/VHgA/P7avoYHNmyQDQZuA34KSLiGkgYrgQ+9BpH
+lORMb0tGclA6pepX3zrVKqgIzwgWwt0XU225PNYhyHtwiDXyLp3axroIplLdEdQrVUSjEjLDgEA
+fVEZcA08oyET0bTPmO50Tka0KoBqBQk2tdq0AmTMdMn2PkHxS6BCnvqd4TDGwppDu0oEiH9qMt+
TFzUyJSX7q4lxFVL7IEkFd1PTAtnA5rasY7IuKQrj1r4lmGM6FrEC1arKFshLd585d0Q1XpfNiTU
IoErgrGxXwYD37mb27hNs2rX4vCHnoFzoJ6JOyqu7ey9NHN5Y6XtuxyTu3mia2lCmFBHgoQsbXHa
t4BSVs2TXTrNZwTJJ5nnHyyc39k3+iLY+0TkHD/+7/+hqmDZumUYpmsaTJXQ9fH33yIq4tCcsqSj
OAUX3djIXvFunJTOQqJld5mKuiMxwfyTBBYoEv+K0gLFdiOqwrIr4Psbx6bW9/RQCBuPou6kScW7
N8cJDqMDpIsToXCaR4aC6N+8ce2PbI31jdsqpwPye4N8jT/e+Izi2J6o0R5pBKdHxbaQa1DO24xk
ym860VIaFC49/Sy+WiJObibDK/7de/ibg0f9wza0RQrpMsv714OXVImwx1gmR8Qa05XIt2OqifjI
zE/bejjnDkU2uERtPrpKxZShU2/s6xzn5fffJKR/8yUu+KU/v0SkoqZHmqpKIIpNEMrvX2JaTJNZ
p05E2lJIxhlptceO/K9GZRAcGvHazwTxFJn9pLlRdSFJbzwkFFt6zBRl2CiX3msr3G8GriJ3uEQI
ZrheQZaLQfgEZsQwjSJUu4ROdApNi8jQobmUWNwwntMPrzFZ+znBQEGRaO+22/eHkWy91Cuc83qT
LPfabH79/3/svzl3HYhNpuY4mguE31m+nt/O3U5t3bjt4+hoa5izB0KWA+GlU6BFkPyJ6orNmezE
CjPMRJKcpZdHCWjgVmQz0/bxDOuwP0h1MA+aJftjaOIY7qOYZNcy7PekQutEBA+PXUhI7/rO/1ce
/W/l0Y6Llvm/R4ddirx9z/+VHaatr/knO2wJ9tFhh5mqpoEVW0he/2SHafZ/MN/Q0M6ZnqZrKv/p
nygxD14Y8yEcexSaTca5/1JIm+Z/GCz0qN0T0IOZz9T+RwppY830+W1AVS0bmhgDEp11V3cZV//1
pCznItXDcIqv9tTch5Sll85KfsireQSZoR7nvIB7laFN63BzZX3yRnmwvQGrrLEqjmkix6duwSdp
M2lwXf7Lpd6Sla31XXfbB7OsBQscsyFO09Jxc5F22Hr5Ae3yS2MV93KwrpiwiBMF16U+pVP7Y57p
1DtipipMCQrd9fc4HX/m5GzbiI6vGWGg90tNHczgJlVS6vzkam4se4bIb2Ltak0A2ESNG+ldNc8v
iiW/kd+W7Itf0VAExIPva5fCitaZ+S6uycOuMmoHUZjtI16GwpCCl0ii1yxjhpM408do4kzh6G0Z
pygu9ehhwFVuJm+6ifr3EfzhvWyLoPOIn2vmWqDxdE5KH5v4H0Ks2x2GuXlgMZR4yUcFXyzvs6W3
pIIb9zW9Ufeqy3A3ksWcLFl+JpHGbDHu9ZLOkZXaN2pMKFvstazXNdO3XD65CdYCFiY8WozmaBPw
epfS9bsBzBarP1/o011M55v6yrXKpa+XqeW35lJSMbxHJUnyzVxjvSfkZ9Mpebud05hk6PKx4RwI
FM0i88jMXrWapkilZ+9EpCJ6SuKIdpmF3ry0MZK77s4QzXdPMDuxZwP2A5cM3SuGc0kIGuqKQGgO
pdoMrlxiU5uMOAIg3JkBjwi7sv7BnlEY0DdXt7mJDtjt9XY7zTPyAXe6VkNcnxI3+yVSRdmMEnn2
Qq1oPRPpK/tgTfhCDx+Sh4P8FpbFe1RY48GgajyKuD9mKTEzaGZDVDRQTmN7vFWMCrnTPPhjsig5
c9Xa5aOrASSTO34pFzl7PzQEIXs7dd7yuc23ZFJRo5haZCm3LCvFltiMdwkHijpJjkO1EbeVVmPU
pu21o0xq6DYsDtZEXi2wsS5pOJn+y0M2QeR996om2RzUI3g9pgnBWOAXNxCnbFo7OrWA34ufqdLK
G5HriDhj+K+mYU1ncIOsUmL9nt5jTrWH7nYcv4QxybomCSPbNrEG3g9dZwFTGkofyiuirsfkAXMe
+eKCGvxPq9rnMYUQtb464AF35N65iNZQF/D7djTfclyYwcjB4hro6+QW3zxjyb9mlUS4eLitSWmn
8OC8yzr8aBnAtuqsKdt60ncLBho/W0I3nDp4Pl4MNWffYqDziwWfxt3AqU67eds32hIaJbDmWrQN
vLI8IIb2pwWtnaMqAmdCAthrZbnj0WENAxylxOqQt37dV1FgomiuE+qAYVzUwZzLzidQj29NLnWK
aE/CTrNxXfUNQ55fsDyaXGPHCLwNHeuDI55vMlZwp3S4a7Fx1BpWyb51+p0SwaXNzePIOVtHCD1t
RKpqoZ/SZHjPbEB7DX4mq0uIUrWpVtqqwawtkbTU+2I4Cj1+Lb34Vi2I+IpdSpRodqtNkpYqkgcs
Gi69bo/GKoqvghivJtqpZj7uiencKl047Dy4t5sie40KhCZDPhoLB/HKAiymWdnVzXQcqZhkpknq
Zt/udFN5dw35kGbxu5Un11wa1lVxlgUeAd2sYKd70eHLek6SIIOu4muibbejir0jave0aoudapO4
g+xx01IIPNQmqeR0nJTu2FlZfY2Fnt60duvRi+qBLufJBDwsmwFpJAUQ74w4ZYTKSzsMOvvXU+sW
YGdVHYr8+prPvy0v/O2xHsfoc2YqSMJV+pt0LoAuL/dg0t/Niv1hpOFexIa2X3MRkYCy5FgY318x
iWltS4ST5q9P2ne1ZDtMjXfVTIjPlDrVTYM2etO5Q3Rt5ga5J02oPoT0UMVI0RmoAS06+tbVHeU2
phSnzlQCE7AFECwx5bsrBWW9u940CAqxcy+e7oWqst585UJ+Pae1o+bniNVJV5+de2SPLLppocXL
SCjm+sFIIBfJkOBqfSZRLAdPW7i3s8UkjyCxw2R2V1XB6LHelEhDAfPHxw576D6vAdNX1onzKr2J
LfvOjqJvbSjvmzFq/UgjEqiILi723qPhqBSQ6zKShzrVA+SsfHOWhuG4jR5Hu6CisD63ItmzehqO
Q/tMdFl0Q1/MTZvpEEma2noe7cbRfW/h0rQLTjkbrF9M30lYd22xF05zXRniY7PQeBZcjercwqan
zWcoeXFY6fSO/tPrF5EgMrfIjmafUpy1iRas/HqzUuY7uTDr1rtauwQ7RUULP2AiPQl4Z9XarIpH
jwt4KpE+m1CQ7BWlv1Z41vqPkabpjXlPH/HRVGV/IwkpQly/QY2WgRTDxZ8ixuLH+abCKdrJ1j4m
QyV34IcI4+p18A0NtR0zAhQSplhM1jPAUDsEkWafbNf8zvU/fd388ZweddApiVCHxNRKNUiWIyIb
gb9qiQdaj1KN2Y6eb/XXemy+btYsgq+Hn/eWgA7HUh8Qy3c3683cTtTuk5pCxVwo09ak1LkRtFpL
c7BHbFEeruDl21hDBNYbI0wAY2r6a56O2Xo6zAsWJzLpi1Sq/kufaAeDUaajEu4Hd0riH+Tf/VTG
hYpULfW1cTnl3SUk4+shwWi5PKx/GZ2RZI31TxK9TLqhiUV9yllzONYt1r/V8GvMvoGf3Ezm4WtP
kGekj6py3KzbGsvPb733uZvPf7G8g69dff6b9XEnu2cXZA1OuX9ust5bd/O53de/+tpmfa4IrQDY
OA0NKZy3P/743z5c//DHPj/f6m9v6/OJ9Zj99jF+u7vuBVjizAxkTNFR1krxeTi/dv3b5n/7Sf7+
73+76d+9aUeatM7IcTczJuZYtOLTCJrgBCR8jHaVCr66nuvD+ocQnRtF9GUbGeEuoTPJ3fWxJZ/5
kfCTj61HBxLdZ1wdcfE6F/Ull+7/uduUTPGUShBPrYUETnrZ4BtjS//XKchPUPTMIVx6een6eL3R
cPWh7Nf8Ueu1+lBmLpl82Iw3ZnXKh+VDmMixyob4SJXLaGD2PRyajP7Aiun6DKcxuRD5sGmujiTs
YkFerfE3v8Gu1sSjr8frNmts1Xrvj5cUQ9YeejA9X6lV9SLoXB/qqQCnK5gHrIylz+wrieJpu97t
w5gC9frvsbPz7Gfi0tezg2u85hYTkjVNCmE7CsOi+v4ZngR/h6qRkh3bvhTzVrgQW0Yom/ht3iOd
tMEVTLXerLAvMjuWZFFPBIQP/sjJQvcEbWkVBGxqlvqm8QhpWLwk2qjftL1HJ7FsaUaBS15+jkb7
IQf6MOsOvzhYxGvjOHWOxId+zIN3V60klwVOE6b2Y1gN6e4zWWj9bOthYOx1jrzu6/3pyxWznyDi
fR3Fz8SvFTYlXWn54ZJnuGZFMVN67TUodeXsLZimhUK14sdqWr3lqFmBWi/QxxWgplLqoSfnHKfQ
eBgRGzIlGP0W34wUJE98YtS6ClVDoi0iekfX6FEuIUhpe1sjWN2t+1/fV2gnI9kC/8nemS23rWzZ
9lfuD+AE+iai4j6QAHvJ6m35BSFbNvq+TXx9DaR8Nn1897lV9V4vDIBiI5JAInOtOcf8BFi5Z/Zm
3H88cH20/D3lbjkM34kLTzZzVVGgr9IM/KTsVaw9CMkDVLqYpcew7meS26YVh7rKRG4QXqMGGlpe
2vd9Od0MKoSVa/4RPGCZLPazjguK0+u4/HccMvmHxDV+5KsnAzqVb8WIUczGMX75e9wxbBD1Vmie
8i/yl5GHNZgPNOEsL1ZAmPw08m/yRqxj63VX/vXjgJYkor++BPmQ63OvX8z1uX+8VF+OM3OPG3nK
yWNN/jNyt6hyej3Xfbn1ceeSoPtWIyf/+L0iZYBnRjdZPkS+LWtNrkFyc5Yn1cemPL/lf8PM758n
YCbfSN778dy6dLcz80TFG56kXUr6rGIlVJZAniaUTaoFGqT5tWrLeu/FY3b4yOmSD//YDNdvjf4J
HlemT+vAcAXlyd0/7hPY4XZC04NaS7Z/jEHyg/WjxiVfbnpydiI3P/77epmpHN/MFTr3kW2YLMvu
I1CxycG12+Y3V/4jZksoqK4e5ZctiX9y6/rdX+/DO8fKPLKUzfXB8i2vu9fnyq3rz3j9w/X1/nhu
Uj4PmdIxhvHVyIFzcOK2PMh9eebxjWf9We5//PPkdFBIUSYwl+voLX+t67HlLW/RGvAoj7EEnI/g
VOI3iIeBqYw8Lv9+U77Ex1A1V6I7QG/1r+BFOZbIXbklYYzXXXnfH9DG/8bj5EOm8DuMzvIo31/+
fx8xe9dTKJQgsI+DWd7r6eWwBNcnyK2PR8nNP/d/e9XfHvXnG/z5LEVr10yaJ21RUaOt36G8jMgt
+dy/u+/6EPlXXc4C5eb1Rv4e1125JZ/3b1+1Bj6aYQrif5A38oF/vNXf3ffHq/7xTtE64M9q0A5E
O8lztqeSYIzNsr96KuXW4hr1Qrn+n/bN65+v930YKeX+h+/y40HS0ylf/PrQ3/4iN0OTDAcNuuXH
EW3LUKjrifLb/semPK9+u1fuy8fL8+zXMxFAzQldxmzRKOkxOW6+A6exddW8y5fMZvHUI3asPaiZ
FN+86TmbS2xn3aA+M5wAoppr5566MOLeZWieaa4ezQZ7x6LZ4rU0ywM4euVZ10IP2XHV+Ho4PiJD
TnZVS9qMmmbxkc7xrNrWQznjEtSMkKJel9eXRSSl70Q9XkmzuCxOQrmROgl+NBju7lg0e0g7Gw29
4+6DRPrnB/4YThZUYvDigTwUsHA+cg3/utDKq6u8QWTyz6vtb5dcuSmvxtdH/t198tItH/fxDn/3
mI93IFjhYnd77FEs/Zj/yJvfAIBXYt9HIuF1f1oP7N9iCv/8+/XlPoB/Vi9Qnjs1vc11UJNPL1yn
TD/JR45Z0+30ubmXfxDyFPz7zSRCnWLl1XctaeGVVficOjGhm+sxTKPVJwc0/u6Ul0Gp+aGrF8SF
ZBuUX7IiN3dJ15Jv05ECpRo5eAzrNLq9+dLVyZ3W2hd39m6NcnxLXKQVKwxD7wrr1Rqsh3AGnga4
m6xc1SFsyssPk+ZWCAcdRNZJOaHtXzp/0OBlwTTu/KYbOmRPRe7DxKeuSZ1x3yvDuf1qR7G10yNm
ho3i9rzFXZSr0SHEThHkomo3ydJDM41JUE3y7gD6TN1qRDNoXGcPUc0nsXV0nhUZP4oSvtjD8BrF
M/qCvEAAA7Z1ps5GlW+kCkYhfENMDxX4ULQwS3B9OPNMEFYobmnpUaWwjYySYVHtwiza4kaDHVmz
ZQ1AZKJpQX/bAbjqwjwozeodbP8nE68YS+V+b9fKz0KZRVCgliW+mf88t15y2xQoAViC15Vzhzzw
LSbi4QBdektxIOiq8PNgN/dukSL4x7yd23yrY45375vhlf3tIICzew2i5tTaOW1oB6RYvQu3PloK
qNcqnmfk8jAhRVbeNZXqfWLd993BmXlSscZjRoVdolO/hphoAtCJ6+0axNqV9a4xKa8tdrrTw5Js
LjfvqNzkAcs2KuekLDcVIaZ5a56UdLR3xazCHYCWk5Jpt/FcvHdajY0QMQpRDOSCRpQtNGgYxgql
ICz7cQICe7ZEYyIJQYfYdM/eEhq+40QkWbneYzr3YpupXXKfWsOXmLZ/VszKU+UhY15c7UnBG7il
GWtuGKDS86CFN+VCmNYQgSetjWkr4kQ9l621kAOuWVuCXPeu17xhgsEphpIN97iJmQ7xysXRQE7b
Svk6uLelQPqq5323oSVBoVxznguhvbH6ZFVJLiExJzSTgUvycWeKziVlpkHBLqCN3+wpd7eeSYZo
rtiXxsCr4NTZdh39YzLKKbygFZrLbY5/rhd5eWmHaB+bGiFoE2Yv40h3kXy0Onk1YZjtyLoom6E9
oJeEhck6l16Fp7Wvi9G9F57VBblmP5khbZ6ufHdqLf4mDPUbroLysR2z9FQSiuLbleZzyGmEVlAr
p9+yNdvp7C2J+zjBzHAmxs7QrHfVFF1mMACHyeK6UtFhG/QVnD78iJykvMum7N3VpkPSuXWQttg7
y96+FYhtdHt61Af122KX+g0jRUYFYZhQbZuv2Yx1BRNEG7RN82V1QgeJ1zpbBfPC2KVHS3CwZUP8
tkCFQCiUQ6fO06ANzS8EvVVE62V299WeaCWk4ks0OWKz9PrFnvSvijt4QaUkGG3HQO0eRP0dbFx8
n6oFEHlCAHcRNPnZwuKKw7m9OG6LJc2eXnXH5iChRiwSonw9xflO/gggZ6XAmLuKGG1CS5xKq7eG
6jzhtSx8rdMREoQziGGc3V7HiIEmHWMbgs9x7SWS69Vs69p7h5v2s5inPZqH5ZLH5b3TZGfKsXPg
OJBsWWtq+Wcv4Wo4QpRvOfyUVnkk7cOnUnqodOqepWXtTSO7193c3rTJLZc/28pgvDfOMeJ3DETz
iAlc/x6Vm3qsPk9lHPqmi7t3ykkEzvkiFS0/TynEp5a38yPxolvjZ2COyi7H6IsWjR+lHO4KUJDT
zEBqKAui9bqID67Z2+QhctYOJrhjx7Ewu1TqqQnxr9M+yp3AKLoXRI/wFDxIi+Gin90WR5+Zhvd6
mARVG6Y7d+iBXC/1uc3XIjms5XNbaTfukBzMtp5vzVkB9292XCEE1yWSGQklmFtxYT4DAbr9aVam
fQAFjb8i2S4hMrHRAAGRIHrqTWj5fYs9sJiG8tiYrAht3UQnpXGWR4h+MXcQFADaFzbnNBF+1+PV
p8m8q2naJF7dEiiKNyAl33Id+TkDBxyuOYXdXbvK9xbHpCk7m73veq91T89Ub2kFRWr0U4n675AF
SM8y7sfJcI6oySBTtPpuNrNsG88Fv18c3RiL/mypNfofkWVnnKQnQ7yRS6jc5uTF5ED5byZFwdNS
pOORphwy6RGsLnALTIl7CgXlxilGHChjAXSihV8QOdYG5Ez+mfHxbOP+B9TBgVoKaIYGg5WuAbAw
nOyByryPCSHZq3xjfkZ4yd7I4q+pVt2mLsZmJHSkThEXCRFFv9GV8W7p07PXMrzBQP3GinnfEWTp
e8kNTXF9ayFk3NDWoxEaRje6rdfboXFvQxWvgtGikENZRLfKnu+txEKNTyTU1qyWg1GW3plIL3rB
M6fjWVWecywapOtqBEKGhMAayWe1m9wgfyOEcQ6UZch3c8oyGmsyYqCXUbVrGK/3TZ4lJ92y72dh
7GnMZTGoHuLijY2ri4s3cYo3rhd0iB+3yzx8pbvNCRryQpVZYFlFCGYV2jN2l/4e+0xLUpmO33I6
DjnfUMng0npzetbUxkOkGbT1hawh7yFKoulIlmeVFEug2ygyHeSUU4F5OPSmQwoqLaOjnCNBS3HL
CRuGQj+RXMIV6qQXXr+dcubjKFCDUkdNjTVkDhAIMvQtyeOgi2YjCpvZdKPQwyzRW2ogLgNdATkB
nf451O6cBU7bNCKv+Gp4S7YVxkhpS28CAy9MoNrzWvixLHpRuANhxa6HLakVQzKciVbBOZSdTeWL
mDJnHxkTZ30OP31MulcSVDGsGsvTjI0j6Rq+BljaGw4SHcGissdtD+XOtV4FSo25qM+TkgMhApqz
MeYCX9c4vbhdfNCcsjn2aTtvbQhoXOSO2KlhF7vxcPRsgfQ2YsKcxISIKnfxUG565k21F/mGVi8P
KcSlfpPHCmztSMWwHs634YQVFyxIQFQXSGlkoQKH8mjF73W5XGbDCQP6tXwTibaLj5VDCAP26E9L
ofq18YhKwt3AcFb8ueeCmtur6rRlglkvJ65KdIKHhlMwgVYFV2REfeFHFlQFayRYztE2Knw+z4t/
FiJ7RWmCa4S6xKUt+wcdsd4OBop1mCP3W1xkT1axWq8jkH+9A124y2emSZr1GDufAduWtKMBybY5
7litTi6FdeMoX+G7NvtkYO0glLMyLdNlWntVQrF3XcW8JeqZijGaEm4WPyRjd3aqxTkC3KNrH5Pb
KhiUG7KSfaE5dH0nfA3DJsuLO90w0uM0DS+ucH+2ja1t6wILizc2XKEEmRwuMhtiYm23F3voBFO8
IF/ANHZMlDswjRjebK7Frt4eEZTi2sSLBOnExsLgoS22LNYMUGes8DTzUx3wBJs75Us56UzU4caf
9YRmeuEeuRqajwmjg+MeGdGfi4WgE8pUZ7W9y2bU4XkxfV8w+xLQNyLyXwIc4Om2MG/6PE79pSaE
Qxk9XByVbw84QirLE8cpDG/VDqhU1Byxy+ZBQr9zWTPJyrRpocopGDMTNQkKYx2BGPyMbrobZpKA
mQcxq8oJRRY92BUoNI03MQnP1L0yY4cxevUwp4V5Xyw+ohcaofGBXJTXUrS3Hdlot30pkJLErfIp
j7RdW5cAqur6tmcBjQSwvM2SeQdQgaXJBFxJuF+LQqdBiOtuW9u4YEAdPMd24wtmAHNYP6QOSEEN
itHY5/5gAJqJwy71c7S9ebkEEW1JPwVVKBrt3Vmi3K+tlMUCfFcEhEZBQGy6Z9nwpal6VDZoDvDP
dYADJqj1MAg22tIcvLIFA4mSwHOw0ojppKNVnxAtnMr0blCNdYaOJt4tizcExxcnoQCETR4rn0Bl
MZDcjc+8spEeHvOBo3DS++XWy4tHUmO/W641falc73PT5tDIjfw9SRXbDwcNtY1TH2aD4ys3b9sM
bnjeOp87lD00SLWgj+z8tJAEG5c4N5W+m3YIxPtt2EQHrUwxz0FMB5tk+QXxiPOC2ClNlOcyFQnC
UdgmlSgCFQMDa7Xlsx23TaDOOeJSfkvbSjlyqg72PATNcB7inc18oBVV7bsI07YVgSsAn0fFuJ0M
rKJw6+s96Wsj+BE82MAfJj3X9pHjiYO9pKQkoF1vbQAfCejjjT7P0zYCveI7cC3h9d3rXG92ijPR
h8m55GZovjQLCq4TI1bBxbbAzKuscOBy1oebuelg/4IC2QyxkwUT1dB8dTe3k0BWXvec+niGRE/x
OXcvxC1CroI6/LlguZRGtPIrVGlbq23BhCBhW8YGEYzaF3gMLHXT0hab2wlrQUrmXRGhHmMe/KlP
YU7kLD4YyfKsO1mOsHaQRjBdFyLE/DWRIREv9sY2WSWPbrcvkNvnRSEOokvvC9upoA7OR05qdKxh
wr/SO5/KsEBwPeOus20Vr2g73qe4Hq2VrRk7ZH+oLeo01bNSn9U5JxxHIJQ4Rv8I8vAp9gy4wiJ/
UVODYZ6LFvgS0DMOjL/OjUNCLh/mqXtxk4fY7F/SnpDDIcqqLWSPsUyJjJhQDnT2JoSX4UX8eKa7
4FyeEVgNDSc0GCGjwjHgxt5LXGNooO99D0zI3qMoI23bJMpSSzMC1DFWaQukc7S6yOlCJjMaRFh/
igLhxD9zvsstaFBvTz7Mj2Syv9G/36//4jG1h68WVa5NaOfP7UxkRir6g9VHMADTAtZR2frT8EUP
O1zI3iXxdhFxpn7W9Nb5ZwMB4xSGEZ/AcR90liAbKFv1zsR5HYVgDLDMkeoKmIJ1BSDLLr4dKpDd
1oy9jsIwGjzYso0+PC/68KUgQQa8gwMyamlvVRwZdAQqhypIScDHkJMg1xqPqbv2YG0HGli/1iDE
p6GBKdZpBpSHBvNDaWhR4Awp2FLSBv5XW1z2SS/+K22x7q6c5H+vLb798a1967J/FRd/POmXuNiz
/mFoJnjl1VygohPm9f4pLl51xxYKf4McYgdKKArif4qLDcTFhu6qNtnBq4/iN3Gx+j8RE2u6wxv+
Luwn3thC0oyB0lENznvzDzFxbgyKKsJ4vJSj2c8i3jZheyNVUuEqHpFb15v/+X2RDKmSHZH//8tw
9io7uGicxr5mFMBB1/evpDhFPnM0yUse8fULYrfbML8Pc0DpOXAD6kbTHqYlDsSpfYqnl8qt9GO5
TE4wwsvH6q+9Uqc78lo16Kh8IBao/VyczDUfuG76jfk2oKgNWETNVmIDVBvGPcD2zWLAmZ68+il0
UQsOgKda2DTAbp77IQaD1Ax3Vu1iaqjcaDu1lTiF5XiTp+ML1YBjnrf2jbcKfXovJZ19wmZptArB
zAqqh4rGMXZRvHskL0XFC5Dut2mCVmKGc+gPtJRrYTsnS53UbaYrr4XNBBoKtnaEfLYRg/Gusbgv
Ji54vA+rRj3bsRAHfhRVN6BlGWArUt1D10GdBgx51yeLiuaXghGW8C30JMvvdk7qDts0Ywzt6/JF
T6MD7JDhaCrjz8mMTT+aysdMTQEUDt7gh8xNd4hAY5eLKa3ol4gfKnDcU2aGul8Zk3uYyxET9UFB
52wpSHWn8hbxNL5ykB7AuWCOifcwnrzd6OKWMVMz3y1WdIEr/uLBNgFnhFt7bJ9K237vI0+FE6H2
NyRLzNupyu/auIn3uMSWooRSbXifx1R7XOzKQktS74mGv19q9xWJNJ4thU5+GQGiaoeR9khLtVoB
Ujhnyo2bUpxr6LEbngHkvhHBNHMcUJD4yjoFAjf0FKqzLyrmKtAdqg0qse3xfXFNJhwEux5iYoeS
TandhmRFsFpgcmMuxSarSYYWzTZLo3WhjFrLexthIMJHjXWukwRt1mBzNPU7KRGln1pvigMAMFcL
IG024UZt1lzcMS98kxMSN25bMnchfyGp6k914dk+AU8Kh3TcBIltflrm0j4V1nB2DKrqIL6PQ4L+
dpzcKojs6gUvQI3JpG52wzhOuzpXjnZhBKwRA7OBpKIv1sMs4GlG2PP0PDbRzQtOgbk91U2LbNaB
EiQgq26HKiQC2FbTQNXj2yKCdazlykGzIZbxr4Kva5xveVt8w7DuVybkq9F0HtI+/0GGMS1w6ziU
rJ5sS9QnxXwrWQ1vHBZ3wSiX/daxE8s7Za4wMPp7czR0mHGVTwqMe6+xmNWj/CuxXoGqzd+WfHyN
AQwcLHSom7ov39xaoFHrzY1iGM9uTVl9mPitFL2xgrQ/K963Wasf1/EV1IHp8aOZmBzKG6+Z5kM/
2Fs3xMioTKa6BzJfn/sw+WlnxQPDY7B4EXgIEjNxI8KmtG1KAeQMbTAuDcYT2IinFtjnQVEt5jRo
Wz5uHAxphfk5IdKFaa9+l7b2fdYrHhOTuCH5eMH+P7j4tfR9GirJnZONexyF9N1s9bxgK9i2QKTn
inPCSefMxzhlIe29SY3sqS/QrHB2mQpEdBY9lvagwMw1hgJSkGaeG7KgluSztdD9WHpwl2kz5ehr
8nOOst9PThFTjR0eZya46QTzfZn2fJb3JRrNG6OYb9Hac2jozWFozG3Uz3dNHlEwiTrn4BRGsnWy
Z4KNiS13asPHXnATOe433KcTqfCH2c1SUk8Atae2+1BhB9hFuU4BonECa1iw0hsQ42Z3Q6eBFVLm
ikCxQk4xFnX3lCLKT2FjbVW0YiqwF1tPX00PbWjNailSBBoS/KlpLyzcV4j2CxfIl7vO9ZYfdWEd
bGaF+2524DOZ5tc6nLfdcNOKgJWl4dcmKeO1CHMk9NYdxI5Bo36dtBrog4nlY5dZxa3RJg+aPWwb
lOhb+gQWM2vl22ASr4SWQd/qJqbfPEwS0vwwntaud1eGfjgSC5RDoNqQvBfTBWJBqQg7oIi44NF3
iJFVd/oS975BMXYr0nC3nlrzAkKIsGkRZOk7yKw1i/DUEp5FdRsa31ApP5pp/MKAxL3wFrxBu1Rx
9V4TUMXF4NLSytlgnch8IgjuITYTQl0BCRUUK6afiY6gryzaH7EdF5s+nLhU9j9FKIaVRf2U9l19
oIbiV1q07BCP/6RNA6vRdRGJOeYlsWr0bFqQOTSmeyUZwGWyCiPnm/pe6P5c+oLFG8rgKWNt2fWs
9gtyopQGFApIcgYu65PqKPatQcd0K+a4uqE98m2a9YdWiAtdkOEYj6K8jOGuZ2a88UAEar2pncrM
GPd96THUJuKOCfgziTNoWlKPc4eyo7Wg8BdhQfINk2oxhTc9YGuaGZzICBMzCzxxPztBWPzwkrJj
qq4wd9A1DBDm2cs4l0t3fu0n6gZha7yFTbg1B147coiP9Kjb6ya4yt5e0J0n96J4cfVIO3EBcsyl
2TpqHgWZsH9aOZFfGBcp3eujT3wSX5PlPPCSuAEyBr1JBaJG8i8MkwgkaqNcxiE+qzXc8aaIvYOZ
4TKnfsmDWe01DXCm/mGqmWWQtQiFFFFAkXsErnI+bZoBE3BSjfQJvc4nVe5HM3qBZ1LDnez6C4kE
yXZMy58e5lCEac2+Z0qH+J3Fp9fDW+06AVNjnM70SrbkVgAQaseW2UXrUqaiutzRX3Ablkk2Axtq
8nMSrcGFWQusIglYVXlbIxvvmEd2LF/ixPdKDF8Gw3HQJdOhd+c3kn8hylYd0Etj+hGdCHZ2QLcS
uFURHK+nabKfO2c4M1ewoaWYNRd7z+PDGJggZrPaghf6prFSOrZufwgVO7soanGuOveT6PVpu0B+
94dIBfujaP5AiIFvQuoTUdEfqGXuRa/2244fiyI3HSPXrH1VUE7NDQwDfH8pwsvmxzAwYOAdZ/mf
0EtmLANgQz3htrEMDpQGKw5q+HTfO0V108f1RtNKmii2ygGEUWkzGsUPB78/HY6BseigTsl7yS/Z
LDr6blFMR4ccVFo4Xr9x11QN0kSNnWtF1HUVcj9tclxFAy15Wriy1pEDViPDeMb7gvsH5C+6Zgc2
ABT0VOY+hRQqZ7N6r3RGjS4w7netrbX7MY0fSlwOF0upV8MLEwbTHm44BpiD5McGo1vQUKHf1OX4
7nTZ+5Kq37rWeQxjul+1OTNlHoavTby4gRhc69SmZb8RXN8DyxLPdC7Tg10W800bGk8eeHS/ouG8
pWBhheM7ka8BDqYVjrN0kBe4aQXQcI+sAjshzMoYvut9hF3QoZTnGbJr/lQUbn1v4ZEPraPbaAAe
S9q8kefeNFVCPIDGhXyJ6tE3XMokixENlw6gkZ2qDcp2p/XxZynnXJBiTg3zk1WqMHkdO2UQIAul
XZjTw6wfnxRsdFXb3mK4oRxlmNUBSjCyAK5raljt6EBTvg77BBg3zYul0gHsrQHKtlKMW7Um3ziu
moHuBDMbw45RYqK9YVBO6osKSomo2OYH8R/NuVtNFnILL+8nw1K1o67MTBudafWKTwg+QCDTypo+
K6JQ9lMmLia6CtKvOLGtpD+IVAzHicsm3pq83KfqqKBxT2/nIjOOjrtO2x0PktVajtPh0myVKLwR
2jD76Vhbu8lKN6kpQqgt46XtHHIjQpEcunC5F+kYHuYsdDaT6pxmpzc22Uz0XD86YCqA6XogMo5h
2qgvhWvcpTTkZk30QaZHMSV7JxAaFWehGuehntMbgplvCgaSQasuXbWodzM1aEMT8WUw7FcsbdFG
NeGKZHP11MCVOhd182h5tb+opXPQi4dOdZe7RV2SoFmKZkfFMgSFhWcu0W3I+Gro7CZ3SU+DrTyq
8Am3ISuLXTkCJMtV7XOvB5BEzU07FtPtpJfVp3K6RCGN5YV00m1VNswT1psFLuHHzR/3kSn7PYmY
cVDSHk+1O3JZxEZBqUZpSR+V96q149Nxmw5r3/lkz+F0UnPgZLIP/bFPHy/Bn7SuH3TMS2MhAK2V
0c9UpRWzBQrRneRNVURizZDWz1FjvCW9MWzt0sSdJRn7ngdHc6OouGo+9vvmLcJB9yEf1zIFJru5
qp7pxPlt7Egt8a+bxGh8BZjNYTDneDwzkFsApLKtMxfTslJjcbGYYYoDbN0cC+CIg9Z9lkpYKW+7
3kyrTk7uCoX2nEnkxNCFKlU68gOkSlK+hrxRGdhZgDj7610fb9A2IIHHmE7NKumSrxauneKN3Lze
6cGcqnRV7K9qaOZaqHql2K/1ouUYaZffZMS/qWalrKxZK/QiVj5JiSkLD0qsfTfb+5n6QdbhRfCG
sODrUhaWqOjOtxp+mzUImPVGE9X9CekTHopVRBivhiZ5o6zfkn3J0BzoIPqZMYZ0N2Q6AvFG7Ulu
zYWxaEGi4P/CdSW17TIfW27VqkUj2ZydLwMjeGDkpPXaqwGuqqnxHQRkyYhEjYPMx47XaOyszPmB
5T74iubE/IQ+KyTdOapaCNOY9uQW4IXhYDn4JldLWLfeyK287c2AnJjXcX1oqPp9X8SnRDN+HXxy
K3FXp+dI22Cr4Sige796uJjraIH84PxI7cnzahroDkynRE956/VQGzxrrg/EWO1jsE37KIubk7yx
1kT02qyb09SFiMmici/vWhaHpEWWoUQfEE88kt5M0xim3hqODgezPsndEoN5MBvDu0W9e+eJ/v7/
kV9+6C1Xa4OIcdtm3uqQXdX3nvSPfQRjr/vyTrm7KESIWG3pIX4rWIajpkdrvwyE+VDdlgeOwpIh
iMMC8ZGNd7VdP4H8QPKzzA/QRrDqydB3oFh0z3RnrDHHcZOi3trbg31qmqU7OYrTnbC0kmrlmilD
if5gmZMGt0fAZkz/ykfOOFF8JAjaplyV//KGc/rXloC4ihnir335Z1XeSZdrCsDsvl2fZ6uZivJp
fZ1+0Iv2yx+vtnRGcSSxea5nPltjctx9bJqNh6xNG5ibrHemYxxuijZhnL8+csQBdJrXG7klHzjO
XIep3giECRwSejoEtWUjwlv3ACFwEK1bntF+aYZ+ZQOx12aU2gI1UssNchHLr5USyndFp89Yo8Pl
Y6x1649diLd7z2ZUwcqGT//68obRKT5ulxUfxXcrY6c9l69f7sqbaf3DdfePh6AktA5jyYguzaiU
mTgMKy1UAyVqyUWi4Mky2yw+VTGD54xWhvpZBHlVUt4dqb6Xm43QbxIntXfefFcJGsxuNZan8Go5
/fAeUsZt/KVZDa3VvSJ/TWl3/G1TGk/dlpV0Eo977JMMklzCua280jxkMCyp8zcnwx5dMHLqZy59
v7y08t+Xu6Spo0pY/yBv4rpBBDAg2iRy+6TUNkM+QxbH8F/7IRFMe3dQ9h8fZ9Xvyy3ChYJ51BOy
5bXW1y11+Pjs8o9WB+4QVF5JE0WwwhPU/tbxhRMobg9yk2BXuE60zLf5OvgW5Fad0nVL7s5Rywq0
wD1+6nOYYNp4vBojDa76jE2rUXLSlFvSXf48CNdj0o6G5iSPSYv6206bzLvfjm+5SXHf3mQTaQRy
l5y3bJ9r2vm3x8kjW+21W81SjN1vB798zPU9Gg1hc1nU9NbX9wWfwPlEokESkADw6x+UT+nsFagw
r7JeV50WP5Wy5XS9+iXrSR2vW3/syj9gHna2/9uR+e90ZOilrNSmf9+ReVxDKv/P9q2t8uRfoS+/
nvqrL+O4/7B4KcemxamtvKq/2jKu8Q8DxZYNvIq4NN3VQABdUzEhumhAWAwALzqP+ov5Yuj/UE13
bedYFER0g7bK//2Pf0FmdX/s/wtCy9D/aNOYkNVVCxYNLwoMylBXVtXvIKIEzmqbJuTAEAS/18LR
uSTN8FSYusuU73M7jd3DiMxo287jSClIIxcDxNxShCx6bXePe9Ijhs0Ni1unuQ/R5vjewrq5UjTG
wwjXIzzAAGW0aBHUjar3PYUwsVGWbO05r9owXKabBG3RZqIf6Ue3bpGnj16mYt4rjWdKaq5f0EQG
KgOudLb7wAL3te/pRvhW5LrbvHWjndnWVGm0kVBMB7meVZYpK5rc29Wzt3OwLZ1JhaJ93QB450qi
8Y9uWiR7gYdS41iFycmd59lvVcQZRht5+xIkd0ZBF+VRFG6iyb6FCLnrujp/dDT0DAUNoEOTLYcE
SQARklp9hjYJkHVyj0XCAlyP52cv5swu87S9KOQXzS5M6Fm3t8KbulfFmNFvUc+J0tTbQW0hebmn
JxxyvJzsqXxvM0EboELiT4Sotu8yZEmKNgPStC09MJPuCwKWixiV+IWMvQMFECoPSUM6X+MddY6q
M91g7ZRPxre2S7Kt2zXlUYuOTqJZT8w9TZhXzRHgnrkri7i4RHN4GEI9OmkmUVdhUFSzeCPy81IY
z0QZEv6jYKVNw+nBUNPysOR0xW01d28ciN60z8jQLh5Y91LGA/r9aRImEwcPdV0GqW0bRo56tgbl
nNkiP8XZuj4ePcRpXv08wkjfGYPgApfE1iWvK7GJ4wBJSXgJO6j3Uwg+BVTxri3N9n6ptM9gBZoL
laYXWtj91rCywRessR6mjEDGEZl12AziaFf2tPWGkYCPaRU19ajYKQ+8hKDwej00jnobPUBvNnZN
nm5Jn4iDpijvIImGZ8NG7j7rSeaL2F7OIlulE7113zKbfeAL9RXPPixTNz3VUFW3naf2gUIG6SYf
QdIv9YSSKqtArmaoEKP2XePjMvOznTszAwxYGa91odVvgqy5Sx6O5T2YIGoWKkWyVh/tz/HKEUyF
dShrNMSVk39y7Jxi7lxHHPc2uuBG3BSxo9x145MdqfWZgvCDW+oBepBHaiXLCdV1QBRRfK41++J1
ocEFZLIOuD/x89TdodaL6KiRSTKYTXtJUK6gijCJ8CKEL82bIejBp6ykghZS5ND9J3vn0Rs7t17p
v2L0nAbD3gzTKlZWZZXShJCOJOac+ev98Bg2bl+73eh5Tz5c4OooVBXJ/a53rWcdmIiuZU66cZrl
CXYqSj7tMQXVfIDSuzk0Jx3o7zX3vW8IUYCGLFXlfQX/Us/g4aCk/iLCygihEBp2yRrFFjqgkSLr
t4qmagfdO2iY30bnuQyr8hx75DxKueGNCvrWdsfIJoUJ2jHXaBaz29rZx1X8UFOxVEBM00WYndW/
k4HRngd9SM7Zxj9RPnzITYybQPiVZeir6kpEOpMOXlBHqTkpBUW/lvh+vKFoNzHa16oe9OrcU1MG
XY6qvSx4riiFnS3Itk3nvKqFJ9+3tGXk6JztFOvi5eYztyDr0vftbzCLaRalSMswT/OVmY7mk5qx
tekKAxQloPhAFeaGxUG2tCFsIf6Up8EPLYRhx9sktLnjOqeLpW1a5Sjs9obcARUFeoVr90B/e58T
mRJRlDrSPMTro39oFjauhM0j++X2uzZjViO+vlH8JN5GVCIsGlH9WO2ITbPHOdaoSrDqIzu9UJIS
24ceCGoSeeB7ZkNaWuShm5nUt+Qju+vAVy5TwEAyoQisAsP+FY73UhnIYoWWGWQwTbHJX0elDU8j
dbS8t57H7z3A8yqWQTimtzL7oUK8fVSttsgHwUrTkVtVcPgXQJs0PNuD3S8bH5tzhcuGJQDQo16q
A6BNHHTkJWDpYISzxh+vyEKsx9A8Ki1guVCXr5HU4mXYVaar8jVOlr1VuBgXtuVT1SOGR2apcIWG
xlrU0nsK8OkvezX7M9lMo7nWuErW/8Efky71uNm1VdStOL9HyzxJVlDUaqhV2kaD7cYyHDgCPhgy
sA29av641seQizKA6E7JxTJHxSZqRL7e57y+5lffDk6wK+3YehJCGS6sVxVGmN1Qmeq+tXIeDxM3
DqxwzK5+n3KbHxANRTquauVVhP5jnKHKsnCMHdo8q/v+Sw7psDQNe2C0gSxsTOW77k9fdpB416oC
Ly66W02gYozl1VZFePFDQLUgw2pE3AhROuePqEV4rYI5lzdyaVap4dN6ooDKZ0/nDTOK23LWGnGc
ZWXMsMzY2Scaa1BHOPVqStLGVdWj3cnp3ID/XRKhUrd2FoFsk77bcxZeoFUo3Ok2uWr3C6uEkFZD
vU6FKJdNyn7Fz6J0RYOavrcy1CqZRXJF00CzN6dy5RF22jqxwKltVK9GYwZbWqxAsmVhtoror8Ok
vRywP+ymKZY4umgV0yW78oAPWFIioAHvpMCwuJgmTUVU62zToVxNgT9t60l847IMjhNYIfR7yc2H
3VVKWIhYi5qnb5rVF7e081/zcvqTGZ4PQJrPDHZdV+ayPpcL1t3GjpWD4ynKXmurd9uMyy3LzN51
CgBXnqRz2qotc+65SO/0BO9iD1d0yP17TROVfvH4A4zK1q6Oaa6iTAnfxngXgaalvEOH3GZp6lrM
veSSfOZr3Im7HQ7XOtOCt451UyZLfUGrsXy2PeXBbWlR8JK8Wpr/HYiOitM4rk9W2FYrWsoJATQ5
zdolzN24aZO7CPvctdF5XJC07UYtWYFGQe29Deb4oY9Nc9LCTLhO9GT6uvjs4O8T0eo9uGTayS4J
TAVsoBZMY9anDOw3r/A+AyTKnUrXyHPWFnMTIR1eQTWJ586qXjuhcr1oyNu2Xfo3aYKmqYKA2pAR
w3gTAhkurCHet3K4ibTrjkbHbAhevdia/tafvOCnVMp+Ic0qusde0m46FIGd1wK7inpeD5yHjNCV
HmyNMtgVcS9+c7brlAlCPB5/8H4+WYFV7MqBEl+k9PVE19SmD9ilxaHmbSqKd9gpTVz5bfNkZrc4
rTB/BsUer2v17DR8iKVjdH/wu2LYLW+hTYSw9NR6x9p3leT5nZcKclgdFhBMjXZtelP6ZCSVf7DL
6DP0LXTo0m55U6SbV1rpyiEMns3oMp+zunRa64lnbqwgk6TTywfP3rVZ+fHOKlmPtqq8tUV90fud
l1f2B53huCC1yblPVm2sUCOyY8hxlXs1Sb+ETY8IvR+dh/9SNISwisyYkHV5oeIKdmOc+8pCsVhH
0jr4G9VYaYOGKE2aQYzHrzHVrwKk17fROu8ewaw3NfDmRr6CB1xE9+kkiawFI6Ns/jLYUU07Y6Ev
VYVlXp3O5go5Be/eJTNCyKv98OMX+SEQwfQ+1sZdseRX7WT5LTO6HYyrI/cj7iA2FVWJKElt2eFZ
42MJ661ntdO/SVKhVORxKgXIVeCm0qofr+F9xOVhnu1OHCb6TulZ/DU8lqClneGMUCPqXk0sl6CM
65VmUas1KoJ0nE6hWzZ54cUUOGBD5cVuKd2oe3ox58LK3FOCnUaKrbDx69S9Nm6JdL2Web0qC+wm
zjg573FXHb2SXz+yLHUr0TKGULwAQWxY4eq/fUo6lXMPTvJWbfdGSJcFY8K3kQ2UPurtgWygvgAG
nS50PXz5q1gzekwLlZgQWy/+zd9/2M8KRiDSfpGnfC0n9HvRk4OFOAEhepODgz3UavACns5aim4A
axe2q0jPWUuCySKZQZRVVdQFB49uD+W4//f/cH/eBWpxJVStunnCXiSg2criE6dH5oka2G7DAew4
6C3MlwKTs2iHfv/3P70TDnu8FO9azvZXwEoh/yYdrg1hLcdqRQdaD/3LdKDhQbadfPID2QjoS7Ua
ROm/ywavjzIqvQqKuIrolQhuvAaBfVJqK9xoktxjEEPUpxUJKHrdHlid10sZsBpuZWlSx9mOe1Jv
477nbLky0n4+NptfDZmWVdpG1tJJ8IJ0XvNcojW6tR0y000+kLUkZxlrdW4zBteS3R5Fl61N3/Rt
osMm79qVFXz9bV1vvoPOAc6bk6RmowZUEYOOp9WHfEj83d+28qHbj1mobuLGdHZ+IYKjpnjBOsOi
Mkk7OtsWYmUEbtGHJwWH0HKO3ZS8YLEA/B6L8Bb3yUYrTSwcDgfkII5uWmptCln+QIhU78pc7tWj
3q2SjMRH7EUjNunuXYG9AwE+U9exb7+RGCop2iSz6pD76rkka/QimJFE4nqjuU8RKFHFt98jmp/G
qgu2apa8tYn1LiJz0xRzsDP4CqSTLWNMRUqFj4JgdYO93yvhP+oRD63Om85tM75TZLSeVHqE+gRm
ZakYrm96eyJnJgfaceHQVslgcogzGj6SUxJK0jP5oUzg3ksWMz1TcRWAWM4GclGtom/q0fb2Hs8s
wOTsGltmwEUVRybuIOrBcHuv/UE9C3Ow9p58YjdH6XhbfnYR1kyKjW9KTSDPUSnXll4aH8LgJe7t
T3MwLly7l6yNXz2jMPcOFE1tUE/CZNfBwf7vN8qnQduWRbzFl0opWsGDozA01nfI/db0SpZcP3hY
PRZBZTMWdo2HT5CQLjrmuG/jtGcKQj6YuZue4+g73Hpcpem4GVOqesvExLLvJJs4Vs5dDzZOgpR0
xrRcWSmGEl/nb6o73NpagsGD3sEaO0F758ZzDVuDM07KITL1dFJgFePIyuhp+GMtzVq1Ovi0HQHt
HiJtV9SGsm9L3z9U0vd2SvMN/qZfVo5FbSfmU4bA6mQPo43bwhrcMR1Abc4vZKpoOLVy+5nJSu6F
Ucp9xOFt7wStsZF8v6IQNpFkiUcEDwcZNF4Lp+3vmBHfiRif9TZsZjMcNX8K5yjOMs9amadbyvzI
a7APA8xJ20HRV5zrMXmBBNuounz0A/Ftp1NumYdZtL1pNm27GGwpkLLS1WQnJ3VqsG9NOCV5vL6o
JoheOlSwgiXfqZ1ooGEzUkWEOVTOynqctMwHcHkh5Rf0Ww0b0RXUgajeA1dlwHJr/Omz97oc0ruu
/5hg68HVA8SHF9wDEsWpQFzfGG19A3A9HWmb1zEnuiTkSP7RERgM2iGymi+NSk6oqVRPkX1En79E
vvbRam6dtXInWvUdMCFWHrtZyHGyFk3bRtschoFH70AQYes3tE8HRWIhy2bT1CyN/JjZphrLgR6D
n0IpnePswHE+dJQyG9IBPLt1jzLm2/7BrPFjOfXYLUq9ITAyAgQldUzHBNTe2MC0NQSAYdWIMjDP
3gxhGj3pHPWXxEL9lYo3mZwYS0OxkmRF2eoTKpbadz8kkEireQZAGeFzaR48xbeIXNndKje08tzz
VZHMH2rRRCsKPvEXycmth5x0WEx4ONFIDymAKc9WneroNH3sUmMzm3rDEJhzbgA5G7FgMQGXfKy3
FSavYkou8ZwJHPKfklkX6L5PVS/RFYVGzOJBtccG5+wyDaoXRxEV6b/kUjtJjR/oQw8IL6oywbY8
xRuZWo+g4YaWI4VM+onrmhR4sQdE9VM0fBx0bBTCK8elrObeWiy7JPIAOozu1LFEF0X2qVb+sizN
e6lGOPgS+uU9ACe6oANQipYum2HbGTzl6Kg46TxLFiljnGVKbCrT0bIkz4WcM4tByJD5IxTfdhR8
oxs6QXQffLgKsWHwBlVgJuL33pyd+ztR8c5pJXkOSAnSk9fA5w+uuuQzD7RjRzCR9UCKH5Du2EDZ
WY3Hjiz7tqtyN+QDhVeNxBUO0zeijlVwUl6kqglttlF3ovEKCnOSgxoplyL3Fqg9Z7+KnsOuuNsB
ASLu8OuI8w2HoxvXCCWTV2o0f0w9jThWmq9+N5xydigCiaKKihsC0z7Ula9w7qATQD8KuAGq3aoc
AfjUYAJj81VrIDS5qbHHFsalasibOQN3XGqbOLW+0hzxB/j1TzTVj1SYZCKHVWT3L7VnkkQb/oBh
LinDHI9KaHxBa7tPfYrtLPzuVO1mAWpWHeqQ4+y9S3D3RDn6kQSB3LbJ56DQ3OX0A9b1fOHpgPhs
3gcGlZPQkU0ZE3ZOCKdD+tqDtMIOHMfOD3OuJ1ByRfOel/K5Zwro82idcDNP8nhbd4JWe4Pgk7JJ
U4vIUo7qKrcUsQExiQ2Q+3EBolehWIsIEdw/bSLiGWLnapIXadIpG3n1zWIKUUEJLRqaFNxEh9hp
F1/IwJdgJ9LvuUZUqaqjUeHZVOGtL6Z+5KIS4zFvyq9GFwdPjkChsMBEQ/YySFhFjQYiOOZc1lBJ
BS/5ZxS7TMHrIJN5urFT0LGbQbO/K69/Fx20gkjj/Jhn9sossnNJ4l4xLglLfqV8AYfwnMfNxeEz
BRM8LUPXw7JeTph4ffo0sGQROSKO3hjouDhTF7IOjZVp0cw9iATCR1Vj0KIoeRFI5U7tk7r0KJ+L
jQdtmHtHon/k/HMwbbTJKxpi6PCLX5YxKnYegEBxyNnTe2D/zY0a086IVJIDqC1Etn/rzDjhfIR8
gqrd2u1Kb7DIG0GmYuv6Ia2wMrOCwpnA2GStrWzN9oYDSOzUdBGgcZDoplVB9PM70t5qB3daAvOO
Hu7g6MV1wFSerJPJI7Uehmei9BxMEXOyki73UOHWq0mqpYys31Sdauy0AFvj5A1f7Pc/srIAvBAc
rCBMcYciqmhpv7RHTDeIpwcQH0mwxQxAA7XqZcyKvksreLhR4NkuRcFVp9D2patRu5gotVwB05+H
4hao2dgiVRFjfFK4rPSktN0wLdFk8cjWViF2AkgUFPSWgyeeZSWLPukY63eDSjYzdUKMtjhl5RCr
S9vCLquH0nwa4o2BN3rSaX0xCCWvUmufzpVcBcWkbScfPta0sj+ZUvvMkj+l12F4D9gQVNRh654a
HepR05aTRWFZlPvZOvEJzylJtdbarlp4oc4ZQ0OXNMQqyDhpZR3B7VoPb1PU5sjlotn55dySGeI2
rnwFz0RAY5kstphF25M8T+0ftTDo0ppym6fcyLEx0Na6guW477rnUVcJ3iu3qTBKXgYkCdVyglUQ
EXrOnHmx05Nxzv1FWMTDhuei2OpDq7iiiWvXkRakDi97GVHhKt9/LpxkRgSGr3Ezu1B7ih+5aTla
qW+IS1zUUjxrwVyebgfh0awoMwOSZCybTt6KOqp2YyAYW+Luqwr858b0GIZqHGw2/rY+1ytYI/Xd
Thqbu4FjuRbuQrwL2rhrRsxPNgrQIip4QtD4N62riavTdvDu1kLlLGIEzkVk9RpCJa5Jv+ST4qlP
FEd3K7/RtzFZY34v+zeLgIZn3KvMidrgrjS3QZmPRKVf6X4qLoLooIYFN2kyf9UmYb1SabUJiLDS
I/TCAbdaWtSg7HU0EU4gyR9M4Tqm4YcfW+UudhjCpJPiqfenj1qmwOwTIwdxVK3TpHykHj1phsTy
Dp6FIQ8Tp5J6n5iSEgRAdu4d7dmoUskGnAAlbh3zdtm9oPa3ZB5/onoEdZV+903nwk0BFKyY78LM
zpPvr8y82JQdMI2I4qWsjrEwO9l9gI3iqFcbGhH+R5MTb895+EO3+rudIWE4GtDMQiIo+DHXQDbR
GhotyqRcpMVgugL/1LrycXRWo1os6KCkXzLZakO91ayWC5/8sWhGOpjho1R3D0knxNO4sCIGOFXH
gtB7V8Wz7rXhnTkWIP1PzgoZEyJdBJGIa9ypcRIbE94iJ0ZQsI32NkLQx72Ell6rGBX44lj4gAO+
5VgdLZV4k1aw9qO/6gbwSQPDAcl8k+LSLNLqo+obPrHJu+S4aw7DE7aBJfrvspiNxdK0oH7QhDe3
f/fY+zjOHJv01RzYHAaxyZlLLX9mE7UTpEwpyF3GJlbbqz70r2wXV2ltuJVu7UFb/k68JJ0UP/ZA
kEMt+C69v4W44obGp+HVKz1Ov1OIu75zzUca5TXM4ZbTP+mqyfbVo/2zM69EGpqJzgrHj1eW6R/L
sP6oiTFXdD9zyoMVBjmpHSw6EenorZha6WNNnru2eStgBszfq5LxMcvFgRPrpjHeSqdasrFg2Br2
Gs/WUPQbL8wOfnourezNoduiV82b04Kf9Tbm1L3puvXEO+n0iauPWMgiSkClxTmFu4+xGjNA8twi
SfC3eKionOYmVVG5ioZAxAIvOXbM8WgU3CrDVLvb4/Qc1tnbgNDRGBSzWd1TahbYzPNHIp551Vyu
0l2oUi0524QH5yz79jy/X62CoJtGZ37kSY2Xam5evab+6AtULRIX3cLEYrkYSJrkYoIoAq2s34Kx
iPCkVjxaUp6MAm29MKoSmb68mkn7ShqRl7vmCaDfqIyB/EZFiTldzAh4Epky1tnvkTRoEIjKa+1c
M808lWOA6X0ESEBKjmPxoi/lS9jSzS3Vvddmx7JqDdw4yvOQEUZz+msUoVQpFuUKeQAqN0mil0EZ
vtkqwhWoIRY0/sVo45tKPRhaOKCrpjqIucC1Vgh3x54guCDOJdH2qA2+84SFa1AClxjCF7TngDsh
1HIiIzr1CfrZPHniA2EL93Wnu9mAaN2R9HH8DeSI7ZxphrrQc3sU7cUHaNzwGVG0kSZL6jporWqj
gLpqDt44cCbAFTHpE89T1vCQKLpn61LgqCrmaInmerZHrbNs7x4icKMw0zrZhnwAextHfdJzHOVh
dp8/+I0SfeYJqgfPNLIR/ZiDiCrdyrDeICgfKsU5JbFc1Y39YNH+1seYzOVwYMKeExfqqwYYhRTm
b2bQ7Dak9XXkkl9oJnGUvOuVJR3eB44eT2UndrpabdIaMgKVZTrqQ8H5JU+pIQ/DUxYVn6yv3+vB
3lLewG5cTzdW/wf0okttLYWpk0sdtKtwR7Ub5WvS6m/yC49Rtx91gO6OGPENhet5jM2VQlzVbMoX
9pgfE2fF1vtQpXclIvUbl8EDvMs6lvGVnfOuJ18Ujyxa8Vc4MAXVbqPk5bMZEFAfuJSd5EtX2QOb
xj3zsTHJ9g8yzHZq6JONPytFvUFffp8JgUpWPLVB9KYX/XvfKNbSF4bbxdY2TtPLxArWyGe7tF6t
S8IK7EyXdursAytyecbsbNN/6IZ2yXlPDNv+5nf9yycL6mqTwxtnk2by/MTyf4mGZ/ZLP95on0ri
7nUSfwBRIk0WbXHrP4XTcLJNPCdKdpwMcaiM4iekBL2Ku4NU2jeDi4oU3t4ctdQN2ZnG6jWpw/cs
1fdJpaPnMeC23Ey4wF5JoT5RiehiOl8UVrkIwmJ23m8NMhyEzHDsT8W513G9TsZJSTXkZ56Xtk+L
afyEz/YZcele8UxZTGxEcmyePkSKJuejzd1TQj8aSfF5qX5pC+anWyZ7ZdEsffiWxGiagwmQl/ms
WiX4Ua2zHHUc9RLzi5NhPpw/LJ6eXjz/onnVOijsgYQPfke4xUgl9cyHyBCtaIX0UmPEPQHarSIT
6p8FhexOkz1rwibmPC6tXNKlnperRi3OCViA1robUQ+VzcCcgMLv629U0RqbdEACssa7RcvMwurb
2Th7njpxjEb9Qgv5lzEEW78qNkE6PXlsUetpOqVx/ZG24S1Pn50AD6lhWa/QUTxwLoMc/uRKwSZF
009NHd88etCHR6+Vn3277qr6qa/rt0CM71arrdIYjIPNJUcJdSLq5s+og6ZCBWctsinUufIPCyE6
Vb4bwOuFir+NLYvoX8NmA19MiFGid9DiUpbRcX6MgmnjEWGi28hbmQZvU08izMKYt8Bzo+N6z6iX
Vwrqiu4E8ny3s7QH262jA+kJd8CeGWcbiuRFdFz2/eTz3aeDivxQGPUWiiQfP4QnKS6ceX9G/n9P
swktjOtBO5tlStlktfGN60Dgsu6ruynl2uEYwXYAuRyCKnQwzpBrRQkQqKWzMjXxO/9c8mNX1XAO
JJqPWLElsHSsOvMPTIV2t1IZumHgPNE+enMC2k1qPilB+NBTfU0H1Iu1rLTpKLXAX3iDYA7BTJpI
+6AE7J/nLxrS8rW1fMa98Eefm4ut1HzO9eIKS4VuIqN3kzy721hKRAtwI3W+9NoDuGHImzpNPMkd
d2KAA9MSoQwPNWvE6cWYWmC79Zpuvk0d2ktTIIooFSI3h52GBioE5pqANUDVfBGPPA6GfltZ3RlE
GDKh2BHWOI+KdRx9Y+cHzSaajJ14I1FCn8UzJC1qnsatbbdnEb77s5TZ5z9Rb3+htu7MjB1oQBrG
t75K58GKZksJ2I8n7CO48AjmUbmz1fpz8sybRzC9b4OdnaHgtMaSH0C3ZA1qaeIWWaTxBglv2Y7W
R8Y2DXfwdE4SfOqAd+YGYgGPSGhLK7MU15przaMGXl2HbYANVLaE6MfZNtXf51umXw9vZkpUle2P
uVTqM1QmWE0ElvZxvnV0bo+4Jo5yDLYN54k9Oca/nsb/X/b3fwNyGKpDO9//2f55+un/ZfuZAoUJ
q5//9S8/fz2lcyspvX7zv/wP96f6r6aGfm2yf/oH66el/6uUNplwqZv0AWpzp99/EDngeFDCh1vJ
mnke0tD+0/op9H81mVJtxzCs2RuqGv8v1k9p/O98DmFbFt/JtDF+qti4/rl4U7Ab9UvbmrYzei0O
TeLZuMXClfIon5ItK51JX5fsXfQVSOf2ufkUf5hzX+iuA8MK64a2zmFaWsprUxxab4NKgteeIJuE
uKhunchNQX9C7H/EaEkZZZ23ZIMlbJ19QtsAT6ZFyLBu8NC+y4PjWjvHZVb7h/fkvykXnS27/8gg
+fe/EUSVIyVGcdPBYvuP5tbK0yHoIy5RB2C9tJp2C1o6/uY8Wi/+tFX7qygKjdVx+C5D7fY//3Dh
8C7+l5+OHxaFRaiWKo1/+ul56g1l5BvT1n44/UH9zW/Vmdov9aNZp7886TIstL/WXdxywJwHIrDx
XVnbR+duW8vpXBYrcdVon37Cj/+ZnqZdfMXlWJ9CHibXtljWK9xWn7aA7LCQdytipnBpjfmTvwRP
xkXdFPYPhYCc+JzpJf4h+GFexDu4TVZHiIz8G0bFBXuKBTwBopqP9IFtBFeLnEv0VpbjomZDN9Uq
zidLwHIYQZ9Y7HwPDPZbrFQ2zamWS7rAdqt7ecKBpR3qjb033PQjf3B8Cf5Ez/w56+E1+5026Dbh
msMCCh1SzaL79O1t/9SeoT7Y6+hn3KZu606IFx6y6uJXP0DaaBxET2XHEbb+Yo+MKKa46Rf5fxxk
yq766LAG66vqYSOTC1bpK1QH/xl1wHl49SaJruOFYnv/6JtLtlP5Nf7xBXfXhXLMn+Vmwi25yF7T
/lllwR65vBz+0/iWfZrrPl56CGi/EZHso2nuOo2d9oqIpz9LPOsexBejoM9hhWl+YY5vHRO8cZw4
xGFnydSrUNc4sKxr9dEfzK/84p2b/KTfCW7agKLzbegv8f84N9TAU7rvT/6emlf/Yh4QZ0bXxJ9l
LIvPZF+iHwWL4Jq72DRWLK3aNdxahoP+i21M3K0Dsp2mK5fem16vivwSPjfB0T4IwOD9ku7maNWs
ssO0EetgRfUmpS+ca+W79u0dqXoxj9Mb7TGOm569ZfIRHPUjRjBlV6PlZMtJw3UBunURbayngbRR
tCFG/jp3egtkZzf5qa4ssIaTzvR8Vt/1biVvGIwrUCYIGsscmx1twoz3aCgLfIWW9YSyrG+jz3ZX
LdOzftMIOTz8L/P01166CF+9h33lQM1HG6Zn4yLe83g+pWesRUgMxpN1xbgMX7rYZl/9OiuW0bbc
Jm+Oy/3E2QYwZ47OxXlhtMnbDZIfw+Iy5epYJD/dSfBqHvToGWtIeaYG41zPkBhYbARJFghh/Rt1
XdZVwBzvFjq2YzdZNZ/mNkS9W2ioKMsJW94yXztXuffbRXCsi6WZoh7uKBli6vtTLUmy6Ftzna2s
XRfRecQLudD6TXQct16x5TxVLasTR0wABcc4WmqMyw8i6qMKxJXt87I13c4n9bTQvpMHJuit8Q7V
FxFtMW6HC9k3c8PxXu6iR/MxuttxGzwEwV3IXLi8zhbdb+wfn73P+lchzQTE9NjhsnkltrXCHuRc
WxhzzPabsdqpqCCbwSfVvrDPRvtwrt2xecc9YC6s9/GmvqpuiuV/od60M2ao//n++M/FzzaJBwmg
m0Zzjcec/KcCaj2ZbNmbkEBq+uoyEgNAjV/tsHb/5x/zX27C84+Rjm45YKhs3fynfENVKWOrelq5
lUxc849wxmE3+sMP+IW/S23ADSWP+P88C/w3zx3M9P/l6WprQldtQFzCsoWj8hj/xyeP4Ze4Fpwa
ZVGZO2dDb4WvJdoWxJYWmWkoH5qsF/AX1l7xEvkOZCr7E8xR5noszdigmTtRjM+553Xbyda51ACA
rFvJSBoa6hNL7vPgw2hFDarXmgGyBKqlWNkDGnyla8V6okZxEZf1qcHEw4IDV+ysqRlJdM4mo3wS
/Wi7RsSwYK69sq5f9AKbC3oiM6TaYt7JclAv9nTDqgkGBalP8cetbnQMpfmDhUx792WtH50kO5QR
ofo0Zu1XCb/YOU39BCUlBJ3Ag8xTi3eny3ek9RM/tdaJ/NP6/bJkOwlqQMELQ8NAnkK3bfZqGmsb
Q512qLHQ6WLoCmT4N4rptUCwqmXhkBfpoeVy1OguYcafwNvecDuwF5lTr8tKU/a5CmObfRwaSqW4
aOYFO8Xwt62a+KT3oPvDXL3HpieOYVcK7LfsTHNdB4IvFQg741aWFUobyyp1TNdDOLucMMnxS9q/
+nOgMW7grhlcPnLkQpJmTqFoxkJXJrERZWqvBxWzl457gz2WdWxq6wi/iZoLtefBZ4nzWBkjEHnx
1TuDODnNSswMG6+1km3X6XC7Glnv4lrDqB1djFz54+j8ZpmcniWttvy+i9xOv6tceFtZmDzPJv0c
dQ2bbVAoTW7SgxCaL9hjJipSeVBQ6AzglkNCBwtRq5AaJ9O8y8m/q0XFog1xEpapMsqLNnyXg2S/
ohgbKnhfB7N4KQZE63OrBikulPo2BNk98vxnPay/I3sAgs0HeBItvpj6df7fol9pfWgz5SjRWqZY
hIYZCK4iqxK531Kt2Gc0G4NZobpAMP/pbMfTKDJYM/unoJCPUJ+OiqJCh3Z4p219n0e5slESoZBR
qlZRRyrfiLEhVW3/khVoLXafkzr17bUyMEcnrqokz0Ohf3sWHrExq7jxEbJX440SYzAifkfCsDUv
sGf9xciToTlhVUP1Rxfk1UmmozYC8yn8NW6XQhTLBgnJ1mO3aBNXAKLI2LrO75mKxDgkP07iry1o
1kYg3T6zVtUErMUut+LCspUnqIOxBWBYDvqdBbedtkupodcPYIwq3OYhZZPwCLQP2SlLCxdRzMEr
kz8RuPvhPnWSOrzuYdf9E0BMXHrYgosZlDQhnzATc0TrhtA8pFZlHgyf3QECxnkMJB4h37P0FY05
PDQYVZ88hQUqYthpMgjP0vMpG+Eli0J2Lhp1uQNePQLaabc1Ai5AEW3AqVhWIKB8byNy3weaFVXL
/N/YO4/l1rEuS79LzVEBbwY1IQiAXqK8NEFI90rw3uPp+wOUlcq63f1317wiIxEAKfLSgAfn7L3W
t+jKIeaeJSocFgBKBe2S2csBScyktnYNWdyQ5uA3544pidFhKiLXaAR03stGn1B8p1HNnE222tCr
WvPWb/vczgWtgdIBW0WdSKMcQjEhgnBIDob+HicL4Gy9KTKf854YOnDb0OuXP9JCK/ne6+Vf/CLi
46whojUCLPpZpdIzIw9uE7Ypw+dopT4RUPIn5UHBleU+cm5JZYb9dDPfNVBgDJspQLkzt825INZt
E3k9MQecvK/y47yTX+PSabb1OT2PZ+kdBUpzpN2hW1uLrNoNY3fyOt3z269OY2iPX7UnOUBv0AFf
zNdNcQ0JDH+l5qzehO/NSXVHgt02/qX4yI5M2cUNnXr5he9IfzGPzT3dY+j3G8NgnL8xSs8AmKYR
ILHNMFAAjCHQRN3WjW1cxFsYfmgRAnBeZIQT+xlsqA6Zxl66mmSnQM/Y1K8S0evGCe0EDzOYINq0
wrQP89b8be4rCqGvIeWamH4pyCIe2H/RL9GeaPF0cGM2gmXnCbMee7FYXSzPeCoemMgHt1T1nwzP
8MSbyDNoKXIRy5loKF/p2xx7WFw+5reYNppXNU5BeXchqjBt3kr6tj22O6liqeIuJOFDAeiqZwC1
bDO+YPqvNU+XjkPiBDCZBvhfrsLsanCU5iipe1gvE7+29mj5tnimn8BYqiHCU8Gib0oodlTaMGGB
bnMG/VaTaNdtk2vF2HTMnMGJTHcR8QwMCFxPbIQuY7Vt+AxLJ3hOW4/GDpPTi8krR922J8q+poDt
KSR7DHYx4dyhjWALRCneyASi7tmcqfwV9ON9NBiuWW307fDCZ5zw+5pwLG5qhRRc26QX37k0CjE+
Zr1DhR2pD/Xza8Gnxezyk4BthergB0pRvp6K9GKHrvDIMH5j6YcEPVgAPedu6Pej9SpcGMKsi6Yd
9FcB6NGO0yIT9nzES9x6cG9c1N89kcaJw5KsBfa1pCXQxmfOaD4Q0AuaOb7gTNR/o2a6zk/+Deun
5rWmoJ7ftQ+g4/m3gzemvi/5qdz3v1mToTpSPxU3uujn7L0rbJH68PPwGI02dSrrws8moZC9w9ED
bbJ4LN36nnofBCATmcdG+chYrMVbYFJweK2W5aZdPS6J3lvtkjxqTFXnLcnceuyg9gY//NwbODB3
Ja//wOsVu7McL8s4plAkXVJ/FDeQ8lCIYDPxqkcppGe+523y1H1/W0gvpNdgQjPNU6Bto8TBkM+H
aLCQvNAg0k4SoswjQlZWoJjMCr4pl+eoki1fEKnx/lOXPAWzl+m4Kry0Owofau5Ed4G062Y65F7F
ROxi3SzQaTpV43nc96eEJk/gcuaqG1/YVF597BJ3PLSH5ByjA0Gg/ZsyYfwiWqf05Oc71ra6Tyl5
Q+Ol+MC85LOa24TMTYKNgcx3A5eIUPUeeh/hmDtQvh/dR+yoO5LSm1OIpnZjmNvkJfVa3WYywAIM
6fsTmObkpvV8ssWRkWEZgEVIFAsVS9PGoWiwZtCd4YSXBGbkfMaVwcnO0Axd+q0WWLjYIzi8Kyty
8IPJQ+8xy7MeTAqcz3iXlNEzbWXf2NILOg1Pf0w9ijmvGdlgXD726TlylcecuoJjnI6YR+f7IXPG
2wrW8216ZT3z2rrxHhOSek4YxoJtiU7DNn4jraL3fCHh/KV/IY7njfdwZaVr5rvwgJwG81DJu4Zl
OTuYfPAb3AQS6nNbBCJDnvnFv0NbhzqVVR0Isy3L8vauuRFeq6N2j9eofTGvVrF5C/fNkV6/wzTh
6o9Y81hs22N/H0+u6c0M+nvLpXrtZE9cQtvbhbZ2Gt3iElxQsimbCZrbGaWBdQNbRWW69Vh+dFvt
vLCnHpRL9Jgcg50qHwLloELzQLMxwcDapcmpbPeleKtf1bNxXzwh4VlcdHTzAkSTNBF39W+WBpD6
jvVeeoFKMd+wpLtwhaEUwhox+mgtDKwbK8D5sWmQl3Qoxuws25b4hfYL4/OFJFz6UkTYv0iKo4Bn
ujEvWktt3zUED3hTKOwQSvI9IVrnvRTJVRxPBZ3I2GaRCgjd79z8TFkFp1BcnFhVSr+b6oNZhQXW
rz2p1/ABoZ+5kVzzKnvWPdB0BP7Q4AMRUS79djty6m5T70N5C0ke7QKJYY5pXapLHXJBuqB9x9dh
fvWkPe057YLn+Vd2WYc51QkO2RvVFfTd0htkKKZFljPdZh7R4tcgOijSB3EesXkNhnP0hvZjSI/z
ApgBmnY08Y6k+pnBH6l2kBz94aGjfR8IX5u+8kzDKeJbxh8L5GNqPSSH/n5ywl/SMwxNVgTDOX2l
AqG8SDcUQHplI92k+9mtrhLh2sznrsEb1yUGA0V5t3q3O/c3xV0Et+5X6waNnT2LqK6sLchzAnxY
NsdcyhgfYYVxHdZJx3gcy8cAIZZuJ5pnLRBysrdcidHuNX5rDTu5kZmXXscX378Hd5swAd0rnLF0
SzTCV5y52/hvuCwTQsYkp/yoHou3wj+pT2V0F9Prxuq+03bx6zLxBLL3jmVchYYRbQEGJ4eY1Nrd
zIXiWdqhPfU6e0IqR0FkJ3oItOpNd8bzHNZeJbvdp4mgg56gtg0qRC6b7tW8F+eLf5/vQCC+dp+E
Z5TMAh56nBVgeeotP5TgIjrZo4EK8La4Qvm8K09LJ/kdYHL1pbjdW0l942s6ZO+ycs0iu2FRN/Ox
98eBrAkm4fSONtGV5KXbXvS0aN8eImd6U7tt9cioTnc151mpjV2IC7qHosNVRNmZT4RTgNuybigo
vSuu+MmBBAgvIE6B7AQ6TZ4Pz6wiDcumyU718oiUi2JJ6IbpNfvEIIXkOfvUyFZKrrN1TCRXcMzc
VYxLgJzhttfpl7JOEN9Uyi2p+tHPIosTmrDBy6xDhkq4QOGqbwD7UsFiYQv1lU61DHYFuhxTIEw1
LNQdA7poE+OF9iR5o54nFugvOUEg51r5aupfNUyuW94TwS8EEfn74JM5TH6DMiO6KrTNAjtllnAw
Wofmr5XY5Ss2Wr449dPna8wPGjpLTv1HFPWcx+FDf+p/G7+GN0iohNDNH9Unq0Y4jwWtza9Gd0cu
NGAPzAO1ZO05GDdcs0RMyZ5xmM/TNjtlXsbscjtgKLokTDPqktw6CA+u1G8h2qJIv0QOMLlJctXf
4p4pYuRB+A2O6hlPZAvtelM5wSV9zfexF8JN/ehKrDa8tAr+IokhG64UN6ZXXUzzKHrjZ/9pXjgr
hcDOHuZzeM5/WQ/BTXtGnKx+WPvoqcYMYlM/r57GyZ3yL2m+nWj8pjZLryne50goa3f8ZZgkN7ij
xVIGDT0nOt4phPGKjUxPBqk1AcSVVT7nsdKCw8wqNtTAFAxBKh3H9Q5JbM991gqe2GBugrOACWm5
d92sf7furQ8zBpQdOb5LBuVOOlpjBONuvRsFS3nwp9s0aAFfxeG1EaVtoI0KegZxE+G337QAGbam
WMsOsC7EOEowelmpk/Ex0tIPgXFo8U0QjvywMxABGbHAW83ALGKFR2hgvDZInFtBzUS3F7iCzAZi
ST+vVBIn6PrLPRlEHdyIudMLFxgXMyrBaOFGI9sm84zUF5FilKVR58S24bRx+yolOsaXrhnuJbiz
UZanbiVTYRctJtwtja1t5ccjK+H6vmkUc1v45rscwt0OhZI0MRRxmB9ReeH/IQOsdoa0pmgu+5mr
RGP4FEWuVmFaF2JDcsm+IHFIQalQabgBKph324LokruK2RHoB9J2YnNTY5K30xFdFIFQR7Xjul4m
M4UUcziGcYo4j4Aw1OL+GQv+q67OUIoZH+KOCFJEEepGFeI7ALcHszSOBhcniMnHnmgDaU5b5o/M
kIfCv6aR/0Yjtjm0SD56LF/EZTD+NbPmAswmkgNslVHsEzr2hnzbliJKM3WmJC5niTNF6JitiUlF
1qr7YLAew4yueAy1M+zNA7rVE1KkFz3J5T0qIPpkrX7rx+9pV8Nas6RPtcT5r/UmeSFTjHbcX0hX
ghd3avqqooWhjkIm+2yWpKXMLYmp/ng3B9csz7WXrHtphAJmg9i+kgBBeXnYRrH/UGlf5H7V5Eek
T30If2WoErjntfVV5cZRauB1EntJ5STnNcArdSCmOoMMLwHI8LPQmv2uHRVsA2L4NWMTkWpWQyah
M+GApcynlld182NlqOauwzFGGoZJ7Zv8PRZXw/O0/GOyzOoUhbFs+RkVaMS3NerJhfyhShZchljG
TxzKO7GkPB0pljcnQFsTDDfoF47d/Azj9rnPwwukYKe3FKqNffHcEo7+/dgs1r5Ec59IJYP1wPqd
elpkgJMfU/Mm1cVqUX0+tKL6ko8JBjMHELOAgkok+43JtfXEqBxuOjPgFSxZf81zoQ0HApxizLNM
UZWifcwrRN65qjDXHqyPetxKkf+BZvWQRH1HBhMT5jKjg0AYmKW+Wqn0QlwaSn2VBhYWQjsBiY3N
0A1KlgxySAslriKST1OcgDUsjrtQo6lUTKzooOJ5hRSxmGkwolTG1ZqMJyEeWDYZNfNp8TUphw8c
AUA0ct+bLOpBWbuH+gk/sEOJGvca6sFHLN+oRBSGlFRktRw2abENI3RGiH4c2GPtDnukjmYo0g+9
xAXACB66UQ09Q/F61qVx2wM6FMQrnAC3aUgrE6IHnwBSsEfIlfHVOmbb7uVUQV7elFwXZRyHSk/d
QgiUfN9UVPQiOogMkY4yEZ1W+91WVOi3BV15Y1r5NRrqR6maljLZhCmpkTah1N5ZaHs43wasIm28
AejFSsYAIC83tC38lkTagnayaAS7kvywAK8gceBXhY+Ws1POd7XKlFarcY32SfccFynzkZReDGN4
drKqJ8VkiUaa0KvRogYllnC6gKKw48B86If4NOs4v2Qk3sBivYL8sM3YI/rRBGHaxskk35T0AQX8
uq6Os2STGoqdWBiD4C7fx1jc8fVZ71XKyhVp2+O4iPp7vitiAeoNJAqAjkl1KSkztK0PRFvdKn33
TIYxsPlJjTd6GsdOiYKJifKIURCVjvwWjkxkcauI+jGQygt9jV2JO3xjts2nNdK4zzARwvc1kLcV
Ew6BIAvO9l1havusqu5Fy7yMJXDfQRc2USsO+6yuf5eEaU7iexBAdKIqj9wvwliCoIVik5G+JoLb
JHR/ay08pwtwj14CEx6WONPruz5ZeE4qJvYNCvK8p06qCPIJagm6fmFZq5oDRnk0okkcXReTlZZq
RBFVtH3HogOOa91jS8rctMMg1iXlrmnmfav3Bz+uxWNRA/KJxfRu7NvXvoTOXWUz0xMZf5rOnCjL
+2shCO8jzt0pVG6CPj8inbgZRivg2+iaDYQHaDMkIAmQftMm1G1V41BH+r7zQXQTsQRnHEA486jU
2BZW9liMAzeVlNVgXx1RDT6K+CaboreTRpM8ePdQSAY8x2KPgZXRbKNjNnXaXrlIM0FW/aR7mDTx
dKQHTcvn91mLjlDQhT0xoFeg8kvBucQFmbKI1tv7UaGC6w/GteM8tSeVAV62PEVtkq3ZYW0c6bUG
Ksuq3tC8BpVeAvbFj8qdogheVFLoU1JLsiMp35NUdezN6F7g/T9FFM+TInlJjCTkSkwqXM2FDFxL
QrdtwCPWi8CFMdLJSkYJGUYMcwA1QinIwh59IAtMH99xJHTFPo5Zd8xk1YlBHLlEkfQ3kHgPfWwa
W2Ti8J9ka0tSnOQq9HXgW7EAxg6C1nV6VxMrtocxIxka09UsSrusMPdq3HaOKUjCJuwIxMwLYsjn
cTug2CClGSbDLDd2I/L9g1EANcC6jBQ1lF4Y2ia1zfZaqcLAxOm/6chZrgoDvPGA876CfTKkjT08
9OQmOCb032qKWToA629kyOJdHzozoeWT2d43mUlds63hSJi71IioQdTadci45JZzt49G65LwEYGU
Nk6l7oNRCLjY0LRK0+i+mhp+MY32LI8lqQJJ9pr44uNQh5OnkfXaRtYzAi8Kff24JCL4mC6gtfSB
/kIOFVWHWNhqEmRUNYMALqng3rt0cAtJfmn7gKxSnZqAudSsNTm9mwXhGJbzfU2CKjNdcoBIC+Rn
nKnDg5ljxQxM6Td20fqsxo1HHZ9oPqxHLi74u6DZF6nxocuRiFdVPwTZ9IWBJ3RNQJAkU+l2oapO
N1Jfk/AmUXIOkWWTblwtvhCj+mVUQO4lnVMCREi2bTENbhNXypLKlvscFoksPfpiF4CgZ6Ggoo4o
/K630zi6TzJiM2nQLElyqIIqWtlJjwRiieH2re1IR2MaqGsErXGWFWYGDGy4IsZp01lkzjeF3U7z
7EV5f9MrrmDK9OVDDMokOKuHZvExr3t/HI5pMe3DgoVrlXxEdIYcafE3D2b4z816m1lPlhOJwdua
J7Ruqp5fAAMWktKSWRvi01exK5RDo+e/CLltyJ20iL9cuApiBQFYC3sqfCFumUBiIRtDiN2OkLYR
VVHThElVL3DgPgiKvUrVSUvhvSaLQXzddFN5FTLFcGdL0A9NPKHBlbXCOMihon9vchLjDu2rJeEZ
hwD31yZCXqDOGrYwMCzfUMyVkamBTXUNTbzLBpOqmKItQLNBJtRMS04QolRv7Xb/j0jw/yESVNCT
/UuR4POELjMP/ikP/Osxf8kDJVElmUuRlqgsnstQyMharL//8W9kEEtLaJdlKopFLpeBeuJHIShC
ldct/hNVHBfIypoCwe9//Jsq/ruFcFASRROQI2lf8n9HIfiHckI04UIu+V2aRJ6JaimLgOMfZEgu
Zk1SE2NzUaoXtEoQ4DaV4FJn1tRbBEj/WjKhLHKPIp2CIl9kk9r/9q/9IQepAoWJ/8C/BoD+C5Ci
/lSMoEk2/pURkJ+E9lxQTT0rXvFATVt9wfP5GXjRXnWZcNcYBuzwNDxRnkVKKG5GUhrDDTyrlkDu
479+qcTi/AHNFE0km3xvsqKAKePL+0NUMknkWWipKp2NhoJsubCb82VjDQrXWFWgYtsHoYFwmYug
kj8YzTzuhWzqQTkvSO1WWlDbyx7aDyIdR6LJQlmTKD/mSJ27KDmum16aiStTxbdqAcYLwTBS+JwH
O4tLKj3LbblPVYbLbLmtIH1sk4himl9VvTubWbnB3gvWedkQwkt+ez6DQlQlliNKaoKTFQuahNHC
w16P+4XXvh6WYn+bm9WA/HrBl2vRbJN0ziKoBif+s+mWpfC0wIuDubiscOF1k9W+BMkEgf1CE143
tRSBc5kNLC58SMi1xhoG9sIZ7owSJnbXlUyiRubZ0fJPagbGHwy2trFAvtUV+q2v2/WGlfI3qz0k
vZQ15WDWvqf0vVtwzTuovQqqOAYrvu5Zy9562NQA9iR5rzVTdSACFiJ0sxDJ10217EkYybcDGUIE
vosshRemubFy9X+OCzW1nHT0nzEW7tpKZGSVIEVnddseCGQ8i1Hru+tN7SzAa4byqju+Gb2aYtUc
gjb5MnuqkKxIm8N607r5OZSqGOIRiGWhwsy+vl1t+RDiFimFvb7z9Vsxa9LNmiwCd8H7Xd/luodv
F1PHuiuaSelmc3z/8w7lZIH/r8dGO+B8FSGml6HQOMiA6oM5lpykP2923ZPUFBmaRLLIkj+A3705
rHsRMEivV+c9QhAsQob2tN5H+QSic4nOUUYLoAso5kgzqQ7hiqW35DZgqoNKdT1UFp76hEX0P1HU
6956dsiaKO8GRIuIqUu+Gk4YvnETVSjnfGARFoRJmGloBQ6MXPiwZe0CfQDKvWAcWqtapkltshXC
KkKduRCMhsFgN8gJVYhmcBTjCjOS6vEwQC+CxDjvVhL2esb2y2v+3pu7a6b5BJb+nK9lbHDWri+q
KQrTbfz6vL6aYn1Jf2+0qCwO1sLNXu/1ycFFgbSwwxe8OCF6zSErOHPWw3UzLnf8HP7xJwTbEBbY
TNiaF965CJyMCV3SLgC92vB0q/Aki1N3vXde9v44zP2JxpEFwFSlRLBtUkrKiuLLCBiXJ9Sl2XDK
tHv5efp1r4UQv+uwkq5Hdcj0cFhI7rXKdzMsOG0A6wu5n81627Ri4PMaInyysOHXG+eFF6+t5Pj1
7n/8ZSt+Cr2Q7ZleU09ZGdfL3qjGZf2y3jgFxPk66+66qUwN8Hc1OM1K7/+5Y3109XPjz7OtfyOY
GYzAhaG/fvLJ3x+/ri6wfUG+68Jq2FMNFGeb30h5CLRliJKyytoRwbAZ1tduLBjv9f2uG7RxiWcF
VI/Xe1V9ZrwLp2XU+74/lE0nqpXnYgK0oMfIcajHAKBimFr/dv2r9Zg1wF/PvB6ud6y3fT/dPx6T
Cx3JRPS+KHkYSOfQIwFu5VxYnvaPp/m5TR5Q9tly3f42GmKPFYo6mNeKgzloqLdS4309ipebxOV8
hWqrUzTicIA/DCuMvZ/Nn7dlIxcVXVOQNvNpZAIIUuyePC6fw69pefP/x8euD/u5h3U9j/s5Xvf+
/Kf+60sKOjXEneEpkwxDFwxbwWiGK57LrBJKjjGW6U7IxRfVJxswXq5662ZNKamQlxvY1MfS6ylE
aszrAWwU8N7mCGWJ2E4o5/H7MFCwMZldk+dQs9z9z/SJdU80qDb/cVseVZ8wAUtnWq6uIiUeO2/i
kUITl7l8aDPRaQc0R+QRscheTvl1Iy8X6J/Df9y2XPXIchwZr1I0KLEBIiJX+bDyoSG4aqpku9Hm
XTwAY5EtdW+mXeEmdfvGx9Hv4eye4sUIHOkQVHOutGLWM6b39+qNmiQQGJeXsBLpjPUXVFFHQ/cF
KtAcAV5FGh9PXVPn1ipjR2GURPOWctca99FnrL2/dzGe/ZWAAmYb0IKOEtqcCnccyBMq+1/rp6Rh
xCx2BTDnfSNf1ryX9VNas2ESo7mJLRREQdNoTjZoX90SiNTRHphG871qwsAdKP9ZSQMqFA6MhHxI
DR5DyML7ZplhrSEngLAytNX4Twg4q9z1tuV0UGQ13dVjzAtuhNnaD/JpkLiEQJZtaBcmV12ynlrm
utMUJIdooBol0SpuMh2DPkgTLZAPkqBI3xskkDeWpie7vp3IXivMS4m5IJTnhyojIjWeskM/lHeR
xASnkAib0jCeYNo1rrFal7bcjtJWJMvusG6WwfZg4dT+Pvy+I5ooQREXZIdL8u26+T4D1t1IJ/na
TIbejqiYs9oQLvAuYTI2c01mjXqCoW3ZhozRrJ2bfW8ONNRG+mIaUXWbBZa80TvjRp/TEbPkkjgj
ZdJXM4qZIy9X3nUjrVdpiySI9RB+o+TNQODx6/8uR+k2T8EMJqaAFW3Zg/Y0bqQwrLdhwY8QLDpz
i2Tmm/nHsSUy2FHvXm5OrLD5vs9k6Oi1Gn7a3zetf/H9HFnXo+Jg2WtBlqb40SwXoWrZpKmpzN9h
DR10YagkmAgQZzIjEgeLFvX6p2XCbGP9+3VvDYdY937uWP/u+yHzGP1OY+wV620UQyzPBJqOuJOR
YNmIc06DfT3mZJcIjMyhOM4+RuLlbkNQubukZznBXVxvWu+E2NId1r0CSLjdV7w8ukDofUwR4YBv
7gGL3Y6+rrqcKVzS5XCfQvTxBj2A7PJ9W1t/QgerHRl82GG9ScskgQI7Lo12edTPHT+HA+w4SL7U
qB3sqP1AJW7LCSBNG8OTzP6SAqV3W+UoWY5mOsNz/mlK2XnYQiRcqH1b/SG9sOy4ExzfoiG47bM7
2rXh6OFJYQeMd6UfloZYTTHuVEeXZZUUb+PgMPVPnfzeIxdYkjRM8sCcMHlS4xspxv9uZ8IR5CJe
plbmN+MZ0tGEWgwagfidPL5U46kbT5SnKR1lwGiFPUokXbvilhisbRDtk2yfYNOvR5ewQErzh/wE
ww5xARqKX3OwrZzsCxB83XoIfQzhDS0VqOPhvjVQE8YovlFnb7LkWaZVRgMLawbl2OqDMiXhKb38
0IGbobaJcG0z4mKTya5Ep06kn4csV8/29LWDyF0cb+oNKqr4sY5vG/EjPYtuuTlph/KdcNILukR+
onZkzwfloNnx23RC+fo1ucp7U2zArm2FW42RiN7Vm+WNtrmXf0vX3Bn2yYu4LZ8QEW/HnQWY+0bZ
0Znb5Jvo1nAoB+q3LDpRyO0xRp3Rd3xELCyB+cLeLR0q5inVW9w9aB5PCr37zpWYYbdbGlf+9qPZ
KDf5XnPnB/JHVCe5Cpfgc/odPpVfxak60ZbT7NrJXnKKkyyzH9scvZ780Lyo2892Nx/33RuCqRnJ
LAU7mxfMPORQ3B6UcQfXEumTSoKPg7owNrYzvh5YFI5evbTxLgrvhsBBklHXrl7tfHzO5iZFdkBf
kqBK/R5RN6pU8beKhDa0p9egoPeCKRvD2HZE81HbQ7db/FixvciqKQ4gtcM7Rn4bChmEOyIolSPm
IYu3le91O7/XxwNyD2p/wF63gv+MT68IPAxojJBkWRuPnQubIdxZV4gU58Ad31rLbn7LJ5oh9FkS
axdQJYaoeJ8mW91y23HXWs7gU45DBHW3+CTfFUIhZve1zbaxfM2TXVlccND9KgX4d44TciVd/seQ
NX0Yvw16zVROtWNioGg8+kyFYcncSJCNnoDXHTUq2hvhKLmEJT5raOQYzJZo4o118u+I+jZeEVGD
rknfLIjmSP0Qch1VJPdv04NVnmR1J56Ye13TN+mTKEsqE+IH2M/00L+LnJXVSSpsZj9ejtAdgMs+
ZY4C2HO0acpFEkvGjfyce9B60N4ZT/pHf81uzRdgdGf0fihayvzEz18gwMjfDvc9EeL4G38Hdv1p
8fPBFUf1HqWe5Kbkhager5CnTwcW/bZ0Vg7KlUgosrytjNiDTfQpnod34Vd6i6DGhjj7IL8EvxNy
ATbQMzvS7pD3+ZfkuXoujuJ1UR1hcOuOSHYB2O5SEnVf0r16eZrutHthh+PzM0dOA6wWTe1W/EJs
px+Q8jnIUxho6sfW66/yDovMHthQ/SSH2/6d1XGyRzGywXH2Iha24fpbsj633UM04F7fSDargngi
oXJbgdQPSWnec9IL1/6NlFGsVxZvkU7IRjwFW8bUZ/Jn0dLe4/fkrRdOhjx1I7P6JYR6I7vmLr+C
Ft5aT6NDgsQuecs8NLmlHeHOAg5Hk8pm0NwGJH4haiRc0t8UJ35usUuRbhfAEnjmPDyBH5EQxi68
og2/fBln6CUObZM2hDdef4ERPLHy3BHhwQ+V5DbzlpzRPb7QHrQMXGFGQMVGPSJvq3s+0317hFqc
bGVEtJypYBp5D/02FbfkapW31ksF9XpE7WpXiovGCGoTctXqYux8zabU33h4DDqPXFu78uLX4Vxg
2ORiIJBcaeeWqz1j0Uehi5NDOZnbYF+dfDc76E94ZU2PxgM5kzYxM7ZxBJZI32vR6atc1RH0uTBE
u9j5nG6Sk/Wu3iaPmD298IOmhHYZU3BsP5c/M68o+KyXSIVhI+vTdkfx6CCqRu2Fin+RTCY27bJS
Ic2BotOyNuoGuoFRo3cO/awXPTaZW+/URdiglCVETypgtM15yLoXLAuSdW/QlDbffe9aIpqvOAWM
qzaxFy1/k66rm//7o5UEIUsFTGpjtBq2XnLEk7ZojqbxRVvDYEEVWt2h+3tDt7Q7CEraH9a99Y6m
Kd/QgujUkdDTWUOtks49YxhNZLryO4DmAjLwmfby9y6+JSwlWlltDV3FZNmETDiHCk1ZYPbjISyN
FGdwDtFYV6hBxOuxb3CXoUA/SJJpR4uI6bSYZ5RCTUpF614bLouCn+OaoqMXheJR79V0W6Y1ulgJ
Q4e4bIyIue2693ObZPWDl9XdrS9C55A4+XXsKsiFl0pWlUslwSCS4PnBTaCL4sE0UuYgek6GSVg3
3pqStm7aRAOFBIBwWKoLP5tgWQr+HMoDqRJhL96sVTbST5CcLmu1ujQZcn9uVHXSuo2IjBVC/Ihk
xCUhogLareXgdikJrnv6Ug2OElncLSnHki7dp6Liu6ZFaaocgc9MJZcJvyurYy1KKOgUxuPuaazw
5wzR4AraaHk/BSSIS3SJE335MUYd/pSqnQ/ZTCVGaWtGdYvmZAirTO8QfI5ah+5jOSRHuMd4oF2t
3n8wgkZE2TLSxEZ69lDWZuXSAxgP9AHGA20mxVMAAwbz8o3XqvacTSUomHQsZiS31OtUQrQ3hm+W
2zWszlq+uZ/Nz219L0572T/lUDsOUl8bTJW6AtiMWj3Ax7sYrHoUA/xnvxTi1hLd0gWxtb5n1Ftq
xyqcWX60a/H4p5iMb+dN04Cf0SBGZ1KMyiGf2iNr35CRtfqYIFXzG6FpQnax8tw3psTKjY2IgpBc
385piDnGhEZZdf2C183PodkWEW+ShaHInHz9eqVlaS9MhsTCqEKkXk7I5ydQnksoIkXn781SQ9bK
mhuDAJuOFTIlqSBHC7NEhW6tsMYyeYbfx6Y4Zs7/NOP+fwLb4D8pNML+dulu39v3v7Acl/fs8z/+
bSF2nD/H6Ffxz37cXw/7ux+n/LsoqtSmLCAcC7Tjpx8nWkurzsDQZqqqIevc9VdDTjGWB3GV4FHf
UW5/N+QU6d8V2ZJ0U4GBLMqSav63GnLWn30nyxJVScNVrEEdpfP0R9+pitV0HgAOnhqyqYJKZw6i
wFv0wEifYrr5f1XuQ0YBEVNao2DEB3sElpFKWlM5Vaj9UkEXO4p2KgbK3ihihu+NovIL9GWTqU42
vWVLBVJZlpTWetVcd3PT6qmbLLd2y8py3Vs3iUFIspCghVnDHdcSeKlUt1XWDe46YqwbqWnARay7
pWXk+yj7/TNWrOOH8V9Hki5TAjJGURP5y3VhXgok61hSSLgaKXgxrLQzVsU8w8+2Nrq6ZWz/Hu7X
WtpyuN4BHNIO/YnAtmW4X8f8ten1s9GoH3qdygR8Ge5/xoW1ITUImuDOEdbm5YJQ+hrz4sAEZgpz
EXH9muv63aDqi+IulZra/Ucj5nvX6IjvSMa77xFCWbpQP2PHehhHce5IkfBVC2Y3HIMIz9TckFgw
aUI8Hg0TJzhJHCB5fSLG+t9tNt0KHcQlfWZu1lgZmfLdTR2LgTuBVTO5MG0MIaGD2kWtl479It0j
5a8Wd5KZsZzF51SG9WWQsCJMRuWIZRzckpRWwfObc1Dz6rLXZUFBl0t691E6GYqw+BpIw1OA22+E
ZM6cYpjTCMFZnDZYvZf61PrdMBY/pnNb+TPOOPVp/f6Yg7BCppRSt7dqMejYAJe82qFDEO+rk2oz
Zflsi7xx9P/F3nksR45k2/ZX3g+gDVpMQzOCWmbmBEZmJqEBhxZff5c7qytYfFV2u+d3QBh0MBCA
w/2cfdYOEzo1OvFWNUcu44+58zpLjIRWzstqn/Pi+Ti1Tg+wg4GGN2ybuReH837/y2m+blanjcyY
ak01+7GdYoSFpv38mY76587L58/779c1gndOhm3JxyeqExSy06fmzhO1bqDWYI8j2q7yYKdxEc+X
5eMSnJe/bFaLU5mOK71vu41ajEdD7BscmYmtkTOWD5SalH8uwlGWyeU/l9XmBi4qTjRypdrysdP5
SDtZ9nOHMpruCeUef3PaL+vOHy/mmc/7slktnvc5/zdlxxhPot82ahe14e/2O59Pi/pg12TB5XnV
+dDzuvN3O6/LWvOmcd2ZO1xeE9P1nqqmZGwqM4CaHFaItmp04HGMGRpTI3H5ddaUwxB4cjcpxKKd
6dYtVpgGSh5Xi6K1Osf5bF8W1blQ/MnssfywgIeNLIr88Bkm96GD1qv2+bvj1LqPg9U+6h/5OMN5
+Xz0l3VVMZkXVBFUF+MYD7SQP1CQF3SMkXOKI7DISf9YTnKXPLba9GnWmemL5VD+6bfJoz5tEv2h
IJukguKJJxuLuSSWneBQRQ/t39mKRr0SPu0UqV3PbvDnXVU8vXdtkIwMCVLZz8zlxJd5ZjVpVYcT
NRxBoLm9U+vUfmrOUZ3S87I6+Lx4Ps0oU8hqMZYeOYABnfUir05R1sNRzamJUwUDNd5Luf60oWtl
sSpl770cS9BCf5783bouo90lfKwyOJN6D8qrc84kZYt8btSWyJgOwiZ8P6mucgJu7zj7GABhsHat
TvBp549ZtVZTt3W3gGwyoZvj5ogvoZzg1cl/L6Jh3clOMPLBPybUmtAoykW1wVD6A1G96A3ZKFwI
GSXKiQkfgxRWSpLUCaJvk7xUVksgTrQYnESo9LeTz4DLNiyi1OTsPmySzjk5Naesk0guvOnlJIk8
mGBOXrgcBzkpHb5vObQXrdTjZVI1p+bSLlwNdiUuZumEMsoJ3G0YHej0Yr0YEY4PoEkje7lvQsYb
M+UYa/Wbq993lj9yHsp0r1rZq3sH7HBxpCYxjxKOt8BIZqWL0FdpLtSVUBcGxOABIb23DxfdPgZ9
YB/VXIxy/WNudvtqm/VVsiqKkiJgS6VfFluGvBD3H3WVnYkrQuC2npJjq1uw5+3GmexlfFDJTdJs
VFsIOAKO04CJDkBtbJMCMTys+247IfGluCXB4a/oNerisZ+cfAp9TQIC/qSN20aaetuq95bJ8Z9a
RqX675VqWW1RkxIpY7YSZm5SNTEBOlPL5+2fdlInUct5rrkAGbqrj89Z6BlugpBg6qJZD74xwmLB
bAMBzF9zrABa1qEYrYNRHFwjci5MuV1NLKmLUXMtyVqqE+Wyyjue9+k+RnjqnH/uft6ncREem4se
rl0ZtlGTpU9oU9Usdxm5biHFHn+7fcY2Y4U6hBKSv+6j9v4P1qldPj5FHRIm468oIN1z/jg1d/6q
w4Rtgz0XwVp9SXW1zl/3y6L6opm2d5Y7Ffc6T86xMLUukm8QFRUzEDdZzeRyw8pXS6XeZufj1Nzk
SUHO+Zjz5o/TJmhODl9WYuXG6b58rNrnH9e5dOTXVm7tXLygV8gZqqOadFHDqb7OqmXsJ/7Y6evm
1nH4Kf95+6eTft310/LH7Kdzk1jlqcOS6ePU/992teuSVBUZ61+fPuPvZ//+k87/dDYbj3Mg0t2n
/0DNnnf5dAq15euyWvnp8I/tn/4dXPrslnEXzmTmp0n+52JRoTGsNUgyctV5/fkAz9ahGyz5j/Oq
0O7Mo+nkRJ7VrNrS54Rs1Fw1E2FC6jbTcz2qySSFT4ucZKlNMljNqpVqMyUWjIbPe6q5OI+NDSbB
NVVNf252ezlYVts/nc6UMUxzFIJadjmrtn98klpOm+VxwUJi1/Z9YGzPh6u5T+c8/0vq7GozP/e9
ZpQdEnos64bGfFbPyvmJUIu4NxiUWavnwh1STM7Oe+mF8CgCITTG65RYpgqtxaoHNMpB8nnil+Ql
grLXcXOvAcVRYdgdUyl5UhNtWExyGHIZLyUH4xU5G/xueic5TsHAWyaXzwx+UQyJZcfsvFhMuzQ9
Or5f7pUcsPXjH3R2iCDMFoXTbY89i/0r5EWeV/UepDLG1cZDVKAZrfrhGwXAxSnBU2TXGfaPGEoz
Vo0y2MppquAUdFaxRW76x/D9LGVVI3xUOfAMI14zWl+mJ703Kb+O6ODGmXV0LV7mWJNC+UgpbNT7
/WjDpuC7OPDZWxshn04njHuHqrucGhEqkTRnkzbZzXnsqkIRahRbTMiiahfVbDAixP+/gN1/FLCz
zQBo3j8H7G4ywGJV8fqXcN3HQX+E6wL7X7ZlGJ5DFC+AHh18ks/rMpLnup7jmSruxqbP4Tqgu54r
Vdy2JyN5f+jnLQtcr4Oa1IU8Jo/9r8J1pvFVJ84KIoLUOxr8GwY6fymx/yShb3DWLifXQH6ceCdq
UkBKzuLoeVmwycP4eWyWtZgWDS7YZKL9esh8w1pTOz5hoVCsyqIbTzQYZKs1O8cBghFA3VF4ltpY
CYaaRuqKJIttA8UBcbXtTWzSy+REeQwKnowiTPyaxqZ7m2r0F0sLEbBAyI32jxoi44B1YbajzsA/
Lha0/dYnqZfGE9WmlQu83HWehVPAxm9BSzU6tSlDS+mJmjtP8O2dTCKHsy7L0QMQbXJPMzIQL6jZ
eqSUJSsioAha9hzks3kUM9IpNYlaYR7DhpqizIGRoRaxBMCjacFu+byz2qAmiTxCzZ1PMJdUigYO
gbMJKmvR4L8+LtCNCmAHel6c1EQ3+oIADbkGJzW3CkIW/IkjC6D4ATBEWbBkA1U8XkdFGLmOZclP
OBHoME8C7a6nVncnQRs+RDtgei4s16g8nSepgTTPdTOfBE2IpwviI2czBOixTMcUp8RNLnFVAiF6
XbgODMSW1GyZ0bNPm+LWHP2frqCNwisMVq+ef8uXggLrRPzwEYxTUu7dhSOFeHrs+mgo/PLUVlRW
NpG38X3te+9jpmQN+W6oNVC8wYSeQYLHsIRdjU3vbeypNq+wDzKu0OBRQp91IZeNlNkubTDbwOvo
QiNd65ktCAjRG/GlNr9bpVFeDQESB/6bq7GVoCL71KRWj3wVq9nOfIvGBdHZBOeq1HXzqtZYNJou
3FhOZV2JxsHbZCBZkuRwVkipTlkwX7pTH2wbp6XyS6Oy1Bwa7s5uyXdjHrSIvq1DK0oIQHEATLZo
cIigzBDBUgbKymnGGdSihmsHdbS+TpLFLMbL0gvtS8vtVtU4kSmdKudSzxN37/nLs9omrShhAwIn
CSkjUzu4qYu4ptH2Bl/9avZn68qQ/3XXxs+DZs47/L12atsid8Bm4mY2Hbzg9AVlUNrsO7ujTpbA
3GUz8rVGN+F6OPk+MLWf3oLSfZlrg8E7MkZn7q9civwX5GpSe5pS84U18V/Wjc33Js6uky4idJZh
2qOZgX6Y4eCbJZVmTVAxZuXDSYnJWbXyPCljjBgLopI0jSTR5EDRsPnktJtPakmp9jIdmNu0QIty
zYjyR9ikEC+xbX+aEgqYuTdMRFgrJZR0Jh6W2nIhV5Cp08HpoGfWqAoZrnGEn7DrBiAUdJSvmHVC
R8ItbYNqgNtM5hxF6pvbwS9+KIEiLtzDoQrgg1EUk/Ej0Yf8mBUeFDsDor0einxZ/8x98tjKbNhU
ov381Xb45QCjo3Qijncs5NC9QdjXkvg4qFVBU0MKMoD9NZbR4PJD+9Nr1AlQIYuxMyPDlV5FdChq
KZUPZKlDJgMTuZv+zCbIu7ElZYhyosbzak6tm/xhn2Y5tbegXDFlg4izGO4BakOCjjWA+iTAzXlh
8Go1sj8oYwvqX1qK6NVIGjieskrG6UeoAIym1wybmyOCQYyVsDCYA6/emA4EENJH4FxK5C0TN/a6
Jm8L4q/KMSEEpOyp4pfz4LfTa/fCxZlPxjhavdSPXWpRWk3GWKfwJilrSGVBvCs0gpFD2j2heXCP
NbYvO7MqH92Qiw4AFfiaBk8TQu641ma93PKq5GfsrGAzJi4SltlCNdoSd47Ky3ao452TaL8QfkJh
cdZGXzoHEiOgRRGsujiTYOIqZ1WsSAXc1NxYUwblJxQbV5oe75WyVd0As+ysqjmKKO5xMxSUW9LV
T2SUgbIjXldBNWDe08uXV45+SIUECq/DDDntxqPWZBhTU6FDRRM8hqiz8IYGA0m1HabAfWjvrKW9
8/IhPNZjax36HsDAd6f9DbO1PdZFNDN0kFUtcB8dnlTMa7P1ZMTWOvbd98THVUntmVc41kyC8k21
d+bm8yYMYf2FsHc86rGA3ZnJAdXHrpkvatC0ZLdGhBo0h1t/plwDPuwLhbxjTdjry3dXi0Oik9LK
luhqbmP/4zK0KQ7Mergc1EVRE5yIIPxM7mVuzm9jadB1TV34YhT9bB0BF6+i6ONoFlhlpSgdc527
I5M3aOZUqOXgvTcm/FVAKekKL9TguFxPnlUdXHQRbScVrWVzOToVQiOTvFvvTvm2D1J8kwzqnlWc
UCpUE2J8qSyc0VE2TowVZpnB14f4Qe9oIHoigdsgHZuVmLz+gJ54U8sCOTVZJgipmFHCpPQwrETV
5KaBuIiHeaXCQQWkpDRLwkNOCvNANv2foyft0t/pUdPtVPOmJio+dl5U4bGCKnZpySKFyJjLcZsd
1NMf6TItr2bVxA+cYI2vnUONY3eZRiBnhA7mwp3C8agmHXzTPXYmH21QsdCkx0DHyhKGRGsON5pw
YWtQsfcRlpOxOfW/fFlcQl3bl26BAxchZw9dSNj5F2EmEJMO9WyvsEF+aR0bSWA36kc1aUHgbtqC
K1LpkX1pIETem53zXtD/2k6xFp9MW9sspZiATD5qoYtGuJR3ZmyjuoR0ChpH6cpVCNd2ITT5HRbO
Kho+hrV2IbASG2JyDmP0nULhbcqBiawCbD1w3ci7slNftdleRZBVWBnhicxyyCSPLSdqy3kzMTnG
x9bFeZvaVe2Qgpi98IYfltSUeyPIopHkhFpSEXMVTz8vfsxZbnYBJZsqSjciFS0PrbKIYbC6jsJx
q+GU1tXeLoElWHzj0qRI0k5z/TIFwnvp9MHFIDR/H3kFVgNN+Rtazx8S/lqA2DaC4E6VIJyLET4K
NRIZU1KzavN5n79b57UTSk5snNbnndUcpf7NwajJ58qRrpp8OV6tU/UPaq6fao0EvmV/PHpCFAme
hzJaXzdInBD1ISA1q0LqXu1NP4FCCPX8MFlAjs6v0POimhsWW6qY5ctVLavX7HmxwOSsGJb5iGFx
AmJOx31cKpxUGLFR+W61PMrnyLF95N9S4XWu+EDX0sLA64AqDPW4HtEoXKrJhGfsZuaNvM5dSO/C
QIYemp7PG5km+jjP/UDQuwrbA444QG3gcvRwlGXswRWy+vEjDPElLPFp06fZpE9xg1QhC3VUue11
wgKLR+uzVeP6Vj4Nak5NKBNp/9giMndpTmoto5YaT3PZW1HpayPG2PegZmdr4nE9n8VsHdIV3jTk
p6iKM/hVjAVWH7Knj5N/XnM+5Rdtw9Sa/kUPOV1KHr7sFc+xP39s+ZhVn/7xj6hd1XJSe+yllj8+
8XwqPS2BNgRuBynFw3Pgy/nPCouPf/u8+Xz2/2BdVWCYXuvNQIItvFjCeW4ZjyYQEkwXDT61oViy
jDN2g/ZEgdVoIguur+1UXzbdiJBhWMrnNPEHgCziORPWQGcW+FbZ6DbiBe+2zSbxjaHwO130V3LI
9XaJATrWi1buKpPdjcqGHWcCRIdM8zQ5GDH1MKSPLvJ0OwYCXoSOtWlbd97mSdDtuqp7tKqENw1h
q9XCG2XlDsPjMvrjpsfKz5UOjR3ut97gnRDgYIaVNKvULFHkyq8pXazmsW93ucaLz/V23Thn25r+
6XrqQGaDSELh35bxekActhdl9xu4SsLjCxck1ofvFAAlWxfsc4qziidS6qtg/9no4efJ+GFhKEw5
Aygy3LRrVCeLi1GLR36q4HE5ZG12jDWuW97ap6rqepq+BNJuV17H8a9xfsuDcJ9a8PKGVBt2URm/
dINegnqNL+yaAWlZTUBKUf114gZ+VsdPBfGjjfpfLlAwoQfO3gyJSKRuiXszI7e+6V40D2QwhH1X
BjCKmXcrhwLxme+ziRxBtnMakpetKLS1nbvbOLfeMFu+CwhNPA/Fm94P254u182Mf3fR0NetgZtY
iX5bz968qqSchLkGiXjJiMPG8SZyfyxgRDY2sP+LKsupy8vt6CK1JoxNsPyamppf1tWKTeTl6ybH
9y3wu1d9aePN1ETP7RSkpww5DELNvtsIho/b0sDVEDPq1VQ4W+rw810i8OEyLP815U4/pryp17Y9
LDs9Th7xln+C+RbSI9GuFpcOKEk5EouuTKSGx1GnqDgWk3UYI6xDkdzurby6iKGQ3ye2/4Ba8HoM
DEbvEfDOzohuehTBXT2Nm8XUtjgxCQwgQlmcF+y1EQugqOgvSwhuv7ShveQPg/gsK9btCPIgTmjg
Whuq9xLTTCZ0sBDHA4tD/eHY0IcW/SZIGhTtwPWOupde6sM83wQzvqSFll8LcltTy/1qGIh8beHu
hxoD9ipvt/Y4c3P2i7WbTA+ObjACTLXXdmRTLd91b6YcW/qAkS5G8aLZPs0qxjW5JZpNavtrpwAh
WZadc+UvEL/zIa4Rw2fpyTYHC2Nf775cW+ms77Qc0/XSyb7VlvPmtM697ev6NyQSL4Imaj0P1Kb5
NcHrcVqavbmMw5WuXyWtPRPOZhRpm0As50EWTlmrMGwwrS83ttt36zEz7nBIbG+hQ+LQ+FDNrXui
ZV3pWBicvEfvstaD7L4R1UUdTTYBLO3XYhjPZRLu8piyDxHEYP98apIit0Nhh6p+zqArkED+Fca5
swnt4MHxyLZSk5i2mD/YlLbUyDVWCQA1Xv9wLV075HFzjgtRLbp51FJpcMSxGb9scxPqZtj/ppML
x2VCwxXSOFUFsOQuRybeA1At2uBY+DF1Cg7FT6HRban8+lFlOu+AAChVnDdkWGn5vJpOaEfcxxQl
nnlx+ELVIcXZLqhrJz/Eo/4gPA0JT5ftYs8Jtl1tnzLdq++0yaYQwxiznZe1mDEHyPVpoyiFwpch
6Rjj2hOj6K7FhnS8jQbL3fXufqz8x7HPiEq5ZbfxTf1X4ponDCHxMx+T12XM17Yfk20woxhInBHu
ymC4Cs3m2WoccHv6XO7mgQttPg9D/i7AVuB/3XgHbFhLh4SkLV4JU/CdBqiztpF9D8LpsLgVntzU
ybRV9quHybauFrTkqT3hLmtbxUPh+jsIKRvfMPrb3LtsLao12yq/p/KuhKLlIkmJOjx9RIKHD4RK
kQoMsQ1wuMn0ii/Jj8mv18EyPnXwZYlf5Twg+UOQDE9If7NVYWbkKOITHuI3pUkJTLnrcpqaxEuP
weBa2xrHs8qDPjjp72Ms9M1oDO8+aZwMQTlBOW/YlQu3XyJwMm7Fcm3IC1T6cYabuqyggwbiZ3a4
1QwyuADRyo2wShP6pZdvpj55E9TqkU3Zpv2wH7OeapQawGDE0NPnVZXv86C/yi3d31oBlsYisWuI
EcYvPMfFKk2+YY5K0VZlayRuhzckXrgIBILnAsuCJDbaDfrNjflj8CgiDgUGrcShBOgzCiDs66hN
MCiiaENH9wwcbu12EN2Cws1In8TfbedqKUIIcz7h67GCSxH238FoHitGw7tmdE6967rXRhlfoRKC
zRQgIcxy/5p4M3KSooPsFsk6XsLDiLvEXZ0bB97C9Tbo7F3qJdbWTBew46lY1WnnbgfXLDcxncbV
OFRilYzU7CYVFsTE2K14erVNmxoVfpG2zZ+bGHIcBd6/zeo2cghD2RhgbECJ0hQ+u5l5al9FnD7Z
i/YKD7A+TmHfrI1lAFk2NddzSEnLElFvNxhXdozTnSNuitK49ZdGuhelkLa0absQSMZPNDIuZpvG
OA7rXT9YT10NpbuPeS8TQLi3NevJC2kgs0TodyLCexKtnEWYR6NqDMJB0YNCHECN9R105LiyB4oN
J7hXgb5fuvY2a1jwEnlDLJeJXtxOFaCClJ+s8Dy8jWZaBzsHEOZ5J62kVrmqBEUrDXzXdB2EeXZD
zw8jWc97Eig8+zK+xfenPVWDDdgexrkgQWeDvEy62dxOAOumOPW3roR7hYZeHgCc/DTi6bFfuI5a
WtfrPKSSkvcY2D8gZ5ugpgc74O7lUN8YpdcLDs6mZnVbPfb6rWgh4BtpvLGH8i2vxmqH5Q7i3HQA
xw2g3nL81zAdEoKodAGtoL3RZ7jLk4Dba3n7lLK9yKmi34w5TJOK7z54abTyPkB8BEctwZlBF7f4
joxltcePJT+aqbI10in+M62d6Md7Rrm8qHnqGkOjhXN8wp6k/yc7It9rzI8M9h4q+EeXIxSwkWoy
xDITrXlwFcthyFLcO4w6NxkFKYafQUm2xJ2R6MZJg4YsSu3UptQmG42gJoSa69Wy1ILSi4ZYsw8G
P7JwGonEtG7q6kRIPK7DjN6tx4hQ+6Z5ROBaxl7rzKaWtcr8HdGm8jZKAu9mTnZTVwU/aI6AXtOZ
34mOKt28n4zroUGCSgFMEPAGTwwAwvVQTts+T8jAjFtvdqyLypzvhT1Pt55FZbeuGc2GGHgCKV/A
hCYyebDdNN0Z/cFEZRKVRXWa2+zdcyBJ97yTNnpf/qxS+1ei0dfKvV7bQS8iapzrE9zFcZuNjyVd
wr1ZCXeLYfmFGHW8aiF3HCyaBhrEQL8bu+kyzmrzZgFN6drEdvMxoLKWsa4zYMnAGHZdOO11ZscN
Yy8s0quBAGXgQarW9BZPlg4obmI3FyMk2r3l4mbc5QL7kWnj5pa97szE3VVkbnh3vPVugSFWTquc
mK2/cdrwMoXwRkcrfk/aq7Q0dgXvV7qROCoV4t5yH7zAMB7DBuZ1NMJ78z2B5dDGqevvAGb8Td+Z
z7ZJ5x4Xz7sicl6E1W4I4N0ZPhzwqi4RVRmUG09tEG70armvTG0ApQu0VueKz7HWEfFBG5Sibcyn
09DDi3Q8nWDydN+7KM60aiw2HqVV2GavbTygOxKd606ffjqlP28o3weE3LMKO+eQ6tbl2ffkuAC7
ztGCM2rj6LvCUf1HH5GZMwSm3J4AnDqTF0vMVdFjT1POvG3GLn+ci2ZaQ8b5ZZUeVSuF5zIew9QH
ITrypdokbPfbjItuVzvhBE+6RwAcHKrGdTaNR8g3iytxMMI6X6ceoIsck0FGOfYq7VOsBYor6LvJ
Kq8cykrblHeDdaPD5qTXlW0FsFGoVcjQAST/6Gn711aPMjjOwIx3aU+D528R3UFIbPpXd+oeM8CA
dk1UvcbCxDeaeB0u2wbB5sqap9e5xKG7MIOXoUgpD/KkEwV4236hKjqNMfQy+hG/MBspvYX0vSwI
6RMAKvwA7aomvyXUVCe9CXHbGfT92ALHqE5Dkrw5iQeDs8GTwDGfx3R8bxbeSs7k7Nxo+G3P0sla
/oCuuOA3Y9hmU1tbNPNuDKonv5YOHkXwki2Asbzhd19MT2YcXVT4NdGtR1gfzxdRQGe5DNx7vS2x
85oeMzTxbq51x87pgSw48wZfNCeDvub4PJDVZCebwZquqmg84hVXEwR6NRcoimKMgu0iTEnTItEc
FVhMECczLnvdxLHQradTZ19LtgaVA5QHxAs+6hn1ugsOB/xkFjKZ+YaxC5EgRzt19ElphQPCNXrX
Py+lVV0zSjGzENvihUsm5nBclUAR5rj7Sd72Pe5hb7cLgccItonj2k+0Er/gDTs7UVh7Y8DLHfqY
ucLic1iFjg8+dAIgqQ28RCN/k5JZBwpJaiFwqNLW6mekdMNuk2qRf8/TMzrgwuwxBKYLLKHIk1/6
EuPUUzjfseZp58XGrAhjjCB5A+lJ0I97svVwXppIV4Pi9YiP4AmtGQQT26Z6j5casEaMm2IyvyHN
MSnsSC/CUP4D+lAejLgBM1eiKNG+9RFof16u1/QRXqzOemjM4dYqtTvfSG6ClF+pSCNCqcX408LX
sO54PzGQr3sLf5wkfoq80FiJKthZUeYf4xm8savFjJDj6DYwKwN79Jh+X4yhIwBYCbsuKPDvqCNu
adVwtF1PJbYreTCvDJPeez+VXBBpTWBLS6gKl48pIncTg4JZ6XPVrxLfNi4zIgyJg2Im98ZXq26/
+722LhZ3IkdGcXc+ps+z8RqbxvcIP7YV8mPqambezp2NQbXRUh8rETkkSiYXVqfnnETCW9nGUBI5
xUK6/0T0CXE2eKdD3ur1NRWDOEn1T8ns4G0wHnPfJYxhmm9Vb8MBBeKx0xjGMzfez8LbGZ2ub4cs
ew8a8tNarR9DD+18awGkj72cvqY1znwjaqyLziCSOHubXKsqwPb3U6U99eN7EBP1do2nEQrmOvf9
H5rz5HkubzkLxwC7oig5Z7RInmjl9bQAXsTnN5BK1yS/LqhxvXaEXgMmjozLcqbIsaenSt0VPQeM
XqYKBp7R0oLoqIsKv72NKa7CKcimeUhvgxjufa+/GVHYQGVyMHzD/4yuxSq2fErNyZkbdEebQL+S
Y1ScVUNo+0bNA8lXmvTppe8x3XF1Y5dqkpceOXS/3Ro7AP826XTMmcd80wc4VBlL8JS1zXtXVO9S
U+IUyc1QVviVPPFGoMtbJ8/xGPgbE2BalkCOd7RvVhIHq7515isv+Wnnxa1TLM5FvTSglOl3DgvS
arO2rvRWe0KXRZbYxet5COHCPhd4MGIUgUVphZmh0cU/tQHURZ0d4GLX664Qj7w0ryyx3HkRt2cB
7JsvZWRpsB4Hi++YcwGHGrLGEnG3SLt1zUvMbRSL1aAH99ZofK/SHMMd5C+WeyFSN13HlvcQE4Be
+fZV5iAxyEOSg1F8SzxuXIGuufUc0qfILOp2fHTn9DEZlvtpSvCImS+STlx3bbFrmmsnM78DpUXJ
HUmirYgZbIzaLaAkbi/tckoEepvF28mB6YIcmgeXDm1k3FhZ9GqG1tNi9sbKWvp9n9bvaexht8Eo
AWsIf+doT34wH4SjXw2IAVdNQll/FfJ1ndr9gQnBncmvZYX2dqI7GNsP/gIWyJ7Sg/GdpIKV00Fk
VLr20qHYwYOCP2CXwHwwe+lA5CewKxbP++EWNSEE40o3ive+DX5Yff9Wlm9jG2JYQoKj0MMn0kh3
tVavC7d8N/ln80W8R3H2kDvVYzlAxiFiiStK6b0F3M/7Nuu/l3Sw8QmhSUrrOVtZXfWapw34Au+h
TEgR2TmBgunCnkucHsSD46SnptVfPKN9GL1iF0+kiis/vPMnIO/oON4zP7uDPz1CRDJb7TLu0ote
z38KnaxS42mnXOt3SEa8tR7FkG3A3uAdGYiNadQvWnIrluR7BtC8iK6ttkHKJATmHZ1/RVUhnr7x
TWggWNCsK29w3h0DaExky2CVaV1jn4ljgHCJItHTjsW285Jj2L0A0z7E0TfcI7SLopuxiWAo6FHg
nSeYUv8fDvfD3v5/weFCsTRwuf1nQd81ldvx/1u/NlWelH+V9X0c+oesz3P+ZTvI7/CyQDZnutIZ
+A8qrm9TT2tQmAuY1rV920JQ929Zn/svlKaEZR1ft0wO+4usj10NPzCB2epG4Fj/TRUuXEsKiz+z
au3AsE24vJ7jmhhYWp40//0k6/OyqS6avIVbozv23p3Ek+PP4V5Ph20pzP4OZU98F6XjsSyMfK/T
jGwsoVv3JWnxVUbSmOZaYAZRuvcU09JRa81yl5C8uKQpj1fjYju3Q7jyIzHcun20i8g4PFRa48Pv
GYvLthfixWquAizXs0RffoQ9zTRQ9/ra7EpxyijcXEVpSzod3thdHSxYKTkhLtj4x2eRG61nI7Tu
fVObd8jBiNtVSQCNoQMHRE3xxoxremkTpfIETaefXaBdxT4IpKxw85NduvlhmcJiPxjz+E1vmk3Y
JtP3xBcSWOpsRYOpASVB1cs888SCVR0A00vxcNQ/TVREIDuYxVXfLd1TW+B1WYnOIe8iXPnii59K
XEXQMO3zYilOFFpdz8vdHMY2yLL6NfAIEKVZtjfqKd8VieMDs1vifcM4dBxxzOuMa8tKXgIa+K3n
4ki2FMNlUFwOfjaf2tBEtNGXz3qHH5NwrYs0WB5RyVlbzcGFjJLw39rogyji40gGQvlZahzecwag
5GzLWOCzt4z3fTYEWw83d/hqJLWKXakb7U4DGLLXqsu07YNn/ZTekTZh1N7j4zUW466YqDudC5g+
c9NXh2CfoWjbtUjqVgEBwmkajFt7Gu7LZjCui56Aj1vkaGX4CqZ7qUGCx+umBmiMMXvX6MVh7nzz
2HoJr3S7SZ9B2G+oqSxvNR97NUZIFYGNXzxH9SFLC/uAdwYGnYR/oHhZj22mhc3Waymqitsb3yxQ
GDkh5s1ImvB6MIHAkZLaOfw4uy6I97ZOuNZFfQ8WiFF6lFL5WxZzviH80x+6jPG0Jpz4ZIzaewXx
Smj6fJij2rrTqd4aQuvC4NUj8+/igl5UR8SIeF6nu9HRAnWM6USdM5RJtJ0WpgEehn65TnF5ubUE
zo0BGWaKqLAktHTM8+TEW7oTRjjJIS57KEsZ1gdZTDCztciJIa/zgvsl98wrP5nMK8TDBaRTO4Nt
nz4Qd9sl3FlHP8RBekxnjK/C9DaxNOqeffdusjCGM2KsOF1ZZ9+AHqHMvsy3gFzCbURPY6VCKCnD
Kqw2PXjsA6kMG2NfrUoQByIR2nTV/FzOpob+E1mDhwPKPuW1g0aqX6UhGRqzAJRjze6w86CGGQJY
3eM4lf1pauI3K+zyi6amD+Kg5ANVmm8qvfHXPqrHxWuaw7zcj0l3qmvh3Xp6QemdIb/+DI2NwVlz
mLSaXKrt4y8ib1YREjBBLYqAxGDgRF7FPxEvfaE30twy6nwgr3BMQsu6MiP/OdbC6pSPMQnSBT2K
G1XfCoYlXtPi0ksLfMWz8+J0EaZfGMDsjHy5WyZzvtA9h5s7SU/l/zB2HstxI1safiJEJHxiW96y
yKLnBiGJUsL7hHv6+cAbMXczi1k0Q91NSSQLlXnOb8Mq2tmGTVpaAUyGDsvba3qoNgmT00oLChzF
lMkNWCRvNIdjogEuosNvtB6gLutrYkf7pCm+wKspG5RlcmIob8dXIwC8d2LNMJCYq6lp5DEg/4fY
4e4UyZgimACx51hUN5/yIN8sBVTZ2JPQF3yQuEIyWeFDY7r5p4mDvlzomVoa5Wec0OZIeaSu7eqq
cohTLxjHexWb+Trzq+jiT/Ru15IcdEeaIN9QfmvHyPWt8xvryUnFzaq74ibp8Zjn1KCkEymlVF7/
UJOKkMva/01T0rYu3aOqkjc1KGRhOakqxabsk+RIl4S7GD3jY++TP9nmPqBeE8cE5QDkxJaRHJLK
+E2p8/CchNatzNydE9nIj4RHjWjWlFvuofLiNUuOln4XEyc/OV9+ZN0qnv5tRAjRQxu4qHQXa5+i
M2WvgpklQzcFSkAnPDVorp3a/6XiMHizwyl8cBrz1KRQU2MVDkuzE3gRmY4XLzco5BU4zD0CynP6
Gh7nSJZfiTs4N982Xidhn/PG06+lv22tkCXVBDazzKTfASD8S+KA1U+ADKRtGV1cgr7B9eb4kAN5
nmtJjWmMUyQejbMMSeJKs/Slmf5UfXjTxOi+Jobxkfv6XFV+spmpKUPMObRLMwT8k8uPFgyLm3au
mwcQnZNikSM9cvqaRfE1eXxmn+fRTjd1QC89HL5SU7suF7Yr4InfdGHQPAXG0Xbsb5QcwVutahrV
hHqMZVZBy8joOZlSqsyn+D6KtN4XDf8UiXHNI3uTj3YI5Bb0Z6e1InjZ4iOMWAaHNMf+DRNE/dyc
7xH+JxRxEsLnNQnlqZF1oGGsfGHnt4mIzce9Z5a0GdpU+oI27PwGJtbtXUF7EfmBJa1cezl7ALt0
dB0VsTYbGTmsH5A9D4MRsDGV3heuhY0JU/I6mJD8cWI+zjHC+IYUlLvDM6SGYeeVZn/qmKvXNMSR
EZYrpvGMNsyhtv5Z0/Qr16kJOHAGCQnepmy4Mxj9mgt48npqg62Ttq8KnTuB8wB7l7km3y6VvyJn
ApYyBvhcaitYEzwkVmtG/fRqOeb5PxeJT11fBHdFbZ+PY7cmmaJpF/Gu7ixmgM7cpA08eOS0+WOQ
ZWyP1i+rFu5TOgjzmInavlipHe9gIXxIwJoGpraQh6bTxNSaUflSxgmOV8m1rq3GXuXl1Bwyuy3P
jWUnxzJX5qJZOIkwkwfe7isS9f942R1DLymWkB/7zqTLDN2weU8ztfG7PjjbSMx62tNOLcJk4q9u
RA+Le9c9LHT62THjE9KH8lilwAy6NM79SIkNyiFKQtuqfQIVPgccQJcytPUaq0e6b5vWu5AicvJq
qJmkylGBZNnfeq6ZCgx0I3p4Qq06byvVjqT96eeuNdyXxuxoE6JqlPp2sZOd2ht+2V3y5AsSsDjK
bvpuhFtuiyCE54Tti5C0Xsc51uA7TcXXkyrcWwKMqJdZuOd1pi5L5V8YpuTOglYCSZTUHlvigZay
al1WDR280yh2vNL2VqpPiWqBoxGqfWt3hjoOc0KsGAWofSn1rfc0w2My4BaozUM4hDShNa6zcSSS
4Ka3oovnln91g2KkHM0dYsolotWhN2yQzaNtGO9DGS0pJER0GuXz0pjJGJGK0iPZ8Z5Awe1ETVMz
XGjxAVWo2etHY3403fSPnzB2OFa7IWTFv9K0QV6jov8KrA/gJ/gs3LsROcPNCR3azCK9z1ElyRo1
tJm0T6aFJqTr/LPMaLdjg7lgoumoczlT8fTPdu3o0oUUURVq5lKAnVwHyPZpiM3Tc0cmmY7DCXVJ
FTGtJd1jzqg1OqRcqkQ/MrPSqslPce35I4ok0psPEWkqa6zwxAnaipBE33vLLYwt5KsQHVaCBFlo
eGkhE905dTOosJLe5KxUNBlNr06r471tke1lNPHSShDv3WS4Rcxu4LLzsah0uJ473vMdX5FnGS+J
PlmhbD78uuJP2FR0Etwqeq1tNTwFVlwfU9wDOkGVDx+9CcxJnFzrhLrIfKgTeikZZOZN01QUknr9
eM+d6i0iPTDVbnWUBMJWcTXfU8SzIo6ma4lcalTj+FiqYq3t2Dy2o2MfaaraBt7C8lGBQ6hM2W77
NhUUshbfRcGVGxp2fEkLVNowwoTGdr7zQBuh5raDZGLryun2ItOxjgzcFKhN1slyo7Rp/543iXP8
GYb4esFbRyLMuuq5jTUim1BDPin8+MMcXPyUCkC98EcNCIc/0rAam3Gyq6PsKc2d5Mr/xykgzQ0h
yxlBRxa6MndutibI1qqgQHT9M5QN/kAOU4QZOfQsKui7JDiLIf/CU0mOmlFklxr06NgXotj4Rpxe
3KHYFuxE28CfKnyI9bTFToZKfQSA9XoUuLXirxoz97mxZb3xSsqKBLfllriMrYXMbbjbwWQ+NHAT
P/8z7mXEl1Wt5rya9kVIP3rg5ncVECMJ4X2KPNFBOgQlqhlakinwDEBP8fnHVp0xVQZHAyR7oQPP
wmjstYzz8jDmPJW14cTEJFoHHyymCCBs+ZPhiESPvl0W21J/9RYTlssesPJcEg+d8Z8vofzagDsV
5ckfxxK8Ie0KWLVCKpakVDgXxOitVUv57jA3UL6BXDqEcWHVBvkJQX/Eo5Kg4utoPK9MlOFlHYUH
WuZ4BCISYzOVfCSpVNuwlRlXLMcAL90Wxj/x6vnWzhYNxjN4UAfAP0cqYYMaBpIKTTwrlnoI0Bu+
mFXxETRMwGVPrCsD44Y8bLq4pzE6O+P4nAuv35edkPssJPnOYVzpRhYWkVX+Idfowtp0WsdpA5Xt
g3HrYJQb/7nyWo0ih9CCKtU5FzigfO+BDfuG0e+zZHpHOGA+hB0SkqwNB8wNPJYNwiBzID47T9Nr
NVXvoLYejx9VZ7Kw43NVTJ/QUqi5oYfPSRl6O9mSRjzMIS9onH5oGoVWfeDFm1TP7a6X3tW1DFwD
Q8kbJSQUCNeLOjljeiaVqT6atfttyqaH6idOs1ResSrijHpwFZLeVbeQQX2Z8iJtfhbuWE4pORb5
8zTBgA69+a9kftn2CcmQker/TFAzmyyjdJeE7UvH8rmOWodvLq9pB/Xi4CIG3mpxLhBuTIbaNbVP
qnFaEAJON9iGvkR7N1kor6JGUghYFQfHDKJN7Av/kFYWg53pXVMzLq+Gg9nXZ1px4lDsTEcvaiP3
TwzREoq63CJkt/ZT2DUHbx+YLcmgKdd9x7lNq079y3OnP0vfIHvnYUYceK16QNsSMf+1Jia5GtP2
QEK8vdG+Pd5NeA9ewwlPZtWylnccwhWJogWM23UM+y82Vz5hsZrMsnuXPn3RleV2j035WMTDnlu8
u4XcR3sHKGdTk3caAVrtNS3AcxZcELf5687jvei6XbYTTWpuhKIqJ27nvzLBczjWIwW6FUtYMkkM
IIb54inPvsRyRjLoVzUVhQNFAmZxj8LmaLtWdyOkiGDXTkV7TxItK/P22BQPY2k5Fwt/yjEuQkSF
fmGA1futRDwzt1sz4PIrl26ZPEzocXAyEmBpW1tNbmE+iK7aGcjPujwK3xAN7bWo0p1KAr0xbaYd
srtcRFSXOcj3MeXD1J8bBG4HGTxhpsSWgkniuCfZrD0bBttcrsCxscQlDJJXr0EbAOI70oBymKfm
kRrd6ZxnCCaSsAXiJ3zZpo0qCtylJw5vW0F+7Sju+NIWPOctHRm6hCe9o1ZhyUyE0D+IzGwTJClh
weGqMkMETQvJXIeupq574HyBwjv4rJnkmw5HY5ZPAMvmYym/evTAWgzlY2VCHrdEPJdz7m4MroOj
advrRhOyPBfGYYIrQ3Lsjbu0AqTyHQMByBAfJ/OqWYcpVR8+ss5o38j5ATAofneGET87WfyB1iU/
Q9N+/dxYCZmbYVv4qDJr1Myz8doDxGA5a56jlPPFbuxrSiTJKtIdzjSvto4cK4zsdJ922VtkU5YM
LzbYuHzKZqKgXRGkHffWbRAOroQ2VHtUJaQPIMwgo6dsD3JRO8yA/ywilPTR/bnc1Q/W8t2Oho3q
qHDiI3aebm8T7nOMSWYfmffUYE64NjoCRxTjXJ1YYE2m+ufN/vSYZd5B2EZ7HxkBUZ3krq4+E6Pc
yC4BO4JX2ckxA5tyyrNbJP/oQRBXN3K3bo5a1AHiPSYmCU/BaAFitILi360TaHmsKQds4YbasN7n
0UCceTyn53i0CwqG0XKrsfavRVkah1rq5zIY+PqpZj/2eXPASl7s+whVRpImJTboKL5mg2vtqyUd
QE3jtA5Gx/mtqdWsHQwxQ/thtgEqElDNFSf5zaGn5JAlISM+9LIsjeAqym85oj4msnXdtB1Utgg+
I4OflgSfIUQbKACTbPPY5uZdzORL25pthslmeKy/pDOXu8FuCD9fklUxlV3y3HDvUUSWKURL1Hf2
lzI+wtDQ59h2CVr1wqNn+eqcSMK7o2C4ea1zBMht9k4iBeHXnPPc4njODAMwJhdPNIKjdoj9/gFB
4jHJBtBcCnCfC13vg5m6dMjecduHPLPlAtbaQ3t34wYwUxKjkSzG0hm1O0WR2Ad8Uby16dPoTfi0
XO+PZUfDqTf84oYEFjRyeIlV6t+cAUGD714C7mXLHNDWtCPKZW9itQlwNqFhJwA7H5NtLmUI3khr
Mf4Y/pIk0+jvSCFSA8XRpJ4Zh9hgti6Qh+yKNJTrqh9gnbtW7dyqhx5aEIt+1sUKz12+N2JSmiif
67a9MvJdTV3JDsVnsMdmBLULVu7nUIjGdC9ttvHMcx70qPs30kRmPJXNw+DIPz2hXM9pYgbPlQNC
MIJNSOeR6txpbZpGsEDOyY42kKOhBbFsMiQs2yVojuHuOqj0vc1Yezku43UOzvAEPrIuxzLdDvOY
H0dmPWB9ukDo6T0UKQn0EAQnOFe1Muylbb3O9zgKPy1Qc3Q0HiquLn73fHyGafNWu3/6HgIUhAP3
jRD/vBQRsbnAH1IxOaMjPfpeSgVQVdOXPTDYtkX2ROfuszd3pHZjpjlmk/PAqKOOSqTonaMIQ2Bf
thdakom3Qv1GkZzlHbFBo0TVJkK+sgELhixGWtwcjH7VSL9gPuKuSCy4iLZof/dV7K2HCqdnP5mP
KJ7ynTSKX9Kw0JikFPaRrMmNMzEOcyT/uMG60Z8OGQYAGnizI1T4ulb+sE+U/+ALOtL6Zj1qseTZ
Axun2d2gy/rHfGwuDmTxPZIA1eakT//4k7rYfRZAKLsuDL+MmnwVh5KyhHIYjI/VvPYaEFeDTzKK
hKxoHR2mXFKmURM63y6hz720dz9ZYn6LeBaNRLMm+Ko8uEtleMf15bc6WhrSEKkmAZO/p2+IrLrj
iGvTTYIJ2Cje/viqtEKXMyIcl/zYwG6bdOU30SNrxaapUTnbuUMzRuDuROI9tNpL98NcPznIpM8s
dkT4Ebu5/fk6096bT2R0smNnMMXC5uePrAh1whWTnrkea2+T9XJEZ2xwuJZkrpgxhk8l7Gj957+J
bMk0D/scp/9/3ZiKcT0tfXGcasDBYUjbba62fUXOE1q897LJvquyRG7XqsuP8Ro7gkYbnf3zSz1v
tULKBdDsg9MgBY+6tF6lk78fxvrP6HJZQxzhobokTfA5hx8/VnBr9p1D6YQrd8nG9pcPagm6U9Fk
bX6sZcKQ7QoITG9+rIM/H4B86TqAf9kYwYRBfPGohrq//Dg3p9EatmU0/O5IDNgpK332mYPWjHsY
c6aFl3BoXxVyjaQRnbSinqAyTV7pIr0XU4PMKi4oQ4vFakl9Ax0sdz8+7TnPL5MkEJtR18bITc40
va7U5o4WksqYAOmdUQS/VZ19I0nYd5X/MifZX0wjO7rBKRyZITK4JT2eleO0BN2ZNs27ViTeQuH3
J8tBODv105dL2vqqCjZMgdm+HZEmjBIZMb0Ks7QwHkW5gUcB4VGocLvUEw74ungVNi0rWgg8B4sn
EOc99VRcgaV7/TFeew7l2k4bnsuBwhMzqeY9+AQPj1JvvdNbr+XcUbeO0NvlEDj6tb+U05fhbq6m
1yCz7c0PRzK3ZXO2i+XveriY8SQeiKdNP2XZIchi+nD91jhVpvuCaM3aCcO3iX6f3qxh9LbUIRqr
kUxjaAy1T42BM1sr52Py6FgwxUmZIeXnKSg3iBWOtAr6hF3Go7clQp/Y5otBxSUoW5fKXqGF+fHn
D0vo3tRW9IUsTbdLIMCP6X4CZ1wZpP04cX9tJv8lD77d7o0Yh7sx0UI36/oXIooB5CLQWFQ8aloE
oYw6/TeKaeMEGMs9wvlXBrkr6JrkEVgYK1TbeeiUwg5eh2yKqvCtk8FvjghfAHDkNcYH4S+X8dqO
S4YiHko6GMEQd55mb//DmBLgDwhaKrpigzamzLmDOP4nRtBwgl/Sqr5ETMNHUZz7lAHYex7bx1mN
X9DRHAWoN3fADR9GUb23f2T0kJuUEhjhRaCmXvV6Waqt10a0z0TenAxkbeHU3yupN5QCbyKuBCwj
OFq03ghTN6s6R0BEhlJoyFdikfuTTyfWYCfpwV28PSOZenTdIRAbH1Rd20fYDX3Kl1iHiZAHQDoN
I6SZeGcQsrreRwWINiQzpoCYvvXL0LEO1uZE3cZUPsl0NBGHeIpeJCvHoEGxFD07u2hWCuwuSkHf
1T21atCIxdOet+kDJgVr5gqf4mcF/MT4gn8w4NpBPT1vIruHOl687kAa4uTTEltNXr5t9fj9U+tW
HKoIawp5G5w/Bd99pDbVZFPMMTuHCE3gXrEQET48HOyJVNSI9Chzsbn+OH/J2DnpuhpB0Szj4Bv2
WlnZDp96cegH7u2qrlmT7OCbNO12a6mZmTm3CCn0gb7AB9aGl7BUBsGVnrUPBmLEwGF9o/i7POmf
IoHRNQ+qUWIfL0kEWTh9wkywYiTIeN1J8d4IBVIb+H8yGQS6uXwgILKi1G2exIVoH6wpuQmGp8Ve
2SXu1AhXes1YjRNYrbxxfM/NgJBmOb1Vy28Ll9R/WfPqtMYTE4IGYQ5vgvPnvyGa1XK2O0sIdeLK
x1pE59GK+P6WpIPGIea+tbPn2nU5YkPSOKqSQLUelzhnXc2uYrEX4uMtYaiXr7YO+blHCqWqXeQ3
VAsIk0KGvlKrB3IDVBioU4VMqOrmdO+lvNHTcvolh6VECR6tKxqW5uWWXr7yn18N2a8+Di366UdU
kCWtLBE8nyjyt/GJ1lNSGoljJI9jNzH4VowzwLMyRPXU7rO6WVdYKZLcv3NfEWrZ1fcAKfuOpXSm
Bo9wE2EiI55z/xqM5rjuk/7d8nN8QR7CTWrK1wbZcex4Ft6KwP4dLNOJuw1sjmeU07SPOsHGYDw9
peSTo13siyOpMGuHbKi9Noc31+XO4DgnRCJMweODtEF76NCqUdXOFrViglkLbwR2Ta6ujPqNn4SG
zLT+1Y57dFxwzHHGQLdEKQBg6aPR/rKF8UJ2+y1anhRph2elvENtOnd8TwjiWz9cV106g5bBIvj9
dNMtFW9hshuFBzmJ68+x67epTxSPd/OQduPZBhE6OyLaTnbj3O0mr2EkyHbPvfHCK9khBBheVD/c
mGyf2NbkBq1as80DD6tkXKDK4oBgV94QZ+/S4Ju9S95JtaYDKuyn6+BUh+49FeRVzS02omKweeVU
X2wd8bcdaqanMm7XnHThPu4B84YwfG5YAVepbJsbiGhD9B1nsjyEVkH7U1aNxLaO+yyrOQUXYM72
S7VLX+rE0Osiip44J0JgRWAMF2abyAWzMjkZTdUeNU1r25ZuLJy3cgV4mz+WuUBY7xn7xq7DvZu2
2UGZsU+hPfHklrHEW7jiKGS7K1QLXJBLdHwyPQqTIcafbj2UyLmJJWgCihuNY79TiAAYTDJE7GFS
/Ba8xCuPXJC1a+p2g37DXg19/VV41peRYKTs3LOoFrtAQpcNEpZyogvYlsZwHF302izs7ZpoMb67
LFobPQaD4cjGY3JLrhIUy+TC2BZGa7jdIB2p95oIkWdyfgsGZzqY+ltgfGlNKzzaeDapDKWJx3Qf
k4QfXuenzd7MfQrQ6uTFh7A9tJM+pH1IkpH7NyxDA6ZNHV12yXXjZR0ZLf+aMsw+AizGVZsfrTZK
v4I9QmBFoGCTEehUOFgB3L9B1XrbpG39VUchWEiJWxwh1PfmUa77uDrarVlu+QbUTngAZI6Lnlhi
gIMATSn+xfvnoJMlKN574yGg2g1AKCITjP0IYQDxX+7CzIdBfouHTB2s7i56pDsG0u0pjRnw8IUv
qLNQv2wG1oVO+eMF5LEJ/mVIfJSQatpnneTADTVQo2i8HcXbvMHzY+B6AwyRSVD9NCiQpueGJN0j
EqyJtCanfdBJ/6j8dlelmBAC8xv43n2Umu6isL52dIBselUZ+yEGrtMtoHuW3UwWbDf3vE2r1J4D
KjlI7FprVumPHPdMJr7DBqeTskdMofT2biC/qn3oFvg0sczN1O0tub/ZfJW4KMLA77f+PJ3HkfYq
ByO10TTtenRQbdkOsjHLKTclJUgbV9Ly1rl+d7Bs/29/nbdjDP7XYBylqY2Ku9JLIMvnzbgVEGh4
x5wvq3mxfbs56gGNQjziCIa/QvmD+mMrWg9lKSBXaSNzSYsnxBUSU2nWQCgjYcjlIXUMrqOUMBKH
DcqdNd5CrGwdytq+mwb4xgG6q3DOI4lrzZKYi4uQnmV19kT54Y/eJvfwxnEK+qjzGdnxkKXQuGAW
HBoGOcqrNs1/U3WESnz5wtwKtWs9TRerCJ1D3OJUiyPrW4IH1+JMs06B/Dh9yaraPE/0SNo16WB+
n+KjNhiSueaoQtogB8Nm4EXrJGn0plD1nS2PS1pkCLzjeWs60yaL9UTMCTogrChbl3LPKB+KdTzn
T2QqJ/ja+8WI8Dx3TY8HT2+qCnvBzZN2DmgKbQTuuMa8eRRNtJPOiAOvXWLqRHrodBGglKEQMRxg
D1HlZ47d7sjThOs0h7vRqICatmRfpe4JYjTDPlVhijXMPXLzozsKWtQtK8UUb01k7Jl/oH7ttVf5
JCAkWAtma3wUSZJvxvt/oqrITUFjEu8Iuvuq/yNmrunKSsYPr7yqoG3gb5zf2UBOiBwoPqSSlbSF
sv9E/IOJtfNDiiCCM0Swsc+afCv5LbtMjvemQAFdxiMypOVPGTzh7Gqsm7WDyomoKx8oCDu/UT15
efGYZB3xRJbrbZxw+leKaDzYhXe1ZVCsWCEo5E3bjW1FXLxp6exw0t7SocYG3jmk1FnPedZfkKIj
23b6mmhxZ13V1UACXAnRDG+xUVSdNQAp2GXyrTKQJ9PS1xXza5XvZ54oZ2C0HizL3MVJWa1bn7vI
zQVYrz/QmSqCC7oxewMnPm7z2aIFxPsoskmvCZFA6DKSdZqw3LtWtB5xRqxFvjwNrQ8LTzS2G6K0
G4ggECJ50Z75LqGPcqcDX0EmKs0y4j33mqFD3CHRYE3n+UBEZrdPdiSjMzTVdUB4SJ+FF+8Ci6pM
L3yPAsrldOfvEjXGZ88h5ix3o8OC4nct0US5VvY6Yf6fjWYzmzBGORYPzocoJR+lf6yr7Bb6Y7sz
TR4b6TQh4r7a2NV5TMP9ED001fRJg6V2/pC+AyFQFa9VV8Py9sFX7ATWLqKBKo+Ix6JaaoEh83M2
s1oUZBitFjUY/bMsb8RNJFsqr7DGQj1yLwdQYczz8VuIzJ/Bw1LrTIFzCrfDyLm8E0dmaM4+bJo/
hSw1ARLdufJepU9co1gmd3+Zrn8+/OdffRYnb3K8jRsT3m1MdQrIsfQL5GqR3ZNX9PPB/N9f/X//
W064+6pj8ZwDMpkiCXAbLrlcfSKQtY/smZOnzZ1s5LNgJUzLcEJt1O3DJa0sSYiN+PlV9L+/+vnX
/+u//XzKf3/H//UpjjOyLMSu3pAFsSRo4PpJ2ia6RQGuXWXO41qUHcq8KZw3BlFgaTQn2yJqXp3B
+VZaNbc4iYctgVH+yqnlGTs66Ignip2DHHnt8Vl0TgerzsbLEm7REFUnafUAghO0q+5AC4c+ufDk
7Tlird04MZPoIMIQSmRYF+XOpnAnOiKtDqYSmMOFql05Oj7T4LbCMaZ36FjWej4AtoVfX2ZqBlcn
+8eZOdIGwzGn28nd0klDLkBAV6L5SyW23kxhqzYFNhDDTDglMYwN7ISA7yZmOOtTcnQcQ29TjPZX
ZYWPkwr9vc8Kv5DYhh5+W5VnnsO4w80CCer54EITXp00ujVBYoMZ2ogfexRFlicxXDNReqHxpvN/
gqKdZ+wqnTn9BVyNNgTEv6q68wDVp73ddksqFeEIxDERJtNYzrqR+7TSzi4c2OyHsfymsI38kIlr
ULRv6KHBpWeOgklmD4wLW8lGRKCSn+Lj1fc8XMveuKMiovDUcl+Hhg7qII75DNGsLSv+0wJQ0EQZ
jzsym/MDLuOXwohs3mrDtDHp/sFJ09/sOcf0NTyPi9deuPSODnmQoekhssNR6iwjomPjeXZPtl27
p35pQnBIeiDyWTPzstGN+RK1kGKz9UdM/SPOmkxr41TTsr0OtTdADH/XLm/cruYPpHzNOJVjApD1
pEBga79rzuV4s+CqVxyautlmXDSbOCd/YCoD6knH/Gme9HMU4D8VmdVvGnK7VoZJ9CwGmHIlp5wA
IbdwjthVkL8Dpw4BNdGcgnx1YOl5Pu2DRnCgBNZRRkFGhG657dJ8ODjLjkdUQAp/QCmbatBKEKNJ
R7XKrbPjz+8siqu5I9BbBUN0qMLmVFUpmu/RPPx8/2Zzsz0fCGUUuP/o1pgJVZzd/N1P00d3tB+T
Ad1b9OaEqICwoQtkCQDLgNJ3nTDvWMBPP39Q4BJVyvdkDEDOkWfsOjCDPmoIlqTdZpXNYLGBj0m9
mWR46gyLLtxgONRR3x/6iWwzV0yQViRD4NBOY9p0s4ekSE5lrvl7ezB9WjKUjz3fDU8+dhmAxUyh
cWX7T4MdQx5Bo+yCjt+iTh16WggZ37J0xId7la75Tjc4GS1B+KutzIudeHuCLj7nIvsYmx5N41ge
/CH8tMOI/CIz0c89Zjoxi4hSypytBsrMsR0kzwQXtTr8MAlx2fkY1td1PH2mVTXB+INH9cS7b8OE
IjNyXMVz6dZ/Re7vCUFN7hohw0rU3joZMsIunPheRDBbes7efOkHVyNjXmd92PowUlDTMrnlKUm2
RhjhK3SiKyERwXEsYkHiJKjL4FzKkYhiHTcwjk0AJFS7aLyjm6lN1plfnpWll2L+VaAvmmr/PgLl
KBjHClHHrp2ozl22qMEn58Wa0S1ImAd4R7pMs+FFZuAcmU78dbuwDmUV/E5wH6Dm0iQTy4xcyuXx
6/CEbYKWH7sq5pZEPn2OrKUvkPRyovjGYh0yZ+zDon2IlAdvVSXvSVXZZI8nxQY3RX2a/Y5bLJ/U
zOlHRShdcfk6UeiAtVcOp2ncZphX1uTNB6w0ruL455aN+uHzvzWL9hL+FlSEQA4WuEEVN1eSkPq9
CRMhbURBWU2V7Zxgn7IENEL11NNd3i2Exs8HXSFQcQX+8F6Gb2NKRgy+A8rG3Fhv7X78zkXpr2WA
1LnW85mRqUyXGyTtNo6lXoqcQRHnxEDxytLqpWmycpYPc9kDEXYwiz8dbqYVv82LzTRve241z9Jn
Av1YeppvK04LwFV+DwoAFqvlTPOE9S+QEjds7Lw5Dc5WHo1DUNtwnn1zleibPqsKBq9CaFaE43uz
MNilpN1WDOk3cqno2MtK3PoW9buvHcDA2HhDr5jPYfyIyBhrreHQjuWnzm5ovZZbk9CDWCT018qC
dK5QR+fZ+DeB17NJOGcPz+4t6KC0i9ls/spqiy3cxYXoDPhpLftj0BDFQiDGcgcZ31KnvoCfZ3sU
GQVzmb7mfPVNUJR3cil/j639rJxo/sT2eg78Yfyb2/E1eBzcOfpscjjt2XBjGJwKdbJMqIFR5ZsV
TWRZuwM5sCD4E5aBmRK5dWBV8Yelg097cJvvqX33IzKcCvGoOsdjWxrcjVPY/0IfMWpSKoOYapls
6cJhNywQbGEVNDZmpCIw7/BvOjvoqAlkXpL8VwqX6HXykYg2WFWfiWbmCS4b+WUOx65qHzvh3r06
1hu3UXQsUzwk8/oVjAriKlvcAvm8Qxn3y00enTGOyJQwgdFjGpEg9XlncLL5dfLLyhp1dkPUlF1n
6x1TdnV0FaKStCyJfKJlIhQt+uJWsM7W9wHZqBPY/R/ZyYGrJGheqqiiwKjhXVTcvUl3WHTnbU1c
0CmJyabqo/9h77yWI0e2LPsrbf2OGsABh2jrvg+hBckI6iRfYJlMJrTW+PpZAOsWmazbmd3zPGa0
MEQwJKT7OXuvjbBrKHIPB4yGKYrtaPpWvvdsarBieHX0+CL1wm0WdcYPUfh7u0TyzeTd3IC105ZO
o8tTA49oz6mw2ULdDG/xfDHPxdP0CqhXG5V8NzLCXVne2Bw9X+KYabRzKZFq9yVtRQj2F6LJtkPW
FZetr4/nxmz8bSR8SsCU2y5tU72ukUsjX4Yb4BUR3dWQYmpbqjbn9EZ7qgSZe0EkrIM1tSnmm4Q5
4SF67Pw6v0yjML9MysBc2znV1be7FPK3VQ1pS2esAs+mO9u1/wW7umSWRoenycVNaLsSQkuLnqoI
ID8oxWQTcZRl5BPPrUiL810frWVfQzNxzXpfW9UXyxqjC09O6zyncmNEmnFRRMq9bARgqgFNZO3/
gN8/XSKHB9pBLXPUET2kgVpa0g5uXNpNDFnzRZVHiFxjGLe+dK9a9AB63B0CWOZn+7YzIyREMk2X
NobzvXB6oHCptq465JiYNxgSC4NaUo5pJuNkvFOS1F7brhIvP/gcz5TVvCz9N8x754w8xuq//l1O
uZxvD++/c5cOjSHxM2KD14WFefBTDkDju3GQ10G4MwGQLO2xEpdtrR4CUTvXrK5NQ23qEBk6aY/U
bdamMQAwV+n8jymmFIZSiNnjIYhRtIQP7RRkmyWxIFU4UHbIVxJsuiZwni6fAucnK5QOWWuZlUCj
vLzamX0QHgaG8CgGYvOuhrKD96PRjnqEDj/TQIh6GuwK6kn+TuTuU5zq3WXlFOFeNPopd4ESv9/Y
SVrtYq+587SCvpbBOKlFAacOljnSX6vyda5qN43luL9ZjYb8+2q0dW1am5atsyoJdfjou+x8DBGj
qL1d3Vnf89bTnpoSQnKkw+nFdGNS4WiDL+OXfKjQ/FgxxGat129QO0rkIID4GiPWb+i/VifLGDdo
FjCwGAn2F4rdtxy4mHEa606FwrOPAM+jL/HOfRSaK9Z9tc5M8yXWyuqAONi/FtgQkVz4z3EZoynq
x+RBC3roc5lB4dTwLZz7lXtlaQ1A9KE4Igk91wKfnlEVeyiXaAGoxTzYRDgsfr276dhuP+9ujm4z
BBQmNlnLmvyrH/ypqd64ULIMb9dAKuzTpCVKs9rmHcgJMxQDQ0lJXHRZ1MdWRcrqt5uQfWDb6U2w
pzx85aaOCp+nBhkUl7vZwBbKuthJwFnrhH7j8rvME+9kr4t+HO6TPrjq1aRfuRFaRsVNnpQwbG+V
zjii4fn1b+Nz/+WPM/mBJnJhzfiUgZvCYWvSdkT2bsbxHnkp5dNNl+nBs59D9zG8rOBQYkPQvYL+
XVT9IlcC5ZsNM8ZtMwbBZZzvjFDG65R81CP9U5hzQ6Pel47sVlaZUOpmt4JekiFeoWN78nQr/rAU
Sf/KEnp9NTTQUhQR1S8tp0gTdsCjWbvlxt4i/gGOnyKWHLMK8pynWk9unuwTg25c2qsPah0+BTCZ
7xndYNPHAbMziIe9iRGCL9AiIcTsBhOJuvJI1ce8xSoRLRqQR+uSOccyyxxtWdA32Q0xGHh9pWFL
Owr/XNqwFQpPs2+56IFjpkPQQZK/yB3Txx9Pdd9z8VKWYe8eqyIlGttsX1uaXaQuPWfNMKBxRwoq
5E3domOILFksNFkbt2QdUZ5O+hRAeM9W1jCSwmvKGCW15peiz05aOcpXTq07qp/u0TR7DLWB6y7q
xvbuoD3DEdekeYXNDseFkuwwXQZcJ6hB+huu2+VmVLCoAJse8+oJ2xvC8WrPsYt/t3PqCxHicjFa
LkddmX9JLZM8RUQKaLGMQ+jLZFfr5bCVNVLMNhQWyqpaX8cMM3w3055+vRfqfz8TScsi1UV3hKpa
2ucjjAZPoOh4cnczMktFuqxT2gRJ8Bi34hxYQLENrzTXFBPFMSbbgJJf5O2Q0DPjt7t6XU49x0AV
3xJJnRcaiLe1VPrk6iDp9A7DanSwd4gKp0AzqerBIC0sWBbLZKAGWZUA/jKH+r3rPyFsQ7RBdRRO
1Hip1jwztju5I0ryNwffZK//dGJBTYHrzdQNS9dU7dOJRZHQ7Bth+bvRyk5kU4qTGAIPtIcSXHmy
OSapgJXspXeZcJDJt2pzx4zmpHQNE8yyas6VgceytcD+DNK7VNzYnIqVOjIZPMt5i/rbS1qUg5MQ
cuy/arj/FrqCA9ALw3sOonzl0BOLyurK1P2DyOSOcjTsxJ4ok9IqJIiKRG4Kwhrof61G2lm/WQWa
+fdND5HAgBCI34PqowZn4OPJFSpUjiO48HetyNvTEHv2ZQOmQkvEF9Oq6+vRM/1D4QUvloF2wwjy
xy5w4WR5/ca0VApyiZM/weCrW+02HiJUzInQ7xLLMxYFwBQYQv1RFmX76ARPLjKFc9u134peVXei
gP4WKob6oIfWCkUKR1oV4lcZslOtu8j3aWP7WfyQ0ng7kZD1qHg1FD83Cg+VUja3jnVw3TS/a6gI
rYqkz4lDyM4xZI5TSQv5oveGZ1utWmSmyabKB9Th0nyohlCeamEYJ86XX2IjUFem0NhNgcffoB/S
L2ANXImikUwNE+whnXLZ4CqCcGfIddCN+amiVbMCJng5a0s4Z+8rshzAvvREWQ/FeJNL7cZu8uzY
FOWNrtf2RY8g6iZhMpg7I4pj9JJbeq1HJcvxnNRpsLUbiZtitLfN6BxrtaBV0AH9oyx1LbUm2ipm
rS792gP5qSBIxabo5QYKdCu3L4QkeEaixVv3SMs21D++WwQtrXFTRwssYOmya2L3HCfaiYoDhNE2
Lte5jZK4SsHiBUzfieRNihUxmYjvNCXaBCJKz2rQ7JCcIt8LmJe7I8VuqXng//wuPKLprgA9UTSX
vu2utUITW6OOOBU8MLhi/BdT0VN8jM/VN6nlVL7GASnX2D6pll5tRx8RCs5Ixn4NBsc8haTQhswb
ytH/UcTijG7zUkOydeoSiqMGDlMbYc6iYNp1LskCWZuW1Nc99N91MGgRrfUULaCF2mII1Dt85tl1
7PfBsjN5pe+ajNVH+wGl2EK3mPehMDUvkmagwZO7yv2vT6ia+BRtz6DOtIRlmJptaIbpGJ+GyD7p
EsHQWsqWbmq/nEyEp9hy3SWKbshpo/G9ZRJ9k+ahuxq0Kl7nlkHuna89t6nlQU+gcKeEcCUyx+nP
BDv5e1A8/TLxnTvp2MGuBFmwaa1O2+m6+VinKjSjIbmUmaxO9aAg3SvaaqH7cX1FtNbSkXbGBO/c
+5F/ntp91wxI8VZowloHKapfl+a8rRLgZLc1ISp1y+s8yim9lcZchfTo0swQP7Sya1YdVulLaSS0
zTNNozOcfaVtTqXazi4b3wdOqLE/BlKzrkRcF0sdOP7G78pwMWhYt5Ohfkw6YZ27KFjruM0mn94m
8Q8JwSUv1lDtAwf1raachfhG+aLdKRnd8gz4HoOIK4sRLleSrtsBD0F/YoarjhPyumv5FE+Ykr4U
ESO66Z3rlEgjhSkYrblhD/dCrmYfvLSOuklZL3bzcZdQsVnEZuc8YKO9jIYCOoVxnY5AFxh46wdf
OtgBa6vYYZ8n489z9LWBDXsxFql+ilKG5giTLtBhLjUlZ7CB0auMUcZ0WJOOZuqpG2Tsk6htUkIg
rkbvIu9CnDdUvuwEHhVazDDKxp1jR8VVgB5kBFtBGiBmPFSSxHYkL06EMMAJBdhAVxyFhVdx3mP/
z0v/H95rdn6bvVX/+E/uv2Q5jUvPrz/d/cddlvD3n9Nr/nrOz6/4x2XwUpKB+qP+5bO2r9nV1+S1
+vykn96ZT//z262+1l9/urOeE/eum9dyuHmtkILP34LfMT3zf/rPf3v9H+X26eY07/od5mf1Ncrq
z5Cf6YX/zO4D12OC47GEZuhScsT/BfnRVOMP1TBtRxUSaCU6y78gP4bzh6qqYEYMKnmqVAno+2d2
nyH/QGgFjIeXMTlkZvC/gfxolm79NNYxbMcydAsDEt9Qck7SP411DMdGqtJb4kIn34SckfkGET4Q
rVofOU1ZYjtj0Il8yQ7tLPh8vz8/WKswnVt0ohNWmbiPEgntUpaHNjG0PdrFicVXTue4btAX0mj6
cY3sG6y5NWUgldHUzvEVBFtTotJ003U24JdgSl+iLDV3K72SYfwuIAr3rZkphXvU+8LfNl7i7Qum
/Kgpb9KWfuroJw8xliZ/0G9UL1Z3aQutWRuRq5E9wKlm77anCK3kKg3pjOPWv6+88S5RO+I7umSv
dGLtAByipxrlmxAmEDUrpK+eYV93UD9gjqIpHMGaRFzJC2eoQQNlDeMSY1drGlT+ocB5hBeJRnDx
onOSorVmnXOdCYQd3VSFdw2Y+DGWhbUijQnmahwSIDaCbEuwmSkB5FJTuhdFWmEgC5wfZk/cHzg/
5rMZD9DqT/P6EiLIyk66SwN85FoZ5WORDCdUU9cak0SZm/Eq7pLrlATVVLjAjNQbE03AxsbA6kiu
doYAeOGRN9WDaZnesParR8YjCCNRI/UQkqm4wNPsJiOS5wxwiHK8JRIbWwFDedGlNxkagyXzjpI5
28IIdSho6XM+6Q3oYidL4qNcriXjkRSJp9y273DH32pFebYr6x6z2kNlWwWeoXAHXRvOk8t651wG
rl0oBJoinYiMdjn2+bHjKrHyveJ7USO7yfT0O97PPkPMFI/uGtMopYbupeuQDOsuTYNJHB5tfQSe
KFYPbiUPDRS/Xsk3uhr0GFDdRWSZ+1KlMFZpPg3QVLrrzCh+CMGMa1BH2KwNfUvv2rHEKa61Vxmz
teL8LmmRKdXpgJ7cJ5XIi5foFY9h7dGysabifAdjb+RHY0ZaOUyKQIg37Hil/xx0Be0qKyNvT9T6
xsrwv8TWsuucb7mMcUt05SlNv3SqjtqPXsVSY39YAMu41R6pahbo4RKY2Ya5UUHr672zmfanXM12
mWrTeRyqBToKfynG+BzE+7RTTpSr6RmglLbMk2jBf+ijZMoSoM6ibkyTbPg+av1VbNJz9OqQGq6q
wtLBTtHQDmi15LrsB/y2avRQau6jnjpXdYP+sVEH1KuKpLUKi0DJxXejVs9Kc7BqjeZXpGEGtkOC
wkQ0IfIJe7MQCuQgxDrzO+lKuJ/hqSotPFW/jG9tlUKVZMDsjP1Jt6nnwsuGeKgHeAiJkCxMeDqV
cSbgEBlN7F7JuNgl2I8KJ+0glexKvaKvNDBBEcFladd3XdRFKEmStZGyJ5uiHhcgvR7y2qPmADgQ
XUicQamq83BX3natzUa2EAbgfOkGhjFcxVdNZKLRl9513etE3KtHn8IsK1VNKb3bERbdOB9+8AFP
SWCcFb+oF1EZfMM7t1fbhJ5oeeua4TeWYZp25s5WMJ71Id93nwdttNHd8CIoPKbuq5bw3jZDwz39
nkp6bChB7V43cIYJA2WqlBBXBtgjGIhPlQZLwAPQWCvMDK+wqd/VpXoDMRP1oMYx3Yb6ufEvY0qj
qO+qa1MPHjo49EqFGqeom303hQaqGXkX6XBjUZrhKsHuFT63OhgQjAY/KrtmRA/NiOjK/mjG6q0T
sjMLiRyKyc+rKq9cZ8A9bZ+qOHh1tR7aK8wU6hM+X7K+0zK9WRgDiiysdyCSUETaI5cUv3FvW799
qfTsRs3b5z7nS+pjemUQnbis8Zzxy1e2ZZx9J913IYVyq0m+Kn15r3X6qhXGfRYj0TZGkJ8M/DV8
fW2s3rhcBCyYFaAz7rqu2KLv/tETXBr240YRBCA0uG+WNU2fJYJpgGIrK27qhYb8IQQ1ILIrxuaY
IeRkm03vVd5e2Fa4JjQQT4SO4TAx16XbbAvS+l5M+JiiYdBsy5dxMHqiyWh6iYAuFU3QtUyn8dqY
2qR9Gldwh45eTDxCaDy6gfpquRNiwqAQNBoN0BfrwhXtxum7ozWAp2mT8Ry4ILLUck0mC6EiMKWp
PC5bQZgwyYeqd6NOw8OkvtD1fR8lZyMhNBDiEdfBXK7LxsHkj4i31lALp9dxG7+iJUGKgULNafuv
tt6rK6JBz22hLYPp6AJruQFlNdnr/NdRUiXvJDpmKi8IbUvG9qiNlWezogYdVQ4VeiQvXteuoiiF
9qlbV3bqvrSkPjBCz226gN9q4T30fXDj2RTy2hAlEdipXUA5c1FZ6peUKDhsvqTGKvaw7wsdkBUM
PVGUF70SnQef4QSpQUxf8ekr7so3u60qxxuNyRkeXEI2AUGXZs/7RsalmoIiCGusZaG5yzuN4oj1
SJPBX057Oy1AbVvZ6Eq8cMA5K568joIOPIZviV5eY3XAWxnSPv+S+urOGvpXp6/XCgp51H/3OH5u
0x6RAm7gpxBpzXa0u0M16vgFgQhkmH8Lb/CnU8O+dnZaZSOE67NrPRM3xugfIXKRNpAsSN2MNk5p
nrGwItbnSXZ65+AFob3z1egEAXxB+JCP7IgqQmmUCsdKUZuVJXPOd7jMmO8U2yzNSOgYmV+nkv2m
pX5WunWLrmj0F3ZcfJFdUiB74XEaFPj2IVxdMKRYdpnK1Y09RDfKrZfGOzM3DkgTD63JF0bhee/0
ZAcjW2eLPwVaG+zD0fzuR0CbLCqqYad8c2hZLHN5kqHv7LuIBNkYEVVVxM91J9VtljNRrPRtG3X2
UlUhnHRYxraGk4pjIMl+bjAF5AG5nFQZVghdvupGeEduBuShsnjVYfBv7OJej8gwCPMOpkscX9BR
EgsXw32v6vdZy+Hq5/YDCWsyt++DFsGqbrmPEXistfTLJ2HHp8EkbcDLwhszcV9T8rTWGDa4BIWg
XAaK17gWAsNdBmrA+aarF3rSf9PzHAOvp17l+rcx0xZGF99pDooE6ym5oifHWADlAFV1zoiJUd3Z
hsG8LVEfFUXl/NWyJ7jouduKl6iZ/QimzGTwYy1UcCwUNbsDCjaCTJoOai5KBvrdt5qdv1D60h31
uZP298rHUlJV3UVU2WLhGPQj/WQlsuweTxPyMF89VxikFiGqKbjuxJbWJk36zsCO0QvcZ96Jrizd
H0i0AeOjyHuK9Qh9hve1iMYrXw9vaM1c4bi5BJPoLLFMH/UKUgRZFuVI26QCXUbjt38YUjxpyVjc
jrb+nCrmMZNoXbQ4vm1i8yLT+I1VT5oSIENQj+cu8x5l1gMCinyqejrn3QmwDkFZSY07qhRAkAml
QW9WrdKg/yLD0eXklZ9dBtb8FJymA0QEIIVchHzvlEnqSn1CMsZOxggWNPhPFJK9BP6Lag8vBHSB
1cWKUlKG2KB3IO1UHhmRK0ZiU2HIwDQMm6Jz76hh1cSSqfmCpIBL1Zmajb7UcYhcZzpSlLDiBEcm
xs3UxSXi1+MDJk4MLoCvdLfuTBvBq5K6OmYlyCSwLx8jbZLIFS9pZdyECirEOPa/9nb3xfLb77TW
X8VoTurbb4GDay5XWVe+i8yHFiJdaooATrttjRossttA20i2g+wumL8fTSHd5eCVhBmgUEessAmy
LTX1vArB4gXWFxEmR7cofvg1l9hBi587Qc6DZu9QMZF8LqJrrcmdJXrMF79WyAVIu0tNjU6O1mJG
981vdYxpICWbZIymC16/5DqeNZNdtCsnb2Wyt000WINacPlvbhHFfdNDyHQYmLeccAGwoUrEMBGp
BuN/JL64FvoXTjg3ui8XjnvdoceIsBGkNQoKwgHXYMmilRUV18h6MA1SpNv5eKhleE9wwN3geVz+
ly4gVAJ24AdEHQ0ff9LbKCHAiSmZupFyUcie2ijKiwxwzOhbp86FRIgDajUUFRq8nklQZS4DO9m0
orkosu5WoOLFMZLtmlGsbNV5MbzhptJjuSub4jx02oOa2zSrwgsFvQ2HLgeYTWEegyP5ciY7b5cs
O0Xs24Bjqo5MlCPadUSmZtkTXBKNwYWfcoYqnAdBxsUmqygeEuumkoRinEqdnk+tPRC2vjZtCYKj
7Rdtl+xCKzn27l3YGdCD4mlUS6ZvZ4ZcAAMqpkpw2aBp3YB2aZZ6hhJ84BzlODQ73Ce30+p9k3jo
+HwkhHeKCp8qpRi/qCb13JSC3qFhcRPrXjf8Bxv+R9ZZVznr1SOhBeH5a0P/k1zOi1Q8GqJ9DXz3
uzd2X+AXfGt888EzGG879oH59xmY2I8iyq9dspRXVpBvewqiS2Q+C8TXyFfkC6SEvab1F2VwogFd
r+GQbO2MjgiENU1vdoVgsNAnMZS7bsjWgUn/yMvyu6rID3VIQS5KmdQ6Ko41uthfE6hRHJxER4+9
/+SXJ3h7cunlXOYdBQpZEN2IUa/WzuC/hraxabw7yXVPmOuXptOSAyIRa4cBYjGbr+cbMFaUGebF
EBrOwjS1YD3fTRK8nDn7Og3tgWZODoXBHSZpboG+ec6P9U5+UCDjSadopjz/Pr8u7j2K62XhrSjY
/vO9s+njU7Aua2kSEjM/cX6sh/awDZUeYRLW1cP8D3sqerSthjwLBTGuE1F+fc897jjSIFVWYHjN
MFskRWcipCggJw10OtekmMN5dAJKCr7qPbcd0ktnDrqdLdB1VN22w0imdGSfKH4CVHkrxnRBhI+J
LL6pQEPztUavjCJ4jq6ef206/S4pURqrkqzqeloD81Ku2XzYvDjnWUtfwKVip3UmJbiDKCRiXDIt
TjeEwaarSNkWU4pyGnfRuJx/W1wpxrj+sDg/2xpg5HDUoit/W6STsDZTEsfnz+urioYtgZJ19Ij1
5jCvufk9ukDJF5mc1PdI1A/zWolqrvlVrVF1mR6b1//8inlpfuxtd5jvzzdkS8SM9f1dgaOx7pqb
eVUEkL9IFph2hPe9Yf5P2aPFoek0Ikftk7f1I9qS9VN7ZJeLmnLHIItvdV+t7Sqm5zu9iZFaZE8q
hr5JHFey11ECSeu9p/uEpGXga6HGcILlidNNEprWdvRGsBmkJZEfgBUX221jwjBMyQX/9MHzinr7
DvMiapB0oQl/UszyFd+2XuAjHIWLT/7otHP4UxWtKYE9mECv+puYyIK3ldtT7iPn5v2osYXlDkRW
sUI/r0G98K/wLdkK7C3dJ/hoHdr+s9Ik6vp9DXOIHAi+hb047VXzV8qwXyBEa9HP811a3MKxOZKu
rUpYX1XCgd4JZfP21Om4ml85v+N/+5jT5CM9B7Jo5z2Bjj61BGT681cGZ2XtgE3QcuTAm3ef6QlQ
03iCwbA49wY6Cey8fSM7+EaTTb5YpxZlKdeejrT/9nPNLN6D7CbvJ9Wx0k/H5vyR87cdw0sssOAt
9MzESjafV+ZfPJc53/eu6bHMMtbTGUmK0Vq7FlHU5ICcLU9hR5z3vPnm/Wj9sIu+Lc7/HymDQnad
9LWs7LeX1L7cKg91lW7etmpaeAR7e+X+/Qiff978kvmx+a437YVqC7i7JqDYt4LN/D9j3tnnZ7y/
/vMuON+ft9q89Paa+f7b4qf/z3c/Pfa22+ZzsPD8ryxhFCVjA6owoKpY7IjvHJZqa5JVNK1P4UiS
zwVs3AEDWQWTWJL1Mm/xDoYQPcFTOtbXFjmRbkZjNGYYiPmuJksvtYkxLZujbI38QK3xGitPVkGg
gA5WUyPCGrnTFchthdLslKGvcdhwk6Gox5xcAiWd71uxLTBlqx7amsyqGY1hbrZTMqAj2FXkwE/P
/9eLqe3mm84Wt0jaRqQgd4MR+sduunGDjqvAfN8VJrLOebERoLGDcpIy9XAm8Gt6x/kfnseFwrRB
7SacoZPp8JlvnGnXfL/7/livT9nO87/fFud/2fNu//78X/z//Z2D3sp2RinC/kKSPb15f/mHt3tb
tKav8+HRt4/+8MD7F3x/l3/12Punz//tTfmcuiX8Db3CsP7rHy2m08Gntx9LcnjyoL5/e7v3lfPp
eR++6vvbQBbukZkzl5qfPX98yM6lxeqTn+I9BhpK3erDYj/RPURCyFgDFlv9q/2i9SXW7elmfmxe
mvsy892qjzYN5JWt2gRwALC2Z4dicpHON8P8oAcrmBmaR6DQfBmZvVt8GU7+7/ejJDeXFKoYhM7n
fXKA/0zippPMec+bTvtOiWQp07XruTMjk47rfT2dvVQucEh0mNSU87kNbh1jMQsS8HRA2l0RHvq3
nk4xDyEAtHs7I7LXzJfpCKWV76sENXEp8qYbtQGgE6Tmbja2xTgOWV8eGKV3o9t8FzHzc0LvYK1Z
Ld2q6aCdlxhJbDufOHMzDogDg7INHoZAlkWZqpjekVGu0oknYE80g/yvpU+PlaUKUy7siEsr6GDV
Gtzj+abzsvLw9lio9lsQ10t1NBbz/1rDMbZ+wVhy2p4Y0onVnJY0Vszb0vwYQmn2AQl6YRhCyL9l
xehXSlz6PQhBxGjT9p/vm6V4cLOMeNRp287dNlrfrJB5C79334a8jJbMrqkYT+O6YrqZl+Yt/ekx
3JQVhcHiJZwv728duLfleUO3KTW12naW8+acN/F7R86cL0Vv96cLljky9ErRSs7NuWC2K86Lw2w6
bKs6O0RB8YrXPcenjV/RUMCbf9ii84NhmlGbZazaKCprYPTLamtylldCkH3GtG3dFt4Fk0HuA0iF
VZvE97IaikPc1ll3zLOw3g/mk6s65QFY1cebf/UYFZidElRkj2l6dRgQFrzd1CllgMrSyQz467Gh
8Gq67FSXoSoYq9LL68MYfNM9J99Tg5Trrmq/SG3kGJy3kzdvonkRJ9r9lAkMSbGaUqr+2jrzhnnf
On6pMUm14CPMm+D9xppOTu935yPTqc1sHQ3R67wZ5g30rzZVM22fLhP5zqPcNW+U3HQ2Rk5G8Hyk
vW2i+cizw1YuATrSEpkcN8iMlkCthl3kkrS0DEVYHqbR+V4qKP9m+EsQ5S8unYR1N60nT2O1E3eG
t3++/7boeFZLABTz53kVqtN6fFvf09J8VyMTdQ/adPF2ZITChk1hP84nyPnYcYYe3d+8+HYsZWaw
NzPqZ7lNa9pM7H6ps/VhnuCI9RXS4lSENMyKBFFdabemf0mhef7vOJ0p3BS3kjnmD/O+VBhAXrLp
5v3uvDQ/JhWFxgMDiHlP86fVoEzv8f+lFf8TaYWOpPCX0orHoHoBnhqkyCjmN5zcBX++6k9dhW3+
YavUwzT5Lp74MzzJEX/YSBaF4xi6DQRKftBVWH+oiCbQCPMfYVk6X4POfO3/178b4g8cMRZZNaYh
VBt08P9KV6F/VlUg+ZC6Siwhb6eZ+if1JGkEftRI3zzOwllaBv3JqG+klpY7CdhzY2etfwUOdIEu
Qd+TWt3D6hjWAXG128boLj8oU/7U8Hw0Zmg/i8kRefB1LGGqjqFJ1TY1fvdHMWfESslFnlAilVQM
cTujaxCoua2cXuZXJ3fzpbQTOjFtfuqcLn7b03/SEH38/J9Fb39+vIHsEzMqzdtZ6/5BqI+ibqwc
VHFH+PdPmd02t5IMWpNZybEjkGDdmTV6p7y+qCRxyL/57dOqfpM1TbvN/OHsKuwrUpqqRWHy599e
+p3vwfsnBz7p5Fcs6jCY0KEkA0FCYRmIOyX0jhgYgQMCrA3D7+QRIRWh1EraPSTYCqS75xPum3TV
uPvNl/tZZfv25dDesr/ZqobR9dN+0hVROwAgN44xzWKAMcUTje18UxQuYb1VoDCY8qneGd5KkanN
9DbZxg3JUVErbmPInnv0gEXX25tff69ZhvhppXE0MMORKBVNezpeP+4wfRYTzdIHxtGHwLVlyNhT
WiHnnSLXDzWKvHtYLFud8IxVOMK8ruJWHuIikYesRMUd7arQEDu9IkspLobjMEBqUFRyCTvLC0+q
RnZzuzL6przVMwrog2WgtvEC7diZ/XcTe/B1kz2ZRWXtnAigyTgUKz/wsmezdu6VUBg3SpSfOcgi
RCPpCpOBdm2qIdnyIj80znANEvlHlRrlNW0jrjGVre/90HpSTPGoTsEKv15b2s9GlGkrwl6zTRMm
jmVaf/M9hZrvNlAcjGOQZRPvqzJWpoSCw5QbHzIRUIuxL6AvZ2hZ7bR8yXDkLv9fv4imcebRONI5
oD6ZRmjxqrE/DMZR2vSbGtW/JC1RvxmBRkEluB3gj0nEi0iYjH1dJ/vaJn331yvjZ+3827rAhWFI
cpzJqJOf9GRkUZaKiQ/t2BI7rYidYSEG6ydqjOOcackjxcx/d3r7+9mWyDRTaNN20LgkfNpbVfye
Vi1IO9ZVuevLDG51JW4zzz5nbqJs4CyNxyn6mnb4VLm3LlXAXWWh6Q9lKX9z6Ii/n29MkvksTeAe
YEPYnxS+NJm1diQH5phF9QV+Sf1Cd+pLbNNLFVrMzdS+kqQirGAAk20dUAgb2/RS67NxX41psNL9
HJR27TMmo2hCKX4gkcuMb8BGyn02kJ8FYNUl8wSAclkN1HU4eWukvnK4NYtfb8xPcuW3rWlwHaPI
QidYfHb0uQJ0FsAMg2oEEP50zN1TWcKnlL0PBzFU4ew79kWuVMqymMozcQVq3B3MZx0k702FnZEK
NTliDSZme7T0ydUSrTKQdcCV9GMrhXIVV+A1qHPSD9bIaielZq0MHvR+0KaL2sTmKXOy0EOnKn9z
+v2b9pH9BX++w/yM3dVSPx0uUewgH4hy9ptIFjvUYQlNa75ulzYI+9ovJCBn61+v0dk78vOZ1eRq
RHqYZjEMEZ+Pjz4Hf1NahU4/fNIPE8l0Rul11vKCOozEJOkktr/1Y90+zjc2YVXm96hIk99clLWf
rz1c6A1DdVQY1IxQrL8fqWAjkdEUuUIkUqRsAk2F0g5iwiIjDc5S0G9FF1KXtW0TcTNBpKJCkOfB
VNrZomq2GKUwfJXeLYb68jcXbfnzGXX6blgfLZVB37SJ9GkM9/H6kyNbE6ZmORA3QG0qEJNwZ4XL
qE1om6FFRC9F3gLf7RJ9anXUakhTiWufpuuK18ViLQhbWKCUVo6dDGDQ9cEON7q+0ZziGLlQMcsJ
s5oiodj1ZCY5jMrg7eCe6AUvDAdpUEp0j73WyAtIe96lExJhYQfEDA41qT+94V6rSMlyz3bWBAEc
6jInwhkuOX0yVSUTjU5n5E/RAlEPmjtL1gyPotUwBoJ4uGytKa2zM7xcPSNY13C5/3o/YxNOZ9r3
PU0y9LW4hnPgOipaf0Z/P6/D1AZcBirEOHieRptDmkia/HGTBWA4TECVeu8S9wKwArhtjcyQ7457
HOI8IzRk7DODZ0byFCoAscAGrQ5hYTgkOmBleLiLGKvL/2XvPJbcZrYt/S49xw0AmXCDnpAEfXkj
VU0QkkqCdwkgYZ6+P/C/5+r0je5Bz3uCICmVxKLJzL33Wt86p/2Y7Tl2fZayPC1ZPvLZkSTYNJM4
z5krzoFH1CCWlUORg4SXdNp3DAu3+WrTrvwuO4zueN/GuC3LWNu82WCSE4a1WxVEKy5G0ja4dcBg
eM0Lvnawrbf7U4bztVtZeeZtyNV42OujRSFxbJKTUWiK1EbUkPfohfkpMVbjdIwYRd5X47LHpl5e
CM6A4Wm7/Z7jAR+hkUyjdhIwJfApiiB9cnvBMAtQxCatvhVNrk9LguzVd55Z1+BNcSxShf6ESBNC
A+peEhujqaYIDYPWmLDGutFD7qyqhVI+YjKvYQX19U63C3NhsxlPnP8PbZZ0MKcRPTZO7IW5KFCJ
Ejh27WNQE5D9U949e2KQRLhRuxRy65GOsTNLA7JTZ22z1v7umcCl0ngA34y8q2MTfimKT1Ap34Vz
LBbGntbQFzuMw9O1k6CwcBF9g9wcn3Ar/hh6uILIDOzNYsB2rC0muZ1XVLvJM41NX2px3tcVUGLZ
pPLk6Pt0EC7O6eywTLW+VKD3gJh5L8T9QdZ317TBvoe4H7nnGedsRi7IlYCRo+2Yycks3d+otZgt
wNAKC6+D+FinYNgsBM0eVqZHpqPdhu4m3aUu+SQW6UH61bGMUv2MIRVZmOAg3w/Pbq5zOO6Vu4md
qArbrCDFtE5eZd56T4kVASOPOXiUpTqAaO6RECBjSqviD0SL+Bnx6Z/ItKNwdPIy1EkRHAjC4jDr
ABms4B42NDdq1pp0qJL7PipJDV98//vYMOPNqrs2G73LOv45cFAd8P17Y2gVGo3ZPKtXUt9DeqeH
wYi2AhzUs18mB6dOpnsDcqMgYiZc0IbsXD7WJwtE6rb3DCv0GyxmSxWahbMc+ayBXVMD5xmL90Zg
BNmAYiaeJy/GHXb55p9POC3OsAc5C4mSW1Yb/QlS1V3qpf7CrLPACFrqx9Gv71nJ7B3kaaDAIJC3
TmfO5wAmGxbUnwZfjbdIfGTV+Iz83SaohZOFoJI+NInMLmOl74yh2KNhbl86ER9iOUaPvQsbGyM5
y0dp7QL3dwqlJHRKpfadkQCGyHV9ItDt0hXeiEQcEyxZigjgs/aHFBPBMwTlHbu4+BF1+IAyN0Br
JdtHfsEaUbnyTpEd/ZBBNF/WDHhD6vEuHgj7I90ViRnv6gafTvoao6EBgXPuwHaDJcLljlAhHgbv
q786i04ghwJWbXwO3ng+1UNX5bvFLcleMisgge2fYLSMu8LpfnRYkx6kpxGRLz9jJDRn8hi60MkF
YpxUfU/NEwBW7xus8E/QGbuudpIHF1DBJo5iuZv9IL+LkMCMoyfOTKFaAL5eue1blkBExewKA/Ar
iYnXJEQhNEtAcgFQoC1o3exat8a7ohw+OKOHvLHotiwE9S/AmQLdJcI/y2oemxygq/bza1mn0Z2d
MMKxl+plJbLtcZSftLF8Js4syNUihcIyyBtotdxFrf5EOJQNZXcIKvh81EYqBqiF9mGw3CvGgiMB
nXdZMAHfC/ZV5Nt7t9cDfFLk990aW3YL/jBq23qtvGPcezEuS6KinKJ8U5LRj2Hl0Xsr5e/YxDbg
k7ZCGc0z0dUgnooGZWi5WqqGIK/v1/TXHdzLNXLYxGgpDBweHro1VSwbK2q/TZzQNhYOYzQ7w3Qt
dfCazG3K900fxGTJByNxsTaWpAxN+N8F+LXX+DqZmtO1BAHloebDNpx/6phYSgv0r4XyHcODc+q6
1jjp3npsI7i+rRyuEaDdO2O5U9pHYbtWiRWV8d7uEW9mSqG8tnz0WGqoUOyjsOe8+LJ06BnJu2tP
AavTU44LvK6m0Cp95zLny2PVK14yu9L7skxVaGbdK80x7xKXfh22efAZlW79XC4BKcB9NobuOCLr
tCfxTUtL75sMWbHB4iSWnB3C7n4v840FByqniuhYG1RDCMXaIazqAyhyMllIo4TgkE98SOyn2Ojm
rYsPcxPY0KJoNzih5/YyJOb31TOm4iq666yVcQzqdtjBGYnny7A0VIsN9kIfeplsIMmS2nptbOMt
UBbYRgMtE3QkEjQH7JsyJyMtUZ4RQoXKty7xvZOB120yCYy0SSrDadHtbfBl39tu/q6LVJG0Jgdc
Re2H0XLMjqGurDIRIPpxXjKmMaNjvkQ0x9biwpdj9zVnGHt6LzUvGOIwWkx0jVpZ/SEkKdn5hiOu
IKOeerctH3wcggj5mmlfDv5V6149cQ4niDgI4hABxr5oVHIpSL3YxZaCl0gIuIff30ioXwTKbXMR
RIUmBtJZkXR7X+AISHL3NM4T1aWA7ASdHX6cZQInhYA+AcKw+2m6apURuwY9lfdxcDgHQRNnPoZe
q/XVtfWNszPhZSGjCEDLoscz67BJzMQ+8GaPelwjiSVqoLAC90HVQFx1DTM4k8k64rDMi62L+2BQ
X60t5s8UpWJBdqhKZuNu6iR8mWy47yLi0CKAH6HSwX1GzO8+W5r6MFVgzH0QBTsbIxqbv53t+6nC
hQFDhHNy7h+juiQap6xHpCu22hGsColKlNEe8hJC1IKGw6ZtDcTl6/+YtclwaFysvLnzUcTWeM2i
wMRU20vYfZlzTRadbth57asszqLs5RbPjHNKEtgz0eDmdxM7+EG4pA5NyifEtCATm24UwTHBbxQ4
f5JajxCTJM5X9ws8GOWuNKFZZYAMA/Mnwd4pJUmZ7EZDP4LFcpBWkwCQ2MG+UUKFkVquptD3FdCB
XSz7D9sITlC/jZnPd2k1v6VjfQI+4NuFOXQTQZa1ppS9Q2KCHJNQ6vL7UBMZQ1gay3RNoqflPkMG
nPaRD6y1rZJP172szbApIcfZW/WvlvNnQtSz0Xb50/eGb06XnzzT3bspAWcNKawc4pz9gvh8o5bu
ZeIrG3ZehRu5+ez8JodZgpBmLqH/t1N/KoI42itZoVoegCsn1h3JsfgDsu7OsIlBgV1ZDRa4yVc9
4kFVk3hf6cizxds29qRtTDmApmQ6+Q58x8IBRh3r+odZzj8GYJLDbP1yQo0ciblJgXJsjEmoz+RW
NvJYqndjQDZe5kFADGRHBpjzZRfg8rpcFWFmtcDLinwz8WbUsuOIHdjtpm6QsTeTcz9rKFtj22O7
LnKQw03XwKY1eFuwTyAHlBDzqydtgpbz5oGMgT6MhGHt/Gabm3PKy0NOj0rzkMHUtZ3QIAKoIbtm
jNWOYTqnX3dXk86wK0wJIjet7+tM9mGv9zgd4TtP/QuqIJyHra1Pu4Bp/M7EnY07AXUI2m7oX7rY
62U6Wu7MuVejXHVjJ0ychmKn744YV9hkI8gn2snDxiC5o4yJYwLbITdWBumJ2FyApJYRUvTVPWhR
gn2gJ5OPCuj7oc3vDZF/DLn5WSalv5dEeW77wdgKB1SEpw7M8PutDljQqdR2nBH9fdCBCsOluRna
9DcV71ESphcqCcdaK/nOxvDIWfQLHHjNmsTOHYOK4Nw57qThPfk4Bw92Bw1GOS3asva5qCySTquq
DXM/2XNCJ+o1P5U1/rJhYpWDGgel6zcC5BS1aX5g2fymGO+RRA+nTSDl6mPD2tSxDeCV1aIs4VID
xbiQt4KJSuQvVBUACbo69JqKfNioOlSxIFukdo+ostY4HfRobFoB0mevPET5l5+AT5kc9gwB9Anq
wmGevNc0IhQ0bxM2gixCC5WInRvHV9MS2FJ6yE3a12Coy+ipJGkv9UeC8PKC9QOOsDSCX5io041W
tOkZ+yCJwYfnG7/WvCChnRcxSqLYx+htVOJLNLAkiSbbtCXgKAX5ebfSXAMAjZZLpm+Nbj+u2X5A
T4D6Hn6K6nEBGbAZA8PZ5R4IZbKfFlKAckfUuxLvOxSWn4Uxr77AuDvm9leuR4SqtXbwJxZbz2hD
a666a+0DWu6tD207pAL2xTXmIEgEgj5WXlBvpNN4rLRT8m316Xf3UMc00a0BjGDZPdlkf5OE0iTr
EzmRQVJfOhPXgdYR9POtu+h9Lht1X7oF1br3hPao27mEom+wgZwd98NRlon/FjDprEEl2xCjMwek
ogYtPXq8xnx0fV7//N7WcRkqi3Jc0qwKZSnPPtUES8XP9BO4ZLeR0/SjSLGwGOh9S99mdxmIpGGa
3JPNKJ0y25oKDZKPxzWt4mfQL2rT5DjCojmB2B+710yxu5aWQ+aQ901YxF+1Bx0r67iGHXiu/qGc
74XdfxlBzvGE4Bu2MBsz4i7u5KUTKZLxFCJJvVjXVA0A+WDC7IwhP0uYpl4Zv1dm88eKWZ6HCUvL
GFAOO/62hz0bs8tFdok2K3AfAQFgCy2ITaU9fYTuFW9tM3ge02ZXdJW+0gIdiWapkZyk8xLaAV0i
sbQqdHwEmaORZ6Flgp23rBymwQxvM5CfdDzNs4oECQW2j3lJD8XRin2PFhah0oNRGVB4o3zbtt68
98YU8Ujd/gbhYN25LkgGluGzlXLQ3gUebk+FL82sMdDJCf9G7Gf3t1vFVGVQAstHMSfL6e/j8OxA
7y2zxapTp1RUpo8olO/F7e7tQlGCk8RDER02osOTKNGXTJ3uD7pA2dkITDicZvVMvAki6PUxdXts
7pMvUnAS7ACKAHZiY2KT3BKvTeL728X5r1uuiOBPxPOaiey/idH9DphMHwd3oulUdGNwSmLjysyH
u97YXvMGk4kDthYj4j5uUxtgZ9F8Fvu6GYDgGQVC7VRD485mHGae9rcDOSRbuzQ/qYpRqVvLuA8I
Ds1d3kIrDtOy+eoqrGd+nvUkKeonH4VkRf3j1RLoKCFiEKY4wyQmZPyO/dt0vTO/kq66/eBgF6S1
fadASia6J3yA4SELJ6BnzzW+HEddF5ngkI7pjzlsM7kzvGRZ/DAUiXmQgM35Zx9oypCzvFDNBRYm
pA1TWjAqmQ0VXc9o4cWPOe3cHeXJH6wKkLwl2ES59hgTMCZGm+xKYqHyLS1RGunKUyecj8mzb+lr
Z4vkEdF8DqjtjuwJBEh0RAWsq+u6Uo7zLNi5Y461VSYuxDs4NEQ68+TkVIP1AmaJpod/mRp4kH7X
mmDtKqKE0+W+iYuajHU1HXAi4J3JUuPZGawjnnHcFGidTp05OZeiXL5mUScvTC/uPLtPrrBYjKNq
EL1McxQ8uIRPOZ16MnMvOILVlDBNLe/Fgku7i/BT7Ywkx+XmlA+dQwZGERfjMVsF+Xk+B6zY/XTw
Kvi5c8NXNGnjs5laeCXQfRgGDvCux/Omu4TgP1vXjyatMlxeGAnLgIC/bAk9e/xGdFG8Y7zhXLuq
enHb9sHBlHKtianrWs+9I6WXLAJ71aTFtn9g3xwPbvtYmZ0Xwg+1npzkOS/8FnBHGkMSK+/9xkp+
1s2+9yeabm7q7ZoWe65h9zrk2/JRG0VxLAssx8XUGtsbXq723jKvZ3kfp+WO/6vARrRXE/tADKj3
pchOBZkVF8BGv1SrugeS8QhWAnNCK5Dd1Xamz0B774ttTwyArPLCr54cmtImz3iKkbsL4AxpflA+
IHgGHu5lqqq9R3GbyyC+G+dHzBMe30ay2RlJrlQxoGlIocjNmVmyO0fNzw3H+z4e2ksd199s8mFu
odxHQkmMK7igl2DGwGjU7R4OY4eVtiivdUn/JNYUPlMQf1NN9MPw7ZS8Vf95JnDpiuDizSoc62JN
INtcenTnhrBXc07qZwvzKuU2WcgE+Wxvxaddt/Gp1+4dnaL4cehIOi7RZgE/jIlBpX9415javCtk
Zt11ZlFvmMfiW+vIJiEvggdvfwfOqL7zX3Cj4ghzu6dkBR+umX/7lBkwDSuOANsx4WRCzM+TDmR/
YitEpDsVuM4HiDbXOppEWLoCvEopK73RqMOvYhjpjlRAzHzCtA11lhltjKXG4FrVc4hZoz+Oo/sa
RAKLrCpntMAQJmiLgiVsg40PN3fLs2SuZY/mqckonyGDb1Hke+vn+Jkwge/m9D0bic4QBelAUuTX
zjQ17wEm+rnBHWOQoUt8IEdPFiyTOjRUaiNSvo08WxY5GwJFFnGyAweEGzYnsiL5SkXNpjrvbLmi
UzHJtKkDXAffw6AeCOpwwbXPRPK2efJLuMgrF8OYgY+6JIa5wdEHNXSW9uCezPi90cN8vl34Hj0v
MvslDZ+V1J9all1aLYtPj34Y0a/ebtXT2sNvMhsYMX0DEoji+mJS9O8CEU18YYFy0OHmVSl8WprJ
At1ZF8aW09gZZFB60XodylH3Y9V0Bmi8GgSGM5KI6sYErKHdh/PY0D/xxdWt+G6YLM0mtvU9QtFT
SZjvpg+gKCK5bBjruC/z6P7qYs/Zkiu8rq/W69hOzkFbzROhKno7sVyHkzORGBDTk8JSEhF3ogRp
LPWQAjqUrF+dGKn+h+yciI4znui7MBl+l62cTp7sLsYyMqviqL5zS+eU53Sj27j+46jcuLD6A1rn
yYhBorbzD2lDyTe7YjxUgyrOfhO8NYuXPoHYQ8oe/x5k657rmWc8ocULdc/qSEmGZljFd9aamd7A
W9tmRsYpq1qNQ3WErD0J48JLNy0rJ7bbaD4n7YQ/ShV3NJry0OxLDoe0ImDNBe9CG/ZlLIyXSZlr
B2TjGbEbBh7NfT+GRjqNwYOZ06AKCvWpqSVPWUpj3SpYojQf7mwmUmeQ4TABU1w6E5VyQcKHDdBw
HvMWUQttsNmez5SdcAGy5VFYwFYmMsu65BC78rlhpLUlL6cNjQFhCRlPDviTcMhWBa90k0NpMMdw
GrkjI+ZkzhBsLQ/ARWQI/MpY24xC3fVSladiIvZkWi0gTXFgpOBvk7JxQ3v6RWvOoFqjpedyDKW/
6MXUO1isvkyaRGXh0cJt15YP6QFh0vzwABDfJxPBtrM8Lrn5aKEDPaCc6RgT+/dpKcWptiE4DMaA
EWok+KUmC8a0yP2wVRzSDIG7mZbkhJj1RbuEGQ5+wqkOMmrVuL9bWQ57L8ifBHU2hQ+eYqP+5rIx
7GM4Dr4lj5ETfZSBOZIzGIxbmgMxmYILrFfWpe3STGk4eTh7qKv5xximkC+IN7p+0nkU7a3mZ0cz
/OjiDalJhKb/+hxLTfyVHX0p1wDOLAoikYmq4OD3maLnIRSSw7UsGKW1HnVQmnioNhu5Z4F4S6zy
BTRRHMZu9DGWBCdl2q+ISKBLMHboGnKW/YOqmNP0pXcsTNIgK/EexfFHoMS4bcTcbCvXj3fznFq7
OkhZFahWE8SgRR4xTBXRDnGrRikzFeFC3d51wr735uy9TwQTj1w9Z2r4tUw9H8U/Y8ppoWXsZANK
voD981gp9n5GUwRE+2J+X1RKCz8FEVfk5KE0/rxfAp2GRu3ugNTkFwp44Oa/gmZtcTCR3o0y32aK
ZGIDGjiRR1s3MzEwSXa8YkKcZc1XixbFHhnZmzNVxW7sinecf80OUS3VkMOhmQTDNQzKbXegiJ8W
Q37OuFVYD3zID2kVzq6sw8AWCoNbN5LxsfpBxfrxNv442WwS3NkW0Iok3lE50PKwLq2MxIHhK2v8
DAinhSzo+N2XGXX4uvpp3PRZ0uxsAllyiybQSD0eeBzAF4KeSHHDDr28GWX9FAATRCrdH7t+NM9t
g72xkfP0qM1Lth4kaX6Rm5mmzEjpajOImxQSMCt7mSjhL2O9E2jndjNH77MIMs6kBItBHSmyHcuq
Q6BcK8+EavMJapcPL+77tyxNnAc30Q8DRNEnu4uOIGjJo9r6DFZVpFxyQlkTIgN8AICCbD+aHOJL
OevLyNnO9uKaXI4TQsvm2rWHKnDeKt//4RY1OdGzd2zz3ntoCCEJ6NPvIUJme7OgsCDCcBdYXfGQ
LvpSDmJ6KRkZbgrgJBBno0siK/8qh4TzlVyT5KPDMsjg0HgclBoAwLScBHWwTXVUQvBe0jasgWXt
27lKN8wN+PwN1lsRjVPYyXxX5Q20Ghm/OEv6ezCgE1I0V3dlPd07gz8eZlu0odmUv6pFr/TWrsNY
5P9AsmVj0BXmO/maEXwnSFxV3oGVSyHF+C0D9+mx4sCFdYTOiwy+YU/aCPTln2KqQeYpa8NwLT5y
Kv1l1/w2tQZE6pclI6Nl6Q595lVhDTme0az1aMaNeSAZHApSw3ElbYy9pcMiydN9teaV+7jiywob
eUCraUsCITRI3kVwraN6dYjdrr3hl2zN/IDhBbCg619Fqo/YL4uTgvCzJVl9WyS1ONhWMYbCYYdm
hgTmNmk8ThNNfKz4cejrBKZXa07TaPpYCNUAU70VP5lH91vGg08+a/FB+EW2nWF0bc1OoT/EWE4+
wnxfFgaBQzh8QkX3MnUaJlyThIFUHlxBJUpCKAlEikgkVrdBcviZo5LTlmxtQk/ankMvua5p8Dwo
xzxHmDE3MWnlINzxOLflXeWM8WGe8zNaHRDzhgeRqBoYSzIPtxLQRUHMphsls7cXqf0RgQbfJogj
Cntq0BkQksjKufVThqI0dHOnL06L5tOOQp3UM7qQnKHpCEIF7o5RayRnEWIVNAvmmRlYs/dmgK9i
chSpmdxsTXSpoV5y+gWentlqXHHCuGPtbVMNW70gjwoWt7kESXbJvf5UafVdeSW87nU2KE1oHE6U
/ZlTcmqbUfwkXNE8Dv6C5ZQo4okMm13fzYcWWMdV5cSq+pOEGJAm8ckwcuMlag9+DoIzBVlFO7p8
cD1PbavfngEWbWrklXQZl/BCW4JqQf/pOvaxqffYu40Ho+KoKhSbN+qZrUwInBu8lOnZSLN1DMKV
adR3XbtNXDx+ddJzLOzSbGMaPfoKC61ZS3ndubiOa384ZTkFlUFZFNuMxA10Slt64xQIXgL7v6T4
jDFT2ioPzj4N40dEVK8mqjTMRfZ9MRLN5/ec4DKbyEvYpKH73Z5KK6Q/U14l83Vjyj6osn1218Dc
R8r50/rA9DGcI0NJjwR6xExA0nXbgD7QBCP5UOJeF/1BUpY+OB0MAcPqrlj01LZwYyS0Q3PVrrrT
bdTvRT1fJHju+3YBptQtlkfnwGBuiJacEJxJ71w9tRxKuoTNC0x1pNs3zNGslUbx1phDs0+ikX65
2V2WDptvjS5j52hnuR945dDT9Gfp8V83nSb9LPCXXTQTR1ylwwldzDG2+6MI8Cq5rWFtaUgoRg/U
rpnK+40niSDBvRGcV9U8PmomKLMi29Iq63DOvJn8DZNDZ9SRHzC0V1QLfVjJ5dFwKyLbqcJIaQI/
tHh9tcWIWhKjZs0HPbvNRtmkKfVZTwkqgBXk+j3bup1pP3g1uYET+RV7os9exkRjRxtasbcJxQzn
iUlOA5yN3Az9HCMVfCkD+5IrXrfWyqIzJp9tMw1hZ+hvKS8fWBCHoLtF7bI4uIxT8OYs2U8Ljzfn
woGtN/v3y+0x/b//we0xozBbdgRYc76ZGyFGkW/T6mm6RbJlnvOvdLbbg7dL6xFr23VEQ2HfVwRl
RKeo7dT5ZqIxyMQs2DG4//dBb7UrtexdBSdtbt7+ZgdAnGjB3t+Vnkf9PbJabKJczUzv+emyWi7R
Stn5JyHu9j8nt6dzu2mWxHfiPfjH93Izv9wurZ7/ZYa53Yf+MsBjyH79db8sxLypcW73BM5jGbbh
EK6mq79/wWwjl7K18bc3r9Dt2Vo3T9Dt5u1ys8p4hNXrFpwSGI3+TCw3l/VlH/n6F2U+/+PwY6z6
0uYAmJ3VHRbgAQNFTSt0vXd7aPRFve9i+SLLrGQFjTEk5nl9Sumw9jThAf/WYk6Peg1tbsv4h7s4
X7cfv/kECfsi3bV67aSgezJxODYCJA83ld3/p6O+zs3v//k/fnyVLIVp16v0V//vZhy+ey6Szf87
HfVB/SYs5P/wI//p37Es9z8k4k4Unj6bgVhdGf/p37FsCTMV2aKHphs997/7d9z/YBTrOoEQto3K
PeA5/Mu/Y/0H5hJCIMhLkPCVzeD/yb8TuKtm/N/Uk6azqk497EWmLdCx/3fPSt4NSz4OQfpYRcDC
8YzenKJuAbUZ2vBxLsiCqYf3hOhk5vg+sy+Vv/lT+gWinoI5layAq4nv7wXPD/yBTFyxKVu7glke
5QJLynpRYlUe1iC4b1/m2xdg6htvb02okuLBJqGJC0cvECllZu/6WoWBVu3JtUgSpjAaySJ13YM7
LUhs4oTJGjMoNH1lfhyEvkRC/soKI3psweruexG8Vz4N/8XZtm7kPboB/kZ6hEPbImPxyxPhovfW
5GOV76BHD7niTCF+pjDfgXgbF7Rf7qY1xopqaOWDLCtx4OZGvN26ORRde3pvRny3be0+CF01B6dw
7nNt5hcDMudWd91XNEW/zESQaVf46FYa0GYUTaCyfGiCkJtd2GbDvrJG59KsF9h1AgDsj7GM1aWN
YuokSeYxsx7fyKg6yL8U6+XmuLzdvd0i8P51yvuct4z3oIpd49h7AHnW8L58IcF7IS4KQgY4ndUD
ffsdWI7cI0Ru8HJ+vGxvvxwjLcWsraFgHvs0jOvidRTZNWN6jsnFpiqqAXdx+PDO/pA4u4H9LZVq
R3gDRZmazlBf7I0Z24RKdAntNm1C47a0ywSbOesQYzJOe/cUR353qGiSc+ZYsSbOAKJoGj11iRYo
HvCUUILFiJPKGEyDp62TCKp/nvbtpf9v78Tfd6dOcxnCyP8jmBaYzRwdcXDC/POnJlR9NZxvFxRN
KvRr57cJq7SA3oPTk9D0w9DiiXbXL8Pt1t/LZCTd2S7ot8jZ4SiP7/l2uf1C/+3uzfGploi0SBwd
mwTD7LK9GT//uQnp5XFktrulo/NxU/suqxP+duvv3ZsCePGUPPolBNb1Pa9XD/zt1t/L7cNwu7vM
U7uzOJ6tEFX86esHwVsq3Ow3b/ztwdunY8yc78gzRditPvbbS/f38vcxmormicSBcbXbxut3uFgY
6BFQCMTlFrV6+5NiGSM0DYQj3o4Ot63pdrnt17fvOcowLMRdjsDA4RAb3jztSmQoCv963P+5X+Q0
HfonSctgCf2Vb5DccMqq+BETNH/udS13qeFPNIj65Sx8qMfOerndvV1sGGxQThtkcM4HB7ujRfwX
J6z8SF9LIEUg9S+w/YVh4Jz3Z18pbrbVzGB/6i+EyH/zaxIta+LyvJRITF+I19lfSvQmKw/p9qRk
2EMmOJvra3x7ACoyL8p6Ef9163Y36GprjbE8QK6uzvP6Azb9jENJPCMbxK5oK+uUr/1ityRYE3JA
HBqiXvi9uZhrjzpox3S/yOl7WiLxTkkWOMuFU1+UWyCbC32OBBedBAPZUC2rduJ8b7o+vihPvvoU
+DSKeCHb9d1OSkLXJ5cO+rQuaLc/0GlWtt8R77eneWxd694as1ccbQvfaJOY8uWJBCmqQ7iJ4aC7
+2yZfvbKkFth0Cs19TWN6c+vOx2H4+grDSxKwbaBUFn25Ogx+vHN9Bjnw7sp2yOpKQJPc/CjhDpJ
mGX5RGxWQEs4LU0aGmmxr1r+Rpv2UIGABw0jRWU3F3eN71UH5lEf07ggsM8/YlkHJ9LU0UuX/rKZ
moXUkPWjMEHYVXm1tQbzIwI3GtaEemDRGu5TG7Jdna3MnoqJQAo5nzQK9Kk9mRKhml0YCjbs7KS6
QiohvrXW6ZVyEEkIn6a4vBsAg5l2s2BuMXYTUZanubfvrHZ68ROE6qMDm5ncyzWvcbDDeWB/c5Ax
tc5IivY4nBu/hgQ5Jd0lyOd36J3E2WeQev2k+sqFFCAOh1+GGcvz0lAB0BwAMNZ1ND41nDIjYTiv
39KlzQ9NNj8YmQ9macZhRWDVCqedR+wFyYMQTEM9ho4nehDU22ITk90MDREFohPlh85paDLYsj/P
mJ4MFVCWVq3eOhPNp27IV6tVhMg5HWzMJg91nNmhI+kpQOvdTiolxnZasq12OFwNAsVPkcEQZ3BB
f1EKsRdiELRn8t+ztZgklM2vQzE/FModX8Hw0mcS5KTWwguRyIm9udINXVPTybKHo53Bimkb/tG5
Kx57Yt82vPETcZG5cT/NFI0i/krmgnjLwih2RKQPhyoq36amn8Lcy6y9VcvPmty8/bgYaCqYqiQu
mvt5jVPrfRNiWMxwVRn3iPSQBo5+R/cLIQsqqOllzFS3B+E+E2ATbD1/sO78xml25aqqsjgn/Szc
BhQhA16s/ajFgVPYW98X32hBJMOlDiAxLpV9qhO9M830K4+BqY8EM2wSjzwVFCfWTOCtZj8/0tOk
A14lH12pm525jB4m4ZaZQTXOrLNBaMNnvuPJfHmME9Dc0cm1CA+Ry5dViUePETjt4Lu84DV1zfqz
D7oPn+F6NAV3Y11SJ/O9pVmuoDahZACQcbQLWFHrV5WxNAnKCZMjJxquHTKVt8WLjP1cR9B4Y+Pk
Vs1bPmenwTFgaU1ErUuGFgUuVJs4nt0IlAMXZPJeu8Gvws7YTswYdZvpGPcLKOKyzg5UYXwnrRLp
ymgWwEtJsB7m4TFYbCOE0e5yMhh/xRUVYV5E2XEp0Eb0J+Lhvo1UzrvGkB+TC+zBCwDGT299CpmM
3M4/ufKcp0q9qjkhESueQvp3+UmRFUEEXGWfqxpjrsyiYyewxkSr/eF/sXdmy20rWRb9ItxAYsYr
wZkiZU227BeE5QHzjMT09b2QunVV5YiKjn7vByNAUKJJCkBmnrP32rV3bDVj+mRk/hNv9FOCbCHo
tLG5prDAkzk6ddg20tl8XeoIpVyj35l66O0stClBZFL6jq2bFMwtB6z5WEbAubSFrl2LcOzA0iYX
3Wx+12SQInvQ432Vg9ZOhVZuTEpvS2E0dDFdClPhfar5zX7Sm2sSEuCNUd4Jpkzc9XK6AYilJlpm
D4abPbY6mh0EK88WvVLSbQktaC8xki0qXy6OkGqCUEuPMBMdqh3Cg4PWI+uTW3+0CdeYtIaEI/q6
3RcwdZh/7pMKwYfjgAufrVkAR0NflkmNnGDzu21/Y7EZXtqQcqMdo67RuepJhEcVSCbyiJd6o1tR
T0Nq35Xd2yCznMWs9n1BSRLL8jWOEmbiSIy2eWzyU/6X2IO5LpOO9YMV4soY5VHW+kWbMneLZREj
kNb8LBcf3woRO4GW3td2T9teaz8teIVokMZual9zhwbFUjMcaYm70TKMbCNSVNrHkX8epoTwVVT3
JGsal1mMO25P8sZYGgW1JEatkYEIE21rlAZfLP6q0YHmX+gJwceooeZcH3bZVO3DtRgQjyuMRYGy
1GO1F2U8ox6OyIi6WWNKti7i1Ya5KSHq/zxkSCz3Y1d+nqya6XdRUtUsStBHa+hvuk6i1GZcSy1/
PKxoK56i6Uz0Fh4nRhPCtOYn02yRBqZ1uWlHGsWudD20GElDJ46pBNAfvLNDVm465GfQ3tCClfmL
WenznmoADfuMmVcjIBwh2fkRCZgwybpZVriJ2qQTbfGNxzSIqnVIFBxleNey063RJcamiI1Vlxb2
53zdCHsgbyhO7loKRudyHr5nkTajLy5O+HyHgzrciiSIXGM4Fjp84NVQ50TLfGaNMZOUZvdbdJfr
6YX5CJTCzzlfgAmWFsxRkdT2adDPUkAl+tj066zcgI27LuuuzjoVVpt6nQ8XdUkCruPbCIphCeFp
g71pEVO/U499JE37rHDvPRsOUZGxoqHfzK65wojSlVelHlJqK87h3lpn9mPWJxT61l3uXRhXdCaG
cjzkiIBuyMmBllniCWnk5zDPhiOjiOAq06NrNDTXBS3hsxWFQWp6n+hGcXJXQrtP3eSnjM3s0IyE
48zoegkLAFoY9ul089ZNGPe/ltzJ97ntzmdtRJsqWtZHSyx9Eu3haR7iUP+WoEahT/QjieZ6RwOp
DoqErrm9niK0GJvDTM/yXgzzMSQ5flfGzncl92iG8JzDGIClT+tpKExjk5FMzLxt7PY0UL9PLLlc
hK6PJEYW9ZNGxEehtV9En0ZAgjUUBjWxvazGtY1ll/bLgG367BgJ/pXh90wM2LUXRDyRmBjtkJvl
3A8NRPv2wCXtivY+llF7T/+M+adeyUOb2hfOPI/7KrdMJ4EcQk8fMUHi2BFq33i6Gv78MOXdFUbU
jT+Ef6zyNUZY/DK7NrvhSUnLxdyMcY0GlsCjDQh36JWYnvZF51Ja82kGNHUy36fkdu2Fg648ExI/
0zQ90CzTEVs2V5i1rP85YdBbaHRNGqMJpAu1VF8KFGVFe0K9vw1hLdxIj+puspo6CGoD4zlprNfO
ib29Pra/7JmiAWr2g4sTaumvfWcux2m2PnWJhxqXpJINnNRlV3S8ddskN9rnFozq8uwwv6eajYWf
u8KJ8rr+PLuIw+3cMCACdT8bzDjgTLLqSCDjXhtia0cQeEKYKXkHvqBo7buvrkecgJzEaV6Iqxht
+yGdYmRf2fS99aNvWjmbn/q5wS4AzrF0S+1KpTs8+NL6mfRLfqgsNAgza6wHU58YD20iWZi1EE/c
3AZR5hcUR8znPDAuPbVyF13uaI7mRmTcqVKuqECaorkvgshxk/s+wZU2S+uWGtpldbwfcer+6E3T
2c1+jvDdS6EVeHlEgyyfHrIGFQqBElRT1nYk/WcXHCqqSzpT6G2DpRXi1OavcNRZnlT8XXMbSXks
LawyY2hsY9pM236t3XtpR+x8Wg8Hkid9+LK8G4K+YLXSKOwWBIN6hjpobn1YU9DXDIoOR9mkXyqH
hewC0sAhZzQLHwjKeGyo0hx5WayXiMYY5YmF1Vr3AKGe/OgGO2Q2ZfcGHf6YhMw7b5VUzWiJXdE9
ZPo03rVQNu/UHksUyNFaSuie05aHnBX1pmSayroH9fMIIo9V31WLYZ/M+eOAynILxjy90FDWt1qF
e5jBiMy4GcFtlcjVrg1z33HHfTrvwnQcdnoD0pxwlzNpGs5Tlsn4UUTT5gueKHTv1Y/cy/VDtq5x
NBgl0r9HX6BfdTG8xHQnHvXyq+y5vipknc1Q6LfBAdDG3TULyvaNWGG0WiDM6aHqLgksxXIaO8Ja
jIFIrgmRDCEZEeakOs4AHryNBBMFU2+2p3j10IFoPmt5452alpfI0+rnKO7ywXOCqCRht2ixNeRR
W9109ADpQK88bom1paf73c2FeUcUEJkUskUYI5DQFgSYoZPp5NGutJ+yRmIsLciQeul8ztpqONpW
+iR7v72J2F7jgsWzutF2S/cYwfU4adgpbyItWN6Dy5lcEhf7sg30qpjPlp5zIsgYcK0nIHqM0VXa
Bo2trvgUm/qN0ehrF4oWc/f0QO6VuCaomOM+lBtZ4yG3e9LZoFWuSZaZtkHuXu9d13/hRpOfxGyc
WAL/qG00SnPk0zJyXAw3ZLMcTtjkml3q1ugFR+NseLHc5x4iqkL3XP6yCbFI1Wtmsdhth/6adAbi
28wXhzTDlEvV2NlUhSb2moPJzCd3botA535aRvm4VlOnI/419wdE/QMs8R3XVHfE7g/ZrErWc7gi
M+HNGnUap81wjKpYnCfxxhRjPOJQro4gNDZFGpenxfGSbSk7RC0IwicNkkLZVEc/d3+lTNtfLGb3
smEVGWuacxX2Oa4LqALl/B0vpB2EDpeSM8zknHZoSPraCF+ya+HbyK2c/DZklf3A9HoIIGmk5E72
YaDpUxV4hv+7w1pLzE3fM9WNk8B1bDdA6AA8vGKCLWmHNDA1sGRrgReTj2NPhrfvC9D8U4LYsDOY
wC4Os3mQRfW5wS2xH1vjpqZiOjmJiHmhjRPf87kH9baN2wqUj22+EL54tnpZbm2CpSk1oFxqSFvZ
MpTdDVES3dnjdMkIPjyHTNb7nrq1HXrVlpbNdTFsQdFH22YJLR0c7D+mdvbJusHs3Rufc8foL6Zm
XfwUq0mc4zEqlnbjunmNqykNn6UusX2NBGgQtTHmDfenWdAHzJLifljqrYh86+pj3p5R4jPnjNut
LrLl7PqXUq/aq+hu9VDh6XTCYW97w/wUme4h69LxSCkKDITvDsg+CPGNkzy+5YCyaJQuCGFZvjbE
hMHwIw+pLn63Opl82KDG73ZbP0LKK3Y2gCcUwiH2CKjvuGERZAtgehlw16vvuhQcyKCWCSFWuqvF
JzzXbpAkPqtW44mV1O9h0ac7t+tZZlRph7bM+A14nLKJYZ7woOwQwSVbXJOo+jwcCmZPoUOS0YOk
h4BVKSEpt9jV4dSUL62uQ+Q0w3vH+o5NUX6xZMrItuREgHskZ2V5LDbcJW9aH1OJKm37UgKYMXVr
eGhafQ4UgyoVVniws1bbYjah/NmJx5KBLmoK/y4a4i8zQc7nsbETkIBs3LBqLgUtyW6wiCRgnNGv
LI4YD9Ha7mIDe2QlEetEtj5gQIHxUogRKYtFpWs9Yc3WQME87Uqnnq6W32mHrKxf9QZHZTVCyHV5
95OG5ls6hbEdKJuBOwi/F1Fdv4AX3yaDx012Za1o6LqXWoue0rA8jp3NOVbS/xDgm5AretXBJtMm
8UGJjMVobXOWtruCdjLpw3qKErwlf6dDG5GNA9JKvxwucZsV6zCvbcPeNK6K6NJRqd1Aw2YgrZjM
e+a8yYp0oLpui2eT+MWtM3Vj4NGsYfnQyHOSPlZOie6N/zTwhs44xgkz1Kypbl50m/LWvrRZi0Kg
UTng+YPQElwOI38A1+/t7RiRljBIaIl025rAA2B5SozVXhfnVwoThxG/6nFojO5iognbWx20xiGe
UlpBrjj1TvXDsJkUicHrD6RghDeHKIYgbwRCnZlq1RjxjSAx2SWLR+nYGOqTXXms16q23VKDHPBu
aCY4UK08qC+aPLUAN8xMnhLkFTwgF7dmHszybGAkgnG0t9LGO/YEFoSJ2z4IfaVw19xuUczCDtIs
vwlKr3rW83Q5Iq9Ywy7JPZuN/loV49cBngV32YjSBRiWNe1tMdAmehRIu+zVIqz9YBeLeRcWhX9o
5uKtL7J2o88+OLFBz6lHlnROzPKOwIsoCCmvwiJr0wuRY/v3qM6JjuUpc2usEjpNJ3QdjMnRxevD
/ApaeUekYXXrdeQcfLIDCkwWhnb0GFLbvJY639T4mqzMCy8j+sUJkX1ZXu8A3sfM01dYKdLUvaiN
1yKd97UWu5RpFfd2XWd7a0Sd7kVMIZuCJnYyuu4VnEF55WN7MtHurRQzly39U7g+6t3068T5cGFR
P1DA514wkv1aIM65QXepbqlpPNbR1F7ShLwE7Fck3mcT8tR5fCzXDYauXV7KR39gpVpOaXvfWJ9r
15cXxAANMYm4eDW3z4OlqWxqUWlzWVYfBtb6ETOm+GTE2vQEXYZzfV7SbTItBLFZGIZz/nBB3NXu
CaG0R+COtScDGSMZqsxD4jF39bl3BY0M03NWLPdTx/VbVdObhYLgaPBHvZUIyrViJlcrkh76IZJl
81T+wEJoPaSchj5D8tNALFyc6zctqsSNNe9p0V37rkH8bg0Lk/P8ZFUk4PrCy/dtDeGn7OQ9BcLm
MkbJTH3byohkZdqIWiTIZ19evXbbaCaDAUtTYt5WdZ/dnuqCmzCqJtIXJ1YsVJw+eT0nkTm02AfT
O7QfzdWldJjYGGXy2nwebeNCXoSHnCJKTpEXFhuj6WmeNH52n83D/eJGw5koukOXEWBmkYd+KoqS
Os0wb0ZMRJuU/monZmtDA5NoQm6ewQT+FC1Gily0Ks2d7VQD9w+f63pwfidp+0tH2A7jwXtDoHYe
u6G4VX2Ofj7tZADxQO7sdsHPVcVkyiLKjSlOI9DPNbyYE0qmnKEew5y7HzF/UxcCSUjiwgEzn9jG
RiQ/FwjslQrNdOk3L4AkD3OBkUrPRwKA8v5R92SNf73nvU5M02tPPis3PwXc5wj1LBm7CKCTRJDX
LN0TUT5V19QnZ7bNE2tuTg7J6m225aGwqe0K/HaMa4XG6tEjjo/y1GhnABA0Db02eXmbUlJRakT3
y0T3fSkbFCJkYB0TIiBNnUGmk92X0qm+6nPVB+E8fpeEZ2MrTnfqc0ivsQ/m4n7BFcIJnET5cRTy
JQZWucPIrNF2u1/Cz85kEfGkNQu3QMgnsU/n1qXxdK5667lGFGbh3rBsxp2xtQoM7fJdzKK6fX/0
/T6ORaF8jhvsOlRzKfYWay2pXruxEmOtDCnCVLGFqwKYPM0nQpV8mXMnIHJTW6HKotSLIHdXDYJ6
jLA0oGkVnSge6ufZHymyOj1e5TFm+m5Z0zntfTyiFsYGT48eIuljSInTZPtBFmYONR5FG2/B8CBN
0IvvhQlXftJBRbT3aYtUIVrhvwr7q+c4i8MIzWjniPEcYeDcNmYoNmkKhlBt4jy9hT1sSLhM4tzN
EITRy2HuoYt1Qd/EStk2HrhYCDt3ms82hALWLAnaQNYy1SXNRRTQ9C+2OvF63FNFXV9mrhA3zuZT
bsqJIvRSBUqFpNRU/sLIayw+HqzIfxEpgSEEJncb32T4U1oq1I2QlOAIEOzFJ1EbdNEAjdci38cx
zQSWkM3Vyx996BBD2jFjNYJmdDyrT672qrqc/u2hesKt53TbmnSSWB4yC26z8az2vH/21MN4/cIq
w3he+uYWN4UZFPWELyka8t1sx+F5XDc+ju5NbuJGHlbtmtrYjF6npa1oB9HuXACsYSVcd+uczqfa
qIfkEtDySit/Q0zlHRCZ+UL6rc48gC9jfW/LWtOknr/KMDIlUsi4O1NVp2lMt4IJb2q2rPug1HW1
/ipmkxjDtWiq6WwyVS9lDtIB/rLhvAD8UeRspQNTe9mqCIOCbxMukd6rQzQSp1Psfv5Do9fXA3iH
ITfxRq3iu7VAHDneuahm5OFajRfdad4Gj6IZMfEIu1cg2cdmMKs7aYgWFWyGagS2LOuqtSJMc1Ds
fAhIR21wKCNSyUwm6xPyT/FOg/x/gdj/JhCzHQNK538XiH0ido+29PC9TL7/h0zs/Rf/lom51l+O
bziEUFvC1D3b/5CJefpftvAFRhuHog2gTfB3JXTZd5YzhxxPR7ol0IrZ8Ij/lomZ/l8uNxLHFZ4w
EX15/zfMs6H/J0LStoghpWXrMkW1XERtvN5/gArzwuyWotbn45TXdEeRZYRF+mTROAbXQdkS8joE
hXtw6gtibWfEAmjhege113EFHH2SnR5rGgndmpfX45zxlx5+TGJFmA8jcqYnnbM2H6a7yu0eRmxH
u0Lr6+0UT2tbnGk+WCQH3gWTXSbC/DMJfYjM6XEaadv44ksZRuk2TBZGWAuuhpNnlD1N7WbkMVLh
W5Pb4afqLW2Je2yzCpQTa95l9OMj90dnZ+XkK2alBf6JMDBgP9I7gOtdISDRF9/MmYytg5z0c5Ad
5JhdZIffI35kEsKUgKS7uCdWIDLcrzByEWQy44MG8XvsnENnoj2I54b5Vu3fWRXRg9watA3mWbQ0
RGa56zygGCDRN45JFX5KgDiUIYnRCd2qPAUaHEoxbxfoPEjkEd27RvtGm+43tt1mW5nai4Mzbbek
LC3lnLCEyL1TQYGYKrpxdUPimvzUS0+J1V0z8zpOPfw4i3EzHuBhlJitQmeZttTOPEJWCexkStyc
FgMrVgsi7TbHRCinvn+unOGaRFZ/Ec5bF3fZnTlYV9JUXUQseRFMTLt2LVP7Q0skVqA7DSvVySUA
uDN2FnUHLMLIB+Y61yEXDUgHdMvbQIrRDmaakNRGTS+e5j5AasAStYbrUC3FGCwuPKmlvgztuBx9
WrjxsMk8Kqdo53+EovqOvxhD9OJQznRZXFhGzZc6u1tNp37Ud/11yXPtlFfRvV1VLh2/2LhhStpM
lfXVFUV/z6B+N9V+fdEGamY0Ko7c5TE8YSEywU8/h/g5yBlJA8CP/mVebNxXaAXzlXQQyvCFdQn8
zsp1d4CQClAw5mZf9iXxfhk9VANmBQudBhWNY9EQ84zpKPOKxY874nuKf7Z5hemAuT1B5AMaIdTC
pfarybBiZdNibBg8mEFE5iNRsvGouQSWDlv8OvKu7KJugzGn3utOLu74Ffz3PedJmPPFuRqrfMeK
PskhWrD6GfK01AOa8cH91sdxdtSnGj9x7eCVbnoi5Xv9daJ1FgwgcgOLvojuNj9Hsma26dQ9+bid
oVKE3wptvCv08mmJiSGTZXK1cNMgb3Bxu2TgrQxd34rBfEXQ89QtqIeMaEbD07WnNtT4qHndHarZ
uVbfk8WZN8M0YVE2nuZEL45ROT74Gt0U0UBQwNnUzUV0yJPwORq1Xx5hk5tsGpuNac8naIF4abKn
2YmbXdHrXVALYFk43pc1DzNeMIdCfdc3EFg8EbV38KIRkrSoJ0oCMQNYJRferPnAt/yWpExJykTg
2ovkLjfct8atDhXcunvT95/JQLrr0LVsUdOmW2oH/aXPXrAG3BHSeLCwsW56Zykesm9iGn5mIwiF
ZZL9dnZQhCTYaca6b3bcvyfIdOlC8OKSvoaNIPoPWkcVxFCH95JiMgKP1b1oXUKP/OaiRyE6ZSxA
58Z6MxHmnkVDoto0NIeRQkMQQpfb24b/XDqkwAg3sanH0p3XKVmjrNnIDEtg0oASlKvWgei5PRWb
h9aMhlsN3hhYJTcjYbmHcUmOHe2EaD5MlAPLl9zo/FNFXlftXzJJkGBLT0nn/gBXFoOfcWyNZZsw
adoVXvNqeyPyztxco3tRquvmlyqvCV0lqWcvhzk+juDdNrawabRM2echGUIchSu0tsTSPHSnuQE5
N/V293khuxoownNvO3OQjl50FLiKgqWILwQ5h4FjFvezYT24g7EfqxF8RYQfskrnlzpHIbxmhT2+
LrCFN1kol93ineaBlO9i9RXr5HROWRLMpp4Fnn4201y/K7EZW+YZs3B6W+Y+xJoRVdfMSRzaST+I
owG1Js2tPxekfBfuD823V3xLiIGAiis8Hjy2vRVumgynEBNKzaF34No/rUI86jaJ9kwttV3LstJx
cPA3VfK29BCDMFl/6VER4vDBvLZFkQIhSbTbPnS8U3h0pf4G5a/Z9YC3tAUAVE3dIKpAQuBlP2kU
6zZ2unCH6bdmZP5unPJzZnPDoK8F9aZNAgwZ6V54rFGkDSkw9vNruBAwWc2cCr0BxKU1n0yy5G2L
FfvcNGR/lVzHTEQOg+5Y8GBhZXVmukqH9zZZZLNZwDGg3lMD66iqlb7Y3/ohpHRK4xyBC+mnnES1
cwA58rWJc1oO3RzvEUClGw16SK+PGLQNgbKM2iBBkE96JfqgcI1lb/fa2hgGP4smYG/WLkNxbslg
1Za6dZCgTdhETnVoWKcEThg9tGI5lQYUs7imSbycaKUJaAfwYeMw+TbQrLhSN9ylMuOj2LIENcmC
oaGoEfnmrSB0UOsIb6SMZ+IiYnnu9x52x3H84Q2g7FvvgBLtezS7L/7sexuzaXeRXUxnHfhZ1sw/
CErFU2ZGLPiW8QCufttH2Q9KCifqtA6wcNw63g87xh8n28+dpx2QFXwS1vglGpZ5mzYd8r07bgrh
qpW59E56H/IGexBigSWvmrUKsR3z2kSQ+ZKcQdYd8CJxLwgkYETGtnnXh8B4mW0c8jo8JcPJbhuf
MHuU697cvWHtKRIqCORGn43WuxN1w3SE5b000uiu6M37ahg+ZyuLLZm8a9RzctGhvQLvjw7pVBKz
lxqnqKq+tJIKTcvdLXAr95CI7sX3KdiCSf5JC93bT5p5X5fDy8KyGc0TulSfyvA4ucYl6sGARmBf
AeHQjK/5u2NaTsHU1nn+WCbxS9k0P1mlINIocWyGZPjQ5wOU8Gz5dgqbwj2EBIc4MQpjM+bsA8eI
3HFTM7eqTYSnhV1yOTlo/cN0OOu0ASJPH80jI3v0b0GNY2/DBMvxeWVZz4A7wneWYUO+YTRO53Zd
0n5s1DFnXfWqY5wAqx18yLiBU6vI/9ko6Uirc8lq0X7+R9STKI+DeszFmYPhpLuxrrnDdfW9DPCr
ZB3HG7ynMAbqpyKTVjAkrbaiMftzFxHEpDbZajBSe+oJux4xb68fRFNa5HDVGvurEEilMs49oVuW
6A7quLc+qfbURv1ERzqWvWIqPg6pPfUa76/58XKiDhkl6zmrT2nztqSgrqvhKUp0/+S4BgpULQPN
VJI1DRoUwer6A+4y65Q9w5Nr/5Ob6ikR+vt/sb7XUKYymBizAmJbynO7Zke1hYu0XO2qgx+bP44p
2dMfx8Kkw21gtsc/jn889MIEAGlKC7uquJHHsYaFbpUwKcGSEnjVzuhiglgPWqzr83r2d0qm9fFn
Tde0tlxFgamGYT6hHWe2z8odf/3nAg3jrlTHdAzdxw72yMcvq70/XrBdJfHOKokHYYck6Z+NUpUZ
q7RMHUuQ8m5bF2q2egvqpTJ1jqkXfN+NQucLGhF4satgX8Vxqr1MqfbzvlgHE/lTpUn6NMLQXkMg
JmjcnQNyGAqINvkpEl1qb9x0BYqrP9t7SOv7vvruU4e7OY0faIPlhEtQBe4qJZba+1Bnjf2VBqF+
MhTgHI89YXZqV+mycjIM7UbL+Fj9F3UZqY3rpvwV6vWKohM7bz1ahRtR+0SW+lw6JmQrNMsUs9RD
tUfbA0zNkDZQONZdf0gzVqLQFkvXORKh9ZXAZ4S5CVQJSCzHOevaTxxG/Fnj9xbnsuVWYgCT7HDM
Ut6fHnG3WnObPXqJfbDb8BUHf352tTEBgDMZ+6xv2n2N/RmM4nlET/NcVqa9x1X0UJrQZPGQp4e4
mhkuJYov7pcs5pwE+8+yzjwM4EiWjV0xxoy0afB/H7vF+WEIgJWDRMuU0XQTiwtcOUVtIHOw0wks
6I50+ZOYmEVEmXbyOgk13emyyygRmIohLG4GcayHxkFEheYCYoqJQit05w3h6fW9jqLHsXXjIqcB
Pt/apKpzKrxR2+3SHJpFE+EGd8byN1f4M2rv+tT6rMs0LYmPUtfzfSGRRcPljpHkfOo7Wp6h40Sn
WZvpP3shKd5+u4mjIbkZJjNC1Gu0SGPI0QADe4gpGAeYUeBCUPGRSJTIvh3WcGG1+3Hwj59Rz4K3
LKgN8ivq56AUfG0x4weUHK/qOfri/wr6XAYKuRUum7BCEbisrB7IxiSkrQ/fNyxLAj/PGOclGXzo
wwQNwaVxTnDN6MPixPSlv20crkBt8D9NOuxB9ULd+C/oT5shIMzaZTo5E3pVXl89F1K63A5aNm7U
sWZd4uuzc1FPyvW3P17i4yEBCxRzZygqqC4ZyrIwzo9z1O3gciHzzAvAHmr3Y5OjdDoQLXBKc2S2
SPJIOlbnv0dpcs4poLIEFe/HPp5Qe2rjtORgbcgDrQ8Qn88fT0TZ/N3oUp0bCZeT2sA2tQLBPI+g
E74v9b2ktUtmCZlAdbJmKluOdZdrwtur7FP1J0EmwhPq7xUVcOYJmMJ7pvJEddP+AhxrClod7pLa
zNgHzkYcR8HQLh7cUBfkTMFHa+3IOI9pbSC7neEdIP9kXv63EwrEw997H8eIA/ECOG5+vq2QtKpC
d7kOv/4a/bWh2XxpXCdJd+HyUBVJctIWNBVoyyEgX989xQOfUu0NRTEfcm08Riapl5ZTzwd7MI4s
XHHJc2ls3uNI3x1Y6oaoXFrqzbQjhOGq1GOIz/zvE70fQH/mTfnF6EV1J2/4Nq+2kFHOh7rWjYMy
aKH0afeW5z18OP3aNItQiayffVplqFCwCGNPpygBoG4DIXJXda2Vt5Bws18qOlFt6INYxVGuI4KO
mrO7ROlcHXw9PyvzltqQgIwnxeXrVq4u9XvqCWmnK8dNjR+p2mKTJBaz4Nz6t59aX/zjf1T/l/r1
/3rMU3nuH6+g9tTvfRz7ePjxMh9v7+NY2nCxhhE1s85NP4cfr6x+2FVpru/v/eN34tyLj4tA3b7m
uqrN+49oBhkZjlIA1SaNglnSXRgiB94yKr9VMAyhKtlJhl6W+FzKWPtQENp+TDDwKjxWB6tlehmB
qiMCSJ3jMkaBMm1DnEu2VmuKNfgBVbY6c9V58rGZXO/WhomxBw5M8P34kJpEM6qGR+Ix/I+gabdL
WSBSL6EKbPp1HK5RVbH+/8dDqLfD02g45BHhOI0Sszg6mouoG6vI1vNqWJE0Ms98BIrN/dksmuQU
W20KLX8M05NqYySz+ITVwU8ChuxNL/DJqddgFMcsNy52f2hBrtZ5DCe8RxiEnuY9men/Gwv/S2PB
NHWDIKP/3lh4prHwq+t+/fr3rsLfv/V3V8ETfyF8o5llCEzetuXQH/jbfO7rf5nCNl3HIMrN9Nj+
01Uwnb8cD/4nyZG6Jd596f/qKlh/+Z7pUP/0mYYRw/F/6ioY+h+xW3QVDKLMWBSDN8bJTjjgf3YV
3Lk1tXi0y1MsXC1Ql406gUfL7KkTfFbO24pQR+hOujcGqNFJ+EF5+W/GXDQTdDp75RVYn1Ee3Q/L
rnpCHSvlQJdeUgx3Xfh6601Umab1CAXR++P3XQ+5qpH7/aF0QudIRPNGuaUpFOOpXscutZFqvJMy
xWPRmPcq7PY9BlftjmHlLzu126xLG5RwqI2ESROksrV27zSJxGiinRrLAcQ7RdmOvtxnex2xG5qh
G9theb9cRrJ6p4Lup9Dpcm6WEK/YZEBqcZ3yAhQRmWDX4HfCvZhaPrPSOPpO7hD11Kl+odAJLiuj
XnVvWvrXgjrpbTYwkMeTBkR5CY+xhg68kPRq6jq/7/Xh02jF2Q4LYRXgmZSbGVtisq7EJQSjeIj0
nWzTg25EBE1ZuLijKbn0xB76o1zXAvErUPrLPEUpQxc3OeyrVzfCFgUmalXxHxKrtwPrAKiCRtH4
ksVDvC/sGv02xD59rFEsWV+oZT93Y7/sHACe3CWhs5eTG4iieMAZhRvKpVtjaTW4FP/Ji4iQSBeD
gpbwXkuqX3XdTjgcsYTOuk/uAzlVRFVoRzQRTNa7DnaT9AWSzyLaaA1Iz/6QVvryosWPY59+hTa8
KxPyZCxiDZtQF9vMHMTeXySZ974VpDFmwtFbjezIuo3Ifipc8HU6AZqGl9xTcrT2rsg1+jdrykFO
+dujap3G3tXq6uloWeI3YGQHWI1B8ldefzKztnkwsrPNPJjmAQaEFSUT6a4FD2YkjYxi57YUQsLp
XR5d1IP7uCuJj6OelOQ+5RX4iTgyKW2Y01cjYfWRVYnYT4L+UBk6byj98ObO1yydXuks9UC3hmFj
esu3JDQSCoQLZDPcNstTl1fFdsYhp5dYSVaqLpGUOHGt2PoR9Wux3nSzLciqGoJ2fSppUSGJaQ8d
+o2gN5yzsGj/FLmPWnd8ZLVGPa8Ju/3YwDIqoxnng7mf4p4YvMzDjD2YOyRj7Zky595uR/RusPNa
Z7rD3l1swwffyE6oVbelNwyEbthPRjK85RKWzrxUD32vY/BdrQ74bMnDJcetNeZTbOINznDOhDXl
SM1AIpx0j2U7Qi6YkqCa0Mlptk0gWMeF2B9LuD5rUUdQMLeDDPMlno/sGT4kjHxNXPTl2Fg4JAzZ
kBNQ2Een0u9EH2G4gri6mVYNExiXN86OchNJVoh6QpDNjHqaSR+6Hg2FPMjsDWcxopv2dbBldLHy
g5o5CCZuIb3HiwD/KfsZk0ovBax1SndQIoPSIHwe0/mu0yLyOPxjzrpcq7r2QPXE33MCPVTtjBx4
foU1vSoYMILO6xtrSvIHpBkBfoiJ0sGSVAjnW+birRX7xNa3Y1N8czqfnoegT/U/7J3HcuRAlmX/
ZdaDNocGFrMJgVAkg5pMbmBMJhNaOBz66/sA2d1ZXVNmbbOfDSw0RQAu3rv3XD/sKXEGwy2d4O/O
dtsjVBP24Q1cfgtq767J1FvOaXZ0zV5to2FmhMKwRb7PJURpvldFsqn9W9RBfD0glvp2JOyvPKSi
qg+x7yvYweRP+A3rb3fQf8nphLXmPYuIEdFrMyXoIT7kFpdGHMNojcurs/yQCkYhOSI4n1zESOHi
VtAwJ4+Nfd8J61duM6ZGXdAl4/3YJ+0dIR5Ya9EDn5T/hAs2elWuzaaF+DIWfOUJB/LiQHWCmZbs
JjY0uZkwUh361N3MDb5HP/PRY4gvI+Me2tjPSNs29KoxaBI7AogDGEO/C+PHKSKNyogZOSmWb2vb
TXZtvo8UFD0rRpgjkVPDKH41R8F1kGADHaPFEeGVWKpxdXlRV2y10o0Ct3Sr/TwAOqGmt51C+syJ
HGD3GViDBwryw+RA4/C+iZO1MJ9ObAx9rvP61E199pE75akOmam8pni3rd9aQaNV1+Dqt3lyCqsk
2lb1b6/CFZuF/VFr9O5IgODzWAC+HLWmOZQZsMw0j517qtXbtFQ7hWboNOuMm92vWkbzESjHqz+5
PZZ37F+ZGspdVfoG1S63D1A04Z7XIbFOJ9d9TL1425C1tfV0XeGIx5xoeNpwKqeWppZe9Dfwquba
5HPM1r4AkSsc46Pv5YfZ4FQnJE3tZAfoV2QxVfm0/EmP9ZNI6Ro0GTz08YpZGkOs8M9YNtH8Am11
QSdMZZbTHw9/NJUYTot3whhi/RQuqWQ2cmGrpcmUm3N+1ADT06imL2VbYkuAWHGv1Zq3AZmzWfPS
CrdSpxiEFK4OCkrjRelckuZIb6eJ04dpTPutem3glKLg459Xz22PJJXumT+O59DGda1sDD0psNJK
AjYnj6vEAr0hbeVZonMHmjqEh1zAmM5KBo0h+21HfbkvBtCCYNrdbSo6EOSkJNVIeqdb8PAMNNN0
cOb8zROWjVENM/aigcKE/7v0HY2ae9Pg9wOIXTKpRGq6ktD03DiqDTInnW56hGAsG8gj0U3rMSIx
L9Vm+5LFM6AZdZfgaw9sU7427EwOk3DutDToVT4eNCXgBDfxtiXWb2/CDEXbAZHPsZxHTUPjgQmA
/YgB8KEe2SKFOyciXFoXd25pP3HlvAs2L2eq/+OBkie6KVRb6yFjIYERwQNg9VjbcOUIttthPmb5
0KN5knGl6JSgHsE1ecIBKM7VcjBj46NgSt8JaPAj1QvCyxjU5yx/iOuaMy/2P0h4xE+GZ26MbPMA
SGdkrLOkt0kK+1n09AzicPohPNTJ6Md3GqkdsFNFAT3RKz/rhefVrdqzTDNZZRbFo8jSniJ/uo1S
ql5YVY8SuAI7MglH9Fc4Kbm3dXCiADCS7Th4HnB0dPia9pMxX4EVl1ciWWy4/2waHc0ilQ0VCih/
ONFw6qYNItpqi9Gf03TadkYyHVJbPZRJtgsLLT+1m0bYPSm7y/idkl0Hco4yiFH2MpCqeVytr0O2
lI+KHtcl0nMTxBvb1Mx8dFJclZrjmkwSlLhFHKIC4WcqUYpz0VbYEzWuvINjD9eEvr2L8gVuM/V5
AVrITHXQZk1yO/jJeHZNoz+MKkWqFtvBMMbX0YRojf2kAW7QAjqknnisQFq2sUvRhHZJYOTeYwnN
/mQmT1P8GjWIMdFoVH8q7o7fLiNsfHL9Ignynu08TI0dvjQgl41BY94wsBvj+MHfxJrQN/IAkdBz
6mf8tRMr6aCDIzX7mX0qOmNg3LMAlrBij5Y+i6B7u8cG8S1trd1nhROfaJiCmpT082krI8HEP9wm
Pak7iXJ3KHnoqyUdhvCl6lOEH5YKXwAHo9GximjHRSJM75EWWgOCWrySr6SCNsJ0QIMAVi6FK5CN
m8y12mOq0+/qqQa0jfO+hBOcFZ5AhLVWTyRUNJ8rIZy96xUfYHLUYc5B8iziQpd11FKzp5j8Ifun
IvW+h4TxIkbvXsIVOFRGDhrGfBmRiIBLek6kZmz7pW7RKRNMT+p8+gl9jnkVVHp882IK5Q6IMGtz
Lic9yl9n8K784tYW2MU768A48A2akqWTkLosgtzov2Esa3sqPGFE8ukk4t/tmF/0pVZXi+faw6UT
tSalp2UTYVVaEDvK3uZe3Ww7vIqsRoW7LQlf23AawdWI9qVYvAo1xYhyzB40aUvMDP0eRJlEe0PF
Mcwr+GI9zuYahd2p8B8Bs7jnejkM0Rc64Ok0hwB5DFm+mqZO1o+Ydf8QZ9ExgZ0DPz4mGFPa6mCy
cbOG2AwwU/1gRUGzv2CwcWnWosSkHymw0hUz2paxfCFBsA4cfB41WN4kkU/9EOMe6tz+AnBoO80e
5toOuF+unVXSfrJ6eKX0mnBZqQv+G/yJqRUUGXZgZMgI+MQmg5K8g5NlnbvJPiQyH4/K7vD6LJiz
usiNMz4LxOHVG9j+cZ8zlv+5qHFIPBjSALE2InrH3yBp4aLiBKqMqDunph9iBAjc/sNNJad7vQhp
BSE52Mtu8pGma+poPsMK8X1RMXJ1e2lJ0Cn/ohAy/wYrMzwMP9qhqEsO7KxgUQzJebov7JwQ+5aP
c83ouZoofsG0jC9dMTsnfMIs+VJwsoR6gp53XyPXBCXizgx4SxnQlpgM5vQsy22ZA9vBEEn5qIMi
EoWUgivlv8oE/MIKIlhP8ynGBM/AkxEB/sNNjI84ozXTT/UN8T0XB5LM3mzmC3ZZFkK2jjZsIV/O
s03RmCW1a0OPrAfkT3lPFeujKInuIdeBxCPvN/0K7bwehIhZgYW2+TAUM+fosne1qMf9OeR199qD
HA4WP9efh6QjCtrNfb1fD6HjNji7ou4GSea6SAdDoz+sKAVdRlTRsk7fa638tM2Z5IkErtuojWDn
KZXhwpL9OXGsblH9eRTyHcT9lCQw2pDLm8sRIjro+PYNN6Z+DmdhnRNZ2H9uZQMeWfzRp5J5CAUU
YSP7CAsOHFosDeYYawgPIGsoCZRqABAlLXlPgkN8EI50j/Q0FicGoIzlub+H9bE8pXBIikBNmC8v
kVURnp00fSzxFQfjVMG/Th4Mq6CMWIbTl0VxBRatZ5/TKmMChfxyJ7UoOsSOYGZeCvatNLBaL3VF
q/GAp2TV+7BUDyfLT/GZ4ptCX/1dH2tyWOuOWkFBble5yZuYk5mK99pf/9sODJdZUoeoTAQwuK/1
INJ+PpaQiUzl4D9cgEqrf3c9aPODNDXntE5rfx82MPbbXENTAQtZLIe5o2vXWj65YZ3cTYlFPGsW
BXpoQGpyOanSmcF35hw90rs4zbASL6VDeiBKLRwXaNYlW/U8wCV3ijRtG5LKxxggmF1iqBcxacjr
odAQ8nTVk9260NV9/UX6ZsfEGe6TBq9LliaXqqGh3xttfWiUcR5ZlB4UtkUytebbmDNva+lRSVdQ
t25E6irMQYg2zOjHWD5SAi47EuRZfUW72NWTT6vvBAwGWwHSCx+INHOf6pqlgfC2dYyVS5WhfR/6
CeNqnP8C43UI/d47JzUGA2nNOFZH/OQOHNItqcj9cxebF9uNQmSjbAxG+FmXxviYRUGfwe9+lAr4
P5paiK3mm6pTA/scqrvRTKpLJiT/LLLWMeUAjfXEeIKz8N12+XMsCv9od1BKRqyo8cD2LIyr8XGm
GTOX5SdaX/0LT/GZosDbZBTmYwNpeGenpYWi0IjPg0fmgBuNd3VCrsECAU5mtpaYVChjyxSsOmww
uzXc2x5cAZHzE8Q4b/BvkvqnjlTtUl/HvLAe2YEYuwbPXdAk/s6KGREr4hNPqcHON6r1YjtHXb+P
ItYTk1NSmB/c7sDudtfIEnNE2CwqwDG8iaz00R4+pzHOPgwL75JoHfoz5jM67k/vjQBJ/45ZMdo1
ra0/xzZ0utY3TsRcs3GOy+mmhU8QzMjLoCYp/yau0C2lqtW3TYH8DPgJIv/xXGMugxGVTQfX/A09
bD45dorrk+UIGxCPiFIVPlfzxCoWU+smda3xVipAMGbr9LvYG37mWqKudqneYsRk23gxhqyqFCwy
7o6qJevAZRLWWFGepyRDlgm4ODQ7ndQvfdj6y/Cf9c4MOK9rA5oQz+tDrIWm871crBjrYVp6J+lg
YuMwZhSIS42pX6q0K8xFQ07qK5uLz1eBOc3oyXROwFwXVZACscmWkbvpSXSAWx6suoNVPzIZzT27
+uHPQ4ZS9Kdqw3lpIXwHq15iPazyCc+RQYWnFLcxM46MAXGgtvkjqljae0jbABCWMWsFoHj11jEU
i2tnQfnkq9BjORijIrqA05eEGoXKKAaoZFNBOK+LnlDxR6+3cj3Ng6zUX9edTsW2xi1i/TCOenkc
OVHApvzSJY6SOikQaBM4ozloK41oUaT0FAx9yiqhblBumcr0WBNggTg2d1jl+h2cMHaUsjtwwQBs
CWPGD+1+1PFa92GLkIN6AXl1zjeeelK+LO/iwcmg/DfXNGtQtFaPcUSKiz70Zz6926RhhqwaG+/s
Uj1OjAJpFZmq5HfKayr5Wb0kopGv6z4yonAP6YUm4zSEt5ytWGRgxrHrAXmw17Jk33hzfCUSuyY/
G2CxvERejsCZIjvlowEG/zLUIEQ23fu0t7J9l0U7MiuNE1KPxyxKf1PUykgRX5w1QR2LZp/P5O5N
df+SpeShWeDpJ6/L8E9RM2j4CjaNNmX7ZCqNvYdvMGjSlzwxv7upLNkcZdVmiOJPcs+vXTQeMj+j
0gPOLkA+sTUoLjI89sEomaJdNYYbvqVMRy0M72pDdbEH6B+OG6sbMTDpBmO5N5W7OuGf7c6y2Lm4
GJHJJV1g2htr8G4ySzi7bnZ/lpl/wnZ2U0gwfDPXauPPb6Rcn9NsT4svu0ofIGrjgD2sFf0yUe1q
irw7fjKLm8zh3d0yhs3zhQCZ7OB289OoI4ti8UqvN6F6rYAb5NKsb4ysoLSppfq1AqFeGBonqJfc
mPxzHN1iKHeMARMEK63Ml7cOtdJcS79HQU138OXNSD9gazbFRzIsetYinDA25ru5ne90pV0m0zM3
stWeKPQ/LYFfW63W33tF2XdZxpbDp2B3DUFQqMdiTt4jVkWPqubPVhKBs9UWFJxZDiZ59MRGIDVv
2wnkU5TEiMJr9I0hMx7M0W1ZF8+OEd26rIlxQMW34A+zjZwseeOm27EiAthyjC9XenPgtq+ln5MJ
XLikfEyvtkViEQQY64Bx9xYLMS1VJ8xY+NV3EhsqjQWtYMpAWBuH7knFunEsCXTAsUu1bInV60Tg
NeNblya4d/Xp2cM7S1YqObaMWcxqRBr3NgKKDgCGOcKy9HSE2noM1wK0XG47j4ZBQyDpfeAG0bCf
defWoRSnlKBtUtTNuVCkXQMrITj7tsMztpmNRt8DmghEOPQoxEm+nTRJIYCsAI1sla1AEGtFtHoK
3/R3hvmt+e0vk4QeoySsPtKqnIXxjyiG9ROFpwlPGFXDaCNYHizUNgpYOBRI70VsoYYbHczTVlfD
nkZ4gix4lvyzBINKePa05sNurN/jV0mXEA9heatNRMiBVn4r0y92qjHFuzbbtxlnNznmwjHYstX3
U2IuilmqVkQNjGQ8PSuLE8Sdn6QtPPZL5s4iPurSEaTZgXUZ4U7A3HhP9WGgPGAGBDGYG/QMza7L
nXOdOTtRV1PQD5QEcD+XTF0msQCUWRqQOwRtYnh4r9K036WZ+WK1xs/ELGukWKjeidJ6LQtK5Tou
zk2ix5ema6qAsGqWylQTy0l/JkFPNlNAqBjZEJ31HCZ+cwzdnnD57DmzkF766VwSS8Dip/DxWaQT
fJuk/Ix0JPm17VCRQudn0jlBA/MIj4bUsZ5oPnMInJKEtoQJi0C6bVIfZ8iDO8/VHoUI26fYMt6q
yf9BbgpIJT32Dy1DuoqdOyNMfkepRfLHEMEsqgEUQUSiZwSEpgDzhdBPgcwlE4Crn7UHOuqzyukp
wPnTTt1A3difUsIdzCoh5d4GfqXjccWVk27yRPupNHWwQ7QBYCuDNKnrvTvq1t5rLIAVeJZs7YuL
Hb4JXn6rHB3KCmhsIjgfrnE1i0uvc6XJ9EWyP9s4DQHblaBZoSL91QVDeGDPjFK7vkH+eYLDsRTw
smpnVc1Nhr/rMOQBa5qrMrx9A/YT63+s+JhbjExoufXsSdbmb6OZj3TW+P3d4cdAdCBpI353KmR+
Gz9nGfvG4eLYJR0g9EYb1+cj+riWt6FGmJ+Wf4hFJ6cl7RtNBCjfpgHnyxentNIu0kZxa6EDg1jK
CiRvr7CwKggdc7HNisoN5n1tk8dUg6rZLY75JnZg7uM0J0eczqCsgj73v1rEYnhJauc2SudTv1xQ
ihpRCCCbJJ6NK4kA6eyaS4R5QjmUekvmy41tRDqeIfagU6fYAwl37zneDjdNt2dbzllYbrvc/aC6
+SWrEq1PUm/G4eQS+/2cgIcjbdVlD8EiMTK/kqm9IHpfhJRyN4/FyRH0iHw32nu/XAIAyFDISxcw
YrqUjBbjCErpWIgrUM5POmwySFpisane2ztLS5+aKnPgMGePPYDVjRhp2JVc0rt2nsp9XmNaz8oM
GYwany0Xvl5B2JAnxxFHHh3IuBZobduGqytmUHW9Cm/AJmm97Uzf6Bw1bpC7mBPQTxJdwXIdxf2R
1e87NjxOTYOEa9lDTKLBOeTlJ8x2OzfvjLr/oXXIBRu7sk7kqxLgDjoGSYKziUs84jbRNZvOU78Z
Y9ytFC4csrG/ILmnscKYcUD/iMlh7vZe4f8k5fDizrSC06Gh2uPd0ct1An0pHVa9VeXeoe2t+LCa
pP8eVlf16q/+p8f+3v0Tc8F2LNrKEt7vatgtcQHkNEzx7iarOJgqgtzSwqmJMluEe8xsgAkXId8/
vL4JDfrfBZEn69vX1/zDzT8ft3xmtRQTHIPLY5U0eWZ31Wd9pou3/MDlsL73790/v8Tfn/cPH/1P
L//z86YBqVGEzyYY4Yht1zeuAq5o+fBhFYGtP1onNvFYzKLDkma8iNlMDm5EQjtU0C+KYtOxa3EA
ysqrjiWr632dOl/OlB17kksk4PcFtRATi3nnug0e9PIHBpbpI8YyV8aue+MZnX3UDPwVbJZou6xi
vX++uSrppMcGp+26D8JReOEiql8PqeegCFlvojrwsUAvT8WGjzZ4vamEm54LMqvD3sLfdPnn59fP
c1cW5frUapRfb60Hx0j/85P+PGjNrC2dipUzc/Df1/39tf581t/7/+o1/+oxS2u9k6uwCFJAt4lD
OwN+IrDQmszdencNIlH/9ex6a31sfXa9ux7WD/h791+99199VNFVA+s2votmaY4sbFS59A0i/lpq
gP89OOUfHjRrsgP+4flqeVPy903r/fXtjmT303mnYWkdNB2nNP1qboaVS1jmenN9aj3YQGU1qZ3+
vv3vr/D3MRPbx/9XoX2XwBen/1GFplv/gwpt/FT/XYG2vuM/FGi++W8s9jxPsJsBJWS6fNh/xp8I
dGamYbjC0w2UXwbar//wtaNAs/zFDI+kyf/vCjTD/jdvkbJ5FhsZoHrC+X+JP6GuhM7tH+NPdN3A
Dez5JHYheTOtVaH29fmIq039n/+l/2/RalovK6ZVK216UMj9k+xBfLcRy5zKZSFPdOvGCOvHImI6
8+fppkQRnsz2vp94iZHXN2YIkINEc6BqdN/s4rNRCEM04R7raiYau3/2LTKwTD9+oLn5NLT6TVMR
MhYD5Qp7sODlbL1kmlNtM2GoG9tsPkvR0QRFCDbJ3ZgYV0dnIZDoZz2lg9LV4bFhteJ26m2G1rOx
4NTD50jBfdjUPdWd3Yw4SsuBvY0PGBl52n3eOeRPqvkweFlgj+3F6NpoF81L4MdX6vtR4GQGpuYG
wj2SA8PVjR1AQBZNerGf3VOTsAJ0E73ee9l86HTQOBSfyfYa+MPKAxLoZ+WzmxxcfMBdijBWEmJL
Rc/A94U/syN+IFQf0tMD8I03nUvC2mjEWIj4f2xNnKxnHboM4Cy2i7KAUaXxCxgRAoc+Mm6RX0PX
gqy03sOYbNyut/TGMU+5ELfwC3Scm/yfyyrxiaVCqL0BQXAjbJ3GvWY6KH9mfUc/RruWdhXdh+Yc
3VdSg+I5zDcQQVMWqVT0aGOL+2i2CZ5g+Ptzt6tCeb+QiUTiB6YBfj6xE+vZ7anUVm5v0U/q49u+
Ct8icLtX4UfsECM2Cq7mhdf10AAsu9ZG9dSbPwt/dBFTgP3bwEeb74qo6i5lYRxqq+Ax0RAMG/It
k0aeWluzwC43Z4pASrsi256OSHypS5dKBKf3ttUy72Zg6XfTTDYxI2N9sTHd3/hD1TBchiBO8j6+
Hxs3uUuGfEuoJWkCbdx1qO6N8ZAP5b3vCO3WyabuSU1JfJgirFTIm9unsoE+RQe/92mr6M2L0CoO
4gMITfi03jEIcLWGqr9f1NBQe5yXvvA2dJlo92O1vJiCclrmqPR9rkWNIM+mIKrM97FS2OrN9pVc
q/5nOhQSA79lPfROCN5UliMkOjGg1xQdhQh1R0gvjngH/yQZLne4gK2FclDthYgwv5Wd/Ww45p3v
YEZ1xACYsjGeRq2afnmyOEUDXQY0+JR5NCf+UQ1c4rmPCoE2LsRC5xFIZPqhh6haBr3ynqaU5Tzy
uzhQg0OcddnPpzwlG1jyPT/MIXm0CQCCD2+OTjWt0Z/U7bchmhQfmOoL1OH5GC8SS0+Z6j2bq30e
OsaVglKHxLExDyP4OczEQ/SaZR6osKJiU7bolIrM9Pa9HQn2dTzrD8ZB75aYVtAMx6zupjdX6W9T
plX3yqIKNDYqO3mhjdtIqf5X8alh13sk6sdEYyTJre/9OzWiyop0x4dcnXg3FECSLVX8+jl2uoOd
8qNzRaIAJZv+2QsbdXZ648U3rFuaudFnoSUS/oA131fgrG7jLG63RoFW0+Niu7CBwzPiAarMc398
qog5fioN49jZfr4FgI4wc3mctLsZlzM0mvUVLh4mXHpKspMrtr1bTA9Z444PttUOt2WSnP8+xHeZ
HSKRXBLHoaMxlvWbqE3kYF6l7de75BFhA41DfquCrgQYnTdbz65hlakH1HPZy1RNGycbPhzKR7cD
orJnkCR3CeSE63pviYrfoeGKjtSbaWCO3jMjEGvUYopuqH2LNxRgO6+x7edpHLr7xvZfbUShLirV
x0o38oe2IjVmUIiL8HbsRZoXt1Yz5rcalZzK7Ng4RQbdmZp+yCU0ni18UaznPTeo3NB+qi2nAQ8b
ym8qAyCIe1LlXGPnaHCm5jwrb0uK8Fe+P/aBfR/TGIDrKPzqNbI09aSV5IB3TJc77JcQZus6OdaO
eY0QVP7yPP0K7lf7GilYOafcjaY3Dd7GwjFhv7jc3RE8YO2aThqnRlnue77UFmM9e7PwcbF9QkHG
9sV7H3xsk4LTa4N0gKg5J6reuz1TfvNOYkV4yUkeRsPX/u41rifD0a/1UPSvjkbIh0j04tT0oR0g
AYTmBar1odRtAngUffqwdXEk9NK6byYFk1xwCUuwiJvOL8pd3zXh0cHe/epi0tkWbptcxqS8Ix3Q
vw4z8rk4ciOY5nr64togs+J8ejdCvwl0K0qeCiDjD15fbBL0kE9ysBirQ6cGGEwJzUjbm0x6/b2V
1Sg0vbR7a2yNQklVoszpkpdRNcPWckt1qgkKfjEaScFZ8Betz9KzAavFigAIchSJDpKB28z3ttM9
EBjYXf48ttwt+7Ta14V4DdGIkSTCYb2Fa5DpsrfjfTtm/QWnNJvZ5VaWj0h4CX/ZUQYa92bE7Eu2
i8bcoJzFDhlTrzdqSmELDscv5H0Ox8zN1G9dCJKGeqh0ZKxUG6TnTIMOuTrwcQId3SLQGwuxsu8d
TeQeW058YF3yhwnR7JQl0RG8INWXKgkmLWViH9BmG40b3tQQKHViae8MinXNPXSe4kFjlCXNC5yU
5nzrAILIYNWqQyFwJ2aGkpc+q/Otk4inIUxSEKShfpzNkF601/hBhaXYNOWPyC8OetQb+7HPhqM9
ND8ZhAmDkZp/jSaLklHVvUk3S297a/y0pI8zHnmXazM/dBmd0Xp6Svq8CYwepLfZtvxYZMcQjejI
u18kaj9jNWdEpQepxdRkmvFBt2dYeY38HQL86Doid+n1t1Tz9HvKonTUjf6XOYJca0YFN0JPglaz
5aayUnn06KdtqTu/z4htRYp2tRG5EbjOKIMhqYm+jdMdMJmvSEGt42p91dolrNPcw3dCmB8Vez/x
X01pfOmFdtu68BxFOG476wfc7MOgew9dBZA5zYdvt3OpW8qio3/lvESdesXme1AYEw6yywR/+ncG
fQlKPGzednyzw/qrB9Oz9efowlLDNQd9J8jZbmlmD3H8AIeu29iBGKC+hn34Ufma2pS/usThZG67
rd/AZok6WD2i0Q+tQRr6QCGUSDuFNz1aJLFk1hb2A1Qy2mpfKALfZwvVXd4fyqkh5CYBd4orSA54
jGZbf6ta8YTs4xHNvR/ARLBc8Rs2wTBMryH0iNpg3xzZx9DQzlEPioe4ngZ2D2fTfmb9N/f3o/K2
6FonTlbtsTe1z2xQDyISJ0WFKtUw87rVMWMkhjo1PiNGQuyq1WqTdRX6vk7FG1TMFRB0JK6PyK6e
DRDMO4Q88c4kw4arH5myR5ViSGBGEVA7NOlJGrZCPkVsMLE9G8d0UJeYu8iSLxX2kdZnrjdpmMur
XLp0TaxuWD9lB0Y1F0nhZtRHivWDjzoTE2zTw6NApuyLEIyK716VX1OIB0PjluHFkNxalt2JYIAp
one7C8u73O9/uIW8kK39VbaiPihARILrcdc2Q8q/0TwWxnwzwHPY2JIL0SfPh43YIrSa7vUJoamZ
kn/VeiHh5Xw9Tdw9TVlxKUSKYMATDQwUNP5howec6jGFNSfezZF4FZV5R7mSmppvYna20x+zNF0a
Zvzdyou2PqbJ2TcorKn+VRXmD7V8jq7bP9A035kdnaLJyzBFxt/S4hoxNfnV1wn12g7dpPPiFv6H
6+k/U+8XM8A93XN+VWIlNjQwS+X99orpJw2fGwO8BTD3ogGgQya1sgfmSaIhtOmzN73XSbe+e2f4
nhJ5Y9WYpZDxFhXxxmV8shVfuU3YSWwnD+1AHbmy608d6++NG09MXwi/BXNRn9QfTsq5zDxw8Ozx
WMXxLQvmd7qkS0X5UTlETNX+Q25MMPHpi0/F+EN43W1FPKAll4jIGfl5E/8CDkijghOQQHe0hJUK
+i4lm7h2rk3mXLoZ/Yy9caCRRC6WVE/dgwblomxKTpKZ5GaTRt2gDfeant6ntfVhi+Q+Yv51NKJ6
qnGmGq26m0hZR9mb8V6Rm47OPm2K+x4u7IHmIzIFPIFNUVwjB+oOcsMGpS3miDjaySGmPvVhZSjJ
MN98d+B6MMHKi0LiWwB+TkMCuPsEzOnsZEdzSED5G+3B0ft7byJXOm8+Qgrzlebi7el1eGZKwSFK
bjsiyfHQ6PrBSYgrsKQ4TtLGrVB9oiHsThZNh00pNPuO/T5lwrphvVEZrJbYH+se/wN/HuNbgpo2
k6/ie7cJqX83v7NJmZuuN2dCsILQsryv6DF98jrzyfHL5DmrzLcwZGpHbq/tNCgdva2KgFWWOtlk
7W1Kv0Pvb5RXS7ZvemzlN0DeewSxUxZksJEg37KVo+U73NKwFI9a/ozBft4Ydg0W2wQ61/VXdn7W
jpAVxeKLtCHpJ2drin06hFjdZZ+SITwide8Q+cdtQonaK68ugVlB76NgF6F7yfjWLhp/KZ3N02T2
0b4W+VXTAOdK27sOJI+hrigCJ/VB9VgNjUexRFwz9G9NbfxwGrc7sU882XEcwjLyimNjZz+StMIy
XbCLL5X4pbcwUOpco7/gEwJfmzSVQBMFud7Kd1U0Qdt4kDXH9omW8WIjcz4NEyJuVDH2fdgayngo
e/Ox9dg3O3z5G2miiqwS9wH4G10z4nVk4z06SwcxasxXYThMl00OuahxNlHrXZVdPkwhA7ybi1vV
aaB609CjuHoZmF4pyLeIRSw26PWkvahwokvhJ7vGT96hINB8sYfboRS/4wnxe0d2+bHOyCDXpcXG
OvIDtVjOm8WKj0kBwdrf++uDUBDfMmMGwLa8bigAaTiAGf+v161PpwLnazjKw/rWJl9T0+PTP33k
+qQIWRFa4xJKyEeuDw0SB4QEHTxTaN6GZlReBGqdDTp/huUB4J99GgixSCcKSeXwHRcsZtsJtJrB
2HJSGiAmQ2tPlWqvVtucPMo+9E6QMnXOu429KavnbzedvqWJRaRDSK9882QOw/cMEABfUPzMJHYh
DB6I/YhAi7UC1gaxmS3je5q27CnjXVPrt9WUIKL8Nc+0uvKcWaC3QcSRk2MlaCRo0Yqt26I9V16t
M3Ii18uWQz8h1VtvzTmZCv0g3a3Rud2xG8RufXI9kN5dBPNgv8hsJMfNSD7Rkjln0ebHfiDiMQPJ
lY/oeUaj9TeQWEmJJE1lR69KnaUBF5+8KSTO6/2aPf657o6khD9Uti7QviG8o+dDjB3VpMkn7jJz
ciDHNquz2SjecmuOg3mJ05R4eugdpB+zF7eb3oyMi+hNXFvLwfivWw71P5ZSERfxWGQXr8dZRtMD
2E76lC+EAWXeaa79y3CowYmn1ohe8+HfCTuv3daVbdt+EQHm8CpKlGQFRzm9EI7MLIZi/PrTqHX3
nRsT6+C8GLJsBctkcdQYvbceHVpSNGSigcxuvhCQXBxUakuEqT6eCzA8WXEcDHWjK0iMNTRh6Xwy
NIgqtqkfIwUgOuM7vVPXicAjPcKEwK8BaJmw+hWbFGwnOkHnDJIWy1BhstV3kvurfHvqNmSCbKSn
vIOo58rglOdk9L6ryd0Tpga1qDxbFuVsE+JKzO87zTo45aKsuh+jDo1OfVYS5sMA1jRVeZeIcOj9
UeIjJkeqV3fxO7GMJ6Mml72do54eHfoFtZE0G9Q7t/TqdfxQZnq4M7rh7OE5XSkmhVQezK156APX
BmucKdURs9e2GFFEdbXGdV+/1cP0NotGMkFS0jWbctj2bKiZ0Wb8mQ5HcFnnT6KjcSnyG4tdlJs/
TSSlLKLBF03pofOn7C/GG0+/NZ1mCNRcfhJ7CRkoDa11UuV3ero3VIk/xKh+s2qBeCwRLm570CUk
apuOgFuy+Rk9ca5Y+FcjVQsa0b1ejgvvELR/axWb0a1Q63bHuggvorLVtWpmKJ8IWRDV7WSW7rYx
36YwfFRyEjq5NN2I9K6zUKrKtnKgiccWdaOGilRuyVigvmxTeHTFS9i5m1EzUMAnMR3WOHmqzG1X
OIukil0ABQeHfguapXmcKfdXLlkXfmOjAWjN6YJQnHWkb3Bq1G8xbQcX2io7plXRtF+mcAg2ywiI
SdKvVBQuPkoq1mwa1vpwMrP8fQRAemO0HJxl1GzModpJO44BLGNkBur1PU0GEagm1aPBvDnjMpa7
3ksK9h3MaPeUEifl2N1Mj2hgXJv4qcx/Brt90Uzk5Nn8JVEJI5HKGPnqDitDOODJecx1Aiw8lcBO
c5x8S1UuroOLzozFTTx1ICw766Am2zxPHgpHvUVuvCrldN9HlbLX5KtptjtFvnROgq2n2gzwR9Xc
fEhJnPFVRzsDKU/IaiC8xe2t30YxTgq4HlGnt6IGiFCEpzxstdVsTAY9lDParp96Tt6i9M7Q6he0
ExWilaJYooEwONqsaJZFhuMQH70+jN66SnxpdrY3WuU4mh080GeXE9HoqUJc0iYqN7zXEOGv4XgF
ttY+1q36YlrpwRrLx4gc3TbHbJZnhxmlYds4GDWavSnFB4w4MKUJ/D1hoEmXWfcWmx4CwNn8DFNC
HLExzH5hiSdwnI/FXP3GLBT6TIYkgiDUI/e5yprjaMexDUEclp9zMn6GLAqaVvwuqUOyq24mx4Eg
Ur13s8ces1m3Zin8StD77zVBZLHGspIBX0ySlf7WmGO68+b5qXW1R/TLZmhuOLsu+OXuc9d9r0Lo
iO3iDx4YnvIG5xN5uztvunQF/NFoEkQBUqqGVfkrFYkXHCGCERqXhktAF2m3psfAELXzSpvKQMxO
MCVsBdM5OnHpC+i23edIahTrS+cSVmER5Ah+M7RzR/VmT+VZzMNejtE9Cu8H26QomxcAK20Pq17b
Q3aHbwXGY6KQXFXctBYCRs88JRoOy8RwHuvUhucz7S1jwJ0YunSntbdB9R5iEK6Rm+gbh9qQbPJ5
NdSYFp2cP1dA/cFpmNIPmaig840dUfDMYrxfPuKuqJ683EMcyooARy/QZfylsC9bT9WSSMCfEDPF
hhHsteVaThqGqtS76KN2ImZyWmJSNs3csHoWs7W38uLOTb56WD8nyO+YUSzlNU/yNyMhwjBJvbU7
Z89NhKVpuAyl0HhYcns9kWTOoV/9UnxciPsTm2jEsikR79TuXW3XpOBN5KNkiq7DONfYfzQET6nj
C6yAnCkWNbsys1m0Oy6T2XzSNfZFdnZkPMZzwRU3OGK4otc++hVyJDv1M4xJFsriu2TQPrHcsMh7
9V2kSc579GSTqDgryRz1m5QO9rLdxu2DpDHSjnal0hDMvDP//T1Gu8R3I9ohyogvOYKI0y2erci1
dhPXDt927GYdWhertt9Hi7ROR7uEMQ2Ofvilxn3u8kcLn1gATXEdDrZYc2yB+jOGCbkfsKA2cZV1
N8YRdeQEd95kUciwUw62ikTMDbJxeogqXj/v+i5A/8UFVdc/C+TBqxZ2/2SFJ6vrLkM+IplT6/OM
THMnscTgjTvoOTSA3GajvZCDClw8tFypS1uaT6q7invClazZR4ErcHLojA5LEpISXXubtQ+EOM8Q
wskAyFCUessKWbdv2EI+bIPMQ3eIN3bRa0c3pw7N3ULHg8zbG6GrsY7K9Rhybe3Hkr67TjQ0pheC
PFrkL44GQNgM7I5AigZRPAMR7Cc0uCM6bZjnK4n2GLr1HYlLNkJZubReM/dGklU45A6xBXAXmw78
Uts0QSO9l1mdtsYgv7oaCORowllyrejWyb37VqdLKo1HWY8vleGd+4hZRl4rr3RsCcbrkN+Icoct
T1nZccJ1lgtakkyfSTztlqBqn23e72zPGJt69qzM+fxpJDVSOlwIBiBG9NfJeUk+ads7nELz4tT1
S0N/g+XDJTtPvkdX3ZiFwz8uzrLNDKQ40pyHld2iLsRx90xE/EZI3kAfqw5MVrrKGNs2WiGio4Kr
FGl7v9LEMt3so3pdF8a2xl8aSM37ory5gE7qqISUddTNBEbk0+8Yy6+iMQOZONSuXqKvQg0NWhgG
amkQRim7Z81j/9S1tyMM3Cw8OICr15MYbhURG2uoyxACOg9jS3ZxZkRK5EykW/IQHbseDz0R4n6O
geuIjJbtA9LEZ7XSI9ogkbdhwoaDvv0wZ7v2o767ccL+VI4E65L8xgcXwzDFK8DyDA1rYJ/ODOrG
beFlKOOTmlVgN1jzPMEGLYuxZHvVh6kzToqjvSxGmlj9j1tBabTZN8FRXmGTvIxDNgVJjU64j9PA
suE7ZOpMcPp0nkT7U2LTCxT4DSZ9fq161iRzaTtxaOYlyWd1GAmwvnF7FawB2sL01i4y4kUn96dr
Xfr/zPXIHl8pyrICFCYj6IGI0ImczrogDqMvbDRnaB6rCFuT7r3YI594E8HWB2pOROrGI6jDl0an
opZXN23r3LOhfYrD4UPPXGc1SReCIulOUjXeQElO21B2cMTG5r3N6W9pSYcIeER8jtOMi5N2azEo
tEK18mOXlc9QspNSJUE/xiZN9ZQccRSTOnRQn5K92rWOxxCnsSlBc3dXzfDVuiUfs18oEvb3YKrs
YBxYI53RQinQ7HWK4H+NYJrszmL0hzJ9cnK2zTqdAL8pFVZ2moC8MlHycg1bJSHWun23whiauUFh
rIb6xnPcxNea+Rl/EVzoTlf9wUUuaZfutO7U8atzuMsq9Du3i1Mi2TG7DsWaxhj3jg/SAoDsxMgM
YkGKZLtb9OgQ+0hR0QANTwVq+kpX0LSK+QHLSbgmrR3kb13Kje7axXpI1EVUQDFpvYSOcW+OAAzC
hC6hq2HfcMo3EQE56J67lGC8GMDbDueudjCg4JdOHZh6R2375FTohkl5m26KOT+zPAQJY337HOac
yUyejF3qKNZKiUwVn0lv4OTlIlPZkMYgyf4kbP78eORC61lBI1AIAdUYSFLMpukYD+2wK/I53+Sm
vR88LnFp2QBBne5Fx7AnHeKTYjBtSPJxn2QeM7pc3Ue5hvLUpQyxTTJB9NknHwqic5chFzeSoGwp
EcxmDNy+AxOZSCTs9pLE2yqvonEw54UZ1Jx1W4uDGiHtVSMaKkbjagTypvpNn/e4rzO44L3A3zLJ
6ROIx3wiahpnvEBKXTyAz5n9WnFOYZeNDGk5MSDsCJFmxzJMHsNuoPAAzkJ7lq4dgTsrRrW7JM6C
lOnkSjbdA/vYoFNVD2czk9q+dPKbvhTbOblp9fLOKhksVOyzV4qbPwx95L0QukMPR1SW8k13bjNL
e5tf8+i5zJheexvq4FZwQCRbXu8D8yOrZt+xUgOUJ89aBEZffqppvBYt6aRz7LDGKobckFbL9SU9
WzAmuIQ+VI697x0icizZwUgxxYIZpd4MAQb4PIpmm/OF/qfcWV0B/TEGAACtmmkPaQFCB89uLZ0c
5pGRo32WStQeukq5reH2oRO8uJPKzJ3o5Vsl9YnRDCr+JNjYUYy7xzkocKOZH9AOQRqxz2rdR3I0
A1Qo7qZuPhpOkq8Z7qxU2d4BjGfUYZANhy+Iq0ONqaIHh99l7JgaB4B4Fj8aLpHLBNR2sOgr9d4N
Id5binEhE/KhjyW2HDgFrGLGJQnrYDZnMuQYOu57DSdr4+ELoOcfqC2hWWE53+XKGXVfueW4OxmZ
ckZUgPJjbM763NOXYA+HeCdB9Ue2eh2nF/eVhv4hV54Hc9obgu3eEFm2r3tcetQfY+gxm7X5M6Ld
ay+IiUOHPQPCQIVCCHnDfd+DCvAy/pOzMVK5ugWpF7bCeNAYXnrdZfxWGgGutxpxy7xLp+q+nyId
kqdXrjMw9IR42y59JPe8uNaDVqXa08v4VDS5c1YyB6ighQjKAGMUdm8J6qHtVLkjh3lIo+KkKvEb
3UF2IrKJULL6md65K3YUpW82MbG1mXnOe1zHnc/lwt45RYHFn+Gygo2lJ9ZXp5PN5faAkFXzq7b/
tIWprCyzxhXZv7K2V8wn8Ve1bu2nTgpr2VDdTeF1p2Lrhv16aOJdqAD6GTPq36zrt14uaqrDDfBG
tlQ05WsDLgszS0x/OrNRLzPDjZaxYltQbpqexrdlo6+vw3A6GyXq7BTCxVjBn8o6JKFITXam0/5C
cafNlf0ihHfXi5Ta7W1jY9fJDXpvdBFl4MTm55QMt56lQMIEQTnhi3aT/iJF+piatC3jIcX5O5Dt
SDXey/cp+ZCWrDY5OpQNMv11bDtobssy34hJ5VDvobGQwPggjcLeFuh/wEVh8fTWJf81tvvFY2aO
clXNuNl74US+FHC7Y6Y8qi2ewnDcIZt46xi/r9qMhcir2485jXdU0qozO6i3yRVyhPhlUPW8cFBx
oQUmXVs86N2zo42ndnLDIJxo1w09cvRSwGlJ8g97wn2S2vrB09Xv0C6paKn9qW/dp97exr1hById
7qapPnuetCEuxCA+iWAI6bj6g9DbrZu135k2ZGw+qYBz1anvu9o8JI7lbQqZBbWjEGuu6Y9S7nqm
KgwKVfLt4vCFwRSh9wr1Zy1jGk56us5azEgFF0+TjoafjBCQXEdC5eWy5MYj6z5IGa7jiPPTbVX0
7UbhimmN7CcrG+G6KNofRnGC3QfCq6hkiESfriTQmjAtAwY0k+2BYRcdTdO3ew44npqVIW3NbXOw
nZpOh+k9KnFuIb5ov5F2sYnCTrHSSV/bToaBzY5Acc5j8A4JxaamPc+q8t1Eo3nTVmLfqF724B7d
J22MS2KtMH2K1KbfGT3axo+dp+2dSGfyzmAAASYICdE5j/OKU4QdV5s16O0IT5nsGboORoq56E9C
gpNyDUB7iRupq9qWgDFa8QKPQX2F5fDQGNansLLXqNDCrZlOasCq1jsPFg3WrQGA44A0qmaSQ8Ep
SmmRH8kCmZmuT5uJKFoHyAdBF1hdX7IWWm64MDNVq/4UeCluisqAZ9/dycqQLAyUmKKj4VM1SrNp
iAGKIouEHSSSUwvOva7NVank53BSsr3WT9Ot5qTHPILSEyaNurdnlezXnB52Om8bsU5rFmM17uqd
hIvOvmRQF5M8F3W8I2CsWgrsoT2KJA2/44IR21hXWDS8LTEOOdCYtlqr1zDjcVjTHNmOhIcqAMIW
2A9BZH16nib7UROh8WDmYk9GpbkdI+0xYRa1G9WSKGKsVsKytS3Qzpuewf6N5nonBU7RGiLNRaND
aJn9HGShqiwsIJKCDfcjxRLsTw0RsTjWGR7i2BBaz64FMp5mdpLzHQ8J+q7sQEjvsza38Tp05Ueb
m3AwWGlKG+/b1NAhC2O5xb3W+lpO8A8bYQKQgCTs0YGoLCXvhCzAARxKJWD23vhVwhiIWxPXMPWu
raGlh4OGuSP/6K1au9VwQw/FZ6ha2XMe5vdJbnxaub2RFdGFXo79pAk3We0FXTw85BwKKGplswT6
sfslRtaxMZ3LF6XuvA2Jn0HowPvKhU4aDtdltWq+YQdRmHrY5U1Z3Q6SoBe9vxlENW96MAisU+ym
yvhlSBVWXwNpX+GF23HZcX4TuFmezSR5qwTX5YJ2NeQt8AJtdlNwUO8M17xRUSbtjZraehBjt8Yg
YlA+TdH8brAZBmjl2xWOTVUwxUjka6g3ycbL5FurN6Ef0sLD+iF/hqbKt1lbxoTuyHYNaQXLR0mB
3A14Ux0nIL0tAuvVtYhu8eyrDW9WLz0/ggLH+08ZQzgHgjqJVDBnusPqi0p1v3bw3KtRI+GC0yYm
6b1ad0I+FcT2YpyzJ3pOFhaAuCMZkMUJ1nl4M1klQKCWKAXdKnxdgCurdKP3m1kpAxV5P5JOYnIi
Y/pogLXKbKwQSjl3olHNre3NVkCOJ2MAr3rOEkpAYpefu4HPzTTIds8dce5VAp08fR7x9Q5Pag+B
oV6TbDHlBvdAj7IynxHVHv/8yB9qxgevGAvOcnjd11v0UxBr/t/36ezeM0If/vPgK5j+z9NUlEK+
XceyPGhpSeDR8ovX36nqK/57+Z4+vjsR/vSfVwyzCg3e9ftkivnR9QH/dfPP8//zEyAXONf2/+u7
+OdN/vOKXO/aefPf90RmmK6dGurRwW4Mjo/lPV1f/Z83cn01HUtEsSSq/7/PhywFSojrr9aZPTf/
fH7/PPn13j/Pcr2lOpB4Nz0H6d7r36OFLeIWrdiXxajvpQYW6ko8v97CxCZu/rrPnWcQxH9+J0Vk
RVft///m9Va0rNR/7mvhPOIQMnfX+/95hutP/3nwn9f687i/nsYCFgKrM9J8zaaPvkk6TaNuiG7/
vJFaV5hAXJ/rv26KlmN18+fZSrDlgT5al+wKeO4zSBJuB6VsATpfv6QLjiZevvx1359vr7dK6Ryd
rPSIf/3PQ6+3ro+/3ro+yZ9vZ6pQ9j6lpN3CI/784M+L/bnv+iv5FUr9b891ve+vp7l+68kaAlZr
xT4dkO2f5/vnz71+f305MmHT2f/raf75pX972utjstm78dqu2toEvAKjoizTTKVn98W3Tgic1lq+
/PWtOkowaH/9eFDBr7pB6i0dFxVU7fVBf778dZ8qekJjRuB1f17hr5f589i/Xurffk/zQt7Tn+dC
X0iix818vfv6ALMamAH+9aT/9fO/XuT67d8/Vryi2k1pt/nXj+Df3te/Ps31F/+81+vvXO+LUZBt
Bgd+QbKkwPQxMkKNEdqqHCSjDyzcjbyL5JAE/ywXg/GsWDDGgMPo1eW6GoiFdBanQuxNI3Ngli3d
hwKrcEbmzsCWzTaU5SIGfEHTPiSugy3T3+YwIUM6WMstunWNyRbbrja9lllb/uazntE6U93iSQ0b
defF6TYb+6e6S2g5KrQ0HeJKViOxdagXoqAK+9tWEycLfgvjRGrmtpjupqr/NvEhZwQWIkqT7D2Y
w9IDrBe57gTAr0aRpqvhttDUby8fn7TKy4K4RhRRjAJxUUNiuhYmG72gSoqyUyHImGrwOOKeqeKj
jQrqRLywHwujZQpSnAsNLQBDbGvtAWw5qJTCTNErfLgyvK/qbj+qkwOEdFbvTdfWAbTzzmy2q6Pz
QmnC1kYSYDS0FDq6i3s6gcnbQHclIJCtPp/pWrBXYad3S86ADSt5UjYhdj3KQaSgeF/UYb4YZr4v
q+qEShfDc2u+1QMZx2ICMND1ycbi2k6FciR8g7ZnTNuNHbtYt+V+irsjXQn2GCltQEUFgBilGv5+
pgChNJNgqPnsLEm+kRvHTxEzxLnS8d+HLhlhbMxbd7rN+vG3dfhg3N57Y6bOeLT3jhG0IT/JeZ6F
4UK+8Eg0iXrUewIKciNl39LEL3X/m5JDBU6CimCcLXcbzitHqeRO6oy/lcYF5GzzSZu006t2MDf1
ODxTS45BW6vCz2X77SR3RcTQHl0gj7VpJW8NZZoedAUzLFQGKvN89gn8eW97L94wvi92lUKDoOri
JnBnbdiaRNu5aDQ2uskfHqFrBEZ4Py7OfZAf6nGc0XxGWAHAE/KPrgIjxv3MDBIzPfFPjA04l6TO
zj5WfmVYzOtmPC1HkJ7a8pTH8w8jbMrklvFAbb5LxQnPQu++avD3vs7p5yMD7FfjhFQujgkgM9XU
ZD/lHBlTDOsGb4jZtuMahGdgmJmynTPyjGxJbC8NWWY4unwJkwwxv40htUR4RXo4b5jXslGSrUtJ
MCRBLBPWRwsdnRIUxCveTxpAydr9rPLShAIdfUy9EkgXvtSgUZdpxol+QnyIS6xcXvyNoRleCMih
DbEwr1494dU3d5ry43jA3vTESPaGRnS2l6r3swxxw0858Nr+aSKnI4aQ3blU30Kh85r1MHKU7Cur
tS6YawpjGo9VoLjPkNMA46ZFiEuq7NZmX9ILUcRx5pT2BznQFNe022ikO1Ewfe3UD6s2KXswnEMM
f2yz+oKYPvc9OpW2V71psj8zQyt815BBLvtnoYZQptuUzngIdQ0VPPsNbSQpNBIh8inGHakT7yxT
UamTNVCW5jPgq9rEtpbn7JHaolbXZUpYElGPGxXArWYguMzz6QWuzkcY1Q1TY/Gdzq+zDsXQQR2q
JjGze/3i1vEFI3x5KBMJGPwAHVy1e+9Djp27pl0F/QMYK0kJcHf03zJHT63ab+lgndFlvgAJOEK9
jPxCg52sor+Ts5luFgqDrNpjiD6E1tS0zeLYXiVzGe+mT7vf9mH+lJXdu9aVzIXkdGemynro8Aza
dBIxSbB2mwzCatKytLKjwdoM64hjwm9Ehzou/ej5kFZNhRAGm8W+GrFgYdOqfckeMVap2R38Pq04
GFXQFFZ4jxpFbgYyQ/xlhGyPxdooCdcrFToOef46gA1ca16+KONpR7Rt8VJZZGVaRDDlgDnXwB/n
td2oNGRGJmKo7DcgGJ7tVL/vx6U5/dLbTH3rJMNKiSAi0b+Fkn0Xif7V1ti+abj6nUqKfecUOGZI
FHSLMAMFgZDGhfeziqfoVUOlMBboOodJPKppfa5bMCawsaqORmdLw0ofeMOxHngt1jtV6s1mVGz6
mmp1y9xqlQjbXBtOxL41GvcCMiH/kTKzqwC9CO1RCXA/1fYNU3WndTAP5eJcZDS2DGdf1/ZHm1Qb
QU42kL5ibar5LtYcwnhDKdfdEKL/cIcbkGkEES5gA666m85I0bUD81vbCrMbxH0T+gaC7EJD+XJr
BnxhP26NxGAyMKBRciDrjs2Tqc2AWApzK0x9SxT8KYvLSzmqganlCNFj5CFTnb8lFoeZIl49VaQ3
vR/F7sqq6gc0wE9wGp+nBctiNu0TeJIvMRL/JdDV0BougD7Y0XgCbOlkNFy1FimrZhO7WiGjES2T
VMFQxjbbfRaiUEns7ZAAwkhQqr0xtX/3ovzJrrrjaFurVB0QuObEmeVv2cgxkco20DtqA6M/ErQK
rBafm9rQ1Moq/S4hNsBoOD8z5LT5jl036sOcWV8y2EjsxeRzbr5PcnyPWmaCTo4k1BW0CRImvgUJ
ik5yMerxDdTwT8qQto8MEODJvjOLJ+arTORU8VDhKu0Shel4pvHFiB/NGUGKmJN+A8ypA1Exb00v
+mjddh912HLobm5Kt0D6IZ2f1mxnkjYZnHcSCUNpMn5SkVso5gA5XS3X4eIRkuV9Fi3JqggjNpii
tiOIprclyJoGmbsXI2N6TGqRT/6VWMUJ12ZFP9R5x345XIhcjr5bdNQ1OXqryskOBIqqBcYjdXjt
eFN7tXpJqgwQ1JQ/e41yYOV7TBqyCbvO4aOPzlpFmWDpW5kOu1GEQbuDvB2A3LNYJJBKJFiuVgNj
wvd4YjDYOdU5cRf1gmw3ajvZ69E7ZkI85h1AWIZCmFQ4ewc3/MlzQM3ZAIFpbF5QhRx1T951bu47
3XBfyejdKhATdB5tqHTI3xzPQ3+A2dNvZ5pahklveObYWNhXxABTNjTaQEUzguxQj5ySW5MAnz3M
x1AUZ7wBqG0wA+GZ4XTpXmxJW27OSbxtI3GbkzC8wuXDp2mi5zQKuKN2/lMtxpVCkjdWe90loRG/
a2KmKgh6HFwLeAzQnZdRf0C6FQP2Cd+xwaxZcvXALurAafuT0XgnKSqYUCTHKnmC54vRuqGgK8BC
XWSoU93IUVbGbNHkN/iQHT5Gx8FBUKCyWne6461aPOz0WZisFo/oqSuOOcRMaKhXVtskD7LfkNkq
n7jAUUnee9/q2HVHMMg+1A9r54bySTEndnNe947mdzVNhEZpQ/fetCSn9y5TjWTip0jmcpo0DVMR
AqIJb1AVTh6KsBpNYB0xPmPWhyC1yEBw9O7eBQROFpFXcQXv+godOLUxBC58nRBz0uRo4sfqo+F2
9FIOlzp50Fh+1m3HuRaGGWPC+hgl4tdpE9rjGuPyzLiErXtGcPKpjahS5qal9MYkFCZuwLj31EXg
XSkWI5psvRedKUFWaWOd9CR7ptZ+dm2j8i1IIsh0xy+6Ugxb3H48ux6XGntag9r8iKqEq7l9r0Qp
7XG7Rrpdc3YMJDzQu7X6gmkTCe4r4q8c387NII2S3z7wiB63hNasmLuTWTwOF0sMG00HEj4VJHkm
Dvtgu7vDhsqwV8nuDHrjzFw/aYmVW8Zst3U9M8WcCSxCl2uADl1rRIWiIPpkp1z7VlYje9WY+Dsc
NMqvHuoficj2oc10MInloTLPRaXCiooRE+cFhehsgbBqM9f3MOWks3VqOu+pULofRjuGZx6TkTjI
aiJTA4ElVqON7KMFgWciIqnfxia96cr5YTZozvTVe20qqFU9RGMwZC6ViWR0rMKLS1DDqlYj6k5M
+WhlMYC7aDlUEAKIUxivzDsyAUjrtT7SrohX/TABELP1wDSmJ13FvJRyBsZ8wpmZRIvk7MdCULLO
AcqwR4w1GyXI+A6vjrnPJXc4S4tiIFRb43MyB/McjcUJkDzOONvVKcfaU5tZL2RFoR/s+dL3r3p7
ULTAVkfGAJbyaApyCky2YyxSJNOpLj7Q6dldvLsDoa1ZxsKmGAeYUG99bHzqtjIFod4/wqfeTFID
ihXlYBsbKkLL4+gXClmcFCZwA+OMgsrgYoGkT2TGr8G4YmWP3Q9D7eu6SXaCpfuTrt4nqOtXce2s
M8LIyeHgKHEs/cNy3Z+E+RJWQbE39GHXT4QhZ7r2UFse0imNnDoP/piaCYIwLX2TJCB8EWDtRjdj
MK5PvoYo0tF6lzogrXzNQ8KDuAPAWU3KuTwoCBTB3QDtyqtLmpenWLVv+gZ4k6B+HkjVopmv1ys7
Xyx/6Xol2vlMK+C1Mr8nJElVMaegtBCTGW1375TDm9MOX0khdzNDbVvX3tF3whA0hswv4c+FY4Ot
bx4YCHDwVOZjnzn3TFJpaqfFqcexpDCjJCTbe0st9Cfon55C+dCZKoNQtu7weoESq9B7GSqdcss8
mhqTTwLnNvY8YtRQnduKXUcPWIJIGPXOM4eL3isX1etK0p2nBxxu/Rq0wX1Bak/fpyGIy/nV9R5c
eu2ITAri4Zkj+1KmFNgUmGSeRutUF+tpsG6Qja36pttKh6jrCtdzfqlxgN6oQPY4Jv2mio3NmGrs
xHoEb/gNCMDRbTrPSzQuIvcWn1+UzBuvw3tKGMBQq69Knt9AKCVRb5y2YgwD0eeYXmqnQ1Ilv+Ia
rqdl7Kkv8IRTYCxBG1SV7L6GWzXbU0lbe2VRnvSJh0Kmt3kZYjhyD9Sv4b2WtYEGz02/Jyd+jWW8
gXdKnkffGX7q6YiuphdhJvkm1Ek10d1V2UN4a3G12CmjPbN7zUom7CHTznWY8l/z7AYtjDfgdtSw
cDo7fi1dxFd2dhlHrt6WQNBaAeTze1v6nttW4P66EpGQd2OK7yp0olUWV2cZxYGRWQmm1/FQZTq8
1xC2btqxaUOPXMuvZJguGSo2GKqet6o548EkwdMyPE6lYWjP5RR4kKYnklHQekp4ZxlBlIoIgV6F
GzPvK8C0NoOBkF5IknyLMD+qDpomtmAW23qrWs1Ju4tHIVcudfaqEfr3YGDqyC+Apcstwrd3BzWL
MwOem7xinxnVt2AGFDgi/05zrL5DPwS1Hp/nCKEqEdgkPy3ze3W+bWJv5wCB7d45FYmoKD8SPQx0
q/8FyXIOPXxeCWuU5jSboneePW08TI2CkqNmFy8I4ugbE10Z0z+H6VXm6eR30wqPq+mYI7rc5EnZ
BQkCRpthM4FSwzPnKGoQrULkMpj2piEvhsetoA5Gayhoey1XL3hQlXXC9O/Z1NGODHV4L+Nvb3yp
XeMF/cyTU3RUm1BXLHQWpDeGyQpRB4oktJQOuwUKXs5NNLui3taNHRhvKqkotWY8j0Wn8IE2D4IP
j6agca/k2bSWpvHaw/3QIkCSM1ot/jNedMRC8BTN9k5bdG9mFC/JyISoIBhx2cNiUsTf1RkFfThc
j71+58XRffXDwhvC2hxq4zjG/X1uslOzG/jt6QA+zlRfY9DUq0kXZysfnkZ0CgFhDHfp/1B2Xru1
G9m6fpWG79mbocgiD3b3xcxBOS/dEJKWxFDMLManPx9lY7ftY3TvAxjCkqWpGVisGuMff8BE0Qng
kfnMZAVj2A1NIH7IFJ6Tc2+9QaV+kyiXW5OFqdwnGXv3BBPiD5lcxsG8VxoJCskgbcPdEiGd9vHH
d8yXTrvvhoQSwvs6IqraocYFjEk5/7GaJ8jA7o91d6Vq77JlAwgEwTCNtn6ES/PqG9HF3MDVsMoL
ZXszwF37UdXjwhV4yroaLkMMXWvAUMc0XcgiIauFKqYryuAwm6ipXCbIZajfC9HfVnE34w/g0tN0
9zITZ0gW7ZohBTUVVHufiSUvzDA2Ik8/KQAshjK2Xom0/Ijz+JC66tSgLTaV+zP2G3CqplmS7a1o
NyZ7e6qulKdIQSWHvOpH9CQmxpal+6as9tTYTGIDl5gWhf421c57HBa3TeJueQnnLr6WuCG083BR
GLjfKA/qRoL9xeDchdpAnRF+zYXxYC+aNRQ7D4Z67eE4uLNNQIJZUXPZcDvzauNo60N2+mgHyT2O
ONGxLNRPHS4fdpy9Tlb/jLExW5iD0rgtec/JcDWp4bJMk3skFG+UEG/mQnOWZb9zq+m1q6Jh5Zsc
5EYeKAwUyaKabQm9uftGKsf9yJa5cSagWTOxT7DWQRPiVwKjkmWmepFn0RkW9B2O3WIlTePHHA0X
Zh2c4qC4tNnCMUXZ67KEYjDYsGr0NhmSlyRrxPqrdqsP18new6oihsMub3ODtFKZs7l4qGNCxB9Y
j83FsA2RvXogepmyqrOT5feQIVeFhENSwH6ZBiRMsRU+pymsWLfD+QVPQoL3hMOYGjK9UUZ7ry6w
hl7reUxXUiZqN0fynJXFmyfqV6jj130e+tuEdcod8ozaQW6NbhMU5WXSEYBtN+laDmRiSKNYO+l8
ZYQEDWb9vK9dZ+t2OP1w5BlbNyM1mrsLFmV/cHsY5gufevSR2C1vqnKCu1EC3mDTRFdORccqLi6d
7AkHmU2clTdNrF/iHu7rsgTnqbZXBeXRLvJYKGD5V8j99iDiL6HUVyC312EbmnQJBEVktbV10+qc
ifxex/aPfPRIVtExZe1Q7X2SDmOB03lfJPewFziHTUAZwOPqQDd2j+3vS6XTD7rfh8HX+ijRgzjF
vAQFZC9uddFU4Q/Kg+4Yx5QoIUD9heGLbQOPag3ZXmHFZB8aQwDrpVjfpXYdXeSTcVHKyrii13we
c7DduZO7pkoIpXK9JUgNIg6CGpBxkalD0VySlcqAgD+Ah5XxQd9Lam//IJLQP4yzcVXRlRNHpgAx
/ejUJwNNI0GNztQa6yqFdF/hejy1uXUyMrjM9YzZeKQkjZpPXHQeWnuCx+uja/jQ8afAX6MAy++M
qYVTgzPH/vvbX/9fmB9S7sslIkZm5Bk2RWVzVmmXNj4v91lMFEkxvvgiuWTw0+08iaaqDqZjKXOF
4kC+euDIFgLqlXQ648D72c0WhWonQpA+/OppbZ7mrGn3PRV6M3CG9Q0AZKLvq7F86zQWUInH6TMT
ySWsPtjL8EtKklqmjNFQDW48t3UPXRIWQYs2xegmjYSJ0t4brE/UwNw0VNh5GL47qcA2xwNCx1VJ
BEjkCfPgPXlsSz62f8NSssUGpE3/IEP5EQc24hds7Sc24bALj86cXGBTj/VqYD8H6qqDioBG+LJe
ni5ZJjCOR87lEL8Ogf/kCxwx/OJAsiQ09Sm9mE3vLq+uqxQbBpg190WEwh0h07GpBJCmvEbDuGqk
/7MZMUUWEU5ebnZLYOTiEZkDG47NWWDcjArC4Y4IimnbmfrU9fAe66geV+UEZQ2iG7e1cyx68RkQ
EbYz8U+BJ16rGCTUC7uVJauWleXIlT0hvMNC6rpJ+xe8kSmHxhRZo5N/DcncXmql9xHwtunSKTtR
wAGLF3KAqmobxOZLMsnLIPqCBZWezWbRItBwVolfsD2m9/nwFDrIUnqfHi2OoMeWSL9HTRr0WMLM
CFJ6ZwktDw+ZfZqY1rMK2K2VxqROAbHgBuXuLQJOOtAXrxdX9NgPnpk/t7mfbQ2sgTe9hQVFZOAV
5tv7ZKHCpTAyuYgRTbt5ECCHgFTwNIE9Ef7OGbMSJM0VyTSz4V2NrlJ7mEE8yj47zMJ2pu+9zQgS
8wGoMuwZrvQRj2oXjzc90sMZDg5LReavledZBHL3D1ZWUqg6NcpinH5WDoCVW/1UaX3TBMVwyKZF
XZShGbHFUeeaoNKIwVQ7Az5Jqd46QD5Om9JAbApilpXxMUr7pYC2f7ge+lfQymjPbzc3Zg5nabCh
ty2jp/C1BmFBuGRQu+oLhAOIBhFURhluehQjtyE2L5jMAXZ2phHs+6uePK11lXfEpxRuQ83P2MPr
B//Y1SB+ydwNzMtYMIETkYwZk1tDebcaG9Xd1jlDoNZtuTRDSYRiehm5+CpgRX5Bvjf4ELAmtRRB
FD0SGrqpfVwLbAfInr3UjN1RlLKJSVuisUkuC2FeB5Vw9sLs6l0/kVdSpwg0VLGNbSIk54jDIYpE
ex7A25WPpCFV45NXoAM19SNTM65/MWM2ByIbJiR7ZSWwOn1rjvDVOzdOvytMp1kPdZFcaMn8tG4A
7StnNM4NqxgPMMwCNXRPGoiXICBG1V3qz1K757k/uoqdNEuw6iZ14IDmLGULK6eTaJeZEOnvq87K
0W1J1VDXZu5qMQ4nR5FlYQzCPjNvzDU3Gm2W5z7lGbIxaRXhmgCLwsYlwh0qdLPcom1Fip8XXhOR
DgA9cQs7WUPqrBAOLLr6An3ts/b4bENLe7jsKTg03PabfHxqPN5x7fKUtkJgNkY4NreMZDy/f3YD
14IKnl/4gJLnqLw1gVBYUQy6uSrbWLW4PGKJsA15bquadk7NFmotVZZk1rP1SENYp1F/EDTuK9PI
ja3diWLPsBiX52IXQMOM457nq99MT+i73CZ1IZ2esWO4qHrZ45qQlvApkVaQgoYMHgOBMZn5JeNL
5IR8uW70XjkEFkqfdBlmqACHgR00GFgAm3vVT1tnfERTetMvSl0/9J/I7vYP6JRINyGZb6XhoG7s
uj50xbkpWMluiGqKGwlnlupSTMSblWNBaoONspOywmXNicr6Sbzem2l/9eP8syvq24CoAtetb+bW
I+ksQVjehm9w93i0sD0E3Q8hzlKbsWLLzKh4PGPorwZmzB76qTTut21s/Aga4UNVaMw1+x2UAmFI
QiH8j1gJZjqMvbDJp9KhzyGVhYqVvnZvl+yV+TipDcf2MXXC6eQhxVkltD6i6Chmo3LckfO4z6rk
XhuZuWv8G1sYFIbm9NSPGFS1Jqjw2DzqnomIN6C7i4oWGyBiUr0xm3n10WXc6h94o7ctBuZ9cuPT
7dMEcyr2/fgsbNqBDr3aKg4MavZDU7rxdYSlt1E6jA2oVYYWPm/Z/8A8Ak53eKk61ZM28XPwAfSr
FAi+j4wHDShAwFuwiuzCA/xwHkn6AG3NdL6FC/Jm0Lo3sZxwDkvEMU/TW+KcF7d83G3kXBE7GYBf
Wz09H65xgP9V8Wk6w7vuTSoWbzhY7D17VZR4fWbvKMpDHou4xPDpjG3Z3PGOUlYVuqKmcrN97GDj
if+4MtJDbuIt1ITOTd0G6amEl7x2avyR0AJOFZkmKHnxyUdrE+thuKqQZokGIsuIdVbcvU1Tec0J
m1IFE/ZZlQmeqAU8kGo3pWVLti59BxKs6sacq59pCxdEx+m9bQbhOq6BXuPSxaGvBjhBQNddF946
yY0PsPbh1YgOTF+hsRviqm8Zs81j8SEl/qBS0Bo17VW9KHMIppz3Ea5218nyxQV9y40A7/LlO3Qq
H70L8rDkEnAU+A8YF4yHHIL4SkGBACBSO98IcBZs+mlT1ezDYWU9pF2Ssg7M57aKh41l23IdOQff
QzMm5uCZ6AtMZRow7bLNh20T0sjkw0wttGrGsj7WY/vQy2re2wiQtj1mSqMSEbNjpnN4gdR7bh5U
xD4SJe2j/bWYxFHCscd6sOzpvFS5dZq2u+or/y4r+ECLGb1qZTVXOtAEBCZYUvJ4CPCGZrxRD+l1
E06A/MCMKArfh87Ck1Qylk8768nxagm747Wqi3AfjwisS6zLGnmdMxEj7lRAJ4Y5H1bGrmfEamVG
uykxLUsRbYVejzSc3POmGzE4rzEPC68wJbuMPHoV2jJ4sBV+sQZRAKUFHzqoSPpLxk+2XMzYpH9j
Oc1t3SlgGA8njon5p+BcijJNJ4A2M+xv0hDVeOI6/UYXOSGsGfZvteV/SbdHe6ifRg3TTBCPuZYT
DNsWKb7jzD/FSOidgztr+iU9FuicZx819vGAn5raz4D1X0wRyevVY6MgU2gWl90+jKo9Bw0MH3Sa
W3jmj5bC14DI5w/RN+jkHQtrucB2CAGTpIJXq4z5y7aPvGMA5edUpeOjNSPhi4g+cbOSD0CKn/gG
7DvyFlCKZBiv++lmSLMHHCKYm0qU/NDIodNN173D9MAV4Y/4BgYKu8o6HOZtZ+uN0TeXGI9le2gZ
x6kPr6uWAbEEi1AW8Rdgeinb//ScF+5nM4+XAnsDqlTSUOIzguRixeo0IAS1OyXQaamlOmOOcu2l
MZJu1SLY7J1D7eqjhWNSl4/3xjRblx1cILtyOQaSA74ULsW782krBztjvCKMUs/gXIrDgM/NJjW7
hvTU+PFZM0sDc3uzhdYX8D/Z7f1pZ2gdbFp8lAOx2OEntxnx5euIvb4kWlxYR6/POMoxSN5mVkXa
cYK0bkSuZBufkdu9KaHeNY7KrH57P9RcF5EMazxx1M6bW+xqASHTNN8aRsoEzUHPZ5dYgghUbCAM
TGxdPuYezjLEJ3bYU6rTR67/nXxv0EtuIvACYFpA/zYw0R3SVrnR59iOd60tP6tMP/tTe88UAhfS
1CBUXmrmzqjL6pB2QFgLe4c5qoHm2hPYG5lx4K/IUqxp+Un9gXbknKvaerfCAZulAp7YMs0qNCkS
dGqYhRXVsR+9c08YF/nCkjuogL2Xs3GHnvHidMlXY6PExst6JKIDWluIer75LGT7TEg0aHRRXteC
XDtOTvZ0kmyDQy76yxFDCbSzA8OTbecnUOpM0i8jCtW6ktnWXWQubD4/pf3JQNPfxnNwOUJJ2xSW
+Mjy6BaxcHzCQ+g0uvO3oPyywiCMwj2/8DAKVAXR3XpyzS20ObJVAX66wttbwxhdtLqqd1Fb36ED
25ouuTaVEqeGpjTSNZHPHdYDeVBrdniEZOlnjOMaogV9dAqD942dovBAcShvacK8aGtMAxKIODiD
bKzHtljOwYREd1k8xFVz45BIM2LqwMtINgM62o0PWr5uwPw8DHNXNePydTLhoScddZF6ZCfjdbuy
x4qJ1cgQYySCBubUnkQkDEqqaz2bFq7N/Q7VBPZqiqKsag9lgdVHByacFDjv6LHY+vF8meBfvSZ5
ptialT5FfnokihiGO4wjCwPGLf41zwnNYjaid+lbSgAd4QNH0Y8BxM+IgV6dYqwQREayMSb7zdP1
tTD1IScweKst6t1Mow6hrjaI3Czx2h5udOS8V+IcOeyaYzJIxmFfARyHUrg4VvbBp5z0G+CXqP0n
Jij7sYiYlaizQ1MaR5QRY2Rfy3S8JrL6OhkI0u6sYxVl+c4CHvBy72a0EcMBTzX7qjZP+MpgbdbY
z+2I300NYOrm2KzoPl0HhXdVzM596KR3gj1l5xOfp5p5H1QkXXKSCz9ddyUDMnJRtmkKGokELkUi
Ydejs4FGyXd+RLFTwYtZUuZNnR+TEqvqnsRIralKABuDYoQCYGQXYmx+hmn/U7XMKoiisuq7rO46
bpoJKUz5Au/+ZzK6n11fbolb2zhmVu1NY2ReRrSaVdO1e/E7kCwDewRkgGfGtVPOBPbJp1SOB5O8
W0SZ9cbQ9kVCwBT2snB0Og5Et0Vre/EFl3pbmxUHRtus+0Ds3JoT1hzeoazfZOpdOIvBgToC6t4i
CbO5fuXzHAabBusDpE7WY1A2sJGCH3GH6pxJ54WBTcIKol0HcXa8cHP/Hq0VAHfuP5pNf9GF5fUv
f/uvf/73f32M/yf6LG/KbIrKov3nf/P9R1lNTRLF+k/f/vOhzPnv+zH/8zt/fMQ/L5OPBub9l/63
v7X/LK/e8s/2z7+0vJr/+cs8+2+vbvOm3/7wzfY7r+C2+2ymu8+2y/T3q+B9LL/5v/3h3z7/V6kH
rmnb3x/Vr5/U8gy/PXJ5C//45emzydGw/SH34NfH/JZ7IK2/Y7+J5ZxjWjjKuw6xA7/lHkjn71xb
aUqP8alpuR7P9FvugXD/jimAsHzhStOBtfDL31pa3Pgfvwj779IOrICfuKQiuEL+/8QeeL/8IfPA
DlzXCgLJC8SeWQhT8POPf2Ue+Ki556TEeSXygg+/W6IFbmHbjqhZ69+SM/6whP7GnOymTApNZIKz
/LFfV9bx5z9+ceFOWw7vlDQH0kX5PIh5+P2ThV1f22TFh4epsdTO9peSqYc/ZsEH3NaYY5k/CUo7
doTjYS8eFP5LbYzHLIdxlfSkYUuwh4wZfDNAuIVnusHJJdoIxWbgF8kj+PVDxaBq7XnOOQEP2lR2
PWy6hoGxgJQxjhI3eje5KCP/MLTUDwbACA1zc/O7FfDbvfL7NyrlX7xR1zN9k4baghz0p0819iBT
OcoPDlMESUBTZzupT2hago0swnNlQWZwIUJCKPwip/BQLdBTUjCDC2kBk0pjspgfiET9ykV+kWX9
sPEVWhuvISCzsHNyZrFus8ldsct2wOQTYK9D4G3vVZeJo+07xx4qHxagAvm8dvD/UKTcVczJHAwv
SOo2bHI1A5k+Jf8KIY4LVP1M1s21IFcsa2DtGBLvdlfwsnVPHzpIEw6uIjhZRvplqkFh4qg+xL71
WHBcMv/Cwx3U8ZBCk18FjuPykOTLSqdDUQ03aGMxyCGKfGNjuTF/1ll9o8zoiykI5C+V3FcdgMMw
9lRkrb+ZhPpR1gs5Ccpuj/XsOvfgfv2Ha7Usuj8vSim4Ti5QLXfonxal2YjKyfUc4NJv+Oz34UPq
qNdAo9KFfglXFDlhU+AGT56ru0GVt1Il3Fu4bofWILkixPANiuYhUo6Ps1ZsHhpyqkIchTZ2MpyQ
bXpbt/ZfxhbugE3TtjL7CYZ/msOAivbUlCOp7xqEZrq1nnsT0qQNwclNg5YeiI6vlg5tfsm6r3tj
2wxDsJ1F8J7FYjw5Tf2CH90Fhgo+pnpuCmMTUMxV59yuFsXeTV6y8OTINHDqL8hZe8Wa8yZsJ0SI
p7IfjpPtbWwru0pD45oW4sKV6wx1mmO2/RoSEvNn28PVhqsoCsrT2A9uTWtgMDMtUH6aXgfBtJE4
c42t+qJkOHGh7vKAFfMfrtNfXCafFswiQkZIzzb/uHdgCtJ1kxyCQ+JUsO1Nelk/cidMUvHTtO+x
wXv5909o/dVNTFyNw77l+mS2/GlhuBg50S3zjM5IRe55N7PPUFksN4NXdM8Ml65wiWHC6sPdmBbb
TjiKaDdtNDUFE4ck+iKOMqqjQ9/9+Pev7a/WbGBKf2nx2WIczo3fb6Qg7EWRGxm0B/siaCl9ZMxL
4yQDFXWlS/mEGWkx5//hGvzF0wrTEo4rfQfnbPGnaxAwfvazwfAPUI2/4Hg/mBX7AXHbX22NYWQ0
Kma1/sO/f6+WufzZP92hrs3/lt5yTP0/Z1QaWTbhF55/MDVMmCS6jgZ4oPGQXYSVSa5KZWUr0UMW
FbAV5YOCi7CqR5u8BdzFLStAjY60IuBY4rbLL720PNcpm0xoEppMDMpFZgX7ifg86CoTtCcTGUiV
eWqDWPlGLNbK2ZQ8F41xWwjvVPR81JOMsg2h7dua591mI1x+7GZ2aTVo1uYNGYzodj1qd5Xlx8Dj
AIicc2GWiLZfo4lpkywiBnMxxpiSwXFdolrz/OZDwxupFMryDj+IcDHzDrFGhajyqonwUy6vbFBS
bVSNX3UIQ5RqmcBO/BSJKVebNNGIdnM4twr/MNhvHjyWadl4snG+EBGHgSkQ8UxcNhouwyOjLGFc
R8Lb9OD05SPJEPwuR+sqQJ0jNWdObfTmqkuCB8yaeWEBH65bOy/eNOOTvZwOEwHkQ43zhh0w3InV
oSFYgLaHlAJB4sACzf+HFWGLP0U1MYYiusBiIdrS94LAXe7d35UtoR1mXUyc3yFa2D2Ds0uL/hp+
8bw3QiYofXCL/GhiWF9dOg4E31jLy3mYDYbX0XEaRbDpt1nvO8t4EvdC3zxY/oCJWQ4rKofEgBNh
zxwGTkiHHY1hdrAtbeuxS1sLLr1iLrPr2NA3ukvxORJ9wGgJTg4+holcYuAZODEdtteuT55Inmm4
dtKlvZDr1pl9ThA4WXE+fenCO0k7MTfCDd5JnmqQyAflwrDBKgYWoN7bSjSXwOs/QR4heIbTAxxQ
aJi+izUQoDN8q2q+d8wYrlJx59f+Qn5soNiVeL1Ulv0SdNmws4Xcwd9GHUMHsdVoS1wfnv7cUWJF
BHLo2WKkRXAyyp5uF/fGMzAlc6l42vu58wga8yPEpRVCmvtMMgcC+yy5T1N4FDUUMC80NkjEcK0D
wPNa46qe0dSRQbLptbzleQmylsEh6hrGc/5E8vZw76TVAbR865t5gm3pcNkgqETbKNHi8FGJJz1k
AO11f1fU7hfjYSAOmApFRawAgsB040leN37AtzGF9ZqAIsBQwicUQPE6m20eG0+Ik8HiIZVt+KyW
lGoG5sZCYmUSt4W0dzRAZKtKHccxZyXz2DVY9RulGc7nmNWnesqW6tTaCQszLNpIYq4YyPtxfeoi
D3lju3iEzUmxVikW4qlTHkcZLK62LImkwhUXBgoqgBTqq0N4E37MKc6Tymag4prHajmcnYSk1yzW
W19UMUBd/gJGskrHOn5iSnefuvU5IWY59WJ7XSucnrDqO+QYWBD7jGSh2g2kQMSCxTChQTFlSZq3
OyqW3aE2acpDv+zW9hTcBpGHr4PR3wO0BGuA4Mec2xVbUOc2HqRBmqk6WxhdwYU7eYo/w1Hi7atQ
PLm1S5ISeQStFRtsQ86+MDld6rFmF7Qjcr1ieIou5nNl8lio8ZxahJcPpelgFV89jjaEtjnIwDbG
0lnlnbWXSOIOQnGWxgqbcOiG447hOUYa0LUKDLSHCZ/afpbX+B2c59i5nvpuWxnGW44RJ0XritMG
NwbHpnoac3rzsP/R28VdZHL988Y0zySfnVppHu2eCtWlWindKt8VnXHvhOzM8H2uAxEVB9ju6yxN
blO/4H7yh7sW0iY5IEgIhGFDHFsyIyzuanjIh0klQOWrkWENM8ORuNkqnLDVG9JLlRKloPJ9XZc/
GqdsV21iQ8uBm4LVLpy0MXPeAn0K4+4nwPRwbAbu42Bs9y0WIlld3xe+e7zdDUF8iQM20LtRXGIC
hRe83lQyflI5PrYSnkRvhsiQKsKczp1X/9B19xC09iuAmarnUz1hpZgEJZZ1kwQkaIp0PcvhOXPd
TadDim69h9p+NY+aqXiBh2IKVQf6C9m3cf7YZD2khSx4U34NN1yN9xlI/SqHeORBdFsYXf0uY6sv
DOyddZPNm6mP7W2kQuimo7XHPl4hmGths2QXfRE+AImsh7GcGcBAU6rs7AcIJNddPFXmkCNtTcqV
gUMo1JThObA5TYzUVLeVERQHWRIMFVj1Lfx1Y1fSHUCvPBijRokxrUP6RlgIE3QE2wNjFziG8Tdh
yLcwHJ3+rkaRmi5k26q0IbYK/YgM8tbAREQ5Ot0UOFukGNuutO9vUVbAwpzlIzk+xXEuckFIU8Ie
ObcV/Hf0EaA5R1/H2dYKEP+ifn4Lkwcouno9TGyasXNbEHtO09WtPGevR/JkrRibv5qdNG28k1oc
jciE0YQBBkB1CucZAgc3rhRyC0/YoZSElz4Mj1UAjbO1O4ym5+4E1IaDFsftZGAbzrVSwfRuJK/c
5e2WfNZ04wbBU9cGtyOiplUUqMe2avZitLj8ZKKtbs0mj45em+9VncitE0/lJq5qrF3wPzVz88Ik
dH5NHcmYrANXnZ2XKiCARsDjgBSDppYE6b47u14Bsyz6cDDGyqKPXCCEyGu4IVRTj9i9JGtNLv2m
coeTHbbPphF8hHly8CpYYFNoPGFjMaykVW7o9ft6W47q0JniBTbSQ872QqCHfw2khqW2zA5BH2zU
QBupMiKq5Fea2vAw/YYX2pfPw8IxlfBDhiK+Kp34JYxeYJhkBTCtqQSzdSfYW9WIE1psH74fO8Be
Bontdi3OyNMIp8AJKA0Gy52w714zxWM2FA3PsTfAsjTIUOxTtIWNFIyIuvnR6DIUa318IHM+24z8
vEDqNGn15fYeFNKMwCKMJJ/LeUnYMN2tXQuS3UV7IuMaGYFtojn1/fPYBLj28mTklnGrRdlTXKEC
qiusgeroMbZp15wlIGn4oY0SqFi+2JHlvhjNLRSeO2aEzZahAmpeYw7WA5o26Pp5/kOVxh5Z/GaY
0hQHUH/cuhWDEiOwPuPUbE7d9FZo72YYDMxIQBGORjW+aBld6DjEJhBFTWHE69I1HifSVNDEY+M3
VJBsKXiwGJrFhmMgwzhG3KgK4WJxFA0sH4POtRW70HNNYNO4XRrA5tcv7syoRJQ5MznPvaVcnXel
g8WsryDSdLMBrgOQDncXqhxvtzuNhMMRbMm//vUlWgCKPCXdx+z6YTXKcD71MCXx/PX3MM3Q+GYm
AQ819beey6tpVPMJt4D5lObkTAXZjLfI8id9bct9BxGqdqOD8INz5JNOiNnWVWyRGazq4qnxc7we
G3IPktDm5BiY7sYyrom2tvadY19WrnmJ3+umGGzSxbR9mdoQoVT+yBLn2BUKIUqEXVcXUY24TJZr
A7sk6L/n2Weg1MLKhUz5Sa71zTDnZN77xadrZZeSPNCE3mOeCKMMx0vKpBHOf3wzlO1j0ar7WiVn
Iig/m2E8JzbSTd9+8zvvVZzwc3xRfaCZIZWfdhbd2BrKkj3ktD8I4FP0EVQZl33nca53j2OHjq7p
zn29lCki3qTmzNEHGAZxGa4i+SXGpNhMNc8yJ3hNVUH+St83nVyzm/BgRGLQIxFDqmXlOYQAble7
EMceJuSpYnSwOKx0ixGKZyN3crvyyaMSQtEUMQHmQpPdc8buoVwbCYZki1Hc6ftLMWDcbybqirob
77glp3nu2Maywd0D0uDjYZIkz2y/IYe+KR9SpRnyU6t8X93vf32vFQJZrU0yhdTZTtSR6W3hs0Wi
TX76/pcvOgeYx0PoFAfw/IIHz8aaz83nd7vMLVhn8RHjMOziQX+GvngK/XBfLICGmaqvtA8faJgO
eHsh/CpcNKHRY8DQbT95wULWdg/JyOlWQCBdIaEjiQB8B34GjWtPpBY3wfHbrpOBhWbmTrMusDkz
8CzYujbz6Gk4fmOYOl00hgxBI4hSPnmLK0KRdnPTvdC1UR6ZZAd586VHAkbKDxz2zS3O/NY65ONp
dPrVCwC5Rds19inDkoY3oG08EisCeKKZKZKgxDxJ2ksS3bgRyU7c1t6XWo71Bfr7bhJDWFSVB3lE
oDXyS2HBbKDlnnv+tpUgMst7fUTN42/G5emS0Hm0rGkbkEpH9+Iz0AXmgvL9UJvZK0lD1LX4lK3M
LP1oQ0wRR/xodXb0Rt5f2lzFpuGshwi6m22aBKtq8y61fTA2uIKQ6a4NjCtXQcnpSu54sYYbZ26J
2sOoFxfIMZp3HS6BvbbmjeUF8cazb0KIOxzPlHBpUr35Orx3mwJDSyHXjaMOMuvecm9CJ97bR0Ly
GNYnFxmhqCQo2tAqC3sdeyjCJHgqXmolHdSyYhANept6wTG9maiOeNdboAc4aVUwnUYE2FOyjkzf
BUYAjmYAB7+gMLPj6HKPdwusOJSYvYfDeKsl4ykPRKAYpnNlRdTrPUCFl7bPoV/tISvQiJrlkwVF
k/EcnimpGs4N8Rjo9Ti1h0ZsS4eiCcy92OSNxEzT4EV5hr4Ze3Jlzp3Fzf19eWJ2miTGvcQL01fN
hdj2c/FkmxxlKcjg4JbX5A4VRNvOwxKidDeLES7LXHF7KOfKcHxobgAnSU017Qf+nbGwy0fcMtea
T0WmoBiM438kXXJrkFLx66pTY4x00MQre6Q6GUaCuSzza56pH+L+VyBENSyeGf4Tyws+zYIvYiXx
kKUE/kEgQSVsLIF77dF3ERzwVE68tNQLEgON/7ZpGEBXi0oKpTRA0mdimFeFuI97OH9LQNP3R5qk
2HtiPLAAlUzDlvlxsgQABg+lwn49Lyl8+vhC5guOa5CQ4LV4T7DAt4MmjmEcr1Jm71BQ6eXyRDC0
NzObtK5ZM4SzLrMKYjlgw8rloEBbtBxumuv6DW4XgHEg28MR0x6yBUB4DC8vtiWsEbS7+ZLIlW5t
zD/w4hXJwdJ4smSTAjbK3WOnB5xipvQ1EqAwlnHRW4ASTVqeslzchT70I+wJOI5jea4HK94yE8ef
uEeimxPeSwCEPgThfdy2yT4OZ25aePG0X0VXYsiblmqXDXQKczAerWQ6Nob7QgbVF10BypMiPOlI
vQ+R6o8Ym6awqeev3MSclAXsxgBrRqBekwEBdRPSHhc8iQI3g6p3O1RynzugcyZmv+vZTTDMxFZ9
WXjgFyjN1fl7JpMZ6RfwCpd58B+SzL4iAu0WvYG9pYBqs1xvJbJ3FDZq9b3GZoHsEAYcHAbsDJO+
sbewXG/bVtAJlOrr/7J3rs1tIksY/iv5A6IYBgb4slXHt8i3TTbJJtl8URFZkdANIdDNv/48A8gW
yE68O65a6tRhd722hBoY9fT0dL/9tn2PpV0tbyWmkoYbM+est6MEDTzTtQO874yAvT0DH+hQyLdd
T88gbCOu1llc7ibAgu0RX12YZH2qQW51FLc3uclTShrXwy/2jEm9VVR26RYQ4TrTcTS8YKq2L1XP
G53tmM88YTZIaYx5Cn3ptUfWmF2JFN2xS4A0pHAfCn7syuheEH8g1TYbrum+Fi5655v4w0Rto2W6
vmKJPetB78uGX7dvhpmViCGoJLzELdsc+Kx7b528824IeCOJL5O0u7QdOoQnQHc2b4cLqEHJFHyJ
3fwPG0bshIiUcMZD+lQBl/HZdsDIPeL7+KxyWqGsoJo+26i/lmJKomO6+1PB8ipmfrQOOv1lntDU
QXRccLD3F6m8VAK3MB7HhKI8ebpkf7Nwxl8WlOICmth+A3DeOclgLl7L6c1kJtjXzAWABV0QtFaZ
rsjrernzKV3OT6Gv/91OaRS4i2l0SfeK6Sy+uQ/H6qQ3XXbDpT28ThP1XaymX+nDfjOLwaWHmrlh
PEUffU3MYIOKF7H3VfTuhxebjFZHoZu+JWQLDek9HTQ0xbybr9Z4wpPkekv7hSuV/xG7xDOhQe3u
7me7c8eTg969kwa0WUlpTyy41R5Z/qvix9BOVwCEH/4u8M2QfVx1siS4XqZi+VZ2hh+W3MGVmE13
p76LDVlvO7vrDB4BbEl6BusOAdF7276iG8AOMg9AzlfF3+EIhLCksm4CUJ3oopzf9EjIQh0wJ1fn
w14DJmcUO8Pz+cYGg0qP1l1Hiqt8MqG+ghVTXC28oXNV/Fb8gOSLjClr9/k03zlXxY/eajpijwtA
Jh9NZPla8cb9KL4h5r89H46JEy4TyNuG8uNwJcEZnw0hqZox8ya6RR9hke68R36SkClb40yD2gM6
+WiAb8KqfVKwSD3+8EIq+6W7on03Tbxh4V5eFYHg/4MSPu0WQAsiyHDmZ3GWL+N+fggwCIUkRwJ8
4xlMwv4zb5Ifb2hXs5p9j6Pjz+/xCcqCZ0mBJ4CMwQkKqMEen+BbQvhBCAJBknmDueMBnyADKyRj
EgYUvhcJOd6qAAq8ReJbOrypCNA7Sv0dgIID0qGW/QkpubRdKTzH9aSS+skPQ/07MYeBere1u50Q
ejFCMcMf3v01Bkvzp58IwLa2SxeRgF4wYuDh6GXrjyumvH1/RyM2Orb0zuMttQ6zcXezeU8HLDt+
l6dfBZxpefz+YJifSPw7wVN3K6lLAfAR6qRyI2lItZlaBLAmE6OCUG2Ep04S8b0Ns/tJz/26Cxc3
GMZz/G+Cq93OzP7g0/Zlcf/7Llh3007+3aE2d+1CQTejNehmcu6CBwefcbGR6nLn0o12A76IQA0M
KyfhOygCswXtleHDwoggJqUkGv6eU5Dk77W4nSLLrF/jjAnd09w06etz1pMAOqrxmb5c4oVd+iSc
2qRH9KVy4lcLeRMQBNUv6VO0yHRBURt3ECw2F1oUJThXRMQAsfVdpO9vKnXnZ/qe9A0WN5xuLhKC
IcqfnepzYsQNNQnxRoHb41yCSzS/g5rMIQIFOSG/Z9SpwWzHpScX2ZA224H9Tp8zgqZ+CS0wzrd+
26WAHgAtaD1OHfLaGJoH8lABrRQn20sH3Hq65r8lsX4+7cZhF/75bypLp+daRgzKPB0trnqgNFM+
S0+FEyq5U+5qMwtvtThnfL1aZ12Xahd9xiTe/JFydpLTP1pfdpPbPxy6sQ0nq1PpAhy/dpOLjE/A
H3rb4xrFfXHxVPgX+0fV18ug6fFDOg3Arz1fd/VbrhwV/992Pft7NiZmn67IL/IAyHFxgHqd+K0e
Hv3s+uLF650xPhqs5/paDCGE5xf6vQwMdgjb9eSTza3t5PyzC2TbgViS4K6rw06A/qkXWwEwGBJD
V/y+Tt6PnU89eFBoUnZK2VtM9wzl5ef6T31yRqsudnXdHZEsmyUmnZIPH68vVmzyVhSJ6Nd797p9
S+9sfP8t5hpabjZZX8SQa08Qp0U4/B7CNTKH1VvflXLoFVh9NHDYFY8hC8cfjmMXzkPqOXgv1WLP
Fy5PhjR4SyBbFflHiowvZnxc34H+2AZGrvAvITvnE9XrrtPdBcU8QOrXSTQbC9pDQStHhdaMrnX5
AmD28NSWo7NovaVafDX5sO30PoGrzOl+tfgG3BmAsSITSlvi2fTzZqHA83uSdsne22HmX2fU5sFy
pAO+p/mYZgYj53a1jVfElVeCWB7FPBSzO5TUTeZfnUzH4mgHQaaIFNjO3vTnLrlBeJ9P1JAJ0xEj
GrfL82wN7068Oqf3Ev3eAMKq7HxFc9x4It9hxIZlMvV/Zg09wAAeIftKgGKF+ytQZ5+Sf3bS4VJ6
LOhlUEFHAB86WC80VLCQVQAVfyZjGuVxvrpjyWftlMr3KOLEHdQHAikOH1Zvs8QBJvRZBr0gLA6W
3UcY58MVnxiGnz/hMYzyF6PQT1bzXMMvIYSaH/oWjgvYreaaPDMGDQkHYxBaHqgb3/Z4uNrDh2Ai
6TnM8JQPL/+lh3/WMRNS6Zt+yeM3ZDw+vggtJSjb1vDB4gD7cDgKwvMsmEhdbFU50gcz5PhLe8kX
+5Jzfqa+gwJIqyGevpKmj184lmz+bZcQnz6aj2/z+JA5MAfa9u3jm2rv1ejbl54FqgvfUVUTHAfy
8NsPlCVdpoBr4xfro7Q4LdIBKUAtG46C6wKMVgLsMzSC+gDfczgKGEfLkbYbAiZumxY43Dg6a6oF
Hiw5vicrS9d4fj+0ROC5wheVjWidFgSBxrmbDQLmXttBR5K+Lo66EviexSyhRor2KMVRzr0WTQXU
tDRSj/v0ZxbDZ1cDCdpfKXCe+/mOwMOZgD0IXLbnDknS8mjbfBBUwptqgmvxFQPFBaNdHA2jqL0i
CYCbgojSKLZOEwDGqtBwFFyh130hqScon7LpG4YW9SDUhjBSxdG6URC2hgwbGQXlWgKItVaEJweB
MJHl+BSYEIFq30xwjd0D19Jwb8J0xN700VgYhBAW5sIL8UOL8SmnXotsosc3Z6gD0rdwgBQRyUoH
eMhDmwikGxcaaHCIh1AcbdME3BpjFwlr4DMPqKEpJ0JjEHwWDkD6ZTyXKdciFRDC1hULRnbACSwo
VthwS7Tp8MsPWAsCXwLqk+W4tM4MOHpBN3x81gJFG85wHwbQ6nQ4ChQdesTlYYapVszWjYJge2c6
CjhHykXHA73o6aNhDQPqK+Hx8d39Vrp9o+CyoJvqgmvJgGogqiTKUWjoghCupTx2E2yp22YIJSkd
Yy3w0XUntIPQfZjxtbkQWCpkG0HvnQdL2TKD6Aa6FtbIILq2JdAAioKrLWNDCwK2jDrDp0vZyqNt
usDtBabLggwtvAIYjqtB0L7GoS6wXWJJxC6G1arZuvABjl2AGTPTBceyfZfkK8VyxYGJORyFUBJh
tW3CjNX7/1YUubHtfQwk4tQcld3/3a0zQSQbNnb+aTw+rpFSlOIrIHHF0bqNErEtvZaZKYG0VEAb
2XDvIDZHQTuQmEWmSqkkrVschBKOceggwB2krQoUB+VTNtzkkIQLvMPEFiqzWA57m7xlXBzTXTM7
JkIH0iFeVrcEgYc9ZGhclypKfbTPHoZ48oZTQdpWSGgEwG1jDoSCwBJQeWefUWrd42MJpHHQILSk
p1yi5dWWqDEHhFA4iASc2U8Vk6ScdG2aA6CTTOcAjCqSoAEgoseZfrgoqtCiOSMgJ1Jr7ZwKjs3O
1nQqgNvSpsBrOEa+snwbL5ouNOXTl3OuRTqA/36EevvbLoFtuYSJpQukrTga9oDggU/g0AucaitV
hqraNAoQ/piaQxiEiI5Jz1NYlsMpQNRAAbYjnVBNkXJT0qbHJ7ZnmmHGL4S10g/94On9Mmuir/2v
UO8k9NE679ghxWq6U3J1IhlMp9xnCxqLQkigXYfRCTYXJqdVSsDuwNQOahYtsosPu+GGPWS7TAgd
i+tUMIQWKgHIXMNRcH1LT3YREiJ7yh4Km2Eg20LrpBZ6RmCTTZ+foAlUZJqUrXx+1KpmEImcoSKO
vV8O2jgKxrF0CdrCIa9Ij4hntEBZIJIYqKB1niFoC6f8Uv55jp1ZwP4HOjp0oTzqWoBugDTQabe9
GrTOItLBpfxqDEbBsfD+HNAUzKraJPDINRCsDzRToD5at0XWkCPT7YGUlEHg/Tpkp54yhYHNVpFE
AhnWchTatyCAGzN1DYGfeYFkNlTh0Sb6LiSQgCWAAqsCZrXPQXaJeZkuC+iCDMAWUfVSHvUZQe7K
0uSbosI4tck3wmkxVQJSCUFIer2CkRxBMH3fgv+NsiD2SsXRum2CxCIYR03gbVWSqqi9QWg6yERV
wF0xClXysX2j4BLlNpwKJFSkI31U4emoSQE48Ymg6TIvHbBu0VxgH6+J48yi6PgGBdFc8AwStTAF
OkRbIfbLC7ZpFFi8S9X8574BoGwwiNA+EiEqjoaLwOJIyZuPh/i4eLZMF5QKjP1EdgN4iKSs99nF
+rLAnpEYO1HUsK3QE9Yzx3jPhJ9ITMRRz4AxgSCyOGqQnl0N08vtwgumzUPNz+kont4V1T7xIDvg
Av/lCftKmGMBVZGDrmTQZSy1E3VJbim6zFLqv3+r5S8L03fw5t4UFtepPl494PGla9faP9X+xW48
WEbL/mhXvLGrbrPkH//PNPoezaLDEhzmIC7A450cVRI/WMRfCM4mDbk6CG8sdxnT1boumFYDryF4
Es2zKNtL0l9jCT42veXTaBr/SJbzehV1iWQ0lg1j+TK6Sw7vuiyjMZc8nw/6edxf5TXhBfbQVPjZ
YBptouXgUHKJ+TeWXBW8/6J4/Xny/hdp9wWjHt/VtbCEJZreP80NlsO6plRYN1PJXUY8jg9HvKo3
MxV8eReNagooSliasdwprbGTuD4jS6yTsej5XRw1rEiJHzKWnGzqalECckzFXh/bphLeYCwYAav+
ZFfTixIzYCr6JlnF2dEwlwl5U9m3UTyvWQ/d0eIVlpfbaLmbRvO7w+GoEqfmt5xlUX+0yga0/6nL
L5JyxvLj/igeRvVy2jLhZS6atSBL8ppmV2kkc9kQR/HvYlGzTZRD6yzNa0hP4EPcSyqcs7LS2lg0
fVsaNsTRdCf7Sz3JwvKi1eX3wfdl1PCeqhIg05v+fbCO6utWBRExF7x5041mdISL68t6BUZ7DflX
g2U2qFkq4s06i/Mawm8H27hfW8YQrpMjryH8r2Q52UsqVLCMuBuLTpb56M1ptExYKeuTsywjfZ0L
nEWT5twv8yam4t+N4vqIlyANY7GTKR5JfVcD/kOHt41FLwd0utrLKbd6RcTYVPD7wXyeQR4WNbYJ
ThmRNRX/YZTcDd5cZkdrW1lNYir+o24u9aQiVsmV17nAsSJW5eKm4j8x+oMsG9Rciqog31z2tr6r
rMLLpnL/zKPRoSICT9PxWlOxP+lIZrhp+hyzs2mod1XBYXrTXyLWnfkwr0/NKoJrLHyQ5W+evPky
NmosP876dM+La2YFFjAdcTSWvUtggRvuBWmDVUXxfi75qUjTQ3T+OP605wB56mP14Jo+oz8dRMvf
/gsAAP//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rgbClr val="000000">
                <a:lumMod val="65000"/>
                <a:lumOff val="35000"/>
              </a:srgbClr>
            </a:solidFill>
            <a:latin typeface="Calibri"/>
            <a:ea typeface="Calibri"/>
            <a:cs typeface="Calibri"/>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2.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850900</xdr:colOff>
      <xdr:row>6</xdr:row>
      <xdr:rowOff>127000</xdr:rowOff>
    </xdr:from>
    <xdr:to>
      <xdr:col>8</xdr:col>
      <xdr:colOff>406400</xdr:colOff>
      <xdr:row>21</xdr:row>
      <xdr:rowOff>107950</xdr:rowOff>
    </xdr:to>
    <xdr:graphicFrame macro="">
      <xdr:nvGraphicFramePr>
        <xdr:cNvPr id="2" name="Chart 1">
          <a:extLst>
            <a:ext uri="{FF2B5EF4-FFF2-40B4-BE49-F238E27FC236}">
              <a16:creationId xmlns:a16="http://schemas.microsoft.com/office/drawing/2014/main" id="{6CA22E98-1D05-23AC-68BD-B616D685BC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212725</xdr:colOff>
      <xdr:row>50</xdr:row>
      <xdr:rowOff>139700</xdr:rowOff>
    </xdr:from>
    <xdr:to>
      <xdr:col>13</xdr:col>
      <xdr:colOff>517525</xdr:colOff>
      <xdr:row>65</xdr:row>
      <xdr:rowOff>120650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C3C8EDDE-6C3E-01E7-A614-CD9C72B997F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086475" y="93472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0</xdr:col>
      <xdr:colOff>247650</xdr:colOff>
      <xdr:row>1</xdr:row>
      <xdr:rowOff>114300</xdr:rowOff>
    </xdr:from>
    <xdr:ext cx="1647825" cy="55245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xdr:from>
      <xdr:col>5</xdr:col>
      <xdr:colOff>79375</xdr:colOff>
      <xdr:row>14</xdr:row>
      <xdr:rowOff>36165</xdr:rowOff>
    </xdr:from>
    <xdr:to>
      <xdr:col>13</xdr:col>
      <xdr:colOff>627063</xdr:colOff>
      <xdr:row>30</xdr:row>
      <xdr:rowOff>167574</xdr:rowOff>
    </xdr:to>
    <xdr:graphicFrame macro="">
      <xdr:nvGraphicFramePr>
        <xdr:cNvPr id="3" name="Chart 2">
          <a:extLst>
            <a:ext uri="{FF2B5EF4-FFF2-40B4-BE49-F238E27FC236}">
              <a16:creationId xmlns:a16="http://schemas.microsoft.com/office/drawing/2014/main" id="{571A1D4F-A8FD-4855-B47E-7C8203E44C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31750</xdr:colOff>
      <xdr:row>5</xdr:row>
      <xdr:rowOff>147818</xdr:rowOff>
    </xdr:from>
    <xdr:to>
      <xdr:col>13</xdr:col>
      <xdr:colOff>710841</xdr:colOff>
      <xdr:row>13</xdr:row>
      <xdr:rowOff>52745</xdr:rowOff>
    </xdr:to>
    <mc:AlternateContent xmlns:mc="http://schemas.openxmlformats.org/markup-compatibility/2006">
      <mc:Choice xmlns:tsle="http://schemas.microsoft.com/office/drawing/2012/timeslicer" Requires="tsle">
        <xdr:graphicFrame macro="">
          <xdr:nvGraphicFramePr>
            <xdr:cNvPr id="4" name="Invoice Date">
              <a:extLst>
                <a:ext uri="{FF2B5EF4-FFF2-40B4-BE49-F238E27FC236}">
                  <a16:creationId xmlns:a16="http://schemas.microsoft.com/office/drawing/2014/main" id="{C6059210-1571-4612-FE69-2FC208A3C9CD}"/>
                </a:ext>
              </a:extLst>
            </xdr:cNvPr>
            <xdr:cNvGraphicFramePr/>
          </xdr:nvGraphicFramePr>
          <xdr:xfrm>
            <a:off x="0" y="0"/>
            <a:ext cx="0" cy="0"/>
          </xdr:xfrm>
          <a:graphic>
            <a:graphicData uri="http://schemas.microsoft.com/office/drawing/2012/timeslicer">
              <tsle:timeslicer xmlns:tsle="http://schemas.microsoft.com/office/drawing/2012/timeslicer" name="Invoice Date"/>
            </a:graphicData>
          </a:graphic>
        </xdr:graphicFrame>
      </mc:Choice>
      <mc:Fallback>
        <xdr:sp macro="" textlink="">
          <xdr:nvSpPr>
            <xdr:cNvPr id="0" name=""/>
            <xdr:cNvSpPr>
              <a:spLocks noTextEdit="1"/>
            </xdr:cNvSpPr>
          </xdr:nvSpPr>
          <xdr:spPr>
            <a:xfrm>
              <a:off x="3016250" y="1259068"/>
              <a:ext cx="5759091" cy="136542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15</xdr:col>
      <xdr:colOff>230186</xdr:colOff>
      <xdr:row>6</xdr:row>
      <xdr:rowOff>141111</xdr:rowOff>
    </xdr:from>
    <xdr:to>
      <xdr:col>22</xdr:col>
      <xdr:colOff>1086555</xdr:colOff>
      <xdr:row>30</xdr:row>
      <xdr:rowOff>31750</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1CDD8C9E-6769-4786-9F04-ECEC68B546B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397999" y="1434924"/>
              <a:ext cx="5110869" cy="443088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364921</xdr:colOff>
      <xdr:row>25</xdr:row>
      <xdr:rowOff>9349</xdr:rowOff>
    </xdr:from>
    <xdr:to>
      <xdr:col>4</xdr:col>
      <xdr:colOff>166687</xdr:colOff>
      <xdr:row>32</xdr:row>
      <xdr:rowOff>134938</xdr:rowOff>
    </xdr:to>
    <mc:AlternateContent xmlns:mc="http://schemas.openxmlformats.org/markup-compatibility/2006">
      <mc:Choice xmlns:a14="http://schemas.microsoft.com/office/drawing/2010/main" Requires="a14">
        <xdr:graphicFrame macro="">
          <xdr:nvGraphicFramePr>
            <xdr:cNvPr id="7" name="Retailer">
              <a:extLst>
                <a:ext uri="{FF2B5EF4-FFF2-40B4-BE49-F238E27FC236}">
                  <a16:creationId xmlns:a16="http://schemas.microsoft.com/office/drawing/2014/main" id="{D2519C6D-64F2-453C-7BD3-94E2BDBF05CC}"/>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dr:sp macro="" textlink="">
          <xdr:nvSpPr>
            <xdr:cNvPr id="0" name=""/>
            <xdr:cNvSpPr>
              <a:spLocks noTextEdit="1"/>
            </xdr:cNvSpPr>
          </xdr:nvSpPr>
          <xdr:spPr>
            <a:xfrm>
              <a:off x="364921" y="4851224"/>
              <a:ext cx="2175079" cy="15146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332288</xdr:colOff>
      <xdr:row>15</xdr:row>
      <xdr:rowOff>153106</xdr:rowOff>
    </xdr:from>
    <xdr:to>
      <xdr:col>4</xdr:col>
      <xdr:colOff>246063</xdr:colOff>
      <xdr:row>24</xdr:row>
      <xdr:rowOff>71437</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E825FCD-0317-EDB1-8975-539FC35EA71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32288" y="3089981"/>
              <a:ext cx="2287088" cy="16248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317500</xdr:colOff>
      <xdr:row>5</xdr:row>
      <xdr:rowOff>63500</xdr:rowOff>
    </xdr:from>
    <xdr:to>
      <xdr:col>4</xdr:col>
      <xdr:colOff>317500</xdr:colOff>
      <xdr:row>14</xdr:row>
      <xdr:rowOff>150812</xdr:rowOff>
    </xdr:to>
    <mc:AlternateContent xmlns:mc="http://schemas.openxmlformats.org/markup-compatibility/2006">
      <mc:Choice xmlns:a14="http://schemas.microsoft.com/office/drawing/2010/main" Requires="a14">
        <xdr:graphicFrame macro="">
          <xdr:nvGraphicFramePr>
            <xdr:cNvPr id="9" name="Beverage Brand">
              <a:extLst>
                <a:ext uri="{FF2B5EF4-FFF2-40B4-BE49-F238E27FC236}">
                  <a16:creationId xmlns:a16="http://schemas.microsoft.com/office/drawing/2014/main" id="{20999215-DC3B-B21E-9F68-AFBEF99A00A5}"/>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dr:sp macro="" textlink="">
          <xdr:nvSpPr>
            <xdr:cNvPr id="0" name=""/>
            <xdr:cNvSpPr>
              <a:spLocks noTextEdit="1"/>
            </xdr:cNvSpPr>
          </xdr:nvSpPr>
          <xdr:spPr>
            <a:xfrm>
              <a:off x="317500" y="1174750"/>
              <a:ext cx="2373313" cy="1730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drl" refreshedDate="45168.331749305558" createdVersion="8" refreshedVersion="8" minRefreshableVersion="3" recordCount="3888" xr:uid="{8478C585-9666-4E9C-AE4A-189285CE5DAC}">
  <cacheSource type="worksheet">
    <worksheetSource name="Table1"/>
  </cacheSource>
  <cacheFields count="14">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3"/>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164">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165">
      <sharedItems containsSemiMixedTypes="0" containsString="0" containsNumber="1" minValue="0" maxValue="8250"/>
    </cacheField>
    <cacheField name="Operating Profit" numFmtId="165">
      <sharedItems containsSemiMixedTypes="0" containsString="0" containsNumber="1" minValue="0" maxValue="3900"/>
    </cacheField>
    <cacheField name="Operating Margin" numFmtId="9">
      <sharedItems containsSemiMixedTypes="0" containsString="0" containsNumber="1" minValue="0.1" maxValue="0.65000000000000013"/>
    </cacheField>
    <cacheField name="Days (Invoice Date)" numFmtId="0" databaseField="0">
      <fieldGroup base="2">
        <rangePr groupBy="days" startDate="2021-01-02T00:00:00" endDate="2021-12-26T00:00:00"/>
        <groupItems count="368">
          <s v="&lt;02-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6-12-2021"/>
        </groupItems>
      </fieldGroup>
    </cacheField>
    <cacheField name="Months (Invoice Date)" numFmtId="0" databaseField="0">
      <fieldGroup base="2">
        <rangePr groupBy="months" startDate="2021-01-02T00:00:00" endDate="2021-12-26T00:00:00"/>
        <groupItems count="14">
          <s v="&lt;02-01-2021"/>
          <s v="Jan"/>
          <s v="Feb"/>
          <s v="Mar"/>
          <s v="Apr"/>
          <s v="May"/>
          <s v="Jun"/>
          <s v="Jul"/>
          <s v="Aug"/>
          <s v="Sep"/>
          <s v="Oct"/>
          <s v="Nov"/>
          <s v="Dec"/>
          <s v="&gt;26-12-2021"/>
        </groupItems>
      </fieldGroup>
    </cacheField>
  </cacheFields>
  <extLst>
    <ext xmlns:x14="http://schemas.microsoft.com/office/spreadsheetml/2009/9/main" uri="{725AE2AE-9491-48be-B2B4-4EB974FC3084}">
      <x14:pivotCacheDefinition pivotCacheId="12258329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n v="12000"/>
    <n v="6000"/>
    <n v="3000"/>
    <n v="0.5"/>
  </r>
  <r>
    <x v="0"/>
    <n v="1185732"/>
    <x v="0"/>
    <x v="0"/>
    <x v="0"/>
    <s v="New York"/>
    <x v="1"/>
    <n v="0.5"/>
    <n v="10000"/>
    <n v="5000"/>
    <n v="1500"/>
    <n v="0.3"/>
  </r>
  <r>
    <x v="0"/>
    <n v="1185732"/>
    <x v="0"/>
    <x v="0"/>
    <x v="0"/>
    <s v="New York"/>
    <x v="2"/>
    <n v="0.4"/>
    <n v="10000"/>
    <n v="4000"/>
    <n v="1400"/>
    <n v="0.35"/>
  </r>
  <r>
    <x v="0"/>
    <n v="1185732"/>
    <x v="0"/>
    <x v="0"/>
    <x v="0"/>
    <s v="New York"/>
    <x v="3"/>
    <n v="0.45"/>
    <n v="8500"/>
    <n v="3825"/>
    <n v="1338.75"/>
    <n v="0.35"/>
  </r>
  <r>
    <x v="0"/>
    <n v="1185732"/>
    <x v="0"/>
    <x v="0"/>
    <x v="0"/>
    <s v="New York"/>
    <x v="4"/>
    <n v="0.6"/>
    <n v="9000"/>
    <n v="5400"/>
    <n v="1620"/>
    <n v="0.3"/>
  </r>
  <r>
    <x v="0"/>
    <n v="1185732"/>
    <x v="0"/>
    <x v="0"/>
    <x v="0"/>
    <s v="New York"/>
    <x v="5"/>
    <n v="0.5"/>
    <n v="10000"/>
    <n v="5000"/>
    <n v="1250"/>
    <n v="0.25"/>
  </r>
  <r>
    <x v="0"/>
    <n v="1185732"/>
    <x v="1"/>
    <x v="0"/>
    <x v="0"/>
    <s v="New York"/>
    <x v="0"/>
    <n v="0.5"/>
    <n v="12500"/>
    <n v="6250"/>
    <n v="3125"/>
    <n v="0.5"/>
  </r>
  <r>
    <x v="0"/>
    <n v="1185732"/>
    <x v="1"/>
    <x v="0"/>
    <x v="0"/>
    <s v="New York"/>
    <x v="1"/>
    <n v="0.5"/>
    <n v="9000"/>
    <n v="4500"/>
    <n v="1350"/>
    <n v="0.3"/>
  </r>
  <r>
    <x v="0"/>
    <n v="1185732"/>
    <x v="1"/>
    <x v="0"/>
    <x v="0"/>
    <s v="New York"/>
    <x v="2"/>
    <n v="0.4"/>
    <n v="9500"/>
    <n v="3800"/>
    <n v="1330"/>
    <n v="0.35"/>
  </r>
  <r>
    <x v="0"/>
    <n v="1185732"/>
    <x v="1"/>
    <x v="0"/>
    <x v="0"/>
    <s v="New York"/>
    <x v="3"/>
    <n v="0.45"/>
    <n v="8250"/>
    <n v="3712.5"/>
    <n v="1299.375"/>
    <n v="0.35"/>
  </r>
  <r>
    <x v="0"/>
    <n v="1185732"/>
    <x v="1"/>
    <x v="0"/>
    <x v="0"/>
    <s v="New York"/>
    <x v="4"/>
    <n v="0.6"/>
    <n v="9000"/>
    <n v="5400"/>
    <n v="1620"/>
    <n v="0.3"/>
  </r>
  <r>
    <x v="0"/>
    <n v="1185732"/>
    <x v="1"/>
    <x v="0"/>
    <x v="0"/>
    <s v="New York"/>
    <x v="5"/>
    <n v="0.5"/>
    <n v="10000"/>
    <n v="5000"/>
    <n v="1250"/>
    <n v="0.25"/>
  </r>
  <r>
    <x v="0"/>
    <n v="1185732"/>
    <x v="2"/>
    <x v="0"/>
    <x v="0"/>
    <s v="New York"/>
    <x v="0"/>
    <n v="0.5"/>
    <n v="12200"/>
    <n v="6100"/>
    <n v="3050"/>
    <n v="0.5"/>
  </r>
  <r>
    <x v="0"/>
    <n v="1185732"/>
    <x v="2"/>
    <x v="0"/>
    <x v="0"/>
    <s v="New York"/>
    <x v="1"/>
    <n v="0.5"/>
    <n v="9250"/>
    <n v="4625"/>
    <n v="1387.5"/>
    <n v="0.3"/>
  </r>
  <r>
    <x v="0"/>
    <n v="1185732"/>
    <x v="2"/>
    <x v="0"/>
    <x v="0"/>
    <s v="New York"/>
    <x v="2"/>
    <n v="0.4"/>
    <n v="9500"/>
    <n v="3800"/>
    <n v="1330"/>
    <n v="0.35"/>
  </r>
  <r>
    <x v="0"/>
    <n v="1185732"/>
    <x v="2"/>
    <x v="0"/>
    <x v="0"/>
    <s v="New York"/>
    <x v="3"/>
    <n v="0.45"/>
    <n v="8000"/>
    <n v="3600"/>
    <n v="1260"/>
    <n v="0.35"/>
  </r>
  <r>
    <x v="0"/>
    <n v="1185732"/>
    <x v="2"/>
    <x v="0"/>
    <x v="0"/>
    <s v="New York"/>
    <x v="4"/>
    <n v="0.6"/>
    <n v="8500"/>
    <n v="5100"/>
    <n v="1530"/>
    <n v="0.3"/>
  </r>
  <r>
    <x v="0"/>
    <n v="1185732"/>
    <x v="2"/>
    <x v="0"/>
    <x v="0"/>
    <s v="New York"/>
    <x v="5"/>
    <n v="0.5"/>
    <n v="9500"/>
    <n v="4750"/>
    <n v="1187.5"/>
    <n v="0.25"/>
  </r>
  <r>
    <x v="0"/>
    <n v="1185732"/>
    <x v="3"/>
    <x v="0"/>
    <x v="0"/>
    <s v="New York"/>
    <x v="0"/>
    <n v="0.5"/>
    <n v="12000"/>
    <n v="6000"/>
    <n v="3000"/>
    <n v="0.5"/>
  </r>
  <r>
    <x v="0"/>
    <n v="1185732"/>
    <x v="3"/>
    <x v="0"/>
    <x v="0"/>
    <s v="New York"/>
    <x v="1"/>
    <n v="0.5"/>
    <n v="9000"/>
    <n v="4500"/>
    <n v="1350"/>
    <n v="0.3"/>
  </r>
  <r>
    <x v="0"/>
    <n v="1185732"/>
    <x v="3"/>
    <x v="0"/>
    <x v="0"/>
    <s v="New York"/>
    <x v="2"/>
    <n v="0.4"/>
    <n v="9000"/>
    <n v="3600"/>
    <n v="1260"/>
    <n v="0.35"/>
  </r>
  <r>
    <x v="0"/>
    <n v="1185732"/>
    <x v="3"/>
    <x v="0"/>
    <x v="0"/>
    <s v="New York"/>
    <x v="3"/>
    <n v="0.45"/>
    <n v="8250"/>
    <n v="3712.5"/>
    <n v="1299.375"/>
    <n v="0.35"/>
  </r>
  <r>
    <x v="0"/>
    <n v="1185732"/>
    <x v="3"/>
    <x v="0"/>
    <x v="0"/>
    <s v="New York"/>
    <x v="4"/>
    <n v="0.6"/>
    <n v="8250"/>
    <n v="4950"/>
    <n v="1485"/>
    <n v="0.3"/>
  </r>
  <r>
    <x v="0"/>
    <n v="1185732"/>
    <x v="3"/>
    <x v="0"/>
    <x v="0"/>
    <s v="New York"/>
    <x v="5"/>
    <n v="0.5"/>
    <n v="9500"/>
    <n v="4750"/>
    <n v="1187.5"/>
    <n v="0.25"/>
  </r>
  <r>
    <x v="0"/>
    <n v="1185732"/>
    <x v="4"/>
    <x v="0"/>
    <x v="0"/>
    <s v="New York"/>
    <x v="0"/>
    <n v="0.6"/>
    <n v="12200"/>
    <n v="7320"/>
    <n v="3660"/>
    <n v="0.5"/>
  </r>
  <r>
    <x v="0"/>
    <n v="1185732"/>
    <x v="4"/>
    <x v="0"/>
    <x v="0"/>
    <s v="New York"/>
    <x v="1"/>
    <n v="0.55000000000000004"/>
    <n v="9250"/>
    <n v="5087.5"/>
    <n v="1526.25"/>
    <n v="0.3"/>
  </r>
  <r>
    <x v="0"/>
    <n v="1185732"/>
    <x v="4"/>
    <x v="0"/>
    <x v="0"/>
    <s v="New York"/>
    <x v="2"/>
    <n v="0.5"/>
    <n v="9000"/>
    <n v="4500"/>
    <n v="1575"/>
    <n v="0.35"/>
  </r>
  <r>
    <x v="0"/>
    <n v="1185732"/>
    <x v="4"/>
    <x v="0"/>
    <x v="0"/>
    <s v="New York"/>
    <x v="3"/>
    <n v="0.5"/>
    <n v="8500"/>
    <n v="4250"/>
    <n v="1487.5"/>
    <n v="0.35"/>
  </r>
  <r>
    <x v="0"/>
    <n v="1185732"/>
    <x v="4"/>
    <x v="0"/>
    <x v="0"/>
    <s v="New York"/>
    <x v="4"/>
    <n v="0.6"/>
    <n v="8750"/>
    <n v="5250"/>
    <n v="1575"/>
    <n v="0.3"/>
  </r>
  <r>
    <x v="0"/>
    <n v="1185732"/>
    <x v="4"/>
    <x v="0"/>
    <x v="0"/>
    <s v="New York"/>
    <x v="5"/>
    <n v="0.65"/>
    <n v="10000"/>
    <n v="6500"/>
    <n v="1625"/>
    <n v="0.25"/>
  </r>
  <r>
    <x v="0"/>
    <n v="1185732"/>
    <x v="5"/>
    <x v="0"/>
    <x v="0"/>
    <s v="New York"/>
    <x v="0"/>
    <n v="0.6"/>
    <n v="12500"/>
    <n v="7500"/>
    <n v="3750"/>
    <n v="0.5"/>
  </r>
  <r>
    <x v="0"/>
    <n v="1185732"/>
    <x v="5"/>
    <x v="0"/>
    <x v="0"/>
    <s v="New York"/>
    <x v="1"/>
    <n v="0.55000000000000004"/>
    <n v="10000"/>
    <n v="5500"/>
    <n v="1650"/>
    <n v="0.3"/>
  </r>
  <r>
    <x v="0"/>
    <n v="1185732"/>
    <x v="5"/>
    <x v="0"/>
    <x v="0"/>
    <s v="New York"/>
    <x v="2"/>
    <n v="0.5"/>
    <n v="9250"/>
    <n v="4625"/>
    <n v="1618.75"/>
    <n v="0.35"/>
  </r>
  <r>
    <x v="0"/>
    <n v="1185732"/>
    <x v="5"/>
    <x v="0"/>
    <x v="0"/>
    <s v="New York"/>
    <x v="3"/>
    <n v="0.5"/>
    <n v="9000"/>
    <n v="4500"/>
    <n v="1575"/>
    <n v="0.35"/>
  </r>
  <r>
    <x v="0"/>
    <n v="1185732"/>
    <x v="5"/>
    <x v="0"/>
    <x v="0"/>
    <s v="New York"/>
    <x v="4"/>
    <n v="0.6"/>
    <n v="9000"/>
    <n v="5400"/>
    <n v="1620"/>
    <n v="0.3"/>
  </r>
  <r>
    <x v="0"/>
    <n v="1185732"/>
    <x v="5"/>
    <x v="0"/>
    <x v="0"/>
    <s v="New York"/>
    <x v="5"/>
    <n v="0.65"/>
    <n v="10500"/>
    <n v="6825"/>
    <n v="1706.25"/>
    <n v="0.25"/>
  </r>
  <r>
    <x v="0"/>
    <n v="1185732"/>
    <x v="6"/>
    <x v="0"/>
    <x v="0"/>
    <s v="New York"/>
    <x v="0"/>
    <n v="0.6"/>
    <n v="12750"/>
    <n v="7650"/>
    <n v="3825"/>
    <n v="0.5"/>
  </r>
  <r>
    <x v="0"/>
    <n v="1185732"/>
    <x v="6"/>
    <x v="0"/>
    <x v="0"/>
    <s v="New York"/>
    <x v="1"/>
    <n v="0.55000000000000004"/>
    <n v="10250"/>
    <n v="5637.5000000000009"/>
    <n v="1691.2500000000002"/>
    <n v="0.3"/>
  </r>
  <r>
    <x v="0"/>
    <n v="1185732"/>
    <x v="6"/>
    <x v="0"/>
    <x v="0"/>
    <s v="New York"/>
    <x v="2"/>
    <n v="0.5"/>
    <n v="9500"/>
    <n v="4750"/>
    <n v="1662.5"/>
    <n v="0.35"/>
  </r>
  <r>
    <x v="0"/>
    <n v="1185732"/>
    <x v="6"/>
    <x v="0"/>
    <x v="0"/>
    <s v="New York"/>
    <x v="3"/>
    <n v="0.5"/>
    <n v="9000"/>
    <n v="4500"/>
    <n v="1575"/>
    <n v="0.35"/>
  </r>
  <r>
    <x v="0"/>
    <n v="1185732"/>
    <x v="6"/>
    <x v="0"/>
    <x v="0"/>
    <s v="New York"/>
    <x v="4"/>
    <n v="0.6"/>
    <n v="9250"/>
    <n v="5550"/>
    <n v="1665"/>
    <n v="0.3"/>
  </r>
  <r>
    <x v="0"/>
    <n v="1185732"/>
    <x v="6"/>
    <x v="0"/>
    <x v="0"/>
    <s v="New York"/>
    <x v="5"/>
    <n v="0.65"/>
    <n v="11000"/>
    <n v="7150"/>
    <n v="1787.5"/>
    <n v="0.25"/>
  </r>
  <r>
    <x v="0"/>
    <n v="1185732"/>
    <x v="7"/>
    <x v="0"/>
    <x v="0"/>
    <s v="New York"/>
    <x v="0"/>
    <n v="0.6"/>
    <n v="12500"/>
    <n v="7500"/>
    <n v="3750"/>
    <n v="0.5"/>
  </r>
  <r>
    <x v="0"/>
    <n v="1185732"/>
    <x v="7"/>
    <x v="0"/>
    <x v="0"/>
    <s v="New York"/>
    <x v="1"/>
    <n v="0.55000000000000004"/>
    <n v="10250"/>
    <n v="5637.5000000000009"/>
    <n v="1691.2500000000002"/>
    <n v="0.3"/>
  </r>
  <r>
    <x v="0"/>
    <n v="1185732"/>
    <x v="7"/>
    <x v="0"/>
    <x v="0"/>
    <s v="New York"/>
    <x v="2"/>
    <n v="0.5"/>
    <n v="9500"/>
    <n v="4750"/>
    <n v="1662.5"/>
    <n v="0.35"/>
  </r>
  <r>
    <x v="0"/>
    <n v="1185732"/>
    <x v="7"/>
    <x v="0"/>
    <x v="0"/>
    <s v="New York"/>
    <x v="3"/>
    <n v="0.5"/>
    <n v="9250"/>
    <n v="4625"/>
    <n v="1618.75"/>
    <n v="0.35"/>
  </r>
  <r>
    <x v="0"/>
    <n v="1185732"/>
    <x v="7"/>
    <x v="0"/>
    <x v="0"/>
    <s v="New York"/>
    <x v="4"/>
    <n v="0.6"/>
    <n v="9000"/>
    <n v="5400"/>
    <n v="1620"/>
    <n v="0.3"/>
  </r>
  <r>
    <x v="0"/>
    <n v="1185732"/>
    <x v="7"/>
    <x v="0"/>
    <x v="0"/>
    <s v="New York"/>
    <x v="5"/>
    <n v="0.65"/>
    <n v="10750"/>
    <n v="6987.5"/>
    <n v="1746.875"/>
    <n v="0.25"/>
  </r>
  <r>
    <x v="0"/>
    <n v="1185732"/>
    <x v="8"/>
    <x v="0"/>
    <x v="0"/>
    <s v="New York"/>
    <x v="0"/>
    <n v="0.6"/>
    <n v="12000"/>
    <n v="7200"/>
    <n v="3600"/>
    <n v="0.5"/>
  </r>
  <r>
    <x v="0"/>
    <n v="1185732"/>
    <x v="8"/>
    <x v="0"/>
    <x v="0"/>
    <s v="New York"/>
    <x v="1"/>
    <n v="0.55000000000000004"/>
    <n v="10000"/>
    <n v="5500"/>
    <n v="1650"/>
    <n v="0.3"/>
  </r>
  <r>
    <x v="0"/>
    <n v="1185732"/>
    <x v="8"/>
    <x v="0"/>
    <x v="0"/>
    <s v="New York"/>
    <x v="2"/>
    <n v="0.5"/>
    <n v="9250"/>
    <n v="4625"/>
    <n v="1618.75"/>
    <n v="0.35"/>
  </r>
  <r>
    <x v="0"/>
    <n v="1185732"/>
    <x v="8"/>
    <x v="0"/>
    <x v="0"/>
    <s v="New York"/>
    <x v="3"/>
    <n v="0.5"/>
    <n v="9000"/>
    <n v="4500"/>
    <n v="1575"/>
    <n v="0.35"/>
  </r>
  <r>
    <x v="0"/>
    <n v="1185732"/>
    <x v="8"/>
    <x v="0"/>
    <x v="0"/>
    <s v="New York"/>
    <x v="4"/>
    <n v="0.6"/>
    <n v="9000"/>
    <n v="5400"/>
    <n v="1620"/>
    <n v="0.3"/>
  </r>
  <r>
    <x v="0"/>
    <n v="1185732"/>
    <x v="8"/>
    <x v="0"/>
    <x v="0"/>
    <s v="New York"/>
    <x v="5"/>
    <n v="0.65"/>
    <n v="10000"/>
    <n v="6500"/>
    <n v="1625"/>
    <n v="0.25"/>
  </r>
  <r>
    <x v="0"/>
    <n v="1185732"/>
    <x v="9"/>
    <x v="0"/>
    <x v="0"/>
    <s v="New York"/>
    <x v="0"/>
    <n v="0.65"/>
    <n v="11750"/>
    <n v="7637.5"/>
    <n v="3818.75"/>
    <n v="0.5"/>
  </r>
  <r>
    <x v="0"/>
    <n v="1185732"/>
    <x v="9"/>
    <x v="0"/>
    <x v="0"/>
    <s v="New York"/>
    <x v="1"/>
    <n v="0.55000000000000004"/>
    <n v="10000"/>
    <n v="5500"/>
    <n v="1650"/>
    <n v="0.3"/>
  </r>
  <r>
    <x v="0"/>
    <n v="1185732"/>
    <x v="9"/>
    <x v="0"/>
    <x v="0"/>
    <s v="New York"/>
    <x v="2"/>
    <n v="0.55000000000000004"/>
    <n v="9000"/>
    <n v="4950"/>
    <n v="1732.5"/>
    <n v="0.35"/>
  </r>
  <r>
    <x v="0"/>
    <n v="1185732"/>
    <x v="9"/>
    <x v="0"/>
    <x v="0"/>
    <s v="New York"/>
    <x v="3"/>
    <n v="0.55000000000000004"/>
    <n v="8750"/>
    <n v="4812.5"/>
    <n v="1684.375"/>
    <n v="0.35"/>
  </r>
  <r>
    <x v="0"/>
    <n v="1185732"/>
    <x v="9"/>
    <x v="0"/>
    <x v="0"/>
    <s v="New York"/>
    <x v="4"/>
    <n v="0.65"/>
    <n v="8750"/>
    <n v="5687.5"/>
    <n v="1706.25"/>
    <n v="0.3"/>
  </r>
  <r>
    <x v="0"/>
    <n v="1185732"/>
    <x v="9"/>
    <x v="0"/>
    <x v="0"/>
    <s v="New York"/>
    <x v="5"/>
    <n v="0.7"/>
    <n v="10000"/>
    <n v="7000"/>
    <n v="1750"/>
    <n v="0.25"/>
  </r>
  <r>
    <x v="0"/>
    <n v="1185732"/>
    <x v="10"/>
    <x v="0"/>
    <x v="0"/>
    <s v="New York"/>
    <x v="0"/>
    <n v="0.65"/>
    <n v="11500"/>
    <n v="7475"/>
    <n v="3737.5"/>
    <n v="0.5"/>
  </r>
  <r>
    <x v="0"/>
    <n v="1185732"/>
    <x v="10"/>
    <x v="0"/>
    <x v="0"/>
    <s v="New York"/>
    <x v="1"/>
    <n v="0.55000000000000004"/>
    <n v="9750"/>
    <n v="5362.5"/>
    <n v="1608.75"/>
    <n v="0.3"/>
  </r>
  <r>
    <x v="0"/>
    <n v="1185732"/>
    <x v="10"/>
    <x v="0"/>
    <x v="0"/>
    <s v="New York"/>
    <x v="2"/>
    <n v="0.55000000000000004"/>
    <n v="9200"/>
    <n v="5060"/>
    <n v="1771"/>
    <n v="0.35"/>
  </r>
  <r>
    <x v="0"/>
    <n v="1185732"/>
    <x v="10"/>
    <x v="0"/>
    <x v="0"/>
    <s v="New York"/>
    <x v="3"/>
    <n v="0.55000000000000004"/>
    <n v="9000"/>
    <n v="4950"/>
    <n v="1732.5"/>
    <n v="0.35"/>
  </r>
  <r>
    <x v="0"/>
    <n v="1185732"/>
    <x v="10"/>
    <x v="0"/>
    <x v="0"/>
    <s v="New York"/>
    <x v="4"/>
    <n v="0.65"/>
    <n v="8750"/>
    <n v="5687.5"/>
    <n v="1706.25"/>
    <n v="0.3"/>
  </r>
  <r>
    <x v="0"/>
    <n v="1185732"/>
    <x v="10"/>
    <x v="0"/>
    <x v="0"/>
    <s v="New York"/>
    <x v="5"/>
    <n v="0.7"/>
    <n v="9750"/>
    <n v="6825"/>
    <n v="1706.25"/>
    <n v="0.25"/>
  </r>
  <r>
    <x v="0"/>
    <n v="1185732"/>
    <x v="11"/>
    <x v="0"/>
    <x v="0"/>
    <s v="New York"/>
    <x v="0"/>
    <n v="0.65"/>
    <n v="12000"/>
    <n v="7800"/>
    <n v="3900"/>
    <n v="0.5"/>
  </r>
  <r>
    <x v="0"/>
    <n v="1185732"/>
    <x v="11"/>
    <x v="0"/>
    <x v="0"/>
    <s v="New York"/>
    <x v="1"/>
    <n v="0.55000000000000004"/>
    <n v="10000"/>
    <n v="5500"/>
    <n v="1650"/>
    <n v="0.3"/>
  </r>
  <r>
    <x v="0"/>
    <n v="1185732"/>
    <x v="11"/>
    <x v="0"/>
    <x v="0"/>
    <s v="New York"/>
    <x v="2"/>
    <n v="0.55000000000000004"/>
    <n v="9500"/>
    <n v="5225"/>
    <n v="1828.7499999999998"/>
    <n v="0.35"/>
  </r>
  <r>
    <x v="0"/>
    <n v="1185732"/>
    <x v="11"/>
    <x v="0"/>
    <x v="0"/>
    <s v="New York"/>
    <x v="3"/>
    <n v="0.55000000000000004"/>
    <n v="9000"/>
    <n v="4950"/>
    <n v="1732.5"/>
    <n v="0.35"/>
  </r>
  <r>
    <x v="0"/>
    <n v="1185732"/>
    <x v="11"/>
    <x v="0"/>
    <x v="0"/>
    <s v="New York"/>
    <x v="4"/>
    <n v="0.65"/>
    <n v="9000"/>
    <n v="5850"/>
    <n v="1755"/>
    <n v="0.3"/>
  </r>
  <r>
    <x v="0"/>
    <n v="1185732"/>
    <x v="11"/>
    <x v="0"/>
    <x v="0"/>
    <s v="New York"/>
    <x v="5"/>
    <n v="0.7"/>
    <n v="10000"/>
    <n v="7000"/>
    <n v="1750"/>
    <n v="0.25"/>
  </r>
  <r>
    <x v="1"/>
    <n v="1197831"/>
    <x v="12"/>
    <x v="1"/>
    <x v="1"/>
    <s v="Houston"/>
    <x v="0"/>
    <n v="0.25"/>
    <n v="9000"/>
    <n v="2250"/>
    <n v="787.5"/>
    <n v="0.35"/>
  </r>
  <r>
    <x v="1"/>
    <n v="1197831"/>
    <x v="12"/>
    <x v="1"/>
    <x v="1"/>
    <s v="Houston"/>
    <x v="1"/>
    <n v="0.35"/>
    <n v="9000"/>
    <n v="3150"/>
    <n v="1102.5"/>
    <n v="0.35"/>
  </r>
  <r>
    <x v="1"/>
    <n v="1197831"/>
    <x v="12"/>
    <x v="1"/>
    <x v="1"/>
    <s v="Houston"/>
    <x v="2"/>
    <n v="0.35"/>
    <n v="7000"/>
    <n v="2450"/>
    <n v="857.5"/>
    <n v="0.35"/>
  </r>
  <r>
    <x v="1"/>
    <n v="1197831"/>
    <x v="12"/>
    <x v="1"/>
    <x v="1"/>
    <s v="Houston"/>
    <x v="3"/>
    <n v="0.35"/>
    <n v="7000"/>
    <n v="2450"/>
    <n v="1102.5"/>
    <n v="0.45"/>
  </r>
  <r>
    <x v="1"/>
    <n v="1197831"/>
    <x v="12"/>
    <x v="1"/>
    <x v="1"/>
    <s v="Houston"/>
    <x v="4"/>
    <n v="0.4"/>
    <n v="5500"/>
    <n v="2200"/>
    <n v="660"/>
    <n v="0.3"/>
  </r>
  <r>
    <x v="1"/>
    <n v="1197831"/>
    <x v="12"/>
    <x v="1"/>
    <x v="1"/>
    <s v="Houston"/>
    <x v="5"/>
    <n v="0.35"/>
    <n v="7000"/>
    <n v="2450"/>
    <n v="1225"/>
    <n v="0.5"/>
  </r>
  <r>
    <x v="1"/>
    <n v="1197831"/>
    <x v="13"/>
    <x v="1"/>
    <x v="1"/>
    <s v="Houston"/>
    <x v="0"/>
    <n v="0.25"/>
    <n v="8500"/>
    <n v="2125"/>
    <n v="743.75"/>
    <n v="0.35"/>
  </r>
  <r>
    <x v="1"/>
    <n v="1197831"/>
    <x v="13"/>
    <x v="1"/>
    <x v="1"/>
    <s v="Houston"/>
    <x v="1"/>
    <n v="0.35"/>
    <n v="8500"/>
    <n v="2975"/>
    <n v="1041.25"/>
    <n v="0.35"/>
  </r>
  <r>
    <x v="1"/>
    <n v="1197831"/>
    <x v="13"/>
    <x v="1"/>
    <x v="1"/>
    <s v="Houston"/>
    <x v="2"/>
    <n v="0.35"/>
    <n v="6750"/>
    <n v="2362.5"/>
    <n v="826.875"/>
    <n v="0.35"/>
  </r>
  <r>
    <x v="1"/>
    <n v="1197831"/>
    <x v="13"/>
    <x v="1"/>
    <x v="1"/>
    <s v="Houston"/>
    <x v="3"/>
    <n v="0.35"/>
    <n v="6250"/>
    <n v="2187.5"/>
    <n v="984.375"/>
    <n v="0.45"/>
  </r>
  <r>
    <x v="1"/>
    <n v="1197831"/>
    <x v="13"/>
    <x v="1"/>
    <x v="1"/>
    <s v="Houston"/>
    <x v="4"/>
    <n v="0.4"/>
    <n v="5000"/>
    <n v="2000"/>
    <n v="600"/>
    <n v="0.3"/>
  </r>
  <r>
    <x v="1"/>
    <n v="1197831"/>
    <x v="13"/>
    <x v="1"/>
    <x v="1"/>
    <s v="Houston"/>
    <x v="5"/>
    <n v="0.35"/>
    <n v="7000"/>
    <n v="2450"/>
    <n v="1225"/>
    <n v="0.5"/>
  </r>
  <r>
    <x v="1"/>
    <n v="1197831"/>
    <x v="14"/>
    <x v="1"/>
    <x v="1"/>
    <s v="Houston"/>
    <x v="0"/>
    <n v="0.3"/>
    <n v="8750"/>
    <n v="2625"/>
    <n v="918.74999999999989"/>
    <n v="0.35"/>
  </r>
  <r>
    <x v="1"/>
    <n v="1197831"/>
    <x v="14"/>
    <x v="1"/>
    <x v="1"/>
    <s v="Houston"/>
    <x v="1"/>
    <n v="0.4"/>
    <n v="8750"/>
    <n v="3500"/>
    <n v="1225"/>
    <n v="0.35"/>
  </r>
  <r>
    <x v="1"/>
    <n v="1197831"/>
    <x v="14"/>
    <x v="1"/>
    <x v="1"/>
    <s v="Houston"/>
    <x v="2"/>
    <n v="0.35"/>
    <n v="7000"/>
    <n v="2450"/>
    <n v="857.5"/>
    <n v="0.35"/>
  </r>
  <r>
    <x v="1"/>
    <n v="1197831"/>
    <x v="14"/>
    <x v="1"/>
    <x v="1"/>
    <s v="Houston"/>
    <x v="3"/>
    <n v="0.4"/>
    <n v="6000"/>
    <n v="2400"/>
    <n v="1080"/>
    <n v="0.45"/>
  </r>
  <r>
    <x v="1"/>
    <n v="1197831"/>
    <x v="14"/>
    <x v="1"/>
    <x v="1"/>
    <s v="Houston"/>
    <x v="4"/>
    <n v="0.45"/>
    <n v="5000"/>
    <n v="2250"/>
    <n v="675"/>
    <n v="0.3"/>
  </r>
  <r>
    <x v="1"/>
    <n v="1197831"/>
    <x v="14"/>
    <x v="1"/>
    <x v="1"/>
    <s v="Houston"/>
    <x v="5"/>
    <n v="0.4"/>
    <n v="6500"/>
    <n v="2600"/>
    <n v="1300"/>
    <n v="0.5"/>
  </r>
  <r>
    <x v="1"/>
    <n v="1197831"/>
    <x v="15"/>
    <x v="1"/>
    <x v="1"/>
    <s v="Houston"/>
    <x v="0"/>
    <n v="0.3"/>
    <n v="9000"/>
    <n v="2700"/>
    <n v="944.99999999999989"/>
    <n v="0.35"/>
  </r>
  <r>
    <x v="1"/>
    <n v="1197831"/>
    <x v="15"/>
    <x v="1"/>
    <x v="1"/>
    <s v="Houston"/>
    <x v="1"/>
    <n v="0.4"/>
    <n v="9000"/>
    <n v="3600"/>
    <n v="1260"/>
    <n v="0.35"/>
  </r>
  <r>
    <x v="1"/>
    <n v="1197831"/>
    <x v="15"/>
    <x v="1"/>
    <x v="1"/>
    <s v="Houston"/>
    <x v="2"/>
    <n v="0.35"/>
    <n v="7250"/>
    <n v="2537.5"/>
    <n v="888.125"/>
    <n v="0.35"/>
  </r>
  <r>
    <x v="1"/>
    <n v="1197831"/>
    <x v="15"/>
    <x v="1"/>
    <x v="1"/>
    <s v="Houston"/>
    <x v="3"/>
    <n v="0.4"/>
    <n v="6250"/>
    <n v="2500"/>
    <n v="1125"/>
    <n v="0.45"/>
  </r>
  <r>
    <x v="1"/>
    <n v="1197831"/>
    <x v="15"/>
    <x v="1"/>
    <x v="1"/>
    <s v="Houston"/>
    <x v="4"/>
    <n v="0.45"/>
    <n v="5250"/>
    <n v="2362.5"/>
    <n v="708.75"/>
    <n v="0.3"/>
  </r>
  <r>
    <x v="1"/>
    <n v="1197831"/>
    <x v="15"/>
    <x v="1"/>
    <x v="1"/>
    <s v="Houston"/>
    <x v="5"/>
    <n v="0.4"/>
    <n v="8000"/>
    <n v="3200"/>
    <n v="1600"/>
    <n v="0.5"/>
  </r>
  <r>
    <x v="1"/>
    <n v="1197831"/>
    <x v="16"/>
    <x v="1"/>
    <x v="1"/>
    <s v="Houston"/>
    <x v="0"/>
    <n v="0.3"/>
    <n v="9250"/>
    <n v="2775"/>
    <n v="971.24999999999989"/>
    <n v="0.35"/>
  </r>
  <r>
    <x v="1"/>
    <n v="1197831"/>
    <x v="16"/>
    <x v="1"/>
    <x v="1"/>
    <s v="Houston"/>
    <x v="1"/>
    <n v="0.4"/>
    <n v="9250"/>
    <n v="3700"/>
    <n v="1295"/>
    <n v="0.35"/>
  </r>
  <r>
    <x v="1"/>
    <n v="1197831"/>
    <x v="16"/>
    <x v="1"/>
    <x v="1"/>
    <s v="Houston"/>
    <x v="2"/>
    <n v="0.35"/>
    <n v="7750"/>
    <n v="2712.5"/>
    <n v="949.37499999999989"/>
    <n v="0.35"/>
  </r>
  <r>
    <x v="1"/>
    <n v="1197831"/>
    <x v="16"/>
    <x v="1"/>
    <x v="1"/>
    <s v="Houston"/>
    <x v="3"/>
    <n v="0.4"/>
    <n v="7000"/>
    <n v="2800"/>
    <n v="1260"/>
    <n v="0.45"/>
  </r>
  <r>
    <x v="1"/>
    <n v="1197831"/>
    <x v="16"/>
    <x v="1"/>
    <x v="1"/>
    <s v="Houston"/>
    <x v="4"/>
    <n v="0.45"/>
    <n v="6000"/>
    <n v="2700"/>
    <n v="810"/>
    <n v="0.3"/>
  </r>
  <r>
    <x v="1"/>
    <n v="1197831"/>
    <x v="16"/>
    <x v="1"/>
    <x v="1"/>
    <s v="Houston"/>
    <x v="5"/>
    <n v="0.4"/>
    <n v="9500"/>
    <n v="3800"/>
    <n v="1900"/>
    <n v="0.5"/>
  </r>
  <r>
    <x v="1"/>
    <n v="1197831"/>
    <x v="17"/>
    <x v="1"/>
    <x v="1"/>
    <s v="Houston"/>
    <x v="0"/>
    <n v="0.4"/>
    <n v="9500"/>
    <n v="3800"/>
    <n v="1330"/>
    <n v="0.35"/>
  </r>
  <r>
    <x v="1"/>
    <n v="1197831"/>
    <x v="17"/>
    <x v="1"/>
    <x v="1"/>
    <s v="Houston"/>
    <x v="1"/>
    <n v="0.45"/>
    <n v="9500"/>
    <n v="4275"/>
    <n v="1496.25"/>
    <n v="0.35"/>
  </r>
  <r>
    <x v="1"/>
    <n v="1197831"/>
    <x v="17"/>
    <x v="1"/>
    <x v="1"/>
    <s v="Houston"/>
    <x v="2"/>
    <n v="0.4"/>
    <n v="8000"/>
    <n v="3200"/>
    <n v="1120"/>
    <n v="0.35"/>
  </r>
  <r>
    <x v="1"/>
    <n v="1197831"/>
    <x v="17"/>
    <x v="1"/>
    <x v="1"/>
    <s v="Houston"/>
    <x v="3"/>
    <n v="0.4"/>
    <n v="7500"/>
    <n v="3000"/>
    <n v="1350"/>
    <n v="0.45"/>
  </r>
  <r>
    <x v="1"/>
    <n v="1197831"/>
    <x v="17"/>
    <x v="1"/>
    <x v="1"/>
    <s v="Houston"/>
    <x v="4"/>
    <n v="0.45"/>
    <n v="6500"/>
    <n v="2925"/>
    <n v="877.5"/>
    <n v="0.3"/>
  </r>
  <r>
    <x v="1"/>
    <n v="1197831"/>
    <x v="17"/>
    <x v="1"/>
    <x v="1"/>
    <s v="Houston"/>
    <x v="5"/>
    <n v="0.5"/>
    <n v="10000"/>
    <n v="5000"/>
    <n v="2500"/>
    <n v="0.5"/>
  </r>
  <r>
    <x v="1"/>
    <n v="1197831"/>
    <x v="18"/>
    <x v="1"/>
    <x v="1"/>
    <s v="Houston"/>
    <x v="0"/>
    <n v="0.4"/>
    <n v="9500"/>
    <n v="3800"/>
    <n v="1330"/>
    <n v="0.35"/>
  </r>
  <r>
    <x v="1"/>
    <n v="1197831"/>
    <x v="18"/>
    <x v="1"/>
    <x v="1"/>
    <s v="Houston"/>
    <x v="1"/>
    <n v="0.45"/>
    <n v="9500"/>
    <n v="4275"/>
    <n v="1496.25"/>
    <n v="0.35"/>
  </r>
  <r>
    <x v="1"/>
    <n v="1197831"/>
    <x v="18"/>
    <x v="1"/>
    <x v="1"/>
    <s v="Houston"/>
    <x v="2"/>
    <n v="0.4"/>
    <n v="11000"/>
    <n v="4400"/>
    <n v="1540"/>
    <n v="0.35"/>
  </r>
  <r>
    <x v="1"/>
    <n v="1197831"/>
    <x v="18"/>
    <x v="1"/>
    <x v="1"/>
    <s v="Houston"/>
    <x v="3"/>
    <n v="0.4"/>
    <n v="7000"/>
    <n v="2800"/>
    <n v="1260"/>
    <n v="0.45"/>
  </r>
  <r>
    <x v="1"/>
    <n v="1197831"/>
    <x v="18"/>
    <x v="1"/>
    <x v="1"/>
    <s v="Houston"/>
    <x v="4"/>
    <n v="0.45"/>
    <n v="7000"/>
    <n v="3150"/>
    <n v="945"/>
    <n v="0.3"/>
  </r>
  <r>
    <x v="1"/>
    <n v="1197831"/>
    <x v="18"/>
    <x v="1"/>
    <x v="1"/>
    <s v="Houston"/>
    <x v="5"/>
    <n v="0.5"/>
    <n v="9750"/>
    <n v="4875"/>
    <n v="2437.5"/>
    <n v="0.5"/>
  </r>
  <r>
    <x v="1"/>
    <n v="1197831"/>
    <x v="19"/>
    <x v="1"/>
    <x v="1"/>
    <s v="Houston"/>
    <x v="0"/>
    <n v="0.4"/>
    <n v="9250"/>
    <n v="3700"/>
    <n v="1295"/>
    <n v="0.35"/>
  </r>
  <r>
    <x v="1"/>
    <n v="1197831"/>
    <x v="19"/>
    <x v="1"/>
    <x v="1"/>
    <s v="Houston"/>
    <x v="1"/>
    <n v="0.45"/>
    <n v="9250"/>
    <n v="4162.5"/>
    <n v="1456.875"/>
    <n v="0.35"/>
  </r>
  <r>
    <x v="1"/>
    <n v="1197831"/>
    <x v="19"/>
    <x v="1"/>
    <x v="1"/>
    <s v="Houston"/>
    <x v="2"/>
    <n v="0.4"/>
    <n v="11000"/>
    <n v="4400"/>
    <n v="1540"/>
    <n v="0.35"/>
  </r>
  <r>
    <x v="1"/>
    <n v="1197831"/>
    <x v="19"/>
    <x v="1"/>
    <x v="1"/>
    <s v="Houston"/>
    <x v="3"/>
    <n v="0.4"/>
    <n v="6500"/>
    <n v="2600"/>
    <n v="1170"/>
    <n v="0.45"/>
  </r>
  <r>
    <x v="1"/>
    <n v="1197831"/>
    <x v="19"/>
    <x v="1"/>
    <x v="1"/>
    <s v="Houston"/>
    <x v="4"/>
    <n v="0.45"/>
    <n v="6500"/>
    <n v="2925"/>
    <n v="877.5"/>
    <n v="0.3"/>
  </r>
  <r>
    <x v="1"/>
    <n v="1197831"/>
    <x v="19"/>
    <x v="1"/>
    <x v="1"/>
    <s v="Houston"/>
    <x v="5"/>
    <n v="0.5"/>
    <n v="9000"/>
    <n v="4500"/>
    <n v="2250"/>
    <n v="0.5"/>
  </r>
  <r>
    <x v="1"/>
    <n v="1197831"/>
    <x v="20"/>
    <x v="1"/>
    <x v="1"/>
    <s v="Houston"/>
    <x v="0"/>
    <n v="0.45"/>
    <n v="8500"/>
    <n v="3825"/>
    <n v="1338.75"/>
    <n v="0.35"/>
  </r>
  <r>
    <x v="1"/>
    <n v="1197831"/>
    <x v="20"/>
    <x v="1"/>
    <x v="1"/>
    <s v="Houston"/>
    <x v="1"/>
    <n v="0.45"/>
    <n v="8500"/>
    <n v="3825"/>
    <n v="1338.75"/>
    <n v="0.35"/>
  </r>
  <r>
    <x v="1"/>
    <n v="1197831"/>
    <x v="20"/>
    <x v="1"/>
    <x v="1"/>
    <s v="Houston"/>
    <x v="2"/>
    <n v="0.5"/>
    <n v="9000"/>
    <n v="4500"/>
    <n v="1575"/>
    <n v="0.35"/>
  </r>
  <r>
    <x v="1"/>
    <n v="1197831"/>
    <x v="20"/>
    <x v="1"/>
    <x v="1"/>
    <s v="Houston"/>
    <x v="3"/>
    <n v="0.5"/>
    <n v="6250"/>
    <n v="3125"/>
    <n v="1406.25"/>
    <n v="0.45"/>
  </r>
  <r>
    <x v="1"/>
    <n v="1197831"/>
    <x v="20"/>
    <x v="1"/>
    <x v="1"/>
    <s v="Houston"/>
    <x v="4"/>
    <n v="0.45"/>
    <n v="6250"/>
    <n v="2812.5"/>
    <n v="843.75"/>
    <n v="0.3"/>
  </r>
  <r>
    <x v="1"/>
    <n v="1197831"/>
    <x v="20"/>
    <x v="1"/>
    <x v="1"/>
    <s v="Houston"/>
    <x v="5"/>
    <n v="0.55000000000000004"/>
    <n v="8500"/>
    <n v="4675"/>
    <n v="2337.5"/>
    <n v="0.5"/>
  </r>
  <r>
    <x v="1"/>
    <n v="1197831"/>
    <x v="21"/>
    <x v="1"/>
    <x v="1"/>
    <s v="Houston"/>
    <x v="0"/>
    <n v="0.45"/>
    <n v="8000"/>
    <n v="3600"/>
    <n v="1260"/>
    <n v="0.35"/>
  </r>
  <r>
    <x v="1"/>
    <n v="1197831"/>
    <x v="21"/>
    <x v="1"/>
    <x v="1"/>
    <s v="Houston"/>
    <x v="1"/>
    <n v="0.45"/>
    <n v="8000"/>
    <n v="3600"/>
    <n v="1260"/>
    <n v="0.35"/>
  </r>
  <r>
    <x v="1"/>
    <n v="1197831"/>
    <x v="21"/>
    <x v="1"/>
    <x v="1"/>
    <s v="Houston"/>
    <x v="2"/>
    <n v="0.5"/>
    <n v="7500"/>
    <n v="3750"/>
    <n v="1312.5"/>
    <n v="0.35"/>
  </r>
  <r>
    <x v="1"/>
    <n v="1197831"/>
    <x v="21"/>
    <x v="1"/>
    <x v="1"/>
    <s v="Houston"/>
    <x v="3"/>
    <n v="0.5"/>
    <n v="6000"/>
    <n v="3000"/>
    <n v="1350"/>
    <n v="0.45"/>
  </r>
  <r>
    <x v="1"/>
    <n v="1197831"/>
    <x v="21"/>
    <x v="1"/>
    <x v="1"/>
    <s v="Houston"/>
    <x v="4"/>
    <n v="0.45"/>
    <n v="5750"/>
    <n v="2587.5"/>
    <n v="776.25"/>
    <n v="0.3"/>
  </r>
  <r>
    <x v="1"/>
    <n v="1197831"/>
    <x v="21"/>
    <x v="1"/>
    <x v="1"/>
    <s v="Houston"/>
    <x v="5"/>
    <n v="0.55000000000000004"/>
    <n v="7500"/>
    <n v="4125"/>
    <n v="2062.5"/>
    <n v="0.5"/>
  </r>
  <r>
    <x v="1"/>
    <n v="1197831"/>
    <x v="22"/>
    <x v="1"/>
    <x v="1"/>
    <s v="Houston"/>
    <x v="0"/>
    <n v="0.45"/>
    <n v="9000"/>
    <n v="4050"/>
    <n v="1417.5"/>
    <n v="0.35"/>
  </r>
  <r>
    <x v="1"/>
    <n v="1197831"/>
    <x v="22"/>
    <x v="1"/>
    <x v="1"/>
    <s v="Houston"/>
    <x v="1"/>
    <n v="0.45"/>
    <n v="9000"/>
    <n v="4050"/>
    <n v="1417.5"/>
    <n v="0.35"/>
  </r>
  <r>
    <x v="1"/>
    <n v="1197831"/>
    <x v="22"/>
    <x v="1"/>
    <x v="1"/>
    <s v="Houston"/>
    <x v="2"/>
    <n v="0.5"/>
    <n v="8250"/>
    <n v="4125"/>
    <n v="1443.75"/>
    <n v="0.35"/>
  </r>
  <r>
    <x v="1"/>
    <n v="1197831"/>
    <x v="22"/>
    <x v="1"/>
    <x v="1"/>
    <s v="Houston"/>
    <x v="3"/>
    <n v="0.5"/>
    <n v="6750"/>
    <n v="3375"/>
    <n v="1518.75"/>
    <n v="0.45"/>
  </r>
  <r>
    <x v="1"/>
    <n v="1197831"/>
    <x v="22"/>
    <x v="1"/>
    <x v="1"/>
    <s v="Houston"/>
    <x v="4"/>
    <n v="0.45"/>
    <n v="6500"/>
    <n v="2925"/>
    <n v="877.5"/>
    <n v="0.3"/>
  </r>
  <r>
    <x v="1"/>
    <n v="1197831"/>
    <x v="22"/>
    <x v="1"/>
    <x v="1"/>
    <s v="Houston"/>
    <x v="5"/>
    <n v="0.55000000000000004"/>
    <n v="8500"/>
    <n v="4675"/>
    <n v="2337.5"/>
    <n v="0.5"/>
  </r>
  <r>
    <x v="1"/>
    <n v="1197831"/>
    <x v="23"/>
    <x v="1"/>
    <x v="1"/>
    <s v="Houston"/>
    <x v="0"/>
    <n v="0.45"/>
    <n v="9500"/>
    <n v="4275"/>
    <n v="1496.25"/>
    <n v="0.35"/>
  </r>
  <r>
    <x v="1"/>
    <n v="1197831"/>
    <x v="23"/>
    <x v="1"/>
    <x v="1"/>
    <s v="Houston"/>
    <x v="1"/>
    <n v="0.45"/>
    <n v="9500"/>
    <n v="4275"/>
    <n v="1496.25"/>
    <n v="0.35"/>
  </r>
  <r>
    <x v="1"/>
    <n v="1197831"/>
    <x v="23"/>
    <x v="1"/>
    <x v="1"/>
    <s v="Houston"/>
    <x v="2"/>
    <n v="0.5"/>
    <n v="8500"/>
    <n v="4250"/>
    <n v="1487.5"/>
    <n v="0.35"/>
  </r>
  <r>
    <x v="1"/>
    <n v="1197831"/>
    <x v="23"/>
    <x v="1"/>
    <x v="1"/>
    <s v="Houston"/>
    <x v="3"/>
    <n v="0.5"/>
    <n v="7000"/>
    <n v="3500"/>
    <n v="1575"/>
    <n v="0.45"/>
  </r>
  <r>
    <x v="1"/>
    <n v="1197831"/>
    <x v="23"/>
    <x v="1"/>
    <x v="1"/>
    <s v="Houston"/>
    <x v="4"/>
    <n v="0.45"/>
    <n v="6500"/>
    <n v="2925"/>
    <n v="877.5"/>
    <n v="0.3"/>
  </r>
  <r>
    <x v="1"/>
    <n v="1197831"/>
    <x v="23"/>
    <x v="1"/>
    <x v="1"/>
    <s v="Houston"/>
    <x v="5"/>
    <n v="0.55000000000000004"/>
    <n v="9000"/>
    <n v="4950"/>
    <n v="2475"/>
    <n v="0.5"/>
  </r>
  <r>
    <x v="2"/>
    <n v="1128299"/>
    <x v="24"/>
    <x v="2"/>
    <x v="2"/>
    <s v="San Francisco"/>
    <x v="0"/>
    <n v="0.39999999999999997"/>
    <n v="7750"/>
    <n v="3099.9999999999995"/>
    <n v="1085"/>
    <n v="0.35000000000000003"/>
  </r>
  <r>
    <x v="2"/>
    <n v="1128299"/>
    <x v="24"/>
    <x v="2"/>
    <x v="2"/>
    <s v="San Francisco"/>
    <x v="1"/>
    <n v="0.5"/>
    <n v="7750"/>
    <n v="3875"/>
    <n v="775"/>
    <n v="0.2"/>
  </r>
  <r>
    <x v="2"/>
    <n v="1128299"/>
    <x v="24"/>
    <x v="2"/>
    <x v="2"/>
    <s v="San Francisco"/>
    <x v="2"/>
    <n v="0.5"/>
    <n v="7750"/>
    <n v="3875"/>
    <n v="1356.2500000000002"/>
    <n v="0.35000000000000003"/>
  </r>
  <r>
    <x v="2"/>
    <n v="1128299"/>
    <x v="24"/>
    <x v="2"/>
    <x v="2"/>
    <s v="San Francisco"/>
    <x v="3"/>
    <n v="0.5"/>
    <n v="6250"/>
    <n v="3125"/>
    <n v="937.5"/>
    <n v="0.3"/>
  </r>
  <r>
    <x v="2"/>
    <n v="1128299"/>
    <x v="24"/>
    <x v="2"/>
    <x v="2"/>
    <s v="San Francisco"/>
    <x v="4"/>
    <n v="0.55000000000000004"/>
    <n v="5750"/>
    <n v="3162.5000000000005"/>
    <n v="1581.2500000000002"/>
    <n v="0.5"/>
  </r>
  <r>
    <x v="2"/>
    <n v="1128299"/>
    <x v="24"/>
    <x v="2"/>
    <x v="2"/>
    <s v="San Francisco"/>
    <x v="5"/>
    <n v="0.5"/>
    <n v="7750"/>
    <n v="3875"/>
    <n v="581.25000000000011"/>
    <n v="0.15000000000000002"/>
  </r>
  <r>
    <x v="2"/>
    <n v="1128299"/>
    <x v="25"/>
    <x v="2"/>
    <x v="2"/>
    <s v="San Francisco"/>
    <x v="0"/>
    <n v="0.39999999999999997"/>
    <n v="8250"/>
    <n v="3299.9999999999995"/>
    <n v="1155"/>
    <n v="0.35000000000000003"/>
  </r>
  <r>
    <x v="2"/>
    <n v="1128299"/>
    <x v="25"/>
    <x v="2"/>
    <x v="2"/>
    <s v="San Francisco"/>
    <x v="1"/>
    <n v="0.5"/>
    <n v="7250"/>
    <n v="3625"/>
    <n v="725"/>
    <n v="0.2"/>
  </r>
  <r>
    <x v="2"/>
    <n v="1128299"/>
    <x v="25"/>
    <x v="2"/>
    <x v="2"/>
    <s v="San Francisco"/>
    <x v="2"/>
    <n v="0.5"/>
    <n v="7250"/>
    <n v="3625"/>
    <n v="1268.7500000000002"/>
    <n v="0.35000000000000003"/>
  </r>
  <r>
    <x v="2"/>
    <n v="1128299"/>
    <x v="25"/>
    <x v="2"/>
    <x v="2"/>
    <s v="San Francisco"/>
    <x v="3"/>
    <n v="0.5"/>
    <n v="5750"/>
    <n v="2875"/>
    <n v="862.5"/>
    <n v="0.3"/>
  </r>
  <r>
    <x v="2"/>
    <n v="1128299"/>
    <x v="25"/>
    <x v="2"/>
    <x v="2"/>
    <s v="San Francisco"/>
    <x v="4"/>
    <n v="0.55000000000000004"/>
    <n v="5000"/>
    <n v="2750"/>
    <n v="1375"/>
    <n v="0.5"/>
  </r>
  <r>
    <x v="2"/>
    <n v="1128299"/>
    <x v="25"/>
    <x v="2"/>
    <x v="2"/>
    <s v="San Francisco"/>
    <x v="5"/>
    <n v="0.5"/>
    <n v="7000"/>
    <n v="3500"/>
    <n v="525.00000000000011"/>
    <n v="0.15000000000000002"/>
  </r>
  <r>
    <x v="2"/>
    <n v="1128299"/>
    <x v="26"/>
    <x v="2"/>
    <x v="2"/>
    <s v="San Francisco"/>
    <x v="0"/>
    <n v="0.5"/>
    <n v="8500"/>
    <n v="4250"/>
    <n v="1487.5000000000002"/>
    <n v="0.35000000000000003"/>
  </r>
  <r>
    <x v="2"/>
    <n v="1128299"/>
    <x v="26"/>
    <x v="2"/>
    <x v="2"/>
    <s v="San Francisco"/>
    <x v="1"/>
    <n v="0.6"/>
    <n v="7000"/>
    <n v="4200"/>
    <n v="840"/>
    <n v="0.2"/>
  </r>
  <r>
    <x v="2"/>
    <n v="1128299"/>
    <x v="26"/>
    <x v="2"/>
    <x v="2"/>
    <s v="San Francisco"/>
    <x v="2"/>
    <n v="0.6"/>
    <n v="7000"/>
    <n v="4200"/>
    <n v="1470.0000000000002"/>
    <n v="0.35000000000000003"/>
  </r>
  <r>
    <x v="2"/>
    <n v="1128299"/>
    <x v="26"/>
    <x v="2"/>
    <x v="2"/>
    <s v="San Francisco"/>
    <x v="3"/>
    <n v="0.6"/>
    <n v="6000"/>
    <n v="3600"/>
    <n v="1080"/>
    <n v="0.3"/>
  </r>
  <r>
    <x v="2"/>
    <n v="1128299"/>
    <x v="26"/>
    <x v="2"/>
    <x v="2"/>
    <s v="San Francisco"/>
    <x v="4"/>
    <n v="0.65"/>
    <n v="5000"/>
    <n v="3250"/>
    <n v="1625"/>
    <n v="0.5"/>
  </r>
  <r>
    <x v="2"/>
    <n v="1128299"/>
    <x v="26"/>
    <x v="2"/>
    <x v="2"/>
    <s v="San Francisco"/>
    <x v="5"/>
    <n v="0.6"/>
    <n v="7000"/>
    <n v="4200"/>
    <n v="630.00000000000011"/>
    <n v="0.15000000000000002"/>
  </r>
  <r>
    <x v="2"/>
    <n v="1128299"/>
    <x v="27"/>
    <x v="2"/>
    <x v="2"/>
    <s v="San Francisco"/>
    <x v="0"/>
    <n v="0.6"/>
    <n v="8750"/>
    <n v="5250"/>
    <n v="1837.5000000000002"/>
    <n v="0.35000000000000003"/>
  </r>
  <r>
    <x v="2"/>
    <n v="1128299"/>
    <x v="27"/>
    <x v="2"/>
    <x v="2"/>
    <s v="San Francisco"/>
    <x v="1"/>
    <n v="0.65"/>
    <n v="6750"/>
    <n v="4387.5"/>
    <n v="877.5"/>
    <n v="0.2"/>
  </r>
  <r>
    <x v="2"/>
    <n v="1128299"/>
    <x v="27"/>
    <x v="2"/>
    <x v="2"/>
    <s v="San Francisco"/>
    <x v="2"/>
    <n v="0.65"/>
    <n v="7250"/>
    <n v="4712.5"/>
    <n v="1649.3750000000002"/>
    <n v="0.35000000000000003"/>
  </r>
  <r>
    <x v="2"/>
    <n v="1128299"/>
    <x v="27"/>
    <x v="2"/>
    <x v="2"/>
    <s v="San Francisco"/>
    <x v="3"/>
    <n v="0.6"/>
    <n v="6250"/>
    <n v="3750"/>
    <n v="1125"/>
    <n v="0.3"/>
  </r>
  <r>
    <x v="2"/>
    <n v="1128299"/>
    <x v="27"/>
    <x v="2"/>
    <x v="2"/>
    <s v="San Francisco"/>
    <x v="4"/>
    <n v="0.65"/>
    <n v="5250"/>
    <n v="3412.5"/>
    <n v="1706.25"/>
    <n v="0.5"/>
  </r>
  <r>
    <x v="2"/>
    <n v="1128299"/>
    <x v="27"/>
    <x v="2"/>
    <x v="2"/>
    <s v="San Francisco"/>
    <x v="5"/>
    <n v="0.8"/>
    <n v="7000"/>
    <n v="5600"/>
    <n v="840.00000000000011"/>
    <n v="0.15000000000000002"/>
  </r>
  <r>
    <x v="2"/>
    <n v="1128299"/>
    <x v="28"/>
    <x v="2"/>
    <x v="2"/>
    <s v="San Francisco"/>
    <x v="0"/>
    <n v="0.6"/>
    <n v="9000"/>
    <n v="5400"/>
    <n v="2160"/>
    <n v="0.4"/>
  </r>
  <r>
    <x v="2"/>
    <n v="1128299"/>
    <x v="28"/>
    <x v="2"/>
    <x v="2"/>
    <s v="San Francisco"/>
    <x v="1"/>
    <n v="0.65"/>
    <n v="7500"/>
    <n v="4875"/>
    <n v="1218.75"/>
    <n v="0.25"/>
  </r>
  <r>
    <x v="2"/>
    <n v="1128299"/>
    <x v="28"/>
    <x v="2"/>
    <x v="2"/>
    <s v="San Francisco"/>
    <x v="2"/>
    <n v="0.65"/>
    <n v="7500"/>
    <n v="4875"/>
    <n v="1950"/>
    <n v="0.4"/>
  </r>
  <r>
    <x v="2"/>
    <n v="1128299"/>
    <x v="28"/>
    <x v="2"/>
    <x v="2"/>
    <s v="San Francisco"/>
    <x v="3"/>
    <n v="0.6"/>
    <n v="6500"/>
    <n v="3900"/>
    <n v="1365"/>
    <n v="0.35"/>
  </r>
  <r>
    <x v="2"/>
    <n v="1128299"/>
    <x v="28"/>
    <x v="2"/>
    <x v="2"/>
    <s v="San Francisco"/>
    <x v="4"/>
    <n v="0.65"/>
    <n v="5500"/>
    <n v="3575"/>
    <n v="1966.2500000000002"/>
    <n v="0.55000000000000004"/>
  </r>
  <r>
    <x v="2"/>
    <n v="1128299"/>
    <x v="28"/>
    <x v="2"/>
    <x v="2"/>
    <s v="San Francisco"/>
    <x v="5"/>
    <n v="0.8"/>
    <n v="7250"/>
    <n v="5800"/>
    <n v="1160"/>
    <n v="0.2"/>
  </r>
  <r>
    <x v="2"/>
    <n v="1128299"/>
    <x v="29"/>
    <x v="2"/>
    <x v="2"/>
    <s v="San Francisco"/>
    <x v="0"/>
    <n v="0.6"/>
    <n v="9750"/>
    <n v="5850"/>
    <n v="2340"/>
    <n v="0.4"/>
  </r>
  <r>
    <x v="2"/>
    <n v="1128299"/>
    <x v="29"/>
    <x v="2"/>
    <x v="2"/>
    <s v="San Francisco"/>
    <x v="1"/>
    <n v="0.65"/>
    <n v="8250"/>
    <n v="5362.5"/>
    <n v="1340.625"/>
    <n v="0.25"/>
  </r>
  <r>
    <x v="2"/>
    <n v="1128299"/>
    <x v="29"/>
    <x v="2"/>
    <x v="2"/>
    <s v="San Francisco"/>
    <x v="2"/>
    <n v="0.65"/>
    <n v="8250"/>
    <n v="5362.5"/>
    <n v="2145"/>
    <n v="0.4"/>
  </r>
  <r>
    <x v="2"/>
    <n v="1128299"/>
    <x v="29"/>
    <x v="2"/>
    <x v="2"/>
    <s v="San Francisco"/>
    <x v="3"/>
    <n v="0.6"/>
    <n v="7000"/>
    <n v="4200"/>
    <n v="1470"/>
    <n v="0.35"/>
  </r>
  <r>
    <x v="2"/>
    <n v="1128299"/>
    <x v="29"/>
    <x v="2"/>
    <x v="2"/>
    <s v="San Francisco"/>
    <x v="4"/>
    <n v="0.65"/>
    <n v="5750"/>
    <n v="3737.5"/>
    <n v="2055.625"/>
    <n v="0.55000000000000004"/>
  </r>
  <r>
    <x v="2"/>
    <n v="1128299"/>
    <x v="29"/>
    <x v="2"/>
    <x v="2"/>
    <s v="San Francisco"/>
    <x v="5"/>
    <n v="0.8"/>
    <n v="8750"/>
    <n v="7000"/>
    <n v="1400"/>
    <n v="0.2"/>
  </r>
  <r>
    <x v="2"/>
    <n v="1128299"/>
    <x v="30"/>
    <x v="2"/>
    <x v="2"/>
    <s v="San Francisco"/>
    <x v="0"/>
    <n v="0.6"/>
    <n v="10250"/>
    <n v="6150"/>
    <n v="2152.5"/>
    <n v="0.35000000000000003"/>
  </r>
  <r>
    <x v="2"/>
    <n v="1128299"/>
    <x v="30"/>
    <x v="2"/>
    <x v="2"/>
    <s v="San Francisco"/>
    <x v="1"/>
    <n v="0.65"/>
    <n v="8750"/>
    <n v="5687.5"/>
    <n v="1137.5"/>
    <n v="0.2"/>
  </r>
  <r>
    <x v="2"/>
    <n v="1128299"/>
    <x v="30"/>
    <x v="2"/>
    <x v="2"/>
    <s v="San Francisco"/>
    <x v="2"/>
    <n v="0.65"/>
    <n v="8250"/>
    <n v="5362.5"/>
    <n v="1876.8750000000002"/>
    <n v="0.35000000000000003"/>
  </r>
  <r>
    <x v="2"/>
    <n v="1128299"/>
    <x v="30"/>
    <x v="2"/>
    <x v="2"/>
    <s v="San Francisco"/>
    <x v="3"/>
    <n v="0.6"/>
    <n v="7250"/>
    <n v="4350"/>
    <n v="1305"/>
    <n v="0.3"/>
  </r>
  <r>
    <x v="2"/>
    <n v="1128299"/>
    <x v="30"/>
    <x v="2"/>
    <x v="2"/>
    <s v="San Francisco"/>
    <x v="4"/>
    <n v="0.65"/>
    <n v="7750"/>
    <n v="5037.5"/>
    <n v="2518.75"/>
    <n v="0.5"/>
  </r>
  <r>
    <x v="2"/>
    <n v="1128299"/>
    <x v="30"/>
    <x v="2"/>
    <x v="2"/>
    <s v="San Francisco"/>
    <x v="5"/>
    <n v="0.8"/>
    <n v="7750"/>
    <n v="6200"/>
    <n v="930.00000000000011"/>
    <n v="0.15000000000000002"/>
  </r>
  <r>
    <x v="2"/>
    <n v="1128299"/>
    <x v="31"/>
    <x v="2"/>
    <x v="2"/>
    <s v="San Francisco"/>
    <x v="0"/>
    <n v="0.65"/>
    <n v="9750"/>
    <n v="6337.5"/>
    <n v="2218.125"/>
    <n v="0.35000000000000003"/>
  </r>
  <r>
    <x v="2"/>
    <n v="1128299"/>
    <x v="31"/>
    <x v="2"/>
    <x v="2"/>
    <s v="San Francisco"/>
    <x v="1"/>
    <n v="0.70000000000000007"/>
    <n v="9250"/>
    <n v="6475.0000000000009"/>
    <n v="1295.0000000000002"/>
    <n v="0.2"/>
  </r>
  <r>
    <x v="2"/>
    <n v="1128299"/>
    <x v="31"/>
    <x v="2"/>
    <x v="2"/>
    <s v="San Francisco"/>
    <x v="2"/>
    <n v="0.65"/>
    <n v="8000"/>
    <n v="5200"/>
    <n v="1820.0000000000002"/>
    <n v="0.35000000000000003"/>
  </r>
  <r>
    <x v="2"/>
    <n v="1128299"/>
    <x v="31"/>
    <x v="2"/>
    <x v="2"/>
    <s v="San Francisco"/>
    <x v="3"/>
    <n v="0.65"/>
    <n v="7500"/>
    <n v="4875"/>
    <n v="1462.5"/>
    <n v="0.3"/>
  </r>
  <r>
    <x v="2"/>
    <n v="1128299"/>
    <x v="31"/>
    <x v="2"/>
    <x v="2"/>
    <s v="San Francisco"/>
    <x v="4"/>
    <n v="0.75"/>
    <n v="7500"/>
    <n v="5625"/>
    <n v="2812.5"/>
    <n v="0.5"/>
  </r>
  <r>
    <x v="2"/>
    <n v="1128299"/>
    <x v="31"/>
    <x v="2"/>
    <x v="2"/>
    <s v="San Francisco"/>
    <x v="5"/>
    <n v="0.8"/>
    <n v="7250"/>
    <n v="5800"/>
    <n v="870.00000000000011"/>
    <n v="0.15000000000000002"/>
  </r>
  <r>
    <x v="2"/>
    <n v="1128299"/>
    <x v="32"/>
    <x v="2"/>
    <x v="2"/>
    <s v="San Francisco"/>
    <x v="0"/>
    <n v="0.55000000000000004"/>
    <n v="9250"/>
    <n v="5087.5"/>
    <n v="1526.2500000000002"/>
    <n v="0.30000000000000004"/>
  </r>
  <r>
    <x v="2"/>
    <n v="1128299"/>
    <x v="32"/>
    <x v="2"/>
    <x v="2"/>
    <s v="San Francisco"/>
    <x v="1"/>
    <n v="0.60000000000000009"/>
    <n v="9250"/>
    <n v="5550.0000000000009"/>
    <n v="832.50000000000011"/>
    <n v="0.15"/>
  </r>
  <r>
    <x v="2"/>
    <n v="1128299"/>
    <x v="32"/>
    <x v="2"/>
    <x v="2"/>
    <s v="San Francisco"/>
    <x v="2"/>
    <n v="0.55000000000000004"/>
    <n v="7750"/>
    <n v="4262.5"/>
    <n v="1278.7500000000002"/>
    <n v="0.30000000000000004"/>
  </r>
  <r>
    <x v="2"/>
    <n v="1128299"/>
    <x v="32"/>
    <x v="2"/>
    <x v="2"/>
    <s v="San Francisco"/>
    <x v="3"/>
    <n v="0.55000000000000004"/>
    <n v="7250"/>
    <n v="3987.5000000000005"/>
    <n v="996.875"/>
    <n v="0.24999999999999997"/>
  </r>
  <r>
    <x v="2"/>
    <n v="1128299"/>
    <x v="32"/>
    <x v="2"/>
    <x v="2"/>
    <s v="San Francisco"/>
    <x v="4"/>
    <n v="0.65"/>
    <n v="7250"/>
    <n v="4712.5"/>
    <n v="2120.6250000000005"/>
    <n v="0.45000000000000007"/>
  </r>
  <r>
    <x v="2"/>
    <n v="1128299"/>
    <x v="32"/>
    <x v="2"/>
    <x v="2"/>
    <s v="San Francisco"/>
    <x v="5"/>
    <n v="0.70000000000000007"/>
    <n v="7750"/>
    <n v="5425.0000000000009"/>
    <n v="542.50000000000011"/>
    <n v="0.1"/>
  </r>
  <r>
    <x v="2"/>
    <n v="1128299"/>
    <x v="33"/>
    <x v="2"/>
    <x v="2"/>
    <s v="San Francisco"/>
    <x v="0"/>
    <n v="0.55000000000000004"/>
    <n v="8750"/>
    <n v="4812.5"/>
    <n v="1443.7500000000002"/>
    <n v="0.30000000000000004"/>
  </r>
  <r>
    <x v="2"/>
    <n v="1128299"/>
    <x v="33"/>
    <x v="2"/>
    <x v="2"/>
    <s v="San Francisco"/>
    <x v="1"/>
    <n v="0.60000000000000009"/>
    <n v="8750"/>
    <n v="5250.0000000000009"/>
    <n v="787.50000000000011"/>
    <n v="0.15"/>
  </r>
  <r>
    <x v="2"/>
    <n v="1128299"/>
    <x v="33"/>
    <x v="2"/>
    <x v="2"/>
    <s v="San Francisco"/>
    <x v="2"/>
    <n v="0.55000000000000004"/>
    <n v="7000"/>
    <n v="3850.0000000000005"/>
    <n v="1155.0000000000002"/>
    <n v="0.30000000000000004"/>
  </r>
  <r>
    <x v="2"/>
    <n v="1128299"/>
    <x v="33"/>
    <x v="2"/>
    <x v="2"/>
    <s v="San Francisco"/>
    <x v="3"/>
    <n v="0.55000000000000004"/>
    <n v="6750"/>
    <n v="3712.5000000000005"/>
    <n v="928.125"/>
    <n v="0.24999999999999997"/>
  </r>
  <r>
    <x v="2"/>
    <n v="1128299"/>
    <x v="33"/>
    <x v="2"/>
    <x v="2"/>
    <s v="San Francisco"/>
    <x v="4"/>
    <n v="0.65"/>
    <n v="6500"/>
    <n v="4225"/>
    <n v="1901.2500000000002"/>
    <n v="0.45000000000000007"/>
  </r>
  <r>
    <x v="2"/>
    <n v="1128299"/>
    <x v="33"/>
    <x v="2"/>
    <x v="2"/>
    <s v="San Francisco"/>
    <x v="5"/>
    <n v="0.70000000000000007"/>
    <n v="7000"/>
    <n v="4900.0000000000009"/>
    <n v="490.00000000000011"/>
    <n v="0.1"/>
  </r>
  <r>
    <x v="2"/>
    <n v="1128299"/>
    <x v="34"/>
    <x v="2"/>
    <x v="2"/>
    <s v="San Francisco"/>
    <x v="0"/>
    <n v="0.55000000000000004"/>
    <n v="8750"/>
    <n v="4812.5"/>
    <n v="1443.7500000000002"/>
    <n v="0.30000000000000004"/>
  </r>
  <r>
    <x v="2"/>
    <n v="1128299"/>
    <x v="34"/>
    <x v="2"/>
    <x v="2"/>
    <s v="San Francisco"/>
    <x v="1"/>
    <n v="0.60000000000000009"/>
    <n v="8750"/>
    <n v="5250.0000000000009"/>
    <n v="787.50000000000011"/>
    <n v="0.15"/>
  </r>
  <r>
    <x v="2"/>
    <n v="1128299"/>
    <x v="34"/>
    <x v="2"/>
    <x v="2"/>
    <s v="San Francisco"/>
    <x v="2"/>
    <n v="0.55000000000000004"/>
    <n v="7250"/>
    <n v="3987.5000000000005"/>
    <n v="1196.2500000000002"/>
    <n v="0.30000000000000004"/>
  </r>
  <r>
    <x v="2"/>
    <n v="1128299"/>
    <x v="34"/>
    <x v="2"/>
    <x v="2"/>
    <s v="San Francisco"/>
    <x v="3"/>
    <n v="0.55000000000000004"/>
    <n v="7000"/>
    <n v="3850.0000000000005"/>
    <n v="962.5"/>
    <n v="0.24999999999999997"/>
  </r>
  <r>
    <x v="2"/>
    <n v="1128299"/>
    <x v="34"/>
    <x v="2"/>
    <x v="2"/>
    <s v="San Francisco"/>
    <x v="4"/>
    <n v="0.65"/>
    <n v="6500"/>
    <n v="4225"/>
    <n v="1901.2500000000002"/>
    <n v="0.45000000000000007"/>
  </r>
  <r>
    <x v="2"/>
    <n v="1128299"/>
    <x v="34"/>
    <x v="2"/>
    <x v="2"/>
    <s v="San Francisco"/>
    <x v="5"/>
    <n v="0.70000000000000007"/>
    <n v="7750"/>
    <n v="5425.0000000000009"/>
    <n v="542.50000000000011"/>
    <n v="0.1"/>
  </r>
  <r>
    <x v="2"/>
    <n v="1128299"/>
    <x v="35"/>
    <x v="2"/>
    <x v="2"/>
    <s v="San Francisco"/>
    <x v="0"/>
    <n v="0.55000000000000004"/>
    <n v="9750"/>
    <n v="5362.5"/>
    <n v="1608.7500000000002"/>
    <n v="0.30000000000000004"/>
  </r>
  <r>
    <x v="2"/>
    <n v="1128299"/>
    <x v="35"/>
    <x v="2"/>
    <x v="2"/>
    <s v="San Francisco"/>
    <x v="1"/>
    <n v="0.60000000000000009"/>
    <n v="9750"/>
    <n v="5850.0000000000009"/>
    <n v="877.50000000000011"/>
    <n v="0.15"/>
  </r>
  <r>
    <x v="2"/>
    <n v="1128299"/>
    <x v="35"/>
    <x v="2"/>
    <x v="2"/>
    <s v="San Francisco"/>
    <x v="2"/>
    <n v="0.55000000000000004"/>
    <n v="7750"/>
    <n v="4262.5"/>
    <n v="1278.7500000000002"/>
    <n v="0.30000000000000004"/>
  </r>
  <r>
    <x v="2"/>
    <n v="1128299"/>
    <x v="35"/>
    <x v="2"/>
    <x v="2"/>
    <s v="San Francisco"/>
    <x v="3"/>
    <n v="0.55000000000000004"/>
    <n v="7750"/>
    <n v="4262.5"/>
    <n v="1065.6249999999998"/>
    <n v="0.24999999999999997"/>
  </r>
  <r>
    <x v="2"/>
    <n v="1128299"/>
    <x v="35"/>
    <x v="2"/>
    <x v="2"/>
    <s v="San Francisco"/>
    <x v="4"/>
    <n v="0.65"/>
    <n v="7000"/>
    <n v="4550"/>
    <n v="2047.5000000000002"/>
    <n v="0.45000000000000007"/>
  </r>
  <r>
    <x v="2"/>
    <n v="1128299"/>
    <x v="35"/>
    <x v="2"/>
    <x v="2"/>
    <s v="San Francisco"/>
    <x v="5"/>
    <n v="0.70000000000000007"/>
    <n v="8000"/>
    <n v="5600.0000000000009"/>
    <n v="560.00000000000011"/>
    <n v="0.1"/>
  </r>
  <r>
    <x v="3"/>
    <n v="1189833"/>
    <x v="36"/>
    <x v="2"/>
    <x v="2"/>
    <s v="Los Angeles"/>
    <x v="0"/>
    <n v="0.35"/>
    <n v="7000"/>
    <n v="2450"/>
    <n v="980"/>
    <n v="0.4"/>
  </r>
  <r>
    <x v="3"/>
    <n v="1189833"/>
    <x v="36"/>
    <x v="2"/>
    <x v="2"/>
    <s v="Los Angeles"/>
    <x v="1"/>
    <n v="0.45"/>
    <n v="7000"/>
    <n v="3150"/>
    <n v="787.5"/>
    <n v="0.25"/>
  </r>
  <r>
    <x v="3"/>
    <n v="1189833"/>
    <x v="36"/>
    <x v="2"/>
    <x v="2"/>
    <s v="Los Angeles"/>
    <x v="2"/>
    <n v="0.45"/>
    <n v="7000"/>
    <n v="3150"/>
    <n v="1260"/>
    <n v="0.4"/>
  </r>
  <r>
    <x v="3"/>
    <n v="1189833"/>
    <x v="36"/>
    <x v="2"/>
    <x v="2"/>
    <s v="Los Angeles"/>
    <x v="3"/>
    <n v="0.45"/>
    <n v="5500"/>
    <n v="2475"/>
    <n v="866.25"/>
    <n v="0.35"/>
  </r>
  <r>
    <x v="3"/>
    <n v="1189833"/>
    <x v="36"/>
    <x v="2"/>
    <x v="2"/>
    <s v="Los Angeles"/>
    <x v="4"/>
    <n v="0.5"/>
    <n v="5000"/>
    <n v="2500"/>
    <n v="1375"/>
    <n v="0.55000000000000004"/>
  </r>
  <r>
    <x v="3"/>
    <n v="1189833"/>
    <x v="36"/>
    <x v="2"/>
    <x v="2"/>
    <s v="Los Angeles"/>
    <x v="5"/>
    <n v="0.45"/>
    <n v="7000"/>
    <n v="3150"/>
    <n v="630"/>
    <n v="0.2"/>
  </r>
  <r>
    <x v="3"/>
    <n v="1189833"/>
    <x v="37"/>
    <x v="2"/>
    <x v="2"/>
    <s v="Los Angeles"/>
    <x v="0"/>
    <n v="0.35"/>
    <n v="7500"/>
    <n v="2625"/>
    <n v="1050"/>
    <n v="0.4"/>
  </r>
  <r>
    <x v="3"/>
    <n v="1189833"/>
    <x v="37"/>
    <x v="2"/>
    <x v="2"/>
    <s v="Los Angeles"/>
    <x v="1"/>
    <n v="0.45"/>
    <n v="6500"/>
    <n v="2925"/>
    <n v="731.25"/>
    <n v="0.25"/>
  </r>
  <r>
    <x v="3"/>
    <n v="1189833"/>
    <x v="37"/>
    <x v="2"/>
    <x v="2"/>
    <s v="Los Angeles"/>
    <x v="2"/>
    <n v="0.45"/>
    <n v="6750"/>
    <n v="3037.5"/>
    <n v="1215"/>
    <n v="0.4"/>
  </r>
  <r>
    <x v="3"/>
    <n v="1189833"/>
    <x v="37"/>
    <x v="2"/>
    <x v="2"/>
    <s v="Los Angeles"/>
    <x v="3"/>
    <n v="0.45"/>
    <n v="5250"/>
    <n v="2362.5"/>
    <n v="826.875"/>
    <n v="0.35"/>
  </r>
  <r>
    <x v="3"/>
    <n v="1189833"/>
    <x v="37"/>
    <x v="2"/>
    <x v="2"/>
    <s v="Los Angeles"/>
    <x v="4"/>
    <n v="0.5"/>
    <n v="4500"/>
    <n v="2250"/>
    <n v="1237.5"/>
    <n v="0.55000000000000004"/>
  </r>
  <r>
    <x v="3"/>
    <n v="1189833"/>
    <x v="37"/>
    <x v="2"/>
    <x v="2"/>
    <s v="Los Angeles"/>
    <x v="5"/>
    <n v="0.45"/>
    <n v="6500"/>
    <n v="2925"/>
    <n v="585"/>
    <n v="0.2"/>
  </r>
  <r>
    <x v="3"/>
    <n v="1189833"/>
    <x v="38"/>
    <x v="2"/>
    <x v="2"/>
    <s v="Los Angeles"/>
    <x v="0"/>
    <n v="0.35"/>
    <n v="8000"/>
    <n v="2800"/>
    <n v="1120"/>
    <n v="0.4"/>
  </r>
  <r>
    <x v="3"/>
    <n v="1189833"/>
    <x v="38"/>
    <x v="2"/>
    <x v="2"/>
    <s v="Los Angeles"/>
    <x v="1"/>
    <n v="0.45"/>
    <n v="6500"/>
    <n v="2925"/>
    <n v="731.25"/>
    <n v="0.25"/>
  </r>
  <r>
    <x v="3"/>
    <n v="1189833"/>
    <x v="38"/>
    <x v="2"/>
    <x v="2"/>
    <s v="Los Angeles"/>
    <x v="2"/>
    <n v="0.45"/>
    <n v="6500"/>
    <n v="2925"/>
    <n v="1170"/>
    <n v="0.4"/>
  </r>
  <r>
    <x v="3"/>
    <n v="1189833"/>
    <x v="38"/>
    <x v="2"/>
    <x v="2"/>
    <s v="Los Angeles"/>
    <x v="3"/>
    <n v="0.45"/>
    <n v="5500"/>
    <n v="2475"/>
    <n v="866.25"/>
    <n v="0.35"/>
  </r>
  <r>
    <x v="3"/>
    <n v="1189833"/>
    <x v="38"/>
    <x v="2"/>
    <x v="2"/>
    <s v="Los Angeles"/>
    <x v="4"/>
    <n v="0.5"/>
    <n v="4250"/>
    <n v="2125"/>
    <n v="1168.75"/>
    <n v="0.55000000000000004"/>
  </r>
  <r>
    <x v="3"/>
    <n v="1189833"/>
    <x v="38"/>
    <x v="2"/>
    <x v="2"/>
    <s v="Los Angeles"/>
    <x v="5"/>
    <n v="0.45"/>
    <n v="6250"/>
    <n v="2812.5"/>
    <n v="562.5"/>
    <n v="0.2"/>
  </r>
  <r>
    <x v="3"/>
    <n v="1189833"/>
    <x v="39"/>
    <x v="2"/>
    <x v="2"/>
    <s v="Los Angeles"/>
    <x v="0"/>
    <n v="0.45"/>
    <n v="8000"/>
    <n v="3600"/>
    <n v="1440"/>
    <n v="0.4"/>
  </r>
  <r>
    <x v="3"/>
    <n v="1189833"/>
    <x v="39"/>
    <x v="2"/>
    <x v="2"/>
    <s v="Los Angeles"/>
    <x v="1"/>
    <n v="0.5"/>
    <n v="6000"/>
    <n v="3000"/>
    <n v="750"/>
    <n v="0.25"/>
  </r>
  <r>
    <x v="3"/>
    <n v="1189833"/>
    <x v="39"/>
    <x v="2"/>
    <x v="2"/>
    <s v="Los Angeles"/>
    <x v="2"/>
    <n v="0.5"/>
    <n v="6250"/>
    <n v="3125"/>
    <n v="1250"/>
    <n v="0.4"/>
  </r>
  <r>
    <x v="3"/>
    <n v="1189833"/>
    <x v="39"/>
    <x v="2"/>
    <x v="2"/>
    <s v="Los Angeles"/>
    <x v="3"/>
    <n v="0.45"/>
    <n v="5250"/>
    <n v="2362.5"/>
    <n v="826.875"/>
    <n v="0.35"/>
  </r>
  <r>
    <x v="3"/>
    <n v="1189833"/>
    <x v="39"/>
    <x v="2"/>
    <x v="2"/>
    <s v="Los Angeles"/>
    <x v="4"/>
    <n v="0.5"/>
    <n v="4250"/>
    <n v="2125"/>
    <n v="1168.75"/>
    <n v="0.55000000000000004"/>
  </r>
  <r>
    <x v="3"/>
    <n v="1189833"/>
    <x v="39"/>
    <x v="2"/>
    <x v="2"/>
    <s v="Los Angeles"/>
    <x v="5"/>
    <n v="0.65"/>
    <n v="6000"/>
    <n v="3900"/>
    <n v="780"/>
    <n v="0.2"/>
  </r>
  <r>
    <x v="3"/>
    <n v="1189833"/>
    <x v="40"/>
    <x v="2"/>
    <x v="2"/>
    <s v="Los Angeles"/>
    <x v="0"/>
    <n v="0.45"/>
    <n v="8000"/>
    <n v="3600"/>
    <n v="1440"/>
    <n v="0.4"/>
  </r>
  <r>
    <x v="3"/>
    <n v="1189833"/>
    <x v="40"/>
    <x v="2"/>
    <x v="2"/>
    <s v="Los Angeles"/>
    <x v="1"/>
    <n v="0.5"/>
    <n v="6500"/>
    <n v="3250"/>
    <n v="812.5"/>
    <n v="0.25"/>
  </r>
  <r>
    <x v="3"/>
    <n v="1189833"/>
    <x v="40"/>
    <x v="2"/>
    <x v="2"/>
    <s v="Los Angeles"/>
    <x v="2"/>
    <n v="0.5"/>
    <n v="6500"/>
    <n v="3250"/>
    <n v="1300"/>
    <n v="0.4"/>
  </r>
  <r>
    <x v="3"/>
    <n v="1189833"/>
    <x v="40"/>
    <x v="2"/>
    <x v="2"/>
    <s v="Los Angeles"/>
    <x v="3"/>
    <n v="0.45"/>
    <n v="5500"/>
    <n v="2475"/>
    <n v="866.25"/>
    <n v="0.35"/>
  </r>
  <r>
    <x v="3"/>
    <n v="1189833"/>
    <x v="40"/>
    <x v="2"/>
    <x v="2"/>
    <s v="Los Angeles"/>
    <x v="4"/>
    <n v="0.5"/>
    <n v="4500"/>
    <n v="2250"/>
    <n v="1237.5"/>
    <n v="0.55000000000000004"/>
  </r>
  <r>
    <x v="3"/>
    <n v="1189833"/>
    <x v="40"/>
    <x v="2"/>
    <x v="2"/>
    <s v="Los Angeles"/>
    <x v="5"/>
    <n v="0.65"/>
    <n v="6250"/>
    <n v="4062.5"/>
    <n v="812.5"/>
    <n v="0.2"/>
  </r>
  <r>
    <x v="3"/>
    <n v="1189833"/>
    <x v="41"/>
    <x v="2"/>
    <x v="2"/>
    <s v="Los Angeles"/>
    <x v="0"/>
    <n v="0.45"/>
    <n v="9000"/>
    <n v="4050"/>
    <n v="1620"/>
    <n v="0.4"/>
  </r>
  <r>
    <x v="3"/>
    <n v="1189833"/>
    <x v="41"/>
    <x v="2"/>
    <x v="2"/>
    <s v="Los Angeles"/>
    <x v="1"/>
    <n v="0.5"/>
    <n v="7500"/>
    <n v="3750"/>
    <n v="937.5"/>
    <n v="0.25"/>
  </r>
  <r>
    <x v="3"/>
    <n v="1189833"/>
    <x v="41"/>
    <x v="2"/>
    <x v="2"/>
    <s v="Los Angeles"/>
    <x v="2"/>
    <n v="0.5"/>
    <n v="7500"/>
    <n v="3750"/>
    <n v="1500"/>
    <n v="0.4"/>
  </r>
  <r>
    <x v="3"/>
    <n v="1189833"/>
    <x v="41"/>
    <x v="2"/>
    <x v="2"/>
    <s v="Los Angeles"/>
    <x v="3"/>
    <n v="0.45"/>
    <n v="6250"/>
    <n v="2812.5"/>
    <n v="984.37499999999989"/>
    <n v="0.35"/>
  </r>
  <r>
    <x v="3"/>
    <n v="1189833"/>
    <x v="41"/>
    <x v="2"/>
    <x v="2"/>
    <s v="Los Angeles"/>
    <x v="4"/>
    <n v="0.5"/>
    <n v="5000"/>
    <n v="2500"/>
    <n v="1375"/>
    <n v="0.55000000000000004"/>
  </r>
  <r>
    <x v="3"/>
    <n v="1189833"/>
    <x v="41"/>
    <x v="2"/>
    <x v="2"/>
    <s v="Los Angeles"/>
    <x v="5"/>
    <n v="0.65"/>
    <n v="8000"/>
    <n v="5200"/>
    <n v="1040"/>
    <n v="0.2"/>
  </r>
  <r>
    <x v="3"/>
    <n v="1189833"/>
    <x v="42"/>
    <x v="2"/>
    <x v="2"/>
    <s v="Los Angeles"/>
    <x v="0"/>
    <n v="0.45"/>
    <n v="9500"/>
    <n v="4275"/>
    <n v="1710"/>
    <n v="0.4"/>
  </r>
  <r>
    <x v="3"/>
    <n v="1189833"/>
    <x v="42"/>
    <x v="2"/>
    <x v="2"/>
    <s v="Los Angeles"/>
    <x v="1"/>
    <n v="0.5"/>
    <n v="8000"/>
    <n v="4000"/>
    <n v="1000"/>
    <n v="0.25"/>
  </r>
  <r>
    <x v="3"/>
    <n v="1189833"/>
    <x v="42"/>
    <x v="2"/>
    <x v="2"/>
    <s v="Los Angeles"/>
    <x v="2"/>
    <n v="0.5"/>
    <n v="7500"/>
    <n v="3750"/>
    <n v="1500"/>
    <n v="0.4"/>
  </r>
  <r>
    <x v="3"/>
    <n v="1189833"/>
    <x v="42"/>
    <x v="2"/>
    <x v="2"/>
    <s v="Los Angeles"/>
    <x v="3"/>
    <n v="0.45"/>
    <n v="6500"/>
    <n v="2925"/>
    <n v="1023.7499999999999"/>
    <n v="0.35"/>
  </r>
  <r>
    <x v="3"/>
    <n v="1189833"/>
    <x v="42"/>
    <x v="2"/>
    <x v="2"/>
    <s v="Los Angeles"/>
    <x v="4"/>
    <n v="0.5"/>
    <n v="7000"/>
    <n v="3500"/>
    <n v="1925.0000000000002"/>
    <n v="0.55000000000000004"/>
  </r>
  <r>
    <x v="3"/>
    <n v="1189833"/>
    <x v="42"/>
    <x v="2"/>
    <x v="2"/>
    <s v="Los Angeles"/>
    <x v="5"/>
    <n v="0.65"/>
    <n v="7000"/>
    <n v="4550"/>
    <n v="910"/>
    <n v="0.2"/>
  </r>
  <r>
    <x v="3"/>
    <n v="1189833"/>
    <x v="43"/>
    <x v="2"/>
    <x v="2"/>
    <s v="Los Angeles"/>
    <x v="0"/>
    <n v="0.5"/>
    <n v="9000"/>
    <n v="4500"/>
    <n v="1800"/>
    <n v="0.4"/>
  </r>
  <r>
    <x v="3"/>
    <n v="1189833"/>
    <x v="43"/>
    <x v="2"/>
    <x v="2"/>
    <s v="Los Angeles"/>
    <x v="1"/>
    <n v="0.55000000000000004"/>
    <n v="8500"/>
    <n v="4675"/>
    <n v="1168.75"/>
    <n v="0.25"/>
  </r>
  <r>
    <x v="3"/>
    <n v="1189833"/>
    <x v="43"/>
    <x v="2"/>
    <x v="2"/>
    <s v="Los Angeles"/>
    <x v="2"/>
    <n v="0.5"/>
    <n v="7250"/>
    <n v="3625"/>
    <n v="1450"/>
    <n v="0.4"/>
  </r>
  <r>
    <x v="3"/>
    <n v="1189833"/>
    <x v="43"/>
    <x v="2"/>
    <x v="2"/>
    <s v="Los Angeles"/>
    <x v="3"/>
    <n v="0.5"/>
    <n v="6750"/>
    <n v="3375"/>
    <n v="1181.25"/>
    <n v="0.35"/>
  </r>
  <r>
    <x v="3"/>
    <n v="1189833"/>
    <x v="43"/>
    <x v="2"/>
    <x v="2"/>
    <s v="Los Angeles"/>
    <x v="4"/>
    <n v="0.6"/>
    <n v="6750"/>
    <n v="4050"/>
    <n v="2227.5"/>
    <n v="0.55000000000000004"/>
  </r>
  <r>
    <x v="3"/>
    <n v="1189833"/>
    <x v="43"/>
    <x v="2"/>
    <x v="2"/>
    <s v="Los Angeles"/>
    <x v="5"/>
    <n v="0.65"/>
    <n v="6500"/>
    <n v="4225"/>
    <n v="845"/>
    <n v="0.2"/>
  </r>
  <r>
    <x v="3"/>
    <n v="1189833"/>
    <x v="44"/>
    <x v="2"/>
    <x v="2"/>
    <s v="Los Angeles"/>
    <x v="0"/>
    <n v="0.5"/>
    <n v="8500"/>
    <n v="4250"/>
    <n v="1700"/>
    <n v="0.4"/>
  </r>
  <r>
    <x v="3"/>
    <n v="1189833"/>
    <x v="44"/>
    <x v="2"/>
    <x v="2"/>
    <s v="Los Angeles"/>
    <x v="1"/>
    <n v="0.55000000000000004"/>
    <n v="8500"/>
    <n v="4675"/>
    <n v="1168.75"/>
    <n v="0.25"/>
  </r>
  <r>
    <x v="3"/>
    <n v="1189833"/>
    <x v="44"/>
    <x v="2"/>
    <x v="2"/>
    <s v="Los Angeles"/>
    <x v="2"/>
    <n v="0.5"/>
    <n v="7000"/>
    <n v="3500"/>
    <n v="1400"/>
    <n v="0.4"/>
  </r>
  <r>
    <x v="3"/>
    <n v="1189833"/>
    <x v="44"/>
    <x v="2"/>
    <x v="2"/>
    <s v="Los Angeles"/>
    <x v="3"/>
    <n v="0.5"/>
    <n v="6500"/>
    <n v="3250"/>
    <n v="1137.5"/>
    <n v="0.35"/>
  </r>
  <r>
    <x v="3"/>
    <n v="1189833"/>
    <x v="44"/>
    <x v="2"/>
    <x v="2"/>
    <s v="Los Angeles"/>
    <x v="4"/>
    <n v="0.6"/>
    <n v="6500"/>
    <n v="3900"/>
    <n v="2145"/>
    <n v="0.55000000000000004"/>
  </r>
  <r>
    <x v="3"/>
    <n v="1189833"/>
    <x v="44"/>
    <x v="2"/>
    <x v="2"/>
    <s v="Los Angeles"/>
    <x v="5"/>
    <n v="0.65"/>
    <n v="7000"/>
    <n v="4550"/>
    <n v="910"/>
    <n v="0.2"/>
  </r>
  <r>
    <x v="3"/>
    <n v="1189833"/>
    <x v="45"/>
    <x v="2"/>
    <x v="2"/>
    <s v="Los Angeles"/>
    <x v="0"/>
    <n v="0.5"/>
    <n v="8000"/>
    <n v="4000"/>
    <n v="1600"/>
    <n v="0.4"/>
  </r>
  <r>
    <x v="3"/>
    <n v="1189833"/>
    <x v="45"/>
    <x v="2"/>
    <x v="2"/>
    <s v="Los Angeles"/>
    <x v="1"/>
    <n v="0.55000000000000004"/>
    <n v="8000"/>
    <n v="4400"/>
    <n v="1100"/>
    <n v="0.25"/>
  </r>
  <r>
    <x v="3"/>
    <n v="1189833"/>
    <x v="45"/>
    <x v="2"/>
    <x v="2"/>
    <s v="Los Angeles"/>
    <x v="2"/>
    <n v="0.5"/>
    <n v="6500"/>
    <n v="3250"/>
    <n v="1300"/>
    <n v="0.4"/>
  </r>
  <r>
    <x v="3"/>
    <n v="1189833"/>
    <x v="45"/>
    <x v="2"/>
    <x v="2"/>
    <s v="Los Angeles"/>
    <x v="3"/>
    <n v="0.5"/>
    <n v="6250"/>
    <n v="3125"/>
    <n v="1093.75"/>
    <n v="0.35"/>
  </r>
  <r>
    <x v="3"/>
    <n v="1189833"/>
    <x v="45"/>
    <x v="2"/>
    <x v="2"/>
    <s v="Los Angeles"/>
    <x v="4"/>
    <n v="0.6"/>
    <n v="6000"/>
    <n v="3600"/>
    <n v="1980.0000000000002"/>
    <n v="0.55000000000000004"/>
  </r>
  <r>
    <x v="3"/>
    <n v="1189833"/>
    <x v="45"/>
    <x v="2"/>
    <x v="2"/>
    <s v="Los Angeles"/>
    <x v="5"/>
    <n v="0.65"/>
    <n v="6500"/>
    <n v="4225"/>
    <n v="845"/>
    <n v="0.2"/>
  </r>
  <r>
    <x v="3"/>
    <n v="1189833"/>
    <x v="46"/>
    <x v="2"/>
    <x v="2"/>
    <s v="Los Angeles"/>
    <x v="0"/>
    <n v="0.5"/>
    <n v="8250"/>
    <n v="4125"/>
    <n v="1650"/>
    <n v="0.4"/>
  </r>
  <r>
    <x v="3"/>
    <n v="1189833"/>
    <x v="46"/>
    <x v="2"/>
    <x v="2"/>
    <s v="Los Angeles"/>
    <x v="1"/>
    <n v="0.55000000000000004"/>
    <n v="8250"/>
    <n v="4537.5"/>
    <n v="1134.375"/>
    <n v="0.25"/>
  </r>
  <r>
    <x v="3"/>
    <n v="1189833"/>
    <x v="46"/>
    <x v="2"/>
    <x v="2"/>
    <s v="Los Angeles"/>
    <x v="2"/>
    <n v="0.5"/>
    <n v="6750"/>
    <n v="3375"/>
    <n v="1350"/>
    <n v="0.4"/>
  </r>
  <r>
    <x v="3"/>
    <n v="1189833"/>
    <x v="46"/>
    <x v="2"/>
    <x v="2"/>
    <s v="Los Angeles"/>
    <x v="3"/>
    <n v="0.5"/>
    <n v="6500"/>
    <n v="3250"/>
    <n v="1137.5"/>
    <n v="0.35"/>
  </r>
  <r>
    <x v="3"/>
    <n v="1189833"/>
    <x v="46"/>
    <x v="2"/>
    <x v="2"/>
    <s v="Los Angeles"/>
    <x v="4"/>
    <n v="0.6"/>
    <n v="6000"/>
    <n v="3600"/>
    <n v="1980.0000000000002"/>
    <n v="0.55000000000000004"/>
  </r>
  <r>
    <x v="3"/>
    <n v="1189833"/>
    <x v="46"/>
    <x v="2"/>
    <x v="2"/>
    <s v="Los Angeles"/>
    <x v="5"/>
    <n v="0.65"/>
    <n v="7000"/>
    <n v="4550"/>
    <n v="910"/>
    <n v="0.2"/>
  </r>
  <r>
    <x v="3"/>
    <n v="1189833"/>
    <x v="47"/>
    <x v="2"/>
    <x v="2"/>
    <s v="Los Angeles"/>
    <x v="0"/>
    <n v="0.5"/>
    <n v="9000"/>
    <n v="4500"/>
    <n v="1800"/>
    <n v="0.4"/>
  </r>
  <r>
    <x v="3"/>
    <n v="1189833"/>
    <x v="47"/>
    <x v="2"/>
    <x v="2"/>
    <s v="Los Angeles"/>
    <x v="1"/>
    <n v="0.55000000000000004"/>
    <n v="9000"/>
    <n v="4950"/>
    <n v="1237.5"/>
    <n v="0.25"/>
  </r>
  <r>
    <x v="3"/>
    <n v="1189833"/>
    <x v="47"/>
    <x v="2"/>
    <x v="2"/>
    <s v="Los Angeles"/>
    <x v="2"/>
    <n v="0.5"/>
    <n v="7000"/>
    <n v="3500"/>
    <n v="1400"/>
    <n v="0.4"/>
  </r>
  <r>
    <x v="3"/>
    <n v="1189833"/>
    <x v="47"/>
    <x v="2"/>
    <x v="2"/>
    <s v="Los Angeles"/>
    <x v="3"/>
    <n v="0.5"/>
    <n v="7000"/>
    <n v="3500"/>
    <n v="1225"/>
    <n v="0.35"/>
  </r>
  <r>
    <x v="3"/>
    <n v="1189833"/>
    <x v="47"/>
    <x v="2"/>
    <x v="2"/>
    <s v="Los Angeles"/>
    <x v="4"/>
    <n v="0.6"/>
    <n v="6250"/>
    <n v="3750"/>
    <n v="2062.5"/>
    <n v="0.55000000000000004"/>
  </r>
  <r>
    <x v="3"/>
    <n v="1189833"/>
    <x v="47"/>
    <x v="2"/>
    <x v="2"/>
    <s v="Los Angeles"/>
    <x v="5"/>
    <n v="0.65"/>
    <n v="7250"/>
    <n v="4712.5"/>
    <n v="942.5"/>
    <n v="0.2"/>
  </r>
  <r>
    <x v="0"/>
    <n v="1185732"/>
    <x v="36"/>
    <x v="3"/>
    <x v="3"/>
    <s v="Chicago"/>
    <x v="0"/>
    <n v="0.45"/>
    <n v="4750"/>
    <n v="2137.5"/>
    <n v="855"/>
    <n v="0.4"/>
  </r>
  <r>
    <x v="0"/>
    <n v="1185732"/>
    <x v="36"/>
    <x v="3"/>
    <x v="3"/>
    <s v="Chicago"/>
    <x v="1"/>
    <n v="0.45"/>
    <n v="2750"/>
    <n v="1237.5"/>
    <n v="433.125"/>
    <n v="0.35"/>
  </r>
  <r>
    <x v="0"/>
    <n v="1185732"/>
    <x v="36"/>
    <x v="3"/>
    <x v="3"/>
    <s v="Chicago"/>
    <x v="2"/>
    <n v="0.35000000000000003"/>
    <n v="2750"/>
    <n v="962.50000000000011"/>
    <n v="336.875"/>
    <n v="0.35"/>
  </r>
  <r>
    <x v="0"/>
    <n v="1185732"/>
    <x v="36"/>
    <x v="3"/>
    <x v="3"/>
    <s v="Chicago"/>
    <x v="3"/>
    <n v="0.4"/>
    <n v="1250"/>
    <n v="500"/>
    <n v="200"/>
    <n v="0.4"/>
  </r>
  <r>
    <x v="0"/>
    <n v="1185732"/>
    <x v="36"/>
    <x v="3"/>
    <x v="3"/>
    <s v="Chicago"/>
    <x v="4"/>
    <n v="0.54999999999999993"/>
    <n v="1750"/>
    <n v="962.49999999999989"/>
    <n v="336.87499999999994"/>
    <n v="0.35"/>
  </r>
  <r>
    <x v="0"/>
    <n v="1185732"/>
    <x v="36"/>
    <x v="3"/>
    <x v="3"/>
    <s v="Chicago"/>
    <x v="5"/>
    <n v="0.45"/>
    <n v="2750"/>
    <n v="1237.5"/>
    <n v="618.75"/>
    <n v="0.5"/>
  </r>
  <r>
    <x v="0"/>
    <n v="1185732"/>
    <x v="37"/>
    <x v="3"/>
    <x v="3"/>
    <s v="Chicago"/>
    <x v="0"/>
    <n v="0.45"/>
    <n v="5250"/>
    <n v="2362.5"/>
    <n v="945"/>
    <n v="0.4"/>
  </r>
  <r>
    <x v="0"/>
    <n v="1185732"/>
    <x v="37"/>
    <x v="3"/>
    <x v="3"/>
    <s v="Chicago"/>
    <x v="1"/>
    <n v="0.45"/>
    <n v="1750"/>
    <n v="787.5"/>
    <n v="275.625"/>
    <n v="0.35"/>
  </r>
  <r>
    <x v="0"/>
    <n v="1185732"/>
    <x v="37"/>
    <x v="3"/>
    <x v="3"/>
    <s v="Chicago"/>
    <x v="2"/>
    <n v="0.35000000000000003"/>
    <n v="2250"/>
    <n v="787.50000000000011"/>
    <n v="275.625"/>
    <n v="0.35"/>
  </r>
  <r>
    <x v="0"/>
    <n v="1185732"/>
    <x v="37"/>
    <x v="3"/>
    <x v="3"/>
    <s v="Chicago"/>
    <x v="3"/>
    <n v="0.4"/>
    <n v="1000"/>
    <n v="400"/>
    <n v="160"/>
    <n v="0.4"/>
  </r>
  <r>
    <x v="0"/>
    <n v="1185732"/>
    <x v="37"/>
    <x v="3"/>
    <x v="3"/>
    <s v="Chicago"/>
    <x v="4"/>
    <n v="0.54999999999999993"/>
    <n v="1750"/>
    <n v="962.49999999999989"/>
    <n v="336.87499999999994"/>
    <n v="0.35"/>
  </r>
  <r>
    <x v="0"/>
    <n v="1185732"/>
    <x v="37"/>
    <x v="3"/>
    <x v="3"/>
    <s v="Chicago"/>
    <x v="5"/>
    <n v="0.45"/>
    <n v="2750"/>
    <n v="1237.5"/>
    <n v="618.75"/>
    <n v="0.5"/>
  </r>
  <r>
    <x v="0"/>
    <n v="1185732"/>
    <x v="38"/>
    <x v="3"/>
    <x v="3"/>
    <s v="Chicago"/>
    <x v="0"/>
    <n v="0.5"/>
    <n v="4950"/>
    <n v="2475"/>
    <n v="990"/>
    <n v="0.4"/>
  </r>
  <r>
    <x v="0"/>
    <n v="1185732"/>
    <x v="38"/>
    <x v="3"/>
    <x v="3"/>
    <s v="Chicago"/>
    <x v="1"/>
    <n v="0.5"/>
    <n v="2000"/>
    <n v="1000"/>
    <n v="350"/>
    <n v="0.35"/>
  </r>
  <r>
    <x v="0"/>
    <n v="1185732"/>
    <x v="38"/>
    <x v="3"/>
    <x v="3"/>
    <s v="Chicago"/>
    <x v="2"/>
    <n v="0.4"/>
    <n v="2250"/>
    <n v="900"/>
    <n v="315"/>
    <n v="0.35"/>
  </r>
  <r>
    <x v="0"/>
    <n v="1185732"/>
    <x v="38"/>
    <x v="3"/>
    <x v="3"/>
    <s v="Chicago"/>
    <x v="3"/>
    <n v="0.45"/>
    <n v="750"/>
    <n v="337.5"/>
    <n v="135"/>
    <n v="0.4"/>
  </r>
  <r>
    <x v="0"/>
    <n v="1185732"/>
    <x v="38"/>
    <x v="3"/>
    <x v="3"/>
    <s v="Chicago"/>
    <x v="4"/>
    <n v="0.6"/>
    <n v="1250"/>
    <n v="750"/>
    <n v="262.5"/>
    <n v="0.35"/>
  </r>
  <r>
    <x v="0"/>
    <n v="1185732"/>
    <x v="38"/>
    <x v="3"/>
    <x v="3"/>
    <s v="Chicago"/>
    <x v="5"/>
    <n v="0.5"/>
    <n v="2250"/>
    <n v="1125"/>
    <n v="562.5"/>
    <n v="0.5"/>
  </r>
  <r>
    <x v="0"/>
    <n v="1185732"/>
    <x v="39"/>
    <x v="3"/>
    <x v="3"/>
    <s v="Chicago"/>
    <x v="0"/>
    <n v="0.5"/>
    <n v="4500"/>
    <n v="2250"/>
    <n v="900"/>
    <n v="0.4"/>
  </r>
  <r>
    <x v="0"/>
    <n v="1185732"/>
    <x v="39"/>
    <x v="3"/>
    <x v="3"/>
    <s v="Chicago"/>
    <x v="1"/>
    <n v="0.5"/>
    <n v="1500"/>
    <n v="750"/>
    <n v="262.5"/>
    <n v="0.35"/>
  </r>
  <r>
    <x v="0"/>
    <n v="1185732"/>
    <x v="39"/>
    <x v="3"/>
    <x v="3"/>
    <s v="Chicago"/>
    <x v="2"/>
    <n v="0.4"/>
    <n v="1500"/>
    <n v="600"/>
    <n v="210"/>
    <n v="0.35"/>
  </r>
  <r>
    <x v="0"/>
    <n v="1185732"/>
    <x v="39"/>
    <x v="3"/>
    <x v="3"/>
    <s v="Chicago"/>
    <x v="3"/>
    <n v="0.45"/>
    <n v="750"/>
    <n v="337.5"/>
    <n v="135"/>
    <n v="0.4"/>
  </r>
  <r>
    <x v="0"/>
    <n v="1185732"/>
    <x v="39"/>
    <x v="3"/>
    <x v="3"/>
    <s v="Chicago"/>
    <x v="4"/>
    <n v="0.6"/>
    <n v="1000"/>
    <n v="600"/>
    <n v="210"/>
    <n v="0.35"/>
  </r>
  <r>
    <x v="0"/>
    <n v="1185732"/>
    <x v="39"/>
    <x v="3"/>
    <x v="3"/>
    <s v="Chicago"/>
    <x v="5"/>
    <n v="0.5"/>
    <n v="2250"/>
    <n v="1125"/>
    <n v="562.5"/>
    <n v="0.5"/>
  </r>
  <r>
    <x v="0"/>
    <n v="1185732"/>
    <x v="40"/>
    <x v="3"/>
    <x v="3"/>
    <s v="Chicago"/>
    <x v="0"/>
    <n v="0.6"/>
    <n v="4950"/>
    <n v="2970"/>
    <n v="1188"/>
    <n v="0.4"/>
  </r>
  <r>
    <x v="0"/>
    <n v="1185732"/>
    <x v="40"/>
    <x v="3"/>
    <x v="3"/>
    <s v="Chicago"/>
    <x v="1"/>
    <n v="0.55000000000000004"/>
    <n v="2000"/>
    <n v="1100"/>
    <n v="385"/>
    <n v="0.35"/>
  </r>
  <r>
    <x v="0"/>
    <n v="1185732"/>
    <x v="40"/>
    <x v="3"/>
    <x v="3"/>
    <s v="Chicago"/>
    <x v="2"/>
    <n v="0.5"/>
    <n v="1750"/>
    <n v="875"/>
    <n v="306.25"/>
    <n v="0.35"/>
  </r>
  <r>
    <x v="0"/>
    <n v="1185732"/>
    <x v="40"/>
    <x v="3"/>
    <x v="3"/>
    <s v="Chicago"/>
    <x v="3"/>
    <n v="0.5"/>
    <n v="1000"/>
    <n v="500"/>
    <n v="200"/>
    <n v="0.4"/>
  </r>
  <r>
    <x v="0"/>
    <n v="1185732"/>
    <x v="40"/>
    <x v="3"/>
    <x v="3"/>
    <s v="Chicago"/>
    <x v="4"/>
    <n v="0.6"/>
    <n v="1250"/>
    <n v="750"/>
    <n v="262.5"/>
    <n v="0.35"/>
  </r>
  <r>
    <x v="0"/>
    <n v="1185732"/>
    <x v="40"/>
    <x v="3"/>
    <x v="3"/>
    <s v="Chicago"/>
    <x v="5"/>
    <n v="0.65"/>
    <n v="2500"/>
    <n v="1625"/>
    <n v="812.5"/>
    <n v="0.5"/>
  </r>
  <r>
    <x v="0"/>
    <n v="1185732"/>
    <x v="41"/>
    <x v="3"/>
    <x v="3"/>
    <s v="Chicago"/>
    <x v="0"/>
    <n v="0.5"/>
    <n v="5000"/>
    <n v="2500"/>
    <n v="1000"/>
    <n v="0.4"/>
  </r>
  <r>
    <x v="0"/>
    <n v="1185732"/>
    <x v="41"/>
    <x v="3"/>
    <x v="3"/>
    <s v="Chicago"/>
    <x v="1"/>
    <n v="0.45000000000000007"/>
    <n v="2500"/>
    <n v="1125.0000000000002"/>
    <n v="393.75000000000006"/>
    <n v="0.35"/>
  </r>
  <r>
    <x v="0"/>
    <n v="1185732"/>
    <x v="41"/>
    <x v="3"/>
    <x v="3"/>
    <s v="Chicago"/>
    <x v="2"/>
    <n v="0.4"/>
    <n v="2000"/>
    <n v="800"/>
    <n v="280"/>
    <n v="0.35"/>
  </r>
  <r>
    <x v="0"/>
    <n v="1185732"/>
    <x v="41"/>
    <x v="3"/>
    <x v="3"/>
    <s v="Chicago"/>
    <x v="3"/>
    <n v="0.4"/>
    <n v="1750"/>
    <n v="700"/>
    <n v="280"/>
    <n v="0.4"/>
  </r>
  <r>
    <x v="0"/>
    <n v="1185732"/>
    <x v="41"/>
    <x v="3"/>
    <x v="3"/>
    <s v="Chicago"/>
    <x v="4"/>
    <n v="0.5"/>
    <n v="1750"/>
    <n v="875"/>
    <n v="306.25"/>
    <n v="0.35"/>
  </r>
  <r>
    <x v="0"/>
    <n v="1185732"/>
    <x v="41"/>
    <x v="3"/>
    <x v="3"/>
    <s v="Chicago"/>
    <x v="5"/>
    <n v="0.55000000000000004"/>
    <n v="3500"/>
    <n v="1925.0000000000002"/>
    <n v="962.50000000000011"/>
    <n v="0.5"/>
  </r>
  <r>
    <x v="0"/>
    <n v="1185732"/>
    <x v="42"/>
    <x v="3"/>
    <x v="3"/>
    <s v="Chicago"/>
    <x v="0"/>
    <n v="0.5"/>
    <n v="5750"/>
    <n v="2875"/>
    <n v="1150"/>
    <n v="0.4"/>
  </r>
  <r>
    <x v="0"/>
    <n v="1185732"/>
    <x v="42"/>
    <x v="3"/>
    <x v="3"/>
    <s v="Chicago"/>
    <x v="1"/>
    <n v="0.45000000000000007"/>
    <n v="3250"/>
    <n v="1462.5000000000002"/>
    <n v="511.87500000000006"/>
    <n v="0.35"/>
  </r>
  <r>
    <x v="0"/>
    <n v="1185732"/>
    <x v="42"/>
    <x v="3"/>
    <x v="3"/>
    <s v="Chicago"/>
    <x v="2"/>
    <n v="0.4"/>
    <n v="2500"/>
    <n v="1000"/>
    <n v="350"/>
    <n v="0.35"/>
  </r>
  <r>
    <x v="0"/>
    <n v="1185732"/>
    <x v="42"/>
    <x v="3"/>
    <x v="3"/>
    <s v="Chicago"/>
    <x v="3"/>
    <n v="0.4"/>
    <n v="2000"/>
    <n v="800"/>
    <n v="320"/>
    <n v="0.4"/>
  </r>
  <r>
    <x v="0"/>
    <n v="1185732"/>
    <x v="42"/>
    <x v="3"/>
    <x v="3"/>
    <s v="Chicago"/>
    <x v="4"/>
    <n v="0.5"/>
    <n v="2250"/>
    <n v="1125"/>
    <n v="393.75"/>
    <n v="0.35"/>
  </r>
  <r>
    <x v="0"/>
    <n v="1185732"/>
    <x v="42"/>
    <x v="3"/>
    <x v="3"/>
    <s v="Chicago"/>
    <x v="5"/>
    <n v="0.55000000000000004"/>
    <n v="4000"/>
    <n v="2200"/>
    <n v="1100"/>
    <n v="0.5"/>
  </r>
  <r>
    <x v="0"/>
    <n v="1185732"/>
    <x v="43"/>
    <x v="3"/>
    <x v="3"/>
    <s v="Chicago"/>
    <x v="0"/>
    <n v="0.5"/>
    <n v="5500"/>
    <n v="2750"/>
    <n v="1100"/>
    <n v="0.4"/>
  </r>
  <r>
    <x v="0"/>
    <n v="1185732"/>
    <x v="43"/>
    <x v="3"/>
    <x v="3"/>
    <s v="Chicago"/>
    <x v="1"/>
    <n v="0.45000000000000007"/>
    <n v="3250"/>
    <n v="1462.5000000000002"/>
    <n v="511.87500000000006"/>
    <n v="0.35"/>
  </r>
  <r>
    <x v="0"/>
    <n v="1185732"/>
    <x v="43"/>
    <x v="3"/>
    <x v="3"/>
    <s v="Chicago"/>
    <x v="2"/>
    <n v="0.4"/>
    <n v="2500"/>
    <n v="1000"/>
    <n v="350"/>
    <n v="0.35"/>
  </r>
  <r>
    <x v="0"/>
    <n v="1185732"/>
    <x v="43"/>
    <x v="3"/>
    <x v="3"/>
    <s v="Chicago"/>
    <x v="3"/>
    <n v="0.4"/>
    <n v="2250"/>
    <n v="900"/>
    <n v="360"/>
    <n v="0.4"/>
  </r>
  <r>
    <x v="0"/>
    <n v="1185732"/>
    <x v="43"/>
    <x v="3"/>
    <x v="3"/>
    <s v="Chicago"/>
    <x v="4"/>
    <n v="0.5"/>
    <n v="2000"/>
    <n v="1000"/>
    <n v="350"/>
    <n v="0.35"/>
  </r>
  <r>
    <x v="0"/>
    <n v="1185732"/>
    <x v="43"/>
    <x v="3"/>
    <x v="3"/>
    <s v="Chicago"/>
    <x v="5"/>
    <n v="0.55000000000000004"/>
    <n v="3750"/>
    <n v="2062.5"/>
    <n v="1031.25"/>
    <n v="0.5"/>
  </r>
  <r>
    <x v="0"/>
    <n v="1185732"/>
    <x v="44"/>
    <x v="3"/>
    <x v="3"/>
    <s v="Chicago"/>
    <x v="0"/>
    <n v="0.5"/>
    <n v="5000"/>
    <n v="2500"/>
    <n v="1000"/>
    <n v="0.4"/>
  </r>
  <r>
    <x v="0"/>
    <n v="1185732"/>
    <x v="44"/>
    <x v="3"/>
    <x v="3"/>
    <s v="Chicago"/>
    <x v="1"/>
    <n v="0.45000000000000007"/>
    <n v="3000"/>
    <n v="1350.0000000000002"/>
    <n v="472.50000000000006"/>
    <n v="0.35"/>
  </r>
  <r>
    <x v="0"/>
    <n v="1185732"/>
    <x v="44"/>
    <x v="3"/>
    <x v="3"/>
    <s v="Chicago"/>
    <x v="2"/>
    <n v="0.4"/>
    <n v="2000"/>
    <n v="800"/>
    <n v="280"/>
    <n v="0.35"/>
  </r>
  <r>
    <x v="0"/>
    <n v="1185732"/>
    <x v="44"/>
    <x v="3"/>
    <x v="3"/>
    <s v="Chicago"/>
    <x v="3"/>
    <n v="0.4"/>
    <n v="1750"/>
    <n v="700"/>
    <n v="280"/>
    <n v="0.4"/>
  </r>
  <r>
    <x v="0"/>
    <n v="1185732"/>
    <x v="44"/>
    <x v="3"/>
    <x v="3"/>
    <s v="Chicago"/>
    <x v="4"/>
    <n v="0.5"/>
    <n v="1750"/>
    <n v="875"/>
    <n v="306.25"/>
    <n v="0.35"/>
  </r>
  <r>
    <x v="0"/>
    <n v="1185732"/>
    <x v="44"/>
    <x v="3"/>
    <x v="3"/>
    <s v="Chicago"/>
    <x v="5"/>
    <n v="0.55000000000000004"/>
    <n v="2500"/>
    <n v="1375"/>
    <n v="687.5"/>
    <n v="0.5"/>
  </r>
  <r>
    <x v="0"/>
    <n v="1185732"/>
    <x v="45"/>
    <x v="3"/>
    <x v="3"/>
    <s v="Chicago"/>
    <x v="0"/>
    <n v="0.6"/>
    <n v="4250"/>
    <n v="2550"/>
    <n v="1020"/>
    <n v="0.4"/>
  </r>
  <r>
    <x v="0"/>
    <n v="1185732"/>
    <x v="45"/>
    <x v="3"/>
    <x v="3"/>
    <s v="Chicago"/>
    <x v="1"/>
    <n v="0.5"/>
    <n v="2500"/>
    <n v="1250"/>
    <n v="437.5"/>
    <n v="0.35"/>
  </r>
  <r>
    <x v="0"/>
    <n v="1185732"/>
    <x v="45"/>
    <x v="3"/>
    <x v="3"/>
    <s v="Chicago"/>
    <x v="2"/>
    <n v="0.5"/>
    <n v="1500"/>
    <n v="750"/>
    <n v="262.5"/>
    <n v="0.35"/>
  </r>
  <r>
    <x v="0"/>
    <n v="1185732"/>
    <x v="45"/>
    <x v="3"/>
    <x v="3"/>
    <s v="Chicago"/>
    <x v="3"/>
    <n v="0.5"/>
    <n v="1250"/>
    <n v="625"/>
    <n v="250"/>
    <n v="0.4"/>
  </r>
  <r>
    <x v="0"/>
    <n v="1185732"/>
    <x v="45"/>
    <x v="3"/>
    <x v="3"/>
    <s v="Chicago"/>
    <x v="4"/>
    <n v="0.6"/>
    <n v="1250"/>
    <n v="750"/>
    <n v="262.5"/>
    <n v="0.35"/>
  </r>
  <r>
    <x v="0"/>
    <n v="1185732"/>
    <x v="45"/>
    <x v="3"/>
    <x v="3"/>
    <s v="Chicago"/>
    <x v="5"/>
    <n v="0.64999999999999991"/>
    <n v="2500"/>
    <n v="1624.9999999999998"/>
    <n v="812.49999999999989"/>
    <n v="0.5"/>
  </r>
  <r>
    <x v="0"/>
    <n v="1185732"/>
    <x v="46"/>
    <x v="3"/>
    <x v="3"/>
    <s v="Chicago"/>
    <x v="0"/>
    <n v="0.6"/>
    <n v="4000"/>
    <n v="2400"/>
    <n v="960"/>
    <n v="0.4"/>
  </r>
  <r>
    <x v="0"/>
    <n v="1185732"/>
    <x v="46"/>
    <x v="3"/>
    <x v="3"/>
    <s v="Chicago"/>
    <x v="1"/>
    <n v="0.5"/>
    <n v="2500"/>
    <n v="1250"/>
    <n v="437.5"/>
    <n v="0.35"/>
  </r>
  <r>
    <x v="0"/>
    <n v="1185732"/>
    <x v="46"/>
    <x v="3"/>
    <x v="3"/>
    <s v="Chicago"/>
    <x v="2"/>
    <n v="0.5"/>
    <n v="1950"/>
    <n v="975"/>
    <n v="341.25"/>
    <n v="0.35"/>
  </r>
  <r>
    <x v="0"/>
    <n v="1185732"/>
    <x v="46"/>
    <x v="3"/>
    <x v="3"/>
    <s v="Chicago"/>
    <x v="3"/>
    <n v="0.5"/>
    <n v="1750"/>
    <n v="875"/>
    <n v="350"/>
    <n v="0.4"/>
  </r>
  <r>
    <x v="0"/>
    <n v="1185732"/>
    <x v="46"/>
    <x v="3"/>
    <x v="3"/>
    <s v="Chicago"/>
    <x v="4"/>
    <n v="0.6"/>
    <n v="1500"/>
    <n v="900"/>
    <n v="315"/>
    <n v="0.35"/>
  </r>
  <r>
    <x v="0"/>
    <n v="1185732"/>
    <x v="46"/>
    <x v="3"/>
    <x v="3"/>
    <s v="Chicago"/>
    <x v="5"/>
    <n v="0.64999999999999991"/>
    <n v="2500"/>
    <n v="1624.9999999999998"/>
    <n v="812.49999999999989"/>
    <n v="0.5"/>
  </r>
  <r>
    <x v="0"/>
    <n v="1185732"/>
    <x v="47"/>
    <x v="3"/>
    <x v="3"/>
    <s v="Chicago"/>
    <x v="0"/>
    <n v="0.6"/>
    <n v="5000"/>
    <n v="3000"/>
    <n v="1200"/>
    <n v="0.4"/>
  </r>
  <r>
    <x v="0"/>
    <n v="1185732"/>
    <x v="47"/>
    <x v="3"/>
    <x v="3"/>
    <s v="Chicago"/>
    <x v="1"/>
    <n v="0.5"/>
    <n v="3000"/>
    <n v="1500"/>
    <n v="525"/>
    <n v="0.35"/>
  </r>
  <r>
    <x v="0"/>
    <n v="1185732"/>
    <x v="47"/>
    <x v="3"/>
    <x v="3"/>
    <s v="Chicago"/>
    <x v="2"/>
    <n v="0.5"/>
    <n v="2500"/>
    <n v="1250"/>
    <n v="437.5"/>
    <n v="0.35"/>
  </r>
  <r>
    <x v="0"/>
    <n v="1185732"/>
    <x v="47"/>
    <x v="3"/>
    <x v="3"/>
    <s v="Chicago"/>
    <x v="3"/>
    <n v="0.5"/>
    <n v="2000"/>
    <n v="1000"/>
    <n v="400"/>
    <n v="0.4"/>
  </r>
  <r>
    <x v="0"/>
    <n v="1185732"/>
    <x v="47"/>
    <x v="3"/>
    <x v="3"/>
    <s v="Chicago"/>
    <x v="4"/>
    <n v="0.6"/>
    <n v="2000"/>
    <n v="1200"/>
    <n v="420"/>
    <n v="0.35"/>
  </r>
  <r>
    <x v="0"/>
    <n v="1185732"/>
    <x v="47"/>
    <x v="3"/>
    <x v="3"/>
    <s v="Chicago"/>
    <x v="5"/>
    <n v="0.64999999999999991"/>
    <n v="3000"/>
    <n v="1949.9999999999998"/>
    <n v="974.99999999999989"/>
    <n v="0.5"/>
  </r>
  <r>
    <x v="1"/>
    <n v="1197831"/>
    <x v="12"/>
    <x v="1"/>
    <x v="1"/>
    <s v="Dallas"/>
    <x v="0"/>
    <n v="0.2"/>
    <n v="7250"/>
    <n v="1450"/>
    <n v="435"/>
    <n v="0.3"/>
  </r>
  <r>
    <x v="1"/>
    <n v="1197831"/>
    <x v="12"/>
    <x v="1"/>
    <x v="1"/>
    <s v="Dallas"/>
    <x v="1"/>
    <n v="0.3"/>
    <n v="7250"/>
    <n v="2175"/>
    <n v="652.5"/>
    <n v="0.3"/>
  </r>
  <r>
    <x v="1"/>
    <n v="1197831"/>
    <x v="12"/>
    <x v="1"/>
    <x v="1"/>
    <s v="Dallas"/>
    <x v="2"/>
    <n v="0.3"/>
    <n v="5250"/>
    <n v="1575"/>
    <n v="472.5"/>
    <n v="0.3"/>
  </r>
  <r>
    <x v="1"/>
    <n v="1197831"/>
    <x v="12"/>
    <x v="1"/>
    <x v="1"/>
    <s v="Dallas"/>
    <x v="3"/>
    <n v="0.35"/>
    <n v="5250"/>
    <n v="1837.4999999999998"/>
    <n v="735"/>
    <n v="0.4"/>
  </r>
  <r>
    <x v="1"/>
    <n v="1197831"/>
    <x v="12"/>
    <x v="1"/>
    <x v="1"/>
    <s v="Dallas"/>
    <x v="4"/>
    <n v="0.4"/>
    <n v="3750"/>
    <n v="1500"/>
    <n v="375"/>
    <n v="0.25"/>
  </r>
  <r>
    <x v="1"/>
    <n v="1197831"/>
    <x v="12"/>
    <x v="1"/>
    <x v="1"/>
    <s v="Dallas"/>
    <x v="5"/>
    <n v="0.35"/>
    <n v="5250"/>
    <n v="1837.4999999999998"/>
    <n v="826.87499999999989"/>
    <n v="0.45"/>
  </r>
  <r>
    <x v="1"/>
    <n v="1197831"/>
    <x v="13"/>
    <x v="1"/>
    <x v="1"/>
    <s v="Dallas"/>
    <x v="0"/>
    <n v="0.25"/>
    <n v="6750"/>
    <n v="1687.5"/>
    <n v="506.25"/>
    <n v="0.3"/>
  </r>
  <r>
    <x v="1"/>
    <n v="1197831"/>
    <x v="13"/>
    <x v="1"/>
    <x v="1"/>
    <s v="Dallas"/>
    <x v="1"/>
    <n v="0.35"/>
    <n v="6500"/>
    <n v="2275"/>
    <n v="682.5"/>
    <n v="0.3"/>
  </r>
  <r>
    <x v="1"/>
    <n v="1197831"/>
    <x v="13"/>
    <x v="1"/>
    <x v="1"/>
    <s v="Dallas"/>
    <x v="2"/>
    <n v="0.35"/>
    <n v="4750"/>
    <n v="1662.5"/>
    <n v="498.75"/>
    <n v="0.3"/>
  </r>
  <r>
    <x v="1"/>
    <n v="1197831"/>
    <x v="13"/>
    <x v="1"/>
    <x v="1"/>
    <s v="Dallas"/>
    <x v="3"/>
    <n v="0.35"/>
    <n v="4250"/>
    <n v="1487.5"/>
    <n v="595"/>
    <n v="0.4"/>
  </r>
  <r>
    <x v="1"/>
    <n v="1197831"/>
    <x v="13"/>
    <x v="1"/>
    <x v="1"/>
    <s v="Dallas"/>
    <x v="4"/>
    <n v="0.4"/>
    <n v="3000"/>
    <n v="1200"/>
    <n v="300"/>
    <n v="0.25"/>
  </r>
  <r>
    <x v="1"/>
    <n v="1197831"/>
    <x v="13"/>
    <x v="1"/>
    <x v="1"/>
    <s v="Dallas"/>
    <x v="5"/>
    <n v="0.35"/>
    <n v="5000"/>
    <n v="1750"/>
    <n v="787.5"/>
    <n v="0.45"/>
  </r>
  <r>
    <x v="1"/>
    <n v="1197831"/>
    <x v="14"/>
    <x v="1"/>
    <x v="1"/>
    <s v="Dallas"/>
    <x v="0"/>
    <n v="0.3"/>
    <n v="6750"/>
    <n v="2025"/>
    <n v="708.75"/>
    <n v="0.35"/>
  </r>
  <r>
    <x v="1"/>
    <n v="1197831"/>
    <x v="14"/>
    <x v="1"/>
    <x v="1"/>
    <s v="Dallas"/>
    <x v="1"/>
    <n v="0.4"/>
    <n v="6750"/>
    <n v="2700"/>
    <n v="944.99999999999989"/>
    <n v="0.35"/>
  </r>
  <r>
    <x v="1"/>
    <n v="1197831"/>
    <x v="14"/>
    <x v="1"/>
    <x v="1"/>
    <s v="Dallas"/>
    <x v="2"/>
    <n v="0.3"/>
    <n v="5000"/>
    <n v="1500"/>
    <n v="525"/>
    <n v="0.35"/>
  </r>
  <r>
    <x v="1"/>
    <n v="1197831"/>
    <x v="14"/>
    <x v="1"/>
    <x v="1"/>
    <s v="Dallas"/>
    <x v="3"/>
    <n v="0.35000000000000003"/>
    <n v="4000"/>
    <n v="1400.0000000000002"/>
    <n v="630.00000000000011"/>
    <n v="0.45"/>
  </r>
  <r>
    <x v="1"/>
    <n v="1197831"/>
    <x v="14"/>
    <x v="1"/>
    <x v="1"/>
    <s v="Dallas"/>
    <x v="4"/>
    <n v="0.4"/>
    <n v="3000"/>
    <n v="1200"/>
    <n v="360"/>
    <n v="0.3"/>
  </r>
  <r>
    <x v="1"/>
    <n v="1197831"/>
    <x v="14"/>
    <x v="1"/>
    <x v="1"/>
    <s v="Dallas"/>
    <x v="5"/>
    <n v="0.35000000000000003"/>
    <n v="4500"/>
    <n v="1575.0000000000002"/>
    <n v="787.50000000000011"/>
    <n v="0.5"/>
  </r>
  <r>
    <x v="1"/>
    <n v="1197831"/>
    <x v="15"/>
    <x v="1"/>
    <x v="1"/>
    <s v="Dallas"/>
    <x v="0"/>
    <n v="0.19999999999999998"/>
    <n v="7000"/>
    <n v="1399.9999999999998"/>
    <n v="489.99999999999989"/>
    <n v="0.35"/>
  </r>
  <r>
    <x v="1"/>
    <n v="1197831"/>
    <x v="15"/>
    <x v="1"/>
    <x v="1"/>
    <s v="Dallas"/>
    <x v="1"/>
    <n v="0.30000000000000004"/>
    <n v="7000"/>
    <n v="2100.0000000000005"/>
    <n v="735.00000000000011"/>
    <n v="0.35"/>
  </r>
  <r>
    <x v="1"/>
    <n v="1197831"/>
    <x v="15"/>
    <x v="1"/>
    <x v="1"/>
    <s v="Dallas"/>
    <x v="2"/>
    <n v="0.24999999999999997"/>
    <n v="5250"/>
    <n v="1312.4999999999998"/>
    <n v="459.37499999999989"/>
    <n v="0.35"/>
  </r>
  <r>
    <x v="1"/>
    <n v="1197831"/>
    <x v="15"/>
    <x v="1"/>
    <x v="1"/>
    <s v="Dallas"/>
    <x v="3"/>
    <n v="0.30000000000000004"/>
    <n v="4250"/>
    <n v="1275.0000000000002"/>
    <n v="573.75000000000011"/>
    <n v="0.45"/>
  </r>
  <r>
    <x v="1"/>
    <n v="1197831"/>
    <x v="15"/>
    <x v="1"/>
    <x v="1"/>
    <s v="Dallas"/>
    <x v="4"/>
    <n v="0.35"/>
    <n v="3250"/>
    <n v="1137.5"/>
    <n v="341.25"/>
    <n v="0.3"/>
  </r>
  <r>
    <x v="1"/>
    <n v="1197831"/>
    <x v="15"/>
    <x v="1"/>
    <x v="1"/>
    <s v="Dallas"/>
    <x v="5"/>
    <n v="0.30000000000000004"/>
    <n v="6000"/>
    <n v="1800.0000000000002"/>
    <n v="900.00000000000011"/>
    <n v="0.5"/>
  </r>
  <r>
    <x v="1"/>
    <n v="1197831"/>
    <x v="16"/>
    <x v="1"/>
    <x v="1"/>
    <s v="Dallas"/>
    <x v="0"/>
    <n v="0.19999999999999998"/>
    <n v="7500"/>
    <n v="1499.9999999999998"/>
    <n v="524.99999999999989"/>
    <n v="0.35"/>
  </r>
  <r>
    <x v="1"/>
    <n v="1197831"/>
    <x v="16"/>
    <x v="1"/>
    <x v="1"/>
    <s v="Dallas"/>
    <x v="1"/>
    <n v="0.30000000000000004"/>
    <n v="7750"/>
    <n v="2325.0000000000005"/>
    <n v="813.75000000000011"/>
    <n v="0.35"/>
  </r>
  <r>
    <x v="1"/>
    <n v="1197831"/>
    <x v="16"/>
    <x v="1"/>
    <x v="1"/>
    <s v="Dallas"/>
    <x v="2"/>
    <n v="0.24999999999999997"/>
    <n v="6250"/>
    <n v="1562.4999999999998"/>
    <n v="546.87499999999989"/>
    <n v="0.35"/>
  </r>
  <r>
    <x v="1"/>
    <n v="1197831"/>
    <x v="16"/>
    <x v="1"/>
    <x v="1"/>
    <s v="Dallas"/>
    <x v="3"/>
    <n v="0.35000000000000003"/>
    <n v="5500"/>
    <n v="1925.0000000000002"/>
    <n v="866.25000000000011"/>
    <n v="0.45"/>
  </r>
  <r>
    <x v="1"/>
    <n v="1197831"/>
    <x v="16"/>
    <x v="1"/>
    <x v="1"/>
    <s v="Dallas"/>
    <x v="4"/>
    <n v="0.5"/>
    <n v="4500"/>
    <n v="2250"/>
    <n v="675"/>
    <n v="0.3"/>
  </r>
  <r>
    <x v="1"/>
    <n v="1197831"/>
    <x v="16"/>
    <x v="1"/>
    <x v="1"/>
    <s v="Dallas"/>
    <x v="5"/>
    <n v="0.45"/>
    <n v="8000"/>
    <n v="3600"/>
    <n v="1800"/>
    <n v="0.5"/>
  </r>
  <r>
    <x v="1"/>
    <n v="1197831"/>
    <x v="17"/>
    <x v="1"/>
    <x v="1"/>
    <s v="Dallas"/>
    <x v="0"/>
    <n v="0.45"/>
    <n v="8000"/>
    <n v="3600"/>
    <n v="1260"/>
    <n v="0.35"/>
  </r>
  <r>
    <x v="1"/>
    <n v="1197831"/>
    <x v="17"/>
    <x v="1"/>
    <x v="1"/>
    <s v="Dallas"/>
    <x v="1"/>
    <n v="0.5"/>
    <n v="8000"/>
    <n v="4000"/>
    <n v="1400"/>
    <n v="0.35"/>
  </r>
  <r>
    <x v="1"/>
    <n v="1197831"/>
    <x v="17"/>
    <x v="1"/>
    <x v="1"/>
    <s v="Dallas"/>
    <x v="2"/>
    <n v="0.45"/>
    <n v="6500"/>
    <n v="2925"/>
    <n v="1023.7499999999999"/>
    <n v="0.35"/>
  </r>
  <r>
    <x v="1"/>
    <n v="1197831"/>
    <x v="17"/>
    <x v="1"/>
    <x v="1"/>
    <s v="Dallas"/>
    <x v="3"/>
    <n v="0.45"/>
    <n v="6000"/>
    <n v="2700"/>
    <n v="1215"/>
    <n v="0.45"/>
  </r>
  <r>
    <x v="1"/>
    <n v="1197831"/>
    <x v="17"/>
    <x v="1"/>
    <x v="1"/>
    <s v="Dallas"/>
    <x v="4"/>
    <n v="0.5"/>
    <n v="5000"/>
    <n v="2500"/>
    <n v="750"/>
    <n v="0.3"/>
  </r>
  <r>
    <x v="1"/>
    <n v="1197831"/>
    <x v="17"/>
    <x v="1"/>
    <x v="1"/>
    <s v="Dallas"/>
    <x v="5"/>
    <n v="0.55000000000000004"/>
    <n v="8750"/>
    <n v="4812.5"/>
    <n v="2406.25"/>
    <n v="0.5"/>
  </r>
  <r>
    <x v="1"/>
    <n v="1197831"/>
    <x v="18"/>
    <x v="1"/>
    <x v="1"/>
    <s v="Dallas"/>
    <x v="0"/>
    <n v="0.45"/>
    <n v="8250"/>
    <n v="3712.5"/>
    <n v="1484.9999999999998"/>
    <n v="0.39999999999999997"/>
  </r>
  <r>
    <x v="1"/>
    <n v="1197831"/>
    <x v="18"/>
    <x v="1"/>
    <x v="1"/>
    <s v="Dallas"/>
    <x v="1"/>
    <n v="0.5"/>
    <n v="8250"/>
    <n v="4125"/>
    <n v="1649.9999999999998"/>
    <n v="0.39999999999999997"/>
  </r>
  <r>
    <x v="1"/>
    <n v="1197831"/>
    <x v="18"/>
    <x v="1"/>
    <x v="1"/>
    <s v="Dallas"/>
    <x v="2"/>
    <n v="0.45"/>
    <n v="9750"/>
    <n v="4387.5"/>
    <n v="1754.9999999999998"/>
    <n v="0.39999999999999997"/>
  </r>
  <r>
    <x v="1"/>
    <n v="1197831"/>
    <x v="18"/>
    <x v="1"/>
    <x v="1"/>
    <s v="Dallas"/>
    <x v="3"/>
    <n v="0.45"/>
    <n v="5750"/>
    <n v="2587.5"/>
    <n v="1293.75"/>
    <n v="0.5"/>
  </r>
  <r>
    <x v="1"/>
    <n v="1197831"/>
    <x v="18"/>
    <x v="1"/>
    <x v="1"/>
    <s v="Dallas"/>
    <x v="4"/>
    <n v="0.5"/>
    <n v="5750"/>
    <n v="2875"/>
    <n v="1006.2499999999999"/>
    <n v="0.35"/>
  </r>
  <r>
    <x v="1"/>
    <n v="1197831"/>
    <x v="18"/>
    <x v="1"/>
    <x v="1"/>
    <s v="Dallas"/>
    <x v="5"/>
    <n v="0.6"/>
    <n v="8500"/>
    <n v="5100"/>
    <n v="2805"/>
    <n v="0.55000000000000004"/>
  </r>
  <r>
    <x v="1"/>
    <n v="1197831"/>
    <x v="19"/>
    <x v="1"/>
    <x v="1"/>
    <s v="Dallas"/>
    <x v="0"/>
    <n v="0.5"/>
    <n v="8000"/>
    <n v="4000"/>
    <n v="1599.9999999999998"/>
    <n v="0.39999999999999997"/>
  </r>
  <r>
    <x v="1"/>
    <n v="1197831"/>
    <x v="19"/>
    <x v="1"/>
    <x v="1"/>
    <s v="Dallas"/>
    <x v="1"/>
    <n v="0.55000000000000004"/>
    <n v="8000"/>
    <n v="4400"/>
    <n v="1759.9999999999998"/>
    <n v="0.39999999999999997"/>
  </r>
  <r>
    <x v="1"/>
    <n v="1197831"/>
    <x v="19"/>
    <x v="1"/>
    <x v="1"/>
    <s v="Dallas"/>
    <x v="2"/>
    <n v="0.5"/>
    <n v="9750"/>
    <n v="4875"/>
    <n v="1949.9999999999998"/>
    <n v="0.39999999999999997"/>
  </r>
  <r>
    <x v="1"/>
    <n v="1197831"/>
    <x v="19"/>
    <x v="1"/>
    <x v="1"/>
    <s v="Dallas"/>
    <x v="3"/>
    <n v="0.5"/>
    <n v="5250"/>
    <n v="2625"/>
    <n v="1312.5"/>
    <n v="0.5"/>
  </r>
  <r>
    <x v="1"/>
    <n v="1197831"/>
    <x v="19"/>
    <x v="1"/>
    <x v="1"/>
    <s v="Dallas"/>
    <x v="4"/>
    <n v="0.55000000000000004"/>
    <n v="5250"/>
    <n v="2887.5000000000005"/>
    <n v="1010.6250000000001"/>
    <n v="0.35"/>
  </r>
  <r>
    <x v="1"/>
    <n v="1197831"/>
    <x v="19"/>
    <x v="1"/>
    <x v="1"/>
    <s v="Dallas"/>
    <x v="5"/>
    <n v="0.6"/>
    <n v="7750"/>
    <n v="4650"/>
    <n v="2557.5"/>
    <n v="0.55000000000000004"/>
  </r>
  <r>
    <x v="1"/>
    <n v="1197831"/>
    <x v="20"/>
    <x v="1"/>
    <x v="1"/>
    <s v="Dallas"/>
    <x v="0"/>
    <n v="0.55000000000000004"/>
    <n v="7250"/>
    <n v="3987.5000000000005"/>
    <n v="1595"/>
    <n v="0.39999999999999997"/>
  </r>
  <r>
    <x v="1"/>
    <n v="1197831"/>
    <x v="20"/>
    <x v="1"/>
    <x v="1"/>
    <s v="Dallas"/>
    <x v="1"/>
    <n v="0.55000000000000004"/>
    <n v="6750"/>
    <n v="3712.5000000000005"/>
    <n v="1485"/>
    <n v="0.39999999999999997"/>
  </r>
  <r>
    <x v="1"/>
    <n v="1197831"/>
    <x v="20"/>
    <x v="1"/>
    <x v="1"/>
    <s v="Dallas"/>
    <x v="2"/>
    <n v="0.6"/>
    <n v="7250"/>
    <n v="4350"/>
    <n v="1739.9999999999998"/>
    <n v="0.39999999999999997"/>
  </r>
  <r>
    <x v="1"/>
    <n v="1197831"/>
    <x v="20"/>
    <x v="1"/>
    <x v="1"/>
    <s v="Dallas"/>
    <x v="3"/>
    <n v="0.6"/>
    <n v="4500"/>
    <n v="2700"/>
    <n v="1350"/>
    <n v="0.5"/>
  </r>
  <r>
    <x v="1"/>
    <n v="1197831"/>
    <x v="20"/>
    <x v="1"/>
    <x v="1"/>
    <s v="Dallas"/>
    <x v="4"/>
    <n v="0.55000000000000004"/>
    <n v="4500"/>
    <n v="2475"/>
    <n v="866.25"/>
    <n v="0.35"/>
  </r>
  <r>
    <x v="1"/>
    <n v="1197831"/>
    <x v="20"/>
    <x v="1"/>
    <x v="1"/>
    <s v="Dallas"/>
    <x v="5"/>
    <n v="0.5"/>
    <n v="6750"/>
    <n v="3375"/>
    <n v="1856.2500000000002"/>
    <n v="0.55000000000000004"/>
  </r>
  <r>
    <x v="1"/>
    <n v="1197831"/>
    <x v="21"/>
    <x v="1"/>
    <x v="1"/>
    <s v="Dallas"/>
    <x v="0"/>
    <n v="0.4"/>
    <n v="6250"/>
    <n v="2500"/>
    <n v="999.99999999999989"/>
    <n v="0.39999999999999997"/>
  </r>
  <r>
    <x v="1"/>
    <n v="1197831"/>
    <x v="21"/>
    <x v="1"/>
    <x v="1"/>
    <s v="Dallas"/>
    <x v="1"/>
    <n v="0.4"/>
    <n v="6250"/>
    <n v="2500"/>
    <n v="999.99999999999989"/>
    <n v="0.39999999999999997"/>
  </r>
  <r>
    <x v="1"/>
    <n v="1197831"/>
    <x v="21"/>
    <x v="1"/>
    <x v="1"/>
    <s v="Dallas"/>
    <x v="2"/>
    <n v="0.45"/>
    <n v="5750"/>
    <n v="2587.5"/>
    <n v="1035"/>
    <n v="0.39999999999999997"/>
  </r>
  <r>
    <x v="1"/>
    <n v="1197831"/>
    <x v="21"/>
    <x v="1"/>
    <x v="1"/>
    <s v="Dallas"/>
    <x v="3"/>
    <n v="0.45"/>
    <n v="4250"/>
    <n v="1912.5"/>
    <n v="956.25"/>
    <n v="0.5"/>
  </r>
  <r>
    <x v="1"/>
    <n v="1197831"/>
    <x v="21"/>
    <x v="1"/>
    <x v="1"/>
    <s v="Dallas"/>
    <x v="4"/>
    <n v="0.4"/>
    <n v="4000"/>
    <n v="1600"/>
    <n v="560"/>
    <n v="0.35"/>
  </r>
  <r>
    <x v="1"/>
    <n v="1197831"/>
    <x v="21"/>
    <x v="1"/>
    <x v="1"/>
    <s v="Dallas"/>
    <x v="5"/>
    <n v="0.5"/>
    <n v="5750"/>
    <n v="2875"/>
    <n v="1581.2500000000002"/>
    <n v="0.55000000000000004"/>
  </r>
  <r>
    <x v="1"/>
    <n v="1197831"/>
    <x v="22"/>
    <x v="1"/>
    <x v="1"/>
    <s v="Dallas"/>
    <x v="0"/>
    <n v="0.4"/>
    <n v="7250"/>
    <n v="2900"/>
    <n v="1160"/>
    <n v="0.39999999999999997"/>
  </r>
  <r>
    <x v="1"/>
    <n v="1197831"/>
    <x v="22"/>
    <x v="1"/>
    <x v="1"/>
    <s v="Dallas"/>
    <x v="1"/>
    <n v="0.4"/>
    <n v="7250"/>
    <n v="2900"/>
    <n v="1160"/>
    <n v="0.39999999999999997"/>
  </r>
  <r>
    <x v="1"/>
    <n v="1197831"/>
    <x v="22"/>
    <x v="1"/>
    <x v="1"/>
    <s v="Dallas"/>
    <x v="2"/>
    <n v="0.65"/>
    <n v="6500"/>
    <n v="4225"/>
    <n v="1689.9999999999998"/>
    <n v="0.39999999999999997"/>
  </r>
  <r>
    <x v="1"/>
    <n v="1197831"/>
    <x v="22"/>
    <x v="1"/>
    <x v="1"/>
    <s v="Dallas"/>
    <x v="3"/>
    <n v="0.65"/>
    <n v="5000"/>
    <n v="3250"/>
    <n v="1625"/>
    <n v="0.5"/>
  </r>
  <r>
    <x v="1"/>
    <n v="1197831"/>
    <x v="22"/>
    <x v="1"/>
    <x v="1"/>
    <s v="Dallas"/>
    <x v="4"/>
    <n v="0.6"/>
    <n v="4750"/>
    <n v="2850"/>
    <n v="997.49999999999989"/>
    <n v="0.35"/>
  </r>
  <r>
    <x v="1"/>
    <n v="1197831"/>
    <x v="22"/>
    <x v="1"/>
    <x v="1"/>
    <s v="Dallas"/>
    <x v="5"/>
    <n v="0.70000000000000007"/>
    <n v="6750"/>
    <n v="4725"/>
    <n v="2598.75"/>
    <n v="0.55000000000000004"/>
  </r>
  <r>
    <x v="1"/>
    <n v="1197831"/>
    <x v="23"/>
    <x v="1"/>
    <x v="1"/>
    <s v="Dallas"/>
    <x v="0"/>
    <n v="0.6"/>
    <n v="8250"/>
    <n v="4950"/>
    <n v="1979.9999999999998"/>
    <n v="0.39999999999999997"/>
  </r>
  <r>
    <x v="1"/>
    <n v="1197831"/>
    <x v="23"/>
    <x v="1"/>
    <x v="1"/>
    <s v="Dallas"/>
    <x v="1"/>
    <n v="0.6"/>
    <n v="8250"/>
    <n v="4950"/>
    <n v="1979.9999999999998"/>
    <n v="0.39999999999999997"/>
  </r>
  <r>
    <x v="1"/>
    <n v="1197831"/>
    <x v="23"/>
    <x v="1"/>
    <x v="1"/>
    <s v="Dallas"/>
    <x v="2"/>
    <n v="0.65"/>
    <n v="7250"/>
    <n v="4712.5"/>
    <n v="1884.9999999999998"/>
    <n v="0.39999999999999997"/>
  </r>
  <r>
    <x v="1"/>
    <n v="1197831"/>
    <x v="23"/>
    <x v="1"/>
    <x v="1"/>
    <s v="Dallas"/>
    <x v="3"/>
    <n v="0.65"/>
    <n v="5750"/>
    <n v="3737.5"/>
    <n v="1868.75"/>
    <n v="0.5"/>
  </r>
  <r>
    <x v="1"/>
    <n v="1197831"/>
    <x v="23"/>
    <x v="1"/>
    <x v="1"/>
    <s v="Dallas"/>
    <x v="4"/>
    <n v="0.6"/>
    <n v="5250"/>
    <n v="3150"/>
    <n v="1102.5"/>
    <n v="0.35"/>
  </r>
  <r>
    <x v="1"/>
    <n v="1197831"/>
    <x v="23"/>
    <x v="1"/>
    <x v="1"/>
    <s v="Dallas"/>
    <x v="5"/>
    <n v="0.70000000000000007"/>
    <n v="7750"/>
    <n v="5425.0000000000009"/>
    <n v="2983.7500000000009"/>
    <n v="0.55000000000000004"/>
  </r>
  <r>
    <x v="0"/>
    <n v="1185732"/>
    <x v="48"/>
    <x v="0"/>
    <x v="4"/>
    <s v="Philadelphia"/>
    <x v="0"/>
    <n v="0.45"/>
    <n v="4250"/>
    <n v="1912.5"/>
    <n v="1051.875"/>
    <n v="0.55000000000000004"/>
  </r>
  <r>
    <x v="0"/>
    <n v="1185732"/>
    <x v="48"/>
    <x v="0"/>
    <x v="4"/>
    <s v="Philadelphia"/>
    <x v="1"/>
    <n v="0.45"/>
    <n v="2250"/>
    <n v="1012.5"/>
    <n v="354.375"/>
    <n v="0.35"/>
  </r>
  <r>
    <x v="0"/>
    <n v="1185732"/>
    <x v="48"/>
    <x v="0"/>
    <x v="4"/>
    <s v="Philadelphia"/>
    <x v="2"/>
    <n v="0.35000000000000003"/>
    <n v="2250"/>
    <n v="787.50000000000011"/>
    <n v="315"/>
    <n v="0.39999999999999997"/>
  </r>
  <r>
    <x v="0"/>
    <n v="1185732"/>
    <x v="48"/>
    <x v="0"/>
    <x v="4"/>
    <s v="Philadelphia"/>
    <x v="3"/>
    <n v="0.4"/>
    <n v="750"/>
    <n v="300"/>
    <n v="119.99999999999999"/>
    <n v="0.39999999999999997"/>
  </r>
  <r>
    <x v="0"/>
    <n v="1185732"/>
    <x v="48"/>
    <x v="0"/>
    <x v="4"/>
    <s v="Philadelphia"/>
    <x v="4"/>
    <n v="0.54999999999999993"/>
    <n v="1250"/>
    <n v="687.49999999999989"/>
    <n v="240.62499999999994"/>
    <n v="0.35"/>
  </r>
  <r>
    <x v="0"/>
    <n v="1185732"/>
    <x v="48"/>
    <x v="0"/>
    <x v="4"/>
    <s v="Philadelphia"/>
    <x v="5"/>
    <n v="0.45"/>
    <n v="2250"/>
    <n v="1012.5"/>
    <n v="303.75"/>
    <n v="0.3"/>
  </r>
  <r>
    <x v="0"/>
    <n v="1185732"/>
    <x v="49"/>
    <x v="0"/>
    <x v="4"/>
    <s v="Philadelphia"/>
    <x v="0"/>
    <n v="0.45"/>
    <n v="4750"/>
    <n v="2137.5"/>
    <n v="1175.625"/>
    <n v="0.55000000000000004"/>
  </r>
  <r>
    <x v="0"/>
    <n v="1185732"/>
    <x v="49"/>
    <x v="0"/>
    <x v="4"/>
    <s v="Philadelphia"/>
    <x v="1"/>
    <n v="0.45"/>
    <n v="1250"/>
    <n v="562.5"/>
    <n v="196.875"/>
    <n v="0.35"/>
  </r>
  <r>
    <x v="0"/>
    <n v="1185732"/>
    <x v="49"/>
    <x v="0"/>
    <x v="4"/>
    <s v="Philadelphia"/>
    <x v="2"/>
    <n v="0.35000000000000003"/>
    <n v="1750"/>
    <n v="612.50000000000011"/>
    <n v="245.00000000000003"/>
    <n v="0.39999999999999997"/>
  </r>
  <r>
    <x v="0"/>
    <n v="1185732"/>
    <x v="49"/>
    <x v="0"/>
    <x v="4"/>
    <s v="Philadelphia"/>
    <x v="3"/>
    <n v="0.4"/>
    <n v="500"/>
    <n v="200"/>
    <n v="80"/>
    <n v="0.39999999999999997"/>
  </r>
  <r>
    <x v="0"/>
    <n v="1185732"/>
    <x v="49"/>
    <x v="0"/>
    <x v="4"/>
    <s v="Philadelphia"/>
    <x v="4"/>
    <n v="0.54999999999999993"/>
    <n v="1250"/>
    <n v="687.49999999999989"/>
    <n v="240.62499999999994"/>
    <n v="0.35"/>
  </r>
  <r>
    <x v="0"/>
    <n v="1185732"/>
    <x v="49"/>
    <x v="0"/>
    <x v="4"/>
    <s v="Philadelphia"/>
    <x v="5"/>
    <n v="0.45"/>
    <n v="2250"/>
    <n v="1012.5"/>
    <n v="303.75"/>
    <n v="0.3"/>
  </r>
  <r>
    <x v="0"/>
    <n v="1185732"/>
    <x v="14"/>
    <x v="0"/>
    <x v="4"/>
    <s v="Philadelphia"/>
    <x v="0"/>
    <n v="0.5"/>
    <n v="4450"/>
    <n v="2225"/>
    <n v="1223.75"/>
    <n v="0.55000000000000004"/>
  </r>
  <r>
    <x v="0"/>
    <n v="1185732"/>
    <x v="14"/>
    <x v="0"/>
    <x v="4"/>
    <s v="Philadelphia"/>
    <x v="1"/>
    <n v="0.5"/>
    <n v="1500"/>
    <n v="750"/>
    <n v="262.5"/>
    <n v="0.35"/>
  </r>
  <r>
    <x v="0"/>
    <n v="1185732"/>
    <x v="14"/>
    <x v="0"/>
    <x v="4"/>
    <s v="Philadelphia"/>
    <x v="2"/>
    <n v="0.4"/>
    <n v="1750"/>
    <n v="700"/>
    <n v="280"/>
    <n v="0.39999999999999997"/>
  </r>
  <r>
    <x v="0"/>
    <n v="1185732"/>
    <x v="14"/>
    <x v="0"/>
    <x v="4"/>
    <s v="Philadelphia"/>
    <x v="3"/>
    <n v="0.45"/>
    <n v="250"/>
    <n v="112.5"/>
    <n v="44.999999999999993"/>
    <n v="0.39999999999999997"/>
  </r>
  <r>
    <x v="0"/>
    <n v="1185732"/>
    <x v="14"/>
    <x v="0"/>
    <x v="4"/>
    <s v="Philadelphia"/>
    <x v="4"/>
    <n v="0.6"/>
    <n v="750"/>
    <n v="450"/>
    <n v="135"/>
    <n v="0.3"/>
  </r>
  <r>
    <x v="0"/>
    <n v="1185732"/>
    <x v="14"/>
    <x v="0"/>
    <x v="4"/>
    <s v="Philadelphia"/>
    <x v="5"/>
    <n v="0.5"/>
    <n v="1750"/>
    <n v="875"/>
    <n v="218.75"/>
    <n v="0.25"/>
  </r>
  <r>
    <x v="0"/>
    <n v="1185732"/>
    <x v="50"/>
    <x v="0"/>
    <x v="4"/>
    <s v="Philadelphia"/>
    <x v="0"/>
    <n v="0.5"/>
    <n v="4500"/>
    <n v="2250"/>
    <n v="1125"/>
    <n v="0.5"/>
  </r>
  <r>
    <x v="0"/>
    <n v="1185732"/>
    <x v="50"/>
    <x v="0"/>
    <x v="4"/>
    <s v="Philadelphia"/>
    <x v="1"/>
    <n v="0.5"/>
    <n v="1500"/>
    <n v="750"/>
    <n v="225"/>
    <n v="0.3"/>
  </r>
  <r>
    <x v="0"/>
    <n v="1185732"/>
    <x v="50"/>
    <x v="0"/>
    <x v="4"/>
    <s v="Philadelphia"/>
    <x v="2"/>
    <n v="0.4"/>
    <n v="1500"/>
    <n v="600"/>
    <n v="210"/>
    <n v="0.35"/>
  </r>
  <r>
    <x v="0"/>
    <n v="1185732"/>
    <x v="50"/>
    <x v="0"/>
    <x v="4"/>
    <s v="Philadelphia"/>
    <x v="3"/>
    <n v="0.45"/>
    <n v="750"/>
    <n v="337.5"/>
    <n v="118.12499999999999"/>
    <n v="0.35"/>
  </r>
  <r>
    <x v="0"/>
    <n v="1185732"/>
    <x v="50"/>
    <x v="0"/>
    <x v="4"/>
    <s v="Philadelphia"/>
    <x v="4"/>
    <n v="0.6"/>
    <n v="750"/>
    <n v="450"/>
    <n v="135"/>
    <n v="0.3"/>
  </r>
  <r>
    <x v="0"/>
    <n v="1185732"/>
    <x v="50"/>
    <x v="0"/>
    <x v="4"/>
    <s v="Philadelphia"/>
    <x v="5"/>
    <n v="0.5"/>
    <n v="2000"/>
    <n v="1000"/>
    <n v="250"/>
    <n v="0.25"/>
  </r>
  <r>
    <x v="0"/>
    <n v="1185732"/>
    <x v="51"/>
    <x v="0"/>
    <x v="4"/>
    <s v="Philadelphia"/>
    <x v="0"/>
    <n v="0.6"/>
    <n v="4700"/>
    <n v="2820"/>
    <n v="1410"/>
    <n v="0.5"/>
  </r>
  <r>
    <x v="0"/>
    <n v="1185732"/>
    <x v="51"/>
    <x v="0"/>
    <x v="4"/>
    <s v="Philadelphia"/>
    <x v="1"/>
    <n v="0.60000000000000009"/>
    <n v="1750"/>
    <n v="1050.0000000000002"/>
    <n v="315.00000000000006"/>
    <n v="0.3"/>
  </r>
  <r>
    <x v="0"/>
    <n v="1185732"/>
    <x v="51"/>
    <x v="0"/>
    <x v="4"/>
    <s v="Philadelphia"/>
    <x v="2"/>
    <n v="0.55000000000000004"/>
    <n v="1500"/>
    <n v="825.00000000000011"/>
    <n v="288.75"/>
    <n v="0.35"/>
  </r>
  <r>
    <x v="0"/>
    <n v="1185732"/>
    <x v="51"/>
    <x v="0"/>
    <x v="4"/>
    <s v="Philadelphia"/>
    <x v="3"/>
    <n v="0.55000000000000004"/>
    <n v="1000"/>
    <n v="550"/>
    <n v="192.5"/>
    <n v="0.35"/>
  </r>
  <r>
    <x v="0"/>
    <n v="1185732"/>
    <x v="51"/>
    <x v="0"/>
    <x v="4"/>
    <s v="Philadelphia"/>
    <x v="4"/>
    <n v="0.65"/>
    <n v="1250"/>
    <n v="812.5"/>
    <n v="243.75"/>
    <n v="0.3"/>
  </r>
  <r>
    <x v="0"/>
    <n v="1185732"/>
    <x v="51"/>
    <x v="0"/>
    <x v="4"/>
    <s v="Philadelphia"/>
    <x v="5"/>
    <n v="0.70000000000000007"/>
    <n v="2500"/>
    <n v="1750.0000000000002"/>
    <n v="525"/>
    <n v="0.3"/>
  </r>
  <r>
    <x v="0"/>
    <n v="1185732"/>
    <x v="52"/>
    <x v="0"/>
    <x v="4"/>
    <s v="Philadelphia"/>
    <x v="0"/>
    <n v="0.65"/>
    <n v="5000"/>
    <n v="3250"/>
    <n v="1787.5000000000002"/>
    <n v="0.55000000000000004"/>
  </r>
  <r>
    <x v="0"/>
    <n v="1185732"/>
    <x v="52"/>
    <x v="0"/>
    <x v="4"/>
    <s v="Philadelphia"/>
    <x v="1"/>
    <n v="0.60000000000000009"/>
    <n v="2500"/>
    <n v="1500.0000000000002"/>
    <n v="525"/>
    <n v="0.35"/>
  </r>
  <r>
    <x v="0"/>
    <n v="1185732"/>
    <x v="52"/>
    <x v="0"/>
    <x v="4"/>
    <s v="Philadelphia"/>
    <x v="2"/>
    <n v="0.55000000000000004"/>
    <n v="1750"/>
    <n v="962.50000000000011"/>
    <n v="385"/>
    <n v="0.39999999999999997"/>
  </r>
  <r>
    <x v="0"/>
    <n v="1185732"/>
    <x v="52"/>
    <x v="0"/>
    <x v="4"/>
    <s v="Philadelphia"/>
    <x v="3"/>
    <n v="0.55000000000000004"/>
    <n v="1500"/>
    <n v="825.00000000000011"/>
    <n v="330"/>
    <n v="0.39999999999999997"/>
  </r>
  <r>
    <x v="0"/>
    <n v="1185732"/>
    <x v="52"/>
    <x v="0"/>
    <x v="4"/>
    <s v="Philadelphia"/>
    <x v="4"/>
    <n v="0.65"/>
    <n v="1500"/>
    <n v="975"/>
    <n v="341.25"/>
    <n v="0.35"/>
  </r>
  <r>
    <x v="0"/>
    <n v="1185732"/>
    <x v="52"/>
    <x v="0"/>
    <x v="4"/>
    <s v="Philadelphia"/>
    <x v="5"/>
    <n v="0.70000000000000007"/>
    <n v="3000"/>
    <n v="2100"/>
    <n v="630"/>
    <n v="0.3"/>
  </r>
  <r>
    <x v="0"/>
    <n v="1185732"/>
    <x v="18"/>
    <x v="0"/>
    <x v="4"/>
    <s v="Philadelphia"/>
    <x v="0"/>
    <n v="0.65"/>
    <n v="5000"/>
    <n v="3250"/>
    <n v="1787.5000000000002"/>
    <n v="0.55000000000000004"/>
  </r>
  <r>
    <x v="0"/>
    <n v="1185732"/>
    <x v="18"/>
    <x v="0"/>
    <x v="4"/>
    <s v="Philadelphia"/>
    <x v="1"/>
    <n v="0.60000000000000009"/>
    <n v="3000"/>
    <n v="1800.0000000000002"/>
    <n v="630"/>
    <n v="0.35"/>
  </r>
  <r>
    <x v="0"/>
    <n v="1185732"/>
    <x v="18"/>
    <x v="0"/>
    <x v="4"/>
    <s v="Philadelphia"/>
    <x v="2"/>
    <n v="0.55000000000000004"/>
    <n v="2250"/>
    <n v="1237.5"/>
    <n v="494.99999999999994"/>
    <n v="0.39999999999999997"/>
  </r>
  <r>
    <x v="0"/>
    <n v="1185732"/>
    <x v="18"/>
    <x v="0"/>
    <x v="4"/>
    <s v="Philadelphia"/>
    <x v="3"/>
    <n v="0.55000000000000004"/>
    <n v="1750"/>
    <n v="962.50000000000011"/>
    <n v="385"/>
    <n v="0.39999999999999997"/>
  </r>
  <r>
    <x v="0"/>
    <n v="1185732"/>
    <x v="18"/>
    <x v="0"/>
    <x v="4"/>
    <s v="Philadelphia"/>
    <x v="4"/>
    <n v="0.65"/>
    <n v="2000"/>
    <n v="1300"/>
    <n v="454.99999999999994"/>
    <n v="0.35"/>
  </r>
  <r>
    <x v="0"/>
    <n v="1185732"/>
    <x v="18"/>
    <x v="0"/>
    <x v="4"/>
    <s v="Philadelphia"/>
    <x v="5"/>
    <n v="0.70000000000000007"/>
    <n v="3750"/>
    <n v="2625.0000000000005"/>
    <n v="787.50000000000011"/>
    <n v="0.3"/>
  </r>
  <r>
    <x v="0"/>
    <n v="1185732"/>
    <x v="53"/>
    <x v="0"/>
    <x v="4"/>
    <s v="Philadelphia"/>
    <x v="0"/>
    <n v="0.65"/>
    <n v="5250"/>
    <n v="3412.5"/>
    <n v="1876.8750000000002"/>
    <n v="0.55000000000000004"/>
  </r>
  <r>
    <x v="0"/>
    <n v="1185732"/>
    <x v="53"/>
    <x v="0"/>
    <x v="4"/>
    <s v="Philadelphia"/>
    <x v="1"/>
    <n v="0.60000000000000009"/>
    <n v="3000"/>
    <n v="1800.0000000000002"/>
    <n v="630"/>
    <n v="0.35"/>
  </r>
  <r>
    <x v="0"/>
    <n v="1185732"/>
    <x v="53"/>
    <x v="0"/>
    <x v="4"/>
    <s v="Philadelphia"/>
    <x v="2"/>
    <n v="0.55000000000000004"/>
    <n v="2250"/>
    <n v="1237.5"/>
    <n v="494.99999999999994"/>
    <n v="0.39999999999999997"/>
  </r>
  <r>
    <x v="0"/>
    <n v="1185732"/>
    <x v="53"/>
    <x v="0"/>
    <x v="4"/>
    <s v="Philadelphia"/>
    <x v="3"/>
    <n v="0.55000000000000004"/>
    <n v="2000"/>
    <n v="1100"/>
    <n v="439.99999999999994"/>
    <n v="0.39999999999999997"/>
  </r>
  <r>
    <x v="0"/>
    <n v="1185732"/>
    <x v="53"/>
    <x v="0"/>
    <x v="4"/>
    <s v="Philadelphia"/>
    <x v="4"/>
    <n v="0.65"/>
    <n v="1750"/>
    <n v="1137.5"/>
    <n v="398.125"/>
    <n v="0.35"/>
  </r>
  <r>
    <x v="0"/>
    <n v="1185732"/>
    <x v="53"/>
    <x v="0"/>
    <x v="4"/>
    <s v="Philadelphia"/>
    <x v="5"/>
    <n v="0.70000000000000007"/>
    <n v="3500"/>
    <n v="2450.0000000000005"/>
    <n v="735.00000000000011"/>
    <n v="0.3"/>
  </r>
  <r>
    <x v="0"/>
    <n v="1185732"/>
    <x v="54"/>
    <x v="0"/>
    <x v="4"/>
    <s v="Philadelphia"/>
    <x v="0"/>
    <n v="0.65"/>
    <n v="4750"/>
    <n v="3087.5"/>
    <n v="1543.75"/>
    <n v="0.5"/>
  </r>
  <r>
    <x v="0"/>
    <n v="1185732"/>
    <x v="54"/>
    <x v="0"/>
    <x v="4"/>
    <s v="Philadelphia"/>
    <x v="1"/>
    <n v="0.5"/>
    <n v="2750"/>
    <n v="1375"/>
    <n v="412.5"/>
    <n v="0.3"/>
  </r>
  <r>
    <x v="0"/>
    <n v="1185732"/>
    <x v="54"/>
    <x v="0"/>
    <x v="4"/>
    <s v="Philadelphia"/>
    <x v="2"/>
    <n v="0.45"/>
    <n v="2000"/>
    <n v="900"/>
    <n v="315"/>
    <n v="0.35"/>
  </r>
  <r>
    <x v="0"/>
    <n v="1185732"/>
    <x v="54"/>
    <x v="0"/>
    <x v="4"/>
    <s v="Philadelphia"/>
    <x v="3"/>
    <n v="0.45"/>
    <n v="1750"/>
    <n v="787.5"/>
    <n v="275.625"/>
    <n v="0.35"/>
  </r>
  <r>
    <x v="0"/>
    <n v="1185732"/>
    <x v="54"/>
    <x v="0"/>
    <x v="4"/>
    <s v="Philadelphia"/>
    <x v="4"/>
    <n v="0.54999999999999993"/>
    <n v="1250"/>
    <n v="687.49999999999989"/>
    <n v="206.24999999999997"/>
    <n v="0.3"/>
  </r>
  <r>
    <x v="0"/>
    <n v="1185732"/>
    <x v="54"/>
    <x v="0"/>
    <x v="4"/>
    <s v="Philadelphia"/>
    <x v="5"/>
    <n v="0.6"/>
    <n v="2250"/>
    <n v="1350"/>
    <n v="337.5"/>
    <n v="0.25"/>
  </r>
  <r>
    <x v="0"/>
    <n v="1185732"/>
    <x v="55"/>
    <x v="0"/>
    <x v="4"/>
    <s v="Philadelphia"/>
    <x v="0"/>
    <n v="0.6"/>
    <n v="4000"/>
    <n v="2400"/>
    <n v="1200"/>
    <n v="0.5"/>
  </r>
  <r>
    <x v="0"/>
    <n v="1185732"/>
    <x v="55"/>
    <x v="0"/>
    <x v="4"/>
    <s v="Philadelphia"/>
    <x v="1"/>
    <n v="0.5"/>
    <n v="2250"/>
    <n v="1125"/>
    <n v="337.5"/>
    <n v="0.3"/>
  </r>
  <r>
    <x v="0"/>
    <n v="1185732"/>
    <x v="55"/>
    <x v="0"/>
    <x v="4"/>
    <s v="Philadelphia"/>
    <x v="2"/>
    <n v="0.5"/>
    <n v="1250"/>
    <n v="625"/>
    <n v="218.75"/>
    <n v="0.35"/>
  </r>
  <r>
    <x v="0"/>
    <n v="1185732"/>
    <x v="55"/>
    <x v="0"/>
    <x v="4"/>
    <s v="Philadelphia"/>
    <x v="3"/>
    <n v="0.5"/>
    <n v="1000"/>
    <n v="500"/>
    <n v="175"/>
    <n v="0.35"/>
  </r>
  <r>
    <x v="0"/>
    <n v="1185732"/>
    <x v="55"/>
    <x v="0"/>
    <x v="4"/>
    <s v="Philadelphia"/>
    <x v="4"/>
    <n v="0.6"/>
    <n v="1000"/>
    <n v="600"/>
    <n v="180"/>
    <n v="0.3"/>
  </r>
  <r>
    <x v="0"/>
    <n v="1185732"/>
    <x v="55"/>
    <x v="0"/>
    <x v="4"/>
    <s v="Philadelphia"/>
    <x v="5"/>
    <n v="0.64999999999999991"/>
    <n v="2250"/>
    <n v="1462.4999999999998"/>
    <n v="365.62499999999994"/>
    <n v="0.25"/>
  </r>
  <r>
    <x v="0"/>
    <n v="1185732"/>
    <x v="56"/>
    <x v="0"/>
    <x v="4"/>
    <s v="Philadelphia"/>
    <x v="0"/>
    <n v="0.70000000000000007"/>
    <n v="3750"/>
    <n v="2625.0000000000005"/>
    <n v="1443.7500000000005"/>
    <n v="0.55000000000000004"/>
  </r>
  <r>
    <x v="0"/>
    <n v="1185732"/>
    <x v="56"/>
    <x v="0"/>
    <x v="4"/>
    <s v="Philadelphia"/>
    <x v="1"/>
    <n v="0.60000000000000009"/>
    <n v="2000"/>
    <n v="1200.0000000000002"/>
    <n v="420.00000000000006"/>
    <n v="0.35"/>
  </r>
  <r>
    <x v="0"/>
    <n v="1185732"/>
    <x v="56"/>
    <x v="0"/>
    <x v="4"/>
    <s v="Philadelphia"/>
    <x v="2"/>
    <n v="0.60000000000000009"/>
    <n v="1950"/>
    <n v="1170.0000000000002"/>
    <n v="468.00000000000006"/>
    <n v="0.39999999999999997"/>
  </r>
  <r>
    <x v="0"/>
    <n v="1185732"/>
    <x v="56"/>
    <x v="0"/>
    <x v="4"/>
    <s v="Philadelphia"/>
    <x v="3"/>
    <n v="0.60000000000000009"/>
    <n v="1750"/>
    <n v="1050.0000000000002"/>
    <n v="420.00000000000006"/>
    <n v="0.39999999999999997"/>
  </r>
  <r>
    <x v="0"/>
    <n v="1185732"/>
    <x v="56"/>
    <x v="0"/>
    <x v="4"/>
    <s v="Philadelphia"/>
    <x v="4"/>
    <n v="0.70000000000000007"/>
    <n v="1500"/>
    <n v="1050"/>
    <n v="367.5"/>
    <n v="0.35"/>
  </r>
  <r>
    <x v="0"/>
    <n v="1185732"/>
    <x v="56"/>
    <x v="0"/>
    <x v="4"/>
    <s v="Philadelphia"/>
    <x v="5"/>
    <n v="0.75"/>
    <n v="2500"/>
    <n v="1875"/>
    <n v="562.5"/>
    <n v="0.3"/>
  </r>
  <r>
    <x v="0"/>
    <n v="1185732"/>
    <x v="57"/>
    <x v="0"/>
    <x v="4"/>
    <s v="Philadelphia"/>
    <x v="0"/>
    <n v="0.70000000000000007"/>
    <n v="4750"/>
    <n v="3325.0000000000005"/>
    <n v="1828.7500000000005"/>
    <n v="0.55000000000000004"/>
  </r>
  <r>
    <x v="0"/>
    <n v="1185732"/>
    <x v="57"/>
    <x v="0"/>
    <x v="4"/>
    <s v="Philadelphia"/>
    <x v="1"/>
    <n v="0.60000000000000009"/>
    <n v="2750"/>
    <n v="1650.0000000000002"/>
    <n v="577.5"/>
    <n v="0.35"/>
  </r>
  <r>
    <x v="0"/>
    <n v="1185732"/>
    <x v="57"/>
    <x v="0"/>
    <x v="4"/>
    <s v="Philadelphia"/>
    <x v="2"/>
    <n v="0.60000000000000009"/>
    <n v="2250"/>
    <n v="1350.0000000000002"/>
    <n v="540"/>
    <n v="0.39999999999999997"/>
  </r>
  <r>
    <x v="0"/>
    <n v="1185732"/>
    <x v="57"/>
    <x v="0"/>
    <x v="4"/>
    <s v="Philadelphia"/>
    <x v="3"/>
    <n v="0.60000000000000009"/>
    <n v="1750"/>
    <n v="1050.0000000000002"/>
    <n v="420.00000000000006"/>
    <n v="0.39999999999999997"/>
  </r>
  <r>
    <x v="0"/>
    <n v="1185732"/>
    <x v="57"/>
    <x v="0"/>
    <x v="4"/>
    <s v="Philadelphia"/>
    <x v="4"/>
    <n v="0.70000000000000007"/>
    <n v="1750"/>
    <n v="1225.0000000000002"/>
    <n v="428.75000000000006"/>
    <n v="0.35"/>
  </r>
  <r>
    <x v="0"/>
    <n v="1185732"/>
    <x v="57"/>
    <x v="0"/>
    <x v="4"/>
    <s v="Philadelphia"/>
    <x v="5"/>
    <n v="0.75"/>
    <n v="2750"/>
    <n v="2062.5"/>
    <n v="618.75"/>
    <n v="0.3"/>
  </r>
  <r>
    <x v="2"/>
    <n v="1128299"/>
    <x v="36"/>
    <x v="2"/>
    <x v="5"/>
    <s v="Las Vegas"/>
    <x v="0"/>
    <n v="0.35"/>
    <n v="4500"/>
    <n v="1575"/>
    <n v="630"/>
    <n v="0.4"/>
  </r>
  <r>
    <x v="2"/>
    <n v="1128299"/>
    <x v="36"/>
    <x v="2"/>
    <x v="5"/>
    <s v="Las Vegas"/>
    <x v="1"/>
    <n v="0.45"/>
    <n v="4500"/>
    <n v="2025"/>
    <n v="506.25"/>
    <n v="0.25"/>
  </r>
  <r>
    <x v="2"/>
    <n v="1128299"/>
    <x v="36"/>
    <x v="2"/>
    <x v="5"/>
    <s v="Las Vegas"/>
    <x v="2"/>
    <n v="0.45"/>
    <n v="4500"/>
    <n v="2025"/>
    <n v="810"/>
    <n v="0.4"/>
  </r>
  <r>
    <x v="2"/>
    <n v="1128299"/>
    <x v="36"/>
    <x v="2"/>
    <x v="5"/>
    <s v="Las Vegas"/>
    <x v="3"/>
    <n v="0.45"/>
    <n v="3000"/>
    <n v="1350"/>
    <n v="472.49999999999994"/>
    <n v="0.35"/>
  </r>
  <r>
    <x v="2"/>
    <n v="1128299"/>
    <x v="36"/>
    <x v="2"/>
    <x v="5"/>
    <s v="Las Vegas"/>
    <x v="4"/>
    <n v="0.5"/>
    <n v="2500"/>
    <n v="1250"/>
    <n v="687.5"/>
    <n v="0.55000000000000004"/>
  </r>
  <r>
    <x v="2"/>
    <n v="1128299"/>
    <x v="36"/>
    <x v="2"/>
    <x v="5"/>
    <s v="Las Vegas"/>
    <x v="5"/>
    <n v="0.45"/>
    <n v="4750"/>
    <n v="2137.5"/>
    <n v="427.5"/>
    <n v="0.2"/>
  </r>
  <r>
    <x v="2"/>
    <n v="1128299"/>
    <x v="37"/>
    <x v="2"/>
    <x v="5"/>
    <s v="Las Vegas"/>
    <x v="0"/>
    <n v="0.35"/>
    <n v="5250"/>
    <n v="1837.4999999999998"/>
    <n v="735"/>
    <n v="0.4"/>
  </r>
  <r>
    <x v="2"/>
    <n v="1128299"/>
    <x v="37"/>
    <x v="2"/>
    <x v="5"/>
    <s v="Las Vegas"/>
    <x v="1"/>
    <n v="0.45"/>
    <n v="4250"/>
    <n v="1912.5"/>
    <n v="478.125"/>
    <n v="0.25"/>
  </r>
  <r>
    <x v="2"/>
    <n v="1128299"/>
    <x v="37"/>
    <x v="2"/>
    <x v="5"/>
    <s v="Las Vegas"/>
    <x v="2"/>
    <n v="0.45"/>
    <n v="4250"/>
    <n v="1912.5"/>
    <n v="765"/>
    <n v="0.4"/>
  </r>
  <r>
    <x v="2"/>
    <n v="1128299"/>
    <x v="37"/>
    <x v="2"/>
    <x v="5"/>
    <s v="Las Vegas"/>
    <x v="3"/>
    <n v="0.45"/>
    <n v="2750"/>
    <n v="1237.5"/>
    <n v="433.125"/>
    <n v="0.35"/>
  </r>
  <r>
    <x v="2"/>
    <n v="1128299"/>
    <x v="37"/>
    <x v="2"/>
    <x v="5"/>
    <s v="Las Vegas"/>
    <x v="4"/>
    <n v="0.5"/>
    <n v="2000"/>
    <n v="1000"/>
    <n v="550"/>
    <n v="0.55000000000000004"/>
  </r>
  <r>
    <x v="2"/>
    <n v="1128299"/>
    <x v="37"/>
    <x v="2"/>
    <x v="5"/>
    <s v="Las Vegas"/>
    <x v="5"/>
    <n v="0.45"/>
    <n v="4000"/>
    <n v="1800"/>
    <n v="360"/>
    <n v="0.2"/>
  </r>
  <r>
    <x v="2"/>
    <n v="1128299"/>
    <x v="38"/>
    <x v="2"/>
    <x v="5"/>
    <s v="Las Vegas"/>
    <x v="0"/>
    <n v="0.45"/>
    <n v="5500"/>
    <n v="2475"/>
    <n v="990"/>
    <n v="0.4"/>
  </r>
  <r>
    <x v="2"/>
    <n v="1128299"/>
    <x v="38"/>
    <x v="2"/>
    <x v="5"/>
    <s v="Las Vegas"/>
    <x v="1"/>
    <n v="0.54999999999999993"/>
    <n v="4000"/>
    <n v="2199.9999999999995"/>
    <n v="549.99999999999989"/>
    <n v="0.25"/>
  </r>
  <r>
    <x v="2"/>
    <n v="1128299"/>
    <x v="38"/>
    <x v="2"/>
    <x v="5"/>
    <s v="Las Vegas"/>
    <x v="2"/>
    <n v="0.54999999999999993"/>
    <n v="4000"/>
    <n v="2199.9999999999995"/>
    <n v="879.99999999999989"/>
    <n v="0.4"/>
  </r>
  <r>
    <x v="2"/>
    <n v="1128299"/>
    <x v="38"/>
    <x v="2"/>
    <x v="5"/>
    <s v="Las Vegas"/>
    <x v="3"/>
    <n v="0.54999999999999993"/>
    <n v="3000"/>
    <n v="1649.9999999999998"/>
    <n v="577.49999999999989"/>
    <n v="0.35"/>
  </r>
  <r>
    <x v="2"/>
    <n v="1128299"/>
    <x v="38"/>
    <x v="2"/>
    <x v="5"/>
    <s v="Las Vegas"/>
    <x v="4"/>
    <n v="0.6"/>
    <n v="1750"/>
    <n v="1050"/>
    <n v="577.5"/>
    <n v="0.55000000000000004"/>
  </r>
  <r>
    <x v="2"/>
    <n v="1128299"/>
    <x v="38"/>
    <x v="2"/>
    <x v="5"/>
    <s v="Las Vegas"/>
    <x v="5"/>
    <n v="0.54999999999999993"/>
    <n v="3750"/>
    <n v="2062.4999999999995"/>
    <n v="412.49999999999994"/>
    <n v="0.2"/>
  </r>
  <r>
    <x v="2"/>
    <n v="1128299"/>
    <x v="39"/>
    <x v="2"/>
    <x v="5"/>
    <s v="Las Vegas"/>
    <x v="0"/>
    <n v="0.6"/>
    <n v="5500"/>
    <n v="3300"/>
    <n v="1320"/>
    <n v="0.4"/>
  </r>
  <r>
    <x v="2"/>
    <n v="1128299"/>
    <x v="39"/>
    <x v="2"/>
    <x v="5"/>
    <s v="Las Vegas"/>
    <x v="1"/>
    <n v="0.65"/>
    <n v="3500"/>
    <n v="2275"/>
    <n v="568.75"/>
    <n v="0.25"/>
  </r>
  <r>
    <x v="2"/>
    <n v="1128299"/>
    <x v="39"/>
    <x v="2"/>
    <x v="5"/>
    <s v="Las Vegas"/>
    <x v="2"/>
    <n v="0.65"/>
    <n v="4000"/>
    <n v="2600"/>
    <n v="1040"/>
    <n v="0.4"/>
  </r>
  <r>
    <x v="2"/>
    <n v="1128299"/>
    <x v="39"/>
    <x v="2"/>
    <x v="5"/>
    <s v="Las Vegas"/>
    <x v="3"/>
    <n v="0.6"/>
    <n v="3000"/>
    <n v="1800"/>
    <n v="630"/>
    <n v="0.35"/>
  </r>
  <r>
    <x v="2"/>
    <n v="1128299"/>
    <x v="39"/>
    <x v="2"/>
    <x v="5"/>
    <s v="Las Vegas"/>
    <x v="4"/>
    <n v="0.65"/>
    <n v="2000"/>
    <n v="1300"/>
    <n v="715.00000000000011"/>
    <n v="0.55000000000000004"/>
  </r>
  <r>
    <x v="2"/>
    <n v="1128299"/>
    <x v="39"/>
    <x v="2"/>
    <x v="5"/>
    <s v="Las Vegas"/>
    <x v="5"/>
    <n v="0.8"/>
    <n v="3500"/>
    <n v="2800"/>
    <n v="560"/>
    <n v="0.2"/>
  </r>
  <r>
    <x v="2"/>
    <n v="1128299"/>
    <x v="40"/>
    <x v="2"/>
    <x v="5"/>
    <s v="Las Vegas"/>
    <x v="0"/>
    <n v="0.6"/>
    <n v="5500"/>
    <n v="3300"/>
    <n v="1485"/>
    <n v="0.45"/>
  </r>
  <r>
    <x v="2"/>
    <n v="1128299"/>
    <x v="40"/>
    <x v="2"/>
    <x v="5"/>
    <s v="Las Vegas"/>
    <x v="1"/>
    <n v="0.65"/>
    <n v="4000"/>
    <n v="2600"/>
    <n v="780"/>
    <n v="0.3"/>
  </r>
  <r>
    <x v="2"/>
    <n v="1128299"/>
    <x v="40"/>
    <x v="2"/>
    <x v="5"/>
    <s v="Las Vegas"/>
    <x v="2"/>
    <n v="0.65"/>
    <n v="4000"/>
    <n v="2600"/>
    <n v="1170"/>
    <n v="0.45"/>
  </r>
  <r>
    <x v="2"/>
    <n v="1128299"/>
    <x v="40"/>
    <x v="2"/>
    <x v="5"/>
    <s v="Las Vegas"/>
    <x v="3"/>
    <n v="0.6"/>
    <n v="3000"/>
    <n v="1800"/>
    <n v="719.99999999999989"/>
    <n v="0.39999999999999997"/>
  </r>
  <r>
    <x v="2"/>
    <n v="1128299"/>
    <x v="40"/>
    <x v="2"/>
    <x v="5"/>
    <s v="Las Vegas"/>
    <x v="4"/>
    <n v="0.65"/>
    <n v="2000"/>
    <n v="1300"/>
    <n v="780.00000000000011"/>
    <n v="0.60000000000000009"/>
  </r>
  <r>
    <x v="2"/>
    <n v="1128299"/>
    <x v="40"/>
    <x v="2"/>
    <x v="5"/>
    <s v="Las Vegas"/>
    <x v="5"/>
    <n v="0.8"/>
    <n v="4500"/>
    <n v="3600"/>
    <n v="900"/>
    <n v="0.25"/>
  </r>
  <r>
    <x v="2"/>
    <n v="1128299"/>
    <x v="41"/>
    <x v="2"/>
    <x v="5"/>
    <s v="Las Vegas"/>
    <x v="0"/>
    <n v="0.6"/>
    <n v="7000"/>
    <n v="4200"/>
    <n v="1890"/>
    <n v="0.45"/>
  </r>
  <r>
    <x v="2"/>
    <n v="1128299"/>
    <x v="41"/>
    <x v="2"/>
    <x v="5"/>
    <s v="Las Vegas"/>
    <x v="1"/>
    <n v="0.65"/>
    <n v="5500"/>
    <n v="3575"/>
    <n v="1072.5"/>
    <n v="0.3"/>
  </r>
  <r>
    <x v="2"/>
    <n v="1128299"/>
    <x v="41"/>
    <x v="2"/>
    <x v="5"/>
    <s v="Las Vegas"/>
    <x v="2"/>
    <n v="0.65"/>
    <n v="5500"/>
    <n v="3575"/>
    <n v="1608.75"/>
    <n v="0.45"/>
  </r>
  <r>
    <x v="2"/>
    <n v="1128299"/>
    <x v="41"/>
    <x v="2"/>
    <x v="5"/>
    <s v="Las Vegas"/>
    <x v="3"/>
    <n v="0.6"/>
    <n v="4250"/>
    <n v="2550"/>
    <n v="1019.9999999999999"/>
    <n v="0.39999999999999997"/>
  </r>
  <r>
    <x v="2"/>
    <n v="1128299"/>
    <x v="41"/>
    <x v="2"/>
    <x v="5"/>
    <s v="Las Vegas"/>
    <x v="4"/>
    <n v="0.65"/>
    <n v="3000"/>
    <n v="1950"/>
    <n v="1170.0000000000002"/>
    <n v="0.60000000000000009"/>
  </r>
  <r>
    <x v="2"/>
    <n v="1128299"/>
    <x v="41"/>
    <x v="2"/>
    <x v="5"/>
    <s v="Las Vegas"/>
    <x v="5"/>
    <n v="0.8"/>
    <n v="6000"/>
    <n v="4800"/>
    <n v="1200"/>
    <n v="0.25"/>
  </r>
  <r>
    <x v="2"/>
    <n v="1128299"/>
    <x v="42"/>
    <x v="2"/>
    <x v="5"/>
    <s v="Las Vegas"/>
    <x v="0"/>
    <n v="0.6"/>
    <n v="7500"/>
    <n v="4500"/>
    <n v="1800"/>
    <n v="0.4"/>
  </r>
  <r>
    <x v="2"/>
    <n v="1128299"/>
    <x v="42"/>
    <x v="2"/>
    <x v="5"/>
    <s v="Las Vegas"/>
    <x v="1"/>
    <n v="0.65"/>
    <n v="6000"/>
    <n v="3900"/>
    <n v="975"/>
    <n v="0.25"/>
  </r>
  <r>
    <x v="2"/>
    <n v="1128299"/>
    <x v="42"/>
    <x v="2"/>
    <x v="5"/>
    <s v="Las Vegas"/>
    <x v="2"/>
    <n v="0.65"/>
    <n v="5500"/>
    <n v="3575"/>
    <n v="1430"/>
    <n v="0.4"/>
  </r>
  <r>
    <x v="2"/>
    <n v="1128299"/>
    <x v="42"/>
    <x v="2"/>
    <x v="5"/>
    <s v="Las Vegas"/>
    <x v="3"/>
    <n v="0.6"/>
    <n v="4500"/>
    <n v="2700"/>
    <n v="944.99999999999989"/>
    <n v="0.35"/>
  </r>
  <r>
    <x v="2"/>
    <n v="1128299"/>
    <x v="42"/>
    <x v="2"/>
    <x v="5"/>
    <s v="Las Vegas"/>
    <x v="4"/>
    <n v="0.65"/>
    <n v="5000"/>
    <n v="3250"/>
    <n v="1787.5000000000002"/>
    <n v="0.55000000000000004"/>
  </r>
  <r>
    <x v="2"/>
    <n v="1128299"/>
    <x v="42"/>
    <x v="2"/>
    <x v="5"/>
    <s v="Las Vegas"/>
    <x v="5"/>
    <n v="0.8"/>
    <n v="5000"/>
    <n v="4000"/>
    <n v="800"/>
    <n v="0.2"/>
  </r>
  <r>
    <x v="2"/>
    <n v="1128299"/>
    <x v="43"/>
    <x v="2"/>
    <x v="5"/>
    <s v="Las Vegas"/>
    <x v="0"/>
    <n v="0.65"/>
    <n v="7000"/>
    <n v="4550"/>
    <n v="1820"/>
    <n v="0.4"/>
  </r>
  <r>
    <x v="2"/>
    <n v="1128299"/>
    <x v="43"/>
    <x v="2"/>
    <x v="5"/>
    <s v="Las Vegas"/>
    <x v="1"/>
    <n v="0.70000000000000007"/>
    <n v="6500"/>
    <n v="4550"/>
    <n v="1137.5"/>
    <n v="0.25"/>
  </r>
  <r>
    <x v="2"/>
    <n v="1128299"/>
    <x v="43"/>
    <x v="2"/>
    <x v="5"/>
    <s v="Las Vegas"/>
    <x v="2"/>
    <n v="0.65"/>
    <n v="5250"/>
    <n v="3412.5"/>
    <n v="1365"/>
    <n v="0.4"/>
  </r>
  <r>
    <x v="2"/>
    <n v="1128299"/>
    <x v="43"/>
    <x v="2"/>
    <x v="5"/>
    <s v="Las Vegas"/>
    <x v="3"/>
    <n v="0.65"/>
    <n v="4750"/>
    <n v="3087.5"/>
    <n v="1080.625"/>
    <n v="0.35"/>
  </r>
  <r>
    <x v="2"/>
    <n v="1128299"/>
    <x v="43"/>
    <x v="2"/>
    <x v="5"/>
    <s v="Las Vegas"/>
    <x v="4"/>
    <n v="0.75"/>
    <n v="4750"/>
    <n v="3562.5"/>
    <n v="1959.3750000000002"/>
    <n v="0.55000000000000004"/>
  </r>
  <r>
    <x v="2"/>
    <n v="1128299"/>
    <x v="43"/>
    <x v="2"/>
    <x v="5"/>
    <s v="Las Vegas"/>
    <x v="5"/>
    <n v="0.8"/>
    <n v="4000"/>
    <n v="3200"/>
    <n v="640"/>
    <n v="0.2"/>
  </r>
  <r>
    <x v="2"/>
    <n v="1128299"/>
    <x v="44"/>
    <x v="2"/>
    <x v="5"/>
    <s v="Las Vegas"/>
    <x v="0"/>
    <n v="0.60000000000000009"/>
    <n v="6000"/>
    <n v="3600.0000000000005"/>
    <n v="1260.0000000000002"/>
    <n v="0.35000000000000003"/>
  </r>
  <r>
    <x v="2"/>
    <n v="1128299"/>
    <x v="44"/>
    <x v="2"/>
    <x v="5"/>
    <s v="Las Vegas"/>
    <x v="1"/>
    <n v="0.65000000000000013"/>
    <n v="6000"/>
    <n v="3900.0000000000009"/>
    <n v="780.00000000000023"/>
    <n v="0.2"/>
  </r>
  <r>
    <x v="2"/>
    <n v="1128299"/>
    <x v="44"/>
    <x v="2"/>
    <x v="5"/>
    <s v="Las Vegas"/>
    <x v="2"/>
    <n v="0.60000000000000009"/>
    <n v="4500"/>
    <n v="2700.0000000000005"/>
    <n v="945.00000000000023"/>
    <n v="0.35000000000000003"/>
  </r>
  <r>
    <x v="2"/>
    <n v="1128299"/>
    <x v="44"/>
    <x v="2"/>
    <x v="5"/>
    <s v="Las Vegas"/>
    <x v="3"/>
    <n v="0.60000000000000009"/>
    <n v="4000"/>
    <n v="2400.0000000000005"/>
    <n v="720.00000000000011"/>
    <n v="0.3"/>
  </r>
  <r>
    <x v="2"/>
    <n v="1128299"/>
    <x v="44"/>
    <x v="2"/>
    <x v="5"/>
    <s v="Las Vegas"/>
    <x v="4"/>
    <n v="0.70000000000000007"/>
    <n v="4000"/>
    <n v="2800.0000000000005"/>
    <n v="1400.0000000000005"/>
    <n v="0.50000000000000011"/>
  </r>
  <r>
    <x v="2"/>
    <n v="1128299"/>
    <x v="44"/>
    <x v="2"/>
    <x v="5"/>
    <s v="Las Vegas"/>
    <x v="5"/>
    <n v="0.75000000000000011"/>
    <n v="4500"/>
    <n v="3375.0000000000005"/>
    <n v="506.25000000000017"/>
    <n v="0.15000000000000002"/>
  </r>
  <r>
    <x v="2"/>
    <n v="1128299"/>
    <x v="45"/>
    <x v="2"/>
    <x v="5"/>
    <s v="Las Vegas"/>
    <x v="0"/>
    <n v="0.60000000000000009"/>
    <n v="5500"/>
    <n v="3300.0000000000005"/>
    <n v="1155.0000000000002"/>
    <n v="0.35000000000000003"/>
  </r>
  <r>
    <x v="2"/>
    <n v="1128299"/>
    <x v="45"/>
    <x v="2"/>
    <x v="5"/>
    <s v="Las Vegas"/>
    <x v="1"/>
    <n v="0.65000000000000013"/>
    <n v="5500"/>
    <n v="3575.0000000000009"/>
    <n v="715.00000000000023"/>
    <n v="0.2"/>
  </r>
  <r>
    <x v="2"/>
    <n v="1128299"/>
    <x v="45"/>
    <x v="2"/>
    <x v="5"/>
    <s v="Las Vegas"/>
    <x v="2"/>
    <n v="0.60000000000000009"/>
    <n v="3750"/>
    <n v="2250.0000000000005"/>
    <n v="787.50000000000023"/>
    <n v="0.35000000000000003"/>
  </r>
  <r>
    <x v="2"/>
    <n v="1128299"/>
    <x v="45"/>
    <x v="2"/>
    <x v="5"/>
    <s v="Las Vegas"/>
    <x v="3"/>
    <n v="0.60000000000000009"/>
    <n v="3500"/>
    <n v="2100.0000000000005"/>
    <n v="630.00000000000011"/>
    <n v="0.3"/>
  </r>
  <r>
    <x v="2"/>
    <n v="1128299"/>
    <x v="45"/>
    <x v="2"/>
    <x v="5"/>
    <s v="Las Vegas"/>
    <x v="4"/>
    <n v="0.70000000000000007"/>
    <n v="3250"/>
    <n v="2275"/>
    <n v="1137.5000000000002"/>
    <n v="0.50000000000000011"/>
  </r>
  <r>
    <x v="2"/>
    <n v="1128299"/>
    <x v="45"/>
    <x v="2"/>
    <x v="5"/>
    <s v="Las Vegas"/>
    <x v="5"/>
    <n v="0.75000000000000011"/>
    <n v="3750"/>
    <n v="2812.5000000000005"/>
    <n v="421.87500000000011"/>
    <n v="0.15000000000000002"/>
  </r>
  <r>
    <x v="2"/>
    <n v="1128299"/>
    <x v="46"/>
    <x v="2"/>
    <x v="5"/>
    <s v="Las Vegas"/>
    <x v="0"/>
    <n v="0.60000000000000009"/>
    <n v="5750"/>
    <n v="3450.0000000000005"/>
    <n v="1207.5000000000002"/>
    <n v="0.35000000000000003"/>
  </r>
  <r>
    <x v="2"/>
    <n v="1128299"/>
    <x v="46"/>
    <x v="2"/>
    <x v="5"/>
    <s v="Las Vegas"/>
    <x v="1"/>
    <n v="0.65000000000000013"/>
    <n v="5750"/>
    <n v="3737.5000000000009"/>
    <n v="747.50000000000023"/>
    <n v="0.2"/>
  </r>
  <r>
    <x v="2"/>
    <n v="1128299"/>
    <x v="46"/>
    <x v="2"/>
    <x v="5"/>
    <s v="Las Vegas"/>
    <x v="2"/>
    <n v="0.60000000000000009"/>
    <n v="4250"/>
    <n v="2550.0000000000005"/>
    <n v="892.50000000000023"/>
    <n v="0.35000000000000003"/>
  </r>
  <r>
    <x v="2"/>
    <n v="1128299"/>
    <x v="46"/>
    <x v="2"/>
    <x v="5"/>
    <s v="Las Vegas"/>
    <x v="3"/>
    <n v="0.60000000000000009"/>
    <n v="4000"/>
    <n v="2400.0000000000005"/>
    <n v="720.00000000000011"/>
    <n v="0.3"/>
  </r>
  <r>
    <x v="2"/>
    <n v="1128299"/>
    <x v="46"/>
    <x v="2"/>
    <x v="5"/>
    <s v="Las Vegas"/>
    <x v="4"/>
    <n v="0.70000000000000007"/>
    <n v="3500"/>
    <n v="2450.0000000000005"/>
    <n v="1225.0000000000005"/>
    <n v="0.50000000000000011"/>
  </r>
  <r>
    <x v="2"/>
    <n v="1128299"/>
    <x v="46"/>
    <x v="2"/>
    <x v="5"/>
    <s v="Las Vegas"/>
    <x v="5"/>
    <n v="0.75000000000000011"/>
    <n v="4750"/>
    <n v="3562.5000000000005"/>
    <n v="534.37500000000011"/>
    <n v="0.15000000000000002"/>
  </r>
  <r>
    <x v="2"/>
    <n v="1128299"/>
    <x v="47"/>
    <x v="2"/>
    <x v="5"/>
    <s v="Las Vegas"/>
    <x v="0"/>
    <n v="0.60000000000000009"/>
    <n v="6750"/>
    <n v="4050.0000000000005"/>
    <n v="1417.5000000000002"/>
    <n v="0.35000000000000003"/>
  </r>
  <r>
    <x v="2"/>
    <n v="1128299"/>
    <x v="47"/>
    <x v="2"/>
    <x v="5"/>
    <s v="Las Vegas"/>
    <x v="1"/>
    <n v="0.65000000000000013"/>
    <n v="6750"/>
    <n v="4387.5000000000009"/>
    <n v="877.50000000000023"/>
    <n v="0.2"/>
  </r>
  <r>
    <x v="2"/>
    <n v="1128299"/>
    <x v="47"/>
    <x v="2"/>
    <x v="5"/>
    <s v="Las Vegas"/>
    <x v="2"/>
    <n v="0.60000000000000009"/>
    <n v="4750"/>
    <n v="2850.0000000000005"/>
    <n v="997.50000000000023"/>
    <n v="0.35000000000000003"/>
  </r>
  <r>
    <x v="2"/>
    <n v="1128299"/>
    <x v="47"/>
    <x v="2"/>
    <x v="5"/>
    <s v="Las Vegas"/>
    <x v="3"/>
    <n v="0.60000000000000009"/>
    <n v="4750"/>
    <n v="2850.0000000000005"/>
    <n v="855.00000000000011"/>
    <n v="0.3"/>
  </r>
  <r>
    <x v="2"/>
    <n v="1128299"/>
    <x v="47"/>
    <x v="2"/>
    <x v="5"/>
    <s v="Las Vegas"/>
    <x v="4"/>
    <n v="0.70000000000000007"/>
    <n v="4000"/>
    <n v="2800.0000000000005"/>
    <n v="1400.0000000000005"/>
    <n v="0.50000000000000011"/>
  </r>
  <r>
    <x v="2"/>
    <n v="1128299"/>
    <x v="47"/>
    <x v="2"/>
    <x v="5"/>
    <s v="Las Vegas"/>
    <x v="5"/>
    <n v="0.75000000000000011"/>
    <n v="5000"/>
    <n v="3750.0000000000005"/>
    <n v="562.50000000000011"/>
    <n v="0.15000000000000002"/>
  </r>
  <r>
    <x v="2"/>
    <n v="1128299"/>
    <x v="58"/>
    <x v="2"/>
    <x v="6"/>
    <s v="Denver"/>
    <x v="0"/>
    <n v="0.3"/>
    <n v="4250"/>
    <n v="1275"/>
    <n v="446.25000000000006"/>
    <n v="0.35000000000000003"/>
  </r>
  <r>
    <x v="2"/>
    <n v="1128299"/>
    <x v="58"/>
    <x v="2"/>
    <x v="6"/>
    <s v="Denver"/>
    <x v="1"/>
    <n v="0.4"/>
    <n v="4250"/>
    <n v="1700"/>
    <n v="340"/>
    <n v="0.2"/>
  </r>
  <r>
    <x v="2"/>
    <n v="1128299"/>
    <x v="58"/>
    <x v="2"/>
    <x v="6"/>
    <s v="Denver"/>
    <x v="2"/>
    <n v="0.4"/>
    <n v="4250"/>
    <n v="1700"/>
    <n v="595"/>
    <n v="0.35000000000000003"/>
  </r>
  <r>
    <x v="2"/>
    <n v="1128299"/>
    <x v="58"/>
    <x v="2"/>
    <x v="6"/>
    <s v="Denver"/>
    <x v="3"/>
    <n v="0.4"/>
    <n v="2750"/>
    <n v="1100"/>
    <n v="330"/>
    <n v="0.3"/>
  </r>
  <r>
    <x v="2"/>
    <n v="1128299"/>
    <x v="58"/>
    <x v="2"/>
    <x v="6"/>
    <s v="Denver"/>
    <x v="4"/>
    <n v="0.45"/>
    <n v="2250"/>
    <n v="1012.5"/>
    <n v="506.25"/>
    <n v="0.5"/>
  </r>
  <r>
    <x v="2"/>
    <n v="1128299"/>
    <x v="58"/>
    <x v="2"/>
    <x v="6"/>
    <s v="Denver"/>
    <x v="5"/>
    <n v="0.4"/>
    <n v="4750"/>
    <n v="1900"/>
    <n v="285.00000000000006"/>
    <n v="0.15000000000000002"/>
  </r>
  <r>
    <x v="2"/>
    <n v="1128299"/>
    <x v="49"/>
    <x v="2"/>
    <x v="6"/>
    <s v="Denver"/>
    <x v="0"/>
    <n v="0.3"/>
    <n v="5250"/>
    <n v="1575"/>
    <n v="551.25"/>
    <n v="0.35000000000000003"/>
  </r>
  <r>
    <x v="2"/>
    <n v="1128299"/>
    <x v="49"/>
    <x v="2"/>
    <x v="6"/>
    <s v="Denver"/>
    <x v="1"/>
    <n v="0.4"/>
    <n v="4250"/>
    <n v="1700"/>
    <n v="340"/>
    <n v="0.2"/>
  </r>
  <r>
    <x v="2"/>
    <n v="1128299"/>
    <x v="49"/>
    <x v="2"/>
    <x v="6"/>
    <s v="Denver"/>
    <x v="2"/>
    <n v="0.4"/>
    <n v="4250"/>
    <n v="1700"/>
    <n v="595"/>
    <n v="0.35000000000000003"/>
  </r>
  <r>
    <x v="2"/>
    <n v="1128299"/>
    <x v="49"/>
    <x v="2"/>
    <x v="6"/>
    <s v="Denver"/>
    <x v="3"/>
    <n v="0.4"/>
    <n v="2750"/>
    <n v="1100"/>
    <n v="330"/>
    <n v="0.3"/>
  </r>
  <r>
    <x v="2"/>
    <n v="1128299"/>
    <x v="49"/>
    <x v="2"/>
    <x v="6"/>
    <s v="Denver"/>
    <x v="4"/>
    <n v="0.45"/>
    <n v="2000"/>
    <n v="900"/>
    <n v="450"/>
    <n v="0.5"/>
  </r>
  <r>
    <x v="2"/>
    <n v="1128299"/>
    <x v="49"/>
    <x v="2"/>
    <x v="6"/>
    <s v="Denver"/>
    <x v="5"/>
    <n v="0.4"/>
    <n v="4000"/>
    <n v="1600"/>
    <n v="240.00000000000003"/>
    <n v="0.15000000000000002"/>
  </r>
  <r>
    <x v="2"/>
    <n v="1128299"/>
    <x v="59"/>
    <x v="2"/>
    <x v="6"/>
    <s v="Denver"/>
    <x v="0"/>
    <n v="0.4"/>
    <n v="5500"/>
    <n v="2200"/>
    <n v="770.00000000000011"/>
    <n v="0.35000000000000003"/>
  </r>
  <r>
    <x v="2"/>
    <n v="1128299"/>
    <x v="59"/>
    <x v="2"/>
    <x v="6"/>
    <s v="Denver"/>
    <x v="1"/>
    <n v="0.49999999999999994"/>
    <n v="4000"/>
    <n v="1999.9999999999998"/>
    <n v="400"/>
    <n v="0.2"/>
  </r>
  <r>
    <x v="2"/>
    <n v="1128299"/>
    <x v="59"/>
    <x v="2"/>
    <x v="6"/>
    <s v="Denver"/>
    <x v="2"/>
    <n v="0.54999999999999993"/>
    <n v="4000"/>
    <n v="2199.9999999999995"/>
    <n v="769.99999999999989"/>
    <n v="0.35000000000000003"/>
  </r>
  <r>
    <x v="2"/>
    <n v="1128299"/>
    <x v="59"/>
    <x v="2"/>
    <x v="6"/>
    <s v="Denver"/>
    <x v="3"/>
    <n v="0.54999999999999993"/>
    <n v="3000"/>
    <n v="1649.9999999999998"/>
    <n v="494.99999999999989"/>
    <n v="0.3"/>
  </r>
  <r>
    <x v="2"/>
    <n v="1128299"/>
    <x v="59"/>
    <x v="2"/>
    <x v="6"/>
    <s v="Denver"/>
    <x v="4"/>
    <n v="0.6"/>
    <n v="1500"/>
    <n v="900"/>
    <n v="450"/>
    <n v="0.5"/>
  </r>
  <r>
    <x v="2"/>
    <n v="1128299"/>
    <x v="59"/>
    <x v="2"/>
    <x v="6"/>
    <s v="Denver"/>
    <x v="5"/>
    <n v="0.54999999999999993"/>
    <n v="3500"/>
    <n v="1924.9999999999998"/>
    <n v="288.75"/>
    <n v="0.15000000000000002"/>
  </r>
  <r>
    <x v="2"/>
    <n v="1128299"/>
    <x v="60"/>
    <x v="2"/>
    <x v="6"/>
    <s v="Denver"/>
    <x v="0"/>
    <n v="0.6"/>
    <n v="5250"/>
    <n v="3150"/>
    <n v="1102.5"/>
    <n v="0.35000000000000003"/>
  </r>
  <r>
    <x v="2"/>
    <n v="1128299"/>
    <x v="60"/>
    <x v="2"/>
    <x v="6"/>
    <s v="Denver"/>
    <x v="1"/>
    <n v="0.65"/>
    <n v="3250"/>
    <n v="2112.5"/>
    <n v="422.5"/>
    <n v="0.2"/>
  </r>
  <r>
    <x v="2"/>
    <n v="1128299"/>
    <x v="60"/>
    <x v="2"/>
    <x v="6"/>
    <s v="Denver"/>
    <x v="2"/>
    <n v="0.65"/>
    <n v="3750"/>
    <n v="2437.5"/>
    <n v="853.12500000000011"/>
    <n v="0.35000000000000003"/>
  </r>
  <r>
    <x v="2"/>
    <n v="1128299"/>
    <x v="60"/>
    <x v="2"/>
    <x v="6"/>
    <s v="Denver"/>
    <x v="3"/>
    <n v="0.6"/>
    <n v="2750"/>
    <n v="1650"/>
    <n v="495"/>
    <n v="0.3"/>
  </r>
  <r>
    <x v="2"/>
    <n v="1128299"/>
    <x v="60"/>
    <x v="2"/>
    <x v="6"/>
    <s v="Denver"/>
    <x v="4"/>
    <n v="0.65"/>
    <n v="1750"/>
    <n v="1137.5"/>
    <n v="568.75"/>
    <n v="0.5"/>
  </r>
  <r>
    <x v="2"/>
    <n v="1128299"/>
    <x v="60"/>
    <x v="2"/>
    <x v="6"/>
    <s v="Denver"/>
    <x v="5"/>
    <n v="0.8"/>
    <n v="3250"/>
    <n v="2600"/>
    <n v="390.00000000000006"/>
    <n v="0.15000000000000002"/>
  </r>
  <r>
    <x v="2"/>
    <n v="1128299"/>
    <x v="61"/>
    <x v="2"/>
    <x v="6"/>
    <s v="Denver"/>
    <x v="0"/>
    <n v="0.6"/>
    <n v="5250"/>
    <n v="3150"/>
    <n v="1575"/>
    <n v="0.5"/>
  </r>
  <r>
    <x v="2"/>
    <n v="1128299"/>
    <x v="61"/>
    <x v="2"/>
    <x v="6"/>
    <s v="Denver"/>
    <x v="1"/>
    <n v="0.65"/>
    <n v="3750"/>
    <n v="2437.5"/>
    <n v="853.125"/>
    <n v="0.35"/>
  </r>
  <r>
    <x v="2"/>
    <n v="1128299"/>
    <x v="61"/>
    <x v="2"/>
    <x v="6"/>
    <s v="Denver"/>
    <x v="2"/>
    <n v="0.65"/>
    <n v="3750"/>
    <n v="2437.5"/>
    <n v="1218.75"/>
    <n v="0.5"/>
  </r>
  <r>
    <x v="2"/>
    <n v="1128299"/>
    <x v="61"/>
    <x v="2"/>
    <x v="6"/>
    <s v="Denver"/>
    <x v="3"/>
    <n v="0.6"/>
    <n v="2750"/>
    <n v="1650"/>
    <n v="742.49999999999989"/>
    <n v="0.44999999999999996"/>
  </r>
  <r>
    <x v="2"/>
    <n v="1128299"/>
    <x v="61"/>
    <x v="2"/>
    <x v="6"/>
    <s v="Denver"/>
    <x v="4"/>
    <n v="0.65"/>
    <n v="1750"/>
    <n v="1137.5"/>
    <n v="739.37500000000011"/>
    <n v="0.65000000000000013"/>
  </r>
  <r>
    <x v="2"/>
    <n v="1128299"/>
    <x v="61"/>
    <x v="2"/>
    <x v="6"/>
    <s v="Denver"/>
    <x v="5"/>
    <n v="0.8"/>
    <n v="4750"/>
    <n v="3800"/>
    <n v="1140"/>
    <n v="0.3"/>
  </r>
  <r>
    <x v="2"/>
    <n v="1128299"/>
    <x v="52"/>
    <x v="2"/>
    <x v="6"/>
    <s v="Denver"/>
    <x v="0"/>
    <n v="0.6"/>
    <n v="7250"/>
    <n v="4350"/>
    <n v="2175"/>
    <n v="0.5"/>
  </r>
  <r>
    <x v="2"/>
    <n v="1128299"/>
    <x v="52"/>
    <x v="2"/>
    <x v="6"/>
    <s v="Denver"/>
    <x v="1"/>
    <n v="0.65"/>
    <n v="5750"/>
    <n v="3737.5"/>
    <n v="1308.125"/>
    <n v="0.35"/>
  </r>
  <r>
    <x v="2"/>
    <n v="1128299"/>
    <x v="52"/>
    <x v="2"/>
    <x v="6"/>
    <s v="Denver"/>
    <x v="2"/>
    <n v="0.65"/>
    <n v="5750"/>
    <n v="3737.5"/>
    <n v="1868.75"/>
    <n v="0.5"/>
  </r>
  <r>
    <x v="2"/>
    <n v="1128299"/>
    <x v="52"/>
    <x v="2"/>
    <x v="6"/>
    <s v="Denver"/>
    <x v="3"/>
    <n v="0.65"/>
    <n v="4500"/>
    <n v="2925"/>
    <n v="1316.2499999999998"/>
    <n v="0.44999999999999996"/>
  </r>
  <r>
    <x v="2"/>
    <n v="1128299"/>
    <x v="52"/>
    <x v="2"/>
    <x v="6"/>
    <s v="Denver"/>
    <x v="4"/>
    <n v="0.70000000000000007"/>
    <n v="3250"/>
    <n v="2275"/>
    <n v="1478.7500000000002"/>
    <n v="0.65000000000000013"/>
  </r>
  <r>
    <x v="2"/>
    <n v="1128299"/>
    <x v="52"/>
    <x v="2"/>
    <x v="6"/>
    <s v="Denver"/>
    <x v="5"/>
    <n v="0.85000000000000009"/>
    <n v="6250"/>
    <n v="5312.5000000000009"/>
    <n v="1593.7500000000002"/>
    <n v="0.3"/>
  </r>
  <r>
    <x v="2"/>
    <n v="1128299"/>
    <x v="62"/>
    <x v="2"/>
    <x v="6"/>
    <s v="Denver"/>
    <x v="0"/>
    <n v="0.65"/>
    <n v="7750"/>
    <n v="5037.5"/>
    <n v="2266.875"/>
    <n v="0.45"/>
  </r>
  <r>
    <x v="2"/>
    <n v="1128299"/>
    <x v="62"/>
    <x v="2"/>
    <x v="6"/>
    <s v="Denver"/>
    <x v="1"/>
    <n v="0.70000000000000007"/>
    <n v="6250"/>
    <n v="4375"/>
    <n v="1312.5"/>
    <n v="0.3"/>
  </r>
  <r>
    <x v="2"/>
    <n v="1128299"/>
    <x v="62"/>
    <x v="2"/>
    <x v="6"/>
    <s v="Denver"/>
    <x v="2"/>
    <n v="0.70000000000000007"/>
    <n v="5750"/>
    <n v="4025.0000000000005"/>
    <n v="1811.2500000000002"/>
    <n v="0.45"/>
  </r>
  <r>
    <x v="2"/>
    <n v="1128299"/>
    <x v="62"/>
    <x v="2"/>
    <x v="6"/>
    <s v="Denver"/>
    <x v="3"/>
    <n v="0.65"/>
    <n v="4750"/>
    <n v="3087.5"/>
    <n v="1235"/>
    <n v="0.39999999999999997"/>
  </r>
  <r>
    <x v="2"/>
    <n v="1128299"/>
    <x v="62"/>
    <x v="2"/>
    <x v="6"/>
    <s v="Denver"/>
    <x v="4"/>
    <n v="0.70000000000000007"/>
    <n v="5250"/>
    <n v="3675.0000000000005"/>
    <n v="2205.0000000000005"/>
    <n v="0.60000000000000009"/>
  </r>
  <r>
    <x v="2"/>
    <n v="1128299"/>
    <x v="62"/>
    <x v="2"/>
    <x v="6"/>
    <s v="Denver"/>
    <x v="5"/>
    <n v="0.85000000000000009"/>
    <n v="5250"/>
    <n v="4462.5000000000009"/>
    <n v="1115.6250000000002"/>
    <n v="0.25"/>
  </r>
  <r>
    <x v="2"/>
    <n v="1128299"/>
    <x v="19"/>
    <x v="2"/>
    <x v="6"/>
    <s v="Denver"/>
    <x v="0"/>
    <n v="0.70000000000000007"/>
    <n v="7250"/>
    <n v="5075.0000000000009"/>
    <n v="2283.7500000000005"/>
    <n v="0.45"/>
  </r>
  <r>
    <x v="2"/>
    <n v="1128299"/>
    <x v="19"/>
    <x v="2"/>
    <x v="6"/>
    <s v="Denver"/>
    <x v="1"/>
    <n v="0.75000000000000011"/>
    <n v="6750"/>
    <n v="5062.5000000000009"/>
    <n v="1518.7500000000002"/>
    <n v="0.3"/>
  </r>
  <r>
    <x v="2"/>
    <n v="1128299"/>
    <x v="19"/>
    <x v="2"/>
    <x v="6"/>
    <s v="Denver"/>
    <x v="2"/>
    <n v="0.70000000000000007"/>
    <n v="5500"/>
    <n v="3850.0000000000005"/>
    <n v="1732.5000000000002"/>
    <n v="0.45"/>
  </r>
  <r>
    <x v="2"/>
    <n v="1128299"/>
    <x v="19"/>
    <x v="2"/>
    <x v="6"/>
    <s v="Denver"/>
    <x v="3"/>
    <n v="0.70000000000000007"/>
    <n v="5000"/>
    <n v="3500.0000000000005"/>
    <n v="1400"/>
    <n v="0.39999999999999997"/>
  </r>
  <r>
    <x v="2"/>
    <n v="1128299"/>
    <x v="19"/>
    <x v="2"/>
    <x v="6"/>
    <s v="Denver"/>
    <x v="4"/>
    <n v="0.75"/>
    <n v="5000"/>
    <n v="3750"/>
    <n v="2250.0000000000005"/>
    <n v="0.60000000000000009"/>
  </r>
  <r>
    <x v="2"/>
    <n v="1128299"/>
    <x v="19"/>
    <x v="2"/>
    <x v="6"/>
    <s v="Denver"/>
    <x v="5"/>
    <n v="0.8"/>
    <n v="4000"/>
    <n v="3200"/>
    <n v="800"/>
    <n v="0.25"/>
  </r>
  <r>
    <x v="2"/>
    <n v="1128299"/>
    <x v="63"/>
    <x v="2"/>
    <x v="6"/>
    <s v="Denver"/>
    <x v="0"/>
    <n v="0.65000000000000013"/>
    <n v="6000"/>
    <n v="3900.0000000000009"/>
    <n v="1560.0000000000005"/>
    <n v="0.4"/>
  </r>
  <r>
    <x v="2"/>
    <n v="1128299"/>
    <x v="63"/>
    <x v="2"/>
    <x v="6"/>
    <s v="Denver"/>
    <x v="1"/>
    <n v="0.70000000000000018"/>
    <n v="6000"/>
    <n v="4200.0000000000009"/>
    <n v="1050.0000000000002"/>
    <n v="0.25"/>
  </r>
  <r>
    <x v="2"/>
    <n v="1128299"/>
    <x v="63"/>
    <x v="2"/>
    <x v="6"/>
    <s v="Denver"/>
    <x v="2"/>
    <n v="0.65000000000000013"/>
    <n v="4500"/>
    <n v="2925.0000000000005"/>
    <n v="1170.0000000000002"/>
    <n v="0.4"/>
  </r>
  <r>
    <x v="2"/>
    <n v="1128299"/>
    <x v="63"/>
    <x v="2"/>
    <x v="6"/>
    <s v="Denver"/>
    <x v="3"/>
    <n v="0.65000000000000013"/>
    <n v="4000"/>
    <n v="2600.0000000000005"/>
    <n v="910.00000000000011"/>
    <n v="0.35"/>
  </r>
  <r>
    <x v="2"/>
    <n v="1128299"/>
    <x v="63"/>
    <x v="2"/>
    <x v="6"/>
    <s v="Denver"/>
    <x v="4"/>
    <n v="0.75000000000000011"/>
    <n v="4000"/>
    <n v="3000.0000000000005"/>
    <n v="1650.0000000000007"/>
    <n v="0.55000000000000016"/>
  </r>
  <r>
    <x v="2"/>
    <n v="1128299"/>
    <x v="63"/>
    <x v="2"/>
    <x v="6"/>
    <s v="Denver"/>
    <x v="5"/>
    <n v="0.70000000000000007"/>
    <n v="4250"/>
    <n v="2975.0000000000005"/>
    <n v="595.00000000000011"/>
    <n v="0.2"/>
  </r>
  <r>
    <x v="2"/>
    <n v="1128299"/>
    <x v="55"/>
    <x v="2"/>
    <x v="6"/>
    <s v="Denver"/>
    <x v="0"/>
    <n v="0.55000000000000004"/>
    <n v="5250"/>
    <n v="2887.5000000000005"/>
    <n v="1155.0000000000002"/>
    <n v="0.4"/>
  </r>
  <r>
    <x v="2"/>
    <n v="1128299"/>
    <x v="55"/>
    <x v="2"/>
    <x v="6"/>
    <s v="Denver"/>
    <x v="1"/>
    <n v="0.60000000000000009"/>
    <n v="5250"/>
    <n v="3150.0000000000005"/>
    <n v="787.50000000000011"/>
    <n v="0.25"/>
  </r>
  <r>
    <x v="2"/>
    <n v="1128299"/>
    <x v="55"/>
    <x v="2"/>
    <x v="6"/>
    <s v="Denver"/>
    <x v="2"/>
    <n v="0.55000000000000004"/>
    <n v="3500"/>
    <n v="1925.0000000000002"/>
    <n v="770.00000000000011"/>
    <n v="0.4"/>
  </r>
  <r>
    <x v="2"/>
    <n v="1128299"/>
    <x v="55"/>
    <x v="2"/>
    <x v="6"/>
    <s v="Denver"/>
    <x v="3"/>
    <n v="0.55000000000000004"/>
    <n v="3250"/>
    <n v="1787.5000000000002"/>
    <n v="625.625"/>
    <n v="0.35"/>
  </r>
  <r>
    <x v="2"/>
    <n v="1128299"/>
    <x v="55"/>
    <x v="2"/>
    <x v="6"/>
    <s v="Denver"/>
    <x v="4"/>
    <n v="0.65"/>
    <n v="3000"/>
    <n v="1950"/>
    <n v="1072.5000000000002"/>
    <n v="0.55000000000000016"/>
  </r>
  <r>
    <x v="2"/>
    <n v="1128299"/>
    <x v="55"/>
    <x v="2"/>
    <x v="6"/>
    <s v="Denver"/>
    <x v="5"/>
    <n v="0.70000000000000007"/>
    <n v="3500"/>
    <n v="2450.0000000000005"/>
    <n v="490.00000000000011"/>
    <n v="0.2"/>
  </r>
  <r>
    <x v="2"/>
    <n v="1128299"/>
    <x v="64"/>
    <x v="2"/>
    <x v="6"/>
    <s v="Denver"/>
    <x v="0"/>
    <n v="0.55000000000000004"/>
    <n v="5750"/>
    <n v="3162.5000000000005"/>
    <n v="1265.0000000000002"/>
    <n v="0.4"/>
  </r>
  <r>
    <x v="2"/>
    <n v="1128299"/>
    <x v="64"/>
    <x v="2"/>
    <x v="6"/>
    <s v="Denver"/>
    <x v="1"/>
    <n v="0.60000000000000009"/>
    <n v="5750"/>
    <n v="3450.0000000000005"/>
    <n v="862.50000000000011"/>
    <n v="0.25"/>
  </r>
  <r>
    <x v="2"/>
    <n v="1128299"/>
    <x v="64"/>
    <x v="2"/>
    <x v="6"/>
    <s v="Denver"/>
    <x v="2"/>
    <n v="0.55000000000000004"/>
    <n v="4250"/>
    <n v="2337.5"/>
    <n v="935"/>
    <n v="0.4"/>
  </r>
  <r>
    <x v="2"/>
    <n v="1128299"/>
    <x v="64"/>
    <x v="2"/>
    <x v="6"/>
    <s v="Denver"/>
    <x v="3"/>
    <n v="0.65000000000000013"/>
    <n v="4000"/>
    <n v="2600.0000000000005"/>
    <n v="910.00000000000011"/>
    <n v="0.35"/>
  </r>
  <r>
    <x v="2"/>
    <n v="1128299"/>
    <x v="64"/>
    <x v="2"/>
    <x v="6"/>
    <s v="Denver"/>
    <x v="4"/>
    <n v="0.75000000000000011"/>
    <n v="3750"/>
    <n v="2812.5000000000005"/>
    <n v="1546.8750000000007"/>
    <n v="0.55000000000000016"/>
  </r>
  <r>
    <x v="2"/>
    <n v="1128299"/>
    <x v="64"/>
    <x v="2"/>
    <x v="6"/>
    <s v="Denver"/>
    <x v="5"/>
    <n v="0.80000000000000016"/>
    <n v="5000"/>
    <n v="4000.0000000000009"/>
    <n v="800.00000000000023"/>
    <n v="0.2"/>
  </r>
  <r>
    <x v="2"/>
    <n v="1128299"/>
    <x v="65"/>
    <x v="2"/>
    <x v="6"/>
    <s v="Denver"/>
    <x v="0"/>
    <n v="0.65000000000000013"/>
    <n v="7000"/>
    <n v="4550.0000000000009"/>
    <n v="1820.0000000000005"/>
    <n v="0.4"/>
  </r>
  <r>
    <x v="2"/>
    <n v="1128299"/>
    <x v="65"/>
    <x v="2"/>
    <x v="6"/>
    <s v="Denver"/>
    <x v="1"/>
    <n v="0.70000000000000018"/>
    <n v="7000"/>
    <n v="4900.0000000000009"/>
    <n v="1225.0000000000002"/>
    <n v="0.25"/>
  </r>
  <r>
    <x v="2"/>
    <n v="1128299"/>
    <x v="65"/>
    <x v="2"/>
    <x v="6"/>
    <s v="Denver"/>
    <x v="2"/>
    <n v="0.65000000000000013"/>
    <n v="5000"/>
    <n v="3250.0000000000005"/>
    <n v="1300.0000000000002"/>
    <n v="0.4"/>
  </r>
  <r>
    <x v="2"/>
    <n v="1128299"/>
    <x v="65"/>
    <x v="2"/>
    <x v="6"/>
    <s v="Denver"/>
    <x v="3"/>
    <n v="0.65000000000000013"/>
    <n v="5000"/>
    <n v="3250.0000000000005"/>
    <n v="1137.5"/>
    <n v="0.35"/>
  </r>
  <r>
    <x v="2"/>
    <n v="1128299"/>
    <x v="65"/>
    <x v="2"/>
    <x v="6"/>
    <s v="Denver"/>
    <x v="4"/>
    <n v="0.75000000000000011"/>
    <n v="4250"/>
    <n v="3187.5000000000005"/>
    <n v="1753.1250000000007"/>
    <n v="0.55000000000000016"/>
  </r>
  <r>
    <x v="2"/>
    <n v="1128299"/>
    <x v="65"/>
    <x v="2"/>
    <x v="6"/>
    <s v="Denver"/>
    <x v="5"/>
    <n v="0.80000000000000016"/>
    <n v="5250"/>
    <n v="4200.0000000000009"/>
    <n v="840.00000000000023"/>
    <n v="0.2"/>
  </r>
  <r>
    <x v="2"/>
    <n v="1128299"/>
    <x v="66"/>
    <x v="2"/>
    <x v="7"/>
    <s v="Seattle"/>
    <x v="0"/>
    <n v="0.4"/>
    <n v="4500"/>
    <n v="1800"/>
    <n v="540"/>
    <n v="0.3"/>
  </r>
  <r>
    <x v="2"/>
    <n v="1128299"/>
    <x v="66"/>
    <x v="2"/>
    <x v="7"/>
    <s v="Seattle"/>
    <x v="1"/>
    <n v="0.5"/>
    <n v="4500"/>
    <n v="2250"/>
    <n v="562.5"/>
    <n v="0.25"/>
  </r>
  <r>
    <x v="2"/>
    <n v="1128299"/>
    <x v="66"/>
    <x v="2"/>
    <x v="7"/>
    <s v="Seattle"/>
    <x v="2"/>
    <n v="0.5"/>
    <n v="4500"/>
    <n v="2250"/>
    <n v="562.5"/>
    <n v="0.25"/>
  </r>
  <r>
    <x v="2"/>
    <n v="1128299"/>
    <x v="66"/>
    <x v="2"/>
    <x v="7"/>
    <s v="Seattle"/>
    <x v="3"/>
    <n v="0.5"/>
    <n v="3000"/>
    <n v="1500"/>
    <n v="450"/>
    <n v="0.3"/>
  </r>
  <r>
    <x v="2"/>
    <n v="1128299"/>
    <x v="66"/>
    <x v="2"/>
    <x v="7"/>
    <s v="Seattle"/>
    <x v="4"/>
    <n v="0.55000000000000004"/>
    <n v="2500"/>
    <n v="1375"/>
    <n v="343.75"/>
    <n v="0.25"/>
  </r>
  <r>
    <x v="2"/>
    <n v="1128299"/>
    <x v="66"/>
    <x v="2"/>
    <x v="7"/>
    <s v="Seattle"/>
    <x v="5"/>
    <n v="0.5"/>
    <n v="5000"/>
    <n v="2500"/>
    <n v="500"/>
    <n v="0.2"/>
  </r>
  <r>
    <x v="2"/>
    <n v="1128299"/>
    <x v="67"/>
    <x v="2"/>
    <x v="7"/>
    <s v="Seattle"/>
    <x v="0"/>
    <n v="0.4"/>
    <n v="5500"/>
    <n v="2200"/>
    <n v="660"/>
    <n v="0.3"/>
  </r>
  <r>
    <x v="2"/>
    <n v="1128299"/>
    <x v="67"/>
    <x v="2"/>
    <x v="7"/>
    <s v="Seattle"/>
    <x v="1"/>
    <n v="0.5"/>
    <n v="4500"/>
    <n v="2250"/>
    <n v="562.5"/>
    <n v="0.25"/>
  </r>
  <r>
    <x v="2"/>
    <n v="1128299"/>
    <x v="67"/>
    <x v="2"/>
    <x v="7"/>
    <s v="Seattle"/>
    <x v="2"/>
    <n v="0.5"/>
    <n v="4500"/>
    <n v="2250"/>
    <n v="562.5"/>
    <n v="0.25"/>
  </r>
  <r>
    <x v="2"/>
    <n v="1128299"/>
    <x v="67"/>
    <x v="2"/>
    <x v="7"/>
    <s v="Seattle"/>
    <x v="3"/>
    <n v="0.5"/>
    <n v="3000"/>
    <n v="1500"/>
    <n v="450"/>
    <n v="0.3"/>
  </r>
  <r>
    <x v="2"/>
    <n v="1128299"/>
    <x v="67"/>
    <x v="2"/>
    <x v="7"/>
    <s v="Seattle"/>
    <x v="4"/>
    <n v="0.55000000000000004"/>
    <n v="2250"/>
    <n v="1237.5"/>
    <n v="309.375"/>
    <n v="0.25"/>
  </r>
  <r>
    <x v="2"/>
    <n v="1128299"/>
    <x v="67"/>
    <x v="2"/>
    <x v="7"/>
    <s v="Seattle"/>
    <x v="5"/>
    <n v="0.5"/>
    <n v="4250"/>
    <n v="2125"/>
    <n v="425"/>
    <n v="0.2"/>
  </r>
  <r>
    <x v="2"/>
    <n v="1128299"/>
    <x v="68"/>
    <x v="2"/>
    <x v="7"/>
    <s v="Seattle"/>
    <x v="0"/>
    <n v="0.5"/>
    <n v="5750"/>
    <n v="2875"/>
    <n v="862.5"/>
    <n v="0.3"/>
  </r>
  <r>
    <x v="2"/>
    <n v="1128299"/>
    <x v="68"/>
    <x v="2"/>
    <x v="7"/>
    <s v="Seattle"/>
    <x v="1"/>
    <n v="0.6"/>
    <n v="4250"/>
    <n v="2550"/>
    <n v="637.5"/>
    <n v="0.25"/>
  </r>
  <r>
    <x v="2"/>
    <n v="1128299"/>
    <x v="68"/>
    <x v="2"/>
    <x v="7"/>
    <s v="Seattle"/>
    <x v="2"/>
    <n v="0.64999999999999991"/>
    <n v="4250"/>
    <n v="2762.4999999999995"/>
    <n v="690.62499999999989"/>
    <n v="0.25"/>
  </r>
  <r>
    <x v="2"/>
    <n v="1128299"/>
    <x v="68"/>
    <x v="2"/>
    <x v="7"/>
    <s v="Seattle"/>
    <x v="3"/>
    <n v="0.64999999999999991"/>
    <n v="3250"/>
    <n v="2112.4999999999995"/>
    <n v="633.74999999999989"/>
    <n v="0.3"/>
  </r>
  <r>
    <x v="2"/>
    <n v="1128299"/>
    <x v="68"/>
    <x v="2"/>
    <x v="7"/>
    <s v="Seattle"/>
    <x v="4"/>
    <n v="0.7"/>
    <n v="1750"/>
    <n v="1225"/>
    <n v="306.25"/>
    <n v="0.25"/>
  </r>
  <r>
    <x v="2"/>
    <n v="1128299"/>
    <x v="68"/>
    <x v="2"/>
    <x v="7"/>
    <s v="Seattle"/>
    <x v="5"/>
    <n v="0.64999999999999991"/>
    <n v="3750"/>
    <n v="2437.4999999999995"/>
    <n v="487.49999999999994"/>
    <n v="0.2"/>
  </r>
  <r>
    <x v="2"/>
    <n v="1128299"/>
    <x v="69"/>
    <x v="2"/>
    <x v="7"/>
    <s v="Seattle"/>
    <x v="0"/>
    <n v="0.7"/>
    <n v="5500"/>
    <n v="3849.9999999999995"/>
    <n v="1154.9999999999998"/>
    <n v="0.3"/>
  </r>
  <r>
    <x v="2"/>
    <n v="1128299"/>
    <x v="69"/>
    <x v="2"/>
    <x v="7"/>
    <s v="Seattle"/>
    <x v="1"/>
    <n v="0.75"/>
    <n v="3500"/>
    <n v="2625"/>
    <n v="656.25"/>
    <n v="0.25"/>
  </r>
  <r>
    <x v="2"/>
    <n v="1128299"/>
    <x v="69"/>
    <x v="2"/>
    <x v="7"/>
    <s v="Seattle"/>
    <x v="2"/>
    <n v="0.75"/>
    <n v="4000"/>
    <n v="3000"/>
    <n v="750"/>
    <n v="0.25"/>
  </r>
  <r>
    <x v="2"/>
    <n v="1128299"/>
    <x v="69"/>
    <x v="2"/>
    <x v="7"/>
    <s v="Seattle"/>
    <x v="3"/>
    <n v="0.6"/>
    <n v="3000"/>
    <n v="1800"/>
    <n v="540"/>
    <n v="0.3"/>
  </r>
  <r>
    <x v="2"/>
    <n v="1128299"/>
    <x v="69"/>
    <x v="2"/>
    <x v="7"/>
    <s v="Seattle"/>
    <x v="4"/>
    <n v="0.65"/>
    <n v="2000"/>
    <n v="1300"/>
    <n v="325"/>
    <n v="0.25"/>
  </r>
  <r>
    <x v="2"/>
    <n v="1128299"/>
    <x v="69"/>
    <x v="2"/>
    <x v="7"/>
    <s v="Seattle"/>
    <x v="5"/>
    <n v="0.8"/>
    <n v="3500"/>
    <n v="2800"/>
    <n v="560"/>
    <n v="0.2"/>
  </r>
  <r>
    <x v="2"/>
    <n v="1128299"/>
    <x v="70"/>
    <x v="2"/>
    <x v="7"/>
    <s v="Seattle"/>
    <x v="0"/>
    <n v="0.6"/>
    <n v="5500"/>
    <n v="3300"/>
    <n v="990"/>
    <n v="0.3"/>
  </r>
  <r>
    <x v="2"/>
    <n v="1128299"/>
    <x v="70"/>
    <x v="2"/>
    <x v="7"/>
    <s v="Seattle"/>
    <x v="1"/>
    <n v="0.65"/>
    <n v="4000"/>
    <n v="2600"/>
    <n v="650"/>
    <n v="0.25"/>
  </r>
  <r>
    <x v="2"/>
    <n v="1128299"/>
    <x v="70"/>
    <x v="2"/>
    <x v="7"/>
    <s v="Seattle"/>
    <x v="2"/>
    <n v="0.65"/>
    <n v="4000"/>
    <n v="2600"/>
    <n v="650"/>
    <n v="0.25"/>
  </r>
  <r>
    <x v="2"/>
    <n v="1128299"/>
    <x v="70"/>
    <x v="2"/>
    <x v="7"/>
    <s v="Seattle"/>
    <x v="3"/>
    <n v="0.6"/>
    <n v="3000"/>
    <n v="1800"/>
    <n v="540"/>
    <n v="0.3"/>
  </r>
  <r>
    <x v="2"/>
    <n v="1128299"/>
    <x v="70"/>
    <x v="2"/>
    <x v="7"/>
    <s v="Seattle"/>
    <x v="4"/>
    <n v="0.65"/>
    <n v="2000"/>
    <n v="1300"/>
    <n v="325"/>
    <n v="0.25"/>
  </r>
  <r>
    <x v="2"/>
    <n v="1128299"/>
    <x v="70"/>
    <x v="2"/>
    <x v="7"/>
    <s v="Seattle"/>
    <x v="5"/>
    <n v="0.8"/>
    <n v="5000"/>
    <n v="4000"/>
    <n v="800"/>
    <n v="0.2"/>
  </r>
  <r>
    <x v="2"/>
    <n v="1128299"/>
    <x v="71"/>
    <x v="2"/>
    <x v="7"/>
    <s v="Seattle"/>
    <x v="0"/>
    <n v="0.75"/>
    <n v="7500"/>
    <n v="5625"/>
    <n v="1687.5"/>
    <n v="0.3"/>
  </r>
  <r>
    <x v="2"/>
    <n v="1128299"/>
    <x v="71"/>
    <x v="2"/>
    <x v="7"/>
    <s v="Seattle"/>
    <x v="1"/>
    <n v="0.8"/>
    <n v="6250"/>
    <n v="5000"/>
    <n v="1250"/>
    <n v="0.25"/>
  </r>
  <r>
    <x v="2"/>
    <n v="1128299"/>
    <x v="71"/>
    <x v="2"/>
    <x v="7"/>
    <s v="Seattle"/>
    <x v="2"/>
    <n v="0.8"/>
    <n v="6250"/>
    <n v="5000"/>
    <n v="1250"/>
    <n v="0.25"/>
  </r>
  <r>
    <x v="2"/>
    <n v="1128299"/>
    <x v="71"/>
    <x v="2"/>
    <x v="7"/>
    <s v="Seattle"/>
    <x v="3"/>
    <n v="0.8"/>
    <n v="5000"/>
    <n v="4000"/>
    <n v="1200"/>
    <n v="0.3"/>
  </r>
  <r>
    <x v="2"/>
    <n v="1128299"/>
    <x v="71"/>
    <x v="2"/>
    <x v="7"/>
    <s v="Seattle"/>
    <x v="4"/>
    <n v="0.85000000000000009"/>
    <n v="3750"/>
    <n v="3187.5000000000005"/>
    <n v="796.87500000000011"/>
    <n v="0.25"/>
  </r>
  <r>
    <x v="2"/>
    <n v="1128299"/>
    <x v="71"/>
    <x v="2"/>
    <x v="7"/>
    <s v="Seattle"/>
    <x v="5"/>
    <n v="1"/>
    <n v="6750"/>
    <n v="6750"/>
    <n v="1350"/>
    <n v="0.2"/>
  </r>
  <r>
    <x v="2"/>
    <n v="1128299"/>
    <x v="72"/>
    <x v="2"/>
    <x v="7"/>
    <s v="Seattle"/>
    <x v="0"/>
    <n v="0.8"/>
    <n v="8250"/>
    <n v="6600"/>
    <n v="1980"/>
    <n v="0.3"/>
  </r>
  <r>
    <x v="2"/>
    <n v="1128299"/>
    <x v="72"/>
    <x v="2"/>
    <x v="7"/>
    <s v="Seattle"/>
    <x v="1"/>
    <n v="0.85000000000000009"/>
    <n v="6750"/>
    <n v="5737.5000000000009"/>
    <n v="1434.3750000000002"/>
    <n v="0.25"/>
  </r>
  <r>
    <x v="2"/>
    <n v="1128299"/>
    <x v="72"/>
    <x v="2"/>
    <x v="7"/>
    <s v="Seattle"/>
    <x v="2"/>
    <n v="0.85000000000000009"/>
    <n v="6250"/>
    <n v="5312.5000000000009"/>
    <n v="1328.1250000000002"/>
    <n v="0.25"/>
  </r>
  <r>
    <x v="2"/>
    <n v="1128299"/>
    <x v="72"/>
    <x v="2"/>
    <x v="7"/>
    <s v="Seattle"/>
    <x v="3"/>
    <n v="0.8"/>
    <n v="5250"/>
    <n v="4200"/>
    <n v="1260"/>
    <n v="0.3"/>
  </r>
  <r>
    <x v="2"/>
    <n v="1128299"/>
    <x v="72"/>
    <x v="2"/>
    <x v="7"/>
    <s v="Seattle"/>
    <x v="4"/>
    <n v="0.85000000000000009"/>
    <n v="5750"/>
    <n v="4887.5000000000009"/>
    <n v="1221.8750000000002"/>
    <n v="0.25"/>
  </r>
  <r>
    <x v="2"/>
    <n v="1128299"/>
    <x v="72"/>
    <x v="2"/>
    <x v="7"/>
    <s v="Seattle"/>
    <x v="5"/>
    <n v="1"/>
    <n v="5750"/>
    <n v="5750"/>
    <n v="1150"/>
    <n v="0.2"/>
  </r>
  <r>
    <x v="2"/>
    <n v="1128299"/>
    <x v="73"/>
    <x v="2"/>
    <x v="7"/>
    <s v="Seattle"/>
    <x v="0"/>
    <n v="0.85000000000000009"/>
    <n v="7750"/>
    <n v="6587.5000000000009"/>
    <n v="1976.2500000000002"/>
    <n v="0.3"/>
  </r>
  <r>
    <x v="2"/>
    <n v="1128299"/>
    <x v="73"/>
    <x v="2"/>
    <x v="7"/>
    <s v="Seattle"/>
    <x v="1"/>
    <n v="0.80000000000000016"/>
    <n v="7500"/>
    <n v="6000.0000000000009"/>
    <n v="1500.0000000000002"/>
    <n v="0.25"/>
  </r>
  <r>
    <x v="2"/>
    <n v="1128299"/>
    <x v="73"/>
    <x v="2"/>
    <x v="7"/>
    <s v="Seattle"/>
    <x v="2"/>
    <n v="0.75000000000000011"/>
    <n v="6250"/>
    <n v="4687.5000000000009"/>
    <n v="1171.8750000000002"/>
    <n v="0.25"/>
  </r>
  <r>
    <x v="2"/>
    <n v="1128299"/>
    <x v="73"/>
    <x v="2"/>
    <x v="7"/>
    <s v="Seattle"/>
    <x v="3"/>
    <n v="0.75000000000000011"/>
    <n v="5750"/>
    <n v="4312.5000000000009"/>
    <n v="1293.7500000000002"/>
    <n v="0.3"/>
  </r>
  <r>
    <x v="2"/>
    <n v="1128299"/>
    <x v="73"/>
    <x v="2"/>
    <x v="7"/>
    <s v="Seattle"/>
    <x v="4"/>
    <n v="0.75"/>
    <n v="5750"/>
    <n v="4312.5"/>
    <n v="1078.125"/>
    <n v="0.25"/>
  </r>
  <r>
    <x v="2"/>
    <n v="1128299"/>
    <x v="73"/>
    <x v="2"/>
    <x v="7"/>
    <s v="Seattle"/>
    <x v="5"/>
    <n v="0.8"/>
    <n v="4000"/>
    <n v="3200"/>
    <n v="640"/>
    <n v="0.2"/>
  </r>
  <r>
    <x v="2"/>
    <n v="1128299"/>
    <x v="74"/>
    <x v="2"/>
    <x v="7"/>
    <s v="Seattle"/>
    <x v="0"/>
    <n v="0.70000000000000018"/>
    <n v="6000"/>
    <n v="4200.0000000000009"/>
    <n v="1260.0000000000002"/>
    <n v="0.3"/>
  </r>
  <r>
    <x v="2"/>
    <n v="1128299"/>
    <x v="74"/>
    <x v="2"/>
    <x v="7"/>
    <s v="Seattle"/>
    <x v="1"/>
    <n v="0.75000000000000022"/>
    <n v="6000"/>
    <n v="4500.0000000000009"/>
    <n v="1125.0000000000002"/>
    <n v="0.25"/>
  </r>
  <r>
    <x v="2"/>
    <n v="1128299"/>
    <x v="74"/>
    <x v="2"/>
    <x v="7"/>
    <s v="Seattle"/>
    <x v="2"/>
    <n v="0.70000000000000018"/>
    <n v="4500"/>
    <n v="3150.0000000000009"/>
    <n v="787.50000000000023"/>
    <n v="0.25"/>
  </r>
  <r>
    <x v="2"/>
    <n v="1128299"/>
    <x v="74"/>
    <x v="2"/>
    <x v="7"/>
    <s v="Seattle"/>
    <x v="3"/>
    <n v="0.70000000000000018"/>
    <n v="4000"/>
    <n v="2800.0000000000009"/>
    <n v="840.00000000000023"/>
    <n v="0.3"/>
  </r>
  <r>
    <x v="2"/>
    <n v="1128299"/>
    <x v="74"/>
    <x v="2"/>
    <x v="7"/>
    <s v="Seattle"/>
    <x v="4"/>
    <n v="0.80000000000000016"/>
    <n v="4250"/>
    <n v="3400.0000000000005"/>
    <n v="850.00000000000011"/>
    <n v="0.25"/>
  </r>
  <r>
    <x v="2"/>
    <n v="1128299"/>
    <x v="74"/>
    <x v="2"/>
    <x v="7"/>
    <s v="Seattle"/>
    <x v="5"/>
    <n v="0.65"/>
    <n v="4500"/>
    <n v="2925"/>
    <n v="585"/>
    <n v="0.2"/>
  </r>
  <r>
    <x v="2"/>
    <n v="1128299"/>
    <x v="75"/>
    <x v="2"/>
    <x v="7"/>
    <s v="Seattle"/>
    <x v="0"/>
    <n v="0.60000000000000009"/>
    <n v="5500"/>
    <n v="3300.0000000000005"/>
    <n v="990.00000000000011"/>
    <n v="0.3"/>
  </r>
  <r>
    <x v="2"/>
    <n v="1128299"/>
    <x v="75"/>
    <x v="2"/>
    <x v="7"/>
    <s v="Seattle"/>
    <x v="1"/>
    <n v="0.65000000000000013"/>
    <n v="5500"/>
    <n v="3575.0000000000009"/>
    <n v="893.75000000000023"/>
    <n v="0.25"/>
  </r>
  <r>
    <x v="2"/>
    <n v="1128299"/>
    <x v="75"/>
    <x v="2"/>
    <x v="7"/>
    <s v="Seattle"/>
    <x v="2"/>
    <n v="0.60000000000000009"/>
    <n v="3750"/>
    <n v="2250.0000000000005"/>
    <n v="562.50000000000011"/>
    <n v="0.25"/>
  </r>
  <r>
    <x v="2"/>
    <n v="1128299"/>
    <x v="75"/>
    <x v="2"/>
    <x v="7"/>
    <s v="Seattle"/>
    <x v="3"/>
    <n v="0.60000000000000009"/>
    <n v="3500"/>
    <n v="2100.0000000000005"/>
    <n v="630.00000000000011"/>
    <n v="0.3"/>
  </r>
  <r>
    <x v="2"/>
    <n v="1128299"/>
    <x v="75"/>
    <x v="2"/>
    <x v="7"/>
    <s v="Seattle"/>
    <x v="4"/>
    <n v="0.70000000000000007"/>
    <n v="3250"/>
    <n v="2275"/>
    <n v="568.75"/>
    <n v="0.25"/>
  </r>
  <r>
    <x v="2"/>
    <n v="1128299"/>
    <x v="75"/>
    <x v="2"/>
    <x v="7"/>
    <s v="Seattle"/>
    <x v="5"/>
    <n v="0.75000000000000011"/>
    <n v="3750"/>
    <n v="2812.5000000000005"/>
    <n v="562.50000000000011"/>
    <n v="0.2"/>
  </r>
  <r>
    <x v="2"/>
    <n v="1128299"/>
    <x v="76"/>
    <x v="2"/>
    <x v="7"/>
    <s v="Seattle"/>
    <x v="0"/>
    <n v="0.60000000000000009"/>
    <n v="6000"/>
    <n v="3600.0000000000005"/>
    <n v="1080"/>
    <n v="0.3"/>
  </r>
  <r>
    <x v="2"/>
    <n v="1128299"/>
    <x v="76"/>
    <x v="2"/>
    <x v="7"/>
    <s v="Seattle"/>
    <x v="1"/>
    <n v="0.65000000000000013"/>
    <n v="6250"/>
    <n v="4062.5000000000009"/>
    <n v="1015.6250000000002"/>
    <n v="0.25"/>
  </r>
  <r>
    <x v="2"/>
    <n v="1128299"/>
    <x v="76"/>
    <x v="2"/>
    <x v="7"/>
    <s v="Seattle"/>
    <x v="2"/>
    <n v="0.60000000000000009"/>
    <n v="4750"/>
    <n v="2850.0000000000005"/>
    <n v="712.50000000000011"/>
    <n v="0.25"/>
  </r>
  <r>
    <x v="2"/>
    <n v="1128299"/>
    <x v="76"/>
    <x v="2"/>
    <x v="7"/>
    <s v="Seattle"/>
    <x v="3"/>
    <n v="0.70000000000000018"/>
    <n v="4500"/>
    <n v="3150.0000000000009"/>
    <n v="945.00000000000023"/>
    <n v="0.3"/>
  </r>
  <r>
    <x v="2"/>
    <n v="1128299"/>
    <x v="76"/>
    <x v="2"/>
    <x v="7"/>
    <s v="Seattle"/>
    <x v="4"/>
    <n v="0.90000000000000013"/>
    <n v="4250"/>
    <n v="3825.0000000000005"/>
    <n v="956.25000000000011"/>
    <n v="0.25"/>
  </r>
  <r>
    <x v="2"/>
    <n v="1128299"/>
    <x v="76"/>
    <x v="2"/>
    <x v="7"/>
    <s v="Seattle"/>
    <x v="5"/>
    <n v="0.95000000000000018"/>
    <n v="5500"/>
    <n v="5225.0000000000009"/>
    <n v="1045.0000000000002"/>
    <n v="0.2"/>
  </r>
  <r>
    <x v="2"/>
    <n v="1128299"/>
    <x v="77"/>
    <x v="2"/>
    <x v="7"/>
    <s v="Seattle"/>
    <x v="0"/>
    <n v="0.80000000000000016"/>
    <n v="7500"/>
    <n v="6000.0000000000009"/>
    <n v="1800.0000000000002"/>
    <n v="0.3"/>
  </r>
  <r>
    <x v="2"/>
    <n v="1128299"/>
    <x v="77"/>
    <x v="2"/>
    <x v="7"/>
    <s v="Seattle"/>
    <x v="1"/>
    <n v="0.8500000000000002"/>
    <n v="7500"/>
    <n v="6375.0000000000018"/>
    <n v="1593.7500000000005"/>
    <n v="0.25"/>
  </r>
  <r>
    <x v="2"/>
    <n v="1128299"/>
    <x v="77"/>
    <x v="2"/>
    <x v="7"/>
    <s v="Seattle"/>
    <x v="2"/>
    <n v="0.80000000000000016"/>
    <n v="5500"/>
    <n v="4400.0000000000009"/>
    <n v="1100.0000000000002"/>
    <n v="0.25"/>
  </r>
  <r>
    <x v="2"/>
    <n v="1128299"/>
    <x v="77"/>
    <x v="2"/>
    <x v="7"/>
    <s v="Seattle"/>
    <x v="3"/>
    <n v="0.80000000000000016"/>
    <n v="5500"/>
    <n v="4400.0000000000009"/>
    <n v="1320.0000000000002"/>
    <n v="0.3"/>
  </r>
  <r>
    <x v="2"/>
    <n v="1128299"/>
    <x v="77"/>
    <x v="2"/>
    <x v="7"/>
    <s v="Seattle"/>
    <x v="4"/>
    <n v="0.90000000000000013"/>
    <n v="4750"/>
    <n v="4275.0000000000009"/>
    <n v="1068.7500000000002"/>
    <n v="0.25"/>
  </r>
  <r>
    <x v="2"/>
    <n v="1128299"/>
    <x v="77"/>
    <x v="2"/>
    <x v="7"/>
    <s v="Seattle"/>
    <x v="5"/>
    <n v="0.95000000000000018"/>
    <n v="5750"/>
    <n v="5462.5000000000009"/>
    <n v="1092.5000000000002"/>
    <n v="0.2"/>
  </r>
  <r>
    <x v="0"/>
    <n v="1185732"/>
    <x v="78"/>
    <x v="4"/>
    <x v="8"/>
    <s v="Miami"/>
    <x v="0"/>
    <n v="0.45"/>
    <n v="10500"/>
    <n v="4725"/>
    <n v="2126.25"/>
    <n v="0.45"/>
  </r>
  <r>
    <x v="0"/>
    <n v="1185732"/>
    <x v="78"/>
    <x v="4"/>
    <x v="8"/>
    <s v="Miami"/>
    <x v="1"/>
    <n v="0.45"/>
    <n v="8500"/>
    <n v="3825"/>
    <n v="1338.75"/>
    <n v="0.35"/>
  </r>
  <r>
    <x v="0"/>
    <n v="1185732"/>
    <x v="78"/>
    <x v="4"/>
    <x v="8"/>
    <s v="Miami"/>
    <x v="2"/>
    <n v="0.35000000000000003"/>
    <n v="8500"/>
    <n v="2975.0000000000005"/>
    <n v="743.75000000000011"/>
    <n v="0.25"/>
  </r>
  <r>
    <x v="0"/>
    <n v="1185732"/>
    <x v="78"/>
    <x v="4"/>
    <x v="8"/>
    <s v="Miami"/>
    <x v="3"/>
    <n v="0.39999999999999997"/>
    <n v="7000"/>
    <n v="2799.9999999999995"/>
    <n v="839.99999999999989"/>
    <n v="0.3"/>
  </r>
  <r>
    <x v="0"/>
    <n v="1185732"/>
    <x v="78"/>
    <x v="4"/>
    <x v="8"/>
    <s v="Miami"/>
    <x v="4"/>
    <n v="0.55000000000000004"/>
    <n v="7500"/>
    <n v="4125"/>
    <n v="1443.75"/>
    <n v="0.35"/>
  </r>
  <r>
    <x v="0"/>
    <n v="1185732"/>
    <x v="78"/>
    <x v="4"/>
    <x v="8"/>
    <s v="Miami"/>
    <x v="5"/>
    <n v="0.45"/>
    <n v="8500"/>
    <n v="3825"/>
    <n v="1912.5"/>
    <n v="0.5"/>
  </r>
  <r>
    <x v="0"/>
    <n v="1185732"/>
    <x v="79"/>
    <x v="4"/>
    <x v="8"/>
    <s v="Miami"/>
    <x v="0"/>
    <n v="0.45"/>
    <n v="11000"/>
    <n v="4950"/>
    <n v="2227.5"/>
    <n v="0.45"/>
  </r>
  <r>
    <x v="0"/>
    <n v="1185732"/>
    <x v="79"/>
    <x v="4"/>
    <x v="8"/>
    <s v="Miami"/>
    <x v="1"/>
    <n v="0.45"/>
    <n v="7500"/>
    <n v="3375"/>
    <n v="1181.25"/>
    <n v="0.35"/>
  </r>
  <r>
    <x v="0"/>
    <n v="1185732"/>
    <x v="79"/>
    <x v="4"/>
    <x v="8"/>
    <s v="Miami"/>
    <x v="2"/>
    <n v="0.35000000000000003"/>
    <n v="8000"/>
    <n v="2800.0000000000005"/>
    <n v="700.00000000000011"/>
    <n v="0.25"/>
  </r>
  <r>
    <x v="0"/>
    <n v="1185732"/>
    <x v="79"/>
    <x v="4"/>
    <x v="8"/>
    <s v="Miami"/>
    <x v="3"/>
    <n v="0.39999999999999997"/>
    <n v="6750"/>
    <n v="2700"/>
    <n v="810"/>
    <n v="0.3"/>
  </r>
  <r>
    <x v="0"/>
    <n v="1185732"/>
    <x v="79"/>
    <x v="4"/>
    <x v="8"/>
    <s v="Miami"/>
    <x v="4"/>
    <n v="0.55000000000000004"/>
    <n v="7500"/>
    <n v="4125"/>
    <n v="1443.75"/>
    <n v="0.35"/>
  </r>
  <r>
    <x v="0"/>
    <n v="1185732"/>
    <x v="79"/>
    <x v="4"/>
    <x v="8"/>
    <s v="Miami"/>
    <x v="5"/>
    <n v="0.45"/>
    <n v="8500"/>
    <n v="3825"/>
    <n v="1912.5"/>
    <n v="0.5"/>
  </r>
  <r>
    <x v="0"/>
    <n v="1185732"/>
    <x v="80"/>
    <x v="4"/>
    <x v="8"/>
    <s v="Miami"/>
    <x v="0"/>
    <n v="0.45"/>
    <n v="10700"/>
    <n v="4815"/>
    <n v="2166.75"/>
    <n v="0.45"/>
  </r>
  <r>
    <x v="0"/>
    <n v="1185732"/>
    <x v="80"/>
    <x v="4"/>
    <x v="8"/>
    <s v="Miami"/>
    <x v="1"/>
    <n v="0.45"/>
    <n v="7500"/>
    <n v="3375"/>
    <n v="1181.25"/>
    <n v="0.35"/>
  </r>
  <r>
    <x v="0"/>
    <n v="1185732"/>
    <x v="80"/>
    <x v="4"/>
    <x v="8"/>
    <s v="Miami"/>
    <x v="2"/>
    <n v="0.35000000000000003"/>
    <n v="7750"/>
    <n v="2712.5000000000005"/>
    <n v="678.12500000000011"/>
    <n v="0.25"/>
  </r>
  <r>
    <x v="0"/>
    <n v="1185732"/>
    <x v="80"/>
    <x v="4"/>
    <x v="8"/>
    <s v="Miami"/>
    <x v="3"/>
    <n v="0.39999999999999997"/>
    <n v="6250"/>
    <n v="2500"/>
    <n v="750"/>
    <n v="0.3"/>
  </r>
  <r>
    <x v="0"/>
    <n v="1185732"/>
    <x v="80"/>
    <x v="4"/>
    <x v="8"/>
    <s v="Miami"/>
    <x v="4"/>
    <n v="0.55000000000000004"/>
    <n v="6750"/>
    <n v="3712.5000000000005"/>
    <n v="1299.375"/>
    <n v="0.35"/>
  </r>
  <r>
    <x v="0"/>
    <n v="1185732"/>
    <x v="80"/>
    <x v="4"/>
    <x v="8"/>
    <s v="Miami"/>
    <x v="5"/>
    <n v="0.45"/>
    <n v="7750"/>
    <n v="3487.5"/>
    <n v="1743.75"/>
    <n v="0.5"/>
  </r>
  <r>
    <x v="0"/>
    <n v="1185732"/>
    <x v="81"/>
    <x v="4"/>
    <x v="8"/>
    <s v="Miami"/>
    <x v="0"/>
    <n v="0.45"/>
    <n v="10250"/>
    <n v="4612.5"/>
    <n v="2075.625"/>
    <n v="0.45"/>
  </r>
  <r>
    <x v="0"/>
    <n v="1185732"/>
    <x v="81"/>
    <x v="4"/>
    <x v="8"/>
    <s v="Miami"/>
    <x v="1"/>
    <n v="0.45"/>
    <n v="7250"/>
    <n v="3262.5"/>
    <n v="1141.875"/>
    <n v="0.35"/>
  </r>
  <r>
    <x v="0"/>
    <n v="1185732"/>
    <x v="81"/>
    <x v="4"/>
    <x v="8"/>
    <s v="Miami"/>
    <x v="2"/>
    <n v="0.35000000000000003"/>
    <n v="7250"/>
    <n v="2537.5000000000005"/>
    <n v="634.37500000000011"/>
    <n v="0.25"/>
  </r>
  <r>
    <x v="0"/>
    <n v="1185732"/>
    <x v="81"/>
    <x v="4"/>
    <x v="8"/>
    <s v="Miami"/>
    <x v="3"/>
    <n v="0.39999999999999997"/>
    <n v="6500"/>
    <n v="2600"/>
    <n v="780"/>
    <n v="0.3"/>
  </r>
  <r>
    <x v="0"/>
    <n v="1185732"/>
    <x v="81"/>
    <x v="4"/>
    <x v="8"/>
    <s v="Miami"/>
    <x v="4"/>
    <n v="0.55000000000000004"/>
    <n v="6750"/>
    <n v="3712.5000000000005"/>
    <n v="1299.375"/>
    <n v="0.35"/>
  </r>
  <r>
    <x v="0"/>
    <n v="1185732"/>
    <x v="81"/>
    <x v="4"/>
    <x v="8"/>
    <s v="Miami"/>
    <x v="5"/>
    <n v="0.45"/>
    <n v="8000"/>
    <n v="3600"/>
    <n v="1800"/>
    <n v="0.5"/>
  </r>
  <r>
    <x v="0"/>
    <n v="1185732"/>
    <x v="82"/>
    <x v="4"/>
    <x v="8"/>
    <s v="Miami"/>
    <x v="0"/>
    <n v="0.55000000000000004"/>
    <n v="10700"/>
    <n v="5885.0000000000009"/>
    <n v="2648.2500000000005"/>
    <n v="0.45"/>
  </r>
  <r>
    <x v="0"/>
    <n v="1185732"/>
    <x v="82"/>
    <x v="4"/>
    <x v="8"/>
    <s v="Miami"/>
    <x v="1"/>
    <n v="0.55000000000000004"/>
    <n v="7750"/>
    <n v="4262.5"/>
    <n v="1491.875"/>
    <n v="0.35"/>
  </r>
  <r>
    <x v="0"/>
    <n v="1185732"/>
    <x v="82"/>
    <x v="4"/>
    <x v="8"/>
    <s v="Miami"/>
    <x v="2"/>
    <n v="0.5"/>
    <n v="7500"/>
    <n v="3750"/>
    <n v="937.5"/>
    <n v="0.25"/>
  </r>
  <r>
    <x v="0"/>
    <n v="1185732"/>
    <x v="82"/>
    <x v="4"/>
    <x v="8"/>
    <s v="Miami"/>
    <x v="3"/>
    <n v="0.5"/>
    <n v="7000"/>
    <n v="3500"/>
    <n v="1050"/>
    <n v="0.3"/>
  </r>
  <r>
    <x v="0"/>
    <n v="1185732"/>
    <x v="82"/>
    <x v="4"/>
    <x v="8"/>
    <s v="Miami"/>
    <x v="4"/>
    <n v="0.6"/>
    <n v="7250"/>
    <n v="4350"/>
    <n v="1522.5"/>
    <n v="0.35"/>
  </r>
  <r>
    <x v="0"/>
    <n v="1185732"/>
    <x v="82"/>
    <x v="4"/>
    <x v="8"/>
    <s v="Miami"/>
    <x v="5"/>
    <n v="0.65"/>
    <n v="8250"/>
    <n v="5362.5"/>
    <n v="2681.25"/>
    <n v="0.5"/>
  </r>
  <r>
    <x v="0"/>
    <n v="1185732"/>
    <x v="83"/>
    <x v="4"/>
    <x v="8"/>
    <s v="Miami"/>
    <x v="0"/>
    <n v="0.6"/>
    <n v="10750"/>
    <n v="6450"/>
    <n v="2902.5"/>
    <n v="0.45"/>
  </r>
  <r>
    <x v="0"/>
    <n v="1185732"/>
    <x v="83"/>
    <x v="4"/>
    <x v="8"/>
    <s v="Miami"/>
    <x v="1"/>
    <n v="0.55000000000000004"/>
    <n v="8250"/>
    <n v="4537.5"/>
    <n v="1588.125"/>
    <n v="0.35"/>
  </r>
  <r>
    <x v="0"/>
    <n v="1185732"/>
    <x v="83"/>
    <x v="4"/>
    <x v="8"/>
    <s v="Miami"/>
    <x v="2"/>
    <n v="0.5"/>
    <n v="8000"/>
    <n v="4000"/>
    <n v="1000"/>
    <n v="0.25"/>
  </r>
  <r>
    <x v="0"/>
    <n v="1185732"/>
    <x v="83"/>
    <x v="4"/>
    <x v="8"/>
    <s v="Miami"/>
    <x v="3"/>
    <n v="0.5"/>
    <n v="7750"/>
    <n v="3875"/>
    <n v="1162.5"/>
    <n v="0.3"/>
  </r>
  <r>
    <x v="0"/>
    <n v="1185732"/>
    <x v="83"/>
    <x v="4"/>
    <x v="8"/>
    <s v="Miami"/>
    <x v="4"/>
    <n v="0.65"/>
    <n v="7750"/>
    <n v="5037.5"/>
    <n v="1763.125"/>
    <n v="0.35"/>
  </r>
  <r>
    <x v="0"/>
    <n v="1185732"/>
    <x v="83"/>
    <x v="4"/>
    <x v="8"/>
    <s v="Miami"/>
    <x v="5"/>
    <n v="0.70000000000000007"/>
    <n v="9250"/>
    <n v="6475.0000000000009"/>
    <n v="3237.5000000000005"/>
    <n v="0.5"/>
  </r>
  <r>
    <x v="0"/>
    <n v="1185732"/>
    <x v="84"/>
    <x v="4"/>
    <x v="8"/>
    <s v="Miami"/>
    <x v="0"/>
    <n v="0.65"/>
    <n v="11500"/>
    <n v="7475"/>
    <n v="3363.75"/>
    <n v="0.45"/>
  </r>
  <r>
    <x v="0"/>
    <n v="1185732"/>
    <x v="84"/>
    <x v="4"/>
    <x v="8"/>
    <s v="Miami"/>
    <x v="1"/>
    <n v="0.60000000000000009"/>
    <n v="9000"/>
    <n v="5400.0000000000009"/>
    <n v="1890.0000000000002"/>
    <n v="0.35"/>
  </r>
  <r>
    <x v="0"/>
    <n v="1185732"/>
    <x v="84"/>
    <x v="4"/>
    <x v="8"/>
    <s v="Miami"/>
    <x v="2"/>
    <n v="0.55000000000000004"/>
    <n v="8250"/>
    <n v="4537.5"/>
    <n v="1134.375"/>
    <n v="0.25"/>
  </r>
  <r>
    <x v="0"/>
    <n v="1185732"/>
    <x v="84"/>
    <x v="4"/>
    <x v="8"/>
    <s v="Miami"/>
    <x v="3"/>
    <n v="0.55000000000000004"/>
    <n v="7750"/>
    <n v="4262.5"/>
    <n v="1278.75"/>
    <n v="0.3"/>
  </r>
  <r>
    <x v="0"/>
    <n v="1185732"/>
    <x v="84"/>
    <x v="4"/>
    <x v="8"/>
    <s v="Miami"/>
    <x v="4"/>
    <n v="0.65"/>
    <n v="8000"/>
    <n v="5200"/>
    <n v="1819.9999999999998"/>
    <n v="0.35"/>
  </r>
  <r>
    <x v="0"/>
    <n v="1185732"/>
    <x v="84"/>
    <x v="4"/>
    <x v="8"/>
    <s v="Miami"/>
    <x v="5"/>
    <n v="0.70000000000000007"/>
    <n v="9750"/>
    <n v="6825.0000000000009"/>
    <n v="3412.5000000000005"/>
    <n v="0.5"/>
  </r>
  <r>
    <x v="0"/>
    <n v="1185732"/>
    <x v="85"/>
    <x v="4"/>
    <x v="8"/>
    <s v="Miami"/>
    <x v="0"/>
    <n v="0.65"/>
    <n v="11250"/>
    <n v="7312.5"/>
    <n v="3290.625"/>
    <n v="0.45"/>
  </r>
  <r>
    <x v="0"/>
    <n v="1185732"/>
    <x v="85"/>
    <x v="4"/>
    <x v="8"/>
    <s v="Miami"/>
    <x v="1"/>
    <n v="0.60000000000000009"/>
    <n v="9000"/>
    <n v="5400.0000000000009"/>
    <n v="1890.0000000000002"/>
    <n v="0.35"/>
  </r>
  <r>
    <x v="0"/>
    <n v="1185732"/>
    <x v="85"/>
    <x v="4"/>
    <x v="8"/>
    <s v="Miami"/>
    <x v="2"/>
    <n v="0.55000000000000004"/>
    <n v="8250"/>
    <n v="4537.5"/>
    <n v="1134.375"/>
    <n v="0.25"/>
  </r>
  <r>
    <x v="0"/>
    <n v="1185732"/>
    <x v="85"/>
    <x v="4"/>
    <x v="8"/>
    <s v="Miami"/>
    <x v="3"/>
    <n v="0.45"/>
    <n v="7750"/>
    <n v="3487.5"/>
    <n v="1046.25"/>
    <n v="0.3"/>
  </r>
  <r>
    <x v="0"/>
    <n v="1185732"/>
    <x v="85"/>
    <x v="4"/>
    <x v="8"/>
    <s v="Miami"/>
    <x v="4"/>
    <n v="0.55000000000000004"/>
    <n v="7500"/>
    <n v="4125"/>
    <n v="1443.75"/>
    <n v="0.35"/>
  </r>
  <r>
    <x v="0"/>
    <n v="1185732"/>
    <x v="85"/>
    <x v="4"/>
    <x v="8"/>
    <s v="Miami"/>
    <x v="5"/>
    <n v="0.60000000000000009"/>
    <n v="9250"/>
    <n v="5550.0000000000009"/>
    <n v="2775.0000000000005"/>
    <n v="0.5"/>
  </r>
  <r>
    <x v="0"/>
    <n v="1185732"/>
    <x v="86"/>
    <x v="4"/>
    <x v="8"/>
    <s v="Miami"/>
    <x v="0"/>
    <n v="0.55000000000000004"/>
    <n v="10500"/>
    <n v="5775.0000000000009"/>
    <n v="2598.7500000000005"/>
    <n v="0.45"/>
  </r>
  <r>
    <x v="0"/>
    <n v="1185732"/>
    <x v="86"/>
    <x v="4"/>
    <x v="8"/>
    <s v="Miami"/>
    <x v="1"/>
    <n v="0.50000000000000011"/>
    <n v="8500"/>
    <n v="4250.0000000000009"/>
    <n v="1487.5000000000002"/>
    <n v="0.35"/>
  </r>
  <r>
    <x v="0"/>
    <n v="1185732"/>
    <x v="86"/>
    <x v="4"/>
    <x v="8"/>
    <s v="Miami"/>
    <x v="2"/>
    <n v="0.45"/>
    <n v="7500"/>
    <n v="3375"/>
    <n v="843.75"/>
    <n v="0.25"/>
  </r>
  <r>
    <x v="0"/>
    <n v="1185732"/>
    <x v="86"/>
    <x v="4"/>
    <x v="8"/>
    <s v="Miami"/>
    <x v="3"/>
    <n v="0.45"/>
    <n v="7250"/>
    <n v="3262.5"/>
    <n v="978.75"/>
    <n v="0.3"/>
  </r>
  <r>
    <x v="0"/>
    <n v="1185732"/>
    <x v="86"/>
    <x v="4"/>
    <x v="8"/>
    <s v="Miami"/>
    <x v="4"/>
    <n v="0.55000000000000004"/>
    <n v="7250"/>
    <n v="3987.5000000000005"/>
    <n v="1395.625"/>
    <n v="0.35"/>
  </r>
  <r>
    <x v="0"/>
    <n v="1185732"/>
    <x v="86"/>
    <x v="4"/>
    <x v="8"/>
    <s v="Miami"/>
    <x v="5"/>
    <n v="0.60000000000000009"/>
    <n v="8250"/>
    <n v="4950.0000000000009"/>
    <n v="2475.0000000000005"/>
    <n v="0.5"/>
  </r>
  <r>
    <x v="0"/>
    <n v="1185732"/>
    <x v="87"/>
    <x v="4"/>
    <x v="8"/>
    <s v="Miami"/>
    <x v="0"/>
    <n v="0.60000000000000009"/>
    <n v="10000"/>
    <n v="6000.0000000000009"/>
    <n v="2700.0000000000005"/>
    <n v="0.45"/>
  </r>
  <r>
    <x v="0"/>
    <n v="1185732"/>
    <x v="87"/>
    <x v="4"/>
    <x v="8"/>
    <s v="Miami"/>
    <x v="1"/>
    <n v="0.50000000000000011"/>
    <n v="8250"/>
    <n v="4125.0000000000009"/>
    <n v="1443.7500000000002"/>
    <n v="0.35"/>
  </r>
  <r>
    <x v="0"/>
    <n v="1185732"/>
    <x v="87"/>
    <x v="4"/>
    <x v="8"/>
    <s v="Miami"/>
    <x v="2"/>
    <n v="0.50000000000000011"/>
    <n v="7250"/>
    <n v="3625.0000000000009"/>
    <n v="906.25000000000023"/>
    <n v="0.25"/>
  </r>
  <r>
    <x v="0"/>
    <n v="1185732"/>
    <x v="87"/>
    <x v="4"/>
    <x v="8"/>
    <s v="Miami"/>
    <x v="3"/>
    <n v="0.50000000000000011"/>
    <n v="7000"/>
    <n v="3500.0000000000009"/>
    <n v="1050.0000000000002"/>
    <n v="0.3"/>
  </r>
  <r>
    <x v="0"/>
    <n v="1185732"/>
    <x v="87"/>
    <x v="4"/>
    <x v="8"/>
    <s v="Miami"/>
    <x v="4"/>
    <n v="0.60000000000000009"/>
    <n v="7000"/>
    <n v="4200.0000000000009"/>
    <n v="1470.0000000000002"/>
    <n v="0.35"/>
  </r>
  <r>
    <x v="0"/>
    <n v="1185732"/>
    <x v="87"/>
    <x v="4"/>
    <x v="8"/>
    <s v="Miami"/>
    <x v="5"/>
    <n v="0.65"/>
    <n v="8250"/>
    <n v="5362.5"/>
    <n v="2681.25"/>
    <n v="0.5"/>
  </r>
  <r>
    <x v="0"/>
    <n v="1185732"/>
    <x v="88"/>
    <x v="4"/>
    <x v="8"/>
    <s v="Miami"/>
    <x v="0"/>
    <n v="0.60000000000000009"/>
    <n v="9750"/>
    <n v="5850.0000000000009"/>
    <n v="2632.5000000000005"/>
    <n v="0.45"/>
  </r>
  <r>
    <x v="0"/>
    <n v="1185732"/>
    <x v="88"/>
    <x v="4"/>
    <x v="8"/>
    <s v="Miami"/>
    <x v="1"/>
    <n v="0.50000000000000011"/>
    <n v="8000"/>
    <n v="4000.0000000000009"/>
    <n v="1400.0000000000002"/>
    <n v="0.35"/>
  </r>
  <r>
    <x v="0"/>
    <n v="1185732"/>
    <x v="88"/>
    <x v="4"/>
    <x v="8"/>
    <s v="Miami"/>
    <x v="2"/>
    <n v="0.50000000000000011"/>
    <n v="7450"/>
    <n v="3725.0000000000009"/>
    <n v="931.25000000000023"/>
    <n v="0.25"/>
  </r>
  <r>
    <x v="0"/>
    <n v="1185732"/>
    <x v="88"/>
    <x v="4"/>
    <x v="8"/>
    <s v="Miami"/>
    <x v="3"/>
    <n v="0.50000000000000011"/>
    <n v="7750"/>
    <n v="3875.0000000000009"/>
    <n v="1162.5000000000002"/>
    <n v="0.3"/>
  </r>
  <r>
    <x v="0"/>
    <n v="1185732"/>
    <x v="88"/>
    <x v="4"/>
    <x v="8"/>
    <s v="Miami"/>
    <x v="4"/>
    <n v="0.65"/>
    <n v="7500"/>
    <n v="4875"/>
    <n v="1706.25"/>
    <n v="0.35"/>
  </r>
  <r>
    <x v="0"/>
    <n v="1185732"/>
    <x v="88"/>
    <x v="4"/>
    <x v="8"/>
    <s v="Miami"/>
    <x v="5"/>
    <n v="0.7"/>
    <n v="8500"/>
    <n v="5950"/>
    <n v="2975"/>
    <n v="0.5"/>
  </r>
  <r>
    <x v="0"/>
    <n v="1185732"/>
    <x v="89"/>
    <x v="4"/>
    <x v="8"/>
    <s v="Miami"/>
    <x v="0"/>
    <n v="0.65"/>
    <n v="10750"/>
    <n v="6987.5"/>
    <n v="3144.375"/>
    <n v="0.45"/>
  </r>
  <r>
    <x v="0"/>
    <n v="1185732"/>
    <x v="89"/>
    <x v="4"/>
    <x v="8"/>
    <s v="Miami"/>
    <x v="1"/>
    <n v="0.55000000000000004"/>
    <n v="8750"/>
    <n v="4812.5"/>
    <n v="1684.375"/>
    <n v="0.35"/>
  </r>
  <r>
    <x v="0"/>
    <n v="1185732"/>
    <x v="89"/>
    <x v="4"/>
    <x v="8"/>
    <s v="Miami"/>
    <x v="2"/>
    <n v="0.55000000000000004"/>
    <n v="8250"/>
    <n v="4537.5"/>
    <n v="1134.375"/>
    <n v="0.25"/>
  </r>
  <r>
    <x v="0"/>
    <n v="1185732"/>
    <x v="89"/>
    <x v="4"/>
    <x v="8"/>
    <s v="Miami"/>
    <x v="3"/>
    <n v="0.55000000000000004"/>
    <n v="7750"/>
    <n v="4262.5"/>
    <n v="1278.75"/>
    <n v="0.3"/>
  </r>
  <r>
    <x v="0"/>
    <n v="1185732"/>
    <x v="89"/>
    <x v="4"/>
    <x v="8"/>
    <s v="Miami"/>
    <x v="4"/>
    <n v="0.65"/>
    <n v="7750"/>
    <n v="5037.5"/>
    <n v="1763.125"/>
    <n v="0.35"/>
  </r>
  <r>
    <x v="0"/>
    <n v="1185732"/>
    <x v="89"/>
    <x v="4"/>
    <x v="8"/>
    <s v="Miami"/>
    <x v="5"/>
    <n v="0.7"/>
    <n v="8750"/>
    <n v="6125"/>
    <n v="3062.5"/>
    <n v="0.5"/>
  </r>
  <r>
    <x v="0"/>
    <n v="1185732"/>
    <x v="90"/>
    <x v="3"/>
    <x v="9"/>
    <s v="Minneapolis"/>
    <x v="0"/>
    <n v="0.35"/>
    <n v="4500"/>
    <n v="1575"/>
    <n v="551.25"/>
    <n v="0.35000000000000003"/>
  </r>
  <r>
    <x v="0"/>
    <n v="1185732"/>
    <x v="90"/>
    <x v="3"/>
    <x v="9"/>
    <s v="Minneapolis"/>
    <x v="1"/>
    <n v="0.35"/>
    <n v="2500"/>
    <n v="875"/>
    <n v="262.5"/>
    <n v="0.3"/>
  </r>
  <r>
    <x v="0"/>
    <n v="1185732"/>
    <x v="90"/>
    <x v="3"/>
    <x v="9"/>
    <s v="Minneapolis"/>
    <x v="2"/>
    <n v="0.25"/>
    <n v="2500"/>
    <n v="625"/>
    <n v="187.5"/>
    <n v="0.3"/>
  </r>
  <r>
    <x v="0"/>
    <n v="1185732"/>
    <x v="90"/>
    <x v="3"/>
    <x v="9"/>
    <s v="Minneapolis"/>
    <x v="3"/>
    <n v="0.30000000000000004"/>
    <n v="1000"/>
    <n v="300.00000000000006"/>
    <n v="105.00000000000003"/>
    <n v="0.35000000000000003"/>
  </r>
  <r>
    <x v="0"/>
    <n v="1185732"/>
    <x v="90"/>
    <x v="3"/>
    <x v="9"/>
    <s v="Minneapolis"/>
    <x v="4"/>
    <n v="0.44999999999999996"/>
    <n v="1500"/>
    <n v="674.99999999999989"/>
    <n v="202.49999999999997"/>
    <n v="0.3"/>
  </r>
  <r>
    <x v="0"/>
    <n v="1185732"/>
    <x v="90"/>
    <x v="3"/>
    <x v="9"/>
    <s v="Minneapolis"/>
    <x v="5"/>
    <n v="0.35"/>
    <n v="2500"/>
    <n v="875"/>
    <n v="393.75"/>
    <n v="0.45"/>
  </r>
  <r>
    <x v="0"/>
    <n v="1185732"/>
    <x v="91"/>
    <x v="3"/>
    <x v="9"/>
    <s v="Minneapolis"/>
    <x v="0"/>
    <n v="0.35"/>
    <n v="5000"/>
    <n v="1750"/>
    <n v="612.50000000000011"/>
    <n v="0.35000000000000003"/>
  </r>
  <r>
    <x v="0"/>
    <n v="1185732"/>
    <x v="91"/>
    <x v="3"/>
    <x v="9"/>
    <s v="Minneapolis"/>
    <x v="1"/>
    <n v="0.35"/>
    <n v="1500"/>
    <n v="525"/>
    <n v="157.5"/>
    <n v="0.3"/>
  </r>
  <r>
    <x v="0"/>
    <n v="1185732"/>
    <x v="91"/>
    <x v="3"/>
    <x v="9"/>
    <s v="Minneapolis"/>
    <x v="2"/>
    <n v="0.25"/>
    <n v="2000"/>
    <n v="500"/>
    <n v="150"/>
    <n v="0.3"/>
  </r>
  <r>
    <x v="0"/>
    <n v="1185732"/>
    <x v="91"/>
    <x v="3"/>
    <x v="9"/>
    <s v="Minneapolis"/>
    <x v="3"/>
    <n v="0.30000000000000004"/>
    <n v="750"/>
    <n v="225.00000000000003"/>
    <n v="78.750000000000014"/>
    <n v="0.35000000000000003"/>
  </r>
  <r>
    <x v="0"/>
    <n v="1185732"/>
    <x v="91"/>
    <x v="3"/>
    <x v="9"/>
    <s v="Minneapolis"/>
    <x v="4"/>
    <n v="0.44999999999999996"/>
    <n v="1500"/>
    <n v="674.99999999999989"/>
    <n v="202.49999999999997"/>
    <n v="0.3"/>
  </r>
  <r>
    <x v="0"/>
    <n v="1185732"/>
    <x v="91"/>
    <x v="3"/>
    <x v="9"/>
    <s v="Minneapolis"/>
    <x v="5"/>
    <n v="0.35"/>
    <n v="2250"/>
    <n v="787.5"/>
    <n v="354.375"/>
    <n v="0.45"/>
  </r>
  <r>
    <x v="0"/>
    <n v="1185732"/>
    <x v="92"/>
    <x v="3"/>
    <x v="9"/>
    <s v="Minneapolis"/>
    <x v="0"/>
    <n v="0.4"/>
    <n v="4450"/>
    <n v="1780"/>
    <n v="623.00000000000011"/>
    <n v="0.35000000000000003"/>
  </r>
  <r>
    <x v="0"/>
    <n v="1185732"/>
    <x v="92"/>
    <x v="3"/>
    <x v="9"/>
    <s v="Minneapolis"/>
    <x v="1"/>
    <n v="0.4"/>
    <n v="1250"/>
    <n v="500"/>
    <n v="150"/>
    <n v="0.3"/>
  </r>
  <r>
    <x v="0"/>
    <n v="1185732"/>
    <x v="92"/>
    <x v="3"/>
    <x v="9"/>
    <s v="Minneapolis"/>
    <x v="2"/>
    <n v="0.30000000000000004"/>
    <n v="1750"/>
    <n v="525.00000000000011"/>
    <n v="157.50000000000003"/>
    <n v="0.3"/>
  </r>
  <r>
    <x v="0"/>
    <n v="1185732"/>
    <x v="92"/>
    <x v="3"/>
    <x v="9"/>
    <s v="Minneapolis"/>
    <x v="3"/>
    <n v="0.35"/>
    <n v="250"/>
    <n v="87.5"/>
    <n v="30.625000000000004"/>
    <n v="0.35000000000000003"/>
  </r>
  <r>
    <x v="0"/>
    <n v="1185732"/>
    <x v="92"/>
    <x v="3"/>
    <x v="9"/>
    <s v="Minneapolis"/>
    <x v="4"/>
    <n v="0.5"/>
    <n v="750"/>
    <n v="375"/>
    <n v="112.5"/>
    <n v="0.3"/>
  </r>
  <r>
    <x v="0"/>
    <n v="1185732"/>
    <x v="92"/>
    <x v="3"/>
    <x v="9"/>
    <s v="Minneapolis"/>
    <x v="5"/>
    <n v="0.4"/>
    <n v="1750"/>
    <n v="700"/>
    <n v="315"/>
    <n v="0.45"/>
  </r>
  <r>
    <x v="0"/>
    <n v="1185732"/>
    <x v="93"/>
    <x v="3"/>
    <x v="9"/>
    <s v="Minneapolis"/>
    <x v="0"/>
    <n v="0.4"/>
    <n v="4000"/>
    <n v="1600"/>
    <n v="560"/>
    <n v="0.35000000000000003"/>
  </r>
  <r>
    <x v="0"/>
    <n v="1185732"/>
    <x v="93"/>
    <x v="3"/>
    <x v="9"/>
    <s v="Minneapolis"/>
    <x v="1"/>
    <n v="0.4"/>
    <n v="1000"/>
    <n v="400"/>
    <n v="120"/>
    <n v="0.3"/>
  </r>
  <r>
    <x v="0"/>
    <n v="1185732"/>
    <x v="93"/>
    <x v="3"/>
    <x v="9"/>
    <s v="Minneapolis"/>
    <x v="2"/>
    <n v="0.30000000000000004"/>
    <n v="1000"/>
    <n v="300.00000000000006"/>
    <n v="90.000000000000014"/>
    <n v="0.3"/>
  </r>
  <r>
    <x v="0"/>
    <n v="1185732"/>
    <x v="93"/>
    <x v="3"/>
    <x v="9"/>
    <s v="Minneapolis"/>
    <x v="3"/>
    <n v="0.35"/>
    <n v="250"/>
    <n v="87.5"/>
    <n v="30.625000000000004"/>
    <n v="0.35000000000000003"/>
  </r>
  <r>
    <x v="0"/>
    <n v="1185732"/>
    <x v="93"/>
    <x v="3"/>
    <x v="9"/>
    <s v="Minneapolis"/>
    <x v="4"/>
    <n v="0.5"/>
    <n v="500"/>
    <n v="250"/>
    <n v="75"/>
    <n v="0.3"/>
  </r>
  <r>
    <x v="0"/>
    <n v="1185732"/>
    <x v="93"/>
    <x v="3"/>
    <x v="9"/>
    <s v="Minneapolis"/>
    <x v="5"/>
    <n v="0.4"/>
    <n v="1750"/>
    <n v="700"/>
    <n v="315"/>
    <n v="0.45"/>
  </r>
  <r>
    <x v="0"/>
    <n v="1185732"/>
    <x v="94"/>
    <x v="3"/>
    <x v="9"/>
    <s v="Minneapolis"/>
    <x v="0"/>
    <n v="0.5"/>
    <n v="4450"/>
    <n v="2225"/>
    <n v="778.75000000000011"/>
    <n v="0.35000000000000003"/>
  </r>
  <r>
    <x v="0"/>
    <n v="1185732"/>
    <x v="94"/>
    <x v="3"/>
    <x v="9"/>
    <s v="Minneapolis"/>
    <x v="1"/>
    <n v="0.45000000000000007"/>
    <n v="1500"/>
    <n v="675.00000000000011"/>
    <n v="202.50000000000003"/>
    <n v="0.3"/>
  </r>
  <r>
    <x v="0"/>
    <n v="1185732"/>
    <x v="94"/>
    <x v="3"/>
    <x v="9"/>
    <s v="Minneapolis"/>
    <x v="2"/>
    <n v="0.4"/>
    <n v="1250"/>
    <n v="500"/>
    <n v="150"/>
    <n v="0.3"/>
  </r>
  <r>
    <x v="0"/>
    <n v="1185732"/>
    <x v="94"/>
    <x v="3"/>
    <x v="9"/>
    <s v="Minneapolis"/>
    <x v="3"/>
    <n v="0.4"/>
    <n v="500"/>
    <n v="200"/>
    <n v="70"/>
    <n v="0.35000000000000003"/>
  </r>
  <r>
    <x v="0"/>
    <n v="1185732"/>
    <x v="94"/>
    <x v="3"/>
    <x v="9"/>
    <s v="Minneapolis"/>
    <x v="4"/>
    <n v="0.54999999999999993"/>
    <n v="750"/>
    <n v="412.49999999999994"/>
    <n v="123.74999999999997"/>
    <n v="0.3"/>
  </r>
  <r>
    <x v="0"/>
    <n v="1185732"/>
    <x v="94"/>
    <x v="3"/>
    <x v="9"/>
    <s v="Minneapolis"/>
    <x v="5"/>
    <n v="0.6"/>
    <n v="1750"/>
    <n v="1050"/>
    <n v="472.5"/>
    <n v="0.45"/>
  </r>
  <r>
    <x v="0"/>
    <n v="1185732"/>
    <x v="95"/>
    <x v="3"/>
    <x v="9"/>
    <s v="Minneapolis"/>
    <x v="0"/>
    <n v="0.45"/>
    <n v="4250"/>
    <n v="1912.5"/>
    <n v="669.37500000000011"/>
    <n v="0.35000000000000003"/>
  </r>
  <r>
    <x v="0"/>
    <n v="1185732"/>
    <x v="95"/>
    <x v="3"/>
    <x v="9"/>
    <s v="Minneapolis"/>
    <x v="1"/>
    <n v="0.40000000000000008"/>
    <n v="1750"/>
    <n v="700.00000000000011"/>
    <n v="210.00000000000003"/>
    <n v="0.3"/>
  </r>
  <r>
    <x v="0"/>
    <n v="1185732"/>
    <x v="95"/>
    <x v="3"/>
    <x v="9"/>
    <s v="Minneapolis"/>
    <x v="2"/>
    <n v="0.35000000000000003"/>
    <n v="1750"/>
    <n v="612.50000000000011"/>
    <n v="183.75000000000003"/>
    <n v="0.3"/>
  </r>
  <r>
    <x v="0"/>
    <n v="1185732"/>
    <x v="95"/>
    <x v="3"/>
    <x v="9"/>
    <s v="Minneapolis"/>
    <x v="3"/>
    <n v="0.35000000000000003"/>
    <n v="1500"/>
    <n v="525"/>
    <n v="183.75000000000003"/>
    <n v="0.35000000000000003"/>
  </r>
  <r>
    <x v="0"/>
    <n v="1185732"/>
    <x v="95"/>
    <x v="3"/>
    <x v="9"/>
    <s v="Minneapolis"/>
    <x v="4"/>
    <n v="0.5"/>
    <n v="1500"/>
    <n v="750"/>
    <n v="225"/>
    <n v="0.3"/>
  </r>
  <r>
    <x v="0"/>
    <n v="1185732"/>
    <x v="95"/>
    <x v="3"/>
    <x v="9"/>
    <s v="Minneapolis"/>
    <x v="5"/>
    <n v="0.55000000000000004"/>
    <n v="3250"/>
    <n v="1787.5000000000002"/>
    <n v="804.37500000000011"/>
    <n v="0.45"/>
  </r>
  <r>
    <x v="0"/>
    <n v="1185732"/>
    <x v="96"/>
    <x v="3"/>
    <x v="9"/>
    <s v="Minneapolis"/>
    <x v="0"/>
    <n v="0.5"/>
    <n v="5500"/>
    <n v="2750"/>
    <n v="962.50000000000011"/>
    <n v="0.35000000000000003"/>
  </r>
  <r>
    <x v="0"/>
    <n v="1185732"/>
    <x v="96"/>
    <x v="3"/>
    <x v="9"/>
    <s v="Minneapolis"/>
    <x v="1"/>
    <n v="0.45000000000000007"/>
    <n v="3000"/>
    <n v="1350.0000000000002"/>
    <n v="405.00000000000006"/>
    <n v="0.3"/>
  </r>
  <r>
    <x v="0"/>
    <n v="1185732"/>
    <x v="96"/>
    <x v="3"/>
    <x v="9"/>
    <s v="Minneapolis"/>
    <x v="2"/>
    <n v="0.4"/>
    <n v="2250"/>
    <n v="900"/>
    <n v="270"/>
    <n v="0.3"/>
  </r>
  <r>
    <x v="0"/>
    <n v="1185732"/>
    <x v="96"/>
    <x v="3"/>
    <x v="9"/>
    <s v="Minneapolis"/>
    <x v="3"/>
    <n v="0.4"/>
    <n v="1750"/>
    <n v="700"/>
    <n v="245.00000000000003"/>
    <n v="0.35000000000000003"/>
  </r>
  <r>
    <x v="0"/>
    <n v="1185732"/>
    <x v="96"/>
    <x v="3"/>
    <x v="9"/>
    <s v="Minneapolis"/>
    <x v="4"/>
    <n v="0.5"/>
    <n v="2000"/>
    <n v="1000"/>
    <n v="300"/>
    <n v="0.3"/>
  </r>
  <r>
    <x v="0"/>
    <n v="1185732"/>
    <x v="96"/>
    <x v="3"/>
    <x v="9"/>
    <s v="Minneapolis"/>
    <x v="5"/>
    <n v="0.55000000000000004"/>
    <n v="3750"/>
    <n v="2062.5"/>
    <n v="928.125"/>
    <n v="0.45"/>
  </r>
  <r>
    <x v="0"/>
    <n v="1185732"/>
    <x v="97"/>
    <x v="3"/>
    <x v="9"/>
    <s v="Minneapolis"/>
    <x v="0"/>
    <n v="0.5"/>
    <n v="5250"/>
    <n v="2625"/>
    <n v="918.75000000000011"/>
    <n v="0.35000000000000003"/>
  </r>
  <r>
    <x v="0"/>
    <n v="1185732"/>
    <x v="97"/>
    <x v="3"/>
    <x v="9"/>
    <s v="Minneapolis"/>
    <x v="1"/>
    <n v="0.45000000000000007"/>
    <n v="3000"/>
    <n v="1350.0000000000002"/>
    <n v="405.00000000000006"/>
    <n v="0.3"/>
  </r>
  <r>
    <x v="0"/>
    <n v="1185732"/>
    <x v="97"/>
    <x v="3"/>
    <x v="9"/>
    <s v="Minneapolis"/>
    <x v="2"/>
    <n v="0.4"/>
    <n v="2250"/>
    <n v="900"/>
    <n v="270"/>
    <n v="0.3"/>
  </r>
  <r>
    <x v="0"/>
    <n v="1185732"/>
    <x v="97"/>
    <x v="3"/>
    <x v="9"/>
    <s v="Minneapolis"/>
    <x v="3"/>
    <n v="0.35000000000000003"/>
    <n v="1750"/>
    <n v="612.50000000000011"/>
    <n v="214.37500000000006"/>
    <n v="0.35000000000000003"/>
  </r>
  <r>
    <x v="0"/>
    <n v="1185732"/>
    <x v="97"/>
    <x v="3"/>
    <x v="9"/>
    <s v="Minneapolis"/>
    <x v="4"/>
    <n v="0.45"/>
    <n v="1500"/>
    <n v="675"/>
    <n v="202.5"/>
    <n v="0.3"/>
  </r>
  <r>
    <x v="0"/>
    <n v="1185732"/>
    <x v="97"/>
    <x v="3"/>
    <x v="9"/>
    <s v="Minneapolis"/>
    <x v="5"/>
    <n v="0.5"/>
    <n v="3250"/>
    <n v="1625"/>
    <n v="731.25"/>
    <n v="0.45"/>
  </r>
  <r>
    <x v="0"/>
    <n v="1185732"/>
    <x v="98"/>
    <x v="3"/>
    <x v="9"/>
    <s v="Minneapolis"/>
    <x v="0"/>
    <n v="0.45"/>
    <n v="4500"/>
    <n v="2025"/>
    <n v="708.75000000000011"/>
    <n v="0.35000000000000003"/>
  </r>
  <r>
    <x v="0"/>
    <n v="1185732"/>
    <x v="98"/>
    <x v="3"/>
    <x v="9"/>
    <s v="Minneapolis"/>
    <x v="1"/>
    <n v="0.40000000000000008"/>
    <n v="2500"/>
    <n v="1000.0000000000002"/>
    <n v="300.00000000000006"/>
    <n v="0.3"/>
  </r>
  <r>
    <x v="0"/>
    <n v="1185732"/>
    <x v="98"/>
    <x v="3"/>
    <x v="9"/>
    <s v="Minneapolis"/>
    <x v="2"/>
    <n v="0.25"/>
    <n v="1500"/>
    <n v="375"/>
    <n v="112.5"/>
    <n v="0.3"/>
  </r>
  <r>
    <x v="0"/>
    <n v="1185732"/>
    <x v="98"/>
    <x v="3"/>
    <x v="9"/>
    <s v="Minneapolis"/>
    <x v="3"/>
    <n v="0.25"/>
    <n v="1250"/>
    <n v="312.5"/>
    <n v="109.37500000000001"/>
    <n v="0.35000000000000003"/>
  </r>
  <r>
    <x v="0"/>
    <n v="1185732"/>
    <x v="98"/>
    <x v="3"/>
    <x v="9"/>
    <s v="Minneapolis"/>
    <x v="4"/>
    <n v="0.35"/>
    <n v="1250"/>
    <n v="437.5"/>
    <n v="131.25"/>
    <n v="0.3"/>
  </r>
  <r>
    <x v="0"/>
    <n v="1185732"/>
    <x v="98"/>
    <x v="3"/>
    <x v="9"/>
    <s v="Minneapolis"/>
    <x v="5"/>
    <n v="0.4"/>
    <n v="2000"/>
    <n v="800"/>
    <n v="360"/>
    <n v="0.45"/>
  </r>
  <r>
    <x v="0"/>
    <n v="1185732"/>
    <x v="99"/>
    <x v="3"/>
    <x v="9"/>
    <s v="Minneapolis"/>
    <x v="0"/>
    <n v="0.44999999999999996"/>
    <n v="3750"/>
    <n v="1687.4999999999998"/>
    <n v="590.625"/>
    <n v="0.35000000000000003"/>
  </r>
  <r>
    <x v="0"/>
    <n v="1185732"/>
    <x v="99"/>
    <x v="3"/>
    <x v="9"/>
    <s v="Minneapolis"/>
    <x v="1"/>
    <n v="0.35"/>
    <n v="2000"/>
    <n v="700"/>
    <n v="210"/>
    <n v="0.3"/>
  </r>
  <r>
    <x v="0"/>
    <n v="1185732"/>
    <x v="99"/>
    <x v="3"/>
    <x v="9"/>
    <s v="Minneapolis"/>
    <x v="2"/>
    <n v="0.35"/>
    <n v="1000"/>
    <n v="350"/>
    <n v="105"/>
    <n v="0.3"/>
  </r>
  <r>
    <x v="0"/>
    <n v="1185732"/>
    <x v="99"/>
    <x v="3"/>
    <x v="9"/>
    <s v="Minneapolis"/>
    <x v="3"/>
    <n v="0.35"/>
    <n v="750"/>
    <n v="262.5"/>
    <n v="91.875000000000014"/>
    <n v="0.35000000000000003"/>
  </r>
  <r>
    <x v="0"/>
    <n v="1185732"/>
    <x v="99"/>
    <x v="3"/>
    <x v="9"/>
    <s v="Minneapolis"/>
    <x v="4"/>
    <n v="0.44999999999999996"/>
    <n v="750"/>
    <n v="337.49999999999994"/>
    <n v="101.24999999999999"/>
    <n v="0.3"/>
  </r>
  <r>
    <x v="0"/>
    <n v="1185732"/>
    <x v="99"/>
    <x v="3"/>
    <x v="9"/>
    <s v="Minneapolis"/>
    <x v="5"/>
    <n v="0.49999999999999989"/>
    <n v="2000"/>
    <n v="999.99999999999977"/>
    <n v="449.99999999999989"/>
    <n v="0.45"/>
  </r>
  <r>
    <x v="0"/>
    <n v="1185732"/>
    <x v="100"/>
    <x v="3"/>
    <x v="9"/>
    <s v="Minneapolis"/>
    <x v="0"/>
    <n v="0.5"/>
    <n v="3500"/>
    <n v="1750"/>
    <n v="612.50000000000011"/>
    <n v="0.35000000000000003"/>
  </r>
  <r>
    <x v="0"/>
    <n v="1185732"/>
    <x v="100"/>
    <x v="3"/>
    <x v="9"/>
    <s v="Minneapolis"/>
    <x v="1"/>
    <n v="0.4"/>
    <n v="2000"/>
    <n v="800"/>
    <n v="240"/>
    <n v="0.3"/>
  </r>
  <r>
    <x v="0"/>
    <n v="1185732"/>
    <x v="100"/>
    <x v="3"/>
    <x v="9"/>
    <s v="Minneapolis"/>
    <x v="2"/>
    <n v="0.4"/>
    <n v="1450"/>
    <n v="580"/>
    <n v="174"/>
    <n v="0.3"/>
  </r>
  <r>
    <x v="0"/>
    <n v="1185732"/>
    <x v="100"/>
    <x v="3"/>
    <x v="9"/>
    <s v="Minneapolis"/>
    <x v="3"/>
    <n v="0.4"/>
    <n v="1500"/>
    <n v="600"/>
    <n v="210.00000000000003"/>
    <n v="0.35000000000000003"/>
  </r>
  <r>
    <x v="0"/>
    <n v="1185732"/>
    <x v="100"/>
    <x v="3"/>
    <x v="9"/>
    <s v="Minneapolis"/>
    <x v="4"/>
    <n v="0.54999999999999993"/>
    <n v="1250"/>
    <n v="687.49999999999989"/>
    <n v="206.24999999999997"/>
    <n v="0.3"/>
  </r>
  <r>
    <x v="0"/>
    <n v="1185732"/>
    <x v="100"/>
    <x v="3"/>
    <x v="9"/>
    <s v="Minneapolis"/>
    <x v="5"/>
    <n v="0.59999999999999987"/>
    <n v="2250"/>
    <n v="1349.9999999999998"/>
    <n v="607.49999999999989"/>
    <n v="0.45"/>
  </r>
  <r>
    <x v="0"/>
    <n v="1185732"/>
    <x v="101"/>
    <x v="3"/>
    <x v="9"/>
    <s v="Minneapolis"/>
    <x v="0"/>
    <n v="0.54999999999999993"/>
    <n v="4750"/>
    <n v="2612.4999999999995"/>
    <n v="914.37499999999989"/>
    <n v="0.35000000000000003"/>
  </r>
  <r>
    <x v="0"/>
    <n v="1185732"/>
    <x v="101"/>
    <x v="3"/>
    <x v="9"/>
    <s v="Minneapolis"/>
    <x v="1"/>
    <n v="0.45"/>
    <n v="2750"/>
    <n v="1237.5"/>
    <n v="371.25"/>
    <n v="0.3"/>
  </r>
  <r>
    <x v="0"/>
    <n v="1185732"/>
    <x v="101"/>
    <x v="3"/>
    <x v="9"/>
    <s v="Minneapolis"/>
    <x v="2"/>
    <n v="0.45"/>
    <n v="2250"/>
    <n v="1012.5"/>
    <n v="303.75"/>
    <n v="0.3"/>
  </r>
  <r>
    <x v="0"/>
    <n v="1185732"/>
    <x v="101"/>
    <x v="3"/>
    <x v="9"/>
    <s v="Minneapolis"/>
    <x v="3"/>
    <n v="0.45"/>
    <n v="1750"/>
    <n v="787.5"/>
    <n v="275.625"/>
    <n v="0.35000000000000003"/>
  </r>
  <r>
    <x v="0"/>
    <n v="1185732"/>
    <x v="101"/>
    <x v="3"/>
    <x v="9"/>
    <s v="Minneapolis"/>
    <x v="4"/>
    <n v="0.54999999999999993"/>
    <n v="1750"/>
    <n v="962.49999999999989"/>
    <n v="288.74999999999994"/>
    <n v="0.3"/>
  </r>
  <r>
    <x v="0"/>
    <n v="1185732"/>
    <x v="101"/>
    <x v="3"/>
    <x v="9"/>
    <s v="Minneapolis"/>
    <x v="5"/>
    <n v="0.59999999999999987"/>
    <n v="2750"/>
    <n v="1649.9999999999995"/>
    <n v="742.49999999999977"/>
    <n v="0.45"/>
  </r>
  <r>
    <x v="3"/>
    <n v="1189833"/>
    <x v="102"/>
    <x v="3"/>
    <x v="10"/>
    <s v="Billings"/>
    <x v="0"/>
    <n v="0.35"/>
    <n v="4750"/>
    <n v="1662.5"/>
    <n v="748.125"/>
    <n v="0.45"/>
  </r>
  <r>
    <x v="3"/>
    <n v="1189833"/>
    <x v="102"/>
    <x v="3"/>
    <x v="10"/>
    <s v="Billings"/>
    <x v="1"/>
    <n v="0.45"/>
    <n v="4750"/>
    <n v="2137.5"/>
    <n v="641.25"/>
    <n v="0.3"/>
  </r>
  <r>
    <x v="3"/>
    <n v="1189833"/>
    <x v="102"/>
    <x v="3"/>
    <x v="10"/>
    <s v="Billings"/>
    <x v="2"/>
    <n v="0.45"/>
    <n v="4750"/>
    <n v="2137.5"/>
    <n v="961.875"/>
    <n v="0.45"/>
  </r>
  <r>
    <x v="3"/>
    <n v="1189833"/>
    <x v="102"/>
    <x v="3"/>
    <x v="10"/>
    <s v="Billings"/>
    <x v="3"/>
    <n v="0.45"/>
    <n v="3250"/>
    <n v="1462.5"/>
    <n v="585"/>
    <n v="0.39999999999999997"/>
  </r>
  <r>
    <x v="3"/>
    <n v="1189833"/>
    <x v="102"/>
    <x v="3"/>
    <x v="10"/>
    <s v="Billings"/>
    <x v="4"/>
    <n v="0.5"/>
    <n v="2750"/>
    <n v="1375"/>
    <n v="825.00000000000011"/>
    <n v="0.60000000000000009"/>
  </r>
  <r>
    <x v="3"/>
    <n v="1189833"/>
    <x v="102"/>
    <x v="3"/>
    <x v="10"/>
    <s v="Billings"/>
    <x v="5"/>
    <n v="0.45"/>
    <n v="4750"/>
    <n v="2137.5"/>
    <n v="534.375"/>
    <n v="0.25"/>
  </r>
  <r>
    <x v="3"/>
    <n v="1189833"/>
    <x v="103"/>
    <x v="3"/>
    <x v="10"/>
    <s v="Billings"/>
    <x v="0"/>
    <n v="0.35"/>
    <n v="5250"/>
    <n v="1837.4999999999998"/>
    <n v="826.87499999999989"/>
    <n v="0.45"/>
  </r>
  <r>
    <x v="3"/>
    <n v="1189833"/>
    <x v="103"/>
    <x v="3"/>
    <x v="10"/>
    <s v="Billings"/>
    <x v="1"/>
    <n v="0.45"/>
    <n v="4250"/>
    <n v="1912.5"/>
    <n v="573.75"/>
    <n v="0.3"/>
  </r>
  <r>
    <x v="3"/>
    <n v="1189833"/>
    <x v="103"/>
    <x v="3"/>
    <x v="10"/>
    <s v="Billings"/>
    <x v="2"/>
    <n v="0.45"/>
    <n v="4500"/>
    <n v="2025"/>
    <n v="911.25"/>
    <n v="0.45"/>
  </r>
  <r>
    <x v="3"/>
    <n v="1189833"/>
    <x v="103"/>
    <x v="3"/>
    <x v="10"/>
    <s v="Billings"/>
    <x v="3"/>
    <n v="0.45"/>
    <n v="3000"/>
    <n v="1350"/>
    <n v="540"/>
    <n v="0.39999999999999997"/>
  </r>
  <r>
    <x v="3"/>
    <n v="1189833"/>
    <x v="103"/>
    <x v="3"/>
    <x v="10"/>
    <s v="Billings"/>
    <x v="4"/>
    <n v="0.5"/>
    <n v="2250"/>
    <n v="1125"/>
    <n v="675.00000000000011"/>
    <n v="0.60000000000000009"/>
  </r>
  <r>
    <x v="3"/>
    <n v="1189833"/>
    <x v="103"/>
    <x v="3"/>
    <x v="10"/>
    <s v="Billings"/>
    <x v="5"/>
    <n v="0.45"/>
    <n v="4250"/>
    <n v="1912.5"/>
    <n v="478.125"/>
    <n v="0.25"/>
  </r>
  <r>
    <x v="3"/>
    <n v="1189833"/>
    <x v="104"/>
    <x v="3"/>
    <x v="10"/>
    <s v="Billings"/>
    <x v="0"/>
    <n v="0.35"/>
    <n v="5750"/>
    <n v="2012.4999999999998"/>
    <n v="905.62499999999989"/>
    <n v="0.45"/>
  </r>
  <r>
    <x v="3"/>
    <n v="1189833"/>
    <x v="104"/>
    <x v="3"/>
    <x v="10"/>
    <s v="Billings"/>
    <x v="1"/>
    <n v="0.45"/>
    <n v="4250"/>
    <n v="1912.5"/>
    <n v="573.75"/>
    <n v="0.3"/>
  </r>
  <r>
    <x v="3"/>
    <n v="1189833"/>
    <x v="104"/>
    <x v="3"/>
    <x v="10"/>
    <s v="Billings"/>
    <x v="2"/>
    <n v="0.45"/>
    <n v="4250"/>
    <n v="1912.5"/>
    <n v="860.625"/>
    <n v="0.45"/>
  </r>
  <r>
    <x v="3"/>
    <n v="1189833"/>
    <x v="104"/>
    <x v="3"/>
    <x v="10"/>
    <s v="Billings"/>
    <x v="3"/>
    <n v="0.45"/>
    <n v="3250"/>
    <n v="1462.5"/>
    <n v="585"/>
    <n v="0.39999999999999997"/>
  </r>
  <r>
    <x v="3"/>
    <n v="1189833"/>
    <x v="104"/>
    <x v="3"/>
    <x v="10"/>
    <s v="Billings"/>
    <x v="4"/>
    <n v="0.5"/>
    <n v="2000"/>
    <n v="1000"/>
    <n v="600.00000000000011"/>
    <n v="0.60000000000000009"/>
  </r>
  <r>
    <x v="3"/>
    <n v="1189833"/>
    <x v="104"/>
    <x v="3"/>
    <x v="10"/>
    <s v="Billings"/>
    <x v="5"/>
    <n v="0.45"/>
    <n v="4000"/>
    <n v="1800"/>
    <n v="450"/>
    <n v="0.25"/>
  </r>
  <r>
    <x v="3"/>
    <n v="1189833"/>
    <x v="105"/>
    <x v="3"/>
    <x v="10"/>
    <s v="Billings"/>
    <x v="0"/>
    <n v="0.45"/>
    <n v="5750"/>
    <n v="2587.5"/>
    <n v="1164.375"/>
    <n v="0.45"/>
  </r>
  <r>
    <x v="3"/>
    <n v="1189833"/>
    <x v="105"/>
    <x v="3"/>
    <x v="10"/>
    <s v="Billings"/>
    <x v="1"/>
    <n v="0.45"/>
    <n v="3750"/>
    <n v="1687.5"/>
    <n v="506.25"/>
    <n v="0.3"/>
  </r>
  <r>
    <x v="3"/>
    <n v="1189833"/>
    <x v="105"/>
    <x v="3"/>
    <x v="10"/>
    <s v="Billings"/>
    <x v="2"/>
    <n v="0.45"/>
    <n v="4000"/>
    <n v="1800"/>
    <n v="810"/>
    <n v="0.45"/>
  </r>
  <r>
    <x v="3"/>
    <n v="1189833"/>
    <x v="105"/>
    <x v="3"/>
    <x v="10"/>
    <s v="Billings"/>
    <x v="3"/>
    <n v="0.4"/>
    <n v="3000"/>
    <n v="1200"/>
    <n v="479.99999999999994"/>
    <n v="0.39999999999999997"/>
  </r>
  <r>
    <x v="3"/>
    <n v="1189833"/>
    <x v="105"/>
    <x v="3"/>
    <x v="10"/>
    <s v="Billings"/>
    <x v="4"/>
    <n v="0.45"/>
    <n v="2000"/>
    <n v="900"/>
    <n v="540.00000000000011"/>
    <n v="0.60000000000000009"/>
  </r>
  <r>
    <x v="3"/>
    <n v="1189833"/>
    <x v="105"/>
    <x v="3"/>
    <x v="10"/>
    <s v="Billings"/>
    <x v="5"/>
    <n v="0.6"/>
    <n v="3750"/>
    <n v="2250"/>
    <n v="562.5"/>
    <n v="0.25"/>
  </r>
  <r>
    <x v="3"/>
    <n v="1189833"/>
    <x v="106"/>
    <x v="3"/>
    <x v="10"/>
    <s v="Billings"/>
    <x v="0"/>
    <n v="0.4"/>
    <n v="5750"/>
    <n v="2300"/>
    <n v="1035"/>
    <n v="0.45"/>
  </r>
  <r>
    <x v="3"/>
    <n v="1189833"/>
    <x v="106"/>
    <x v="3"/>
    <x v="10"/>
    <s v="Billings"/>
    <x v="1"/>
    <n v="0.45"/>
    <n v="4250"/>
    <n v="1912.5"/>
    <n v="573.75"/>
    <n v="0.3"/>
  </r>
  <r>
    <x v="3"/>
    <n v="1189833"/>
    <x v="106"/>
    <x v="3"/>
    <x v="10"/>
    <s v="Billings"/>
    <x v="2"/>
    <n v="0.45"/>
    <n v="4250"/>
    <n v="1912.5"/>
    <n v="860.625"/>
    <n v="0.45"/>
  </r>
  <r>
    <x v="3"/>
    <n v="1189833"/>
    <x v="106"/>
    <x v="3"/>
    <x v="10"/>
    <s v="Billings"/>
    <x v="3"/>
    <n v="0.4"/>
    <n v="3250"/>
    <n v="1300"/>
    <n v="520"/>
    <n v="0.39999999999999997"/>
  </r>
  <r>
    <x v="3"/>
    <n v="1189833"/>
    <x v="106"/>
    <x v="3"/>
    <x v="10"/>
    <s v="Billings"/>
    <x v="4"/>
    <n v="0.45"/>
    <n v="2250"/>
    <n v="1012.5"/>
    <n v="607.50000000000011"/>
    <n v="0.60000000000000009"/>
  </r>
  <r>
    <x v="3"/>
    <n v="1189833"/>
    <x v="106"/>
    <x v="3"/>
    <x v="10"/>
    <s v="Billings"/>
    <x v="5"/>
    <n v="0.6"/>
    <n v="4000"/>
    <n v="2400"/>
    <n v="600"/>
    <n v="0.25"/>
  </r>
  <r>
    <x v="3"/>
    <n v="1189833"/>
    <x v="107"/>
    <x v="3"/>
    <x v="10"/>
    <s v="Billings"/>
    <x v="0"/>
    <n v="0.4"/>
    <n v="6750"/>
    <n v="2700"/>
    <n v="1215"/>
    <n v="0.45"/>
  </r>
  <r>
    <x v="3"/>
    <n v="1189833"/>
    <x v="107"/>
    <x v="3"/>
    <x v="10"/>
    <s v="Billings"/>
    <x v="1"/>
    <n v="0.45"/>
    <n v="5250"/>
    <n v="2362.5"/>
    <n v="708.75"/>
    <n v="0.3"/>
  </r>
  <r>
    <x v="3"/>
    <n v="1189833"/>
    <x v="107"/>
    <x v="3"/>
    <x v="10"/>
    <s v="Billings"/>
    <x v="2"/>
    <n v="0.45"/>
    <n v="5500"/>
    <n v="2475"/>
    <n v="1113.75"/>
    <n v="0.45"/>
  </r>
  <r>
    <x v="3"/>
    <n v="1189833"/>
    <x v="107"/>
    <x v="3"/>
    <x v="10"/>
    <s v="Billings"/>
    <x v="3"/>
    <n v="0.4"/>
    <n v="4250"/>
    <n v="1700"/>
    <n v="680"/>
    <n v="0.39999999999999997"/>
  </r>
  <r>
    <x v="3"/>
    <n v="1189833"/>
    <x v="107"/>
    <x v="3"/>
    <x v="10"/>
    <s v="Billings"/>
    <x v="4"/>
    <n v="0.45"/>
    <n v="3000"/>
    <n v="1350"/>
    <n v="810.00000000000011"/>
    <n v="0.60000000000000009"/>
  </r>
  <r>
    <x v="3"/>
    <n v="1189833"/>
    <x v="107"/>
    <x v="3"/>
    <x v="10"/>
    <s v="Billings"/>
    <x v="5"/>
    <n v="0.6"/>
    <n v="6000"/>
    <n v="3600"/>
    <n v="900"/>
    <n v="0.25"/>
  </r>
  <r>
    <x v="3"/>
    <n v="1189833"/>
    <x v="108"/>
    <x v="3"/>
    <x v="10"/>
    <s v="Billings"/>
    <x v="0"/>
    <n v="0.4"/>
    <n v="7500"/>
    <n v="3000"/>
    <n v="1350"/>
    <n v="0.45"/>
  </r>
  <r>
    <x v="3"/>
    <n v="1189833"/>
    <x v="108"/>
    <x v="3"/>
    <x v="10"/>
    <s v="Billings"/>
    <x v="1"/>
    <n v="0.45"/>
    <n v="6000"/>
    <n v="2700"/>
    <n v="810"/>
    <n v="0.3"/>
  </r>
  <r>
    <x v="3"/>
    <n v="1189833"/>
    <x v="108"/>
    <x v="3"/>
    <x v="10"/>
    <s v="Billings"/>
    <x v="2"/>
    <n v="0.45"/>
    <n v="5500"/>
    <n v="2475"/>
    <n v="1113.75"/>
    <n v="0.45"/>
  </r>
  <r>
    <x v="3"/>
    <n v="1189833"/>
    <x v="108"/>
    <x v="3"/>
    <x v="10"/>
    <s v="Billings"/>
    <x v="3"/>
    <n v="0.4"/>
    <n v="4500"/>
    <n v="1800"/>
    <n v="719.99999999999989"/>
    <n v="0.39999999999999997"/>
  </r>
  <r>
    <x v="3"/>
    <n v="1189833"/>
    <x v="108"/>
    <x v="3"/>
    <x v="10"/>
    <s v="Billings"/>
    <x v="4"/>
    <n v="0.45"/>
    <n v="4750"/>
    <n v="2137.5"/>
    <n v="1282.5000000000002"/>
    <n v="0.60000000000000009"/>
  </r>
  <r>
    <x v="3"/>
    <n v="1189833"/>
    <x v="108"/>
    <x v="3"/>
    <x v="10"/>
    <s v="Billings"/>
    <x v="5"/>
    <n v="0.6"/>
    <n v="4750"/>
    <n v="2850"/>
    <n v="712.5"/>
    <n v="0.25"/>
  </r>
  <r>
    <x v="3"/>
    <n v="1189833"/>
    <x v="109"/>
    <x v="3"/>
    <x v="10"/>
    <s v="Billings"/>
    <x v="0"/>
    <n v="0.45"/>
    <n v="6750"/>
    <n v="3037.5"/>
    <n v="1366.875"/>
    <n v="0.45"/>
  </r>
  <r>
    <x v="3"/>
    <n v="1189833"/>
    <x v="109"/>
    <x v="3"/>
    <x v="10"/>
    <s v="Billings"/>
    <x v="1"/>
    <n v="0.55000000000000004"/>
    <n v="6250"/>
    <n v="3437.5000000000005"/>
    <n v="1031.25"/>
    <n v="0.3"/>
  </r>
  <r>
    <x v="3"/>
    <n v="1189833"/>
    <x v="109"/>
    <x v="3"/>
    <x v="10"/>
    <s v="Billings"/>
    <x v="2"/>
    <n v="0.5"/>
    <n v="5000"/>
    <n v="2500"/>
    <n v="1125"/>
    <n v="0.45"/>
  </r>
  <r>
    <x v="3"/>
    <n v="1189833"/>
    <x v="109"/>
    <x v="3"/>
    <x v="10"/>
    <s v="Billings"/>
    <x v="3"/>
    <n v="0.45"/>
    <n v="4250"/>
    <n v="1912.5"/>
    <n v="764.99999999999989"/>
    <n v="0.39999999999999997"/>
  </r>
  <r>
    <x v="3"/>
    <n v="1189833"/>
    <x v="109"/>
    <x v="3"/>
    <x v="10"/>
    <s v="Billings"/>
    <x v="4"/>
    <n v="0.54999999999999993"/>
    <n v="4250"/>
    <n v="2337.4999999999995"/>
    <n v="1402.5"/>
    <n v="0.60000000000000009"/>
  </r>
  <r>
    <x v="3"/>
    <n v="1189833"/>
    <x v="109"/>
    <x v="3"/>
    <x v="10"/>
    <s v="Billings"/>
    <x v="5"/>
    <n v="0.6"/>
    <n v="4000"/>
    <n v="2400"/>
    <n v="600"/>
    <n v="0.25"/>
  </r>
  <r>
    <x v="3"/>
    <n v="1189833"/>
    <x v="110"/>
    <x v="3"/>
    <x v="10"/>
    <s v="Billings"/>
    <x v="0"/>
    <n v="0.45"/>
    <n v="6000"/>
    <n v="2700"/>
    <n v="1215"/>
    <n v="0.45"/>
  </r>
  <r>
    <x v="3"/>
    <n v="1189833"/>
    <x v="110"/>
    <x v="3"/>
    <x v="10"/>
    <s v="Billings"/>
    <x v="1"/>
    <n v="0.5"/>
    <n v="6000"/>
    <n v="3000"/>
    <n v="900"/>
    <n v="0.3"/>
  </r>
  <r>
    <x v="3"/>
    <n v="1189833"/>
    <x v="110"/>
    <x v="3"/>
    <x v="10"/>
    <s v="Billings"/>
    <x v="2"/>
    <n v="0.45"/>
    <n v="4500"/>
    <n v="2025"/>
    <n v="911.25"/>
    <n v="0.45"/>
  </r>
  <r>
    <x v="3"/>
    <n v="1189833"/>
    <x v="110"/>
    <x v="3"/>
    <x v="10"/>
    <s v="Billings"/>
    <x v="3"/>
    <n v="0.45"/>
    <n v="4000"/>
    <n v="1800"/>
    <n v="719.99999999999989"/>
    <n v="0.39999999999999997"/>
  </r>
  <r>
    <x v="3"/>
    <n v="1189833"/>
    <x v="110"/>
    <x v="3"/>
    <x v="10"/>
    <s v="Billings"/>
    <x v="4"/>
    <n v="0.54999999999999993"/>
    <n v="4000"/>
    <n v="2199.9999999999995"/>
    <n v="1320"/>
    <n v="0.60000000000000009"/>
  </r>
  <r>
    <x v="3"/>
    <n v="1189833"/>
    <x v="110"/>
    <x v="3"/>
    <x v="10"/>
    <s v="Billings"/>
    <x v="5"/>
    <n v="0.6"/>
    <n v="4500"/>
    <n v="2700"/>
    <n v="675"/>
    <n v="0.25"/>
  </r>
  <r>
    <x v="3"/>
    <n v="1189833"/>
    <x v="111"/>
    <x v="3"/>
    <x v="10"/>
    <s v="Billings"/>
    <x v="0"/>
    <n v="0.45"/>
    <n v="5500"/>
    <n v="2475"/>
    <n v="1113.75"/>
    <n v="0.45"/>
  </r>
  <r>
    <x v="3"/>
    <n v="1189833"/>
    <x v="111"/>
    <x v="3"/>
    <x v="10"/>
    <s v="Billings"/>
    <x v="1"/>
    <n v="0.5"/>
    <n v="5500"/>
    <n v="2750"/>
    <n v="825"/>
    <n v="0.3"/>
  </r>
  <r>
    <x v="3"/>
    <n v="1189833"/>
    <x v="111"/>
    <x v="3"/>
    <x v="10"/>
    <s v="Billings"/>
    <x v="2"/>
    <n v="0.45"/>
    <n v="4000"/>
    <n v="1800"/>
    <n v="810"/>
    <n v="0.45"/>
  </r>
  <r>
    <x v="3"/>
    <n v="1189833"/>
    <x v="111"/>
    <x v="3"/>
    <x v="10"/>
    <s v="Billings"/>
    <x v="3"/>
    <n v="0.45"/>
    <n v="3750"/>
    <n v="1687.5"/>
    <n v="675"/>
    <n v="0.39999999999999997"/>
  </r>
  <r>
    <x v="3"/>
    <n v="1189833"/>
    <x v="111"/>
    <x v="3"/>
    <x v="10"/>
    <s v="Billings"/>
    <x v="4"/>
    <n v="0.54999999999999993"/>
    <n v="3500"/>
    <n v="1924.9999999999998"/>
    <n v="1155"/>
    <n v="0.60000000000000009"/>
  </r>
  <r>
    <x v="3"/>
    <n v="1189833"/>
    <x v="111"/>
    <x v="3"/>
    <x v="10"/>
    <s v="Billings"/>
    <x v="5"/>
    <n v="0.6"/>
    <n v="4000"/>
    <n v="2400"/>
    <n v="600"/>
    <n v="0.25"/>
  </r>
  <r>
    <x v="3"/>
    <n v="1189833"/>
    <x v="112"/>
    <x v="3"/>
    <x v="10"/>
    <s v="Billings"/>
    <x v="0"/>
    <n v="0.4"/>
    <n v="5750"/>
    <n v="2300"/>
    <n v="1035"/>
    <n v="0.45"/>
  </r>
  <r>
    <x v="3"/>
    <n v="1189833"/>
    <x v="112"/>
    <x v="3"/>
    <x v="10"/>
    <s v="Billings"/>
    <x v="1"/>
    <n v="0.45000000000000007"/>
    <n v="5750"/>
    <n v="2587.5000000000005"/>
    <n v="776.25000000000011"/>
    <n v="0.3"/>
  </r>
  <r>
    <x v="3"/>
    <n v="1189833"/>
    <x v="112"/>
    <x v="3"/>
    <x v="10"/>
    <s v="Billings"/>
    <x v="2"/>
    <n v="0.4"/>
    <n v="4250"/>
    <n v="1700"/>
    <n v="765"/>
    <n v="0.45"/>
  </r>
  <r>
    <x v="3"/>
    <n v="1189833"/>
    <x v="112"/>
    <x v="3"/>
    <x v="10"/>
    <s v="Billings"/>
    <x v="3"/>
    <n v="0.4"/>
    <n v="4250"/>
    <n v="1700"/>
    <n v="680"/>
    <n v="0.39999999999999997"/>
  </r>
  <r>
    <x v="3"/>
    <n v="1189833"/>
    <x v="112"/>
    <x v="3"/>
    <x v="10"/>
    <s v="Billings"/>
    <x v="4"/>
    <n v="0.54999999999999993"/>
    <n v="3750"/>
    <n v="2062.4999999999995"/>
    <n v="1237.5"/>
    <n v="0.60000000000000009"/>
  </r>
  <r>
    <x v="3"/>
    <n v="1189833"/>
    <x v="112"/>
    <x v="3"/>
    <x v="10"/>
    <s v="Billings"/>
    <x v="5"/>
    <n v="0.6"/>
    <n v="4750"/>
    <n v="2850"/>
    <n v="712.5"/>
    <n v="0.25"/>
  </r>
  <r>
    <x v="3"/>
    <n v="1189833"/>
    <x v="113"/>
    <x v="3"/>
    <x v="10"/>
    <s v="Billings"/>
    <x v="0"/>
    <n v="0.45"/>
    <n v="6750"/>
    <n v="3037.5"/>
    <n v="1366.875"/>
    <n v="0.45"/>
  </r>
  <r>
    <x v="3"/>
    <n v="1189833"/>
    <x v="113"/>
    <x v="3"/>
    <x v="10"/>
    <s v="Billings"/>
    <x v="1"/>
    <n v="0.5"/>
    <n v="6750"/>
    <n v="3375"/>
    <n v="1012.5"/>
    <n v="0.3"/>
  </r>
  <r>
    <x v="3"/>
    <n v="1189833"/>
    <x v="113"/>
    <x v="3"/>
    <x v="10"/>
    <s v="Billings"/>
    <x v="2"/>
    <n v="0.45"/>
    <n v="4750"/>
    <n v="2137.5"/>
    <n v="961.875"/>
    <n v="0.45"/>
  </r>
  <r>
    <x v="3"/>
    <n v="1189833"/>
    <x v="113"/>
    <x v="3"/>
    <x v="10"/>
    <s v="Billings"/>
    <x v="3"/>
    <n v="0.45"/>
    <n v="4750"/>
    <n v="2137.5"/>
    <n v="854.99999999999989"/>
    <n v="0.39999999999999997"/>
  </r>
  <r>
    <x v="3"/>
    <n v="1189833"/>
    <x v="113"/>
    <x v="3"/>
    <x v="10"/>
    <s v="Billings"/>
    <x v="4"/>
    <n v="0.54999999999999993"/>
    <n v="4000"/>
    <n v="2199.9999999999995"/>
    <n v="1320"/>
    <n v="0.60000000000000009"/>
  </r>
  <r>
    <x v="3"/>
    <n v="1189833"/>
    <x v="113"/>
    <x v="3"/>
    <x v="10"/>
    <s v="Billings"/>
    <x v="5"/>
    <n v="0.6"/>
    <n v="5000"/>
    <n v="3000"/>
    <n v="750"/>
    <n v="0.25"/>
  </r>
  <r>
    <x v="1"/>
    <n v="1197831"/>
    <x v="114"/>
    <x v="1"/>
    <x v="11"/>
    <s v="Knoxville"/>
    <x v="0"/>
    <n v="0.2"/>
    <n v="7000"/>
    <n v="1400"/>
    <n v="489.99999999999994"/>
    <n v="0.35"/>
  </r>
  <r>
    <x v="1"/>
    <n v="1197831"/>
    <x v="114"/>
    <x v="1"/>
    <x v="11"/>
    <s v="Knoxville"/>
    <x v="1"/>
    <n v="0.3"/>
    <n v="7000"/>
    <n v="2100"/>
    <n v="735"/>
    <n v="0.35"/>
  </r>
  <r>
    <x v="1"/>
    <n v="1197831"/>
    <x v="114"/>
    <x v="1"/>
    <x v="11"/>
    <s v="Knoxville"/>
    <x v="2"/>
    <n v="0.3"/>
    <n v="5000"/>
    <n v="1500"/>
    <n v="525"/>
    <n v="0.35"/>
  </r>
  <r>
    <x v="1"/>
    <n v="1197831"/>
    <x v="114"/>
    <x v="1"/>
    <x v="11"/>
    <s v="Knoxville"/>
    <x v="3"/>
    <n v="0.35"/>
    <n v="5000"/>
    <n v="1750"/>
    <n v="787.5"/>
    <n v="0.45"/>
  </r>
  <r>
    <x v="1"/>
    <n v="1197831"/>
    <x v="114"/>
    <x v="1"/>
    <x v="11"/>
    <s v="Knoxville"/>
    <x v="4"/>
    <n v="0.4"/>
    <n v="3500"/>
    <n v="1400"/>
    <n v="420"/>
    <n v="0.3"/>
  </r>
  <r>
    <x v="1"/>
    <n v="1197831"/>
    <x v="114"/>
    <x v="1"/>
    <x v="11"/>
    <s v="Knoxville"/>
    <x v="5"/>
    <n v="0.35"/>
    <n v="5000"/>
    <n v="1750"/>
    <n v="875"/>
    <n v="0.5"/>
  </r>
  <r>
    <x v="1"/>
    <n v="1197831"/>
    <x v="67"/>
    <x v="1"/>
    <x v="11"/>
    <s v="Knoxville"/>
    <x v="0"/>
    <n v="0.25"/>
    <n v="6500"/>
    <n v="1625"/>
    <n v="568.75"/>
    <n v="0.35"/>
  </r>
  <r>
    <x v="1"/>
    <n v="1197831"/>
    <x v="67"/>
    <x v="1"/>
    <x v="11"/>
    <s v="Knoxville"/>
    <x v="1"/>
    <n v="0.35"/>
    <n v="6250"/>
    <n v="2187.5"/>
    <n v="765.625"/>
    <n v="0.35"/>
  </r>
  <r>
    <x v="1"/>
    <n v="1197831"/>
    <x v="67"/>
    <x v="1"/>
    <x v="11"/>
    <s v="Knoxville"/>
    <x v="2"/>
    <n v="0.35"/>
    <n v="4500"/>
    <n v="1575"/>
    <n v="551.25"/>
    <n v="0.35"/>
  </r>
  <r>
    <x v="1"/>
    <n v="1197831"/>
    <x v="67"/>
    <x v="1"/>
    <x v="11"/>
    <s v="Knoxville"/>
    <x v="3"/>
    <n v="0.35"/>
    <n v="4000"/>
    <n v="1400"/>
    <n v="630"/>
    <n v="0.45"/>
  </r>
  <r>
    <x v="1"/>
    <n v="1197831"/>
    <x v="67"/>
    <x v="1"/>
    <x v="11"/>
    <s v="Knoxville"/>
    <x v="4"/>
    <n v="0.4"/>
    <n v="2750"/>
    <n v="1100"/>
    <n v="330"/>
    <n v="0.3"/>
  </r>
  <r>
    <x v="1"/>
    <n v="1197831"/>
    <x v="67"/>
    <x v="1"/>
    <x v="11"/>
    <s v="Knoxville"/>
    <x v="5"/>
    <n v="0.35"/>
    <n v="4750"/>
    <n v="1662.5"/>
    <n v="831.25"/>
    <n v="0.5"/>
  </r>
  <r>
    <x v="1"/>
    <n v="1197831"/>
    <x v="115"/>
    <x v="1"/>
    <x v="11"/>
    <s v="Knoxville"/>
    <x v="0"/>
    <n v="0.3"/>
    <n v="6500"/>
    <n v="1950"/>
    <n v="779.99999999999989"/>
    <n v="0.39999999999999997"/>
  </r>
  <r>
    <x v="1"/>
    <n v="1197831"/>
    <x v="115"/>
    <x v="1"/>
    <x v="11"/>
    <s v="Knoxville"/>
    <x v="1"/>
    <n v="0.4"/>
    <n v="6500"/>
    <n v="2600"/>
    <n v="1040"/>
    <n v="0.39999999999999997"/>
  </r>
  <r>
    <x v="1"/>
    <n v="1197831"/>
    <x v="115"/>
    <x v="1"/>
    <x v="11"/>
    <s v="Knoxville"/>
    <x v="2"/>
    <n v="0.3"/>
    <n v="4750"/>
    <n v="1425"/>
    <n v="570"/>
    <n v="0.39999999999999997"/>
  </r>
  <r>
    <x v="1"/>
    <n v="1197831"/>
    <x v="115"/>
    <x v="1"/>
    <x v="11"/>
    <s v="Knoxville"/>
    <x v="3"/>
    <n v="0.35000000000000003"/>
    <n v="3750"/>
    <n v="1312.5000000000002"/>
    <n v="656.25000000000011"/>
    <n v="0.5"/>
  </r>
  <r>
    <x v="1"/>
    <n v="1197831"/>
    <x v="115"/>
    <x v="1"/>
    <x v="11"/>
    <s v="Knoxville"/>
    <x v="4"/>
    <n v="0.4"/>
    <n v="2750"/>
    <n v="1100"/>
    <n v="385"/>
    <n v="0.35"/>
  </r>
  <r>
    <x v="1"/>
    <n v="1197831"/>
    <x v="115"/>
    <x v="1"/>
    <x v="11"/>
    <s v="Knoxville"/>
    <x v="5"/>
    <n v="0.35000000000000003"/>
    <n v="4250"/>
    <n v="1487.5000000000002"/>
    <n v="818.12500000000023"/>
    <n v="0.55000000000000004"/>
  </r>
  <r>
    <x v="1"/>
    <n v="1197831"/>
    <x v="50"/>
    <x v="1"/>
    <x v="11"/>
    <s v="Knoxville"/>
    <x v="0"/>
    <n v="0.19999999999999998"/>
    <n v="6750"/>
    <n v="1350"/>
    <n v="540"/>
    <n v="0.39999999999999997"/>
  </r>
  <r>
    <x v="1"/>
    <n v="1197831"/>
    <x v="50"/>
    <x v="1"/>
    <x v="11"/>
    <s v="Knoxville"/>
    <x v="1"/>
    <n v="0.25000000000000006"/>
    <n v="6750"/>
    <n v="1687.5000000000005"/>
    <n v="675.00000000000011"/>
    <n v="0.39999999999999997"/>
  </r>
  <r>
    <x v="1"/>
    <n v="1197831"/>
    <x v="50"/>
    <x v="1"/>
    <x v="11"/>
    <s v="Knoxville"/>
    <x v="2"/>
    <n v="0.19999999999999996"/>
    <n v="5000"/>
    <n v="999.99999999999977"/>
    <n v="399.99999999999989"/>
    <n v="0.39999999999999997"/>
  </r>
  <r>
    <x v="1"/>
    <n v="1197831"/>
    <x v="50"/>
    <x v="1"/>
    <x v="11"/>
    <s v="Knoxville"/>
    <x v="3"/>
    <n v="0.25000000000000006"/>
    <n v="4000"/>
    <n v="1000.0000000000002"/>
    <n v="500.00000000000011"/>
    <n v="0.5"/>
  </r>
  <r>
    <x v="1"/>
    <n v="1197831"/>
    <x v="50"/>
    <x v="1"/>
    <x v="11"/>
    <s v="Knoxville"/>
    <x v="4"/>
    <n v="0.3"/>
    <n v="3000"/>
    <n v="900"/>
    <n v="315"/>
    <n v="0.35"/>
  </r>
  <r>
    <x v="1"/>
    <n v="1197831"/>
    <x v="50"/>
    <x v="1"/>
    <x v="11"/>
    <s v="Knoxville"/>
    <x v="5"/>
    <n v="0.25000000000000006"/>
    <n v="5750"/>
    <n v="1437.5000000000002"/>
    <n v="790.62500000000023"/>
    <n v="0.55000000000000004"/>
  </r>
  <r>
    <x v="1"/>
    <n v="1197831"/>
    <x v="70"/>
    <x v="1"/>
    <x v="11"/>
    <s v="Knoxville"/>
    <x v="0"/>
    <n v="0.14999999999999997"/>
    <n v="7250"/>
    <n v="1087.4999999999998"/>
    <n v="434.99999999999989"/>
    <n v="0.39999999999999997"/>
  </r>
  <r>
    <x v="1"/>
    <n v="1197831"/>
    <x v="70"/>
    <x v="1"/>
    <x v="11"/>
    <s v="Knoxville"/>
    <x v="1"/>
    <n v="0.25000000000000006"/>
    <n v="7500"/>
    <n v="1875.0000000000005"/>
    <n v="750.00000000000011"/>
    <n v="0.39999999999999997"/>
  </r>
  <r>
    <x v="1"/>
    <n v="1197831"/>
    <x v="70"/>
    <x v="1"/>
    <x v="11"/>
    <s v="Knoxville"/>
    <x v="2"/>
    <n v="0.19999999999999996"/>
    <n v="6000"/>
    <n v="1199.9999999999998"/>
    <n v="479.99999999999989"/>
    <n v="0.39999999999999997"/>
  </r>
  <r>
    <x v="1"/>
    <n v="1197831"/>
    <x v="70"/>
    <x v="1"/>
    <x v="11"/>
    <s v="Knoxville"/>
    <x v="3"/>
    <n v="0.30000000000000004"/>
    <n v="5250"/>
    <n v="1575.0000000000002"/>
    <n v="787.50000000000011"/>
    <n v="0.5"/>
  </r>
  <r>
    <x v="1"/>
    <n v="1197831"/>
    <x v="70"/>
    <x v="1"/>
    <x v="11"/>
    <s v="Knoxville"/>
    <x v="4"/>
    <n v="0.45"/>
    <n v="4250"/>
    <n v="1912.5"/>
    <n v="669.375"/>
    <n v="0.35"/>
  </r>
  <r>
    <x v="1"/>
    <n v="1197831"/>
    <x v="70"/>
    <x v="1"/>
    <x v="11"/>
    <s v="Knoxville"/>
    <x v="5"/>
    <n v="0.4"/>
    <n v="7750"/>
    <n v="3100"/>
    <n v="1705.0000000000002"/>
    <n v="0.55000000000000004"/>
  </r>
  <r>
    <x v="1"/>
    <n v="1197831"/>
    <x v="71"/>
    <x v="1"/>
    <x v="11"/>
    <s v="Knoxville"/>
    <x v="0"/>
    <n v="0.4"/>
    <n v="7750"/>
    <n v="3100"/>
    <n v="1240"/>
    <n v="0.39999999999999997"/>
  </r>
  <r>
    <x v="1"/>
    <n v="1197831"/>
    <x v="71"/>
    <x v="1"/>
    <x v="11"/>
    <s v="Knoxville"/>
    <x v="1"/>
    <n v="0.45"/>
    <n v="7750"/>
    <n v="3487.5"/>
    <n v="1394.9999999999998"/>
    <n v="0.39999999999999997"/>
  </r>
  <r>
    <x v="1"/>
    <n v="1197831"/>
    <x v="71"/>
    <x v="1"/>
    <x v="11"/>
    <s v="Knoxville"/>
    <x v="2"/>
    <n v="0.4"/>
    <n v="6500"/>
    <n v="2600"/>
    <n v="1040"/>
    <n v="0.39999999999999997"/>
  </r>
  <r>
    <x v="1"/>
    <n v="1197831"/>
    <x v="71"/>
    <x v="1"/>
    <x v="11"/>
    <s v="Knoxville"/>
    <x v="3"/>
    <n v="0.4"/>
    <n v="6000"/>
    <n v="2400"/>
    <n v="1200"/>
    <n v="0.5"/>
  </r>
  <r>
    <x v="1"/>
    <n v="1197831"/>
    <x v="71"/>
    <x v="1"/>
    <x v="11"/>
    <s v="Knoxville"/>
    <x v="4"/>
    <n v="0.45"/>
    <n v="5000"/>
    <n v="2250"/>
    <n v="787.5"/>
    <n v="0.35"/>
  </r>
  <r>
    <x v="1"/>
    <n v="1197831"/>
    <x v="71"/>
    <x v="1"/>
    <x v="11"/>
    <s v="Knoxville"/>
    <x v="5"/>
    <n v="0.5"/>
    <n v="8750"/>
    <n v="4375"/>
    <n v="2406.25"/>
    <n v="0.55000000000000004"/>
  </r>
  <r>
    <x v="1"/>
    <n v="1197831"/>
    <x v="116"/>
    <x v="1"/>
    <x v="11"/>
    <s v="Knoxville"/>
    <x v="0"/>
    <n v="0.4"/>
    <n v="8250"/>
    <n v="3300"/>
    <n v="1484.9999999999998"/>
    <n v="0.44999999999999996"/>
  </r>
  <r>
    <x v="1"/>
    <n v="1197831"/>
    <x v="116"/>
    <x v="1"/>
    <x v="11"/>
    <s v="Knoxville"/>
    <x v="1"/>
    <n v="0.45"/>
    <n v="8250"/>
    <n v="3712.5"/>
    <n v="1670.6249999999998"/>
    <n v="0.44999999999999996"/>
  </r>
  <r>
    <x v="1"/>
    <n v="1197831"/>
    <x v="116"/>
    <x v="1"/>
    <x v="11"/>
    <s v="Knoxville"/>
    <x v="2"/>
    <n v="0.4"/>
    <n v="9750"/>
    <n v="3900"/>
    <n v="1754.9999999999998"/>
    <n v="0.44999999999999996"/>
  </r>
  <r>
    <x v="1"/>
    <n v="1197831"/>
    <x v="116"/>
    <x v="1"/>
    <x v="11"/>
    <s v="Knoxville"/>
    <x v="3"/>
    <n v="0.4"/>
    <n v="5750"/>
    <n v="2300"/>
    <n v="1265"/>
    <n v="0.55000000000000004"/>
  </r>
  <r>
    <x v="1"/>
    <n v="1197831"/>
    <x v="116"/>
    <x v="1"/>
    <x v="11"/>
    <s v="Knoxville"/>
    <x v="4"/>
    <n v="0.45"/>
    <n v="5500"/>
    <n v="2475"/>
    <n v="989.99999999999989"/>
    <n v="0.39999999999999997"/>
  </r>
  <r>
    <x v="1"/>
    <n v="1197831"/>
    <x v="116"/>
    <x v="1"/>
    <x v="11"/>
    <s v="Knoxville"/>
    <x v="5"/>
    <n v="0.54999999999999993"/>
    <n v="8250"/>
    <n v="4537.4999999999991"/>
    <n v="2722.5"/>
    <n v="0.60000000000000009"/>
  </r>
  <r>
    <x v="1"/>
    <n v="1197831"/>
    <x v="117"/>
    <x v="1"/>
    <x v="11"/>
    <s v="Knoxville"/>
    <x v="0"/>
    <n v="0.45"/>
    <n v="7750"/>
    <n v="3487.5"/>
    <n v="1569.3749999999998"/>
    <n v="0.44999999999999996"/>
  </r>
  <r>
    <x v="1"/>
    <n v="1197831"/>
    <x v="117"/>
    <x v="1"/>
    <x v="11"/>
    <s v="Knoxville"/>
    <x v="1"/>
    <n v="0.55000000000000004"/>
    <n v="7750"/>
    <n v="4262.5"/>
    <n v="1918.1249999999998"/>
    <n v="0.44999999999999996"/>
  </r>
  <r>
    <x v="1"/>
    <n v="1197831"/>
    <x v="117"/>
    <x v="1"/>
    <x v="11"/>
    <s v="Knoxville"/>
    <x v="2"/>
    <n v="0.5"/>
    <n v="9500"/>
    <n v="4750"/>
    <n v="2137.5"/>
    <n v="0.44999999999999996"/>
  </r>
  <r>
    <x v="1"/>
    <n v="1197831"/>
    <x v="117"/>
    <x v="1"/>
    <x v="11"/>
    <s v="Knoxville"/>
    <x v="3"/>
    <n v="0.45"/>
    <n v="4750"/>
    <n v="2137.5"/>
    <n v="1175.625"/>
    <n v="0.55000000000000004"/>
  </r>
  <r>
    <x v="1"/>
    <n v="1197831"/>
    <x v="117"/>
    <x v="1"/>
    <x v="11"/>
    <s v="Knoxville"/>
    <x v="4"/>
    <n v="0.5"/>
    <n v="4750"/>
    <n v="2375"/>
    <n v="949.99999999999989"/>
    <n v="0.39999999999999997"/>
  </r>
  <r>
    <x v="1"/>
    <n v="1197831"/>
    <x v="117"/>
    <x v="1"/>
    <x v="11"/>
    <s v="Knoxville"/>
    <x v="5"/>
    <n v="0.54999999999999993"/>
    <n v="7250"/>
    <n v="3987.4999999999995"/>
    <n v="2392.5"/>
    <n v="0.60000000000000009"/>
  </r>
  <r>
    <x v="1"/>
    <n v="1197831"/>
    <x v="74"/>
    <x v="1"/>
    <x v="11"/>
    <s v="Knoxville"/>
    <x v="0"/>
    <n v="0.5"/>
    <n v="6750"/>
    <n v="3375"/>
    <n v="1518.7499999999998"/>
    <n v="0.44999999999999996"/>
  </r>
  <r>
    <x v="1"/>
    <n v="1197831"/>
    <x v="74"/>
    <x v="1"/>
    <x v="11"/>
    <s v="Knoxville"/>
    <x v="1"/>
    <n v="0.5"/>
    <n v="6250"/>
    <n v="3125"/>
    <n v="1406.2499999999998"/>
    <n v="0.44999999999999996"/>
  </r>
  <r>
    <x v="1"/>
    <n v="1197831"/>
    <x v="74"/>
    <x v="1"/>
    <x v="11"/>
    <s v="Knoxville"/>
    <x v="2"/>
    <n v="0.54999999999999993"/>
    <n v="6750"/>
    <n v="3712.4999999999995"/>
    <n v="1670.6249999999995"/>
    <n v="0.44999999999999996"/>
  </r>
  <r>
    <x v="1"/>
    <n v="1197831"/>
    <x v="74"/>
    <x v="1"/>
    <x v="11"/>
    <s v="Knoxville"/>
    <x v="3"/>
    <n v="0.54999999999999993"/>
    <n v="4000"/>
    <n v="2199.9999999999995"/>
    <n v="1209.9999999999998"/>
    <n v="0.55000000000000004"/>
  </r>
  <r>
    <x v="1"/>
    <n v="1197831"/>
    <x v="74"/>
    <x v="1"/>
    <x v="11"/>
    <s v="Knoxville"/>
    <x v="4"/>
    <n v="0.5"/>
    <n v="4000"/>
    <n v="2000"/>
    <n v="799.99999999999989"/>
    <n v="0.39999999999999997"/>
  </r>
  <r>
    <x v="1"/>
    <n v="1197831"/>
    <x v="74"/>
    <x v="1"/>
    <x v="11"/>
    <s v="Knoxville"/>
    <x v="5"/>
    <n v="0.45"/>
    <n v="6250"/>
    <n v="2812.5"/>
    <n v="1687.5000000000002"/>
    <n v="0.60000000000000009"/>
  </r>
  <r>
    <x v="1"/>
    <n v="1197831"/>
    <x v="75"/>
    <x v="1"/>
    <x v="11"/>
    <s v="Knoxville"/>
    <x v="0"/>
    <n v="0.35000000000000003"/>
    <n v="5750"/>
    <n v="2012.5000000000002"/>
    <n v="905.625"/>
    <n v="0.44999999999999996"/>
  </r>
  <r>
    <x v="1"/>
    <n v="1197831"/>
    <x v="75"/>
    <x v="1"/>
    <x v="11"/>
    <s v="Knoxville"/>
    <x v="1"/>
    <n v="0.35000000000000003"/>
    <n v="5750"/>
    <n v="2012.5000000000002"/>
    <n v="905.625"/>
    <n v="0.44999999999999996"/>
  </r>
  <r>
    <x v="1"/>
    <n v="1197831"/>
    <x v="75"/>
    <x v="1"/>
    <x v="11"/>
    <s v="Knoxville"/>
    <x v="2"/>
    <n v="0.4"/>
    <n v="5250"/>
    <n v="2100"/>
    <n v="944.99999999999989"/>
    <n v="0.44999999999999996"/>
  </r>
  <r>
    <x v="1"/>
    <n v="1197831"/>
    <x v="75"/>
    <x v="1"/>
    <x v="11"/>
    <s v="Knoxville"/>
    <x v="3"/>
    <n v="0.4"/>
    <n v="3750"/>
    <n v="1500"/>
    <n v="825.00000000000011"/>
    <n v="0.55000000000000004"/>
  </r>
  <r>
    <x v="1"/>
    <n v="1197831"/>
    <x v="75"/>
    <x v="1"/>
    <x v="11"/>
    <s v="Knoxville"/>
    <x v="4"/>
    <n v="0.35000000000000003"/>
    <n v="3500"/>
    <n v="1225.0000000000002"/>
    <n v="490.00000000000006"/>
    <n v="0.39999999999999997"/>
  </r>
  <r>
    <x v="1"/>
    <n v="1197831"/>
    <x v="75"/>
    <x v="1"/>
    <x v="11"/>
    <s v="Knoxville"/>
    <x v="5"/>
    <n v="0.45"/>
    <n v="5250"/>
    <n v="2362.5"/>
    <n v="1417.5000000000002"/>
    <n v="0.60000000000000009"/>
  </r>
  <r>
    <x v="1"/>
    <n v="1197831"/>
    <x v="56"/>
    <x v="1"/>
    <x v="11"/>
    <s v="Knoxville"/>
    <x v="0"/>
    <n v="0.30000000000000004"/>
    <n v="6750"/>
    <n v="2025.0000000000002"/>
    <n v="911.25"/>
    <n v="0.44999999999999996"/>
  </r>
  <r>
    <x v="1"/>
    <n v="1197831"/>
    <x v="56"/>
    <x v="1"/>
    <x v="11"/>
    <s v="Knoxville"/>
    <x v="1"/>
    <n v="0.30000000000000004"/>
    <n v="6750"/>
    <n v="2025.0000000000002"/>
    <n v="911.25"/>
    <n v="0.44999999999999996"/>
  </r>
  <r>
    <x v="1"/>
    <n v="1197831"/>
    <x v="56"/>
    <x v="1"/>
    <x v="11"/>
    <s v="Knoxville"/>
    <x v="2"/>
    <n v="0.55000000000000004"/>
    <n v="6000"/>
    <n v="3300.0000000000005"/>
    <n v="1485"/>
    <n v="0.44999999999999996"/>
  </r>
  <r>
    <x v="1"/>
    <n v="1197831"/>
    <x v="56"/>
    <x v="1"/>
    <x v="11"/>
    <s v="Knoxville"/>
    <x v="3"/>
    <n v="0.55000000000000004"/>
    <n v="4750"/>
    <n v="2612.5"/>
    <n v="1436.8750000000002"/>
    <n v="0.55000000000000004"/>
  </r>
  <r>
    <x v="1"/>
    <n v="1197831"/>
    <x v="56"/>
    <x v="1"/>
    <x v="11"/>
    <s v="Knoxville"/>
    <x v="4"/>
    <n v="0.54999999999999993"/>
    <n v="4500"/>
    <n v="2474.9999999999995"/>
    <n v="989.99999999999977"/>
    <n v="0.39999999999999997"/>
  </r>
  <r>
    <x v="1"/>
    <n v="1197831"/>
    <x v="56"/>
    <x v="1"/>
    <x v="11"/>
    <s v="Knoxville"/>
    <x v="5"/>
    <n v="0.65"/>
    <n v="6500"/>
    <n v="4225"/>
    <n v="2535.0000000000005"/>
    <n v="0.60000000000000009"/>
  </r>
  <r>
    <x v="1"/>
    <n v="1197831"/>
    <x v="57"/>
    <x v="1"/>
    <x v="11"/>
    <s v="Knoxville"/>
    <x v="0"/>
    <n v="0.54999999999999993"/>
    <n v="8000"/>
    <n v="4399.9999999999991"/>
    <n v="1979.9999999999993"/>
    <n v="0.44999999999999996"/>
  </r>
  <r>
    <x v="1"/>
    <n v="1197831"/>
    <x v="57"/>
    <x v="1"/>
    <x v="11"/>
    <s v="Knoxville"/>
    <x v="1"/>
    <n v="0.54999999999999993"/>
    <n v="8000"/>
    <n v="4399.9999999999991"/>
    <n v="1979.9999999999993"/>
    <n v="0.44999999999999996"/>
  </r>
  <r>
    <x v="1"/>
    <n v="1197831"/>
    <x v="57"/>
    <x v="1"/>
    <x v="11"/>
    <s v="Knoxville"/>
    <x v="2"/>
    <n v="0.6"/>
    <n v="7000"/>
    <n v="4200"/>
    <n v="1889.9999999999998"/>
    <n v="0.44999999999999996"/>
  </r>
  <r>
    <x v="1"/>
    <n v="1197831"/>
    <x v="57"/>
    <x v="1"/>
    <x v="11"/>
    <s v="Knoxville"/>
    <x v="3"/>
    <n v="0.6"/>
    <n v="5500"/>
    <n v="3300"/>
    <n v="1815.0000000000002"/>
    <n v="0.55000000000000004"/>
  </r>
  <r>
    <x v="1"/>
    <n v="1197831"/>
    <x v="57"/>
    <x v="1"/>
    <x v="11"/>
    <s v="Knoxville"/>
    <x v="4"/>
    <n v="0.54999999999999993"/>
    <n v="5000"/>
    <n v="2749.9999999999995"/>
    <n v="1099.9999999999998"/>
    <n v="0.39999999999999997"/>
  </r>
  <r>
    <x v="1"/>
    <n v="1197831"/>
    <x v="57"/>
    <x v="1"/>
    <x v="11"/>
    <s v="Knoxville"/>
    <x v="5"/>
    <n v="0.65"/>
    <n v="7500"/>
    <n v="4875"/>
    <n v="2925.0000000000005"/>
    <n v="0.60000000000000009"/>
  </r>
  <r>
    <x v="0"/>
    <n v="1185732"/>
    <x v="118"/>
    <x v="3"/>
    <x v="12"/>
    <s v="Omaha"/>
    <x v="0"/>
    <n v="0.35"/>
    <n v="4250"/>
    <n v="1487.5"/>
    <n v="595"/>
    <n v="0.4"/>
  </r>
  <r>
    <x v="0"/>
    <n v="1185732"/>
    <x v="118"/>
    <x v="3"/>
    <x v="12"/>
    <s v="Omaha"/>
    <x v="1"/>
    <n v="0.35"/>
    <n v="2250"/>
    <n v="787.5"/>
    <n v="275.625"/>
    <n v="0.35"/>
  </r>
  <r>
    <x v="0"/>
    <n v="1185732"/>
    <x v="118"/>
    <x v="3"/>
    <x v="12"/>
    <s v="Omaha"/>
    <x v="2"/>
    <n v="0.25"/>
    <n v="2250"/>
    <n v="562.5"/>
    <n v="196.875"/>
    <n v="0.35"/>
  </r>
  <r>
    <x v="0"/>
    <n v="1185732"/>
    <x v="118"/>
    <x v="3"/>
    <x v="12"/>
    <s v="Omaha"/>
    <x v="3"/>
    <n v="0.30000000000000004"/>
    <n v="750"/>
    <n v="225.00000000000003"/>
    <n v="90.000000000000014"/>
    <n v="0.4"/>
  </r>
  <r>
    <x v="0"/>
    <n v="1185732"/>
    <x v="118"/>
    <x v="3"/>
    <x v="12"/>
    <s v="Omaha"/>
    <x v="4"/>
    <n v="0.44999999999999996"/>
    <n v="1250"/>
    <n v="562.5"/>
    <n v="196.875"/>
    <n v="0.35"/>
  </r>
  <r>
    <x v="0"/>
    <n v="1185732"/>
    <x v="118"/>
    <x v="3"/>
    <x v="12"/>
    <s v="Omaha"/>
    <x v="5"/>
    <n v="0.35"/>
    <n v="2250"/>
    <n v="787.5"/>
    <n v="393.75"/>
    <n v="0.5"/>
  </r>
  <r>
    <x v="0"/>
    <n v="1185732"/>
    <x v="119"/>
    <x v="3"/>
    <x v="12"/>
    <s v="Omaha"/>
    <x v="0"/>
    <n v="0.35"/>
    <n v="4750"/>
    <n v="1662.5"/>
    <n v="665"/>
    <n v="0.4"/>
  </r>
  <r>
    <x v="0"/>
    <n v="1185732"/>
    <x v="119"/>
    <x v="3"/>
    <x v="12"/>
    <s v="Omaha"/>
    <x v="1"/>
    <n v="0.35"/>
    <n v="1250"/>
    <n v="437.5"/>
    <n v="153.125"/>
    <n v="0.35"/>
  </r>
  <r>
    <x v="0"/>
    <n v="1185732"/>
    <x v="119"/>
    <x v="3"/>
    <x v="12"/>
    <s v="Omaha"/>
    <x v="2"/>
    <n v="0.25"/>
    <n v="1750"/>
    <n v="437.5"/>
    <n v="153.125"/>
    <n v="0.35"/>
  </r>
  <r>
    <x v="0"/>
    <n v="1185732"/>
    <x v="119"/>
    <x v="3"/>
    <x v="12"/>
    <s v="Omaha"/>
    <x v="3"/>
    <n v="0.30000000000000004"/>
    <n v="500"/>
    <n v="150.00000000000003"/>
    <n v="60.000000000000014"/>
    <n v="0.4"/>
  </r>
  <r>
    <x v="0"/>
    <n v="1185732"/>
    <x v="119"/>
    <x v="3"/>
    <x v="12"/>
    <s v="Omaha"/>
    <x v="4"/>
    <n v="0.44999999999999996"/>
    <n v="1250"/>
    <n v="562.5"/>
    <n v="196.875"/>
    <n v="0.35"/>
  </r>
  <r>
    <x v="0"/>
    <n v="1185732"/>
    <x v="119"/>
    <x v="3"/>
    <x v="12"/>
    <s v="Omaha"/>
    <x v="5"/>
    <n v="0.35"/>
    <n v="2000"/>
    <n v="700"/>
    <n v="350"/>
    <n v="0.5"/>
  </r>
  <r>
    <x v="0"/>
    <n v="1185732"/>
    <x v="2"/>
    <x v="3"/>
    <x v="12"/>
    <s v="Omaha"/>
    <x v="0"/>
    <n v="0.4"/>
    <n v="4200"/>
    <n v="1680"/>
    <n v="672"/>
    <n v="0.4"/>
  </r>
  <r>
    <x v="0"/>
    <n v="1185732"/>
    <x v="2"/>
    <x v="3"/>
    <x v="12"/>
    <s v="Omaha"/>
    <x v="1"/>
    <n v="0.4"/>
    <n v="1000"/>
    <n v="400"/>
    <n v="140"/>
    <n v="0.35"/>
  </r>
  <r>
    <x v="0"/>
    <n v="1185732"/>
    <x v="2"/>
    <x v="3"/>
    <x v="12"/>
    <s v="Omaha"/>
    <x v="2"/>
    <n v="0.30000000000000004"/>
    <n v="1500"/>
    <n v="450.00000000000006"/>
    <n v="157.5"/>
    <n v="0.35"/>
  </r>
  <r>
    <x v="0"/>
    <n v="1185732"/>
    <x v="2"/>
    <x v="3"/>
    <x v="12"/>
    <s v="Omaha"/>
    <x v="3"/>
    <n v="0.35"/>
    <n v="0"/>
    <n v="0"/>
    <n v="0"/>
    <n v="0.4"/>
  </r>
  <r>
    <x v="0"/>
    <n v="1185732"/>
    <x v="2"/>
    <x v="3"/>
    <x v="12"/>
    <s v="Omaha"/>
    <x v="4"/>
    <n v="0.5"/>
    <n v="500"/>
    <n v="250"/>
    <n v="87.5"/>
    <n v="0.35"/>
  </r>
  <r>
    <x v="0"/>
    <n v="1185732"/>
    <x v="2"/>
    <x v="3"/>
    <x v="12"/>
    <s v="Omaha"/>
    <x v="5"/>
    <n v="0.4"/>
    <n v="1500"/>
    <n v="600"/>
    <n v="300"/>
    <n v="0.5"/>
  </r>
  <r>
    <x v="0"/>
    <n v="1185732"/>
    <x v="3"/>
    <x v="3"/>
    <x v="12"/>
    <s v="Omaha"/>
    <x v="0"/>
    <n v="0.4"/>
    <n v="3750"/>
    <n v="1500"/>
    <n v="600"/>
    <n v="0.4"/>
  </r>
  <r>
    <x v="0"/>
    <n v="1185732"/>
    <x v="3"/>
    <x v="3"/>
    <x v="12"/>
    <s v="Omaha"/>
    <x v="1"/>
    <n v="0.35000000000000003"/>
    <n v="750"/>
    <n v="262.5"/>
    <n v="91.875"/>
    <n v="0.35"/>
  </r>
  <r>
    <x v="0"/>
    <n v="1185732"/>
    <x v="3"/>
    <x v="3"/>
    <x v="12"/>
    <s v="Omaha"/>
    <x v="2"/>
    <n v="0.25000000000000006"/>
    <n v="750"/>
    <n v="187.50000000000003"/>
    <n v="65.625"/>
    <n v="0.35"/>
  </r>
  <r>
    <x v="0"/>
    <n v="1185732"/>
    <x v="3"/>
    <x v="3"/>
    <x v="12"/>
    <s v="Omaha"/>
    <x v="3"/>
    <n v="0.3"/>
    <n v="0"/>
    <n v="0"/>
    <n v="0"/>
    <n v="0.4"/>
  </r>
  <r>
    <x v="0"/>
    <n v="1185732"/>
    <x v="3"/>
    <x v="3"/>
    <x v="12"/>
    <s v="Omaha"/>
    <x v="4"/>
    <n v="0.45"/>
    <n v="250"/>
    <n v="112.5"/>
    <n v="39.375"/>
    <n v="0.35"/>
  </r>
  <r>
    <x v="0"/>
    <n v="1185732"/>
    <x v="3"/>
    <x v="3"/>
    <x v="12"/>
    <s v="Omaha"/>
    <x v="5"/>
    <n v="0.35000000000000003"/>
    <n v="1500"/>
    <n v="525"/>
    <n v="262.5"/>
    <n v="0.5"/>
  </r>
  <r>
    <x v="0"/>
    <n v="1185732"/>
    <x v="120"/>
    <x v="3"/>
    <x v="12"/>
    <s v="Omaha"/>
    <x v="0"/>
    <n v="0.45"/>
    <n v="4200"/>
    <n v="1890"/>
    <n v="756"/>
    <n v="0.4"/>
  </r>
  <r>
    <x v="0"/>
    <n v="1185732"/>
    <x v="120"/>
    <x v="3"/>
    <x v="12"/>
    <s v="Omaha"/>
    <x v="1"/>
    <n v="0.40000000000000008"/>
    <n v="1250"/>
    <n v="500.00000000000011"/>
    <n v="175.00000000000003"/>
    <n v="0.35"/>
  </r>
  <r>
    <x v="0"/>
    <n v="1185732"/>
    <x v="120"/>
    <x v="3"/>
    <x v="12"/>
    <s v="Omaha"/>
    <x v="2"/>
    <n v="0.35000000000000003"/>
    <n v="1000"/>
    <n v="350.00000000000006"/>
    <n v="122.50000000000001"/>
    <n v="0.35"/>
  </r>
  <r>
    <x v="0"/>
    <n v="1185732"/>
    <x v="120"/>
    <x v="3"/>
    <x v="12"/>
    <s v="Omaha"/>
    <x v="3"/>
    <n v="0.35000000000000003"/>
    <n v="250"/>
    <n v="87.500000000000014"/>
    <n v="35.000000000000007"/>
    <n v="0.4"/>
  </r>
  <r>
    <x v="0"/>
    <n v="1185732"/>
    <x v="120"/>
    <x v="3"/>
    <x v="12"/>
    <s v="Omaha"/>
    <x v="4"/>
    <n v="0.49999999999999994"/>
    <n v="500"/>
    <n v="249.99999999999997"/>
    <n v="87.499999999999986"/>
    <n v="0.35"/>
  </r>
  <r>
    <x v="0"/>
    <n v="1185732"/>
    <x v="120"/>
    <x v="3"/>
    <x v="12"/>
    <s v="Omaha"/>
    <x v="5"/>
    <n v="0.54999999999999993"/>
    <n v="1500"/>
    <n v="824.99999999999989"/>
    <n v="412.49999999999994"/>
    <n v="0.5"/>
  </r>
  <r>
    <x v="0"/>
    <n v="1185732"/>
    <x v="121"/>
    <x v="3"/>
    <x v="12"/>
    <s v="Omaha"/>
    <x v="0"/>
    <n v="0.4"/>
    <n v="4000"/>
    <n v="1600"/>
    <n v="640"/>
    <n v="0.4"/>
  </r>
  <r>
    <x v="0"/>
    <n v="1185732"/>
    <x v="121"/>
    <x v="3"/>
    <x v="12"/>
    <s v="Omaha"/>
    <x v="1"/>
    <n v="0.35000000000000009"/>
    <n v="1500"/>
    <n v="525.00000000000011"/>
    <n v="183.75000000000003"/>
    <n v="0.35"/>
  </r>
  <r>
    <x v="0"/>
    <n v="1185732"/>
    <x v="121"/>
    <x v="3"/>
    <x v="12"/>
    <s v="Omaha"/>
    <x v="2"/>
    <n v="0.30000000000000004"/>
    <n v="1750"/>
    <n v="525.00000000000011"/>
    <n v="183.75000000000003"/>
    <n v="0.35"/>
  </r>
  <r>
    <x v="0"/>
    <n v="1185732"/>
    <x v="121"/>
    <x v="3"/>
    <x v="12"/>
    <s v="Omaha"/>
    <x v="3"/>
    <n v="0.30000000000000004"/>
    <n v="1500"/>
    <n v="450.00000000000006"/>
    <n v="180.00000000000003"/>
    <n v="0.4"/>
  </r>
  <r>
    <x v="0"/>
    <n v="1185732"/>
    <x v="121"/>
    <x v="3"/>
    <x v="12"/>
    <s v="Omaha"/>
    <x v="4"/>
    <n v="0.45"/>
    <n v="1500"/>
    <n v="675"/>
    <n v="236.24999999999997"/>
    <n v="0.35"/>
  </r>
  <r>
    <x v="0"/>
    <n v="1185732"/>
    <x v="121"/>
    <x v="3"/>
    <x v="12"/>
    <s v="Omaha"/>
    <x v="5"/>
    <n v="0.5"/>
    <n v="3250"/>
    <n v="1625"/>
    <n v="812.5"/>
    <n v="0.5"/>
  </r>
  <r>
    <x v="0"/>
    <n v="1185732"/>
    <x v="6"/>
    <x v="3"/>
    <x v="12"/>
    <s v="Omaha"/>
    <x v="0"/>
    <n v="0.45"/>
    <n v="5500"/>
    <n v="2475"/>
    <n v="990"/>
    <n v="0.4"/>
  </r>
  <r>
    <x v="0"/>
    <n v="1185732"/>
    <x v="6"/>
    <x v="3"/>
    <x v="12"/>
    <s v="Omaha"/>
    <x v="1"/>
    <n v="0.40000000000000008"/>
    <n v="3000"/>
    <n v="1200.0000000000002"/>
    <n v="420.00000000000006"/>
    <n v="0.35"/>
  </r>
  <r>
    <x v="0"/>
    <n v="1185732"/>
    <x v="6"/>
    <x v="3"/>
    <x v="12"/>
    <s v="Omaha"/>
    <x v="2"/>
    <n v="0.35000000000000003"/>
    <n v="2250"/>
    <n v="787.50000000000011"/>
    <n v="275.625"/>
    <n v="0.35"/>
  </r>
  <r>
    <x v="0"/>
    <n v="1185732"/>
    <x v="6"/>
    <x v="3"/>
    <x v="12"/>
    <s v="Omaha"/>
    <x v="3"/>
    <n v="0.35000000000000003"/>
    <n v="1750"/>
    <n v="612.50000000000011"/>
    <n v="245.00000000000006"/>
    <n v="0.4"/>
  </r>
  <r>
    <x v="0"/>
    <n v="1185732"/>
    <x v="6"/>
    <x v="3"/>
    <x v="12"/>
    <s v="Omaha"/>
    <x v="4"/>
    <n v="0.45"/>
    <n v="1750"/>
    <n v="787.5"/>
    <n v="275.625"/>
    <n v="0.35"/>
  </r>
  <r>
    <x v="0"/>
    <n v="1185732"/>
    <x v="6"/>
    <x v="3"/>
    <x v="12"/>
    <s v="Omaha"/>
    <x v="5"/>
    <n v="0.5"/>
    <n v="3500"/>
    <n v="1750"/>
    <n v="875"/>
    <n v="0.5"/>
  </r>
  <r>
    <x v="0"/>
    <n v="1185732"/>
    <x v="7"/>
    <x v="3"/>
    <x v="12"/>
    <s v="Omaha"/>
    <x v="0"/>
    <n v="0.45"/>
    <n v="5000"/>
    <n v="2250"/>
    <n v="900"/>
    <n v="0.4"/>
  </r>
  <r>
    <x v="0"/>
    <n v="1185732"/>
    <x v="7"/>
    <x v="3"/>
    <x v="12"/>
    <s v="Omaha"/>
    <x v="1"/>
    <n v="0.45000000000000007"/>
    <n v="2750"/>
    <n v="1237.5000000000002"/>
    <n v="433.12500000000006"/>
    <n v="0.35"/>
  </r>
  <r>
    <x v="0"/>
    <n v="1185732"/>
    <x v="7"/>
    <x v="3"/>
    <x v="12"/>
    <s v="Omaha"/>
    <x v="2"/>
    <n v="0.4"/>
    <n v="2000"/>
    <n v="800"/>
    <n v="280"/>
    <n v="0.35"/>
  </r>
  <r>
    <x v="0"/>
    <n v="1185732"/>
    <x v="7"/>
    <x v="3"/>
    <x v="12"/>
    <s v="Omaha"/>
    <x v="3"/>
    <n v="0.30000000000000004"/>
    <n v="1250"/>
    <n v="375.00000000000006"/>
    <n v="150.00000000000003"/>
    <n v="0.4"/>
  </r>
  <r>
    <x v="0"/>
    <n v="1185732"/>
    <x v="7"/>
    <x v="3"/>
    <x v="12"/>
    <s v="Omaha"/>
    <x v="4"/>
    <n v="0.4"/>
    <n v="1000"/>
    <n v="400"/>
    <n v="140"/>
    <n v="0.35"/>
  </r>
  <r>
    <x v="0"/>
    <n v="1185732"/>
    <x v="7"/>
    <x v="3"/>
    <x v="12"/>
    <s v="Omaha"/>
    <x v="5"/>
    <n v="0.45"/>
    <n v="2750"/>
    <n v="1237.5"/>
    <n v="618.75"/>
    <n v="0.5"/>
  </r>
  <r>
    <x v="0"/>
    <n v="1185732"/>
    <x v="122"/>
    <x v="3"/>
    <x v="12"/>
    <s v="Omaha"/>
    <x v="0"/>
    <n v="0.4"/>
    <n v="4000"/>
    <n v="1600"/>
    <n v="640"/>
    <n v="0.4"/>
  </r>
  <r>
    <x v="0"/>
    <n v="1185732"/>
    <x v="122"/>
    <x v="3"/>
    <x v="12"/>
    <s v="Omaha"/>
    <x v="1"/>
    <n v="0.35000000000000009"/>
    <n v="2000"/>
    <n v="700.00000000000023"/>
    <n v="245.00000000000006"/>
    <n v="0.35"/>
  </r>
  <r>
    <x v="0"/>
    <n v="1185732"/>
    <x v="122"/>
    <x v="3"/>
    <x v="12"/>
    <s v="Omaha"/>
    <x v="2"/>
    <n v="0.2"/>
    <n v="1000"/>
    <n v="200"/>
    <n v="70"/>
    <n v="0.35"/>
  </r>
  <r>
    <x v="0"/>
    <n v="1185732"/>
    <x v="122"/>
    <x v="3"/>
    <x v="12"/>
    <s v="Omaha"/>
    <x v="3"/>
    <n v="0.2"/>
    <n v="750"/>
    <n v="150"/>
    <n v="60"/>
    <n v="0.4"/>
  </r>
  <r>
    <x v="0"/>
    <n v="1185732"/>
    <x v="122"/>
    <x v="3"/>
    <x v="12"/>
    <s v="Omaha"/>
    <x v="4"/>
    <n v="0.3"/>
    <n v="750"/>
    <n v="225"/>
    <n v="78.75"/>
    <n v="0.35"/>
  </r>
  <r>
    <x v="0"/>
    <n v="1185732"/>
    <x v="122"/>
    <x v="3"/>
    <x v="12"/>
    <s v="Omaha"/>
    <x v="5"/>
    <n v="0.35000000000000003"/>
    <n v="1500"/>
    <n v="525"/>
    <n v="262.5"/>
    <n v="0.5"/>
  </r>
  <r>
    <x v="0"/>
    <n v="1185732"/>
    <x v="123"/>
    <x v="3"/>
    <x v="12"/>
    <s v="Omaha"/>
    <x v="0"/>
    <n v="0.39999999999999997"/>
    <n v="3250"/>
    <n v="1300"/>
    <n v="520"/>
    <n v="0.4"/>
  </r>
  <r>
    <x v="0"/>
    <n v="1185732"/>
    <x v="123"/>
    <x v="3"/>
    <x v="12"/>
    <s v="Omaha"/>
    <x v="1"/>
    <n v="0.3"/>
    <n v="1500"/>
    <n v="450"/>
    <n v="157.5"/>
    <n v="0.35"/>
  </r>
  <r>
    <x v="0"/>
    <n v="1185732"/>
    <x v="123"/>
    <x v="3"/>
    <x v="12"/>
    <s v="Omaha"/>
    <x v="2"/>
    <n v="0.3"/>
    <n v="500"/>
    <n v="150"/>
    <n v="52.5"/>
    <n v="0.35"/>
  </r>
  <r>
    <x v="0"/>
    <n v="1185732"/>
    <x v="123"/>
    <x v="3"/>
    <x v="12"/>
    <s v="Omaha"/>
    <x v="3"/>
    <n v="0.3"/>
    <n v="250"/>
    <n v="75"/>
    <n v="30"/>
    <n v="0.4"/>
  </r>
  <r>
    <x v="0"/>
    <n v="1185732"/>
    <x v="123"/>
    <x v="3"/>
    <x v="12"/>
    <s v="Omaha"/>
    <x v="4"/>
    <n v="0.39999999999999997"/>
    <n v="250"/>
    <n v="99.999999999999986"/>
    <n v="34.999999999999993"/>
    <n v="0.35"/>
  </r>
  <r>
    <x v="0"/>
    <n v="1185732"/>
    <x v="123"/>
    <x v="3"/>
    <x v="12"/>
    <s v="Omaha"/>
    <x v="5"/>
    <n v="0.4499999999999999"/>
    <n v="1500"/>
    <n v="674.99999999999989"/>
    <n v="337.49999999999994"/>
    <n v="0.5"/>
  </r>
  <r>
    <x v="0"/>
    <n v="1185732"/>
    <x v="10"/>
    <x v="3"/>
    <x v="12"/>
    <s v="Omaha"/>
    <x v="0"/>
    <n v="0.4"/>
    <n v="3000"/>
    <n v="1200"/>
    <n v="480"/>
    <n v="0.4"/>
  </r>
  <r>
    <x v="0"/>
    <n v="1185732"/>
    <x v="10"/>
    <x v="3"/>
    <x v="12"/>
    <s v="Omaha"/>
    <x v="1"/>
    <n v="0.30000000000000004"/>
    <n v="1500"/>
    <n v="450.00000000000006"/>
    <n v="157.5"/>
    <n v="0.35"/>
  </r>
  <r>
    <x v="0"/>
    <n v="1185732"/>
    <x v="10"/>
    <x v="3"/>
    <x v="12"/>
    <s v="Omaha"/>
    <x v="2"/>
    <n v="0.30000000000000004"/>
    <n v="950"/>
    <n v="285.00000000000006"/>
    <n v="99.750000000000014"/>
    <n v="0.35"/>
  </r>
  <r>
    <x v="0"/>
    <n v="1185732"/>
    <x v="10"/>
    <x v="3"/>
    <x v="12"/>
    <s v="Omaha"/>
    <x v="3"/>
    <n v="0.30000000000000004"/>
    <n v="1250"/>
    <n v="375.00000000000006"/>
    <n v="150.00000000000003"/>
    <n v="0.4"/>
  </r>
  <r>
    <x v="0"/>
    <n v="1185732"/>
    <x v="10"/>
    <x v="3"/>
    <x v="12"/>
    <s v="Omaha"/>
    <x v="4"/>
    <n v="0.49999999999999994"/>
    <n v="1000"/>
    <n v="499.99999999999994"/>
    <n v="174.99999999999997"/>
    <n v="0.35"/>
  </r>
  <r>
    <x v="0"/>
    <n v="1185732"/>
    <x v="10"/>
    <x v="3"/>
    <x v="12"/>
    <s v="Omaha"/>
    <x v="5"/>
    <n v="0.54999999999999982"/>
    <n v="2000"/>
    <n v="1099.9999999999995"/>
    <n v="549.99999999999977"/>
    <n v="0.5"/>
  </r>
  <r>
    <x v="0"/>
    <n v="1185732"/>
    <x v="11"/>
    <x v="3"/>
    <x v="12"/>
    <s v="Omaha"/>
    <x v="0"/>
    <n v="0.49999999999999994"/>
    <n v="4500"/>
    <n v="2249.9999999999995"/>
    <n v="899.99999999999989"/>
    <n v="0.4"/>
  </r>
  <r>
    <x v="0"/>
    <n v="1185732"/>
    <x v="11"/>
    <x v="3"/>
    <x v="12"/>
    <s v="Omaha"/>
    <x v="1"/>
    <n v="0.4"/>
    <n v="2500"/>
    <n v="1000"/>
    <n v="350"/>
    <n v="0.35"/>
  </r>
  <r>
    <x v="0"/>
    <n v="1185732"/>
    <x v="11"/>
    <x v="3"/>
    <x v="12"/>
    <s v="Omaha"/>
    <x v="2"/>
    <n v="0.4"/>
    <n v="2000"/>
    <n v="800"/>
    <n v="280"/>
    <n v="0.35"/>
  </r>
  <r>
    <x v="0"/>
    <n v="1185732"/>
    <x v="11"/>
    <x v="3"/>
    <x v="12"/>
    <s v="Omaha"/>
    <x v="3"/>
    <n v="0.4"/>
    <n v="1500"/>
    <n v="600"/>
    <n v="240"/>
    <n v="0.4"/>
  </r>
  <r>
    <x v="0"/>
    <n v="1185732"/>
    <x v="11"/>
    <x v="3"/>
    <x v="12"/>
    <s v="Omaha"/>
    <x v="4"/>
    <n v="0.49999999999999994"/>
    <n v="1500"/>
    <n v="749.99999999999989"/>
    <n v="262.49999999999994"/>
    <n v="0.35"/>
  </r>
  <r>
    <x v="0"/>
    <n v="1185732"/>
    <x v="11"/>
    <x v="3"/>
    <x v="12"/>
    <s v="Omaha"/>
    <x v="5"/>
    <n v="0.54999999999999982"/>
    <n v="2500"/>
    <n v="1374.9999999999995"/>
    <n v="687.49999999999977"/>
    <n v="0.5"/>
  </r>
  <r>
    <x v="1"/>
    <n v="1197831"/>
    <x v="12"/>
    <x v="1"/>
    <x v="13"/>
    <s v="Birmingham"/>
    <x v="0"/>
    <n v="0.2"/>
    <n v="6750"/>
    <n v="1350"/>
    <n v="540"/>
    <n v="0.39999999999999997"/>
  </r>
  <r>
    <x v="1"/>
    <n v="1197831"/>
    <x v="12"/>
    <x v="1"/>
    <x v="13"/>
    <s v="Birmingham"/>
    <x v="1"/>
    <n v="0.3"/>
    <n v="6750"/>
    <n v="2025"/>
    <n v="809.99999999999989"/>
    <n v="0.39999999999999997"/>
  </r>
  <r>
    <x v="1"/>
    <n v="1197831"/>
    <x v="12"/>
    <x v="1"/>
    <x v="13"/>
    <s v="Birmingham"/>
    <x v="2"/>
    <n v="0.3"/>
    <n v="4750"/>
    <n v="1425"/>
    <n v="570"/>
    <n v="0.39999999999999997"/>
  </r>
  <r>
    <x v="1"/>
    <n v="1197831"/>
    <x v="12"/>
    <x v="1"/>
    <x v="13"/>
    <s v="Birmingham"/>
    <x v="3"/>
    <n v="0.35"/>
    <n v="4750"/>
    <n v="1662.5"/>
    <n v="831.25"/>
    <n v="0.5"/>
  </r>
  <r>
    <x v="1"/>
    <n v="1197831"/>
    <x v="12"/>
    <x v="1"/>
    <x v="13"/>
    <s v="Birmingham"/>
    <x v="4"/>
    <n v="0.4"/>
    <n v="3250"/>
    <n v="1300"/>
    <n v="454.99999999999994"/>
    <n v="0.35"/>
  </r>
  <r>
    <x v="1"/>
    <n v="1197831"/>
    <x v="12"/>
    <x v="1"/>
    <x v="13"/>
    <s v="Birmingham"/>
    <x v="5"/>
    <n v="0.35"/>
    <n v="4750"/>
    <n v="1662.5"/>
    <n v="914.37500000000011"/>
    <n v="0.55000000000000004"/>
  </r>
  <r>
    <x v="1"/>
    <n v="1197831"/>
    <x v="13"/>
    <x v="1"/>
    <x v="13"/>
    <s v="Birmingham"/>
    <x v="0"/>
    <n v="0.25"/>
    <n v="6250"/>
    <n v="1562.5"/>
    <n v="625"/>
    <n v="0.39999999999999997"/>
  </r>
  <r>
    <x v="1"/>
    <n v="1197831"/>
    <x v="13"/>
    <x v="1"/>
    <x v="13"/>
    <s v="Birmingham"/>
    <x v="1"/>
    <n v="0.35"/>
    <n v="6000"/>
    <n v="2100"/>
    <n v="839.99999999999989"/>
    <n v="0.39999999999999997"/>
  </r>
  <r>
    <x v="1"/>
    <n v="1197831"/>
    <x v="13"/>
    <x v="1"/>
    <x v="13"/>
    <s v="Birmingham"/>
    <x v="2"/>
    <n v="0.35"/>
    <n v="4250"/>
    <n v="1487.5"/>
    <n v="595"/>
    <n v="0.39999999999999997"/>
  </r>
  <r>
    <x v="1"/>
    <n v="1197831"/>
    <x v="13"/>
    <x v="1"/>
    <x v="13"/>
    <s v="Birmingham"/>
    <x v="3"/>
    <n v="0.35"/>
    <n v="3750"/>
    <n v="1312.5"/>
    <n v="656.25"/>
    <n v="0.5"/>
  </r>
  <r>
    <x v="1"/>
    <n v="1197831"/>
    <x v="13"/>
    <x v="1"/>
    <x v="13"/>
    <s v="Birmingham"/>
    <x v="4"/>
    <n v="0.4"/>
    <n v="2500"/>
    <n v="1000"/>
    <n v="350"/>
    <n v="0.35"/>
  </r>
  <r>
    <x v="1"/>
    <n v="1197831"/>
    <x v="13"/>
    <x v="1"/>
    <x v="13"/>
    <s v="Birmingham"/>
    <x v="5"/>
    <n v="0.35"/>
    <n v="4500"/>
    <n v="1575"/>
    <n v="866.25000000000011"/>
    <n v="0.55000000000000004"/>
  </r>
  <r>
    <x v="1"/>
    <n v="1197831"/>
    <x v="14"/>
    <x v="1"/>
    <x v="13"/>
    <s v="Birmingham"/>
    <x v="0"/>
    <n v="0.3"/>
    <n v="6250"/>
    <n v="1875"/>
    <n v="843.74999999999989"/>
    <n v="0.44999999999999996"/>
  </r>
  <r>
    <x v="1"/>
    <n v="1197831"/>
    <x v="14"/>
    <x v="1"/>
    <x v="13"/>
    <s v="Birmingham"/>
    <x v="1"/>
    <n v="0.4"/>
    <n v="6250"/>
    <n v="2500"/>
    <n v="1125"/>
    <n v="0.44999999999999996"/>
  </r>
  <r>
    <x v="1"/>
    <n v="1197831"/>
    <x v="14"/>
    <x v="1"/>
    <x v="13"/>
    <s v="Birmingham"/>
    <x v="2"/>
    <n v="0.3"/>
    <n v="4500"/>
    <n v="1350"/>
    <n v="607.49999999999989"/>
    <n v="0.44999999999999996"/>
  </r>
  <r>
    <x v="1"/>
    <n v="1197831"/>
    <x v="14"/>
    <x v="1"/>
    <x v="13"/>
    <s v="Birmingham"/>
    <x v="3"/>
    <n v="0.35000000000000003"/>
    <n v="3500"/>
    <n v="1225.0000000000002"/>
    <n v="673.75000000000023"/>
    <n v="0.55000000000000004"/>
  </r>
  <r>
    <x v="1"/>
    <n v="1197831"/>
    <x v="14"/>
    <x v="1"/>
    <x v="13"/>
    <s v="Birmingham"/>
    <x v="4"/>
    <n v="0.4"/>
    <n v="2500"/>
    <n v="1000"/>
    <n v="399.99999999999994"/>
    <n v="0.39999999999999997"/>
  </r>
  <r>
    <x v="1"/>
    <n v="1197831"/>
    <x v="14"/>
    <x v="1"/>
    <x v="13"/>
    <s v="Birmingham"/>
    <x v="5"/>
    <n v="0.35000000000000003"/>
    <n v="4000"/>
    <n v="1400.0000000000002"/>
    <n v="840.00000000000023"/>
    <n v="0.60000000000000009"/>
  </r>
  <r>
    <x v="1"/>
    <n v="1197831"/>
    <x v="15"/>
    <x v="1"/>
    <x v="13"/>
    <s v="Birmingham"/>
    <x v="0"/>
    <n v="0.19999999999999998"/>
    <n v="6500"/>
    <n v="1300"/>
    <n v="584.99999999999989"/>
    <n v="0.44999999999999996"/>
  </r>
  <r>
    <x v="1"/>
    <n v="1197831"/>
    <x v="15"/>
    <x v="1"/>
    <x v="13"/>
    <s v="Birmingham"/>
    <x v="1"/>
    <n v="0.20000000000000007"/>
    <n v="6500"/>
    <n v="1300.0000000000005"/>
    <n v="585.00000000000011"/>
    <n v="0.44999999999999996"/>
  </r>
  <r>
    <x v="1"/>
    <n v="1197831"/>
    <x v="15"/>
    <x v="1"/>
    <x v="13"/>
    <s v="Birmingham"/>
    <x v="2"/>
    <n v="0.14999999999999997"/>
    <n v="4750"/>
    <n v="712.49999999999989"/>
    <n v="320.62499999999994"/>
    <n v="0.44999999999999996"/>
  </r>
  <r>
    <x v="1"/>
    <n v="1197831"/>
    <x v="15"/>
    <x v="1"/>
    <x v="13"/>
    <s v="Birmingham"/>
    <x v="3"/>
    <n v="0.20000000000000007"/>
    <n v="3750"/>
    <n v="750.00000000000023"/>
    <n v="412.50000000000017"/>
    <n v="0.55000000000000004"/>
  </r>
  <r>
    <x v="1"/>
    <n v="1197831"/>
    <x v="15"/>
    <x v="1"/>
    <x v="13"/>
    <s v="Birmingham"/>
    <x v="4"/>
    <n v="0.25"/>
    <n v="2750"/>
    <n v="687.5"/>
    <n v="275"/>
    <n v="0.39999999999999997"/>
  </r>
  <r>
    <x v="1"/>
    <n v="1197831"/>
    <x v="15"/>
    <x v="1"/>
    <x v="13"/>
    <s v="Birmingham"/>
    <x v="5"/>
    <n v="0.20000000000000007"/>
    <n v="5500"/>
    <n v="1100.0000000000005"/>
    <n v="660.00000000000034"/>
    <n v="0.60000000000000009"/>
  </r>
  <r>
    <x v="1"/>
    <n v="1197831"/>
    <x v="16"/>
    <x v="1"/>
    <x v="13"/>
    <s v="Birmingham"/>
    <x v="0"/>
    <n v="9.9999999999999964E-2"/>
    <n v="7000"/>
    <n v="699.99999999999977"/>
    <n v="314.99999999999989"/>
    <n v="0.44999999999999996"/>
  </r>
  <r>
    <x v="1"/>
    <n v="1197831"/>
    <x v="16"/>
    <x v="1"/>
    <x v="13"/>
    <s v="Birmingham"/>
    <x v="1"/>
    <n v="0.20000000000000007"/>
    <n v="7250"/>
    <n v="1450.0000000000005"/>
    <n v="652.50000000000011"/>
    <n v="0.44999999999999996"/>
  </r>
  <r>
    <x v="1"/>
    <n v="1197831"/>
    <x v="16"/>
    <x v="1"/>
    <x v="13"/>
    <s v="Birmingham"/>
    <x v="2"/>
    <n v="0.14999999999999997"/>
    <n v="5750"/>
    <n v="862.49999999999977"/>
    <n v="388.12499999999989"/>
    <n v="0.44999999999999996"/>
  </r>
  <r>
    <x v="1"/>
    <n v="1197831"/>
    <x v="16"/>
    <x v="1"/>
    <x v="13"/>
    <s v="Birmingham"/>
    <x v="3"/>
    <n v="0.35000000000000003"/>
    <n v="5000"/>
    <n v="1750.0000000000002"/>
    <n v="962.50000000000023"/>
    <n v="0.55000000000000004"/>
  </r>
  <r>
    <x v="1"/>
    <n v="1197831"/>
    <x v="16"/>
    <x v="1"/>
    <x v="13"/>
    <s v="Birmingham"/>
    <x v="4"/>
    <n v="0.5"/>
    <n v="4000"/>
    <n v="2000"/>
    <n v="799.99999999999989"/>
    <n v="0.39999999999999997"/>
  </r>
  <r>
    <x v="1"/>
    <n v="1197831"/>
    <x v="16"/>
    <x v="1"/>
    <x v="13"/>
    <s v="Birmingham"/>
    <x v="5"/>
    <n v="0.45"/>
    <n v="7500"/>
    <n v="3375"/>
    <n v="2025.0000000000002"/>
    <n v="0.60000000000000009"/>
  </r>
  <r>
    <x v="1"/>
    <n v="1197831"/>
    <x v="17"/>
    <x v="1"/>
    <x v="13"/>
    <s v="Birmingham"/>
    <x v="0"/>
    <n v="0.45"/>
    <n v="7500"/>
    <n v="3375"/>
    <n v="1518.7499999999998"/>
    <n v="0.44999999999999996"/>
  </r>
  <r>
    <x v="1"/>
    <n v="1197831"/>
    <x v="17"/>
    <x v="1"/>
    <x v="13"/>
    <s v="Birmingham"/>
    <x v="1"/>
    <n v="0.5"/>
    <n v="7500"/>
    <n v="3750"/>
    <n v="1687.4999999999998"/>
    <n v="0.44999999999999996"/>
  </r>
  <r>
    <x v="1"/>
    <n v="1197831"/>
    <x v="17"/>
    <x v="1"/>
    <x v="13"/>
    <s v="Birmingham"/>
    <x v="2"/>
    <n v="0.45"/>
    <n v="6500"/>
    <n v="2925"/>
    <n v="1316.2499999999998"/>
    <n v="0.44999999999999996"/>
  </r>
  <r>
    <x v="1"/>
    <n v="1197831"/>
    <x v="17"/>
    <x v="1"/>
    <x v="13"/>
    <s v="Birmingham"/>
    <x v="3"/>
    <n v="0.45"/>
    <n v="6000"/>
    <n v="2700"/>
    <n v="1485.0000000000002"/>
    <n v="0.55000000000000004"/>
  </r>
  <r>
    <x v="1"/>
    <n v="1197831"/>
    <x v="17"/>
    <x v="1"/>
    <x v="13"/>
    <s v="Birmingham"/>
    <x v="4"/>
    <n v="0.5"/>
    <n v="5000"/>
    <n v="2500"/>
    <n v="999.99999999999989"/>
    <n v="0.39999999999999997"/>
  </r>
  <r>
    <x v="1"/>
    <n v="1197831"/>
    <x v="17"/>
    <x v="1"/>
    <x v="13"/>
    <s v="Birmingham"/>
    <x v="5"/>
    <n v="0.55000000000000004"/>
    <n v="8750"/>
    <n v="4812.5"/>
    <n v="2887.5000000000005"/>
    <n v="0.60000000000000009"/>
  </r>
  <r>
    <x v="1"/>
    <n v="1197831"/>
    <x v="18"/>
    <x v="1"/>
    <x v="13"/>
    <s v="Birmingham"/>
    <x v="0"/>
    <n v="0.45"/>
    <n v="8250"/>
    <n v="3712.5"/>
    <n v="1856.2499999999998"/>
    <n v="0.49999999999999994"/>
  </r>
  <r>
    <x v="1"/>
    <n v="1197831"/>
    <x v="18"/>
    <x v="1"/>
    <x v="13"/>
    <s v="Birmingham"/>
    <x v="1"/>
    <n v="0.5"/>
    <n v="8250"/>
    <n v="4125"/>
    <n v="2062.4999999999995"/>
    <n v="0.49999999999999994"/>
  </r>
  <r>
    <x v="1"/>
    <n v="1197831"/>
    <x v="18"/>
    <x v="1"/>
    <x v="13"/>
    <s v="Birmingham"/>
    <x v="2"/>
    <n v="0.45"/>
    <n v="9750"/>
    <n v="4387.5"/>
    <n v="2193.7499999999995"/>
    <n v="0.49999999999999994"/>
  </r>
  <r>
    <x v="1"/>
    <n v="1197831"/>
    <x v="18"/>
    <x v="1"/>
    <x v="13"/>
    <s v="Birmingham"/>
    <x v="3"/>
    <n v="0.45"/>
    <n v="5750"/>
    <n v="2587.5"/>
    <n v="1552.5000000000002"/>
    <n v="0.60000000000000009"/>
  </r>
  <r>
    <x v="1"/>
    <n v="1197831"/>
    <x v="18"/>
    <x v="1"/>
    <x v="13"/>
    <s v="Birmingham"/>
    <x v="4"/>
    <n v="0.5"/>
    <n v="5250"/>
    <n v="2625"/>
    <n v="1181.2499999999998"/>
    <n v="0.44999999999999996"/>
  </r>
  <r>
    <x v="1"/>
    <n v="1197831"/>
    <x v="18"/>
    <x v="1"/>
    <x v="13"/>
    <s v="Birmingham"/>
    <x v="5"/>
    <n v="0.6"/>
    <n v="8000"/>
    <n v="4800"/>
    <n v="3120.0000000000005"/>
    <n v="0.65000000000000013"/>
  </r>
  <r>
    <x v="1"/>
    <n v="1197831"/>
    <x v="19"/>
    <x v="1"/>
    <x v="13"/>
    <s v="Birmingham"/>
    <x v="0"/>
    <n v="0.4"/>
    <n v="7500"/>
    <n v="3000"/>
    <n v="1499.9999999999998"/>
    <n v="0.49999999999999994"/>
  </r>
  <r>
    <x v="1"/>
    <n v="1197831"/>
    <x v="19"/>
    <x v="1"/>
    <x v="13"/>
    <s v="Birmingham"/>
    <x v="1"/>
    <n v="0.55000000000000004"/>
    <n v="7500"/>
    <n v="4125"/>
    <n v="2062.4999999999995"/>
    <n v="0.49999999999999994"/>
  </r>
  <r>
    <x v="1"/>
    <n v="1197831"/>
    <x v="19"/>
    <x v="1"/>
    <x v="13"/>
    <s v="Birmingham"/>
    <x v="2"/>
    <n v="0.55000000000000004"/>
    <n v="9250"/>
    <n v="5087.5"/>
    <n v="2543.7499999999995"/>
    <n v="0.49999999999999994"/>
  </r>
  <r>
    <x v="1"/>
    <n v="1197831"/>
    <x v="19"/>
    <x v="1"/>
    <x v="13"/>
    <s v="Birmingham"/>
    <x v="3"/>
    <n v="0.5"/>
    <n v="4250"/>
    <n v="2125"/>
    <n v="1275.0000000000002"/>
    <n v="0.60000000000000009"/>
  </r>
  <r>
    <x v="1"/>
    <n v="1197831"/>
    <x v="19"/>
    <x v="1"/>
    <x v="13"/>
    <s v="Birmingham"/>
    <x v="4"/>
    <n v="0.55000000000000004"/>
    <n v="4250"/>
    <n v="2337.5"/>
    <n v="1051.875"/>
    <n v="0.44999999999999996"/>
  </r>
  <r>
    <x v="1"/>
    <n v="1197831"/>
    <x v="19"/>
    <x v="1"/>
    <x v="13"/>
    <s v="Birmingham"/>
    <x v="5"/>
    <n v="0.6"/>
    <n v="6750"/>
    <n v="4050"/>
    <n v="2632.5000000000005"/>
    <n v="0.65000000000000013"/>
  </r>
  <r>
    <x v="1"/>
    <n v="1197831"/>
    <x v="20"/>
    <x v="1"/>
    <x v="13"/>
    <s v="Birmingham"/>
    <x v="0"/>
    <n v="0.55000000000000004"/>
    <n v="6250"/>
    <n v="3437.5000000000005"/>
    <n v="1718.75"/>
    <n v="0.49999999999999994"/>
  </r>
  <r>
    <x v="1"/>
    <n v="1197831"/>
    <x v="20"/>
    <x v="1"/>
    <x v="13"/>
    <s v="Birmingham"/>
    <x v="1"/>
    <n v="0.55000000000000004"/>
    <n v="5750"/>
    <n v="3162.5000000000005"/>
    <n v="1581.25"/>
    <n v="0.49999999999999994"/>
  </r>
  <r>
    <x v="1"/>
    <n v="1197831"/>
    <x v="20"/>
    <x v="1"/>
    <x v="13"/>
    <s v="Birmingham"/>
    <x v="2"/>
    <n v="0.6"/>
    <n v="6250"/>
    <n v="3750"/>
    <n v="1874.9999999999998"/>
    <n v="0.49999999999999994"/>
  </r>
  <r>
    <x v="1"/>
    <n v="1197831"/>
    <x v="20"/>
    <x v="1"/>
    <x v="13"/>
    <s v="Birmingham"/>
    <x v="3"/>
    <n v="0.6"/>
    <n v="3500"/>
    <n v="2100"/>
    <n v="1260.0000000000002"/>
    <n v="0.60000000000000009"/>
  </r>
  <r>
    <x v="1"/>
    <n v="1197831"/>
    <x v="20"/>
    <x v="1"/>
    <x v="13"/>
    <s v="Birmingham"/>
    <x v="4"/>
    <n v="0.45"/>
    <n v="3500"/>
    <n v="1575"/>
    <n v="708.74999999999989"/>
    <n v="0.44999999999999996"/>
  </r>
  <r>
    <x v="1"/>
    <n v="1197831"/>
    <x v="20"/>
    <x v="1"/>
    <x v="13"/>
    <s v="Birmingham"/>
    <x v="5"/>
    <n v="0.4"/>
    <n v="5750"/>
    <n v="2300"/>
    <n v="1495.0000000000002"/>
    <n v="0.65000000000000013"/>
  </r>
  <r>
    <x v="1"/>
    <n v="1197831"/>
    <x v="21"/>
    <x v="1"/>
    <x v="13"/>
    <s v="Birmingham"/>
    <x v="0"/>
    <n v="0.30000000000000004"/>
    <n v="5250"/>
    <n v="1575.0000000000002"/>
    <n v="787.5"/>
    <n v="0.49999999999999994"/>
  </r>
  <r>
    <x v="1"/>
    <n v="1197831"/>
    <x v="21"/>
    <x v="1"/>
    <x v="13"/>
    <s v="Birmingham"/>
    <x v="1"/>
    <n v="0.30000000000000004"/>
    <n v="5250"/>
    <n v="1575.0000000000002"/>
    <n v="787.5"/>
    <n v="0.49999999999999994"/>
  </r>
  <r>
    <x v="1"/>
    <n v="1197831"/>
    <x v="21"/>
    <x v="1"/>
    <x v="13"/>
    <s v="Birmingham"/>
    <x v="2"/>
    <n v="0.35000000000000003"/>
    <n v="4750"/>
    <n v="1662.5000000000002"/>
    <n v="831.25"/>
    <n v="0.49999999999999994"/>
  </r>
  <r>
    <x v="1"/>
    <n v="1197831"/>
    <x v="21"/>
    <x v="1"/>
    <x v="13"/>
    <s v="Birmingham"/>
    <x v="3"/>
    <n v="0.35000000000000003"/>
    <n v="3250"/>
    <n v="1137.5"/>
    <n v="682.50000000000011"/>
    <n v="0.60000000000000009"/>
  </r>
  <r>
    <x v="1"/>
    <n v="1197831"/>
    <x v="21"/>
    <x v="1"/>
    <x v="13"/>
    <s v="Birmingham"/>
    <x v="4"/>
    <n v="0.30000000000000004"/>
    <n v="3000"/>
    <n v="900.00000000000011"/>
    <n v="405"/>
    <n v="0.44999999999999996"/>
  </r>
  <r>
    <x v="1"/>
    <n v="1197831"/>
    <x v="21"/>
    <x v="1"/>
    <x v="13"/>
    <s v="Birmingham"/>
    <x v="5"/>
    <n v="0.4"/>
    <n v="4750"/>
    <n v="1900"/>
    <n v="1235.0000000000002"/>
    <n v="0.65000000000000013"/>
  </r>
  <r>
    <x v="1"/>
    <n v="1197831"/>
    <x v="22"/>
    <x v="1"/>
    <x v="13"/>
    <s v="Birmingham"/>
    <x v="0"/>
    <n v="0.20000000000000004"/>
    <n v="6250"/>
    <n v="1250.0000000000002"/>
    <n v="625"/>
    <n v="0.49999999999999994"/>
  </r>
  <r>
    <x v="1"/>
    <n v="1197831"/>
    <x v="22"/>
    <x v="1"/>
    <x v="13"/>
    <s v="Birmingham"/>
    <x v="1"/>
    <n v="0.20000000000000004"/>
    <n v="6250"/>
    <n v="1250.0000000000002"/>
    <n v="625"/>
    <n v="0.49999999999999994"/>
  </r>
  <r>
    <x v="1"/>
    <n v="1197831"/>
    <x v="22"/>
    <x v="1"/>
    <x v="13"/>
    <s v="Birmingham"/>
    <x v="2"/>
    <n v="0.45000000000000007"/>
    <n v="5750"/>
    <n v="2587.5000000000005"/>
    <n v="1293.75"/>
    <n v="0.49999999999999994"/>
  </r>
  <r>
    <x v="1"/>
    <n v="1197831"/>
    <x v="22"/>
    <x v="1"/>
    <x v="13"/>
    <s v="Birmingham"/>
    <x v="3"/>
    <n v="0.45000000000000007"/>
    <n v="4500"/>
    <n v="2025.0000000000002"/>
    <n v="1215.0000000000002"/>
    <n v="0.60000000000000009"/>
  </r>
  <r>
    <x v="1"/>
    <n v="1197831"/>
    <x v="22"/>
    <x v="1"/>
    <x v="13"/>
    <s v="Birmingham"/>
    <x v="4"/>
    <n v="0.49999999999999994"/>
    <n v="4250"/>
    <n v="2124.9999999999995"/>
    <n v="956.24999999999966"/>
    <n v="0.44999999999999996"/>
  </r>
  <r>
    <x v="1"/>
    <n v="1197831"/>
    <x v="22"/>
    <x v="1"/>
    <x v="13"/>
    <s v="Birmingham"/>
    <x v="5"/>
    <n v="0.6"/>
    <n v="6250"/>
    <n v="3750"/>
    <n v="2437.5000000000005"/>
    <n v="0.65000000000000013"/>
  </r>
  <r>
    <x v="1"/>
    <n v="1197831"/>
    <x v="23"/>
    <x v="1"/>
    <x v="13"/>
    <s v="Birmingham"/>
    <x v="0"/>
    <n v="0.6"/>
    <n v="7750"/>
    <n v="4650"/>
    <n v="2324.9999999999995"/>
    <n v="0.49999999999999994"/>
  </r>
  <r>
    <x v="1"/>
    <n v="1197831"/>
    <x v="23"/>
    <x v="1"/>
    <x v="13"/>
    <s v="Birmingham"/>
    <x v="1"/>
    <n v="0.6"/>
    <n v="7750"/>
    <n v="4650"/>
    <n v="2324.9999999999995"/>
    <n v="0.49999999999999994"/>
  </r>
  <r>
    <x v="1"/>
    <n v="1197831"/>
    <x v="23"/>
    <x v="1"/>
    <x v="13"/>
    <s v="Birmingham"/>
    <x v="2"/>
    <n v="0.65"/>
    <n v="7000"/>
    <n v="4550"/>
    <n v="2274.9999999999995"/>
    <n v="0.49999999999999994"/>
  </r>
  <r>
    <x v="1"/>
    <n v="1197831"/>
    <x v="23"/>
    <x v="1"/>
    <x v="13"/>
    <s v="Birmingham"/>
    <x v="3"/>
    <n v="0.65"/>
    <n v="5500"/>
    <n v="3575"/>
    <n v="2145.0000000000005"/>
    <n v="0.60000000000000009"/>
  </r>
  <r>
    <x v="1"/>
    <n v="1197831"/>
    <x v="23"/>
    <x v="1"/>
    <x v="13"/>
    <s v="Birmingham"/>
    <x v="4"/>
    <n v="0.6"/>
    <n v="5000"/>
    <n v="3000"/>
    <n v="1349.9999999999998"/>
    <n v="0.44999999999999996"/>
  </r>
  <r>
    <x v="1"/>
    <n v="1197831"/>
    <x v="23"/>
    <x v="1"/>
    <x v="13"/>
    <s v="Birmingham"/>
    <x v="5"/>
    <n v="0.70000000000000007"/>
    <n v="7500"/>
    <n v="5250.0000000000009"/>
    <n v="3412.5000000000014"/>
    <n v="0.65000000000000013"/>
  </r>
  <r>
    <x v="0"/>
    <n v="1185732"/>
    <x v="124"/>
    <x v="0"/>
    <x v="14"/>
    <s v="Portland"/>
    <x v="0"/>
    <n v="0.4"/>
    <n v="4500"/>
    <n v="1800"/>
    <n v="630"/>
    <n v="0.35"/>
  </r>
  <r>
    <x v="0"/>
    <n v="1185732"/>
    <x v="124"/>
    <x v="0"/>
    <x v="14"/>
    <s v="Portland"/>
    <x v="1"/>
    <n v="0.4"/>
    <n v="2500"/>
    <n v="1000"/>
    <n v="350"/>
    <n v="0.35"/>
  </r>
  <r>
    <x v="0"/>
    <n v="1185732"/>
    <x v="124"/>
    <x v="0"/>
    <x v="14"/>
    <s v="Portland"/>
    <x v="2"/>
    <n v="0.30000000000000004"/>
    <n v="2500"/>
    <n v="750.00000000000011"/>
    <n v="300"/>
    <n v="0.39999999999999997"/>
  </r>
  <r>
    <x v="0"/>
    <n v="1185732"/>
    <x v="124"/>
    <x v="0"/>
    <x v="14"/>
    <s v="Portland"/>
    <x v="3"/>
    <n v="0.35"/>
    <n v="1000"/>
    <n v="350"/>
    <n v="105"/>
    <n v="0.3"/>
  </r>
  <r>
    <x v="0"/>
    <n v="1185732"/>
    <x v="124"/>
    <x v="0"/>
    <x v="14"/>
    <s v="Portland"/>
    <x v="4"/>
    <n v="0.5"/>
    <n v="1500"/>
    <n v="750"/>
    <n v="187.5"/>
    <n v="0.25"/>
  </r>
  <r>
    <x v="0"/>
    <n v="1185732"/>
    <x v="124"/>
    <x v="0"/>
    <x v="14"/>
    <s v="Portland"/>
    <x v="5"/>
    <n v="0.4"/>
    <n v="2500"/>
    <n v="1000"/>
    <n v="400"/>
    <n v="0.4"/>
  </r>
  <r>
    <x v="0"/>
    <n v="1185732"/>
    <x v="125"/>
    <x v="0"/>
    <x v="14"/>
    <s v="Portland"/>
    <x v="0"/>
    <n v="0.4"/>
    <n v="5000"/>
    <n v="2000"/>
    <n v="700"/>
    <n v="0.35"/>
  </r>
  <r>
    <x v="0"/>
    <n v="1185732"/>
    <x v="125"/>
    <x v="0"/>
    <x v="14"/>
    <s v="Portland"/>
    <x v="1"/>
    <n v="0.4"/>
    <n v="1500"/>
    <n v="600"/>
    <n v="210"/>
    <n v="0.35"/>
  </r>
  <r>
    <x v="0"/>
    <n v="1185732"/>
    <x v="125"/>
    <x v="0"/>
    <x v="14"/>
    <s v="Portland"/>
    <x v="2"/>
    <n v="0.30000000000000004"/>
    <n v="2000"/>
    <n v="600.00000000000011"/>
    <n v="240.00000000000003"/>
    <n v="0.39999999999999997"/>
  </r>
  <r>
    <x v="0"/>
    <n v="1185732"/>
    <x v="125"/>
    <x v="0"/>
    <x v="14"/>
    <s v="Portland"/>
    <x v="3"/>
    <n v="0.35"/>
    <n v="750"/>
    <n v="262.5"/>
    <n v="78.75"/>
    <n v="0.3"/>
  </r>
  <r>
    <x v="0"/>
    <n v="1185732"/>
    <x v="125"/>
    <x v="0"/>
    <x v="14"/>
    <s v="Portland"/>
    <x v="4"/>
    <n v="0.5"/>
    <n v="1500"/>
    <n v="750"/>
    <n v="187.5"/>
    <n v="0.25"/>
  </r>
  <r>
    <x v="0"/>
    <n v="1185732"/>
    <x v="125"/>
    <x v="0"/>
    <x v="14"/>
    <s v="Portland"/>
    <x v="5"/>
    <n v="0.4"/>
    <n v="2500"/>
    <n v="1000"/>
    <n v="400"/>
    <n v="0.4"/>
  </r>
  <r>
    <x v="0"/>
    <n v="1185732"/>
    <x v="126"/>
    <x v="0"/>
    <x v="14"/>
    <s v="Portland"/>
    <x v="0"/>
    <n v="0.4"/>
    <n v="4700"/>
    <n v="1880"/>
    <n v="658"/>
    <n v="0.35"/>
  </r>
  <r>
    <x v="0"/>
    <n v="1185732"/>
    <x v="126"/>
    <x v="0"/>
    <x v="14"/>
    <s v="Portland"/>
    <x v="1"/>
    <n v="0.4"/>
    <n v="1750"/>
    <n v="700"/>
    <n v="244.99999999999997"/>
    <n v="0.35"/>
  </r>
  <r>
    <x v="0"/>
    <n v="1185732"/>
    <x v="126"/>
    <x v="0"/>
    <x v="14"/>
    <s v="Portland"/>
    <x v="2"/>
    <n v="0.30000000000000004"/>
    <n v="2000"/>
    <n v="600.00000000000011"/>
    <n v="240.00000000000003"/>
    <n v="0.39999999999999997"/>
  </r>
  <r>
    <x v="0"/>
    <n v="1185732"/>
    <x v="126"/>
    <x v="0"/>
    <x v="14"/>
    <s v="Portland"/>
    <x v="3"/>
    <n v="0.35"/>
    <n v="500"/>
    <n v="175"/>
    <n v="52.5"/>
    <n v="0.3"/>
  </r>
  <r>
    <x v="0"/>
    <n v="1185732"/>
    <x v="126"/>
    <x v="0"/>
    <x v="14"/>
    <s v="Portland"/>
    <x v="4"/>
    <n v="0.5"/>
    <n v="1000"/>
    <n v="500"/>
    <n v="125"/>
    <n v="0.25"/>
  </r>
  <r>
    <x v="0"/>
    <n v="1185732"/>
    <x v="126"/>
    <x v="0"/>
    <x v="14"/>
    <s v="Portland"/>
    <x v="5"/>
    <n v="0.4"/>
    <n v="2000"/>
    <n v="800"/>
    <n v="320"/>
    <n v="0.4"/>
  </r>
  <r>
    <x v="0"/>
    <n v="1185732"/>
    <x v="127"/>
    <x v="0"/>
    <x v="14"/>
    <s v="Portland"/>
    <x v="0"/>
    <n v="0.4"/>
    <n v="4500"/>
    <n v="1800"/>
    <n v="630"/>
    <n v="0.35"/>
  </r>
  <r>
    <x v="0"/>
    <n v="1185732"/>
    <x v="127"/>
    <x v="0"/>
    <x v="14"/>
    <s v="Portland"/>
    <x v="1"/>
    <n v="0.4"/>
    <n v="1500"/>
    <n v="600"/>
    <n v="210"/>
    <n v="0.35"/>
  </r>
  <r>
    <x v="0"/>
    <n v="1185732"/>
    <x v="127"/>
    <x v="0"/>
    <x v="14"/>
    <s v="Portland"/>
    <x v="2"/>
    <n v="0.30000000000000004"/>
    <n v="1500"/>
    <n v="450.00000000000006"/>
    <n v="180"/>
    <n v="0.39999999999999997"/>
  </r>
  <r>
    <x v="0"/>
    <n v="1185732"/>
    <x v="127"/>
    <x v="0"/>
    <x v="14"/>
    <s v="Portland"/>
    <x v="3"/>
    <n v="0.35"/>
    <n v="750"/>
    <n v="262.5"/>
    <n v="78.75"/>
    <n v="0.3"/>
  </r>
  <r>
    <x v="0"/>
    <n v="1185732"/>
    <x v="127"/>
    <x v="0"/>
    <x v="14"/>
    <s v="Portland"/>
    <x v="4"/>
    <n v="0.5"/>
    <n v="750"/>
    <n v="375"/>
    <n v="93.75"/>
    <n v="0.25"/>
  </r>
  <r>
    <x v="0"/>
    <n v="1185732"/>
    <x v="127"/>
    <x v="0"/>
    <x v="14"/>
    <s v="Portland"/>
    <x v="5"/>
    <n v="0.4"/>
    <n v="2250"/>
    <n v="900"/>
    <n v="360"/>
    <n v="0.4"/>
  </r>
  <r>
    <x v="0"/>
    <n v="1185732"/>
    <x v="128"/>
    <x v="0"/>
    <x v="14"/>
    <s v="Portland"/>
    <x v="0"/>
    <n v="0.54999999999999993"/>
    <n v="4950"/>
    <n v="2722.4999999999995"/>
    <n v="952.87499999999977"/>
    <n v="0.35"/>
  </r>
  <r>
    <x v="0"/>
    <n v="1185732"/>
    <x v="128"/>
    <x v="0"/>
    <x v="14"/>
    <s v="Portland"/>
    <x v="1"/>
    <n v="0.5"/>
    <n v="2000"/>
    <n v="1000"/>
    <n v="350"/>
    <n v="0.35"/>
  </r>
  <r>
    <x v="0"/>
    <n v="1185732"/>
    <x v="128"/>
    <x v="0"/>
    <x v="14"/>
    <s v="Portland"/>
    <x v="2"/>
    <n v="0.45"/>
    <n v="1750"/>
    <n v="787.5"/>
    <n v="315"/>
    <n v="0.39999999999999997"/>
  </r>
  <r>
    <x v="0"/>
    <n v="1185732"/>
    <x v="128"/>
    <x v="0"/>
    <x v="14"/>
    <s v="Portland"/>
    <x v="3"/>
    <n v="0.45"/>
    <n v="1250"/>
    <n v="562.5"/>
    <n v="168.75"/>
    <n v="0.3"/>
  </r>
  <r>
    <x v="0"/>
    <n v="1185732"/>
    <x v="128"/>
    <x v="0"/>
    <x v="14"/>
    <s v="Portland"/>
    <x v="4"/>
    <n v="0.54999999999999993"/>
    <n v="1500"/>
    <n v="824.99999999999989"/>
    <n v="206.24999999999997"/>
    <n v="0.25"/>
  </r>
  <r>
    <x v="0"/>
    <n v="1185732"/>
    <x v="128"/>
    <x v="0"/>
    <x v="14"/>
    <s v="Portland"/>
    <x v="5"/>
    <n v="0.6"/>
    <n v="2750"/>
    <n v="1650"/>
    <n v="660"/>
    <n v="0.4"/>
  </r>
  <r>
    <x v="0"/>
    <n v="1185732"/>
    <x v="129"/>
    <x v="0"/>
    <x v="14"/>
    <s v="Portland"/>
    <x v="0"/>
    <n v="0.54999999999999993"/>
    <n v="5250"/>
    <n v="2887.4999999999995"/>
    <n v="1010.6249999999998"/>
    <n v="0.35"/>
  </r>
  <r>
    <x v="0"/>
    <n v="1185732"/>
    <x v="129"/>
    <x v="0"/>
    <x v="14"/>
    <s v="Portland"/>
    <x v="1"/>
    <n v="0.5"/>
    <n v="2750"/>
    <n v="1375"/>
    <n v="481.24999999999994"/>
    <n v="0.35"/>
  </r>
  <r>
    <x v="0"/>
    <n v="1185732"/>
    <x v="129"/>
    <x v="0"/>
    <x v="14"/>
    <s v="Portland"/>
    <x v="2"/>
    <n v="0.45"/>
    <n v="2000"/>
    <n v="900"/>
    <n v="359.99999999999994"/>
    <n v="0.39999999999999997"/>
  </r>
  <r>
    <x v="0"/>
    <n v="1185732"/>
    <x v="129"/>
    <x v="0"/>
    <x v="14"/>
    <s v="Portland"/>
    <x v="3"/>
    <n v="0.45"/>
    <n v="1750"/>
    <n v="787.5"/>
    <n v="236.25"/>
    <n v="0.3"/>
  </r>
  <r>
    <x v="0"/>
    <n v="1185732"/>
    <x v="129"/>
    <x v="0"/>
    <x v="14"/>
    <s v="Portland"/>
    <x v="4"/>
    <n v="0.54999999999999993"/>
    <n v="1750"/>
    <n v="962.49999999999989"/>
    <n v="240.62499999999997"/>
    <n v="0.25"/>
  </r>
  <r>
    <x v="0"/>
    <n v="1185732"/>
    <x v="129"/>
    <x v="0"/>
    <x v="14"/>
    <s v="Portland"/>
    <x v="5"/>
    <n v="0.6"/>
    <n v="3250"/>
    <n v="1950"/>
    <n v="780"/>
    <n v="0.4"/>
  </r>
  <r>
    <x v="0"/>
    <n v="1185732"/>
    <x v="130"/>
    <x v="0"/>
    <x v="14"/>
    <s v="Portland"/>
    <x v="0"/>
    <n v="0.54999999999999993"/>
    <n v="5500"/>
    <n v="3024.9999999999995"/>
    <n v="1058.7499999999998"/>
    <n v="0.35"/>
  </r>
  <r>
    <x v="0"/>
    <n v="1185732"/>
    <x v="130"/>
    <x v="0"/>
    <x v="14"/>
    <s v="Portland"/>
    <x v="1"/>
    <n v="0.5"/>
    <n v="3000"/>
    <n v="1500"/>
    <n v="525"/>
    <n v="0.35"/>
  </r>
  <r>
    <x v="0"/>
    <n v="1185732"/>
    <x v="130"/>
    <x v="0"/>
    <x v="14"/>
    <s v="Portland"/>
    <x v="2"/>
    <n v="0.45"/>
    <n v="2250"/>
    <n v="1012.5"/>
    <n v="404.99999999999994"/>
    <n v="0.39999999999999997"/>
  </r>
  <r>
    <x v="0"/>
    <n v="1185732"/>
    <x v="130"/>
    <x v="0"/>
    <x v="14"/>
    <s v="Portland"/>
    <x v="3"/>
    <n v="0.45"/>
    <n v="1750"/>
    <n v="787.5"/>
    <n v="236.25"/>
    <n v="0.3"/>
  </r>
  <r>
    <x v="0"/>
    <n v="1185732"/>
    <x v="130"/>
    <x v="0"/>
    <x v="14"/>
    <s v="Portland"/>
    <x v="4"/>
    <n v="0.54999999999999993"/>
    <n v="2000"/>
    <n v="1099.9999999999998"/>
    <n v="274.99999999999994"/>
    <n v="0.25"/>
  </r>
  <r>
    <x v="0"/>
    <n v="1185732"/>
    <x v="130"/>
    <x v="0"/>
    <x v="14"/>
    <s v="Portland"/>
    <x v="5"/>
    <n v="0.6"/>
    <n v="3750"/>
    <n v="2250"/>
    <n v="900"/>
    <n v="0.4"/>
  </r>
  <r>
    <x v="0"/>
    <n v="1185732"/>
    <x v="131"/>
    <x v="0"/>
    <x v="14"/>
    <s v="Portland"/>
    <x v="0"/>
    <n v="0.54999999999999993"/>
    <n v="5250"/>
    <n v="2887.4999999999995"/>
    <n v="1010.6249999999998"/>
    <n v="0.35"/>
  </r>
  <r>
    <x v="0"/>
    <n v="1185732"/>
    <x v="131"/>
    <x v="0"/>
    <x v="14"/>
    <s v="Portland"/>
    <x v="1"/>
    <n v="0.5"/>
    <n v="3000"/>
    <n v="1500"/>
    <n v="525"/>
    <n v="0.35"/>
  </r>
  <r>
    <x v="0"/>
    <n v="1185732"/>
    <x v="131"/>
    <x v="0"/>
    <x v="14"/>
    <s v="Portland"/>
    <x v="2"/>
    <n v="0.45"/>
    <n v="2250"/>
    <n v="1012.5"/>
    <n v="404.99999999999994"/>
    <n v="0.39999999999999997"/>
  </r>
  <r>
    <x v="0"/>
    <n v="1185732"/>
    <x v="131"/>
    <x v="0"/>
    <x v="14"/>
    <s v="Portland"/>
    <x v="3"/>
    <n v="0.45"/>
    <n v="1750"/>
    <n v="787.5"/>
    <n v="236.25"/>
    <n v="0.3"/>
  </r>
  <r>
    <x v="0"/>
    <n v="1185732"/>
    <x v="131"/>
    <x v="0"/>
    <x v="14"/>
    <s v="Portland"/>
    <x v="4"/>
    <n v="0.54999999999999993"/>
    <n v="1500"/>
    <n v="824.99999999999989"/>
    <n v="206.24999999999997"/>
    <n v="0.25"/>
  </r>
  <r>
    <x v="0"/>
    <n v="1185732"/>
    <x v="131"/>
    <x v="0"/>
    <x v="14"/>
    <s v="Portland"/>
    <x v="5"/>
    <n v="0.6"/>
    <n v="3250"/>
    <n v="1950"/>
    <n v="780"/>
    <n v="0.4"/>
  </r>
  <r>
    <x v="0"/>
    <n v="1185732"/>
    <x v="132"/>
    <x v="0"/>
    <x v="14"/>
    <s v="Portland"/>
    <x v="0"/>
    <n v="0.54999999999999993"/>
    <n v="4500"/>
    <n v="2474.9999999999995"/>
    <n v="866.24999999999977"/>
    <n v="0.35"/>
  </r>
  <r>
    <x v="0"/>
    <n v="1185732"/>
    <x v="132"/>
    <x v="0"/>
    <x v="14"/>
    <s v="Portland"/>
    <x v="1"/>
    <n v="0.5"/>
    <n v="2500"/>
    <n v="1250"/>
    <n v="437.5"/>
    <n v="0.35"/>
  </r>
  <r>
    <x v="0"/>
    <n v="1185732"/>
    <x v="132"/>
    <x v="0"/>
    <x v="14"/>
    <s v="Portland"/>
    <x v="2"/>
    <n v="0.45"/>
    <n v="1500"/>
    <n v="675"/>
    <n v="270"/>
    <n v="0.39999999999999997"/>
  </r>
  <r>
    <x v="0"/>
    <n v="1185732"/>
    <x v="132"/>
    <x v="0"/>
    <x v="14"/>
    <s v="Portland"/>
    <x v="3"/>
    <n v="0.45"/>
    <n v="1250"/>
    <n v="562.5"/>
    <n v="168.75"/>
    <n v="0.3"/>
  </r>
  <r>
    <x v="0"/>
    <n v="1185732"/>
    <x v="132"/>
    <x v="0"/>
    <x v="14"/>
    <s v="Portland"/>
    <x v="4"/>
    <n v="0.54999999999999993"/>
    <n v="1250"/>
    <n v="687.49999999999989"/>
    <n v="171.87499999999997"/>
    <n v="0.25"/>
  </r>
  <r>
    <x v="0"/>
    <n v="1185732"/>
    <x v="132"/>
    <x v="0"/>
    <x v="14"/>
    <s v="Portland"/>
    <x v="5"/>
    <n v="0.6"/>
    <n v="2250"/>
    <n v="1350"/>
    <n v="540"/>
    <n v="0.4"/>
  </r>
  <r>
    <x v="0"/>
    <n v="1185732"/>
    <x v="133"/>
    <x v="0"/>
    <x v="14"/>
    <s v="Portland"/>
    <x v="0"/>
    <n v="0.6"/>
    <n v="4000"/>
    <n v="2400"/>
    <n v="840"/>
    <n v="0.35"/>
  </r>
  <r>
    <x v="0"/>
    <n v="1185732"/>
    <x v="133"/>
    <x v="0"/>
    <x v="14"/>
    <s v="Portland"/>
    <x v="1"/>
    <n v="0.55000000000000004"/>
    <n v="2250"/>
    <n v="1237.5"/>
    <n v="433.125"/>
    <n v="0.35"/>
  </r>
  <r>
    <x v="0"/>
    <n v="1185732"/>
    <x v="133"/>
    <x v="0"/>
    <x v="14"/>
    <s v="Portland"/>
    <x v="2"/>
    <n v="0.55000000000000004"/>
    <n v="1250"/>
    <n v="687.5"/>
    <n v="275"/>
    <n v="0.39999999999999997"/>
  </r>
  <r>
    <x v="0"/>
    <n v="1185732"/>
    <x v="133"/>
    <x v="0"/>
    <x v="14"/>
    <s v="Portland"/>
    <x v="3"/>
    <n v="0.55000000000000004"/>
    <n v="1000"/>
    <n v="550"/>
    <n v="165"/>
    <n v="0.3"/>
  </r>
  <r>
    <x v="0"/>
    <n v="1185732"/>
    <x v="133"/>
    <x v="0"/>
    <x v="14"/>
    <s v="Portland"/>
    <x v="4"/>
    <n v="0.65"/>
    <n v="1000"/>
    <n v="650"/>
    <n v="162.5"/>
    <n v="0.25"/>
  </r>
  <r>
    <x v="0"/>
    <n v="1185732"/>
    <x v="133"/>
    <x v="0"/>
    <x v="14"/>
    <s v="Portland"/>
    <x v="5"/>
    <n v="0.7"/>
    <n v="2250"/>
    <n v="1575"/>
    <n v="630"/>
    <n v="0.4"/>
  </r>
  <r>
    <x v="0"/>
    <n v="1185732"/>
    <x v="134"/>
    <x v="0"/>
    <x v="14"/>
    <s v="Portland"/>
    <x v="0"/>
    <n v="0.65"/>
    <n v="3750"/>
    <n v="2437.5"/>
    <n v="853.125"/>
    <n v="0.35"/>
  </r>
  <r>
    <x v="0"/>
    <n v="1185732"/>
    <x v="134"/>
    <x v="0"/>
    <x v="14"/>
    <s v="Portland"/>
    <x v="1"/>
    <n v="0.55000000000000004"/>
    <n v="2000"/>
    <n v="1100"/>
    <n v="385"/>
    <n v="0.35"/>
  </r>
  <r>
    <x v="0"/>
    <n v="1185732"/>
    <x v="134"/>
    <x v="0"/>
    <x v="14"/>
    <s v="Portland"/>
    <x v="2"/>
    <n v="0.55000000000000004"/>
    <n v="1950"/>
    <n v="1072.5"/>
    <n v="428.99999999999994"/>
    <n v="0.39999999999999997"/>
  </r>
  <r>
    <x v="0"/>
    <n v="1185732"/>
    <x v="134"/>
    <x v="0"/>
    <x v="14"/>
    <s v="Portland"/>
    <x v="3"/>
    <n v="0.55000000000000004"/>
    <n v="1750"/>
    <n v="962.50000000000011"/>
    <n v="288.75"/>
    <n v="0.3"/>
  </r>
  <r>
    <x v="0"/>
    <n v="1185732"/>
    <x v="134"/>
    <x v="0"/>
    <x v="14"/>
    <s v="Portland"/>
    <x v="4"/>
    <n v="0.65"/>
    <n v="1500"/>
    <n v="975"/>
    <n v="243.75"/>
    <n v="0.25"/>
  </r>
  <r>
    <x v="0"/>
    <n v="1185732"/>
    <x v="134"/>
    <x v="0"/>
    <x v="14"/>
    <s v="Portland"/>
    <x v="5"/>
    <n v="0.7"/>
    <n v="2500"/>
    <n v="1750"/>
    <n v="700"/>
    <n v="0.4"/>
  </r>
  <r>
    <x v="0"/>
    <n v="1185732"/>
    <x v="135"/>
    <x v="0"/>
    <x v="14"/>
    <s v="Portland"/>
    <x v="0"/>
    <n v="0.65"/>
    <n v="4750"/>
    <n v="3087.5"/>
    <n v="1080.625"/>
    <n v="0.35"/>
  </r>
  <r>
    <x v="0"/>
    <n v="1185732"/>
    <x v="135"/>
    <x v="0"/>
    <x v="14"/>
    <s v="Portland"/>
    <x v="1"/>
    <n v="0.55000000000000004"/>
    <n v="2750"/>
    <n v="1512.5000000000002"/>
    <n v="529.375"/>
    <n v="0.35"/>
  </r>
  <r>
    <x v="0"/>
    <n v="1185732"/>
    <x v="135"/>
    <x v="0"/>
    <x v="14"/>
    <s v="Portland"/>
    <x v="2"/>
    <n v="0.55000000000000004"/>
    <n v="2500"/>
    <n v="1375"/>
    <n v="550"/>
    <n v="0.39999999999999997"/>
  </r>
  <r>
    <x v="0"/>
    <n v="1185732"/>
    <x v="135"/>
    <x v="0"/>
    <x v="14"/>
    <s v="Portland"/>
    <x v="3"/>
    <n v="0.55000000000000004"/>
    <n v="2000"/>
    <n v="1100"/>
    <n v="330"/>
    <n v="0.3"/>
  </r>
  <r>
    <x v="0"/>
    <n v="1185732"/>
    <x v="135"/>
    <x v="0"/>
    <x v="14"/>
    <s v="Portland"/>
    <x v="4"/>
    <n v="0.65"/>
    <n v="2000"/>
    <n v="1300"/>
    <n v="325"/>
    <n v="0.25"/>
  </r>
  <r>
    <x v="0"/>
    <n v="1185732"/>
    <x v="135"/>
    <x v="0"/>
    <x v="14"/>
    <s v="Portland"/>
    <x v="5"/>
    <n v="0.7"/>
    <n v="3000"/>
    <n v="2100"/>
    <n v="840"/>
    <n v="0.4"/>
  </r>
  <r>
    <x v="2"/>
    <n v="1128299"/>
    <x v="136"/>
    <x v="2"/>
    <x v="15"/>
    <s v="Anchorage"/>
    <x v="0"/>
    <n v="0.35000000000000003"/>
    <n v="3750"/>
    <n v="1312.5000000000002"/>
    <n v="328.12500000000006"/>
    <n v="0.25"/>
  </r>
  <r>
    <x v="2"/>
    <n v="1128299"/>
    <x v="136"/>
    <x v="2"/>
    <x v="15"/>
    <s v="Anchorage"/>
    <x v="1"/>
    <n v="0.45"/>
    <n v="3750"/>
    <n v="1687.5"/>
    <n v="337.5"/>
    <n v="0.2"/>
  </r>
  <r>
    <x v="2"/>
    <n v="1128299"/>
    <x v="136"/>
    <x v="2"/>
    <x v="15"/>
    <s v="Anchorage"/>
    <x v="2"/>
    <n v="0.45"/>
    <n v="3750"/>
    <n v="1687.5"/>
    <n v="421.875"/>
    <n v="0.25"/>
  </r>
  <r>
    <x v="2"/>
    <n v="1128299"/>
    <x v="136"/>
    <x v="2"/>
    <x v="15"/>
    <s v="Anchorage"/>
    <x v="3"/>
    <n v="0.45"/>
    <n v="2250"/>
    <n v="1012.5"/>
    <n v="253.125"/>
    <n v="0.25"/>
  </r>
  <r>
    <x v="2"/>
    <n v="1128299"/>
    <x v="136"/>
    <x v="2"/>
    <x v="15"/>
    <s v="Anchorage"/>
    <x v="4"/>
    <n v="0.5"/>
    <n v="1750"/>
    <n v="875"/>
    <n v="131.25"/>
    <n v="0.15"/>
  </r>
  <r>
    <x v="2"/>
    <n v="1128299"/>
    <x v="136"/>
    <x v="2"/>
    <x v="15"/>
    <s v="Anchorage"/>
    <x v="5"/>
    <n v="0.45"/>
    <n v="4250"/>
    <n v="1912.5"/>
    <n v="765"/>
    <n v="0.4"/>
  </r>
  <r>
    <x v="2"/>
    <n v="1128299"/>
    <x v="79"/>
    <x v="2"/>
    <x v="15"/>
    <s v="Anchorage"/>
    <x v="0"/>
    <n v="0.35000000000000003"/>
    <n v="4750"/>
    <n v="1662.5000000000002"/>
    <n v="415.62500000000006"/>
    <n v="0.25"/>
  </r>
  <r>
    <x v="2"/>
    <n v="1128299"/>
    <x v="79"/>
    <x v="2"/>
    <x v="15"/>
    <s v="Anchorage"/>
    <x v="1"/>
    <n v="0.45"/>
    <n v="3750"/>
    <n v="1687.5"/>
    <n v="337.5"/>
    <n v="0.2"/>
  </r>
  <r>
    <x v="2"/>
    <n v="1128299"/>
    <x v="79"/>
    <x v="2"/>
    <x v="15"/>
    <s v="Anchorage"/>
    <x v="2"/>
    <n v="0.45"/>
    <n v="3750"/>
    <n v="1687.5"/>
    <n v="421.875"/>
    <n v="0.25"/>
  </r>
  <r>
    <x v="2"/>
    <n v="1128299"/>
    <x v="79"/>
    <x v="2"/>
    <x v="15"/>
    <s v="Anchorage"/>
    <x v="3"/>
    <n v="0.45"/>
    <n v="2250"/>
    <n v="1012.5"/>
    <n v="253.125"/>
    <n v="0.25"/>
  </r>
  <r>
    <x v="2"/>
    <n v="1128299"/>
    <x v="79"/>
    <x v="2"/>
    <x v="15"/>
    <s v="Anchorage"/>
    <x v="4"/>
    <n v="0.5"/>
    <n v="1500"/>
    <n v="750"/>
    <n v="112.5"/>
    <n v="0.15"/>
  </r>
  <r>
    <x v="2"/>
    <n v="1128299"/>
    <x v="79"/>
    <x v="2"/>
    <x v="15"/>
    <s v="Anchorage"/>
    <x v="5"/>
    <n v="0.45"/>
    <n v="3500"/>
    <n v="1575"/>
    <n v="630"/>
    <n v="0.4"/>
  </r>
  <r>
    <x v="2"/>
    <n v="1128299"/>
    <x v="137"/>
    <x v="2"/>
    <x v="15"/>
    <s v="Anchorage"/>
    <x v="0"/>
    <n v="0.45"/>
    <n v="5000"/>
    <n v="2250"/>
    <n v="562.5"/>
    <n v="0.25"/>
  </r>
  <r>
    <x v="2"/>
    <n v="1128299"/>
    <x v="137"/>
    <x v="2"/>
    <x v="15"/>
    <s v="Anchorage"/>
    <x v="1"/>
    <n v="0.54999999999999993"/>
    <n v="3500"/>
    <n v="1924.9999999999998"/>
    <n v="385"/>
    <n v="0.2"/>
  </r>
  <r>
    <x v="2"/>
    <n v="1128299"/>
    <x v="137"/>
    <x v="2"/>
    <x v="15"/>
    <s v="Anchorage"/>
    <x v="2"/>
    <n v="0.59999999999999987"/>
    <n v="3750"/>
    <n v="2249.9999999999995"/>
    <n v="562.49999999999989"/>
    <n v="0.25"/>
  </r>
  <r>
    <x v="2"/>
    <n v="1128299"/>
    <x v="137"/>
    <x v="2"/>
    <x v="15"/>
    <s v="Anchorage"/>
    <x v="3"/>
    <n v="0.54999999999999993"/>
    <n v="2750"/>
    <n v="1512.4999999999998"/>
    <n v="378.12499999999994"/>
    <n v="0.25"/>
  </r>
  <r>
    <x v="2"/>
    <n v="1128299"/>
    <x v="137"/>
    <x v="2"/>
    <x v="15"/>
    <s v="Anchorage"/>
    <x v="4"/>
    <n v="0.6"/>
    <n v="1250"/>
    <n v="750"/>
    <n v="112.5"/>
    <n v="0.15"/>
  </r>
  <r>
    <x v="2"/>
    <n v="1128299"/>
    <x v="137"/>
    <x v="2"/>
    <x v="15"/>
    <s v="Anchorage"/>
    <x v="5"/>
    <n v="0.54999999999999993"/>
    <n v="3250"/>
    <n v="1787.4999999999998"/>
    <n v="715"/>
    <n v="0.4"/>
  </r>
  <r>
    <x v="2"/>
    <n v="1128299"/>
    <x v="138"/>
    <x v="2"/>
    <x v="15"/>
    <s v="Anchorage"/>
    <x v="0"/>
    <n v="0.6"/>
    <n v="5000"/>
    <n v="3000"/>
    <n v="750"/>
    <n v="0.25"/>
  </r>
  <r>
    <x v="2"/>
    <n v="1128299"/>
    <x v="138"/>
    <x v="2"/>
    <x v="15"/>
    <s v="Anchorage"/>
    <x v="1"/>
    <n v="0.65"/>
    <n v="3000"/>
    <n v="1950"/>
    <n v="390"/>
    <n v="0.2"/>
  </r>
  <r>
    <x v="2"/>
    <n v="1128299"/>
    <x v="138"/>
    <x v="2"/>
    <x v="15"/>
    <s v="Anchorage"/>
    <x v="2"/>
    <n v="0.65"/>
    <n v="3500"/>
    <n v="2275"/>
    <n v="568.75"/>
    <n v="0.25"/>
  </r>
  <r>
    <x v="2"/>
    <n v="1128299"/>
    <x v="138"/>
    <x v="2"/>
    <x v="15"/>
    <s v="Anchorage"/>
    <x v="3"/>
    <n v="0.5"/>
    <n v="2500"/>
    <n v="1250"/>
    <n v="312.5"/>
    <n v="0.25"/>
  </r>
  <r>
    <x v="2"/>
    <n v="1128299"/>
    <x v="138"/>
    <x v="2"/>
    <x v="15"/>
    <s v="Anchorage"/>
    <x v="4"/>
    <n v="0.55000000000000004"/>
    <n v="1500"/>
    <n v="825.00000000000011"/>
    <n v="123.75000000000001"/>
    <n v="0.15"/>
  </r>
  <r>
    <x v="2"/>
    <n v="1128299"/>
    <x v="138"/>
    <x v="2"/>
    <x v="15"/>
    <s v="Anchorage"/>
    <x v="5"/>
    <n v="0.70000000000000007"/>
    <n v="3250"/>
    <n v="2275"/>
    <n v="910"/>
    <n v="0.4"/>
  </r>
  <r>
    <x v="2"/>
    <n v="1128299"/>
    <x v="139"/>
    <x v="2"/>
    <x v="15"/>
    <s v="Anchorage"/>
    <x v="0"/>
    <n v="0.54999999999999993"/>
    <n v="5250"/>
    <n v="2887.4999999999995"/>
    <n v="721.87499999999989"/>
    <n v="0.25"/>
  </r>
  <r>
    <x v="2"/>
    <n v="1128299"/>
    <x v="139"/>
    <x v="2"/>
    <x v="15"/>
    <s v="Anchorage"/>
    <x v="1"/>
    <n v="0.6"/>
    <n v="3750"/>
    <n v="2250"/>
    <n v="450"/>
    <n v="0.2"/>
  </r>
  <r>
    <x v="2"/>
    <n v="1128299"/>
    <x v="139"/>
    <x v="2"/>
    <x v="15"/>
    <s v="Anchorage"/>
    <x v="2"/>
    <n v="0.6"/>
    <n v="3750"/>
    <n v="2250"/>
    <n v="562.5"/>
    <n v="0.25"/>
  </r>
  <r>
    <x v="2"/>
    <n v="1128299"/>
    <x v="139"/>
    <x v="2"/>
    <x v="15"/>
    <s v="Anchorage"/>
    <x v="3"/>
    <n v="0.54999999999999993"/>
    <n v="2750"/>
    <n v="1512.4999999999998"/>
    <n v="378.12499999999994"/>
    <n v="0.25"/>
  </r>
  <r>
    <x v="2"/>
    <n v="1128299"/>
    <x v="139"/>
    <x v="2"/>
    <x v="15"/>
    <s v="Anchorage"/>
    <x v="4"/>
    <n v="0.6"/>
    <n v="1750"/>
    <n v="1050"/>
    <n v="157.5"/>
    <n v="0.15"/>
  </r>
  <r>
    <x v="2"/>
    <n v="1128299"/>
    <x v="139"/>
    <x v="2"/>
    <x v="15"/>
    <s v="Anchorage"/>
    <x v="5"/>
    <n v="0.75"/>
    <n v="4750"/>
    <n v="3562.5"/>
    <n v="1425"/>
    <n v="0.4"/>
  </r>
  <r>
    <x v="2"/>
    <n v="1128299"/>
    <x v="83"/>
    <x v="2"/>
    <x v="15"/>
    <s v="Anchorage"/>
    <x v="0"/>
    <n v="0.7"/>
    <n v="7250"/>
    <n v="5075"/>
    <n v="1268.75"/>
    <n v="0.25"/>
  </r>
  <r>
    <x v="2"/>
    <n v="1128299"/>
    <x v="83"/>
    <x v="2"/>
    <x v="15"/>
    <s v="Anchorage"/>
    <x v="1"/>
    <n v="0.75"/>
    <n v="6000"/>
    <n v="4500"/>
    <n v="900"/>
    <n v="0.2"/>
  </r>
  <r>
    <x v="2"/>
    <n v="1128299"/>
    <x v="83"/>
    <x v="2"/>
    <x v="15"/>
    <s v="Anchorage"/>
    <x v="2"/>
    <n v="0.75"/>
    <n v="6000"/>
    <n v="4500"/>
    <n v="1125"/>
    <n v="0.25"/>
  </r>
  <r>
    <x v="2"/>
    <n v="1128299"/>
    <x v="83"/>
    <x v="2"/>
    <x v="15"/>
    <s v="Anchorage"/>
    <x v="3"/>
    <n v="0.75"/>
    <n v="4750"/>
    <n v="3562.5"/>
    <n v="890.625"/>
    <n v="0.25"/>
  </r>
  <r>
    <x v="2"/>
    <n v="1128299"/>
    <x v="83"/>
    <x v="2"/>
    <x v="15"/>
    <s v="Anchorage"/>
    <x v="4"/>
    <n v="0.85000000000000009"/>
    <n v="3500"/>
    <n v="2975.0000000000005"/>
    <n v="446.25000000000006"/>
    <n v="0.15"/>
  </r>
  <r>
    <x v="2"/>
    <n v="1128299"/>
    <x v="83"/>
    <x v="2"/>
    <x v="15"/>
    <s v="Anchorage"/>
    <x v="5"/>
    <n v="1"/>
    <n v="6500"/>
    <n v="6500"/>
    <n v="2600"/>
    <n v="0.4"/>
  </r>
  <r>
    <x v="2"/>
    <n v="1128299"/>
    <x v="140"/>
    <x v="2"/>
    <x v="15"/>
    <s v="Anchorage"/>
    <x v="0"/>
    <n v="0.8"/>
    <n v="8000"/>
    <n v="6400"/>
    <n v="1600"/>
    <n v="0.25"/>
  </r>
  <r>
    <x v="2"/>
    <n v="1128299"/>
    <x v="140"/>
    <x v="2"/>
    <x v="15"/>
    <s v="Anchorage"/>
    <x v="1"/>
    <n v="0.85000000000000009"/>
    <n v="6500"/>
    <n v="5525.0000000000009"/>
    <n v="1105.0000000000002"/>
    <n v="0.2"/>
  </r>
  <r>
    <x v="2"/>
    <n v="1128299"/>
    <x v="140"/>
    <x v="2"/>
    <x v="15"/>
    <s v="Anchorage"/>
    <x v="2"/>
    <n v="0.85000000000000009"/>
    <n v="6000"/>
    <n v="5100.0000000000009"/>
    <n v="1275.0000000000002"/>
    <n v="0.25"/>
  </r>
  <r>
    <x v="2"/>
    <n v="1128299"/>
    <x v="140"/>
    <x v="2"/>
    <x v="15"/>
    <s v="Anchorage"/>
    <x v="3"/>
    <n v="0.8"/>
    <n v="5000"/>
    <n v="4000"/>
    <n v="1000"/>
    <n v="0.25"/>
  </r>
  <r>
    <x v="2"/>
    <n v="1128299"/>
    <x v="140"/>
    <x v="2"/>
    <x v="15"/>
    <s v="Anchorage"/>
    <x v="4"/>
    <n v="0.85000000000000009"/>
    <n v="5500"/>
    <n v="4675.0000000000009"/>
    <n v="701.25000000000011"/>
    <n v="0.15"/>
  </r>
  <r>
    <x v="2"/>
    <n v="1128299"/>
    <x v="140"/>
    <x v="2"/>
    <x v="15"/>
    <s v="Anchorage"/>
    <x v="5"/>
    <n v="1"/>
    <n v="5500"/>
    <n v="5500"/>
    <n v="2200"/>
    <n v="0.4"/>
  </r>
  <r>
    <x v="2"/>
    <n v="1128299"/>
    <x v="141"/>
    <x v="2"/>
    <x v="15"/>
    <s v="Anchorage"/>
    <x v="0"/>
    <n v="0.85000000000000009"/>
    <n v="7500"/>
    <n v="6375.0000000000009"/>
    <n v="1593.7500000000002"/>
    <n v="0.25"/>
  </r>
  <r>
    <x v="2"/>
    <n v="1128299"/>
    <x v="141"/>
    <x v="2"/>
    <x v="15"/>
    <s v="Anchorage"/>
    <x v="1"/>
    <n v="0.75000000000000011"/>
    <n v="7250"/>
    <n v="5437.5000000000009"/>
    <n v="1087.5000000000002"/>
    <n v="0.2"/>
  </r>
  <r>
    <x v="2"/>
    <n v="1128299"/>
    <x v="141"/>
    <x v="2"/>
    <x v="15"/>
    <s v="Anchorage"/>
    <x v="2"/>
    <n v="0.70000000000000007"/>
    <n v="6000"/>
    <n v="4200"/>
    <n v="1050"/>
    <n v="0.25"/>
  </r>
  <r>
    <x v="2"/>
    <n v="1128299"/>
    <x v="141"/>
    <x v="2"/>
    <x v="15"/>
    <s v="Anchorage"/>
    <x v="3"/>
    <n v="0.70000000000000007"/>
    <n v="5250"/>
    <n v="3675.0000000000005"/>
    <n v="918.75000000000011"/>
    <n v="0.25"/>
  </r>
  <r>
    <x v="2"/>
    <n v="1128299"/>
    <x v="141"/>
    <x v="2"/>
    <x v="15"/>
    <s v="Anchorage"/>
    <x v="4"/>
    <n v="0.7"/>
    <n v="5250"/>
    <n v="3674.9999999999995"/>
    <n v="551.24999999999989"/>
    <n v="0.15"/>
  </r>
  <r>
    <x v="2"/>
    <n v="1128299"/>
    <x v="141"/>
    <x v="2"/>
    <x v="15"/>
    <s v="Anchorage"/>
    <x v="5"/>
    <n v="0.75"/>
    <n v="3500"/>
    <n v="2625"/>
    <n v="1050"/>
    <n v="0.4"/>
  </r>
  <r>
    <x v="2"/>
    <n v="1128299"/>
    <x v="142"/>
    <x v="2"/>
    <x v="15"/>
    <s v="Anchorage"/>
    <x v="0"/>
    <n v="0.65000000000000013"/>
    <n v="5500"/>
    <n v="3575.0000000000009"/>
    <n v="893.75000000000023"/>
    <n v="0.25"/>
  </r>
  <r>
    <x v="2"/>
    <n v="1128299"/>
    <x v="142"/>
    <x v="2"/>
    <x v="15"/>
    <s v="Anchorage"/>
    <x v="1"/>
    <n v="0.70000000000000018"/>
    <n v="5500"/>
    <n v="3850.0000000000009"/>
    <n v="770.00000000000023"/>
    <n v="0.2"/>
  </r>
  <r>
    <x v="2"/>
    <n v="1128299"/>
    <x v="142"/>
    <x v="2"/>
    <x v="15"/>
    <s v="Anchorage"/>
    <x v="2"/>
    <n v="0.65000000000000013"/>
    <n v="3750"/>
    <n v="2437.5000000000005"/>
    <n v="609.37500000000011"/>
    <n v="0.25"/>
  </r>
  <r>
    <x v="2"/>
    <n v="1128299"/>
    <x v="142"/>
    <x v="2"/>
    <x v="15"/>
    <s v="Anchorage"/>
    <x v="3"/>
    <n v="0.65000000000000013"/>
    <n v="3250"/>
    <n v="2112.5000000000005"/>
    <n v="528.12500000000011"/>
    <n v="0.25"/>
  </r>
  <r>
    <x v="2"/>
    <n v="1128299"/>
    <x v="142"/>
    <x v="2"/>
    <x v="15"/>
    <s v="Anchorage"/>
    <x v="4"/>
    <n v="0.75000000000000011"/>
    <n v="3500"/>
    <n v="2625.0000000000005"/>
    <n v="393.75000000000006"/>
    <n v="0.15"/>
  </r>
  <r>
    <x v="2"/>
    <n v="1128299"/>
    <x v="142"/>
    <x v="2"/>
    <x v="15"/>
    <s v="Anchorage"/>
    <x v="5"/>
    <n v="0.6"/>
    <n v="3750"/>
    <n v="2250"/>
    <n v="900"/>
    <n v="0.4"/>
  </r>
  <r>
    <x v="2"/>
    <n v="1128299"/>
    <x v="87"/>
    <x v="2"/>
    <x v="15"/>
    <s v="Anchorage"/>
    <x v="0"/>
    <n v="0.55000000000000004"/>
    <n v="4750"/>
    <n v="2612.5"/>
    <n v="653.125"/>
    <n v="0.25"/>
  </r>
  <r>
    <x v="2"/>
    <n v="1128299"/>
    <x v="87"/>
    <x v="2"/>
    <x v="15"/>
    <s v="Anchorage"/>
    <x v="1"/>
    <n v="0.65000000000000013"/>
    <n v="4750"/>
    <n v="3087.5000000000005"/>
    <n v="617.50000000000011"/>
    <n v="0.2"/>
  </r>
  <r>
    <x v="2"/>
    <n v="1128299"/>
    <x v="87"/>
    <x v="2"/>
    <x v="15"/>
    <s v="Anchorage"/>
    <x v="2"/>
    <n v="0.60000000000000009"/>
    <n v="3000"/>
    <n v="1800.0000000000002"/>
    <n v="450.00000000000006"/>
    <n v="0.25"/>
  </r>
  <r>
    <x v="2"/>
    <n v="1128299"/>
    <x v="87"/>
    <x v="2"/>
    <x v="15"/>
    <s v="Anchorage"/>
    <x v="3"/>
    <n v="0.55000000000000004"/>
    <n v="2750"/>
    <n v="1512.5000000000002"/>
    <n v="378.12500000000006"/>
    <n v="0.25"/>
  </r>
  <r>
    <x v="2"/>
    <n v="1128299"/>
    <x v="87"/>
    <x v="2"/>
    <x v="15"/>
    <s v="Anchorage"/>
    <x v="4"/>
    <n v="0.65"/>
    <n v="2500"/>
    <n v="1625"/>
    <n v="243.75"/>
    <n v="0.15"/>
  </r>
  <r>
    <x v="2"/>
    <n v="1128299"/>
    <x v="87"/>
    <x v="2"/>
    <x v="15"/>
    <s v="Anchorage"/>
    <x v="5"/>
    <n v="0.70000000000000007"/>
    <n v="3000"/>
    <n v="2100"/>
    <n v="840"/>
    <n v="0.4"/>
  </r>
  <r>
    <x v="2"/>
    <n v="1128299"/>
    <x v="143"/>
    <x v="2"/>
    <x v="15"/>
    <s v="Anchorage"/>
    <x v="0"/>
    <n v="0.55000000000000004"/>
    <n v="5250"/>
    <n v="2887.5000000000005"/>
    <n v="721.87500000000011"/>
    <n v="0.25"/>
  </r>
  <r>
    <x v="2"/>
    <n v="1128299"/>
    <x v="143"/>
    <x v="2"/>
    <x v="15"/>
    <s v="Anchorage"/>
    <x v="1"/>
    <n v="0.60000000000000009"/>
    <n v="6000"/>
    <n v="3600.0000000000005"/>
    <n v="720.00000000000011"/>
    <n v="0.2"/>
  </r>
  <r>
    <x v="2"/>
    <n v="1128299"/>
    <x v="143"/>
    <x v="2"/>
    <x v="15"/>
    <s v="Anchorage"/>
    <x v="2"/>
    <n v="0.55000000000000004"/>
    <n v="4250"/>
    <n v="2337.5"/>
    <n v="584.375"/>
    <n v="0.25"/>
  </r>
  <r>
    <x v="2"/>
    <n v="1128299"/>
    <x v="143"/>
    <x v="2"/>
    <x v="15"/>
    <s v="Anchorage"/>
    <x v="3"/>
    <n v="0.65000000000000013"/>
    <n v="4000"/>
    <n v="2600.0000000000005"/>
    <n v="650.00000000000011"/>
    <n v="0.25"/>
  </r>
  <r>
    <x v="2"/>
    <n v="1128299"/>
    <x v="143"/>
    <x v="2"/>
    <x v="15"/>
    <s v="Anchorage"/>
    <x v="4"/>
    <n v="0.85000000000000009"/>
    <n v="3750"/>
    <n v="3187.5000000000005"/>
    <n v="478.12500000000006"/>
    <n v="0.15"/>
  </r>
  <r>
    <x v="2"/>
    <n v="1128299"/>
    <x v="143"/>
    <x v="2"/>
    <x v="15"/>
    <s v="Anchorage"/>
    <x v="5"/>
    <n v="0.90000000000000013"/>
    <n v="5000"/>
    <n v="4500.0000000000009"/>
    <n v="1800.0000000000005"/>
    <n v="0.4"/>
  </r>
  <r>
    <x v="2"/>
    <n v="1128299"/>
    <x v="144"/>
    <x v="2"/>
    <x v="15"/>
    <s v="Anchorage"/>
    <x v="0"/>
    <n v="0.75000000000000011"/>
    <n v="7000"/>
    <n v="5250.0000000000009"/>
    <n v="1312.5000000000002"/>
    <n v="0.25"/>
  </r>
  <r>
    <x v="2"/>
    <n v="1128299"/>
    <x v="144"/>
    <x v="2"/>
    <x v="15"/>
    <s v="Anchorage"/>
    <x v="1"/>
    <n v="0.8500000000000002"/>
    <n v="7000"/>
    <n v="5950.0000000000018"/>
    <n v="1190.0000000000005"/>
    <n v="0.2"/>
  </r>
  <r>
    <x v="2"/>
    <n v="1128299"/>
    <x v="144"/>
    <x v="2"/>
    <x v="15"/>
    <s v="Anchorage"/>
    <x v="2"/>
    <n v="0.80000000000000016"/>
    <n v="5000"/>
    <n v="4000.0000000000009"/>
    <n v="1000.0000000000002"/>
    <n v="0.25"/>
  </r>
  <r>
    <x v="2"/>
    <n v="1128299"/>
    <x v="144"/>
    <x v="2"/>
    <x v="15"/>
    <s v="Anchorage"/>
    <x v="3"/>
    <n v="0.80000000000000016"/>
    <n v="5000"/>
    <n v="4000.0000000000009"/>
    <n v="1000.0000000000002"/>
    <n v="0.25"/>
  </r>
  <r>
    <x v="2"/>
    <n v="1128299"/>
    <x v="144"/>
    <x v="2"/>
    <x v="15"/>
    <s v="Anchorage"/>
    <x v="4"/>
    <n v="0.90000000000000013"/>
    <n v="4250"/>
    <n v="3825.0000000000005"/>
    <n v="573.75"/>
    <n v="0.15"/>
  </r>
  <r>
    <x v="2"/>
    <n v="1128299"/>
    <x v="144"/>
    <x v="2"/>
    <x v="15"/>
    <s v="Anchorage"/>
    <x v="5"/>
    <n v="0.95000000000000018"/>
    <n v="5250"/>
    <n v="4987.5000000000009"/>
    <n v="1995.0000000000005"/>
    <n v="0.4"/>
  </r>
  <r>
    <x v="2"/>
    <n v="1128299"/>
    <x v="102"/>
    <x v="2"/>
    <x v="16"/>
    <s v="Honolulu"/>
    <x v="0"/>
    <n v="0.4"/>
    <n v="4250"/>
    <n v="1700"/>
    <n v="510"/>
    <n v="0.3"/>
  </r>
  <r>
    <x v="2"/>
    <n v="1128299"/>
    <x v="102"/>
    <x v="2"/>
    <x v="16"/>
    <s v="Honolulu"/>
    <x v="1"/>
    <n v="0.5"/>
    <n v="4250"/>
    <n v="2125"/>
    <n v="531.25"/>
    <n v="0.25"/>
  </r>
  <r>
    <x v="2"/>
    <n v="1128299"/>
    <x v="102"/>
    <x v="2"/>
    <x v="16"/>
    <s v="Honolulu"/>
    <x v="2"/>
    <n v="0.5"/>
    <n v="4250"/>
    <n v="2125"/>
    <n v="637.5"/>
    <n v="0.3"/>
  </r>
  <r>
    <x v="2"/>
    <n v="1128299"/>
    <x v="102"/>
    <x v="2"/>
    <x v="16"/>
    <s v="Honolulu"/>
    <x v="3"/>
    <n v="0.5"/>
    <n v="2750"/>
    <n v="1375"/>
    <n v="412.5"/>
    <n v="0.3"/>
  </r>
  <r>
    <x v="2"/>
    <n v="1128299"/>
    <x v="102"/>
    <x v="2"/>
    <x v="16"/>
    <s v="Honolulu"/>
    <x v="4"/>
    <n v="0.55000000000000004"/>
    <n v="2250"/>
    <n v="1237.5"/>
    <n v="247.5"/>
    <n v="0.2"/>
  </r>
  <r>
    <x v="2"/>
    <n v="1128299"/>
    <x v="102"/>
    <x v="2"/>
    <x v="16"/>
    <s v="Honolulu"/>
    <x v="5"/>
    <n v="0.5"/>
    <n v="4750"/>
    <n v="2375"/>
    <n v="1068.75"/>
    <n v="0.45"/>
  </r>
  <r>
    <x v="2"/>
    <n v="1128299"/>
    <x v="103"/>
    <x v="2"/>
    <x v="16"/>
    <s v="Honolulu"/>
    <x v="0"/>
    <n v="0.4"/>
    <n v="5250"/>
    <n v="2100"/>
    <n v="630"/>
    <n v="0.3"/>
  </r>
  <r>
    <x v="2"/>
    <n v="1128299"/>
    <x v="103"/>
    <x v="2"/>
    <x v="16"/>
    <s v="Honolulu"/>
    <x v="1"/>
    <n v="0.5"/>
    <n v="4250"/>
    <n v="2125"/>
    <n v="531.25"/>
    <n v="0.25"/>
  </r>
  <r>
    <x v="2"/>
    <n v="1128299"/>
    <x v="103"/>
    <x v="2"/>
    <x v="16"/>
    <s v="Honolulu"/>
    <x v="2"/>
    <n v="0.5"/>
    <n v="4250"/>
    <n v="2125"/>
    <n v="637.5"/>
    <n v="0.3"/>
  </r>
  <r>
    <x v="2"/>
    <n v="1128299"/>
    <x v="103"/>
    <x v="2"/>
    <x v="16"/>
    <s v="Honolulu"/>
    <x v="3"/>
    <n v="0.5"/>
    <n v="2750"/>
    <n v="1375"/>
    <n v="412.5"/>
    <n v="0.3"/>
  </r>
  <r>
    <x v="2"/>
    <n v="1128299"/>
    <x v="103"/>
    <x v="2"/>
    <x v="16"/>
    <s v="Honolulu"/>
    <x v="4"/>
    <n v="0.55000000000000004"/>
    <n v="2000"/>
    <n v="1100"/>
    <n v="220"/>
    <n v="0.2"/>
  </r>
  <r>
    <x v="2"/>
    <n v="1128299"/>
    <x v="103"/>
    <x v="2"/>
    <x v="16"/>
    <s v="Honolulu"/>
    <x v="5"/>
    <n v="0.5"/>
    <n v="4000"/>
    <n v="2000"/>
    <n v="900"/>
    <n v="0.45"/>
  </r>
  <r>
    <x v="2"/>
    <n v="1128299"/>
    <x v="104"/>
    <x v="2"/>
    <x v="16"/>
    <s v="Honolulu"/>
    <x v="0"/>
    <n v="0.5"/>
    <n v="5500"/>
    <n v="2750"/>
    <n v="825"/>
    <n v="0.3"/>
  </r>
  <r>
    <x v="2"/>
    <n v="1128299"/>
    <x v="104"/>
    <x v="2"/>
    <x v="16"/>
    <s v="Honolulu"/>
    <x v="1"/>
    <n v="0.6"/>
    <n v="4000"/>
    <n v="2400"/>
    <n v="600"/>
    <n v="0.25"/>
  </r>
  <r>
    <x v="2"/>
    <n v="1128299"/>
    <x v="104"/>
    <x v="2"/>
    <x v="16"/>
    <s v="Honolulu"/>
    <x v="2"/>
    <n v="0.64999999999999991"/>
    <n v="4250"/>
    <n v="2762.4999999999995"/>
    <n v="828.74999999999989"/>
    <n v="0.3"/>
  </r>
  <r>
    <x v="2"/>
    <n v="1128299"/>
    <x v="104"/>
    <x v="2"/>
    <x v="16"/>
    <s v="Honolulu"/>
    <x v="3"/>
    <n v="0.6"/>
    <n v="3250"/>
    <n v="1950"/>
    <n v="585"/>
    <n v="0.3"/>
  </r>
  <r>
    <x v="2"/>
    <n v="1128299"/>
    <x v="104"/>
    <x v="2"/>
    <x v="16"/>
    <s v="Honolulu"/>
    <x v="4"/>
    <n v="0.65"/>
    <n v="1750"/>
    <n v="1137.5"/>
    <n v="227.5"/>
    <n v="0.2"/>
  </r>
  <r>
    <x v="2"/>
    <n v="1128299"/>
    <x v="104"/>
    <x v="2"/>
    <x v="16"/>
    <s v="Honolulu"/>
    <x v="5"/>
    <n v="0.6"/>
    <n v="3750"/>
    <n v="2250"/>
    <n v="1012.5"/>
    <n v="0.45"/>
  </r>
  <r>
    <x v="2"/>
    <n v="1128299"/>
    <x v="105"/>
    <x v="2"/>
    <x v="16"/>
    <s v="Honolulu"/>
    <x v="0"/>
    <n v="0.65"/>
    <n v="5500"/>
    <n v="3575"/>
    <n v="1072.5"/>
    <n v="0.3"/>
  </r>
  <r>
    <x v="2"/>
    <n v="1128299"/>
    <x v="105"/>
    <x v="2"/>
    <x v="16"/>
    <s v="Honolulu"/>
    <x v="1"/>
    <n v="0.70000000000000007"/>
    <n v="3500"/>
    <n v="2450.0000000000005"/>
    <n v="612.50000000000011"/>
    <n v="0.25"/>
  </r>
  <r>
    <x v="2"/>
    <n v="1128299"/>
    <x v="105"/>
    <x v="2"/>
    <x v="16"/>
    <s v="Honolulu"/>
    <x v="2"/>
    <n v="0.70000000000000007"/>
    <n v="4000"/>
    <n v="2800.0000000000005"/>
    <n v="840.00000000000011"/>
    <n v="0.3"/>
  </r>
  <r>
    <x v="2"/>
    <n v="1128299"/>
    <x v="105"/>
    <x v="2"/>
    <x v="16"/>
    <s v="Honolulu"/>
    <x v="3"/>
    <n v="0.55000000000000004"/>
    <n v="3000"/>
    <n v="1650.0000000000002"/>
    <n v="495.00000000000006"/>
    <n v="0.3"/>
  </r>
  <r>
    <x v="2"/>
    <n v="1128299"/>
    <x v="105"/>
    <x v="2"/>
    <x v="16"/>
    <s v="Honolulu"/>
    <x v="4"/>
    <n v="0.60000000000000009"/>
    <n v="2000"/>
    <n v="1200.0000000000002"/>
    <n v="240.00000000000006"/>
    <n v="0.2"/>
  </r>
  <r>
    <x v="2"/>
    <n v="1128299"/>
    <x v="105"/>
    <x v="2"/>
    <x v="16"/>
    <s v="Honolulu"/>
    <x v="5"/>
    <n v="0.75000000000000011"/>
    <n v="3750"/>
    <n v="2812.5000000000005"/>
    <n v="1265.6250000000002"/>
    <n v="0.45"/>
  </r>
  <r>
    <x v="2"/>
    <n v="1128299"/>
    <x v="106"/>
    <x v="2"/>
    <x v="16"/>
    <s v="Honolulu"/>
    <x v="0"/>
    <n v="0.6"/>
    <n v="5750"/>
    <n v="3450"/>
    <n v="1035"/>
    <n v="0.3"/>
  </r>
  <r>
    <x v="2"/>
    <n v="1128299"/>
    <x v="106"/>
    <x v="2"/>
    <x v="16"/>
    <s v="Honolulu"/>
    <x v="1"/>
    <n v="0.65"/>
    <n v="4250"/>
    <n v="2762.5"/>
    <n v="690.625"/>
    <n v="0.25"/>
  </r>
  <r>
    <x v="2"/>
    <n v="1128299"/>
    <x v="106"/>
    <x v="2"/>
    <x v="16"/>
    <s v="Honolulu"/>
    <x v="2"/>
    <n v="0.65"/>
    <n v="4250"/>
    <n v="2762.5"/>
    <n v="828.75"/>
    <n v="0.3"/>
  </r>
  <r>
    <x v="2"/>
    <n v="1128299"/>
    <x v="106"/>
    <x v="2"/>
    <x v="16"/>
    <s v="Honolulu"/>
    <x v="3"/>
    <n v="0.6"/>
    <n v="3250"/>
    <n v="1950"/>
    <n v="585"/>
    <n v="0.3"/>
  </r>
  <r>
    <x v="2"/>
    <n v="1128299"/>
    <x v="106"/>
    <x v="2"/>
    <x v="16"/>
    <s v="Honolulu"/>
    <x v="4"/>
    <n v="0.54999999999999993"/>
    <n v="2250"/>
    <n v="1237.4999999999998"/>
    <n v="247.49999999999997"/>
    <n v="0.2"/>
  </r>
  <r>
    <x v="2"/>
    <n v="1128299"/>
    <x v="106"/>
    <x v="2"/>
    <x v="16"/>
    <s v="Honolulu"/>
    <x v="5"/>
    <n v="0.7"/>
    <n v="5750"/>
    <n v="4024.9999999999995"/>
    <n v="1811.2499999999998"/>
    <n v="0.45"/>
  </r>
  <r>
    <x v="2"/>
    <n v="1128299"/>
    <x v="107"/>
    <x v="2"/>
    <x v="16"/>
    <s v="Honolulu"/>
    <x v="0"/>
    <n v="0.64999999999999991"/>
    <n v="8250"/>
    <n v="5362.4999999999991"/>
    <n v="1608.7499999999998"/>
    <n v="0.3"/>
  </r>
  <r>
    <x v="2"/>
    <n v="1128299"/>
    <x v="107"/>
    <x v="2"/>
    <x v="16"/>
    <s v="Honolulu"/>
    <x v="1"/>
    <n v="0.7"/>
    <n v="7000"/>
    <n v="4900"/>
    <n v="1225"/>
    <n v="0.25"/>
  </r>
  <r>
    <x v="2"/>
    <n v="1128299"/>
    <x v="107"/>
    <x v="2"/>
    <x v="16"/>
    <s v="Honolulu"/>
    <x v="2"/>
    <n v="0.85"/>
    <n v="7000"/>
    <n v="5950"/>
    <n v="1785"/>
    <n v="0.3"/>
  </r>
  <r>
    <x v="2"/>
    <n v="1128299"/>
    <x v="107"/>
    <x v="2"/>
    <x v="16"/>
    <s v="Honolulu"/>
    <x v="3"/>
    <n v="0.85"/>
    <n v="5750"/>
    <n v="4887.5"/>
    <n v="1466.25"/>
    <n v="0.3"/>
  </r>
  <r>
    <x v="2"/>
    <n v="1128299"/>
    <x v="107"/>
    <x v="2"/>
    <x v="16"/>
    <s v="Honolulu"/>
    <x v="4"/>
    <n v="0.95000000000000007"/>
    <n v="4500"/>
    <n v="4275"/>
    <n v="855"/>
    <n v="0.2"/>
  </r>
  <r>
    <x v="2"/>
    <n v="1128299"/>
    <x v="107"/>
    <x v="2"/>
    <x v="16"/>
    <s v="Honolulu"/>
    <x v="5"/>
    <n v="1.1000000000000001"/>
    <n v="7500"/>
    <n v="8250"/>
    <n v="3712.5"/>
    <n v="0.45"/>
  </r>
  <r>
    <x v="2"/>
    <n v="1128299"/>
    <x v="108"/>
    <x v="2"/>
    <x v="16"/>
    <s v="Honolulu"/>
    <x v="0"/>
    <n v="0.9"/>
    <n v="9000"/>
    <n v="8100"/>
    <n v="2430"/>
    <n v="0.3"/>
  </r>
  <r>
    <x v="2"/>
    <n v="1128299"/>
    <x v="108"/>
    <x v="2"/>
    <x v="16"/>
    <s v="Honolulu"/>
    <x v="1"/>
    <n v="0.95000000000000007"/>
    <n v="7500"/>
    <n v="7125.0000000000009"/>
    <n v="1781.2500000000002"/>
    <n v="0.25"/>
  </r>
  <r>
    <x v="2"/>
    <n v="1128299"/>
    <x v="108"/>
    <x v="2"/>
    <x v="16"/>
    <s v="Honolulu"/>
    <x v="2"/>
    <n v="0.95000000000000007"/>
    <n v="7000"/>
    <n v="6650.0000000000009"/>
    <n v="1995.0000000000002"/>
    <n v="0.3"/>
  </r>
  <r>
    <x v="2"/>
    <n v="1128299"/>
    <x v="108"/>
    <x v="2"/>
    <x v="16"/>
    <s v="Honolulu"/>
    <x v="3"/>
    <n v="0.9"/>
    <n v="6000"/>
    <n v="5400"/>
    <n v="1620"/>
    <n v="0.3"/>
  </r>
  <r>
    <x v="2"/>
    <n v="1128299"/>
    <x v="108"/>
    <x v="2"/>
    <x v="16"/>
    <s v="Honolulu"/>
    <x v="4"/>
    <n v="0.95000000000000007"/>
    <n v="6500"/>
    <n v="6175"/>
    <n v="1235"/>
    <n v="0.2"/>
  </r>
  <r>
    <x v="2"/>
    <n v="1128299"/>
    <x v="108"/>
    <x v="2"/>
    <x v="16"/>
    <s v="Honolulu"/>
    <x v="5"/>
    <n v="1.1000000000000001"/>
    <n v="6500"/>
    <n v="7150.0000000000009"/>
    <n v="3217.5000000000005"/>
    <n v="0.45"/>
  </r>
  <r>
    <x v="2"/>
    <n v="1128299"/>
    <x v="109"/>
    <x v="2"/>
    <x v="16"/>
    <s v="Honolulu"/>
    <x v="0"/>
    <n v="0.95000000000000007"/>
    <n v="8500"/>
    <n v="8075.0000000000009"/>
    <n v="2422.5"/>
    <n v="0.3"/>
  </r>
  <r>
    <x v="2"/>
    <n v="1128299"/>
    <x v="109"/>
    <x v="2"/>
    <x v="16"/>
    <s v="Honolulu"/>
    <x v="1"/>
    <n v="0.85000000000000009"/>
    <n v="8250"/>
    <n v="7012.5000000000009"/>
    <n v="1753.1250000000002"/>
    <n v="0.25"/>
  </r>
  <r>
    <x v="2"/>
    <n v="1128299"/>
    <x v="109"/>
    <x v="2"/>
    <x v="16"/>
    <s v="Honolulu"/>
    <x v="2"/>
    <n v="0.8"/>
    <n v="7000"/>
    <n v="5600"/>
    <n v="1680"/>
    <n v="0.3"/>
  </r>
  <r>
    <x v="2"/>
    <n v="1128299"/>
    <x v="109"/>
    <x v="2"/>
    <x v="16"/>
    <s v="Honolulu"/>
    <x v="3"/>
    <n v="0.8"/>
    <n v="4750"/>
    <n v="3800"/>
    <n v="1140"/>
    <n v="0.3"/>
  </r>
  <r>
    <x v="2"/>
    <n v="1128299"/>
    <x v="109"/>
    <x v="2"/>
    <x v="16"/>
    <s v="Honolulu"/>
    <x v="4"/>
    <n v="0.79999999999999993"/>
    <n v="4750"/>
    <n v="3799.9999999999995"/>
    <n v="760"/>
    <n v="0.2"/>
  </r>
  <r>
    <x v="2"/>
    <n v="1128299"/>
    <x v="109"/>
    <x v="2"/>
    <x v="16"/>
    <s v="Honolulu"/>
    <x v="5"/>
    <n v="0.85"/>
    <n v="3000"/>
    <n v="2550"/>
    <n v="1147.5"/>
    <n v="0.45"/>
  </r>
  <r>
    <x v="2"/>
    <n v="1128299"/>
    <x v="110"/>
    <x v="2"/>
    <x v="16"/>
    <s v="Honolulu"/>
    <x v="0"/>
    <n v="0.60000000000000009"/>
    <n v="5000"/>
    <n v="3000.0000000000005"/>
    <n v="900.00000000000011"/>
    <n v="0.3"/>
  </r>
  <r>
    <x v="2"/>
    <n v="1128299"/>
    <x v="110"/>
    <x v="2"/>
    <x v="16"/>
    <s v="Honolulu"/>
    <x v="1"/>
    <n v="0.65000000000000013"/>
    <n v="5000"/>
    <n v="3250.0000000000005"/>
    <n v="812.50000000000011"/>
    <n v="0.25"/>
  </r>
  <r>
    <x v="2"/>
    <n v="1128299"/>
    <x v="110"/>
    <x v="2"/>
    <x v="16"/>
    <s v="Honolulu"/>
    <x v="2"/>
    <n v="0.60000000000000009"/>
    <n v="3000"/>
    <n v="1800.0000000000002"/>
    <n v="540"/>
    <n v="0.3"/>
  </r>
  <r>
    <x v="2"/>
    <n v="1128299"/>
    <x v="110"/>
    <x v="2"/>
    <x v="16"/>
    <s v="Honolulu"/>
    <x v="3"/>
    <n v="0.60000000000000009"/>
    <n v="2500"/>
    <n v="1500.0000000000002"/>
    <n v="450.00000000000006"/>
    <n v="0.3"/>
  </r>
  <r>
    <x v="2"/>
    <n v="1128299"/>
    <x v="110"/>
    <x v="2"/>
    <x v="16"/>
    <s v="Honolulu"/>
    <x v="4"/>
    <n v="0.70000000000000007"/>
    <n v="2750"/>
    <n v="1925.0000000000002"/>
    <n v="385.00000000000006"/>
    <n v="0.2"/>
  </r>
  <r>
    <x v="2"/>
    <n v="1128299"/>
    <x v="110"/>
    <x v="2"/>
    <x v="16"/>
    <s v="Honolulu"/>
    <x v="5"/>
    <n v="0.54999999999999993"/>
    <n v="3000"/>
    <n v="1649.9999999999998"/>
    <n v="742.49999999999989"/>
    <n v="0.45"/>
  </r>
  <r>
    <x v="2"/>
    <n v="1128299"/>
    <x v="111"/>
    <x v="2"/>
    <x v="16"/>
    <s v="Honolulu"/>
    <x v="0"/>
    <n v="0.5"/>
    <n v="4000"/>
    <n v="2000"/>
    <n v="600"/>
    <n v="0.3"/>
  </r>
  <r>
    <x v="2"/>
    <n v="1128299"/>
    <x v="111"/>
    <x v="2"/>
    <x v="16"/>
    <s v="Honolulu"/>
    <x v="1"/>
    <n v="0.65000000000000013"/>
    <n v="5750"/>
    <n v="3737.5000000000009"/>
    <n v="934.37500000000023"/>
    <n v="0.25"/>
  </r>
  <r>
    <x v="2"/>
    <n v="1128299"/>
    <x v="111"/>
    <x v="2"/>
    <x v="16"/>
    <s v="Honolulu"/>
    <x v="2"/>
    <n v="0.60000000000000009"/>
    <n v="4000"/>
    <n v="2400.0000000000005"/>
    <n v="720.00000000000011"/>
    <n v="0.3"/>
  </r>
  <r>
    <x v="2"/>
    <n v="1128299"/>
    <x v="111"/>
    <x v="2"/>
    <x v="16"/>
    <s v="Honolulu"/>
    <x v="3"/>
    <n v="0.55000000000000004"/>
    <n v="3750"/>
    <n v="2062.5"/>
    <n v="618.75"/>
    <n v="0.3"/>
  </r>
  <r>
    <x v="2"/>
    <n v="1128299"/>
    <x v="111"/>
    <x v="2"/>
    <x v="16"/>
    <s v="Honolulu"/>
    <x v="4"/>
    <n v="0.65"/>
    <n v="3500"/>
    <n v="2275"/>
    <n v="455"/>
    <n v="0.2"/>
  </r>
  <r>
    <x v="2"/>
    <n v="1128299"/>
    <x v="111"/>
    <x v="2"/>
    <x v="16"/>
    <s v="Honolulu"/>
    <x v="5"/>
    <n v="0.70000000000000007"/>
    <n v="4000"/>
    <n v="2800.0000000000005"/>
    <n v="1260.0000000000002"/>
    <n v="0.45"/>
  </r>
  <r>
    <x v="2"/>
    <n v="1128299"/>
    <x v="112"/>
    <x v="2"/>
    <x v="16"/>
    <s v="Honolulu"/>
    <x v="0"/>
    <n v="0.55000000000000004"/>
    <n v="6250"/>
    <n v="3437.5000000000005"/>
    <n v="1031.25"/>
    <n v="0.3"/>
  </r>
  <r>
    <x v="2"/>
    <n v="1128299"/>
    <x v="112"/>
    <x v="2"/>
    <x v="16"/>
    <s v="Honolulu"/>
    <x v="1"/>
    <n v="0.60000000000000009"/>
    <n v="7000"/>
    <n v="4200.0000000000009"/>
    <n v="1050.0000000000002"/>
    <n v="0.25"/>
  </r>
  <r>
    <x v="2"/>
    <n v="1128299"/>
    <x v="112"/>
    <x v="2"/>
    <x v="16"/>
    <s v="Honolulu"/>
    <x v="2"/>
    <n v="0.55000000000000004"/>
    <n v="5250"/>
    <n v="2887.5000000000005"/>
    <n v="866.25000000000011"/>
    <n v="0.3"/>
  </r>
  <r>
    <x v="2"/>
    <n v="1128299"/>
    <x v="112"/>
    <x v="2"/>
    <x v="16"/>
    <s v="Honolulu"/>
    <x v="3"/>
    <n v="0.65000000000000013"/>
    <n v="5000"/>
    <n v="3250.0000000000005"/>
    <n v="975.00000000000011"/>
    <n v="0.3"/>
  </r>
  <r>
    <x v="2"/>
    <n v="1128299"/>
    <x v="112"/>
    <x v="2"/>
    <x v="16"/>
    <s v="Honolulu"/>
    <x v="4"/>
    <n v="0.85000000000000009"/>
    <n v="4750"/>
    <n v="4037.5000000000005"/>
    <n v="807.50000000000011"/>
    <n v="0.2"/>
  </r>
  <r>
    <x v="2"/>
    <n v="1128299"/>
    <x v="112"/>
    <x v="2"/>
    <x v="16"/>
    <s v="Honolulu"/>
    <x v="5"/>
    <n v="0.90000000000000013"/>
    <n v="6000"/>
    <n v="5400.0000000000009"/>
    <n v="2430.0000000000005"/>
    <n v="0.45"/>
  </r>
  <r>
    <x v="2"/>
    <n v="1128299"/>
    <x v="113"/>
    <x v="2"/>
    <x v="16"/>
    <s v="Honolulu"/>
    <x v="0"/>
    <n v="0.75000000000000011"/>
    <n v="8000"/>
    <n v="6000.0000000000009"/>
    <n v="1800.0000000000002"/>
    <n v="0.3"/>
  </r>
  <r>
    <x v="2"/>
    <n v="1128299"/>
    <x v="113"/>
    <x v="2"/>
    <x v="16"/>
    <s v="Honolulu"/>
    <x v="1"/>
    <n v="0.8500000000000002"/>
    <n v="8000"/>
    <n v="6800.0000000000018"/>
    <n v="1700.0000000000005"/>
    <n v="0.25"/>
  </r>
  <r>
    <x v="2"/>
    <n v="1128299"/>
    <x v="113"/>
    <x v="2"/>
    <x v="16"/>
    <s v="Honolulu"/>
    <x v="2"/>
    <n v="0.80000000000000016"/>
    <n v="6000"/>
    <n v="4800.0000000000009"/>
    <n v="1440.0000000000002"/>
    <n v="0.3"/>
  </r>
  <r>
    <x v="2"/>
    <n v="1128299"/>
    <x v="113"/>
    <x v="2"/>
    <x v="16"/>
    <s v="Honolulu"/>
    <x v="3"/>
    <n v="0.80000000000000016"/>
    <n v="6000"/>
    <n v="4800.0000000000009"/>
    <n v="1440.0000000000002"/>
    <n v="0.3"/>
  </r>
  <r>
    <x v="2"/>
    <n v="1128299"/>
    <x v="113"/>
    <x v="2"/>
    <x v="16"/>
    <s v="Honolulu"/>
    <x v="4"/>
    <n v="0.90000000000000013"/>
    <n v="5250"/>
    <n v="4725.0000000000009"/>
    <n v="945.00000000000023"/>
    <n v="0.2"/>
  </r>
  <r>
    <x v="2"/>
    <n v="1128299"/>
    <x v="113"/>
    <x v="2"/>
    <x v="16"/>
    <s v="Honolulu"/>
    <x v="5"/>
    <n v="0.95000000000000018"/>
    <n v="6250"/>
    <n v="5937.5000000000009"/>
    <n v="2671.8750000000005"/>
    <n v="0.45"/>
  </r>
  <r>
    <x v="0"/>
    <n v="1185732"/>
    <x v="78"/>
    <x v="4"/>
    <x v="8"/>
    <s v="Orlando"/>
    <x v="0"/>
    <n v="0.45"/>
    <n v="8500"/>
    <n v="3825"/>
    <n v="1721.25"/>
    <n v="0.45"/>
  </r>
  <r>
    <x v="0"/>
    <n v="1185732"/>
    <x v="78"/>
    <x v="4"/>
    <x v="8"/>
    <s v="Orlando"/>
    <x v="1"/>
    <n v="0.45"/>
    <n v="6500"/>
    <n v="2925"/>
    <n v="1023.7499999999999"/>
    <n v="0.35"/>
  </r>
  <r>
    <x v="0"/>
    <n v="1185732"/>
    <x v="78"/>
    <x v="4"/>
    <x v="8"/>
    <s v="Orlando"/>
    <x v="2"/>
    <n v="0.35000000000000003"/>
    <n v="6500"/>
    <n v="2275"/>
    <n v="568.75"/>
    <n v="0.25"/>
  </r>
  <r>
    <x v="0"/>
    <n v="1185732"/>
    <x v="78"/>
    <x v="4"/>
    <x v="8"/>
    <s v="Orlando"/>
    <x v="3"/>
    <n v="0.39999999999999997"/>
    <n v="5000"/>
    <n v="1999.9999999999998"/>
    <n v="599.99999999999989"/>
    <n v="0.3"/>
  </r>
  <r>
    <x v="0"/>
    <n v="1185732"/>
    <x v="78"/>
    <x v="4"/>
    <x v="8"/>
    <s v="Orlando"/>
    <x v="4"/>
    <n v="0.55000000000000004"/>
    <n v="5500"/>
    <n v="3025.0000000000005"/>
    <n v="1058.75"/>
    <n v="0.35"/>
  </r>
  <r>
    <x v="0"/>
    <n v="1185732"/>
    <x v="78"/>
    <x v="4"/>
    <x v="8"/>
    <s v="Orlando"/>
    <x v="5"/>
    <n v="0.45"/>
    <n v="6500"/>
    <n v="2925"/>
    <n v="1462.5"/>
    <n v="0.5"/>
  </r>
  <r>
    <x v="0"/>
    <n v="1185732"/>
    <x v="79"/>
    <x v="4"/>
    <x v="8"/>
    <s v="Orlando"/>
    <x v="0"/>
    <n v="0.45"/>
    <n v="9000"/>
    <n v="4050"/>
    <n v="1822.5"/>
    <n v="0.45"/>
  </r>
  <r>
    <x v="0"/>
    <n v="1185732"/>
    <x v="79"/>
    <x v="4"/>
    <x v="8"/>
    <s v="Orlando"/>
    <x v="1"/>
    <n v="0.45"/>
    <n v="5500"/>
    <n v="2475"/>
    <n v="866.25"/>
    <n v="0.35"/>
  </r>
  <r>
    <x v="0"/>
    <n v="1185732"/>
    <x v="79"/>
    <x v="4"/>
    <x v="8"/>
    <s v="Orlando"/>
    <x v="2"/>
    <n v="0.35000000000000003"/>
    <n v="6000"/>
    <n v="2100"/>
    <n v="525"/>
    <n v="0.25"/>
  </r>
  <r>
    <x v="0"/>
    <n v="1185732"/>
    <x v="79"/>
    <x v="4"/>
    <x v="8"/>
    <s v="Orlando"/>
    <x v="3"/>
    <n v="0.39999999999999997"/>
    <n v="4750"/>
    <n v="1899.9999999999998"/>
    <n v="569.99999999999989"/>
    <n v="0.3"/>
  </r>
  <r>
    <x v="0"/>
    <n v="1185732"/>
    <x v="79"/>
    <x v="4"/>
    <x v="8"/>
    <s v="Orlando"/>
    <x v="4"/>
    <n v="0.55000000000000004"/>
    <n v="5500"/>
    <n v="3025.0000000000005"/>
    <n v="1058.75"/>
    <n v="0.35"/>
  </r>
  <r>
    <x v="0"/>
    <n v="1185732"/>
    <x v="79"/>
    <x v="4"/>
    <x v="8"/>
    <s v="Orlando"/>
    <x v="5"/>
    <n v="0.45"/>
    <n v="6500"/>
    <n v="2925"/>
    <n v="1462.5"/>
    <n v="0.5"/>
  </r>
  <r>
    <x v="0"/>
    <n v="1185732"/>
    <x v="80"/>
    <x v="4"/>
    <x v="8"/>
    <s v="Orlando"/>
    <x v="0"/>
    <n v="0.45"/>
    <n v="8700"/>
    <n v="3915"/>
    <n v="1761.75"/>
    <n v="0.45"/>
  </r>
  <r>
    <x v="0"/>
    <n v="1185732"/>
    <x v="80"/>
    <x v="4"/>
    <x v="8"/>
    <s v="Orlando"/>
    <x v="1"/>
    <n v="0.45"/>
    <n v="5500"/>
    <n v="2475"/>
    <n v="866.25"/>
    <n v="0.35"/>
  </r>
  <r>
    <x v="0"/>
    <n v="1185732"/>
    <x v="80"/>
    <x v="4"/>
    <x v="8"/>
    <s v="Orlando"/>
    <x v="2"/>
    <n v="0.35000000000000003"/>
    <n v="5750"/>
    <n v="2012.5000000000002"/>
    <n v="503.12500000000006"/>
    <n v="0.25"/>
  </r>
  <r>
    <x v="0"/>
    <n v="1185732"/>
    <x v="80"/>
    <x v="4"/>
    <x v="8"/>
    <s v="Orlando"/>
    <x v="3"/>
    <n v="0.39999999999999997"/>
    <n v="4250"/>
    <n v="1699.9999999999998"/>
    <n v="509.99999999999989"/>
    <n v="0.3"/>
  </r>
  <r>
    <x v="0"/>
    <n v="1185732"/>
    <x v="80"/>
    <x v="4"/>
    <x v="8"/>
    <s v="Orlando"/>
    <x v="4"/>
    <n v="0.55000000000000004"/>
    <n v="4750"/>
    <n v="2612.5"/>
    <n v="914.37499999999989"/>
    <n v="0.35"/>
  </r>
  <r>
    <x v="0"/>
    <n v="1185732"/>
    <x v="80"/>
    <x v="4"/>
    <x v="8"/>
    <s v="Orlando"/>
    <x v="5"/>
    <n v="0.45"/>
    <n v="5750"/>
    <n v="2587.5"/>
    <n v="1293.75"/>
    <n v="0.5"/>
  </r>
  <r>
    <x v="0"/>
    <n v="1185732"/>
    <x v="81"/>
    <x v="4"/>
    <x v="8"/>
    <s v="Orlando"/>
    <x v="0"/>
    <n v="0.45"/>
    <n v="8250"/>
    <n v="3712.5"/>
    <n v="1670.625"/>
    <n v="0.45"/>
  </r>
  <r>
    <x v="0"/>
    <n v="1185732"/>
    <x v="81"/>
    <x v="4"/>
    <x v="8"/>
    <s v="Orlando"/>
    <x v="1"/>
    <n v="0.45"/>
    <n v="5250"/>
    <n v="2362.5"/>
    <n v="826.875"/>
    <n v="0.35"/>
  </r>
  <r>
    <x v="0"/>
    <n v="1185732"/>
    <x v="81"/>
    <x v="4"/>
    <x v="8"/>
    <s v="Orlando"/>
    <x v="2"/>
    <n v="0.35000000000000003"/>
    <n v="5250"/>
    <n v="1837.5000000000002"/>
    <n v="459.37500000000006"/>
    <n v="0.25"/>
  </r>
  <r>
    <x v="0"/>
    <n v="1185732"/>
    <x v="81"/>
    <x v="4"/>
    <x v="8"/>
    <s v="Orlando"/>
    <x v="3"/>
    <n v="0.39999999999999997"/>
    <n v="4500"/>
    <n v="1799.9999999999998"/>
    <n v="539.99999999999989"/>
    <n v="0.3"/>
  </r>
  <r>
    <x v="0"/>
    <n v="1185732"/>
    <x v="81"/>
    <x v="4"/>
    <x v="8"/>
    <s v="Orlando"/>
    <x v="4"/>
    <n v="0.55000000000000004"/>
    <n v="4750"/>
    <n v="2612.5"/>
    <n v="914.37499999999989"/>
    <n v="0.35"/>
  </r>
  <r>
    <x v="0"/>
    <n v="1185732"/>
    <x v="81"/>
    <x v="4"/>
    <x v="8"/>
    <s v="Orlando"/>
    <x v="5"/>
    <n v="0.45"/>
    <n v="6000"/>
    <n v="2700"/>
    <n v="1350"/>
    <n v="0.5"/>
  </r>
  <r>
    <x v="0"/>
    <n v="1185732"/>
    <x v="82"/>
    <x v="4"/>
    <x v="8"/>
    <s v="Orlando"/>
    <x v="0"/>
    <n v="0.55000000000000004"/>
    <n v="8700"/>
    <n v="4785"/>
    <n v="2153.25"/>
    <n v="0.45"/>
  </r>
  <r>
    <x v="0"/>
    <n v="1185732"/>
    <x v="82"/>
    <x v="4"/>
    <x v="8"/>
    <s v="Orlando"/>
    <x v="1"/>
    <n v="0.55000000000000004"/>
    <n v="5750"/>
    <n v="3162.5000000000005"/>
    <n v="1106.875"/>
    <n v="0.35"/>
  </r>
  <r>
    <x v="0"/>
    <n v="1185732"/>
    <x v="82"/>
    <x v="4"/>
    <x v="8"/>
    <s v="Orlando"/>
    <x v="2"/>
    <n v="0.5"/>
    <n v="5500"/>
    <n v="2750"/>
    <n v="687.5"/>
    <n v="0.25"/>
  </r>
  <r>
    <x v="0"/>
    <n v="1185732"/>
    <x v="82"/>
    <x v="4"/>
    <x v="8"/>
    <s v="Orlando"/>
    <x v="3"/>
    <n v="0.5"/>
    <n v="5000"/>
    <n v="2500"/>
    <n v="750"/>
    <n v="0.3"/>
  </r>
  <r>
    <x v="0"/>
    <n v="1185732"/>
    <x v="82"/>
    <x v="4"/>
    <x v="8"/>
    <s v="Orlando"/>
    <x v="4"/>
    <n v="0.6"/>
    <n v="5250"/>
    <n v="3150"/>
    <n v="1102.5"/>
    <n v="0.35"/>
  </r>
  <r>
    <x v="0"/>
    <n v="1185732"/>
    <x v="82"/>
    <x v="4"/>
    <x v="8"/>
    <s v="Orlando"/>
    <x v="5"/>
    <n v="0.65"/>
    <n v="6250"/>
    <n v="4062.5"/>
    <n v="2031.25"/>
    <n v="0.5"/>
  </r>
  <r>
    <x v="0"/>
    <n v="1185732"/>
    <x v="83"/>
    <x v="4"/>
    <x v="8"/>
    <s v="Orlando"/>
    <x v="0"/>
    <n v="0.6"/>
    <n v="8750"/>
    <n v="5250"/>
    <n v="2362.5"/>
    <n v="0.45"/>
  </r>
  <r>
    <x v="0"/>
    <n v="1185732"/>
    <x v="83"/>
    <x v="4"/>
    <x v="8"/>
    <s v="Orlando"/>
    <x v="1"/>
    <n v="0.55000000000000004"/>
    <n v="6250"/>
    <n v="3437.5000000000005"/>
    <n v="1203.125"/>
    <n v="0.35"/>
  </r>
  <r>
    <x v="0"/>
    <n v="1185732"/>
    <x v="83"/>
    <x v="4"/>
    <x v="8"/>
    <s v="Orlando"/>
    <x v="2"/>
    <n v="0.5"/>
    <n v="6000"/>
    <n v="3000"/>
    <n v="750"/>
    <n v="0.25"/>
  </r>
  <r>
    <x v="0"/>
    <n v="1185732"/>
    <x v="83"/>
    <x v="4"/>
    <x v="8"/>
    <s v="Orlando"/>
    <x v="3"/>
    <n v="0.5"/>
    <n v="5750"/>
    <n v="2875"/>
    <n v="862.5"/>
    <n v="0.3"/>
  </r>
  <r>
    <x v="0"/>
    <n v="1185732"/>
    <x v="83"/>
    <x v="4"/>
    <x v="8"/>
    <s v="Orlando"/>
    <x v="4"/>
    <n v="0.65"/>
    <n v="5750"/>
    <n v="3737.5"/>
    <n v="1308.125"/>
    <n v="0.35"/>
  </r>
  <r>
    <x v="0"/>
    <n v="1185732"/>
    <x v="83"/>
    <x v="4"/>
    <x v="8"/>
    <s v="Orlando"/>
    <x v="5"/>
    <n v="0.70000000000000007"/>
    <n v="7250"/>
    <n v="5075.0000000000009"/>
    <n v="2537.5000000000005"/>
    <n v="0.5"/>
  </r>
  <r>
    <x v="0"/>
    <n v="1185732"/>
    <x v="84"/>
    <x v="4"/>
    <x v="8"/>
    <s v="Orlando"/>
    <x v="0"/>
    <n v="0.65"/>
    <n v="9500"/>
    <n v="6175"/>
    <n v="2778.75"/>
    <n v="0.45"/>
  </r>
  <r>
    <x v="0"/>
    <n v="1185732"/>
    <x v="84"/>
    <x v="4"/>
    <x v="8"/>
    <s v="Orlando"/>
    <x v="1"/>
    <n v="0.60000000000000009"/>
    <n v="7000"/>
    <n v="4200.0000000000009"/>
    <n v="1470.0000000000002"/>
    <n v="0.35"/>
  </r>
  <r>
    <x v="0"/>
    <n v="1185732"/>
    <x v="84"/>
    <x v="4"/>
    <x v="8"/>
    <s v="Orlando"/>
    <x v="2"/>
    <n v="0.55000000000000004"/>
    <n v="6250"/>
    <n v="3437.5000000000005"/>
    <n v="859.37500000000011"/>
    <n v="0.25"/>
  </r>
  <r>
    <x v="0"/>
    <n v="1185732"/>
    <x v="84"/>
    <x v="4"/>
    <x v="8"/>
    <s v="Orlando"/>
    <x v="3"/>
    <n v="0.55000000000000004"/>
    <n v="5750"/>
    <n v="3162.5000000000005"/>
    <n v="948.75000000000011"/>
    <n v="0.3"/>
  </r>
  <r>
    <x v="0"/>
    <n v="1185732"/>
    <x v="84"/>
    <x v="4"/>
    <x v="8"/>
    <s v="Orlando"/>
    <x v="4"/>
    <n v="0.65"/>
    <n v="6000"/>
    <n v="3900"/>
    <n v="1365"/>
    <n v="0.35"/>
  </r>
  <r>
    <x v="0"/>
    <n v="1185732"/>
    <x v="84"/>
    <x v="4"/>
    <x v="8"/>
    <s v="Orlando"/>
    <x v="5"/>
    <n v="0.70000000000000007"/>
    <n v="7750"/>
    <n v="5425.0000000000009"/>
    <n v="2712.5000000000005"/>
    <n v="0.5"/>
  </r>
  <r>
    <x v="0"/>
    <n v="1185732"/>
    <x v="85"/>
    <x v="4"/>
    <x v="8"/>
    <s v="Orlando"/>
    <x v="0"/>
    <n v="0.65"/>
    <n v="9250"/>
    <n v="6012.5"/>
    <n v="2705.625"/>
    <n v="0.45"/>
  </r>
  <r>
    <x v="0"/>
    <n v="1185732"/>
    <x v="85"/>
    <x v="4"/>
    <x v="8"/>
    <s v="Orlando"/>
    <x v="1"/>
    <n v="0.60000000000000009"/>
    <n v="7000"/>
    <n v="4200.0000000000009"/>
    <n v="1470.0000000000002"/>
    <n v="0.35"/>
  </r>
  <r>
    <x v="0"/>
    <n v="1185732"/>
    <x v="85"/>
    <x v="4"/>
    <x v="8"/>
    <s v="Orlando"/>
    <x v="2"/>
    <n v="0.55000000000000004"/>
    <n v="6250"/>
    <n v="3437.5000000000005"/>
    <n v="859.37500000000011"/>
    <n v="0.25"/>
  </r>
  <r>
    <x v="0"/>
    <n v="1185732"/>
    <x v="85"/>
    <x v="4"/>
    <x v="8"/>
    <s v="Orlando"/>
    <x v="3"/>
    <n v="0.45"/>
    <n v="5750"/>
    <n v="2587.5"/>
    <n v="776.25"/>
    <n v="0.3"/>
  </r>
  <r>
    <x v="0"/>
    <n v="1185732"/>
    <x v="85"/>
    <x v="4"/>
    <x v="8"/>
    <s v="Orlando"/>
    <x v="4"/>
    <n v="0.55000000000000004"/>
    <n v="5500"/>
    <n v="3025.0000000000005"/>
    <n v="1058.75"/>
    <n v="0.35"/>
  </r>
  <r>
    <x v="0"/>
    <n v="1185732"/>
    <x v="85"/>
    <x v="4"/>
    <x v="8"/>
    <s v="Orlando"/>
    <x v="5"/>
    <n v="0.60000000000000009"/>
    <n v="7250"/>
    <n v="4350.0000000000009"/>
    <n v="2175.0000000000005"/>
    <n v="0.5"/>
  </r>
  <r>
    <x v="0"/>
    <n v="1185732"/>
    <x v="86"/>
    <x v="4"/>
    <x v="8"/>
    <s v="Orlando"/>
    <x v="0"/>
    <n v="0.55000000000000004"/>
    <n v="8500"/>
    <n v="4675"/>
    <n v="2103.75"/>
    <n v="0.45"/>
  </r>
  <r>
    <x v="0"/>
    <n v="1185732"/>
    <x v="86"/>
    <x v="4"/>
    <x v="8"/>
    <s v="Orlando"/>
    <x v="1"/>
    <n v="0.50000000000000011"/>
    <n v="6500"/>
    <n v="3250.0000000000009"/>
    <n v="1137.5000000000002"/>
    <n v="0.35"/>
  </r>
  <r>
    <x v="0"/>
    <n v="1185732"/>
    <x v="86"/>
    <x v="4"/>
    <x v="8"/>
    <s v="Orlando"/>
    <x v="2"/>
    <n v="0.45"/>
    <n v="5500"/>
    <n v="2475"/>
    <n v="618.75"/>
    <n v="0.25"/>
  </r>
  <r>
    <x v="0"/>
    <n v="1185732"/>
    <x v="86"/>
    <x v="4"/>
    <x v="8"/>
    <s v="Orlando"/>
    <x v="3"/>
    <n v="0.45"/>
    <n v="5250"/>
    <n v="2362.5"/>
    <n v="708.75"/>
    <n v="0.3"/>
  </r>
  <r>
    <x v="0"/>
    <n v="1185732"/>
    <x v="86"/>
    <x v="4"/>
    <x v="8"/>
    <s v="Orlando"/>
    <x v="4"/>
    <n v="0.55000000000000004"/>
    <n v="5250"/>
    <n v="2887.5000000000005"/>
    <n v="1010.6250000000001"/>
    <n v="0.35"/>
  </r>
  <r>
    <x v="0"/>
    <n v="1185732"/>
    <x v="86"/>
    <x v="4"/>
    <x v="8"/>
    <s v="Orlando"/>
    <x v="5"/>
    <n v="0.60000000000000009"/>
    <n v="6250"/>
    <n v="3750.0000000000005"/>
    <n v="1875.0000000000002"/>
    <n v="0.5"/>
  </r>
  <r>
    <x v="0"/>
    <n v="1185732"/>
    <x v="87"/>
    <x v="4"/>
    <x v="8"/>
    <s v="Orlando"/>
    <x v="0"/>
    <n v="0.60000000000000009"/>
    <n v="8000"/>
    <n v="4800.0000000000009"/>
    <n v="2160.0000000000005"/>
    <n v="0.45"/>
  </r>
  <r>
    <x v="0"/>
    <n v="1185732"/>
    <x v="87"/>
    <x v="4"/>
    <x v="8"/>
    <s v="Orlando"/>
    <x v="1"/>
    <n v="0.50000000000000011"/>
    <n v="6250"/>
    <n v="3125.0000000000009"/>
    <n v="1093.7500000000002"/>
    <n v="0.35"/>
  </r>
  <r>
    <x v="0"/>
    <n v="1185732"/>
    <x v="87"/>
    <x v="4"/>
    <x v="8"/>
    <s v="Orlando"/>
    <x v="2"/>
    <n v="0.50000000000000011"/>
    <n v="5250"/>
    <n v="2625.0000000000005"/>
    <n v="656.25000000000011"/>
    <n v="0.25"/>
  </r>
  <r>
    <x v="0"/>
    <n v="1185732"/>
    <x v="87"/>
    <x v="4"/>
    <x v="8"/>
    <s v="Orlando"/>
    <x v="3"/>
    <n v="0.50000000000000011"/>
    <n v="5000"/>
    <n v="2500.0000000000005"/>
    <n v="750.00000000000011"/>
    <n v="0.3"/>
  </r>
  <r>
    <x v="0"/>
    <n v="1185732"/>
    <x v="87"/>
    <x v="4"/>
    <x v="8"/>
    <s v="Orlando"/>
    <x v="4"/>
    <n v="0.60000000000000009"/>
    <n v="5000"/>
    <n v="3000.0000000000005"/>
    <n v="1050"/>
    <n v="0.35"/>
  </r>
  <r>
    <x v="0"/>
    <n v="1185732"/>
    <x v="87"/>
    <x v="4"/>
    <x v="8"/>
    <s v="Orlando"/>
    <x v="5"/>
    <n v="0.65"/>
    <n v="6250"/>
    <n v="4062.5"/>
    <n v="2031.25"/>
    <n v="0.5"/>
  </r>
  <r>
    <x v="0"/>
    <n v="1185732"/>
    <x v="88"/>
    <x v="4"/>
    <x v="8"/>
    <s v="Orlando"/>
    <x v="0"/>
    <n v="0.60000000000000009"/>
    <n v="7750"/>
    <n v="4650.0000000000009"/>
    <n v="2092.5000000000005"/>
    <n v="0.45"/>
  </r>
  <r>
    <x v="0"/>
    <n v="1185732"/>
    <x v="88"/>
    <x v="4"/>
    <x v="8"/>
    <s v="Orlando"/>
    <x v="1"/>
    <n v="0.50000000000000011"/>
    <n v="6000"/>
    <n v="3000.0000000000005"/>
    <n v="1050"/>
    <n v="0.35"/>
  </r>
  <r>
    <x v="0"/>
    <n v="1185732"/>
    <x v="88"/>
    <x v="4"/>
    <x v="8"/>
    <s v="Orlando"/>
    <x v="2"/>
    <n v="0.50000000000000011"/>
    <n v="5450"/>
    <n v="2725.0000000000005"/>
    <n v="681.25000000000011"/>
    <n v="0.25"/>
  </r>
  <r>
    <x v="0"/>
    <n v="1185732"/>
    <x v="88"/>
    <x v="4"/>
    <x v="8"/>
    <s v="Orlando"/>
    <x v="3"/>
    <n v="0.50000000000000011"/>
    <n v="5750"/>
    <n v="2875.0000000000005"/>
    <n v="862.50000000000011"/>
    <n v="0.3"/>
  </r>
  <r>
    <x v="0"/>
    <n v="1185732"/>
    <x v="88"/>
    <x v="4"/>
    <x v="8"/>
    <s v="Orlando"/>
    <x v="4"/>
    <n v="0.65"/>
    <n v="5500"/>
    <n v="3575"/>
    <n v="1251.25"/>
    <n v="0.35"/>
  </r>
  <r>
    <x v="0"/>
    <n v="1185732"/>
    <x v="88"/>
    <x v="4"/>
    <x v="8"/>
    <s v="Orlando"/>
    <x v="5"/>
    <n v="0.7"/>
    <n v="6500"/>
    <n v="4550"/>
    <n v="2275"/>
    <n v="0.5"/>
  </r>
  <r>
    <x v="0"/>
    <n v="1185732"/>
    <x v="89"/>
    <x v="4"/>
    <x v="8"/>
    <s v="Orlando"/>
    <x v="0"/>
    <n v="0.65"/>
    <n v="8750"/>
    <n v="5687.5"/>
    <n v="2559.375"/>
    <n v="0.45"/>
  </r>
  <r>
    <x v="0"/>
    <n v="1185732"/>
    <x v="89"/>
    <x v="4"/>
    <x v="8"/>
    <s v="Orlando"/>
    <x v="1"/>
    <n v="0.55000000000000004"/>
    <n v="6750"/>
    <n v="3712.5000000000005"/>
    <n v="1299.375"/>
    <n v="0.35"/>
  </r>
  <r>
    <x v="0"/>
    <n v="1185732"/>
    <x v="89"/>
    <x v="4"/>
    <x v="8"/>
    <s v="Orlando"/>
    <x v="2"/>
    <n v="0.55000000000000004"/>
    <n v="6250"/>
    <n v="3437.5000000000005"/>
    <n v="859.37500000000011"/>
    <n v="0.25"/>
  </r>
  <r>
    <x v="0"/>
    <n v="1185732"/>
    <x v="89"/>
    <x v="4"/>
    <x v="8"/>
    <s v="Orlando"/>
    <x v="3"/>
    <n v="0.55000000000000004"/>
    <n v="5750"/>
    <n v="3162.5000000000005"/>
    <n v="948.75000000000011"/>
    <n v="0.3"/>
  </r>
  <r>
    <x v="0"/>
    <n v="1185732"/>
    <x v="89"/>
    <x v="4"/>
    <x v="8"/>
    <s v="Orlando"/>
    <x v="4"/>
    <n v="0.65"/>
    <n v="5750"/>
    <n v="3737.5"/>
    <n v="1308.125"/>
    <n v="0.35"/>
  </r>
  <r>
    <x v="0"/>
    <n v="1185732"/>
    <x v="89"/>
    <x v="4"/>
    <x v="8"/>
    <s v="Orlando"/>
    <x v="5"/>
    <n v="0.7"/>
    <n v="6750"/>
    <n v="4725"/>
    <n v="2362.5"/>
    <n v="0.5"/>
  </r>
  <r>
    <x v="0"/>
    <n v="1185732"/>
    <x v="0"/>
    <x v="0"/>
    <x v="0"/>
    <s v="Albany"/>
    <x v="0"/>
    <n v="0.4"/>
    <n v="8000"/>
    <n v="3200"/>
    <n v="1600"/>
    <n v="0.5"/>
  </r>
  <r>
    <x v="0"/>
    <n v="1185732"/>
    <x v="0"/>
    <x v="0"/>
    <x v="0"/>
    <s v="Albany"/>
    <x v="1"/>
    <n v="0.4"/>
    <n v="6000"/>
    <n v="2400"/>
    <n v="720"/>
    <n v="0.3"/>
  </r>
  <r>
    <x v="0"/>
    <n v="1185732"/>
    <x v="0"/>
    <x v="0"/>
    <x v="0"/>
    <s v="Albany"/>
    <x v="2"/>
    <n v="0.30000000000000004"/>
    <n v="6000"/>
    <n v="1800.0000000000002"/>
    <n v="630"/>
    <n v="0.35"/>
  </r>
  <r>
    <x v="0"/>
    <n v="1185732"/>
    <x v="0"/>
    <x v="0"/>
    <x v="0"/>
    <s v="Albany"/>
    <x v="3"/>
    <n v="0.35"/>
    <n v="4500"/>
    <n v="1575"/>
    <n v="551.25"/>
    <n v="0.35"/>
  </r>
  <r>
    <x v="0"/>
    <n v="1185732"/>
    <x v="0"/>
    <x v="0"/>
    <x v="0"/>
    <s v="Albany"/>
    <x v="4"/>
    <n v="0.5"/>
    <n v="5000"/>
    <n v="2500"/>
    <n v="750"/>
    <n v="0.3"/>
  </r>
  <r>
    <x v="0"/>
    <n v="1185732"/>
    <x v="0"/>
    <x v="0"/>
    <x v="0"/>
    <s v="Albany"/>
    <x v="5"/>
    <n v="0.4"/>
    <n v="6000"/>
    <n v="2400"/>
    <n v="600"/>
    <n v="0.25"/>
  </r>
  <r>
    <x v="0"/>
    <n v="1185732"/>
    <x v="1"/>
    <x v="0"/>
    <x v="0"/>
    <s v="Albany"/>
    <x v="0"/>
    <n v="0.4"/>
    <n v="8500"/>
    <n v="3400"/>
    <n v="1700"/>
    <n v="0.5"/>
  </r>
  <r>
    <x v="0"/>
    <n v="1185732"/>
    <x v="1"/>
    <x v="0"/>
    <x v="0"/>
    <s v="Albany"/>
    <x v="1"/>
    <n v="0.4"/>
    <n v="5000"/>
    <n v="2000"/>
    <n v="600"/>
    <n v="0.3"/>
  </r>
  <r>
    <x v="0"/>
    <n v="1185732"/>
    <x v="1"/>
    <x v="0"/>
    <x v="0"/>
    <s v="Albany"/>
    <x v="2"/>
    <n v="0.30000000000000004"/>
    <n v="5500"/>
    <n v="1650.0000000000002"/>
    <n v="577.5"/>
    <n v="0.35"/>
  </r>
  <r>
    <x v="0"/>
    <n v="1185732"/>
    <x v="1"/>
    <x v="0"/>
    <x v="0"/>
    <s v="Albany"/>
    <x v="3"/>
    <n v="0.35"/>
    <n v="4250"/>
    <n v="1487.5"/>
    <n v="520.625"/>
    <n v="0.35"/>
  </r>
  <r>
    <x v="0"/>
    <n v="1185732"/>
    <x v="1"/>
    <x v="0"/>
    <x v="0"/>
    <s v="Albany"/>
    <x v="4"/>
    <n v="0.5"/>
    <n v="5000"/>
    <n v="2500"/>
    <n v="750"/>
    <n v="0.3"/>
  </r>
  <r>
    <x v="0"/>
    <n v="1185732"/>
    <x v="1"/>
    <x v="0"/>
    <x v="0"/>
    <s v="Albany"/>
    <x v="5"/>
    <n v="0.4"/>
    <n v="6000"/>
    <n v="2400"/>
    <n v="600"/>
    <n v="0.25"/>
  </r>
  <r>
    <x v="0"/>
    <n v="1185732"/>
    <x v="2"/>
    <x v="0"/>
    <x v="0"/>
    <s v="Albany"/>
    <x v="0"/>
    <n v="0.4"/>
    <n v="8200"/>
    <n v="3280"/>
    <n v="1640"/>
    <n v="0.5"/>
  </r>
  <r>
    <x v="0"/>
    <n v="1185732"/>
    <x v="2"/>
    <x v="0"/>
    <x v="0"/>
    <s v="Albany"/>
    <x v="1"/>
    <n v="0.4"/>
    <n v="5250"/>
    <n v="2100"/>
    <n v="630"/>
    <n v="0.3"/>
  </r>
  <r>
    <x v="0"/>
    <n v="1185732"/>
    <x v="2"/>
    <x v="0"/>
    <x v="0"/>
    <s v="Albany"/>
    <x v="2"/>
    <n v="0.30000000000000004"/>
    <n v="5500"/>
    <n v="1650.0000000000002"/>
    <n v="577.5"/>
    <n v="0.35"/>
  </r>
  <r>
    <x v="0"/>
    <n v="1185732"/>
    <x v="2"/>
    <x v="0"/>
    <x v="0"/>
    <s v="Albany"/>
    <x v="3"/>
    <n v="0.35"/>
    <n v="4000"/>
    <n v="1400"/>
    <n v="489.99999999999994"/>
    <n v="0.35"/>
  </r>
  <r>
    <x v="0"/>
    <n v="1185732"/>
    <x v="2"/>
    <x v="0"/>
    <x v="0"/>
    <s v="Albany"/>
    <x v="4"/>
    <n v="0.5"/>
    <n v="4500"/>
    <n v="2250"/>
    <n v="675"/>
    <n v="0.3"/>
  </r>
  <r>
    <x v="0"/>
    <n v="1185732"/>
    <x v="2"/>
    <x v="0"/>
    <x v="0"/>
    <s v="Albany"/>
    <x v="5"/>
    <n v="0.4"/>
    <n v="5500"/>
    <n v="2200"/>
    <n v="550"/>
    <n v="0.25"/>
  </r>
  <r>
    <x v="0"/>
    <n v="1185732"/>
    <x v="3"/>
    <x v="0"/>
    <x v="0"/>
    <s v="Albany"/>
    <x v="0"/>
    <n v="0.4"/>
    <n v="8000"/>
    <n v="3200"/>
    <n v="1600"/>
    <n v="0.5"/>
  </r>
  <r>
    <x v="0"/>
    <n v="1185732"/>
    <x v="3"/>
    <x v="0"/>
    <x v="0"/>
    <s v="Albany"/>
    <x v="1"/>
    <n v="0.4"/>
    <n v="5000"/>
    <n v="2000"/>
    <n v="600"/>
    <n v="0.3"/>
  </r>
  <r>
    <x v="0"/>
    <n v="1185732"/>
    <x v="3"/>
    <x v="0"/>
    <x v="0"/>
    <s v="Albany"/>
    <x v="2"/>
    <n v="0.30000000000000004"/>
    <n v="5000"/>
    <n v="1500.0000000000002"/>
    <n v="525"/>
    <n v="0.35"/>
  </r>
  <r>
    <x v="0"/>
    <n v="1185732"/>
    <x v="3"/>
    <x v="0"/>
    <x v="0"/>
    <s v="Albany"/>
    <x v="3"/>
    <n v="0.35"/>
    <n v="4250"/>
    <n v="1487.5"/>
    <n v="520.625"/>
    <n v="0.35"/>
  </r>
  <r>
    <x v="0"/>
    <n v="1185732"/>
    <x v="3"/>
    <x v="0"/>
    <x v="0"/>
    <s v="Albany"/>
    <x v="4"/>
    <n v="0.5"/>
    <n v="4250"/>
    <n v="2125"/>
    <n v="637.5"/>
    <n v="0.3"/>
  </r>
  <r>
    <x v="0"/>
    <n v="1185732"/>
    <x v="3"/>
    <x v="0"/>
    <x v="0"/>
    <s v="Albany"/>
    <x v="5"/>
    <n v="0.4"/>
    <n v="5500"/>
    <n v="2200"/>
    <n v="550"/>
    <n v="0.25"/>
  </r>
  <r>
    <x v="0"/>
    <n v="1185732"/>
    <x v="4"/>
    <x v="0"/>
    <x v="0"/>
    <s v="Albany"/>
    <x v="0"/>
    <n v="0.5"/>
    <n v="8200"/>
    <n v="4100"/>
    <n v="2050"/>
    <n v="0.5"/>
  </r>
  <r>
    <x v="0"/>
    <n v="1185732"/>
    <x v="4"/>
    <x v="0"/>
    <x v="0"/>
    <s v="Albany"/>
    <x v="1"/>
    <n v="0.45000000000000007"/>
    <n v="5250"/>
    <n v="2362.5000000000005"/>
    <n v="708.75000000000011"/>
    <n v="0.3"/>
  </r>
  <r>
    <x v="0"/>
    <n v="1185732"/>
    <x v="4"/>
    <x v="0"/>
    <x v="0"/>
    <s v="Albany"/>
    <x v="2"/>
    <n v="0.4"/>
    <n v="5000"/>
    <n v="2000"/>
    <n v="700"/>
    <n v="0.35"/>
  </r>
  <r>
    <x v="0"/>
    <n v="1185732"/>
    <x v="4"/>
    <x v="0"/>
    <x v="0"/>
    <s v="Albany"/>
    <x v="3"/>
    <n v="0.4"/>
    <n v="4500"/>
    <n v="1800"/>
    <n v="630"/>
    <n v="0.35"/>
  </r>
  <r>
    <x v="0"/>
    <n v="1185732"/>
    <x v="4"/>
    <x v="0"/>
    <x v="0"/>
    <s v="Albany"/>
    <x v="4"/>
    <n v="0.5"/>
    <n v="4750"/>
    <n v="2375"/>
    <n v="712.5"/>
    <n v="0.3"/>
  </r>
  <r>
    <x v="0"/>
    <n v="1185732"/>
    <x v="4"/>
    <x v="0"/>
    <x v="0"/>
    <s v="Albany"/>
    <x v="5"/>
    <n v="0.55000000000000004"/>
    <n v="6000"/>
    <n v="3300.0000000000005"/>
    <n v="825.00000000000011"/>
    <n v="0.25"/>
  </r>
  <r>
    <x v="0"/>
    <n v="1185732"/>
    <x v="5"/>
    <x v="0"/>
    <x v="0"/>
    <s v="Albany"/>
    <x v="0"/>
    <n v="0.5"/>
    <n v="8500"/>
    <n v="4250"/>
    <n v="2125"/>
    <n v="0.5"/>
  </r>
  <r>
    <x v="0"/>
    <n v="1185732"/>
    <x v="5"/>
    <x v="0"/>
    <x v="0"/>
    <s v="Albany"/>
    <x v="1"/>
    <n v="0.45000000000000007"/>
    <n v="6000"/>
    <n v="2700.0000000000005"/>
    <n v="810.00000000000011"/>
    <n v="0.3"/>
  </r>
  <r>
    <x v="0"/>
    <n v="1185732"/>
    <x v="5"/>
    <x v="0"/>
    <x v="0"/>
    <s v="Albany"/>
    <x v="2"/>
    <n v="0.4"/>
    <n v="5250"/>
    <n v="2100"/>
    <n v="735"/>
    <n v="0.35"/>
  </r>
  <r>
    <x v="0"/>
    <n v="1185732"/>
    <x v="5"/>
    <x v="0"/>
    <x v="0"/>
    <s v="Albany"/>
    <x v="3"/>
    <n v="0.4"/>
    <n v="5000"/>
    <n v="2000"/>
    <n v="700"/>
    <n v="0.35"/>
  </r>
  <r>
    <x v="0"/>
    <n v="1185732"/>
    <x v="5"/>
    <x v="0"/>
    <x v="0"/>
    <s v="Albany"/>
    <x v="4"/>
    <n v="0.5"/>
    <n v="5000"/>
    <n v="2500"/>
    <n v="750"/>
    <n v="0.3"/>
  </r>
  <r>
    <x v="0"/>
    <n v="1185732"/>
    <x v="5"/>
    <x v="0"/>
    <x v="0"/>
    <s v="Albany"/>
    <x v="5"/>
    <n v="0.55000000000000004"/>
    <n v="6500"/>
    <n v="3575.0000000000005"/>
    <n v="893.75000000000011"/>
    <n v="0.25"/>
  </r>
  <r>
    <x v="0"/>
    <n v="1185732"/>
    <x v="6"/>
    <x v="0"/>
    <x v="0"/>
    <s v="Albany"/>
    <x v="0"/>
    <n v="0.5"/>
    <n v="8750"/>
    <n v="4375"/>
    <n v="2187.5"/>
    <n v="0.5"/>
  </r>
  <r>
    <x v="0"/>
    <n v="1185732"/>
    <x v="6"/>
    <x v="0"/>
    <x v="0"/>
    <s v="Albany"/>
    <x v="1"/>
    <n v="0.45000000000000007"/>
    <n v="6250"/>
    <n v="2812.5000000000005"/>
    <n v="843.75000000000011"/>
    <n v="0.3"/>
  </r>
  <r>
    <x v="0"/>
    <n v="1185732"/>
    <x v="6"/>
    <x v="0"/>
    <x v="0"/>
    <s v="Albany"/>
    <x v="2"/>
    <n v="0.4"/>
    <n v="5500"/>
    <n v="2200"/>
    <n v="770"/>
    <n v="0.35"/>
  </r>
  <r>
    <x v="0"/>
    <n v="1185732"/>
    <x v="6"/>
    <x v="0"/>
    <x v="0"/>
    <s v="Albany"/>
    <x v="3"/>
    <n v="0.4"/>
    <n v="5000"/>
    <n v="2000"/>
    <n v="700"/>
    <n v="0.35"/>
  </r>
  <r>
    <x v="0"/>
    <n v="1185732"/>
    <x v="6"/>
    <x v="0"/>
    <x v="0"/>
    <s v="Albany"/>
    <x v="4"/>
    <n v="0.5"/>
    <n v="5250"/>
    <n v="2625"/>
    <n v="787.5"/>
    <n v="0.3"/>
  </r>
  <r>
    <x v="0"/>
    <n v="1185732"/>
    <x v="6"/>
    <x v="0"/>
    <x v="0"/>
    <s v="Albany"/>
    <x v="5"/>
    <n v="0.55000000000000004"/>
    <n v="7000"/>
    <n v="3850.0000000000005"/>
    <n v="962.50000000000011"/>
    <n v="0.25"/>
  </r>
  <r>
    <x v="0"/>
    <n v="1185732"/>
    <x v="7"/>
    <x v="0"/>
    <x v="0"/>
    <s v="Albany"/>
    <x v="0"/>
    <n v="0.5"/>
    <n v="8500"/>
    <n v="4250"/>
    <n v="2125"/>
    <n v="0.5"/>
  </r>
  <r>
    <x v="0"/>
    <n v="1185732"/>
    <x v="7"/>
    <x v="0"/>
    <x v="0"/>
    <s v="Albany"/>
    <x v="1"/>
    <n v="0.45000000000000007"/>
    <n v="6250"/>
    <n v="2812.5000000000005"/>
    <n v="843.75000000000011"/>
    <n v="0.3"/>
  </r>
  <r>
    <x v="0"/>
    <n v="1185732"/>
    <x v="7"/>
    <x v="0"/>
    <x v="0"/>
    <s v="Albany"/>
    <x v="2"/>
    <n v="0.4"/>
    <n v="5500"/>
    <n v="2200"/>
    <n v="770"/>
    <n v="0.35"/>
  </r>
  <r>
    <x v="0"/>
    <n v="1185732"/>
    <x v="7"/>
    <x v="0"/>
    <x v="0"/>
    <s v="Albany"/>
    <x v="3"/>
    <n v="0.4"/>
    <n v="5250"/>
    <n v="2100"/>
    <n v="735"/>
    <n v="0.35"/>
  </r>
  <r>
    <x v="0"/>
    <n v="1185732"/>
    <x v="7"/>
    <x v="0"/>
    <x v="0"/>
    <s v="Albany"/>
    <x v="4"/>
    <n v="0.5"/>
    <n v="5000"/>
    <n v="2500"/>
    <n v="750"/>
    <n v="0.3"/>
  </r>
  <r>
    <x v="0"/>
    <n v="1185732"/>
    <x v="7"/>
    <x v="0"/>
    <x v="0"/>
    <s v="Albany"/>
    <x v="5"/>
    <n v="0.55000000000000004"/>
    <n v="6750"/>
    <n v="3712.5000000000005"/>
    <n v="928.12500000000011"/>
    <n v="0.25"/>
  </r>
  <r>
    <x v="0"/>
    <n v="1185732"/>
    <x v="8"/>
    <x v="0"/>
    <x v="0"/>
    <s v="Albany"/>
    <x v="0"/>
    <n v="0.5"/>
    <n v="8000"/>
    <n v="4000"/>
    <n v="2000"/>
    <n v="0.5"/>
  </r>
  <r>
    <x v="0"/>
    <n v="1185732"/>
    <x v="8"/>
    <x v="0"/>
    <x v="0"/>
    <s v="Albany"/>
    <x v="1"/>
    <n v="0.45000000000000007"/>
    <n v="6000"/>
    <n v="2700.0000000000005"/>
    <n v="810.00000000000011"/>
    <n v="0.3"/>
  </r>
  <r>
    <x v="0"/>
    <n v="1185732"/>
    <x v="8"/>
    <x v="0"/>
    <x v="0"/>
    <s v="Albany"/>
    <x v="2"/>
    <n v="0.4"/>
    <n v="5250"/>
    <n v="2100"/>
    <n v="735"/>
    <n v="0.35"/>
  </r>
  <r>
    <x v="0"/>
    <n v="1185732"/>
    <x v="8"/>
    <x v="0"/>
    <x v="0"/>
    <s v="Albany"/>
    <x v="3"/>
    <n v="0.4"/>
    <n v="5000"/>
    <n v="2000"/>
    <n v="700"/>
    <n v="0.35"/>
  </r>
  <r>
    <x v="0"/>
    <n v="1185732"/>
    <x v="8"/>
    <x v="0"/>
    <x v="0"/>
    <s v="Albany"/>
    <x v="4"/>
    <n v="0.5"/>
    <n v="5000"/>
    <n v="2500"/>
    <n v="750"/>
    <n v="0.3"/>
  </r>
  <r>
    <x v="0"/>
    <n v="1185732"/>
    <x v="8"/>
    <x v="0"/>
    <x v="0"/>
    <s v="Albany"/>
    <x v="5"/>
    <n v="0.55000000000000004"/>
    <n v="6000"/>
    <n v="3300.0000000000005"/>
    <n v="825.00000000000011"/>
    <n v="0.25"/>
  </r>
  <r>
    <x v="0"/>
    <n v="1185732"/>
    <x v="9"/>
    <x v="0"/>
    <x v="0"/>
    <s v="Albany"/>
    <x v="0"/>
    <n v="0.55000000000000004"/>
    <n v="7750"/>
    <n v="4262.5"/>
    <n v="2131.25"/>
    <n v="0.5"/>
  </r>
  <r>
    <x v="0"/>
    <n v="1185732"/>
    <x v="9"/>
    <x v="0"/>
    <x v="0"/>
    <s v="Albany"/>
    <x v="1"/>
    <n v="0.45000000000000007"/>
    <n v="6000"/>
    <n v="2700.0000000000005"/>
    <n v="810.00000000000011"/>
    <n v="0.3"/>
  </r>
  <r>
    <x v="0"/>
    <n v="1185732"/>
    <x v="9"/>
    <x v="0"/>
    <x v="0"/>
    <s v="Albany"/>
    <x v="2"/>
    <n v="0.45000000000000007"/>
    <n v="5000"/>
    <n v="2250.0000000000005"/>
    <n v="787.50000000000011"/>
    <n v="0.35"/>
  </r>
  <r>
    <x v="0"/>
    <n v="1185732"/>
    <x v="9"/>
    <x v="0"/>
    <x v="0"/>
    <s v="Albany"/>
    <x v="3"/>
    <n v="0.45000000000000007"/>
    <n v="4750"/>
    <n v="2137.5000000000005"/>
    <n v="748.12500000000011"/>
    <n v="0.35"/>
  </r>
  <r>
    <x v="0"/>
    <n v="1185732"/>
    <x v="9"/>
    <x v="0"/>
    <x v="0"/>
    <s v="Albany"/>
    <x v="4"/>
    <n v="0.55000000000000004"/>
    <n v="4750"/>
    <n v="2612.5"/>
    <n v="783.75"/>
    <n v="0.3"/>
  </r>
  <r>
    <x v="0"/>
    <n v="1185732"/>
    <x v="9"/>
    <x v="0"/>
    <x v="0"/>
    <s v="Albany"/>
    <x v="5"/>
    <n v="0.6"/>
    <n v="6000"/>
    <n v="3600"/>
    <n v="900"/>
    <n v="0.25"/>
  </r>
  <r>
    <x v="0"/>
    <n v="1185732"/>
    <x v="10"/>
    <x v="0"/>
    <x v="0"/>
    <s v="Albany"/>
    <x v="0"/>
    <n v="0.55000000000000004"/>
    <n v="7500"/>
    <n v="4125"/>
    <n v="2062.5"/>
    <n v="0.5"/>
  </r>
  <r>
    <x v="0"/>
    <n v="1185732"/>
    <x v="10"/>
    <x v="0"/>
    <x v="0"/>
    <s v="Albany"/>
    <x v="1"/>
    <n v="0.45000000000000007"/>
    <n v="5750"/>
    <n v="2587.5000000000005"/>
    <n v="776.25000000000011"/>
    <n v="0.3"/>
  </r>
  <r>
    <x v="0"/>
    <n v="1185732"/>
    <x v="10"/>
    <x v="0"/>
    <x v="0"/>
    <s v="Albany"/>
    <x v="2"/>
    <n v="0.45000000000000007"/>
    <n v="5200"/>
    <n v="2340.0000000000005"/>
    <n v="819.00000000000011"/>
    <n v="0.35"/>
  </r>
  <r>
    <x v="0"/>
    <n v="1185732"/>
    <x v="10"/>
    <x v="0"/>
    <x v="0"/>
    <s v="Albany"/>
    <x v="3"/>
    <n v="0.45000000000000007"/>
    <n v="5000"/>
    <n v="2250.0000000000005"/>
    <n v="787.50000000000011"/>
    <n v="0.35"/>
  </r>
  <r>
    <x v="0"/>
    <n v="1185732"/>
    <x v="10"/>
    <x v="0"/>
    <x v="0"/>
    <s v="Albany"/>
    <x v="4"/>
    <n v="0.55000000000000004"/>
    <n v="4750"/>
    <n v="2612.5"/>
    <n v="783.75"/>
    <n v="0.3"/>
  </r>
  <r>
    <x v="0"/>
    <n v="1185732"/>
    <x v="10"/>
    <x v="0"/>
    <x v="0"/>
    <s v="Albany"/>
    <x v="5"/>
    <n v="0.6"/>
    <n v="5750"/>
    <n v="3450"/>
    <n v="862.5"/>
    <n v="0.25"/>
  </r>
  <r>
    <x v="0"/>
    <n v="1185732"/>
    <x v="11"/>
    <x v="0"/>
    <x v="0"/>
    <s v="Albany"/>
    <x v="0"/>
    <n v="0.55000000000000004"/>
    <n v="8000"/>
    <n v="4400"/>
    <n v="2200"/>
    <n v="0.5"/>
  </r>
  <r>
    <x v="0"/>
    <n v="1185732"/>
    <x v="11"/>
    <x v="0"/>
    <x v="0"/>
    <s v="Albany"/>
    <x v="1"/>
    <n v="0.45000000000000007"/>
    <n v="6000"/>
    <n v="2700.0000000000005"/>
    <n v="810.00000000000011"/>
    <n v="0.3"/>
  </r>
  <r>
    <x v="0"/>
    <n v="1185732"/>
    <x v="11"/>
    <x v="0"/>
    <x v="0"/>
    <s v="Albany"/>
    <x v="2"/>
    <n v="0.45000000000000007"/>
    <n v="5500"/>
    <n v="2475.0000000000005"/>
    <n v="866.25000000000011"/>
    <n v="0.35"/>
  </r>
  <r>
    <x v="0"/>
    <n v="1185732"/>
    <x v="11"/>
    <x v="0"/>
    <x v="0"/>
    <s v="Albany"/>
    <x v="3"/>
    <n v="0.45000000000000007"/>
    <n v="5000"/>
    <n v="2250.0000000000005"/>
    <n v="787.50000000000011"/>
    <n v="0.35"/>
  </r>
  <r>
    <x v="0"/>
    <n v="1185732"/>
    <x v="11"/>
    <x v="0"/>
    <x v="0"/>
    <s v="Albany"/>
    <x v="4"/>
    <n v="0.55000000000000004"/>
    <n v="5000"/>
    <n v="2750"/>
    <n v="825"/>
    <n v="0.3"/>
  </r>
  <r>
    <x v="0"/>
    <n v="1185732"/>
    <x v="11"/>
    <x v="0"/>
    <x v="0"/>
    <s v="Albany"/>
    <x v="5"/>
    <n v="0.6"/>
    <n v="6000"/>
    <n v="3600"/>
    <n v="900"/>
    <n v="0.25"/>
  </r>
  <r>
    <x v="2"/>
    <n v="1128299"/>
    <x v="145"/>
    <x v="2"/>
    <x v="17"/>
    <s v="Cheyenne"/>
    <x v="0"/>
    <n v="0.30000000000000004"/>
    <n v="3500"/>
    <n v="1050.0000000000002"/>
    <n v="367.50000000000006"/>
    <n v="0.35"/>
  </r>
  <r>
    <x v="2"/>
    <n v="1128299"/>
    <x v="145"/>
    <x v="2"/>
    <x v="17"/>
    <s v="Cheyenne"/>
    <x v="1"/>
    <n v="0.4"/>
    <n v="3500"/>
    <n v="1400"/>
    <n v="489.99999999999994"/>
    <n v="0.35"/>
  </r>
  <r>
    <x v="2"/>
    <n v="1128299"/>
    <x v="145"/>
    <x v="2"/>
    <x v="17"/>
    <s v="Cheyenne"/>
    <x v="2"/>
    <n v="0.4"/>
    <n v="3500"/>
    <n v="1400"/>
    <n v="489.99999999999994"/>
    <n v="0.35"/>
  </r>
  <r>
    <x v="2"/>
    <n v="1128299"/>
    <x v="145"/>
    <x v="2"/>
    <x v="17"/>
    <s v="Cheyenne"/>
    <x v="3"/>
    <n v="0.4"/>
    <n v="2000"/>
    <n v="800"/>
    <n v="280"/>
    <n v="0.35"/>
  </r>
  <r>
    <x v="2"/>
    <n v="1128299"/>
    <x v="145"/>
    <x v="2"/>
    <x v="17"/>
    <s v="Cheyenne"/>
    <x v="4"/>
    <n v="0.45000000000000007"/>
    <n v="1500"/>
    <n v="675.00000000000011"/>
    <n v="270.00000000000006"/>
    <n v="0.4"/>
  </r>
  <r>
    <x v="2"/>
    <n v="1128299"/>
    <x v="145"/>
    <x v="2"/>
    <x v="17"/>
    <s v="Cheyenne"/>
    <x v="5"/>
    <n v="0.4"/>
    <n v="4000"/>
    <n v="1600"/>
    <n v="480"/>
    <n v="0.3"/>
  </r>
  <r>
    <x v="2"/>
    <n v="1128299"/>
    <x v="146"/>
    <x v="2"/>
    <x v="17"/>
    <s v="Cheyenne"/>
    <x v="0"/>
    <n v="0.30000000000000004"/>
    <n v="4500"/>
    <n v="1350.0000000000002"/>
    <n v="472.50000000000006"/>
    <n v="0.35"/>
  </r>
  <r>
    <x v="2"/>
    <n v="1128299"/>
    <x v="146"/>
    <x v="2"/>
    <x v="17"/>
    <s v="Cheyenne"/>
    <x v="1"/>
    <n v="0.4"/>
    <n v="3500"/>
    <n v="1400"/>
    <n v="489.99999999999994"/>
    <n v="0.35"/>
  </r>
  <r>
    <x v="2"/>
    <n v="1128299"/>
    <x v="146"/>
    <x v="2"/>
    <x v="17"/>
    <s v="Cheyenne"/>
    <x v="2"/>
    <n v="0.4"/>
    <n v="3500"/>
    <n v="1400"/>
    <n v="489.99999999999994"/>
    <n v="0.35"/>
  </r>
  <r>
    <x v="2"/>
    <n v="1128299"/>
    <x v="146"/>
    <x v="2"/>
    <x v="17"/>
    <s v="Cheyenne"/>
    <x v="3"/>
    <n v="0.4"/>
    <n v="2000"/>
    <n v="800"/>
    <n v="280"/>
    <n v="0.35"/>
  </r>
  <r>
    <x v="2"/>
    <n v="1128299"/>
    <x v="146"/>
    <x v="2"/>
    <x v="17"/>
    <s v="Cheyenne"/>
    <x v="4"/>
    <n v="0.45000000000000007"/>
    <n v="1250"/>
    <n v="562.50000000000011"/>
    <n v="225.00000000000006"/>
    <n v="0.4"/>
  </r>
  <r>
    <x v="2"/>
    <n v="1128299"/>
    <x v="146"/>
    <x v="2"/>
    <x v="17"/>
    <s v="Cheyenne"/>
    <x v="5"/>
    <n v="0.4"/>
    <n v="3250"/>
    <n v="1300"/>
    <n v="390"/>
    <n v="0.3"/>
  </r>
  <r>
    <x v="2"/>
    <n v="1128299"/>
    <x v="147"/>
    <x v="2"/>
    <x v="17"/>
    <s v="Cheyenne"/>
    <x v="0"/>
    <n v="0.4"/>
    <n v="4750"/>
    <n v="1900"/>
    <n v="665"/>
    <n v="0.35"/>
  </r>
  <r>
    <x v="2"/>
    <n v="1128299"/>
    <x v="147"/>
    <x v="2"/>
    <x v="17"/>
    <s v="Cheyenne"/>
    <x v="1"/>
    <n v="0.5"/>
    <n v="3250"/>
    <n v="1625"/>
    <n v="568.75"/>
    <n v="0.35"/>
  </r>
  <r>
    <x v="2"/>
    <n v="1128299"/>
    <x v="147"/>
    <x v="2"/>
    <x v="17"/>
    <s v="Cheyenne"/>
    <x v="2"/>
    <n v="0.54999999999999993"/>
    <n v="3500"/>
    <n v="1924.9999999999998"/>
    <n v="673.74999999999989"/>
    <n v="0.35"/>
  </r>
  <r>
    <x v="2"/>
    <n v="1128299"/>
    <x v="147"/>
    <x v="2"/>
    <x v="17"/>
    <s v="Cheyenne"/>
    <x v="3"/>
    <n v="0.5"/>
    <n v="2500"/>
    <n v="1250"/>
    <n v="437.5"/>
    <n v="0.35"/>
  </r>
  <r>
    <x v="2"/>
    <n v="1128299"/>
    <x v="147"/>
    <x v="2"/>
    <x v="17"/>
    <s v="Cheyenne"/>
    <x v="4"/>
    <n v="0.55000000000000004"/>
    <n v="1000"/>
    <n v="550"/>
    <n v="220"/>
    <n v="0.4"/>
  </r>
  <r>
    <x v="2"/>
    <n v="1128299"/>
    <x v="147"/>
    <x v="2"/>
    <x v="17"/>
    <s v="Cheyenne"/>
    <x v="5"/>
    <n v="0.5"/>
    <n v="3000"/>
    <n v="1500"/>
    <n v="450"/>
    <n v="0.3"/>
  </r>
  <r>
    <x v="2"/>
    <n v="1128299"/>
    <x v="148"/>
    <x v="2"/>
    <x v="17"/>
    <s v="Cheyenne"/>
    <x v="0"/>
    <n v="0.55000000000000004"/>
    <n v="4750"/>
    <n v="2612.5"/>
    <n v="914.37499999999989"/>
    <n v="0.35"/>
  </r>
  <r>
    <x v="2"/>
    <n v="1128299"/>
    <x v="148"/>
    <x v="2"/>
    <x v="17"/>
    <s v="Cheyenne"/>
    <x v="1"/>
    <n v="0.60000000000000009"/>
    <n v="2750"/>
    <n v="1650.0000000000002"/>
    <n v="577.5"/>
    <n v="0.35"/>
  </r>
  <r>
    <x v="2"/>
    <n v="1128299"/>
    <x v="148"/>
    <x v="2"/>
    <x v="17"/>
    <s v="Cheyenne"/>
    <x v="2"/>
    <n v="0.60000000000000009"/>
    <n v="3250"/>
    <n v="1950.0000000000002"/>
    <n v="682.5"/>
    <n v="0.35"/>
  </r>
  <r>
    <x v="2"/>
    <n v="1128299"/>
    <x v="148"/>
    <x v="2"/>
    <x v="17"/>
    <s v="Cheyenne"/>
    <x v="3"/>
    <n v="0.45000000000000007"/>
    <n v="2250"/>
    <n v="1012.5000000000001"/>
    <n v="354.375"/>
    <n v="0.35"/>
  </r>
  <r>
    <x v="2"/>
    <n v="1128299"/>
    <x v="148"/>
    <x v="2"/>
    <x v="17"/>
    <s v="Cheyenne"/>
    <x v="4"/>
    <n v="0.50000000000000011"/>
    <n v="1250"/>
    <n v="625.00000000000011"/>
    <n v="250.00000000000006"/>
    <n v="0.4"/>
  </r>
  <r>
    <x v="2"/>
    <n v="1128299"/>
    <x v="148"/>
    <x v="2"/>
    <x v="17"/>
    <s v="Cheyenne"/>
    <x v="5"/>
    <n v="0.65000000000000013"/>
    <n v="3000"/>
    <n v="1950.0000000000005"/>
    <n v="585.00000000000011"/>
    <n v="0.3"/>
  </r>
  <r>
    <x v="2"/>
    <n v="1128299"/>
    <x v="149"/>
    <x v="2"/>
    <x v="17"/>
    <s v="Cheyenne"/>
    <x v="0"/>
    <n v="0.5"/>
    <n v="5000"/>
    <n v="2500"/>
    <n v="875"/>
    <n v="0.35"/>
  </r>
  <r>
    <x v="2"/>
    <n v="1128299"/>
    <x v="149"/>
    <x v="2"/>
    <x v="17"/>
    <s v="Cheyenne"/>
    <x v="1"/>
    <n v="0.55000000000000004"/>
    <n v="3500"/>
    <n v="1925.0000000000002"/>
    <n v="673.75"/>
    <n v="0.35"/>
  </r>
  <r>
    <x v="2"/>
    <n v="1128299"/>
    <x v="149"/>
    <x v="2"/>
    <x v="17"/>
    <s v="Cheyenne"/>
    <x v="2"/>
    <n v="0.55000000000000004"/>
    <n v="3500"/>
    <n v="1925.0000000000002"/>
    <n v="673.75"/>
    <n v="0.35"/>
  </r>
  <r>
    <x v="2"/>
    <n v="1128299"/>
    <x v="149"/>
    <x v="2"/>
    <x v="17"/>
    <s v="Cheyenne"/>
    <x v="3"/>
    <n v="0.5"/>
    <n v="2750"/>
    <n v="1375"/>
    <n v="481.24999999999994"/>
    <n v="0.35"/>
  </r>
  <r>
    <x v="2"/>
    <n v="1128299"/>
    <x v="149"/>
    <x v="2"/>
    <x v="17"/>
    <s v="Cheyenne"/>
    <x v="4"/>
    <n v="0.44999999999999996"/>
    <n v="1750"/>
    <n v="787.49999999999989"/>
    <n v="315"/>
    <n v="0.4"/>
  </r>
  <r>
    <x v="2"/>
    <n v="1128299"/>
    <x v="149"/>
    <x v="2"/>
    <x v="17"/>
    <s v="Cheyenne"/>
    <x v="5"/>
    <n v="0.6"/>
    <n v="5250"/>
    <n v="3150"/>
    <n v="945"/>
    <n v="0.3"/>
  </r>
  <r>
    <x v="2"/>
    <n v="1128299"/>
    <x v="150"/>
    <x v="2"/>
    <x v="17"/>
    <s v="Cheyenne"/>
    <x v="0"/>
    <n v="0.54999999999999993"/>
    <n v="7750"/>
    <n v="4262.4999999999991"/>
    <n v="1491.8749999999995"/>
    <n v="0.35"/>
  </r>
  <r>
    <x v="2"/>
    <n v="1128299"/>
    <x v="150"/>
    <x v="2"/>
    <x v="17"/>
    <s v="Cheyenne"/>
    <x v="1"/>
    <n v="0.64999999999999991"/>
    <n v="6500"/>
    <n v="4224.9999999999991"/>
    <n v="1478.7499999999995"/>
    <n v="0.35"/>
  </r>
  <r>
    <x v="2"/>
    <n v="1128299"/>
    <x v="150"/>
    <x v="2"/>
    <x v="17"/>
    <s v="Cheyenne"/>
    <x v="2"/>
    <n v="0.79999999999999993"/>
    <n v="6500"/>
    <n v="5200"/>
    <n v="1819.9999999999998"/>
    <n v="0.35"/>
  </r>
  <r>
    <x v="2"/>
    <n v="1128299"/>
    <x v="150"/>
    <x v="2"/>
    <x v="17"/>
    <s v="Cheyenne"/>
    <x v="3"/>
    <n v="0.79999999999999993"/>
    <n v="5250"/>
    <n v="4200"/>
    <n v="1470"/>
    <n v="0.35"/>
  </r>
  <r>
    <x v="2"/>
    <n v="1128299"/>
    <x v="150"/>
    <x v="2"/>
    <x v="17"/>
    <s v="Cheyenne"/>
    <x v="4"/>
    <n v="0.9"/>
    <n v="4000"/>
    <n v="3600"/>
    <n v="1440"/>
    <n v="0.4"/>
  </r>
  <r>
    <x v="2"/>
    <n v="1128299"/>
    <x v="150"/>
    <x v="2"/>
    <x v="17"/>
    <s v="Cheyenne"/>
    <x v="5"/>
    <n v="1.05"/>
    <n v="7000"/>
    <n v="7350"/>
    <n v="2205"/>
    <n v="0.3"/>
  </r>
  <r>
    <x v="2"/>
    <n v="1128299"/>
    <x v="151"/>
    <x v="2"/>
    <x v="17"/>
    <s v="Cheyenne"/>
    <x v="0"/>
    <n v="0.85"/>
    <n v="8500"/>
    <n v="7225"/>
    <n v="2528.75"/>
    <n v="0.35"/>
  </r>
  <r>
    <x v="2"/>
    <n v="1128299"/>
    <x v="151"/>
    <x v="2"/>
    <x v="17"/>
    <s v="Cheyenne"/>
    <x v="1"/>
    <n v="0.9"/>
    <n v="7000"/>
    <n v="6300"/>
    <n v="2205"/>
    <n v="0.35"/>
  </r>
  <r>
    <x v="2"/>
    <n v="1128299"/>
    <x v="151"/>
    <x v="2"/>
    <x v="17"/>
    <s v="Cheyenne"/>
    <x v="2"/>
    <n v="0.9"/>
    <n v="6500"/>
    <n v="5850"/>
    <n v="2047.4999999999998"/>
    <n v="0.35"/>
  </r>
  <r>
    <x v="2"/>
    <n v="1128299"/>
    <x v="151"/>
    <x v="2"/>
    <x v="17"/>
    <s v="Cheyenne"/>
    <x v="3"/>
    <n v="0.85"/>
    <n v="5500"/>
    <n v="4675"/>
    <n v="1636.25"/>
    <n v="0.35"/>
  </r>
  <r>
    <x v="2"/>
    <n v="1128299"/>
    <x v="151"/>
    <x v="2"/>
    <x v="17"/>
    <s v="Cheyenne"/>
    <x v="4"/>
    <n v="0.9"/>
    <n v="6000"/>
    <n v="5400"/>
    <n v="2160"/>
    <n v="0.4"/>
  </r>
  <r>
    <x v="2"/>
    <n v="1128299"/>
    <x v="151"/>
    <x v="2"/>
    <x v="17"/>
    <s v="Cheyenne"/>
    <x v="5"/>
    <n v="1.05"/>
    <n v="6000"/>
    <n v="6300"/>
    <n v="1890"/>
    <n v="0.3"/>
  </r>
  <r>
    <x v="2"/>
    <n v="1128299"/>
    <x v="152"/>
    <x v="2"/>
    <x v="17"/>
    <s v="Cheyenne"/>
    <x v="0"/>
    <n v="0.9"/>
    <n v="8000"/>
    <n v="7200"/>
    <n v="2520"/>
    <n v="0.35"/>
  </r>
  <r>
    <x v="2"/>
    <n v="1128299"/>
    <x v="152"/>
    <x v="2"/>
    <x v="17"/>
    <s v="Cheyenne"/>
    <x v="1"/>
    <n v="0.8"/>
    <n v="7750"/>
    <n v="6200"/>
    <n v="2170"/>
    <n v="0.35"/>
  </r>
  <r>
    <x v="2"/>
    <n v="1128299"/>
    <x v="152"/>
    <x v="2"/>
    <x v="17"/>
    <s v="Cheyenne"/>
    <x v="2"/>
    <n v="0.70000000000000007"/>
    <n v="6500"/>
    <n v="4550"/>
    <n v="1592.5"/>
    <n v="0.35"/>
  </r>
  <r>
    <x v="2"/>
    <n v="1128299"/>
    <x v="152"/>
    <x v="2"/>
    <x v="17"/>
    <s v="Cheyenne"/>
    <x v="3"/>
    <n v="0.70000000000000007"/>
    <n v="4250"/>
    <n v="2975.0000000000005"/>
    <n v="1041.25"/>
    <n v="0.35"/>
  </r>
  <r>
    <x v="2"/>
    <n v="1128299"/>
    <x v="152"/>
    <x v="2"/>
    <x v="17"/>
    <s v="Cheyenne"/>
    <x v="4"/>
    <n v="0.7"/>
    <n v="4250"/>
    <n v="2975"/>
    <n v="1190"/>
    <n v="0.4"/>
  </r>
  <r>
    <x v="2"/>
    <n v="1128299"/>
    <x v="152"/>
    <x v="2"/>
    <x v="17"/>
    <s v="Cheyenne"/>
    <x v="5"/>
    <n v="0.75"/>
    <n v="2500"/>
    <n v="1875"/>
    <n v="562.5"/>
    <n v="0.3"/>
  </r>
  <r>
    <x v="2"/>
    <n v="1128299"/>
    <x v="153"/>
    <x v="2"/>
    <x v="17"/>
    <s v="Cheyenne"/>
    <x v="0"/>
    <n v="0.50000000000000011"/>
    <n v="4500"/>
    <n v="2250.0000000000005"/>
    <n v="787.50000000000011"/>
    <n v="0.35"/>
  </r>
  <r>
    <x v="2"/>
    <n v="1128299"/>
    <x v="153"/>
    <x v="2"/>
    <x v="17"/>
    <s v="Cheyenne"/>
    <x v="1"/>
    <n v="0.55000000000000016"/>
    <n v="4500"/>
    <n v="2475.0000000000009"/>
    <n v="866.25000000000023"/>
    <n v="0.35"/>
  </r>
  <r>
    <x v="2"/>
    <n v="1128299"/>
    <x v="153"/>
    <x v="2"/>
    <x v="17"/>
    <s v="Cheyenne"/>
    <x v="2"/>
    <n v="0.50000000000000011"/>
    <n v="2500"/>
    <n v="1250.0000000000002"/>
    <n v="437.50000000000006"/>
    <n v="0.35"/>
  </r>
  <r>
    <x v="2"/>
    <n v="1128299"/>
    <x v="153"/>
    <x v="2"/>
    <x v="17"/>
    <s v="Cheyenne"/>
    <x v="3"/>
    <n v="0.50000000000000011"/>
    <n v="2000"/>
    <n v="1000.0000000000002"/>
    <n v="350.00000000000006"/>
    <n v="0.35"/>
  </r>
  <r>
    <x v="2"/>
    <n v="1128299"/>
    <x v="153"/>
    <x v="2"/>
    <x v="17"/>
    <s v="Cheyenne"/>
    <x v="4"/>
    <n v="0.60000000000000009"/>
    <n v="2250"/>
    <n v="1350.0000000000002"/>
    <n v="540.00000000000011"/>
    <n v="0.4"/>
  </r>
  <r>
    <x v="2"/>
    <n v="1128299"/>
    <x v="153"/>
    <x v="2"/>
    <x v="17"/>
    <s v="Cheyenne"/>
    <x v="5"/>
    <n v="0.44999999999999996"/>
    <n v="2500"/>
    <n v="1125"/>
    <n v="337.5"/>
    <n v="0.3"/>
  </r>
  <r>
    <x v="2"/>
    <n v="1128299"/>
    <x v="154"/>
    <x v="2"/>
    <x v="17"/>
    <s v="Cheyenne"/>
    <x v="0"/>
    <n v="0.4"/>
    <n v="3500"/>
    <n v="1400"/>
    <n v="489.99999999999994"/>
    <n v="0.35"/>
  </r>
  <r>
    <x v="2"/>
    <n v="1128299"/>
    <x v="154"/>
    <x v="2"/>
    <x v="17"/>
    <s v="Cheyenne"/>
    <x v="1"/>
    <n v="0.55000000000000016"/>
    <n v="5250"/>
    <n v="2887.5000000000009"/>
    <n v="1010.6250000000002"/>
    <n v="0.35"/>
  </r>
  <r>
    <x v="2"/>
    <n v="1128299"/>
    <x v="154"/>
    <x v="2"/>
    <x v="17"/>
    <s v="Cheyenne"/>
    <x v="2"/>
    <n v="0.50000000000000011"/>
    <n v="3500"/>
    <n v="1750.0000000000005"/>
    <n v="612.50000000000011"/>
    <n v="0.35"/>
  </r>
  <r>
    <x v="2"/>
    <n v="1128299"/>
    <x v="154"/>
    <x v="2"/>
    <x v="17"/>
    <s v="Cheyenne"/>
    <x v="3"/>
    <n v="0.45000000000000007"/>
    <n v="3250"/>
    <n v="1462.5000000000002"/>
    <n v="511.87500000000006"/>
    <n v="0.35"/>
  </r>
  <r>
    <x v="2"/>
    <n v="1128299"/>
    <x v="154"/>
    <x v="2"/>
    <x v="17"/>
    <s v="Cheyenne"/>
    <x v="4"/>
    <n v="0.55000000000000004"/>
    <n v="3000"/>
    <n v="1650.0000000000002"/>
    <n v="660.00000000000011"/>
    <n v="0.4"/>
  </r>
  <r>
    <x v="2"/>
    <n v="1128299"/>
    <x v="154"/>
    <x v="2"/>
    <x v="17"/>
    <s v="Cheyenne"/>
    <x v="5"/>
    <n v="0.60000000000000009"/>
    <n v="3500"/>
    <n v="2100.0000000000005"/>
    <n v="630.00000000000011"/>
    <n v="0.3"/>
  </r>
  <r>
    <x v="2"/>
    <n v="1128299"/>
    <x v="155"/>
    <x v="2"/>
    <x v="17"/>
    <s v="Cheyenne"/>
    <x v="0"/>
    <n v="0.45000000000000007"/>
    <n v="5750"/>
    <n v="2587.5000000000005"/>
    <n v="905.62500000000011"/>
    <n v="0.35"/>
  </r>
  <r>
    <x v="2"/>
    <n v="1128299"/>
    <x v="155"/>
    <x v="2"/>
    <x v="17"/>
    <s v="Cheyenne"/>
    <x v="1"/>
    <n v="0.50000000000000011"/>
    <n v="6500"/>
    <n v="3250.0000000000009"/>
    <n v="1137.5000000000002"/>
    <n v="0.35"/>
  </r>
  <r>
    <x v="2"/>
    <n v="1128299"/>
    <x v="155"/>
    <x v="2"/>
    <x v="17"/>
    <s v="Cheyenne"/>
    <x v="2"/>
    <n v="0.45000000000000007"/>
    <n v="4750"/>
    <n v="2137.5000000000005"/>
    <n v="748.12500000000011"/>
    <n v="0.35"/>
  </r>
  <r>
    <x v="2"/>
    <n v="1128299"/>
    <x v="155"/>
    <x v="2"/>
    <x v="17"/>
    <s v="Cheyenne"/>
    <x v="3"/>
    <n v="0.55000000000000016"/>
    <n v="4500"/>
    <n v="2475.0000000000009"/>
    <n v="866.25000000000023"/>
    <n v="0.35"/>
  </r>
  <r>
    <x v="2"/>
    <n v="1128299"/>
    <x v="155"/>
    <x v="2"/>
    <x v="17"/>
    <s v="Cheyenne"/>
    <x v="4"/>
    <n v="0.75000000000000011"/>
    <n v="4250"/>
    <n v="3187.5000000000005"/>
    <n v="1275.0000000000002"/>
    <n v="0.4"/>
  </r>
  <r>
    <x v="2"/>
    <n v="1128299"/>
    <x v="155"/>
    <x v="2"/>
    <x v="17"/>
    <s v="Cheyenne"/>
    <x v="5"/>
    <n v="0.80000000000000016"/>
    <n v="5500"/>
    <n v="4400.0000000000009"/>
    <n v="1320.0000000000002"/>
    <n v="0.3"/>
  </r>
  <r>
    <x v="2"/>
    <n v="1128299"/>
    <x v="156"/>
    <x v="2"/>
    <x v="17"/>
    <s v="Cheyenne"/>
    <x v="0"/>
    <n v="0.65000000000000013"/>
    <n v="7500"/>
    <n v="4875.0000000000009"/>
    <n v="1706.2500000000002"/>
    <n v="0.35"/>
  </r>
  <r>
    <x v="2"/>
    <n v="1128299"/>
    <x v="156"/>
    <x v="2"/>
    <x v="17"/>
    <s v="Cheyenne"/>
    <x v="1"/>
    <n v="0.75000000000000022"/>
    <n v="7500"/>
    <n v="5625.0000000000018"/>
    <n v="1968.7500000000005"/>
    <n v="0.35"/>
  </r>
  <r>
    <x v="2"/>
    <n v="1128299"/>
    <x v="156"/>
    <x v="2"/>
    <x v="17"/>
    <s v="Cheyenne"/>
    <x v="2"/>
    <n v="0.70000000000000018"/>
    <n v="5500"/>
    <n v="3850.0000000000009"/>
    <n v="1347.5000000000002"/>
    <n v="0.35"/>
  </r>
  <r>
    <x v="2"/>
    <n v="1128299"/>
    <x v="156"/>
    <x v="2"/>
    <x v="17"/>
    <s v="Cheyenne"/>
    <x v="3"/>
    <n v="0.70000000000000018"/>
    <n v="5500"/>
    <n v="3850.0000000000009"/>
    <n v="1347.5000000000002"/>
    <n v="0.35"/>
  </r>
  <r>
    <x v="2"/>
    <n v="1128299"/>
    <x v="156"/>
    <x v="2"/>
    <x v="17"/>
    <s v="Cheyenne"/>
    <x v="4"/>
    <n v="0.80000000000000016"/>
    <n v="4750"/>
    <n v="3800.0000000000009"/>
    <n v="1520.0000000000005"/>
    <n v="0.4"/>
  </r>
  <r>
    <x v="2"/>
    <n v="1128299"/>
    <x v="156"/>
    <x v="2"/>
    <x v="17"/>
    <s v="Cheyenne"/>
    <x v="5"/>
    <n v="0.8500000000000002"/>
    <n v="5750"/>
    <n v="4887.5000000000009"/>
    <n v="1466.2500000000002"/>
    <n v="0.3"/>
  </r>
  <r>
    <x v="0"/>
    <n v="1185732"/>
    <x v="157"/>
    <x v="4"/>
    <x v="18"/>
    <s v="Richmond"/>
    <x v="0"/>
    <n v="0.35"/>
    <n v="7500"/>
    <n v="2625"/>
    <n v="1312.5"/>
    <n v="0.5"/>
  </r>
  <r>
    <x v="0"/>
    <n v="1185732"/>
    <x v="157"/>
    <x v="4"/>
    <x v="18"/>
    <s v="Richmond"/>
    <x v="1"/>
    <n v="0.35"/>
    <n v="5500"/>
    <n v="1924.9999999999998"/>
    <n v="769.99999999999989"/>
    <n v="0.39999999999999997"/>
  </r>
  <r>
    <x v="0"/>
    <n v="1185732"/>
    <x v="157"/>
    <x v="4"/>
    <x v="18"/>
    <s v="Richmond"/>
    <x v="2"/>
    <n v="0.25"/>
    <n v="5500"/>
    <n v="1375"/>
    <n v="412.5"/>
    <n v="0.3"/>
  </r>
  <r>
    <x v="0"/>
    <n v="1185732"/>
    <x v="157"/>
    <x v="4"/>
    <x v="18"/>
    <s v="Richmond"/>
    <x v="3"/>
    <n v="0.29999999999999993"/>
    <n v="4000"/>
    <n v="1199.9999999999998"/>
    <n v="419.99999999999989"/>
    <n v="0.35"/>
  </r>
  <r>
    <x v="0"/>
    <n v="1185732"/>
    <x v="157"/>
    <x v="4"/>
    <x v="18"/>
    <s v="Richmond"/>
    <x v="4"/>
    <n v="0.45000000000000007"/>
    <n v="4500"/>
    <n v="2025.0000000000002"/>
    <n v="810"/>
    <n v="0.39999999999999997"/>
  </r>
  <r>
    <x v="0"/>
    <n v="1185732"/>
    <x v="157"/>
    <x v="4"/>
    <x v="18"/>
    <s v="Richmond"/>
    <x v="5"/>
    <n v="0.35"/>
    <n v="5500"/>
    <n v="1924.9999999999998"/>
    <n v="1058.75"/>
    <n v="0.55000000000000004"/>
  </r>
  <r>
    <x v="0"/>
    <n v="1185732"/>
    <x v="103"/>
    <x v="4"/>
    <x v="18"/>
    <s v="Richmond"/>
    <x v="0"/>
    <n v="0.35"/>
    <n v="8000"/>
    <n v="2800"/>
    <n v="1400"/>
    <n v="0.5"/>
  </r>
  <r>
    <x v="0"/>
    <n v="1185732"/>
    <x v="103"/>
    <x v="4"/>
    <x v="18"/>
    <s v="Richmond"/>
    <x v="1"/>
    <n v="0.35"/>
    <n v="4500"/>
    <n v="1575"/>
    <n v="630"/>
    <n v="0.39999999999999997"/>
  </r>
  <r>
    <x v="0"/>
    <n v="1185732"/>
    <x v="103"/>
    <x v="4"/>
    <x v="18"/>
    <s v="Richmond"/>
    <x v="2"/>
    <n v="0.25"/>
    <n v="5000"/>
    <n v="1250"/>
    <n v="375"/>
    <n v="0.3"/>
  </r>
  <r>
    <x v="0"/>
    <n v="1185732"/>
    <x v="103"/>
    <x v="4"/>
    <x v="18"/>
    <s v="Richmond"/>
    <x v="3"/>
    <n v="0.29999999999999993"/>
    <n v="3750"/>
    <n v="1124.9999999999998"/>
    <n v="393.74999999999989"/>
    <n v="0.35"/>
  </r>
  <r>
    <x v="0"/>
    <n v="1185732"/>
    <x v="103"/>
    <x v="4"/>
    <x v="18"/>
    <s v="Richmond"/>
    <x v="4"/>
    <n v="0.45000000000000007"/>
    <n v="4500"/>
    <n v="2025.0000000000002"/>
    <n v="810"/>
    <n v="0.39999999999999997"/>
  </r>
  <r>
    <x v="0"/>
    <n v="1185732"/>
    <x v="103"/>
    <x v="4"/>
    <x v="18"/>
    <s v="Richmond"/>
    <x v="5"/>
    <n v="0.35"/>
    <n v="5500"/>
    <n v="1924.9999999999998"/>
    <n v="1058.75"/>
    <n v="0.55000000000000004"/>
  </r>
  <r>
    <x v="0"/>
    <n v="1185732"/>
    <x v="158"/>
    <x v="4"/>
    <x v="18"/>
    <s v="Richmond"/>
    <x v="0"/>
    <n v="0.35"/>
    <n v="7700"/>
    <n v="2695"/>
    <n v="1347.5"/>
    <n v="0.5"/>
  </r>
  <r>
    <x v="0"/>
    <n v="1185732"/>
    <x v="158"/>
    <x v="4"/>
    <x v="18"/>
    <s v="Richmond"/>
    <x v="1"/>
    <n v="0.35"/>
    <n v="4500"/>
    <n v="1575"/>
    <n v="630"/>
    <n v="0.39999999999999997"/>
  </r>
  <r>
    <x v="0"/>
    <n v="1185732"/>
    <x v="158"/>
    <x v="4"/>
    <x v="18"/>
    <s v="Richmond"/>
    <x v="2"/>
    <n v="0.25"/>
    <n v="4750"/>
    <n v="1187.5"/>
    <n v="356.25"/>
    <n v="0.3"/>
  </r>
  <r>
    <x v="0"/>
    <n v="1185732"/>
    <x v="158"/>
    <x v="4"/>
    <x v="18"/>
    <s v="Richmond"/>
    <x v="3"/>
    <n v="0.29999999999999993"/>
    <n v="3250"/>
    <n v="974.99999999999977"/>
    <n v="341.24999999999989"/>
    <n v="0.35"/>
  </r>
  <r>
    <x v="0"/>
    <n v="1185732"/>
    <x v="158"/>
    <x v="4"/>
    <x v="18"/>
    <s v="Richmond"/>
    <x v="4"/>
    <n v="0.45000000000000007"/>
    <n v="3750"/>
    <n v="1687.5000000000002"/>
    <n v="675"/>
    <n v="0.39999999999999997"/>
  </r>
  <r>
    <x v="0"/>
    <n v="1185732"/>
    <x v="158"/>
    <x v="4"/>
    <x v="18"/>
    <s v="Richmond"/>
    <x v="5"/>
    <n v="0.35"/>
    <n v="4750"/>
    <n v="1662.5"/>
    <n v="914.37500000000011"/>
    <n v="0.55000000000000004"/>
  </r>
  <r>
    <x v="0"/>
    <n v="1185732"/>
    <x v="159"/>
    <x v="4"/>
    <x v="18"/>
    <s v="Richmond"/>
    <x v="0"/>
    <n v="0.35"/>
    <n v="7250"/>
    <n v="2537.5"/>
    <n v="1268.75"/>
    <n v="0.5"/>
  </r>
  <r>
    <x v="0"/>
    <n v="1185732"/>
    <x v="159"/>
    <x v="4"/>
    <x v="18"/>
    <s v="Richmond"/>
    <x v="1"/>
    <n v="0.4"/>
    <n v="4250"/>
    <n v="1700"/>
    <n v="680"/>
    <n v="0.39999999999999997"/>
  </r>
  <r>
    <x v="0"/>
    <n v="1185732"/>
    <x v="159"/>
    <x v="4"/>
    <x v="18"/>
    <s v="Richmond"/>
    <x v="2"/>
    <n v="0.30000000000000004"/>
    <n v="4500"/>
    <n v="1350.0000000000002"/>
    <n v="405.00000000000006"/>
    <n v="0.3"/>
  </r>
  <r>
    <x v="0"/>
    <n v="1185732"/>
    <x v="159"/>
    <x v="4"/>
    <x v="18"/>
    <s v="Richmond"/>
    <x v="3"/>
    <n v="0.35"/>
    <n v="3750"/>
    <n v="1312.5"/>
    <n v="459.37499999999994"/>
    <n v="0.35"/>
  </r>
  <r>
    <x v="0"/>
    <n v="1185732"/>
    <x v="159"/>
    <x v="4"/>
    <x v="18"/>
    <s v="Richmond"/>
    <x v="4"/>
    <n v="0.5"/>
    <n v="4000"/>
    <n v="2000"/>
    <n v="799.99999999999989"/>
    <n v="0.39999999999999997"/>
  </r>
  <r>
    <x v="0"/>
    <n v="1185732"/>
    <x v="159"/>
    <x v="4"/>
    <x v="18"/>
    <s v="Richmond"/>
    <x v="5"/>
    <n v="0.4"/>
    <n v="5250"/>
    <n v="2100"/>
    <n v="1155"/>
    <n v="0.55000000000000004"/>
  </r>
  <r>
    <x v="0"/>
    <n v="1185732"/>
    <x v="160"/>
    <x v="4"/>
    <x v="18"/>
    <s v="Richmond"/>
    <x v="0"/>
    <n v="0.5"/>
    <n v="7950"/>
    <n v="3975"/>
    <n v="1987.5"/>
    <n v="0.5"/>
  </r>
  <r>
    <x v="0"/>
    <n v="1185732"/>
    <x v="160"/>
    <x v="4"/>
    <x v="18"/>
    <s v="Richmond"/>
    <x v="1"/>
    <n v="0.5"/>
    <n v="5000"/>
    <n v="2500"/>
    <n v="999.99999999999989"/>
    <n v="0.39999999999999997"/>
  </r>
  <r>
    <x v="0"/>
    <n v="1185732"/>
    <x v="160"/>
    <x v="4"/>
    <x v="18"/>
    <s v="Richmond"/>
    <x v="2"/>
    <n v="0.45"/>
    <n v="4750"/>
    <n v="2137.5"/>
    <n v="641.25"/>
    <n v="0.3"/>
  </r>
  <r>
    <x v="0"/>
    <n v="1185732"/>
    <x v="160"/>
    <x v="4"/>
    <x v="18"/>
    <s v="Richmond"/>
    <x v="3"/>
    <n v="0.45"/>
    <n v="4500"/>
    <n v="2025"/>
    <n v="708.75"/>
    <n v="0.35"/>
  </r>
  <r>
    <x v="0"/>
    <n v="1185732"/>
    <x v="160"/>
    <x v="4"/>
    <x v="18"/>
    <s v="Richmond"/>
    <x v="4"/>
    <n v="0.54999999999999993"/>
    <n v="4750"/>
    <n v="2612.4999999999995"/>
    <n v="1044.9999999999998"/>
    <n v="0.39999999999999997"/>
  </r>
  <r>
    <x v="0"/>
    <n v="1185732"/>
    <x v="160"/>
    <x v="4"/>
    <x v="18"/>
    <s v="Richmond"/>
    <x v="5"/>
    <n v="0.6"/>
    <n v="5750"/>
    <n v="3450"/>
    <n v="1897.5000000000002"/>
    <n v="0.55000000000000004"/>
  </r>
  <r>
    <x v="0"/>
    <n v="1185732"/>
    <x v="107"/>
    <x v="4"/>
    <x v="18"/>
    <s v="Richmond"/>
    <x v="0"/>
    <n v="0.54999999999999993"/>
    <n v="8250"/>
    <n v="4537.4999999999991"/>
    <n v="2268.7499999999995"/>
    <n v="0.5"/>
  </r>
  <r>
    <x v="0"/>
    <n v="1185732"/>
    <x v="107"/>
    <x v="4"/>
    <x v="18"/>
    <s v="Richmond"/>
    <x v="1"/>
    <n v="0.5"/>
    <n v="5750"/>
    <n v="2875"/>
    <n v="1150"/>
    <n v="0.39999999999999997"/>
  </r>
  <r>
    <x v="0"/>
    <n v="1185732"/>
    <x v="107"/>
    <x v="4"/>
    <x v="18"/>
    <s v="Richmond"/>
    <x v="2"/>
    <n v="0.45"/>
    <n v="5500"/>
    <n v="2475"/>
    <n v="742.5"/>
    <n v="0.3"/>
  </r>
  <r>
    <x v="0"/>
    <n v="1185732"/>
    <x v="107"/>
    <x v="4"/>
    <x v="18"/>
    <s v="Richmond"/>
    <x v="3"/>
    <n v="0.45"/>
    <n v="5250"/>
    <n v="2362.5"/>
    <n v="826.875"/>
    <n v="0.35"/>
  </r>
  <r>
    <x v="0"/>
    <n v="1185732"/>
    <x v="107"/>
    <x v="4"/>
    <x v="18"/>
    <s v="Richmond"/>
    <x v="4"/>
    <n v="0.6"/>
    <n v="5250"/>
    <n v="3150"/>
    <n v="1260"/>
    <n v="0.39999999999999997"/>
  </r>
  <r>
    <x v="0"/>
    <n v="1185732"/>
    <x v="107"/>
    <x v="4"/>
    <x v="18"/>
    <s v="Richmond"/>
    <x v="5"/>
    <n v="0.65"/>
    <n v="6750"/>
    <n v="4387.5"/>
    <n v="2413.125"/>
    <n v="0.55000000000000004"/>
  </r>
  <r>
    <x v="0"/>
    <n v="1185732"/>
    <x v="161"/>
    <x v="4"/>
    <x v="18"/>
    <s v="Richmond"/>
    <x v="0"/>
    <n v="0.6"/>
    <n v="9000"/>
    <n v="5400"/>
    <n v="2700"/>
    <n v="0.5"/>
  </r>
  <r>
    <x v="0"/>
    <n v="1185732"/>
    <x v="161"/>
    <x v="4"/>
    <x v="18"/>
    <s v="Richmond"/>
    <x v="1"/>
    <n v="0.55000000000000004"/>
    <n v="6500"/>
    <n v="3575.0000000000005"/>
    <n v="1430"/>
    <n v="0.39999999999999997"/>
  </r>
  <r>
    <x v="0"/>
    <n v="1185732"/>
    <x v="161"/>
    <x v="4"/>
    <x v="18"/>
    <s v="Richmond"/>
    <x v="2"/>
    <n v="0.5"/>
    <n v="5750"/>
    <n v="2875"/>
    <n v="862.5"/>
    <n v="0.3"/>
  </r>
  <r>
    <x v="0"/>
    <n v="1185732"/>
    <x v="161"/>
    <x v="4"/>
    <x v="18"/>
    <s v="Richmond"/>
    <x v="3"/>
    <n v="0.5"/>
    <n v="5250"/>
    <n v="2625"/>
    <n v="918.74999999999989"/>
    <n v="0.35"/>
  </r>
  <r>
    <x v="0"/>
    <n v="1185732"/>
    <x v="161"/>
    <x v="4"/>
    <x v="18"/>
    <s v="Richmond"/>
    <x v="4"/>
    <n v="0.6"/>
    <n v="5500"/>
    <n v="3300"/>
    <n v="1320"/>
    <n v="0.39999999999999997"/>
  </r>
  <r>
    <x v="0"/>
    <n v="1185732"/>
    <x v="161"/>
    <x v="4"/>
    <x v="18"/>
    <s v="Richmond"/>
    <x v="5"/>
    <n v="0.65"/>
    <n v="7250"/>
    <n v="4712.5"/>
    <n v="2591.875"/>
    <n v="0.55000000000000004"/>
  </r>
  <r>
    <x v="0"/>
    <n v="1185732"/>
    <x v="162"/>
    <x v="4"/>
    <x v="18"/>
    <s v="Richmond"/>
    <x v="0"/>
    <n v="0.6"/>
    <n v="8750"/>
    <n v="5250"/>
    <n v="2625"/>
    <n v="0.5"/>
  </r>
  <r>
    <x v="0"/>
    <n v="1185732"/>
    <x v="162"/>
    <x v="4"/>
    <x v="18"/>
    <s v="Richmond"/>
    <x v="1"/>
    <n v="0.55000000000000004"/>
    <n v="6500"/>
    <n v="3575.0000000000005"/>
    <n v="1430"/>
    <n v="0.39999999999999997"/>
  </r>
  <r>
    <x v="0"/>
    <n v="1185732"/>
    <x v="162"/>
    <x v="4"/>
    <x v="18"/>
    <s v="Richmond"/>
    <x v="2"/>
    <n v="0.45000000000000007"/>
    <n v="5750"/>
    <n v="2587.5000000000005"/>
    <n v="776.25000000000011"/>
    <n v="0.3"/>
  </r>
  <r>
    <x v="0"/>
    <n v="1185732"/>
    <x v="162"/>
    <x v="4"/>
    <x v="18"/>
    <s v="Richmond"/>
    <x v="3"/>
    <n v="0.35"/>
    <n v="5250"/>
    <n v="1837.4999999999998"/>
    <n v="643.12499999999989"/>
    <n v="0.35"/>
  </r>
  <r>
    <x v="0"/>
    <n v="1185732"/>
    <x v="162"/>
    <x v="4"/>
    <x v="18"/>
    <s v="Richmond"/>
    <x v="4"/>
    <n v="0.45000000000000007"/>
    <n v="5000"/>
    <n v="2250.0000000000005"/>
    <n v="900.00000000000011"/>
    <n v="0.39999999999999997"/>
  </r>
  <r>
    <x v="0"/>
    <n v="1185732"/>
    <x v="162"/>
    <x v="4"/>
    <x v="18"/>
    <s v="Richmond"/>
    <x v="5"/>
    <n v="0.50000000000000011"/>
    <n v="6750"/>
    <n v="3375.0000000000009"/>
    <n v="1856.2500000000007"/>
    <n v="0.55000000000000004"/>
  </r>
  <r>
    <x v="0"/>
    <n v="1185732"/>
    <x v="163"/>
    <x v="4"/>
    <x v="18"/>
    <s v="Richmond"/>
    <x v="0"/>
    <n v="0.45000000000000007"/>
    <n v="8000"/>
    <n v="3600.0000000000005"/>
    <n v="1800.0000000000002"/>
    <n v="0.5"/>
  </r>
  <r>
    <x v="0"/>
    <n v="1185732"/>
    <x v="163"/>
    <x v="4"/>
    <x v="18"/>
    <s v="Richmond"/>
    <x v="1"/>
    <n v="0.40000000000000013"/>
    <n v="6000"/>
    <n v="2400.0000000000009"/>
    <n v="960.00000000000023"/>
    <n v="0.39999999999999997"/>
  </r>
  <r>
    <x v="0"/>
    <n v="1185732"/>
    <x v="163"/>
    <x v="4"/>
    <x v="18"/>
    <s v="Richmond"/>
    <x v="2"/>
    <n v="0.35"/>
    <n v="5000"/>
    <n v="1750"/>
    <n v="525"/>
    <n v="0.3"/>
  </r>
  <r>
    <x v="0"/>
    <n v="1185732"/>
    <x v="163"/>
    <x v="4"/>
    <x v="18"/>
    <s v="Richmond"/>
    <x v="3"/>
    <n v="0.35"/>
    <n v="4750"/>
    <n v="1662.5"/>
    <n v="581.875"/>
    <n v="0.35"/>
  </r>
  <r>
    <x v="0"/>
    <n v="1185732"/>
    <x v="163"/>
    <x v="4"/>
    <x v="18"/>
    <s v="Richmond"/>
    <x v="4"/>
    <n v="0.45000000000000007"/>
    <n v="4750"/>
    <n v="2137.5000000000005"/>
    <n v="855.00000000000011"/>
    <n v="0.39999999999999997"/>
  </r>
  <r>
    <x v="0"/>
    <n v="1185732"/>
    <x v="163"/>
    <x v="4"/>
    <x v="18"/>
    <s v="Richmond"/>
    <x v="5"/>
    <n v="0.50000000000000011"/>
    <n v="5750"/>
    <n v="2875.0000000000005"/>
    <n v="1581.2500000000005"/>
    <n v="0.55000000000000004"/>
  </r>
  <r>
    <x v="0"/>
    <n v="1185732"/>
    <x v="111"/>
    <x v="4"/>
    <x v="18"/>
    <s v="Richmond"/>
    <x v="0"/>
    <n v="0.50000000000000011"/>
    <n v="7500"/>
    <n v="3750.0000000000009"/>
    <n v="1875.0000000000005"/>
    <n v="0.5"/>
  </r>
  <r>
    <x v="0"/>
    <n v="1185732"/>
    <x v="111"/>
    <x v="4"/>
    <x v="18"/>
    <s v="Richmond"/>
    <x v="1"/>
    <n v="0.40000000000000013"/>
    <n v="5750"/>
    <n v="2300.0000000000009"/>
    <n v="920.00000000000034"/>
    <n v="0.39999999999999997"/>
  </r>
  <r>
    <x v="0"/>
    <n v="1185732"/>
    <x v="111"/>
    <x v="4"/>
    <x v="18"/>
    <s v="Richmond"/>
    <x v="2"/>
    <n v="0.40000000000000013"/>
    <n v="4250"/>
    <n v="1700.0000000000005"/>
    <n v="510.00000000000011"/>
    <n v="0.3"/>
  </r>
  <r>
    <x v="0"/>
    <n v="1185732"/>
    <x v="111"/>
    <x v="4"/>
    <x v="18"/>
    <s v="Richmond"/>
    <x v="3"/>
    <n v="0.40000000000000013"/>
    <n v="4000"/>
    <n v="1600.0000000000005"/>
    <n v="560.00000000000011"/>
    <n v="0.35"/>
  </r>
  <r>
    <x v="0"/>
    <n v="1185732"/>
    <x v="111"/>
    <x v="4"/>
    <x v="18"/>
    <s v="Richmond"/>
    <x v="4"/>
    <n v="0.50000000000000011"/>
    <n v="4000"/>
    <n v="2000.0000000000005"/>
    <n v="800.00000000000011"/>
    <n v="0.39999999999999997"/>
  </r>
  <r>
    <x v="0"/>
    <n v="1185732"/>
    <x v="111"/>
    <x v="4"/>
    <x v="18"/>
    <s v="Richmond"/>
    <x v="5"/>
    <n v="0.55000000000000004"/>
    <n v="5250"/>
    <n v="2887.5000000000005"/>
    <n v="1588.1250000000005"/>
    <n v="0.55000000000000004"/>
  </r>
  <r>
    <x v="0"/>
    <n v="1185732"/>
    <x v="164"/>
    <x v="4"/>
    <x v="18"/>
    <s v="Richmond"/>
    <x v="0"/>
    <n v="0.50000000000000011"/>
    <n v="6750"/>
    <n v="3375.0000000000009"/>
    <n v="1687.5000000000005"/>
    <n v="0.5"/>
  </r>
  <r>
    <x v="0"/>
    <n v="1185732"/>
    <x v="164"/>
    <x v="4"/>
    <x v="18"/>
    <s v="Richmond"/>
    <x v="1"/>
    <n v="0.45000000000000012"/>
    <n v="5000"/>
    <n v="2250.0000000000005"/>
    <n v="900.00000000000011"/>
    <n v="0.39999999999999997"/>
  </r>
  <r>
    <x v="0"/>
    <n v="1185732"/>
    <x v="164"/>
    <x v="4"/>
    <x v="18"/>
    <s v="Richmond"/>
    <x v="2"/>
    <n v="0.45000000000000012"/>
    <n v="4450"/>
    <n v="2002.5000000000005"/>
    <n v="600.75000000000011"/>
    <n v="0.3"/>
  </r>
  <r>
    <x v="0"/>
    <n v="1185732"/>
    <x v="164"/>
    <x v="4"/>
    <x v="18"/>
    <s v="Richmond"/>
    <x v="3"/>
    <n v="0.45000000000000012"/>
    <n v="4750"/>
    <n v="2137.5000000000005"/>
    <n v="748.12500000000011"/>
    <n v="0.35"/>
  </r>
  <r>
    <x v="0"/>
    <n v="1185732"/>
    <x v="164"/>
    <x v="4"/>
    <x v="18"/>
    <s v="Richmond"/>
    <x v="4"/>
    <n v="0.6"/>
    <n v="4500"/>
    <n v="2700"/>
    <n v="1080"/>
    <n v="0.39999999999999997"/>
  </r>
  <r>
    <x v="0"/>
    <n v="1185732"/>
    <x v="164"/>
    <x v="4"/>
    <x v="18"/>
    <s v="Richmond"/>
    <x v="5"/>
    <n v="0.64999999999999991"/>
    <n v="6250"/>
    <n v="4062.4999999999995"/>
    <n v="2234.375"/>
    <n v="0.55000000000000004"/>
  </r>
  <r>
    <x v="0"/>
    <n v="1185732"/>
    <x v="165"/>
    <x v="4"/>
    <x v="18"/>
    <s v="Richmond"/>
    <x v="0"/>
    <n v="0.6"/>
    <n v="8500"/>
    <n v="5100"/>
    <n v="2550"/>
    <n v="0.5"/>
  </r>
  <r>
    <x v="0"/>
    <n v="1185732"/>
    <x v="165"/>
    <x v="4"/>
    <x v="18"/>
    <s v="Richmond"/>
    <x v="1"/>
    <n v="0.5"/>
    <n v="6500"/>
    <n v="3250"/>
    <n v="1300"/>
    <n v="0.39999999999999997"/>
  </r>
  <r>
    <x v="0"/>
    <n v="1185732"/>
    <x v="165"/>
    <x v="4"/>
    <x v="18"/>
    <s v="Richmond"/>
    <x v="2"/>
    <n v="0.5"/>
    <n v="6000"/>
    <n v="3000"/>
    <n v="900"/>
    <n v="0.3"/>
  </r>
  <r>
    <x v="0"/>
    <n v="1185732"/>
    <x v="165"/>
    <x v="4"/>
    <x v="18"/>
    <s v="Richmond"/>
    <x v="3"/>
    <n v="0.5"/>
    <n v="5500"/>
    <n v="2750"/>
    <n v="962.49999999999989"/>
    <n v="0.35"/>
  </r>
  <r>
    <x v="0"/>
    <n v="1185732"/>
    <x v="165"/>
    <x v="4"/>
    <x v="18"/>
    <s v="Richmond"/>
    <x v="4"/>
    <n v="0.6"/>
    <n v="5500"/>
    <n v="3300"/>
    <n v="1320"/>
    <n v="0.39999999999999997"/>
  </r>
  <r>
    <x v="0"/>
    <n v="1185732"/>
    <x v="165"/>
    <x v="4"/>
    <x v="18"/>
    <s v="Richmond"/>
    <x v="5"/>
    <n v="0.64999999999999991"/>
    <n v="6500"/>
    <n v="4224.9999999999991"/>
    <n v="2323.7499999999995"/>
    <n v="0.55000000000000004"/>
  </r>
  <r>
    <x v="0"/>
    <n v="1185732"/>
    <x v="166"/>
    <x v="3"/>
    <x v="19"/>
    <s v="Detroit"/>
    <x v="0"/>
    <n v="0.3"/>
    <n v="6250"/>
    <n v="1875"/>
    <n v="750"/>
    <n v="0.4"/>
  </r>
  <r>
    <x v="0"/>
    <n v="1185732"/>
    <x v="166"/>
    <x v="3"/>
    <x v="19"/>
    <s v="Detroit"/>
    <x v="1"/>
    <n v="0.3"/>
    <n v="4250"/>
    <n v="1275"/>
    <n v="446.25"/>
    <n v="0.35"/>
  </r>
  <r>
    <x v="0"/>
    <n v="1185732"/>
    <x v="166"/>
    <x v="3"/>
    <x v="19"/>
    <s v="Detroit"/>
    <x v="2"/>
    <n v="0.2"/>
    <n v="4250"/>
    <n v="850"/>
    <n v="297.5"/>
    <n v="0.35"/>
  </r>
  <r>
    <x v="0"/>
    <n v="1185732"/>
    <x v="166"/>
    <x v="3"/>
    <x v="19"/>
    <s v="Detroit"/>
    <x v="3"/>
    <n v="0.25000000000000006"/>
    <n v="2750"/>
    <n v="687.50000000000011"/>
    <n v="275.00000000000006"/>
    <n v="0.4"/>
  </r>
  <r>
    <x v="0"/>
    <n v="1185732"/>
    <x v="166"/>
    <x v="3"/>
    <x v="19"/>
    <s v="Detroit"/>
    <x v="4"/>
    <n v="0.39999999999999997"/>
    <n v="3250"/>
    <n v="1300"/>
    <n v="454.99999999999994"/>
    <n v="0.35"/>
  </r>
  <r>
    <x v="0"/>
    <n v="1185732"/>
    <x v="166"/>
    <x v="3"/>
    <x v="19"/>
    <s v="Detroit"/>
    <x v="5"/>
    <n v="0.3"/>
    <n v="4250"/>
    <n v="1275"/>
    <n v="637.5"/>
    <n v="0.5"/>
  </r>
  <r>
    <x v="0"/>
    <n v="1185732"/>
    <x v="167"/>
    <x v="3"/>
    <x v="19"/>
    <s v="Detroit"/>
    <x v="0"/>
    <n v="0.3"/>
    <n v="6750"/>
    <n v="2025"/>
    <n v="810"/>
    <n v="0.4"/>
  </r>
  <r>
    <x v="0"/>
    <n v="1185732"/>
    <x v="167"/>
    <x v="3"/>
    <x v="19"/>
    <s v="Detroit"/>
    <x v="1"/>
    <n v="0.3"/>
    <n v="3250"/>
    <n v="975"/>
    <n v="341.25"/>
    <n v="0.35"/>
  </r>
  <r>
    <x v="0"/>
    <n v="1185732"/>
    <x v="167"/>
    <x v="3"/>
    <x v="19"/>
    <s v="Detroit"/>
    <x v="2"/>
    <n v="0.2"/>
    <n v="3750"/>
    <n v="750"/>
    <n v="262.5"/>
    <n v="0.35"/>
  </r>
  <r>
    <x v="0"/>
    <n v="1185732"/>
    <x v="167"/>
    <x v="3"/>
    <x v="19"/>
    <s v="Detroit"/>
    <x v="3"/>
    <n v="0.25000000000000006"/>
    <n v="2500"/>
    <n v="625.00000000000011"/>
    <n v="250.00000000000006"/>
    <n v="0.4"/>
  </r>
  <r>
    <x v="0"/>
    <n v="1185732"/>
    <x v="167"/>
    <x v="3"/>
    <x v="19"/>
    <s v="Detroit"/>
    <x v="4"/>
    <n v="0.39999999999999997"/>
    <n v="3250"/>
    <n v="1300"/>
    <n v="454.99999999999994"/>
    <n v="0.35"/>
  </r>
  <r>
    <x v="0"/>
    <n v="1185732"/>
    <x v="167"/>
    <x v="3"/>
    <x v="19"/>
    <s v="Detroit"/>
    <x v="5"/>
    <n v="0.3"/>
    <n v="4000"/>
    <n v="1200"/>
    <n v="600"/>
    <n v="0.5"/>
  </r>
  <r>
    <x v="0"/>
    <n v="1185732"/>
    <x v="126"/>
    <x v="3"/>
    <x v="19"/>
    <s v="Detroit"/>
    <x v="0"/>
    <n v="0.35000000000000003"/>
    <n v="6200"/>
    <n v="2170"/>
    <n v="868"/>
    <n v="0.4"/>
  </r>
  <r>
    <x v="0"/>
    <n v="1185732"/>
    <x v="126"/>
    <x v="3"/>
    <x v="19"/>
    <s v="Detroit"/>
    <x v="1"/>
    <n v="0.35000000000000003"/>
    <n v="3000"/>
    <n v="1050"/>
    <n v="367.5"/>
    <n v="0.35"/>
  </r>
  <r>
    <x v="0"/>
    <n v="1185732"/>
    <x v="126"/>
    <x v="3"/>
    <x v="19"/>
    <s v="Detroit"/>
    <x v="2"/>
    <n v="0.25000000000000006"/>
    <n v="3500"/>
    <n v="875.00000000000023"/>
    <n v="306.25000000000006"/>
    <n v="0.35"/>
  </r>
  <r>
    <x v="0"/>
    <n v="1185732"/>
    <x v="126"/>
    <x v="3"/>
    <x v="19"/>
    <s v="Detroit"/>
    <x v="3"/>
    <n v="0.3"/>
    <n v="2000"/>
    <n v="600"/>
    <n v="240"/>
    <n v="0.4"/>
  </r>
  <r>
    <x v="0"/>
    <n v="1185732"/>
    <x v="126"/>
    <x v="3"/>
    <x v="19"/>
    <s v="Detroit"/>
    <x v="4"/>
    <n v="0.45"/>
    <n v="2500"/>
    <n v="1125"/>
    <n v="393.75"/>
    <n v="0.35"/>
  </r>
  <r>
    <x v="0"/>
    <n v="1185732"/>
    <x v="126"/>
    <x v="3"/>
    <x v="19"/>
    <s v="Detroit"/>
    <x v="5"/>
    <n v="0.35000000000000003"/>
    <n v="3500"/>
    <n v="1225.0000000000002"/>
    <n v="612.50000000000011"/>
    <n v="0.5"/>
  </r>
  <r>
    <x v="0"/>
    <n v="1185732"/>
    <x v="127"/>
    <x v="3"/>
    <x v="19"/>
    <s v="Detroit"/>
    <x v="0"/>
    <n v="0.35000000000000003"/>
    <n v="5750"/>
    <n v="2012.5000000000002"/>
    <n v="805.00000000000011"/>
    <n v="0.4"/>
  </r>
  <r>
    <x v="0"/>
    <n v="1185732"/>
    <x v="127"/>
    <x v="3"/>
    <x v="19"/>
    <s v="Detroit"/>
    <x v="1"/>
    <n v="0.30000000000000004"/>
    <n v="2750"/>
    <n v="825.00000000000011"/>
    <n v="288.75"/>
    <n v="0.35"/>
  </r>
  <r>
    <x v="0"/>
    <n v="1185732"/>
    <x v="127"/>
    <x v="3"/>
    <x v="19"/>
    <s v="Detroit"/>
    <x v="2"/>
    <n v="0.20000000000000007"/>
    <n v="2750"/>
    <n v="550.00000000000023"/>
    <n v="192.50000000000006"/>
    <n v="0.35"/>
  </r>
  <r>
    <x v="0"/>
    <n v="1185732"/>
    <x v="127"/>
    <x v="3"/>
    <x v="19"/>
    <s v="Detroit"/>
    <x v="3"/>
    <n v="0.25"/>
    <n v="2000"/>
    <n v="500"/>
    <n v="200"/>
    <n v="0.4"/>
  </r>
  <r>
    <x v="0"/>
    <n v="1185732"/>
    <x v="127"/>
    <x v="3"/>
    <x v="19"/>
    <s v="Detroit"/>
    <x v="4"/>
    <n v="0.4"/>
    <n v="2250"/>
    <n v="900"/>
    <n v="315"/>
    <n v="0.35"/>
  </r>
  <r>
    <x v="0"/>
    <n v="1185732"/>
    <x v="127"/>
    <x v="3"/>
    <x v="19"/>
    <s v="Detroit"/>
    <x v="5"/>
    <n v="0.30000000000000004"/>
    <n v="3500"/>
    <n v="1050.0000000000002"/>
    <n v="525.00000000000011"/>
    <n v="0.5"/>
  </r>
  <r>
    <x v="0"/>
    <n v="1185732"/>
    <x v="168"/>
    <x v="3"/>
    <x v="19"/>
    <s v="Detroit"/>
    <x v="0"/>
    <n v="0.4"/>
    <n v="6200"/>
    <n v="2480"/>
    <n v="992"/>
    <n v="0.4"/>
  </r>
  <r>
    <x v="0"/>
    <n v="1185732"/>
    <x v="168"/>
    <x v="3"/>
    <x v="19"/>
    <s v="Detroit"/>
    <x v="1"/>
    <n v="0.35000000000000009"/>
    <n v="3250"/>
    <n v="1137.5000000000002"/>
    <n v="398.12500000000006"/>
    <n v="0.35"/>
  </r>
  <r>
    <x v="0"/>
    <n v="1185732"/>
    <x v="168"/>
    <x v="3"/>
    <x v="19"/>
    <s v="Detroit"/>
    <x v="2"/>
    <n v="0.30000000000000004"/>
    <n v="3000"/>
    <n v="900.00000000000011"/>
    <n v="315"/>
    <n v="0.35"/>
  </r>
  <r>
    <x v="0"/>
    <n v="1185732"/>
    <x v="168"/>
    <x v="3"/>
    <x v="19"/>
    <s v="Detroit"/>
    <x v="3"/>
    <n v="0.30000000000000004"/>
    <n v="2250"/>
    <n v="675.00000000000011"/>
    <n v="270.00000000000006"/>
    <n v="0.4"/>
  </r>
  <r>
    <x v="0"/>
    <n v="1185732"/>
    <x v="168"/>
    <x v="3"/>
    <x v="19"/>
    <s v="Detroit"/>
    <x v="4"/>
    <n v="0.44999999999999996"/>
    <n v="2500"/>
    <n v="1125"/>
    <n v="393.75"/>
    <n v="0.35"/>
  </r>
  <r>
    <x v="0"/>
    <n v="1185732"/>
    <x v="168"/>
    <x v="3"/>
    <x v="19"/>
    <s v="Detroit"/>
    <x v="5"/>
    <n v="0.49999999999999994"/>
    <n v="3500"/>
    <n v="1749.9999999999998"/>
    <n v="874.99999999999989"/>
    <n v="0.5"/>
  </r>
  <r>
    <x v="0"/>
    <n v="1185732"/>
    <x v="169"/>
    <x v="3"/>
    <x v="19"/>
    <s v="Detroit"/>
    <x v="0"/>
    <n v="0.35000000000000003"/>
    <n v="6000"/>
    <n v="2100"/>
    <n v="840"/>
    <n v="0.4"/>
  </r>
  <r>
    <x v="0"/>
    <n v="1185732"/>
    <x v="169"/>
    <x v="3"/>
    <x v="19"/>
    <s v="Detroit"/>
    <x v="1"/>
    <n v="0.3000000000000001"/>
    <n v="3500"/>
    <n v="1050.0000000000005"/>
    <n v="367.50000000000011"/>
    <n v="0.35"/>
  </r>
  <r>
    <x v="0"/>
    <n v="1185732"/>
    <x v="169"/>
    <x v="3"/>
    <x v="19"/>
    <s v="Detroit"/>
    <x v="2"/>
    <n v="0.25000000000000006"/>
    <n v="3750"/>
    <n v="937.50000000000023"/>
    <n v="328.12500000000006"/>
    <n v="0.35"/>
  </r>
  <r>
    <x v="0"/>
    <n v="1185732"/>
    <x v="169"/>
    <x v="3"/>
    <x v="19"/>
    <s v="Detroit"/>
    <x v="3"/>
    <n v="0.25000000000000006"/>
    <n v="3500"/>
    <n v="875.00000000000023"/>
    <n v="350.00000000000011"/>
    <n v="0.4"/>
  </r>
  <r>
    <x v="0"/>
    <n v="1185732"/>
    <x v="169"/>
    <x v="3"/>
    <x v="19"/>
    <s v="Detroit"/>
    <x v="4"/>
    <n v="0.4"/>
    <n v="3500"/>
    <n v="1400"/>
    <n v="489.99999999999994"/>
    <n v="0.35"/>
  </r>
  <r>
    <x v="0"/>
    <n v="1185732"/>
    <x v="169"/>
    <x v="3"/>
    <x v="19"/>
    <s v="Detroit"/>
    <x v="5"/>
    <n v="0.45"/>
    <n v="5250"/>
    <n v="2362.5"/>
    <n v="1181.25"/>
    <n v="0.5"/>
  </r>
  <r>
    <x v="0"/>
    <n v="1185732"/>
    <x v="130"/>
    <x v="3"/>
    <x v="19"/>
    <s v="Detroit"/>
    <x v="0"/>
    <n v="0.4"/>
    <n v="7500"/>
    <n v="3000"/>
    <n v="1200"/>
    <n v="0.4"/>
  </r>
  <r>
    <x v="0"/>
    <n v="1185732"/>
    <x v="130"/>
    <x v="3"/>
    <x v="19"/>
    <s v="Detroit"/>
    <x v="1"/>
    <n v="0.35000000000000009"/>
    <n v="5000"/>
    <n v="1750.0000000000005"/>
    <n v="612.50000000000011"/>
    <n v="0.35"/>
  </r>
  <r>
    <x v="0"/>
    <n v="1185732"/>
    <x v="130"/>
    <x v="3"/>
    <x v="19"/>
    <s v="Detroit"/>
    <x v="2"/>
    <n v="0.30000000000000004"/>
    <n v="4250"/>
    <n v="1275.0000000000002"/>
    <n v="446.25000000000006"/>
    <n v="0.35"/>
  </r>
  <r>
    <x v="0"/>
    <n v="1185732"/>
    <x v="130"/>
    <x v="3"/>
    <x v="19"/>
    <s v="Detroit"/>
    <x v="3"/>
    <n v="0.30000000000000004"/>
    <n v="3750"/>
    <n v="1125.0000000000002"/>
    <n v="450.00000000000011"/>
    <n v="0.4"/>
  </r>
  <r>
    <x v="0"/>
    <n v="1185732"/>
    <x v="130"/>
    <x v="3"/>
    <x v="19"/>
    <s v="Detroit"/>
    <x v="4"/>
    <n v="0.4"/>
    <n v="3750"/>
    <n v="1500"/>
    <n v="525"/>
    <n v="0.35"/>
  </r>
  <r>
    <x v="0"/>
    <n v="1185732"/>
    <x v="130"/>
    <x v="3"/>
    <x v="19"/>
    <s v="Detroit"/>
    <x v="5"/>
    <n v="0.45"/>
    <n v="5500"/>
    <n v="2475"/>
    <n v="1237.5"/>
    <n v="0.5"/>
  </r>
  <r>
    <x v="0"/>
    <n v="1185732"/>
    <x v="131"/>
    <x v="3"/>
    <x v="19"/>
    <s v="Detroit"/>
    <x v="0"/>
    <n v="0.4"/>
    <n v="7000"/>
    <n v="2800"/>
    <n v="1120"/>
    <n v="0.4"/>
  </r>
  <r>
    <x v="0"/>
    <n v="1185732"/>
    <x v="131"/>
    <x v="3"/>
    <x v="19"/>
    <s v="Detroit"/>
    <x v="1"/>
    <n v="0.40000000000000008"/>
    <n v="4750"/>
    <n v="1900.0000000000005"/>
    <n v="665.00000000000011"/>
    <n v="0.35"/>
  </r>
  <r>
    <x v="0"/>
    <n v="1185732"/>
    <x v="131"/>
    <x v="3"/>
    <x v="19"/>
    <s v="Detroit"/>
    <x v="2"/>
    <n v="0.35000000000000003"/>
    <n v="4000"/>
    <n v="1400.0000000000002"/>
    <n v="490.00000000000006"/>
    <n v="0.35"/>
  </r>
  <r>
    <x v="0"/>
    <n v="1185732"/>
    <x v="131"/>
    <x v="3"/>
    <x v="19"/>
    <s v="Detroit"/>
    <x v="3"/>
    <n v="0.25000000000000006"/>
    <n v="3250"/>
    <n v="812.50000000000023"/>
    <n v="325.00000000000011"/>
    <n v="0.4"/>
  </r>
  <r>
    <x v="0"/>
    <n v="1185732"/>
    <x v="131"/>
    <x v="3"/>
    <x v="19"/>
    <s v="Detroit"/>
    <x v="4"/>
    <n v="0.35000000000000003"/>
    <n v="3000"/>
    <n v="1050"/>
    <n v="367.5"/>
    <n v="0.35"/>
  </r>
  <r>
    <x v="0"/>
    <n v="1185732"/>
    <x v="131"/>
    <x v="3"/>
    <x v="19"/>
    <s v="Detroit"/>
    <x v="5"/>
    <n v="0.4"/>
    <n v="4750"/>
    <n v="1900"/>
    <n v="950"/>
    <n v="0.5"/>
  </r>
  <r>
    <x v="0"/>
    <n v="1185732"/>
    <x v="170"/>
    <x v="3"/>
    <x v="19"/>
    <s v="Detroit"/>
    <x v="0"/>
    <n v="0.35000000000000003"/>
    <n v="6000"/>
    <n v="2100"/>
    <n v="840"/>
    <n v="0.4"/>
  </r>
  <r>
    <x v="0"/>
    <n v="1185732"/>
    <x v="170"/>
    <x v="3"/>
    <x v="19"/>
    <s v="Detroit"/>
    <x v="1"/>
    <n v="0.3000000000000001"/>
    <n v="4000"/>
    <n v="1200.0000000000005"/>
    <n v="420.00000000000011"/>
    <n v="0.35"/>
  </r>
  <r>
    <x v="0"/>
    <n v="1185732"/>
    <x v="170"/>
    <x v="3"/>
    <x v="19"/>
    <s v="Detroit"/>
    <x v="2"/>
    <n v="0.15000000000000002"/>
    <n v="3000"/>
    <n v="450.00000000000006"/>
    <n v="157.5"/>
    <n v="0.35"/>
  </r>
  <r>
    <x v="0"/>
    <n v="1185732"/>
    <x v="170"/>
    <x v="3"/>
    <x v="19"/>
    <s v="Detroit"/>
    <x v="3"/>
    <n v="0.15000000000000002"/>
    <n v="2750"/>
    <n v="412.50000000000006"/>
    <n v="165.00000000000003"/>
    <n v="0.4"/>
  </r>
  <r>
    <x v="0"/>
    <n v="1185732"/>
    <x v="170"/>
    <x v="3"/>
    <x v="19"/>
    <s v="Detroit"/>
    <x v="4"/>
    <n v="0.25"/>
    <n v="2750"/>
    <n v="687.5"/>
    <n v="240.62499999999997"/>
    <n v="0.35"/>
  </r>
  <r>
    <x v="0"/>
    <n v="1185732"/>
    <x v="170"/>
    <x v="3"/>
    <x v="19"/>
    <s v="Detroit"/>
    <x v="5"/>
    <n v="0.30000000000000004"/>
    <n v="3500"/>
    <n v="1050.0000000000002"/>
    <n v="525.00000000000011"/>
    <n v="0.5"/>
  </r>
  <r>
    <x v="0"/>
    <n v="1185732"/>
    <x v="171"/>
    <x v="3"/>
    <x v="19"/>
    <s v="Detroit"/>
    <x v="0"/>
    <n v="0.35"/>
    <n v="5250"/>
    <n v="1837.4999999999998"/>
    <n v="735"/>
    <n v="0.4"/>
  </r>
  <r>
    <x v="0"/>
    <n v="1185732"/>
    <x v="171"/>
    <x v="3"/>
    <x v="19"/>
    <s v="Detroit"/>
    <x v="1"/>
    <n v="0.25"/>
    <n v="3500"/>
    <n v="875"/>
    <n v="306.25"/>
    <n v="0.35"/>
  </r>
  <r>
    <x v="0"/>
    <n v="1185732"/>
    <x v="171"/>
    <x v="3"/>
    <x v="19"/>
    <s v="Detroit"/>
    <x v="2"/>
    <n v="0.25"/>
    <n v="2500"/>
    <n v="625"/>
    <n v="218.75"/>
    <n v="0.35"/>
  </r>
  <r>
    <x v="0"/>
    <n v="1185732"/>
    <x v="171"/>
    <x v="3"/>
    <x v="19"/>
    <s v="Detroit"/>
    <x v="3"/>
    <n v="0.25"/>
    <n v="2250"/>
    <n v="562.5"/>
    <n v="225"/>
    <n v="0.4"/>
  </r>
  <r>
    <x v="0"/>
    <n v="1185732"/>
    <x v="171"/>
    <x v="3"/>
    <x v="19"/>
    <s v="Detroit"/>
    <x v="4"/>
    <n v="0.35"/>
    <n v="2250"/>
    <n v="787.5"/>
    <n v="275.625"/>
    <n v="0.35"/>
  </r>
  <r>
    <x v="0"/>
    <n v="1185732"/>
    <x v="171"/>
    <x v="3"/>
    <x v="19"/>
    <s v="Detroit"/>
    <x v="5"/>
    <n v="0.39999999999999991"/>
    <n v="3500"/>
    <n v="1399.9999999999998"/>
    <n v="699.99999999999989"/>
    <n v="0.5"/>
  </r>
  <r>
    <x v="0"/>
    <n v="1185732"/>
    <x v="134"/>
    <x v="3"/>
    <x v="19"/>
    <s v="Detroit"/>
    <x v="0"/>
    <n v="0.35000000000000003"/>
    <n v="5000"/>
    <n v="1750.0000000000002"/>
    <n v="700.00000000000011"/>
    <n v="0.4"/>
  </r>
  <r>
    <x v="0"/>
    <n v="1185732"/>
    <x v="134"/>
    <x v="3"/>
    <x v="19"/>
    <s v="Detroit"/>
    <x v="1"/>
    <n v="0.25000000000000006"/>
    <n v="3500"/>
    <n v="875.00000000000023"/>
    <n v="306.25000000000006"/>
    <n v="0.35"/>
  </r>
  <r>
    <x v="0"/>
    <n v="1185732"/>
    <x v="134"/>
    <x v="3"/>
    <x v="19"/>
    <s v="Detroit"/>
    <x v="2"/>
    <n v="0.25000000000000006"/>
    <n v="2950"/>
    <n v="737.50000000000011"/>
    <n v="258.125"/>
    <n v="0.35"/>
  </r>
  <r>
    <x v="0"/>
    <n v="1185732"/>
    <x v="134"/>
    <x v="3"/>
    <x v="19"/>
    <s v="Detroit"/>
    <x v="3"/>
    <n v="0.25000000000000006"/>
    <n v="3250"/>
    <n v="812.50000000000023"/>
    <n v="325.00000000000011"/>
    <n v="0.4"/>
  </r>
  <r>
    <x v="0"/>
    <n v="1185732"/>
    <x v="134"/>
    <x v="3"/>
    <x v="19"/>
    <s v="Detroit"/>
    <x v="4"/>
    <n v="0.44999999999999996"/>
    <n v="3000"/>
    <n v="1349.9999999999998"/>
    <n v="472.49999999999989"/>
    <n v="0.35"/>
  </r>
  <r>
    <x v="0"/>
    <n v="1185732"/>
    <x v="134"/>
    <x v="3"/>
    <x v="19"/>
    <s v="Detroit"/>
    <x v="5"/>
    <n v="0.49999999999999983"/>
    <n v="4000"/>
    <n v="1999.9999999999993"/>
    <n v="999.99999999999966"/>
    <n v="0.5"/>
  </r>
  <r>
    <x v="0"/>
    <n v="1185732"/>
    <x v="135"/>
    <x v="3"/>
    <x v="19"/>
    <s v="Detroit"/>
    <x v="0"/>
    <n v="0.44999999999999996"/>
    <n v="6500"/>
    <n v="2924.9999999999995"/>
    <n v="1169.9999999999998"/>
    <n v="0.4"/>
  </r>
  <r>
    <x v="0"/>
    <n v="1185732"/>
    <x v="135"/>
    <x v="3"/>
    <x v="19"/>
    <s v="Detroit"/>
    <x v="1"/>
    <n v="0.35000000000000003"/>
    <n v="4500"/>
    <n v="1575.0000000000002"/>
    <n v="551.25"/>
    <n v="0.35"/>
  </r>
  <r>
    <x v="0"/>
    <n v="1185732"/>
    <x v="135"/>
    <x v="3"/>
    <x v="19"/>
    <s v="Detroit"/>
    <x v="2"/>
    <n v="0.35000000000000003"/>
    <n v="4000"/>
    <n v="1400.0000000000002"/>
    <n v="490.00000000000006"/>
    <n v="0.35"/>
  </r>
  <r>
    <x v="0"/>
    <n v="1185732"/>
    <x v="135"/>
    <x v="3"/>
    <x v="19"/>
    <s v="Detroit"/>
    <x v="3"/>
    <n v="0.35000000000000003"/>
    <n v="3500"/>
    <n v="1225.0000000000002"/>
    <n v="490.00000000000011"/>
    <n v="0.4"/>
  </r>
  <r>
    <x v="0"/>
    <n v="1185732"/>
    <x v="135"/>
    <x v="3"/>
    <x v="19"/>
    <s v="Detroit"/>
    <x v="4"/>
    <n v="0.44999999999999996"/>
    <n v="3500"/>
    <n v="1574.9999999999998"/>
    <n v="551.24999999999989"/>
    <n v="0.35"/>
  </r>
  <r>
    <x v="0"/>
    <n v="1185732"/>
    <x v="135"/>
    <x v="3"/>
    <x v="19"/>
    <s v="Detroit"/>
    <x v="5"/>
    <n v="0.49999999999999983"/>
    <n v="4500"/>
    <n v="2249.9999999999991"/>
    <n v="1124.9999999999995"/>
    <n v="0.5"/>
  </r>
  <r>
    <x v="0"/>
    <n v="1185732"/>
    <x v="118"/>
    <x v="3"/>
    <x v="20"/>
    <s v="St. Louis"/>
    <x v="0"/>
    <n v="0.25"/>
    <n v="6750"/>
    <n v="1687.5"/>
    <n v="675"/>
    <n v="0.4"/>
  </r>
  <r>
    <x v="0"/>
    <n v="1185732"/>
    <x v="118"/>
    <x v="3"/>
    <x v="20"/>
    <s v="St. Louis"/>
    <x v="1"/>
    <n v="0.25"/>
    <n v="4750"/>
    <n v="1187.5"/>
    <n v="415.625"/>
    <n v="0.35"/>
  </r>
  <r>
    <x v="0"/>
    <n v="1185732"/>
    <x v="118"/>
    <x v="3"/>
    <x v="20"/>
    <s v="St. Louis"/>
    <x v="2"/>
    <n v="0.15000000000000002"/>
    <n v="4750"/>
    <n v="712.50000000000011"/>
    <n v="249.37500000000003"/>
    <n v="0.35"/>
  </r>
  <r>
    <x v="0"/>
    <n v="1185732"/>
    <x v="118"/>
    <x v="3"/>
    <x v="20"/>
    <s v="St. Louis"/>
    <x v="3"/>
    <n v="0.20000000000000007"/>
    <n v="3250"/>
    <n v="650.00000000000023"/>
    <n v="260.00000000000011"/>
    <n v="0.4"/>
  </r>
  <r>
    <x v="0"/>
    <n v="1185732"/>
    <x v="118"/>
    <x v="3"/>
    <x v="20"/>
    <s v="St. Louis"/>
    <x v="4"/>
    <n v="0.35"/>
    <n v="3750"/>
    <n v="1312.5"/>
    <n v="459.37499999999994"/>
    <n v="0.35"/>
  </r>
  <r>
    <x v="0"/>
    <n v="1185732"/>
    <x v="118"/>
    <x v="3"/>
    <x v="20"/>
    <s v="St. Louis"/>
    <x v="5"/>
    <n v="0.25"/>
    <n v="4750"/>
    <n v="1187.5"/>
    <n v="593.75"/>
    <n v="0.5"/>
  </r>
  <r>
    <x v="0"/>
    <n v="1185732"/>
    <x v="119"/>
    <x v="3"/>
    <x v="20"/>
    <s v="St. Louis"/>
    <x v="0"/>
    <n v="0.25"/>
    <n v="7250"/>
    <n v="1812.5"/>
    <n v="725"/>
    <n v="0.4"/>
  </r>
  <r>
    <x v="0"/>
    <n v="1185732"/>
    <x v="119"/>
    <x v="3"/>
    <x v="20"/>
    <s v="St. Louis"/>
    <x v="1"/>
    <n v="0.25"/>
    <n v="3750"/>
    <n v="937.5"/>
    <n v="328.125"/>
    <n v="0.35"/>
  </r>
  <r>
    <x v="0"/>
    <n v="1185732"/>
    <x v="119"/>
    <x v="3"/>
    <x v="20"/>
    <s v="St. Louis"/>
    <x v="2"/>
    <n v="0.15000000000000002"/>
    <n v="4250"/>
    <n v="637.50000000000011"/>
    <n v="223.12500000000003"/>
    <n v="0.35"/>
  </r>
  <r>
    <x v="0"/>
    <n v="1185732"/>
    <x v="119"/>
    <x v="3"/>
    <x v="20"/>
    <s v="St. Louis"/>
    <x v="3"/>
    <n v="0.20000000000000007"/>
    <n v="3000"/>
    <n v="600.00000000000023"/>
    <n v="240.00000000000011"/>
    <n v="0.4"/>
  </r>
  <r>
    <x v="0"/>
    <n v="1185732"/>
    <x v="119"/>
    <x v="3"/>
    <x v="20"/>
    <s v="St. Louis"/>
    <x v="4"/>
    <n v="0.35"/>
    <n v="3750"/>
    <n v="1312.5"/>
    <n v="459.37499999999994"/>
    <n v="0.35"/>
  </r>
  <r>
    <x v="0"/>
    <n v="1185732"/>
    <x v="119"/>
    <x v="3"/>
    <x v="20"/>
    <s v="St. Louis"/>
    <x v="5"/>
    <n v="0.25"/>
    <n v="4500"/>
    <n v="1125"/>
    <n v="562.5"/>
    <n v="0.5"/>
  </r>
  <r>
    <x v="0"/>
    <n v="1185732"/>
    <x v="2"/>
    <x v="3"/>
    <x v="20"/>
    <s v="St. Louis"/>
    <x v="0"/>
    <n v="0.30000000000000004"/>
    <n v="6700"/>
    <n v="2010.0000000000002"/>
    <n v="804.00000000000011"/>
    <n v="0.4"/>
  </r>
  <r>
    <x v="0"/>
    <n v="1185732"/>
    <x v="2"/>
    <x v="3"/>
    <x v="20"/>
    <s v="St. Louis"/>
    <x v="1"/>
    <n v="0.30000000000000004"/>
    <n v="3500"/>
    <n v="1050.0000000000002"/>
    <n v="367.50000000000006"/>
    <n v="0.35"/>
  </r>
  <r>
    <x v="0"/>
    <n v="1185732"/>
    <x v="2"/>
    <x v="3"/>
    <x v="20"/>
    <s v="St. Louis"/>
    <x v="2"/>
    <n v="0.20000000000000007"/>
    <n v="4000"/>
    <n v="800.00000000000023"/>
    <n v="280.00000000000006"/>
    <n v="0.35"/>
  </r>
  <r>
    <x v="0"/>
    <n v="1185732"/>
    <x v="2"/>
    <x v="3"/>
    <x v="20"/>
    <s v="St. Louis"/>
    <x v="3"/>
    <n v="0.25"/>
    <n v="2500"/>
    <n v="625"/>
    <n v="250"/>
    <n v="0.4"/>
  </r>
  <r>
    <x v="0"/>
    <n v="1185732"/>
    <x v="2"/>
    <x v="3"/>
    <x v="20"/>
    <s v="St. Louis"/>
    <x v="4"/>
    <n v="0.4"/>
    <n v="3000"/>
    <n v="1200"/>
    <n v="420"/>
    <n v="0.35"/>
  </r>
  <r>
    <x v="0"/>
    <n v="1185732"/>
    <x v="2"/>
    <x v="3"/>
    <x v="20"/>
    <s v="St. Louis"/>
    <x v="5"/>
    <n v="0.30000000000000004"/>
    <n v="4000"/>
    <n v="1200.0000000000002"/>
    <n v="600.00000000000011"/>
    <n v="0.5"/>
  </r>
  <r>
    <x v="0"/>
    <n v="1185732"/>
    <x v="3"/>
    <x v="3"/>
    <x v="20"/>
    <s v="St. Louis"/>
    <x v="0"/>
    <n v="0.30000000000000004"/>
    <n v="6250"/>
    <n v="1875.0000000000002"/>
    <n v="750.00000000000011"/>
    <n v="0.4"/>
  </r>
  <r>
    <x v="0"/>
    <n v="1185732"/>
    <x v="3"/>
    <x v="3"/>
    <x v="20"/>
    <s v="St. Louis"/>
    <x v="1"/>
    <n v="0.25000000000000006"/>
    <n v="3250"/>
    <n v="812.50000000000023"/>
    <n v="284.37500000000006"/>
    <n v="0.35"/>
  </r>
  <r>
    <x v="0"/>
    <n v="1185732"/>
    <x v="3"/>
    <x v="3"/>
    <x v="20"/>
    <s v="St. Louis"/>
    <x v="2"/>
    <n v="0.15000000000000008"/>
    <n v="3250"/>
    <n v="487.50000000000023"/>
    <n v="170.62500000000006"/>
    <n v="0.35"/>
  </r>
  <r>
    <x v="0"/>
    <n v="1185732"/>
    <x v="3"/>
    <x v="3"/>
    <x v="20"/>
    <s v="St. Louis"/>
    <x v="3"/>
    <n v="0.2"/>
    <n v="2500"/>
    <n v="500"/>
    <n v="200"/>
    <n v="0.4"/>
  </r>
  <r>
    <x v="0"/>
    <n v="1185732"/>
    <x v="3"/>
    <x v="3"/>
    <x v="20"/>
    <s v="St. Louis"/>
    <x v="4"/>
    <n v="0.35000000000000003"/>
    <n v="2750"/>
    <n v="962.50000000000011"/>
    <n v="336.875"/>
    <n v="0.35"/>
  </r>
  <r>
    <x v="0"/>
    <n v="1185732"/>
    <x v="3"/>
    <x v="3"/>
    <x v="20"/>
    <s v="St. Louis"/>
    <x v="5"/>
    <n v="0.25000000000000006"/>
    <n v="4000"/>
    <n v="1000.0000000000002"/>
    <n v="500.00000000000011"/>
    <n v="0.5"/>
  </r>
  <r>
    <x v="0"/>
    <n v="1185732"/>
    <x v="120"/>
    <x v="3"/>
    <x v="20"/>
    <s v="St. Louis"/>
    <x v="0"/>
    <n v="0.35000000000000003"/>
    <n v="6700"/>
    <n v="2345"/>
    <n v="938"/>
    <n v="0.4"/>
  </r>
  <r>
    <x v="0"/>
    <n v="1185732"/>
    <x v="120"/>
    <x v="3"/>
    <x v="20"/>
    <s v="St. Louis"/>
    <x v="1"/>
    <n v="0.3000000000000001"/>
    <n v="3750"/>
    <n v="1125.0000000000005"/>
    <n v="393.75000000000011"/>
    <n v="0.35"/>
  </r>
  <r>
    <x v="0"/>
    <n v="1185732"/>
    <x v="120"/>
    <x v="3"/>
    <x v="20"/>
    <s v="St. Louis"/>
    <x v="2"/>
    <n v="0.25000000000000006"/>
    <n v="3500"/>
    <n v="875.00000000000023"/>
    <n v="306.25000000000006"/>
    <n v="0.35"/>
  </r>
  <r>
    <x v="0"/>
    <n v="1185732"/>
    <x v="120"/>
    <x v="3"/>
    <x v="20"/>
    <s v="St. Louis"/>
    <x v="3"/>
    <n v="0.25000000000000006"/>
    <n v="2750"/>
    <n v="687.50000000000011"/>
    <n v="275.00000000000006"/>
    <n v="0.4"/>
  </r>
  <r>
    <x v="0"/>
    <n v="1185732"/>
    <x v="120"/>
    <x v="3"/>
    <x v="20"/>
    <s v="St. Louis"/>
    <x v="4"/>
    <n v="0.39999999999999997"/>
    <n v="3000"/>
    <n v="1200"/>
    <n v="420"/>
    <n v="0.35"/>
  </r>
  <r>
    <x v="0"/>
    <n v="1185732"/>
    <x v="120"/>
    <x v="3"/>
    <x v="20"/>
    <s v="St. Louis"/>
    <x v="5"/>
    <n v="0.44999999999999996"/>
    <n v="4000"/>
    <n v="1799.9999999999998"/>
    <n v="899.99999999999989"/>
    <n v="0.5"/>
  </r>
  <r>
    <x v="0"/>
    <n v="1185732"/>
    <x v="121"/>
    <x v="3"/>
    <x v="20"/>
    <s v="St. Louis"/>
    <x v="0"/>
    <n v="0.30000000000000004"/>
    <n v="6500"/>
    <n v="1950.0000000000002"/>
    <n v="780.00000000000011"/>
    <n v="0.4"/>
  </r>
  <r>
    <x v="0"/>
    <n v="1185732"/>
    <x v="121"/>
    <x v="3"/>
    <x v="20"/>
    <s v="St. Louis"/>
    <x v="1"/>
    <n v="0.25000000000000011"/>
    <n v="4000"/>
    <n v="1000.0000000000005"/>
    <n v="350.00000000000011"/>
    <n v="0.35"/>
  </r>
  <r>
    <x v="0"/>
    <n v="1185732"/>
    <x v="121"/>
    <x v="3"/>
    <x v="20"/>
    <s v="St. Louis"/>
    <x v="2"/>
    <n v="0.20000000000000007"/>
    <n v="4250"/>
    <n v="850.00000000000023"/>
    <n v="297.50000000000006"/>
    <n v="0.35"/>
  </r>
  <r>
    <x v="0"/>
    <n v="1185732"/>
    <x v="121"/>
    <x v="3"/>
    <x v="20"/>
    <s v="St. Louis"/>
    <x v="3"/>
    <n v="0.20000000000000007"/>
    <n v="4000"/>
    <n v="800.00000000000023"/>
    <n v="320.00000000000011"/>
    <n v="0.4"/>
  </r>
  <r>
    <x v="0"/>
    <n v="1185732"/>
    <x v="121"/>
    <x v="3"/>
    <x v="20"/>
    <s v="St. Louis"/>
    <x v="4"/>
    <n v="0.35000000000000003"/>
    <n v="4000"/>
    <n v="1400.0000000000002"/>
    <n v="490.00000000000006"/>
    <n v="0.35"/>
  </r>
  <r>
    <x v="0"/>
    <n v="1185732"/>
    <x v="121"/>
    <x v="3"/>
    <x v="20"/>
    <s v="St. Louis"/>
    <x v="5"/>
    <n v="0.4"/>
    <n v="5750"/>
    <n v="2300"/>
    <n v="1150"/>
    <n v="0.5"/>
  </r>
  <r>
    <x v="0"/>
    <n v="1185732"/>
    <x v="6"/>
    <x v="3"/>
    <x v="20"/>
    <s v="St. Louis"/>
    <x v="0"/>
    <n v="0.35000000000000003"/>
    <n v="8000"/>
    <n v="2800.0000000000005"/>
    <n v="1120.0000000000002"/>
    <n v="0.4"/>
  </r>
  <r>
    <x v="0"/>
    <n v="1185732"/>
    <x v="6"/>
    <x v="3"/>
    <x v="20"/>
    <s v="St. Louis"/>
    <x v="1"/>
    <n v="0.3000000000000001"/>
    <n v="5500"/>
    <n v="1650.0000000000005"/>
    <n v="577.50000000000011"/>
    <n v="0.35"/>
  </r>
  <r>
    <x v="0"/>
    <n v="1185732"/>
    <x v="6"/>
    <x v="3"/>
    <x v="20"/>
    <s v="St. Louis"/>
    <x v="2"/>
    <n v="0.25000000000000006"/>
    <n v="4750"/>
    <n v="1187.5000000000002"/>
    <n v="415.62500000000006"/>
    <n v="0.35"/>
  </r>
  <r>
    <x v="0"/>
    <n v="1185732"/>
    <x v="6"/>
    <x v="3"/>
    <x v="20"/>
    <s v="St. Louis"/>
    <x v="3"/>
    <n v="0.25000000000000006"/>
    <n v="4250"/>
    <n v="1062.5000000000002"/>
    <n v="425.00000000000011"/>
    <n v="0.4"/>
  </r>
  <r>
    <x v="0"/>
    <n v="1185732"/>
    <x v="6"/>
    <x v="3"/>
    <x v="20"/>
    <s v="St. Louis"/>
    <x v="4"/>
    <n v="0.35000000000000003"/>
    <n v="4250"/>
    <n v="1487.5000000000002"/>
    <n v="520.625"/>
    <n v="0.35"/>
  </r>
  <r>
    <x v="0"/>
    <n v="1185732"/>
    <x v="6"/>
    <x v="3"/>
    <x v="20"/>
    <s v="St. Louis"/>
    <x v="5"/>
    <n v="0.4"/>
    <n v="6000"/>
    <n v="2400"/>
    <n v="1200"/>
    <n v="0.5"/>
  </r>
  <r>
    <x v="0"/>
    <n v="1185732"/>
    <x v="7"/>
    <x v="3"/>
    <x v="20"/>
    <s v="St. Louis"/>
    <x v="0"/>
    <n v="0.35000000000000003"/>
    <n v="7500"/>
    <n v="2625.0000000000005"/>
    <n v="1050.0000000000002"/>
    <n v="0.4"/>
  </r>
  <r>
    <x v="0"/>
    <n v="1185732"/>
    <x v="7"/>
    <x v="3"/>
    <x v="20"/>
    <s v="St. Louis"/>
    <x v="1"/>
    <n v="0.35000000000000009"/>
    <n v="5250"/>
    <n v="1837.5000000000005"/>
    <n v="643.12500000000011"/>
    <n v="0.35"/>
  </r>
  <r>
    <x v="0"/>
    <n v="1185732"/>
    <x v="7"/>
    <x v="3"/>
    <x v="20"/>
    <s v="St. Louis"/>
    <x v="2"/>
    <n v="0.30000000000000004"/>
    <n v="4500"/>
    <n v="1350.0000000000002"/>
    <n v="472.50000000000006"/>
    <n v="0.35"/>
  </r>
  <r>
    <x v="0"/>
    <n v="1185732"/>
    <x v="7"/>
    <x v="3"/>
    <x v="20"/>
    <s v="St. Louis"/>
    <x v="3"/>
    <n v="0.20000000000000007"/>
    <n v="3750"/>
    <n v="750.00000000000023"/>
    <n v="300.00000000000011"/>
    <n v="0.4"/>
  </r>
  <r>
    <x v="0"/>
    <n v="1185732"/>
    <x v="7"/>
    <x v="3"/>
    <x v="20"/>
    <s v="St. Louis"/>
    <x v="4"/>
    <n v="0.30000000000000004"/>
    <n v="3500"/>
    <n v="1050.0000000000002"/>
    <n v="367.50000000000006"/>
    <n v="0.35"/>
  </r>
  <r>
    <x v="0"/>
    <n v="1185732"/>
    <x v="7"/>
    <x v="3"/>
    <x v="20"/>
    <s v="St. Louis"/>
    <x v="5"/>
    <n v="0.35000000000000003"/>
    <n v="5250"/>
    <n v="1837.5000000000002"/>
    <n v="918.75000000000011"/>
    <n v="0.5"/>
  </r>
  <r>
    <x v="0"/>
    <n v="1185732"/>
    <x v="122"/>
    <x v="3"/>
    <x v="20"/>
    <s v="St. Louis"/>
    <x v="0"/>
    <n v="0.30000000000000004"/>
    <n v="6500"/>
    <n v="1950.0000000000002"/>
    <n v="780.00000000000011"/>
    <n v="0.4"/>
  </r>
  <r>
    <x v="0"/>
    <n v="1185732"/>
    <x v="122"/>
    <x v="3"/>
    <x v="20"/>
    <s v="St. Louis"/>
    <x v="1"/>
    <n v="0.25000000000000011"/>
    <n v="4500"/>
    <n v="1125.0000000000005"/>
    <n v="393.75000000000011"/>
    <n v="0.35"/>
  </r>
  <r>
    <x v="0"/>
    <n v="1185732"/>
    <x v="122"/>
    <x v="3"/>
    <x v="20"/>
    <s v="St. Louis"/>
    <x v="2"/>
    <n v="0.10000000000000002"/>
    <n v="3500"/>
    <n v="350.00000000000006"/>
    <n v="122.50000000000001"/>
    <n v="0.35"/>
  </r>
  <r>
    <x v="0"/>
    <n v="1185732"/>
    <x v="122"/>
    <x v="3"/>
    <x v="20"/>
    <s v="St. Louis"/>
    <x v="3"/>
    <n v="0.10000000000000002"/>
    <n v="3250"/>
    <n v="325.00000000000006"/>
    <n v="130.00000000000003"/>
    <n v="0.4"/>
  </r>
  <r>
    <x v="0"/>
    <n v="1185732"/>
    <x v="122"/>
    <x v="3"/>
    <x v="20"/>
    <s v="St. Louis"/>
    <x v="4"/>
    <n v="0.2"/>
    <n v="3250"/>
    <n v="650"/>
    <n v="227.49999999999997"/>
    <n v="0.35"/>
  </r>
  <r>
    <x v="0"/>
    <n v="1185732"/>
    <x v="122"/>
    <x v="3"/>
    <x v="20"/>
    <s v="St. Louis"/>
    <x v="5"/>
    <n v="0.25000000000000006"/>
    <n v="4000"/>
    <n v="1000.0000000000002"/>
    <n v="500.00000000000011"/>
    <n v="0.5"/>
  </r>
  <r>
    <x v="0"/>
    <n v="1185732"/>
    <x v="123"/>
    <x v="3"/>
    <x v="20"/>
    <s v="St. Louis"/>
    <x v="0"/>
    <n v="0.3"/>
    <n v="5750"/>
    <n v="1725"/>
    <n v="690"/>
    <n v="0.4"/>
  </r>
  <r>
    <x v="0"/>
    <n v="1185732"/>
    <x v="123"/>
    <x v="3"/>
    <x v="20"/>
    <s v="St. Louis"/>
    <x v="1"/>
    <n v="0.2"/>
    <n v="4000"/>
    <n v="800"/>
    <n v="280"/>
    <n v="0.35"/>
  </r>
  <r>
    <x v="0"/>
    <n v="1185732"/>
    <x v="123"/>
    <x v="3"/>
    <x v="20"/>
    <s v="St. Louis"/>
    <x v="2"/>
    <n v="0.2"/>
    <n v="3000"/>
    <n v="600"/>
    <n v="210"/>
    <n v="0.35"/>
  </r>
  <r>
    <x v="0"/>
    <n v="1185732"/>
    <x v="123"/>
    <x v="3"/>
    <x v="20"/>
    <s v="St. Louis"/>
    <x v="3"/>
    <n v="0.2"/>
    <n v="2750"/>
    <n v="550"/>
    <n v="220"/>
    <n v="0.4"/>
  </r>
  <r>
    <x v="0"/>
    <n v="1185732"/>
    <x v="123"/>
    <x v="3"/>
    <x v="20"/>
    <s v="St. Louis"/>
    <x v="4"/>
    <n v="0.3"/>
    <n v="2750"/>
    <n v="825"/>
    <n v="288.75"/>
    <n v="0.35"/>
  </r>
  <r>
    <x v="0"/>
    <n v="1185732"/>
    <x v="123"/>
    <x v="3"/>
    <x v="20"/>
    <s v="St. Louis"/>
    <x v="5"/>
    <n v="0.34999999999999992"/>
    <n v="4000"/>
    <n v="1399.9999999999998"/>
    <n v="699.99999999999989"/>
    <n v="0.5"/>
  </r>
  <r>
    <x v="0"/>
    <n v="1185732"/>
    <x v="10"/>
    <x v="3"/>
    <x v="20"/>
    <s v="St. Louis"/>
    <x v="0"/>
    <n v="0.30000000000000004"/>
    <n v="5500"/>
    <n v="1650.0000000000002"/>
    <n v="660.00000000000011"/>
    <n v="0.4"/>
  </r>
  <r>
    <x v="0"/>
    <n v="1185732"/>
    <x v="10"/>
    <x v="3"/>
    <x v="20"/>
    <s v="St. Louis"/>
    <x v="1"/>
    <n v="0.20000000000000007"/>
    <n v="4000"/>
    <n v="800.00000000000023"/>
    <n v="280.00000000000006"/>
    <n v="0.35"/>
  </r>
  <r>
    <x v="0"/>
    <n v="1185732"/>
    <x v="10"/>
    <x v="3"/>
    <x v="20"/>
    <s v="St. Louis"/>
    <x v="2"/>
    <n v="0.20000000000000007"/>
    <n v="3450"/>
    <n v="690.00000000000023"/>
    <n v="241.50000000000006"/>
    <n v="0.35"/>
  </r>
  <r>
    <x v="0"/>
    <n v="1185732"/>
    <x v="10"/>
    <x v="3"/>
    <x v="20"/>
    <s v="St. Louis"/>
    <x v="3"/>
    <n v="0.20000000000000007"/>
    <n v="3750"/>
    <n v="750.00000000000023"/>
    <n v="300.00000000000011"/>
    <n v="0.4"/>
  </r>
  <r>
    <x v="0"/>
    <n v="1185732"/>
    <x v="10"/>
    <x v="3"/>
    <x v="20"/>
    <s v="St. Louis"/>
    <x v="4"/>
    <n v="0.39999999999999997"/>
    <n v="3500"/>
    <n v="1399.9999999999998"/>
    <n v="489.99999999999989"/>
    <n v="0.35"/>
  </r>
  <r>
    <x v="0"/>
    <n v="1185732"/>
    <x v="10"/>
    <x v="3"/>
    <x v="20"/>
    <s v="St. Louis"/>
    <x v="5"/>
    <n v="0.44999999999999984"/>
    <n v="4500"/>
    <n v="2024.9999999999993"/>
    <n v="1012.4999999999997"/>
    <n v="0.5"/>
  </r>
  <r>
    <x v="0"/>
    <n v="1185732"/>
    <x v="11"/>
    <x v="3"/>
    <x v="20"/>
    <s v="St. Louis"/>
    <x v="0"/>
    <n v="0.39999999999999997"/>
    <n v="7000"/>
    <n v="2799.9999999999995"/>
    <n v="1119.9999999999998"/>
    <n v="0.4"/>
  </r>
  <r>
    <x v="0"/>
    <n v="1185732"/>
    <x v="11"/>
    <x v="3"/>
    <x v="20"/>
    <s v="St. Louis"/>
    <x v="1"/>
    <n v="0.30000000000000004"/>
    <n v="5000"/>
    <n v="1500.0000000000002"/>
    <n v="525"/>
    <n v="0.35"/>
  </r>
  <r>
    <x v="0"/>
    <n v="1185732"/>
    <x v="11"/>
    <x v="3"/>
    <x v="20"/>
    <s v="St. Louis"/>
    <x v="2"/>
    <n v="0.30000000000000004"/>
    <n v="4500"/>
    <n v="1350.0000000000002"/>
    <n v="472.50000000000006"/>
    <n v="0.35"/>
  </r>
  <r>
    <x v="0"/>
    <n v="1185732"/>
    <x v="11"/>
    <x v="3"/>
    <x v="20"/>
    <s v="St. Louis"/>
    <x v="3"/>
    <n v="0.30000000000000004"/>
    <n v="4000"/>
    <n v="1200.0000000000002"/>
    <n v="480.00000000000011"/>
    <n v="0.4"/>
  </r>
  <r>
    <x v="0"/>
    <n v="1185732"/>
    <x v="11"/>
    <x v="3"/>
    <x v="20"/>
    <s v="St. Louis"/>
    <x v="4"/>
    <n v="0.39999999999999997"/>
    <n v="4000"/>
    <n v="1599.9999999999998"/>
    <n v="559.99999999999989"/>
    <n v="0.35"/>
  </r>
  <r>
    <x v="0"/>
    <n v="1185732"/>
    <x v="11"/>
    <x v="3"/>
    <x v="20"/>
    <s v="St. Louis"/>
    <x v="5"/>
    <n v="0.44999999999999984"/>
    <n v="5000"/>
    <n v="2249.9999999999991"/>
    <n v="1124.9999999999995"/>
    <n v="0.5"/>
  </r>
  <r>
    <x v="2"/>
    <n v="1128299"/>
    <x v="145"/>
    <x v="2"/>
    <x v="21"/>
    <s v="Salt Lake City"/>
    <x v="0"/>
    <n v="0.30000000000000004"/>
    <n v="3500"/>
    <n v="1050.0000000000002"/>
    <n v="367.50000000000006"/>
    <n v="0.35"/>
  </r>
  <r>
    <x v="2"/>
    <n v="1128299"/>
    <x v="145"/>
    <x v="2"/>
    <x v="21"/>
    <s v="Salt Lake City"/>
    <x v="1"/>
    <n v="0.4"/>
    <n v="3500"/>
    <n v="1400"/>
    <n v="489.99999999999994"/>
    <n v="0.35"/>
  </r>
  <r>
    <x v="2"/>
    <n v="1128299"/>
    <x v="145"/>
    <x v="2"/>
    <x v="21"/>
    <s v="Salt Lake City"/>
    <x v="2"/>
    <n v="0.4"/>
    <n v="3500"/>
    <n v="1400"/>
    <n v="489.99999999999994"/>
    <n v="0.35"/>
  </r>
  <r>
    <x v="2"/>
    <n v="1128299"/>
    <x v="145"/>
    <x v="2"/>
    <x v="21"/>
    <s v="Salt Lake City"/>
    <x v="3"/>
    <n v="0.4"/>
    <n v="2000"/>
    <n v="800"/>
    <n v="280"/>
    <n v="0.35"/>
  </r>
  <r>
    <x v="2"/>
    <n v="1128299"/>
    <x v="145"/>
    <x v="2"/>
    <x v="21"/>
    <s v="Salt Lake City"/>
    <x v="4"/>
    <n v="0.45000000000000007"/>
    <n v="1500"/>
    <n v="675.00000000000011"/>
    <n v="270.00000000000006"/>
    <n v="0.4"/>
  </r>
  <r>
    <x v="2"/>
    <n v="1128299"/>
    <x v="145"/>
    <x v="2"/>
    <x v="21"/>
    <s v="Salt Lake City"/>
    <x v="5"/>
    <n v="0.4"/>
    <n v="4000"/>
    <n v="1600"/>
    <n v="480"/>
    <n v="0.3"/>
  </r>
  <r>
    <x v="2"/>
    <n v="1128299"/>
    <x v="146"/>
    <x v="2"/>
    <x v="21"/>
    <s v="Salt Lake City"/>
    <x v="0"/>
    <n v="0.30000000000000004"/>
    <n v="4500"/>
    <n v="1350.0000000000002"/>
    <n v="472.50000000000006"/>
    <n v="0.35"/>
  </r>
  <r>
    <x v="2"/>
    <n v="1128299"/>
    <x v="146"/>
    <x v="2"/>
    <x v="21"/>
    <s v="Salt Lake City"/>
    <x v="1"/>
    <n v="0.4"/>
    <n v="3500"/>
    <n v="1400"/>
    <n v="489.99999999999994"/>
    <n v="0.35"/>
  </r>
  <r>
    <x v="2"/>
    <n v="1128299"/>
    <x v="146"/>
    <x v="2"/>
    <x v="21"/>
    <s v="Salt Lake City"/>
    <x v="2"/>
    <n v="0.4"/>
    <n v="3500"/>
    <n v="1400"/>
    <n v="489.99999999999994"/>
    <n v="0.35"/>
  </r>
  <r>
    <x v="2"/>
    <n v="1128299"/>
    <x v="146"/>
    <x v="2"/>
    <x v="21"/>
    <s v="Salt Lake City"/>
    <x v="3"/>
    <n v="0.4"/>
    <n v="2000"/>
    <n v="800"/>
    <n v="280"/>
    <n v="0.35"/>
  </r>
  <r>
    <x v="2"/>
    <n v="1128299"/>
    <x v="146"/>
    <x v="2"/>
    <x v="21"/>
    <s v="Salt Lake City"/>
    <x v="4"/>
    <n v="0.45000000000000007"/>
    <n v="1250"/>
    <n v="562.50000000000011"/>
    <n v="225.00000000000006"/>
    <n v="0.4"/>
  </r>
  <r>
    <x v="2"/>
    <n v="1128299"/>
    <x v="146"/>
    <x v="2"/>
    <x v="21"/>
    <s v="Salt Lake City"/>
    <x v="5"/>
    <n v="0.4"/>
    <n v="3250"/>
    <n v="1300"/>
    <n v="390"/>
    <n v="0.3"/>
  </r>
  <r>
    <x v="2"/>
    <n v="1128299"/>
    <x v="147"/>
    <x v="2"/>
    <x v="21"/>
    <s v="Salt Lake City"/>
    <x v="0"/>
    <n v="0.4"/>
    <n v="4750"/>
    <n v="1900"/>
    <n v="665"/>
    <n v="0.35"/>
  </r>
  <r>
    <x v="2"/>
    <n v="1128299"/>
    <x v="147"/>
    <x v="2"/>
    <x v="21"/>
    <s v="Salt Lake City"/>
    <x v="1"/>
    <n v="0.5"/>
    <n v="3250"/>
    <n v="1625"/>
    <n v="568.75"/>
    <n v="0.35"/>
  </r>
  <r>
    <x v="2"/>
    <n v="1128299"/>
    <x v="147"/>
    <x v="2"/>
    <x v="21"/>
    <s v="Salt Lake City"/>
    <x v="2"/>
    <n v="0.54999999999999993"/>
    <n v="3500"/>
    <n v="1924.9999999999998"/>
    <n v="673.74999999999989"/>
    <n v="0.35"/>
  </r>
  <r>
    <x v="2"/>
    <n v="1128299"/>
    <x v="147"/>
    <x v="2"/>
    <x v="21"/>
    <s v="Salt Lake City"/>
    <x v="3"/>
    <n v="0.5"/>
    <n v="2500"/>
    <n v="1250"/>
    <n v="437.5"/>
    <n v="0.35"/>
  </r>
  <r>
    <x v="2"/>
    <n v="1128299"/>
    <x v="147"/>
    <x v="2"/>
    <x v="21"/>
    <s v="Salt Lake City"/>
    <x v="4"/>
    <n v="0.55000000000000004"/>
    <n v="1000"/>
    <n v="550"/>
    <n v="220"/>
    <n v="0.4"/>
  </r>
  <r>
    <x v="2"/>
    <n v="1128299"/>
    <x v="147"/>
    <x v="2"/>
    <x v="21"/>
    <s v="Salt Lake City"/>
    <x v="5"/>
    <n v="0.5"/>
    <n v="3000"/>
    <n v="1500"/>
    <n v="450"/>
    <n v="0.3"/>
  </r>
  <r>
    <x v="2"/>
    <n v="1128299"/>
    <x v="148"/>
    <x v="2"/>
    <x v="21"/>
    <s v="Salt Lake City"/>
    <x v="0"/>
    <n v="0.55000000000000004"/>
    <n v="4750"/>
    <n v="2612.5"/>
    <n v="914.37499999999989"/>
    <n v="0.35"/>
  </r>
  <r>
    <x v="2"/>
    <n v="1128299"/>
    <x v="148"/>
    <x v="2"/>
    <x v="21"/>
    <s v="Salt Lake City"/>
    <x v="1"/>
    <n v="0.60000000000000009"/>
    <n v="2750"/>
    <n v="1650.0000000000002"/>
    <n v="577.5"/>
    <n v="0.35"/>
  </r>
  <r>
    <x v="2"/>
    <n v="1128299"/>
    <x v="148"/>
    <x v="2"/>
    <x v="21"/>
    <s v="Salt Lake City"/>
    <x v="2"/>
    <n v="0.60000000000000009"/>
    <n v="3250"/>
    <n v="1950.0000000000002"/>
    <n v="682.5"/>
    <n v="0.35"/>
  </r>
  <r>
    <x v="2"/>
    <n v="1128299"/>
    <x v="148"/>
    <x v="2"/>
    <x v="21"/>
    <s v="Salt Lake City"/>
    <x v="3"/>
    <n v="0.45000000000000007"/>
    <n v="2250"/>
    <n v="1012.5000000000001"/>
    <n v="354.375"/>
    <n v="0.35"/>
  </r>
  <r>
    <x v="2"/>
    <n v="1128299"/>
    <x v="148"/>
    <x v="2"/>
    <x v="21"/>
    <s v="Salt Lake City"/>
    <x v="4"/>
    <n v="0.50000000000000011"/>
    <n v="1250"/>
    <n v="625.00000000000011"/>
    <n v="250.00000000000006"/>
    <n v="0.4"/>
  </r>
  <r>
    <x v="2"/>
    <n v="1128299"/>
    <x v="148"/>
    <x v="2"/>
    <x v="21"/>
    <s v="Salt Lake City"/>
    <x v="5"/>
    <n v="0.65000000000000013"/>
    <n v="3000"/>
    <n v="1950.0000000000005"/>
    <n v="585.00000000000011"/>
    <n v="0.3"/>
  </r>
  <r>
    <x v="2"/>
    <n v="1128299"/>
    <x v="149"/>
    <x v="2"/>
    <x v="21"/>
    <s v="Salt Lake City"/>
    <x v="0"/>
    <n v="0.5"/>
    <n v="5000"/>
    <n v="2500"/>
    <n v="875"/>
    <n v="0.35"/>
  </r>
  <r>
    <x v="2"/>
    <n v="1128299"/>
    <x v="149"/>
    <x v="2"/>
    <x v="21"/>
    <s v="Salt Lake City"/>
    <x v="1"/>
    <n v="0.55000000000000004"/>
    <n v="3500"/>
    <n v="1925.0000000000002"/>
    <n v="673.75"/>
    <n v="0.35"/>
  </r>
  <r>
    <x v="2"/>
    <n v="1128299"/>
    <x v="149"/>
    <x v="2"/>
    <x v="21"/>
    <s v="Salt Lake City"/>
    <x v="2"/>
    <n v="0.55000000000000004"/>
    <n v="3500"/>
    <n v="1925.0000000000002"/>
    <n v="673.75"/>
    <n v="0.35"/>
  </r>
  <r>
    <x v="2"/>
    <n v="1128299"/>
    <x v="149"/>
    <x v="2"/>
    <x v="21"/>
    <s v="Salt Lake City"/>
    <x v="3"/>
    <n v="0.5"/>
    <n v="2750"/>
    <n v="1375"/>
    <n v="481.24999999999994"/>
    <n v="0.35"/>
  </r>
  <r>
    <x v="2"/>
    <n v="1128299"/>
    <x v="149"/>
    <x v="2"/>
    <x v="21"/>
    <s v="Salt Lake City"/>
    <x v="4"/>
    <n v="0.44999999999999996"/>
    <n v="1750"/>
    <n v="787.49999999999989"/>
    <n v="315"/>
    <n v="0.4"/>
  </r>
  <r>
    <x v="2"/>
    <n v="1128299"/>
    <x v="149"/>
    <x v="2"/>
    <x v="21"/>
    <s v="Salt Lake City"/>
    <x v="5"/>
    <n v="0.6"/>
    <n v="5250"/>
    <n v="3150"/>
    <n v="945"/>
    <n v="0.3"/>
  </r>
  <r>
    <x v="2"/>
    <n v="1128299"/>
    <x v="150"/>
    <x v="2"/>
    <x v="21"/>
    <s v="Salt Lake City"/>
    <x v="0"/>
    <n v="0.54999999999999993"/>
    <n v="7750"/>
    <n v="4262.4999999999991"/>
    <n v="1491.8749999999995"/>
    <n v="0.35"/>
  </r>
  <r>
    <x v="2"/>
    <n v="1128299"/>
    <x v="150"/>
    <x v="2"/>
    <x v="21"/>
    <s v="Salt Lake City"/>
    <x v="1"/>
    <n v="0.64999999999999991"/>
    <n v="6500"/>
    <n v="4224.9999999999991"/>
    <n v="1478.7499999999995"/>
    <n v="0.35"/>
  </r>
  <r>
    <x v="2"/>
    <n v="1128299"/>
    <x v="150"/>
    <x v="2"/>
    <x v="21"/>
    <s v="Salt Lake City"/>
    <x v="2"/>
    <n v="0.79999999999999993"/>
    <n v="6500"/>
    <n v="5200"/>
    <n v="1819.9999999999998"/>
    <n v="0.35"/>
  </r>
  <r>
    <x v="2"/>
    <n v="1128299"/>
    <x v="150"/>
    <x v="2"/>
    <x v="21"/>
    <s v="Salt Lake City"/>
    <x v="3"/>
    <n v="0.79999999999999993"/>
    <n v="5250"/>
    <n v="4200"/>
    <n v="1470"/>
    <n v="0.35"/>
  </r>
  <r>
    <x v="2"/>
    <n v="1128299"/>
    <x v="150"/>
    <x v="2"/>
    <x v="21"/>
    <s v="Salt Lake City"/>
    <x v="4"/>
    <n v="0.9"/>
    <n v="4000"/>
    <n v="3600"/>
    <n v="1440"/>
    <n v="0.4"/>
  </r>
  <r>
    <x v="2"/>
    <n v="1128299"/>
    <x v="150"/>
    <x v="2"/>
    <x v="21"/>
    <s v="Salt Lake City"/>
    <x v="5"/>
    <n v="1.05"/>
    <n v="7000"/>
    <n v="7350"/>
    <n v="2205"/>
    <n v="0.3"/>
  </r>
  <r>
    <x v="2"/>
    <n v="1128299"/>
    <x v="151"/>
    <x v="2"/>
    <x v="21"/>
    <s v="Salt Lake City"/>
    <x v="0"/>
    <n v="0.85"/>
    <n v="8500"/>
    <n v="7225"/>
    <n v="2528.75"/>
    <n v="0.35"/>
  </r>
  <r>
    <x v="2"/>
    <n v="1128299"/>
    <x v="151"/>
    <x v="2"/>
    <x v="21"/>
    <s v="Salt Lake City"/>
    <x v="1"/>
    <n v="0.9"/>
    <n v="7000"/>
    <n v="6300"/>
    <n v="2205"/>
    <n v="0.35"/>
  </r>
  <r>
    <x v="2"/>
    <n v="1128299"/>
    <x v="151"/>
    <x v="2"/>
    <x v="21"/>
    <s v="Salt Lake City"/>
    <x v="2"/>
    <n v="0.9"/>
    <n v="6500"/>
    <n v="5850"/>
    <n v="2047.4999999999998"/>
    <n v="0.35"/>
  </r>
  <r>
    <x v="2"/>
    <n v="1128299"/>
    <x v="151"/>
    <x v="2"/>
    <x v="21"/>
    <s v="Salt Lake City"/>
    <x v="3"/>
    <n v="0.85"/>
    <n v="5500"/>
    <n v="4675"/>
    <n v="1636.25"/>
    <n v="0.35"/>
  </r>
  <r>
    <x v="2"/>
    <n v="1128299"/>
    <x v="151"/>
    <x v="2"/>
    <x v="21"/>
    <s v="Salt Lake City"/>
    <x v="4"/>
    <n v="0.9"/>
    <n v="6000"/>
    <n v="5400"/>
    <n v="2160"/>
    <n v="0.4"/>
  </r>
  <r>
    <x v="2"/>
    <n v="1128299"/>
    <x v="151"/>
    <x v="2"/>
    <x v="21"/>
    <s v="Salt Lake City"/>
    <x v="5"/>
    <n v="1.05"/>
    <n v="6000"/>
    <n v="6300"/>
    <n v="1890"/>
    <n v="0.3"/>
  </r>
  <r>
    <x v="2"/>
    <n v="1128299"/>
    <x v="152"/>
    <x v="2"/>
    <x v="21"/>
    <s v="Salt Lake City"/>
    <x v="0"/>
    <n v="0.9"/>
    <n v="8000"/>
    <n v="7200"/>
    <n v="2520"/>
    <n v="0.35"/>
  </r>
  <r>
    <x v="2"/>
    <n v="1128299"/>
    <x v="152"/>
    <x v="2"/>
    <x v="21"/>
    <s v="Salt Lake City"/>
    <x v="1"/>
    <n v="0.8"/>
    <n v="7750"/>
    <n v="6200"/>
    <n v="2170"/>
    <n v="0.35"/>
  </r>
  <r>
    <x v="2"/>
    <n v="1128299"/>
    <x v="152"/>
    <x v="2"/>
    <x v="21"/>
    <s v="Salt Lake City"/>
    <x v="2"/>
    <n v="0.70000000000000007"/>
    <n v="6500"/>
    <n v="4550"/>
    <n v="1592.5"/>
    <n v="0.35"/>
  </r>
  <r>
    <x v="2"/>
    <n v="1128299"/>
    <x v="152"/>
    <x v="2"/>
    <x v="21"/>
    <s v="Salt Lake City"/>
    <x v="3"/>
    <n v="0.70000000000000007"/>
    <n v="4250"/>
    <n v="2975.0000000000005"/>
    <n v="1041.25"/>
    <n v="0.35"/>
  </r>
  <r>
    <x v="2"/>
    <n v="1128299"/>
    <x v="152"/>
    <x v="2"/>
    <x v="21"/>
    <s v="Salt Lake City"/>
    <x v="4"/>
    <n v="0.7"/>
    <n v="4250"/>
    <n v="2975"/>
    <n v="1190"/>
    <n v="0.4"/>
  </r>
  <r>
    <x v="2"/>
    <n v="1128299"/>
    <x v="152"/>
    <x v="2"/>
    <x v="21"/>
    <s v="Salt Lake City"/>
    <x v="5"/>
    <n v="0.75"/>
    <n v="2500"/>
    <n v="1875"/>
    <n v="562.5"/>
    <n v="0.3"/>
  </r>
  <r>
    <x v="2"/>
    <n v="1128299"/>
    <x v="153"/>
    <x v="2"/>
    <x v="21"/>
    <s v="Salt Lake City"/>
    <x v="0"/>
    <n v="0.50000000000000011"/>
    <n v="4500"/>
    <n v="2250.0000000000005"/>
    <n v="787.50000000000011"/>
    <n v="0.35"/>
  </r>
  <r>
    <x v="2"/>
    <n v="1128299"/>
    <x v="153"/>
    <x v="2"/>
    <x v="21"/>
    <s v="Salt Lake City"/>
    <x v="1"/>
    <n v="0.55000000000000016"/>
    <n v="4500"/>
    <n v="2475.0000000000009"/>
    <n v="866.25000000000023"/>
    <n v="0.35"/>
  </r>
  <r>
    <x v="2"/>
    <n v="1128299"/>
    <x v="153"/>
    <x v="2"/>
    <x v="21"/>
    <s v="Salt Lake City"/>
    <x v="2"/>
    <n v="0.50000000000000011"/>
    <n v="2500"/>
    <n v="1250.0000000000002"/>
    <n v="437.50000000000006"/>
    <n v="0.35"/>
  </r>
  <r>
    <x v="2"/>
    <n v="1128299"/>
    <x v="153"/>
    <x v="2"/>
    <x v="21"/>
    <s v="Salt Lake City"/>
    <x v="3"/>
    <n v="0.50000000000000011"/>
    <n v="2000"/>
    <n v="1000.0000000000002"/>
    <n v="350.00000000000006"/>
    <n v="0.35"/>
  </r>
  <r>
    <x v="2"/>
    <n v="1128299"/>
    <x v="153"/>
    <x v="2"/>
    <x v="21"/>
    <s v="Salt Lake City"/>
    <x v="4"/>
    <n v="0.60000000000000009"/>
    <n v="2250"/>
    <n v="1350.0000000000002"/>
    <n v="540.00000000000011"/>
    <n v="0.4"/>
  </r>
  <r>
    <x v="2"/>
    <n v="1128299"/>
    <x v="153"/>
    <x v="2"/>
    <x v="21"/>
    <s v="Salt Lake City"/>
    <x v="5"/>
    <n v="0.44999999999999996"/>
    <n v="2500"/>
    <n v="1125"/>
    <n v="337.5"/>
    <n v="0.3"/>
  </r>
  <r>
    <x v="2"/>
    <n v="1128299"/>
    <x v="154"/>
    <x v="2"/>
    <x v="21"/>
    <s v="Salt Lake City"/>
    <x v="0"/>
    <n v="0.4"/>
    <n v="3500"/>
    <n v="1400"/>
    <n v="489.99999999999994"/>
    <n v="0.35"/>
  </r>
  <r>
    <x v="2"/>
    <n v="1128299"/>
    <x v="154"/>
    <x v="2"/>
    <x v="21"/>
    <s v="Salt Lake City"/>
    <x v="1"/>
    <n v="0.55000000000000016"/>
    <n v="5250"/>
    <n v="2887.5000000000009"/>
    <n v="1010.6250000000002"/>
    <n v="0.35"/>
  </r>
  <r>
    <x v="2"/>
    <n v="1128299"/>
    <x v="154"/>
    <x v="2"/>
    <x v="21"/>
    <s v="Salt Lake City"/>
    <x v="2"/>
    <n v="0.50000000000000011"/>
    <n v="3500"/>
    <n v="1750.0000000000005"/>
    <n v="612.50000000000011"/>
    <n v="0.35"/>
  </r>
  <r>
    <x v="2"/>
    <n v="1128299"/>
    <x v="154"/>
    <x v="2"/>
    <x v="21"/>
    <s v="Salt Lake City"/>
    <x v="3"/>
    <n v="0.45000000000000007"/>
    <n v="3250"/>
    <n v="1462.5000000000002"/>
    <n v="511.87500000000006"/>
    <n v="0.35"/>
  </r>
  <r>
    <x v="2"/>
    <n v="1128299"/>
    <x v="154"/>
    <x v="2"/>
    <x v="21"/>
    <s v="Salt Lake City"/>
    <x v="4"/>
    <n v="0.55000000000000004"/>
    <n v="3000"/>
    <n v="1650.0000000000002"/>
    <n v="660.00000000000011"/>
    <n v="0.4"/>
  </r>
  <r>
    <x v="2"/>
    <n v="1128299"/>
    <x v="154"/>
    <x v="2"/>
    <x v="21"/>
    <s v="Salt Lake City"/>
    <x v="5"/>
    <n v="0.60000000000000009"/>
    <n v="3500"/>
    <n v="2100.0000000000005"/>
    <n v="630.00000000000011"/>
    <n v="0.3"/>
  </r>
  <r>
    <x v="2"/>
    <n v="1128299"/>
    <x v="155"/>
    <x v="2"/>
    <x v="21"/>
    <s v="Salt Lake City"/>
    <x v="0"/>
    <n v="0.45000000000000007"/>
    <n v="5750"/>
    <n v="2587.5000000000005"/>
    <n v="905.62500000000011"/>
    <n v="0.35"/>
  </r>
  <r>
    <x v="2"/>
    <n v="1128299"/>
    <x v="155"/>
    <x v="2"/>
    <x v="21"/>
    <s v="Salt Lake City"/>
    <x v="1"/>
    <n v="0.50000000000000011"/>
    <n v="6500"/>
    <n v="3250.0000000000009"/>
    <n v="1137.5000000000002"/>
    <n v="0.35"/>
  </r>
  <r>
    <x v="2"/>
    <n v="1128299"/>
    <x v="155"/>
    <x v="2"/>
    <x v="21"/>
    <s v="Salt Lake City"/>
    <x v="2"/>
    <n v="0.45000000000000007"/>
    <n v="4750"/>
    <n v="2137.5000000000005"/>
    <n v="748.12500000000011"/>
    <n v="0.35"/>
  </r>
  <r>
    <x v="2"/>
    <n v="1128299"/>
    <x v="155"/>
    <x v="2"/>
    <x v="21"/>
    <s v="Salt Lake City"/>
    <x v="3"/>
    <n v="0.55000000000000016"/>
    <n v="4500"/>
    <n v="2475.0000000000009"/>
    <n v="866.25000000000023"/>
    <n v="0.35"/>
  </r>
  <r>
    <x v="2"/>
    <n v="1128299"/>
    <x v="155"/>
    <x v="2"/>
    <x v="21"/>
    <s v="Salt Lake City"/>
    <x v="4"/>
    <n v="0.75000000000000011"/>
    <n v="4250"/>
    <n v="3187.5000000000005"/>
    <n v="1275.0000000000002"/>
    <n v="0.4"/>
  </r>
  <r>
    <x v="2"/>
    <n v="1128299"/>
    <x v="155"/>
    <x v="2"/>
    <x v="21"/>
    <s v="Salt Lake City"/>
    <x v="5"/>
    <n v="0.80000000000000016"/>
    <n v="5500"/>
    <n v="4400.0000000000009"/>
    <n v="1320.0000000000002"/>
    <n v="0.3"/>
  </r>
  <r>
    <x v="2"/>
    <n v="1128299"/>
    <x v="156"/>
    <x v="2"/>
    <x v="21"/>
    <s v="Salt Lake City"/>
    <x v="0"/>
    <n v="0.65000000000000013"/>
    <n v="7500"/>
    <n v="4875.0000000000009"/>
    <n v="1706.2500000000002"/>
    <n v="0.35"/>
  </r>
  <r>
    <x v="2"/>
    <n v="1128299"/>
    <x v="156"/>
    <x v="2"/>
    <x v="21"/>
    <s v="Salt Lake City"/>
    <x v="1"/>
    <n v="0.75000000000000022"/>
    <n v="7500"/>
    <n v="5625.0000000000018"/>
    <n v="1968.7500000000005"/>
    <n v="0.35"/>
  </r>
  <r>
    <x v="2"/>
    <n v="1128299"/>
    <x v="156"/>
    <x v="2"/>
    <x v="21"/>
    <s v="Salt Lake City"/>
    <x v="2"/>
    <n v="0.70000000000000018"/>
    <n v="5500"/>
    <n v="3850.0000000000009"/>
    <n v="1347.5000000000002"/>
    <n v="0.35"/>
  </r>
  <r>
    <x v="2"/>
    <n v="1128299"/>
    <x v="156"/>
    <x v="2"/>
    <x v="21"/>
    <s v="Salt Lake City"/>
    <x v="3"/>
    <n v="0.70000000000000018"/>
    <n v="5500"/>
    <n v="3850.0000000000009"/>
    <n v="1347.5000000000002"/>
    <n v="0.35"/>
  </r>
  <r>
    <x v="2"/>
    <n v="1128299"/>
    <x v="156"/>
    <x v="2"/>
    <x v="21"/>
    <s v="Salt Lake City"/>
    <x v="4"/>
    <n v="0.80000000000000016"/>
    <n v="4750"/>
    <n v="3800.0000000000009"/>
    <n v="1520.0000000000005"/>
    <n v="0.4"/>
  </r>
  <r>
    <x v="2"/>
    <n v="1128299"/>
    <x v="156"/>
    <x v="2"/>
    <x v="21"/>
    <s v="Salt Lake City"/>
    <x v="5"/>
    <n v="0.8500000000000002"/>
    <n v="5750"/>
    <n v="4887.5000000000009"/>
    <n v="1466.2500000000002"/>
    <n v="0.3"/>
  </r>
  <r>
    <x v="2"/>
    <n v="1128299"/>
    <x v="102"/>
    <x v="2"/>
    <x v="22"/>
    <s v="Portland"/>
    <x v="0"/>
    <n v="0.35000000000000003"/>
    <n v="4000"/>
    <n v="1400.0000000000002"/>
    <n v="560"/>
    <n v="0.39999999999999997"/>
  </r>
  <r>
    <x v="2"/>
    <n v="1128299"/>
    <x v="102"/>
    <x v="2"/>
    <x v="22"/>
    <s v="Portland"/>
    <x v="1"/>
    <n v="0.45"/>
    <n v="4000"/>
    <n v="1800"/>
    <n v="719.99999999999989"/>
    <n v="0.39999999999999997"/>
  </r>
  <r>
    <x v="2"/>
    <n v="1128299"/>
    <x v="102"/>
    <x v="2"/>
    <x v="22"/>
    <s v="Portland"/>
    <x v="2"/>
    <n v="0.45"/>
    <n v="4000"/>
    <n v="1800"/>
    <n v="719.99999999999989"/>
    <n v="0.39999999999999997"/>
  </r>
  <r>
    <x v="2"/>
    <n v="1128299"/>
    <x v="102"/>
    <x v="2"/>
    <x v="22"/>
    <s v="Portland"/>
    <x v="3"/>
    <n v="0.45"/>
    <n v="2500"/>
    <n v="1125"/>
    <n v="449.99999999999994"/>
    <n v="0.39999999999999997"/>
  </r>
  <r>
    <x v="2"/>
    <n v="1128299"/>
    <x v="102"/>
    <x v="2"/>
    <x v="22"/>
    <s v="Portland"/>
    <x v="4"/>
    <n v="0.50000000000000011"/>
    <n v="2000"/>
    <n v="1000.0000000000002"/>
    <n v="450.00000000000011"/>
    <n v="0.45"/>
  </r>
  <r>
    <x v="2"/>
    <n v="1128299"/>
    <x v="102"/>
    <x v="2"/>
    <x v="22"/>
    <s v="Portland"/>
    <x v="5"/>
    <n v="0.45"/>
    <n v="4500"/>
    <n v="2025"/>
    <n v="708.75"/>
    <n v="0.35"/>
  </r>
  <r>
    <x v="2"/>
    <n v="1128299"/>
    <x v="103"/>
    <x v="2"/>
    <x v="22"/>
    <s v="Portland"/>
    <x v="0"/>
    <n v="0.35000000000000003"/>
    <n v="5000"/>
    <n v="1750.0000000000002"/>
    <n v="700"/>
    <n v="0.39999999999999997"/>
  </r>
  <r>
    <x v="2"/>
    <n v="1128299"/>
    <x v="103"/>
    <x v="2"/>
    <x v="22"/>
    <s v="Portland"/>
    <x v="1"/>
    <n v="0.45"/>
    <n v="4000"/>
    <n v="1800"/>
    <n v="719.99999999999989"/>
    <n v="0.39999999999999997"/>
  </r>
  <r>
    <x v="2"/>
    <n v="1128299"/>
    <x v="103"/>
    <x v="2"/>
    <x v="22"/>
    <s v="Portland"/>
    <x v="2"/>
    <n v="0.45"/>
    <n v="4000"/>
    <n v="1800"/>
    <n v="719.99999999999989"/>
    <n v="0.39999999999999997"/>
  </r>
  <r>
    <x v="2"/>
    <n v="1128299"/>
    <x v="103"/>
    <x v="2"/>
    <x v="22"/>
    <s v="Portland"/>
    <x v="3"/>
    <n v="0.45"/>
    <n v="2500"/>
    <n v="1125"/>
    <n v="449.99999999999994"/>
    <n v="0.39999999999999997"/>
  </r>
  <r>
    <x v="2"/>
    <n v="1128299"/>
    <x v="103"/>
    <x v="2"/>
    <x v="22"/>
    <s v="Portland"/>
    <x v="4"/>
    <n v="0.50000000000000011"/>
    <n v="1750"/>
    <n v="875.00000000000023"/>
    <n v="393.75000000000011"/>
    <n v="0.45"/>
  </r>
  <r>
    <x v="2"/>
    <n v="1128299"/>
    <x v="103"/>
    <x v="2"/>
    <x v="22"/>
    <s v="Portland"/>
    <x v="5"/>
    <n v="0.45"/>
    <n v="3750"/>
    <n v="1687.5"/>
    <n v="590.625"/>
    <n v="0.35"/>
  </r>
  <r>
    <x v="2"/>
    <n v="1128299"/>
    <x v="104"/>
    <x v="2"/>
    <x v="22"/>
    <s v="Portland"/>
    <x v="0"/>
    <n v="0.45"/>
    <n v="5250"/>
    <n v="2362.5"/>
    <n v="944.99999999999989"/>
    <n v="0.39999999999999997"/>
  </r>
  <r>
    <x v="2"/>
    <n v="1128299"/>
    <x v="104"/>
    <x v="2"/>
    <x v="22"/>
    <s v="Portland"/>
    <x v="1"/>
    <n v="0.55000000000000004"/>
    <n v="3750"/>
    <n v="2062.5"/>
    <n v="824.99999999999989"/>
    <n v="0.39999999999999997"/>
  </r>
  <r>
    <x v="2"/>
    <n v="1128299"/>
    <x v="104"/>
    <x v="2"/>
    <x v="22"/>
    <s v="Portland"/>
    <x v="2"/>
    <n v="0.6"/>
    <n v="4000"/>
    <n v="2400"/>
    <n v="959.99999999999989"/>
    <n v="0.39999999999999997"/>
  </r>
  <r>
    <x v="2"/>
    <n v="1128299"/>
    <x v="104"/>
    <x v="2"/>
    <x v="22"/>
    <s v="Portland"/>
    <x v="3"/>
    <n v="0.55000000000000004"/>
    <n v="3000"/>
    <n v="1650.0000000000002"/>
    <n v="660"/>
    <n v="0.39999999999999997"/>
  </r>
  <r>
    <x v="2"/>
    <n v="1128299"/>
    <x v="104"/>
    <x v="2"/>
    <x v="22"/>
    <s v="Portland"/>
    <x v="4"/>
    <n v="0.60000000000000009"/>
    <n v="1500"/>
    <n v="900.00000000000011"/>
    <n v="405.00000000000006"/>
    <n v="0.45"/>
  </r>
  <r>
    <x v="2"/>
    <n v="1128299"/>
    <x v="104"/>
    <x v="2"/>
    <x v="22"/>
    <s v="Portland"/>
    <x v="5"/>
    <n v="0.45"/>
    <n v="3500"/>
    <n v="1575"/>
    <n v="551.25"/>
    <n v="0.35"/>
  </r>
  <r>
    <x v="2"/>
    <n v="1128299"/>
    <x v="105"/>
    <x v="2"/>
    <x v="22"/>
    <s v="Portland"/>
    <x v="0"/>
    <n v="0.5"/>
    <n v="5250"/>
    <n v="2625"/>
    <n v="1050"/>
    <n v="0.39999999999999997"/>
  </r>
  <r>
    <x v="2"/>
    <n v="1128299"/>
    <x v="105"/>
    <x v="2"/>
    <x v="22"/>
    <s v="Portland"/>
    <x v="1"/>
    <n v="0.55000000000000004"/>
    <n v="3250"/>
    <n v="1787.5000000000002"/>
    <n v="715"/>
    <n v="0.39999999999999997"/>
  </r>
  <r>
    <x v="2"/>
    <n v="1128299"/>
    <x v="105"/>
    <x v="2"/>
    <x v="22"/>
    <s v="Portland"/>
    <x v="2"/>
    <n v="0.55000000000000004"/>
    <n v="3750"/>
    <n v="2062.5"/>
    <n v="824.99999999999989"/>
    <n v="0.39999999999999997"/>
  </r>
  <r>
    <x v="2"/>
    <n v="1128299"/>
    <x v="105"/>
    <x v="2"/>
    <x v="22"/>
    <s v="Portland"/>
    <x v="3"/>
    <n v="0.40000000000000008"/>
    <n v="2750"/>
    <n v="1100.0000000000002"/>
    <n v="440.00000000000006"/>
    <n v="0.39999999999999997"/>
  </r>
  <r>
    <x v="2"/>
    <n v="1128299"/>
    <x v="105"/>
    <x v="2"/>
    <x v="22"/>
    <s v="Portland"/>
    <x v="4"/>
    <n v="0.45000000000000012"/>
    <n v="1750"/>
    <n v="787.50000000000023"/>
    <n v="354.37500000000011"/>
    <n v="0.45"/>
  </r>
  <r>
    <x v="2"/>
    <n v="1128299"/>
    <x v="105"/>
    <x v="2"/>
    <x v="22"/>
    <s v="Portland"/>
    <x v="5"/>
    <n v="0.60000000000000009"/>
    <n v="3500"/>
    <n v="2100.0000000000005"/>
    <n v="735.00000000000011"/>
    <n v="0.35"/>
  </r>
  <r>
    <x v="2"/>
    <n v="1128299"/>
    <x v="106"/>
    <x v="2"/>
    <x v="22"/>
    <s v="Portland"/>
    <x v="0"/>
    <n v="0.45"/>
    <n v="5500"/>
    <n v="2475"/>
    <n v="989.99999999999989"/>
    <n v="0.39999999999999997"/>
  </r>
  <r>
    <x v="2"/>
    <n v="1128299"/>
    <x v="106"/>
    <x v="2"/>
    <x v="22"/>
    <s v="Portland"/>
    <x v="1"/>
    <n v="0.5"/>
    <n v="4000"/>
    <n v="2000"/>
    <n v="799.99999999999989"/>
    <n v="0.39999999999999997"/>
  </r>
  <r>
    <x v="2"/>
    <n v="1128299"/>
    <x v="106"/>
    <x v="2"/>
    <x v="22"/>
    <s v="Portland"/>
    <x v="2"/>
    <n v="0.5"/>
    <n v="4000"/>
    <n v="2000"/>
    <n v="799.99999999999989"/>
    <n v="0.39999999999999997"/>
  </r>
  <r>
    <x v="2"/>
    <n v="1128299"/>
    <x v="106"/>
    <x v="2"/>
    <x v="22"/>
    <s v="Portland"/>
    <x v="3"/>
    <n v="0.45"/>
    <n v="3250"/>
    <n v="1462.5"/>
    <n v="585"/>
    <n v="0.39999999999999997"/>
  </r>
  <r>
    <x v="2"/>
    <n v="1128299"/>
    <x v="106"/>
    <x v="2"/>
    <x v="22"/>
    <s v="Portland"/>
    <x v="4"/>
    <n v="0.39999999999999997"/>
    <n v="2250"/>
    <n v="899.99999999999989"/>
    <n v="404.99999999999994"/>
    <n v="0.45"/>
  </r>
  <r>
    <x v="2"/>
    <n v="1128299"/>
    <x v="106"/>
    <x v="2"/>
    <x v="22"/>
    <s v="Portland"/>
    <x v="5"/>
    <n v="0.65"/>
    <n v="5750"/>
    <n v="3737.5"/>
    <n v="1308.125"/>
    <n v="0.35"/>
  </r>
  <r>
    <x v="2"/>
    <n v="1128299"/>
    <x v="107"/>
    <x v="2"/>
    <x v="22"/>
    <s v="Portland"/>
    <x v="0"/>
    <n v="0.6"/>
    <n v="8250"/>
    <n v="4950"/>
    <n v="1979.9999999999998"/>
    <n v="0.39999999999999997"/>
  </r>
  <r>
    <x v="2"/>
    <n v="1128299"/>
    <x v="107"/>
    <x v="2"/>
    <x v="22"/>
    <s v="Portland"/>
    <x v="1"/>
    <n v="0.7"/>
    <n v="7000"/>
    <n v="4900"/>
    <n v="1959.9999999999998"/>
    <n v="0.39999999999999997"/>
  </r>
  <r>
    <x v="2"/>
    <n v="1128299"/>
    <x v="107"/>
    <x v="2"/>
    <x v="22"/>
    <s v="Portland"/>
    <x v="2"/>
    <n v="0.85"/>
    <n v="7000"/>
    <n v="5950"/>
    <n v="2380"/>
    <n v="0.39999999999999997"/>
  </r>
  <r>
    <x v="2"/>
    <n v="1128299"/>
    <x v="107"/>
    <x v="2"/>
    <x v="22"/>
    <s v="Portland"/>
    <x v="3"/>
    <n v="0.85"/>
    <n v="5750"/>
    <n v="4887.5"/>
    <n v="1954.9999999999998"/>
    <n v="0.39999999999999997"/>
  </r>
  <r>
    <x v="2"/>
    <n v="1128299"/>
    <x v="107"/>
    <x v="2"/>
    <x v="22"/>
    <s v="Portland"/>
    <x v="4"/>
    <n v="0.95000000000000007"/>
    <n v="4500"/>
    <n v="4275"/>
    <n v="1923.75"/>
    <n v="0.45"/>
  </r>
  <r>
    <x v="2"/>
    <n v="1128299"/>
    <x v="107"/>
    <x v="2"/>
    <x v="22"/>
    <s v="Portland"/>
    <x v="5"/>
    <n v="1.1000000000000001"/>
    <n v="7500"/>
    <n v="8250"/>
    <n v="2887.5"/>
    <n v="0.35"/>
  </r>
  <r>
    <x v="2"/>
    <n v="1128299"/>
    <x v="108"/>
    <x v="2"/>
    <x v="22"/>
    <s v="Portland"/>
    <x v="0"/>
    <n v="0.9"/>
    <n v="9000"/>
    <n v="8100"/>
    <n v="3239.9999999999995"/>
    <n v="0.39999999999999997"/>
  </r>
  <r>
    <x v="2"/>
    <n v="1128299"/>
    <x v="108"/>
    <x v="2"/>
    <x v="22"/>
    <s v="Portland"/>
    <x v="1"/>
    <n v="0.95000000000000007"/>
    <n v="7500"/>
    <n v="7125.0000000000009"/>
    <n v="2850"/>
    <n v="0.39999999999999997"/>
  </r>
  <r>
    <x v="2"/>
    <n v="1128299"/>
    <x v="108"/>
    <x v="2"/>
    <x v="22"/>
    <s v="Portland"/>
    <x v="2"/>
    <n v="0.95000000000000007"/>
    <n v="7000"/>
    <n v="6650.0000000000009"/>
    <n v="2660"/>
    <n v="0.39999999999999997"/>
  </r>
  <r>
    <x v="2"/>
    <n v="1128299"/>
    <x v="108"/>
    <x v="2"/>
    <x v="22"/>
    <s v="Portland"/>
    <x v="3"/>
    <n v="0.9"/>
    <n v="6000"/>
    <n v="5400"/>
    <n v="2160"/>
    <n v="0.39999999999999997"/>
  </r>
  <r>
    <x v="2"/>
    <n v="1128299"/>
    <x v="108"/>
    <x v="2"/>
    <x v="22"/>
    <s v="Portland"/>
    <x v="4"/>
    <n v="0.95000000000000007"/>
    <n v="6500"/>
    <n v="6175"/>
    <n v="2778.75"/>
    <n v="0.45"/>
  </r>
  <r>
    <x v="2"/>
    <n v="1128299"/>
    <x v="108"/>
    <x v="2"/>
    <x v="22"/>
    <s v="Portland"/>
    <x v="5"/>
    <n v="1.1000000000000001"/>
    <n v="6500"/>
    <n v="7150.0000000000009"/>
    <n v="2502.5"/>
    <n v="0.35"/>
  </r>
  <r>
    <x v="2"/>
    <n v="1128299"/>
    <x v="109"/>
    <x v="2"/>
    <x v="22"/>
    <s v="Portland"/>
    <x v="0"/>
    <n v="0.95000000000000007"/>
    <n v="8500"/>
    <n v="8075.0000000000009"/>
    <n v="3230"/>
    <n v="0.39999999999999997"/>
  </r>
  <r>
    <x v="2"/>
    <n v="1128299"/>
    <x v="109"/>
    <x v="2"/>
    <x v="22"/>
    <s v="Portland"/>
    <x v="1"/>
    <n v="0.85000000000000009"/>
    <n v="8250"/>
    <n v="7012.5000000000009"/>
    <n v="2805"/>
    <n v="0.39999999999999997"/>
  </r>
  <r>
    <x v="2"/>
    <n v="1128299"/>
    <x v="109"/>
    <x v="2"/>
    <x v="22"/>
    <s v="Portland"/>
    <x v="2"/>
    <n v="0.75000000000000011"/>
    <n v="7000"/>
    <n v="5250.0000000000009"/>
    <n v="2100"/>
    <n v="0.39999999999999997"/>
  </r>
  <r>
    <x v="2"/>
    <n v="1128299"/>
    <x v="109"/>
    <x v="2"/>
    <x v="22"/>
    <s v="Portland"/>
    <x v="3"/>
    <n v="0.75000000000000011"/>
    <n v="4750"/>
    <n v="3562.5000000000005"/>
    <n v="1425"/>
    <n v="0.39999999999999997"/>
  </r>
  <r>
    <x v="2"/>
    <n v="1128299"/>
    <x v="109"/>
    <x v="2"/>
    <x v="22"/>
    <s v="Portland"/>
    <x v="4"/>
    <n v="0.64999999999999991"/>
    <n v="4750"/>
    <n v="3087.4999999999995"/>
    <n v="1389.3749999999998"/>
    <n v="0.45"/>
  </r>
  <r>
    <x v="2"/>
    <n v="1128299"/>
    <x v="109"/>
    <x v="2"/>
    <x v="22"/>
    <s v="Portland"/>
    <x v="5"/>
    <n v="0.7"/>
    <n v="3000"/>
    <n v="2100"/>
    <n v="735"/>
    <n v="0.35"/>
  </r>
  <r>
    <x v="2"/>
    <n v="1128299"/>
    <x v="110"/>
    <x v="2"/>
    <x v="22"/>
    <s v="Portland"/>
    <x v="0"/>
    <n v="0.45000000000000012"/>
    <n v="5000"/>
    <n v="2250.0000000000005"/>
    <n v="900.00000000000011"/>
    <n v="0.39999999999999997"/>
  </r>
  <r>
    <x v="2"/>
    <n v="1128299"/>
    <x v="110"/>
    <x v="2"/>
    <x v="22"/>
    <s v="Portland"/>
    <x v="1"/>
    <n v="0.50000000000000011"/>
    <n v="5000"/>
    <n v="2500.0000000000005"/>
    <n v="1000.0000000000001"/>
    <n v="0.39999999999999997"/>
  </r>
  <r>
    <x v="2"/>
    <n v="1128299"/>
    <x v="110"/>
    <x v="2"/>
    <x v="22"/>
    <s v="Portland"/>
    <x v="2"/>
    <n v="0.45000000000000012"/>
    <n v="3000"/>
    <n v="1350.0000000000005"/>
    <n v="540.00000000000011"/>
    <n v="0.39999999999999997"/>
  </r>
  <r>
    <x v="2"/>
    <n v="1128299"/>
    <x v="110"/>
    <x v="2"/>
    <x v="22"/>
    <s v="Portland"/>
    <x v="3"/>
    <n v="0.45000000000000012"/>
    <n v="2500"/>
    <n v="1125.0000000000002"/>
    <n v="450.00000000000006"/>
    <n v="0.39999999999999997"/>
  </r>
  <r>
    <x v="2"/>
    <n v="1128299"/>
    <x v="110"/>
    <x v="2"/>
    <x v="22"/>
    <s v="Portland"/>
    <x v="4"/>
    <n v="0.55000000000000004"/>
    <n v="2750"/>
    <n v="1512.5000000000002"/>
    <n v="680.62500000000011"/>
    <n v="0.45"/>
  </r>
  <r>
    <x v="2"/>
    <n v="1128299"/>
    <x v="110"/>
    <x v="2"/>
    <x v="22"/>
    <s v="Portland"/>
    <x v="5"/>
    <n v="0.39999999999999997"/>
    <n v="3000"/>
    <n v="1200"/>
    <n v="420"/>
    <n v="0.35"/>
  </r>
  <r>
    <x v="2"/>
    <n v="1128299"/>
    <x v="111"/>
    <x v="2"/>
    <x v="22"/>
    <s v="Portland"/>
    <x v="0"/>
    <n v="0.35000000000000003"/>
    <n v="4000"/>
    <n v="1400.0000000000002"/>
    <n v="560"/>
    <n v="0.39999999999999997"/>
  </r>
  <r>
    <x v="2"/>
    <n v="1128299"/>
    <x v="111"/>
    <x v="2"/>
    <x v="22"/>
    <s v="Portland"/>
    <x v="1"/>
    <n v="0.50000000000000011"/>
    <n v="5750"/>
    <n v="2875.0000000000005"/>
    <n v="1150"/>
    <n v="0.39999999999999997"/>
  </r>
  <r>
    <x v="2"/>
    <n v="1128299"/>
    <x v="111"/>
    <x v="2"/>
    <x v="22"/>
    <s v="Portland"/>
    <x v="2"/>
    <n v="0.45000000000000012"/>
    <n v="4000"/>
    <n v="1800.0000000000005"/>
    <n v="720.00000000000011"/>
    <n v="0.39999999999999997"/>
  </r>
  <r>
    <x v="2"/>
    <n v="1128299"/>
    <x v="111"/>
    <x v="2"/>
    <x v="22"/>
    <s v="Portland"/>
    <x v="3"/>
    <n v="0.40000000000000008"/>
    <n v="3750"/>
    <n v="1500.0000000000002"/>
    <n v="600"/>
    <n v="0.39999999999999997"/>
  </r>
  <r>
    <x v="2"/>
    <n v="1128299"/>
    <x v="111"/>
    <x v="2"/>
    <x v="22"/>
    <s v="Portland"/>
    <x v="4"/>
    <n v="0.5"/>
    <n v="3500"/>
    <n v="1750"/>
    <n v="787.5"/>
    <n v="0.45"/>
  </r>
  <r>
    <x v="2"/>
    <n v="1128299"/>
    <x v="111"/>
    <x v="2"/>
    <x v="22"/>
    <s v="Portland"/>
    <x v="5"/>
    <n v="0.55000000000000004"/>
    <n v="4000"/>
    <n v="2200"/>
    <n v="770"/>
    <n v="0.35"/>
  </r>
  <r>
    <x v="2"/>
    <n v="1128299"/>
    <x v="112"/>
    <x v="2"/>
    <x v="22"/>
    <s v="Portland"/>
    <x v="0"/>
    <n v="0.40000000000000008"/>
    <n v="6250"/>
    <n v="2500.0000000000005"/>
    <n v="1000.0000000000001"/>
    <n v="0.39999999999999997"/>
  </r>
  <r>
    <x v="2"/>
    <n v="1128299"/>
    <x v="112"/>
    <x v="2"/>
    <x v="22"/>
    <s v="Portland"/>
    <x v="1"/>
    <n v="0.45000000000000012"/>
    <n v="7000"/>
    <n v="3150.0000000000009"/>
    <n v="1260.0000000000002"/>
    <n v="0.39999999999999997"/>
  </r>
  <r>
    <x v="2"/>
    <n v="1128299"/>
    <x v="112"/>
    <x v="2"/>
    <x v="22"/>
    <s v="Portland"/>
    <x v="2"/>
    <n v="0.40000000000000008"/>
    <n v="5250"/>
    <n v="2100.0000000000005"/>
    <n v="840.00000000000011"/>
    <n v="0.39999999999999997"/>
  </r>
  <r>
    <x v="2"/>
    <n v="1128299"/>
    <x v="112"/>
    <x v="2"/>
    <x v="22"/>
    <s v="Portland"/>
    <x v="3"/>
    <n v="0.50000000000000011"/>
    <n v="5000"/>
    <n v="2500.0000000000005"/>
    <n v="1000.0000000000001"/>
    <n v="0.39999999999999997"/>
  </r>
  <r>
    <x v="2"/>
    <n v="1128299"/>
    <x v="112"/>
    <x v="2"/>
    <x v="22"/>
    <s v="Portland"/>
    <x v="4"/>
    <n v="0.70000000000000007"/>
    <n v="4750"/>
    <n v="3325.0000000000005"/>
    <n v="1496.2500000000002"/>
    <n v="0.45"/>
  </r>
  <r>
    <x v="2"/>
    <n v="1128299"/>
    <x v="112"/>
    <x v="2"/>
    <x v="22"/>
    <s v="Portland"/>
    <x v="5"/>
    <n v="0.8500000000000002"/>
    <n v="6000"/>
    <n v="5100.0000000000009"/>
    <n v="1785.0000000000002"/>
    <n v="0.35"/>
  </r>
  <r>
    <x v="2"/>
    <n v="1128299"/>
    <x v="113"/>
    <x v="2"/>
    <x v="22"/>
    <s v="Portland"/>
    <x v="0"/>
    <n v="0.70000000000000018"/>
    <n v="8000"/>
    <n v="5600.0000000000018"/>
    <n v="2240.0000000000005"/>
    <n v="0.39999999999999997"/>
  </r>
  <r>
    <x v="2"/>
    <n v="1128299"/>
    <x v="113"/>
    <x v="2"/>
    <x v="22"/>
    <s v="Portland"/>
    <x v="1"/>
    <n v="0.80000000000000027"/>
    <n v="8000"/>
    <n v="6400.0000000000018"/>
    <n v="2560.0000000000005"/>
    <n v="0.39999999999999997"/>
  </r>
  <r>
    <x v="2"/>
    <n v="1128299"/>
    <x v="113"/>
    <x v="2"/>
    <x v="22"/>
    <s v="Portland"/>
    <x v="2"/>
    <n v="0.75000000000000022"/>
    <n v="6000"/>
    <n v="4500.0000000000009"/>
    <n v="1800.0000000000002"/>
    <n v="0.39999999999999997"/>
  </r>
  <r>
    <x v="2"/>
    <n v="1128299"/>
    <x v="113"/>
    <x v="2"/>
    <x v="22"/>
    <s v="Portland"/>
    <x v="3"/>
    <n v="0.75000000000000022"/>
    <n v="6000"/>
    <n v="4500.0000000000009"/>
    <n v="1800.0000000000002"/>
    <n v="0.39999999999999997"/>
  </r>
  <r>
    <x v="2"/>
    <n v="1128299"/>
    <x v="113"/>
    <x v="2"/>
    <x v="22"/>
    <s v="Portland"/>
    <x v="4"/>
    <n v="0.8500000000000002"/>
    <n v="5250"/>
    <n v="4462.5000000000009"/>
    <n v="2008.1250000000005"/>
    <n v="0.45"/>
  </r>
  <r>
    <x v="2"/>
    <n v="1128299"/>
    <x v="113"/>
    <x v="2"/>
    <x v="22"/>
    <s v="Portland"/>
    <x v="5"/>
    <n v="0.90000000000000024"/>
    <n v="6250"/>
    <n v="5625.0000000000018"/>
    <n v="1968.7500000000005"/>
    <n v="0.35"/>
  </r>
  <r>
    <x v="1"/>
    <n v="1197831"/>
    <x v="58"/>
    <x v="1"/>
    <x v="23"/>
    <s v="New Orleans"/>
    <x v="0"/>
    <n v="0.2"/>
    <n v="6750"/>
    <n v="1350"/>
    <n v="405"/>
    <n v="0.3"/>
  </r>
  <r>
    <x v="1"/>
    <n v="1197831"/>
    <x v="58"/>
    <x v="1"/>
    <x v="23"/>
    <s v="New Orleans"/>
    <x v="1"/>
    <n v="0.3"/>
    <n v="6750"/>
    <n v="2025"/>
    <n v="607.5"/>
    <n v="0.3"/>
  </r>
  <r>
    <x v="1"/>
    <n v="1197831"/>
    <x v="58"/>
    <x v="1"/>
    <x v="23"/>
    <s v="New Orleans"/>
    <x v="2"/>
    <n v="0.3"/>
    <n v="4750"/>
    <n v="1425"/>
    <n v="427.5"/>
    <n v="0.3"/>
  </r>
  <r>
    <x v="1"/>
    <n v="1197831"/>
    <x v="58"/>
    <x v="1"/>
    <x v="23"/>
    <s v="New Orleans"/>
    <x v="3"/>
    <n v="0.35"/>
    <n v="4750"/>
    <n v="1662.5"/>
    <n v="665"/>
    <n v="0.4"/>
  </r>
  <r>
    <x v="1"/>
    <n v="1197831"/>
    <x v="58"/>
    <x v="1"/>
    <x v="23"/>
    <s v="New Orleans"/>
    <x v="4"/>
    <n v="0.4"/>
    <n v="3250"/>
    <n v="1300"/>
    <n v="325"/>
    <n v="0.25"/>
  </r>
  <r>
    <x v="1"/>
    <n v="1197831"/>
    <x v="58"/>
    <x v="1"/>
    <x v="23"/>
    <s v="New Orleans"/>
    <x v="5"/>
    <n v="0.35"/>
    <n v="4750"/>
    <n v="1662.5"/>
    <n v="748.125"/>
    <n v="0.45"/>
  </r>
  <r>
    <x v="1"/>
    <n v="1197831"/>
    <x v="172"/>
    <x v="1"/>
    <x v="23"/>
    <s v="New Orleans"/>
    <x v="0"/>
    <n v="0.25"/>
    <n v="6250"/>
    <n v="1562.5"/>
    <n v="468.75"/>
    <n v="0.3"/>
  </r>
  <r>
    <x v="1"/>
    <n v="1197831"/>
    <x v="172"/>
    <x v="1"/>
    <x v="23"/>
    <s v="New Orleans"/>
    <x v="1"/>
    <n v="0.35"/>
    <n v="6000"/>
    <n v="2100"/>
    <n v="630"/>
    <n v="0.3"/>
  </r>
  <r>
    <x v="1"/>
    <n v="1197831"/>
    <x v="172"/>
    <x v="1"/>
    <x v="23"/>
    <s v="New Orleans"/>
    <x v="2"/>
    <n v="0.35"/>
    <n v="4250"/>
    <n v="1487.5"/>
    <n v="446.25"/>
    <n v="0.3"/>
  </r>
  <r>
    <x v="1"/>
    <n v="1197831"/>
    <x v="172"/>
    <x v="1"/>
    <x v="23"/>
    <s v="New Orleans"/>
    <x v="3"/>
    <n v="0.35"/>
    <n v="3750"/>
    <n v="1312.5"/>
    <n v="525"/>
    <n v="0.4"/>
  </r>
  <r>
    <x v="1"/>
    <n v="1197831"/>
    <x v="172"/>
    <x v="1"/>
    <x v="23"/>
    <s v="New Orleans"/>
    <x v="4"/>
    <n v="0.4"/>
    <n v="2500"/>
    <n v="1000"/>
    <n v="250"/>
    <n v="0.25"/>
  </r>
  <r>
    <x v="1"/>
    <n v="1197831"/>
    <x v="172"/>
    <x v="1"/>
    <x v="23"/>
    <s v="New Orleans"/>
    <x v="5"/>
    <n v="0.35"/>
    <n v="4500"/>
    <n v="1575"/>
    <n v="708.75"/>
    <n v="0.45"/>
  </r>
  <r>
    <x v="1"/>
    <n v="1197831"/>
    <x v="173"/>
    <x v="1"/>
    <x v="23"/>
    <s v="New Orleans"/>
    <x v="0"/>
    <n v="0.3"/>
    <n v="6250"/>
    <n v="1875"/>
    <n v="656.25"/>
    <n v="0.35"/>
  </r>
  <r>
    <x v="1"/>
    <n v="1197831"/>
    <x v="173"/>
    <x v="1"/>
    <x v="23"/>
    <s v="New Orleans"/>
    <x v="1"/>
    <n v="0.4"/>
    <n v="6250"/>
    <n v="2500"/>
    <n v="875"/>
    <n v="0.35"/>
  </r>
  <r>
    <x v="1"/>
    <n v="1197831"/>
    <x v="173"/>
    <x v="1"/>
    <x v="23"/>
    <s v="New Orleans"/>
    <x v="2"/>
    <n v="0.3"/>
    <n v="4500"/>
    <n v="1350"/>
    <n v="472.49999999999994"/>
    <n v="0.35"/>
  </r>
  <r>
    <x v="1"/>
    <n v="1197831"/>
    <x v="173"/>
    <x v="1"/>
    <x v="23"/>
    <s v="New Orleans"/>
    <x v="3"/>
    <n v="0.35000000000000003"/>
    <n v="3500"/>
    <n v="1225.0000000000002"/>
    <n v="551.25000000000011"/>
    <n v="0.45"/>
  </r>
  <r>
    <x v="1"/>
    <n v="1197831"/>
    <x v="173"/>
    <x v="1"/>
    <x v="23"/>
    <s v="New Orleans"/>
    <x v="4"/>
    <n v="0.4"/>
    <n v="2500"/>
    <n v="1000"/>
    <n v="300"/>
    <n v="0.3"/>
  </r>
  <r>
    <x v="1"/>
    <n v="1197831"/>
    <x v="173"/>
    <x v="1"/>
    <x v="23"/>
    <s v="New Orleans"/>
    <x v="5"/>
    <n v="0.35000000000000003"/>
    <n v="4000"/>
    <n v="1400.0000000000002"/>
    <n v="700.00000000000011"/>
    <n v="0.5"/>
  </r>
  <r>
    <x v="1"/>
    <n v="1197831"/>
    <x v="60"/>
    <x v="1"/>
    <x v="23"/>
    <s v="New Orleans"/>
    <x v="0"/>
    <n v="0.19999999999999998"/>
    <n v="6500"/>
    <n v="1300"/>
    <n v="454.99999999999994"/>
    <n v="0.35"/>
  </r>
  <r>
    <x v="1"/>
    <n v="1197831"/>
    <x v="60"/>
    <x v="1"/>
    <x v="23"/>
    <s v="New Orleans"/>
    <x v="1"/>
    <n v="0.30000000000000004"/>
    <n v="6500"/>
    <n v="1950.0000000000002"/>
    <n v="682.5"/>
    <n v="0.35"/>
  </r>
  <r>
    <x v="1"/>
    <n v="1197831"/>
    <x v="60"/>
    <x v="1"/>
    <x v="23"/>
    <s v="New Orleans"/>
    <x v="2"/>
    <n v="0.24999999999999997"/>
    <n v="4750"/>
    <n v="1187.4999999999998"/>
    <n v="415.62499999999989"/>
    <n v="0.35"/>
  </r>
  <r>
    <x v="1"/>
    <n v="1197831"/>
    <x v="60"/>
    <x v="1"/>
    <x v="23"/>
    <s v="New Orleans"/>
    <x v="3"/>
    <n v="0.30000000000000004"/>
    <n v="3750"/>
    <n v="1125.0000000000002"/>
    <n v="506.25000000000011"/>
    <n v="0.45"/>
  </r>
  <r>
    <x v="1"/>
    <n v="1197831"/>
    <x v="60"/>
    <x v="1"/>
    <x v="23"/>
    <s v="New Orleans"/>
    <x v="4"/>
    <n v="0.35"/>
    <n v="2750"/>
    <n v="962.49999999999989"/>
    <n v="288.74999999999994"/>
    <n v="0.3"/>
  </r>
  <r>
    <x v="1"/>
    <n v="1197831"/>
    <x v="60"/>
    <x v="1"/>
    <x v="23"/>
    <s v="New Orleans"/>
    <x v="5"/>
    <n v="0.30000000000000004"/>
    <n v="5500"/>
    <n v="1650.0000000000002"/>
    <n v="825.00000000000011"/>
    <n v="0.5"/>
  </r>
  <r>
    <x v="1"/>
    <n v="1197831"/>
    <x v="174"/>
    <x v="1"/>
    <x v="23"/>
    <s v="New Orleans"/>
    <x v="0"/>
    <n v="0.19999999999999998"/>
    <n v="7000"/>
    <n v="1399.9999999999998"/>
    <n v="489.99999999999989"/>
    <n v="0.35"/>
  </r>
  <r>
    <x v="1"/>
    <n v="1197831"/>
    <x v="174"/>
    <x v="1"/>
    <x v="23"/>
    <s v="New Orleans"/>
    <x v="1"/>
    <n v="0.30000000000000004"/>
    <n v="7250"/>
    <n v="2175.0000000000005"/>
    <n v="761.25000000000011"/>
    <n v="0.35"/>
  </r>
  <r>
    <x v="1"/>
    <n v="1197831"/>
    <x v="174"/>
    <x v="1"/>
    <x v="23"/>
    <s v="New Orleans"/>
    <x v="2"/>
    <n v="0.24999999999999997"/>
    <n v="5750"/>
    <n v="1437.4999999999998"/>
    <n v="503.12499999999989"/>
    <n v="0.35"/>
  </r>
  <r>
    <x v="1"/>
    <n v="1197831"/>
    <x v="174"/>
    <x v="1"/>
    <x v="23"/>
    <s v="New Orleans"/>
    <x v="3"/>
    <n v="0.35000000000000003"/>
    <n v="5000"/>
    <n v="1750.0000000000002"/>
    <n v="787.50000000000011"/>
    <n v="0.45"/>
  </r>
  <r>
    <x v="1"/>
    <n v="1197831"/>
    <x v="174"/>
    <x v="1"/>
    <x v="23"/>
    <s v="New Orleans"/>
    <x v="4"/>
    <n v="0.5"/>
    <n v="4000"/>
    <n v="2000"/>
    <n v="600"/>
    <n v="0.3"/>
  </r>
  <r>
    <x v="1"/>
    <n v="1197831"/>
    <x v="174"/>
    <x v="1"/>
    <x v="23"/>
    <s v="New Orleans"/>
    <x v="5"/>
    <n v="0.45"/>
    <n v="7500"/>
    <n v="3375"/>
    <n v="1687.5"/>
    <n v="0.5"/>
  </r>
  <r>
    <x v="1"/>
    <n v="1197831"/>
    <x v="175"/>
    <x v="1"/>
    <x v="23"/>
    <s v="New Orleans"/>
    <x v="0"/>
    <n v="0.45"/>
    <n v="7500"/>
    <n v="3375"/>
    <n v="1181.25"/>
    <n v="0.35"/>
  </r>
  <r>
    <x v="1"/>
    <n v="1197831"/>
    <x v="175"/>
    <x v="1"/>
    <x v="23"/>
    <s v="New Orleans"/>
    <x v="1"/>
    <n v="0.5"/>
    <n v="7500"/>
    <n v="3750"/>
    <n v="1312.5"/>
    <n v="0.35"/>
  </r>
  <r>
    <x v="1"/>
    <n v="1197831"/>
    <x v="175"/>
    <x v="1"/>
    <x v="23"/>
    <s v="New Orleans"/>
    <x v="2"/>
    <n v="0.5"/>
    <n v="6000"/>
    <n v="3000"/>
    <n v="1050"/>
    <n v="0.35"/>
  </r>
  <r>
    <x v="1"/>
    <n v="1197831"/>
    <x v="175"/>
    <x v="1"/>
    <x v="23"/>
    <s v="New Orleans"/>
    <x v="3"/>
    <n v="0.5"/>
    <n v="5500"/>
    <n v="2750"/>
    <n v="1237.5"/>
    <n v="0.45"/>
  </r>
  <r>
    <x v="1"/>
    <n v="1197831"/>
    <x v="175"/>
    <x v="1"/>
    <x v="23"/>
    <s v="New Orleans"/>
    <x v="4"/>
    <n v="0.55000000000000004"/>
    <n v="4500"/>
    <n v="2475"/>
    <n v="742.5"/>
    <n v="0.3"/>
  </r>
  <r>
    <x v="1"/>
    <n v="1197831"/>
    <x v="175"/>
    <x v="1"/>
    <x v="23"/>
    <s v="New Orleans"/>
    <x v="5"/>
    <n v="0.60000000000000009"/>
    <n v="8250"/>
    <n v="4950.0000000000009"/>
    <n v="2475.0000000000005"/>
    <n v="0.5"/>
  </r>
  <r>
    <x v="1"/>
    <n v="1197831"/>
    <x v="176"/>
    <x v="1"/>
    <x v="23"/>
    <s v="New Orleans"/>
    <x v="0"/>
    <n v="0.5"/>
    <n v="7750"/>
    <n v="3875"/>
    <n v="1549.9999999999998"/>
    <n v="0.39999999999999997"/>
  </r>
  <r>
    <x v="1"/>
    <n v="1197831"/>
    <x v="176"/>
    <x v="1"/>
    <x v="23"/>
    <s v="New Orleans"/>
    <x v="1"/>
    <n v="0.55000000000000004"/>
    <n v="7750"/>
    <n v="4262.5"/>
    <n v="1704.9999999999998"/>
    <n v="0.39999999999999997"/>
  </r>
  <r>
    <x v="1"/>
    <n v="1197831"/>
    <x v="176"/>
    <x v="1"/>
    <x v="23"/>
    <s v="New Orleans"/>
    <x v="2"/>
    <n v="0.5"/>
    <n v="9250"/>
    <n v="4625"/>
    <n v="1849.9999999999998"/>
    <n v="0.39999999999999997"/>
  </r>
  <r>
    <x v="1"/>
    <n v="1197831"/>
    <x v="176"/>
    <x v="1"/>
    <x v="23"/>
    <s v="New Orleans"/>
    <x v="3"/>
    <n v="0.5"/>
    <n v="5250"/>
    <n v="2625"/>
    <n v="1312.5"/>
    <n v="0.5"/>
  </r>
  <r>
    <x v="1"/>
    <n v="1197831"/>
    <x v="176"/>
    <x v="1"/>
    <x v="23"/>
    <s v="New Orleans"/>
    <x v="4"/>
    <n v="0.55000000000000004"/>
    <n v="5250"/>
    <n v="2887.5000000000005"/>
    <n v="1010.6250000000001"/>
    <n v="0.35"/>
  </r>
  <r>
    <x v="1"/>
    <n v="1197831"/>
    <x v="176"/>
    <x v="1"/>
    <x v="23"/>
    <s v="New Orleans"/>
    <x v="5"/>
    <n v="0.65"/>
    <n v="8000"/>
    <n v="5200"/>
    <n v="2860.0000000000005"/>
    <n v="0.55000000000000004"/>
  </r>
  <r>
    <x v="1"/>
    <n v="1197831"/>
    <x v="177"/>
    <x v="1"/>
    <x v="23"/>
    <s v="New Orleans"/>
    <x v="0"/>
    <n v="0.5"/>
    <n v="7500"/>
    <n v="3750"/>
    <n v="1499.9999999999998"/>
    <n v="0.39999999999999997"/>
  </r>
  <r>
    <x v="1"/>
    <n v="1197831"/>
    <x v="177"/>
    <x v="1"/>
    <x v="23"/>
    <s v="New Orleans"/>
    <x v="1"/>
    <n v="0.55000000000000004"/>
    <n v="7500"/>
    <n v="4125"/>
    <n v="1649.9999999999998"/>
    <n v="0.39999999999999997"/>
  </r>
  <r>
    <x v="1"/>
    <n v="1197831"/>
    <x v="177"/>
    <x v="1"/>
    <x v="23"/>
    <s v="New Orleans"/>
    <x v="2"/>
    <n v="0.5"/>
    <n v="9250"/>
    <n v="4625"/>
    <n v="1849.9999999999998"/>
    <n v="0.39999999999999997"/>
  </r>
  <r>
    <x v="1"/>
    <n v="1197831"/>
    <x v="177"/>
    <x v="1"/>
    <x v="23"/>
    <s v="New Orleans"/>
    <x v="3"/>
    <n v="0.5"/>
    <n v="4750"/>
    <n v="2375"/>
    <n v="1187.5"/>
    <n v="0.5"/>
  </r>
  <r>
    <x v="1"/>
    <n v="1197831"/>
    <x v="177"/>
    <x v="1"/>
    <x v="23"/>
    <s v="New Orleans"/>
    <x v="4"/>
    <n v="0.55000000000000004"/>
    <n v="4750"/>
    <n v="2612.5"/>
    <n v="914.37499999999989"/>
    <n v="0.35"/>
  </r>
  <r>
    <x v="1"/>
    <n v="1197831"/>
    <x v="177"/>
    <x v="1"/>
    <x v="23"/>
    <s v="New Orleans"/>
    <x v="5"/>
    <n v="0.6"/>
    <n v="7250"/>
    <n v="4350"/>
    <n v="2392.5"/>
    <n v="0.55000000000000004"/>
  </r>
  <r>
    <x v="1"/>
    <n v="1197831"/>
    <x v="178"/>
    <x v="1"/>
    <x v="23"/>
    <s v="New Orleans"/>
    <x v="0"/>
    <n v="0.55000000000000004"/>
    <n v="6750"/>
    <n v="3712.5000000000005"/>
    <n v="1485"/>
    <n v="0.39999999999999997"/>
  </r>
  <r>
    <x v="1"/>
    <n v="1197831"/>
    <x v="178"/>
    <x v="1"/>
    <x v="23"/>
    <s v="New Orleans"/>
    <x v="1"/>
    <n v="0.55000000000000004"/>
    <n v="6250"/>
    <n v="3437.5000000000005"/>
    <n v="1375"/>
    <n v="0.39999999999999997"/>
  </r>
  <r>
    <x v="1"/>
    <n v="1197831"/>
    <x v="178"/>
    <x v="1"/>
    <x v="23"/>
    <s v="New Orleans"/>
    <x v="2"/>
    <n v="0.6"/>
    <n v="6750"/>
    <n v="4050"/>
    <n v="1619.9999999999998"/>
    <n v="0.39999999999999997"/>
  </r>
  <r>
    <x v="1"/>
    <n v="1197831"/>
    <x v="178"/>
    <x v="1"/>
    <x v="23"/>
    <s v="New Orleans"/>
    <x v="3"/>
    <n v="0.6"/>
    <n v="4000"/>
    <n v="2400"/>
    <n v="1200"/>
    <n v="0.5"/>
  </r>
  <r>
    <x v="1"/>
    <n v="1197831"/>
    <x v="178"/>
    <x v="1"/>
    <x v="23"/>
    <s v="New Orleans"/>
    <x v="4"/>
    <n v="0.55000000000000004"/>
    <n v="4000"/>
    <n v="2200"/>
    <n v="770"/>
    <n v="0.35"/>
  </r>
  <r>
    <x v="1"/>
    <n v="1197831"/>
    <x v="178"/>
    <x v="1"/>
    <x v="23"/>
    <s v="New Orleans"/>
    <x v="5"/>
    <n v="0.5"/>
    <n v="6250"/>
    <n v="3125"/>
    <n v="1718.7500000000002"/>
    <n v="0.55000000000000004"/>
  </r>
  <r>
    <x v="1"/>
    <n v="1197831"/>
    <x v="179"/>
    <x v="1"/>
    <x v="23"/>
    <s v="New Orleans"/>
    <x v="0"/>
    <n v="0.4"/>
    <n v="5750"/>
    <n v="2300"/>
    <n v="919.99999999999989"/>
    <n v="0.39999999999999997"/>
  </r>
  <r>
    <x v="1"/>
    <n v="1197831"/>
    <x v="179"/>
    <x v="1"/>
    <x v="23"/>
    <s v="New Orleans"/>
    <x v="1"/>
    <n v="0.4"/>
    <n v="5750"/>
    <n v="2300"/>
    <n v="919.99999999999989"/>
    <n v="0.39999999999999997"/>
  </r>
  <r>
    <x v="1"/>
    <n v="1197831"/>
    <x v="179"/>
    <x v="1"/>
    <x v="23"/>
    <s v="New Orleans"/>
    <x v="2"/>
    <n v="0.45"/>
    <n v="5250"/>
    <n v="2362.5"/>
    <n v="944.99999999999989"/>
    <n v="0.39999999999999997"/>
  </r>
  <r>
    <x v="1"/>
    <n v="1197831"/>
    <x v="179"/>
    <x v="1"/>
    <x v="23"/>
    <s v="New Orleans"/>
    <x v="3"/>
    <n v="0.45"/>
    <n v="3750"/>
    <n v="1687.5"/>
    <n v="843.75"/>
    <n v="0.5"/>
  </r>
  <r>
    <x v="1"/>
    <n v="1197831"/>
    <x v="179"/>
    <x v="1"/>
    <x v="23"/>
    <s v="New Orleans"/>
    <x v="4"/>
    <n v="0.35000000000000003"/>
    <n v="3500"/>
    <n v="1225.0000000000002"/>
    <n v="428.75000000000006"/>
    <n v="0.35"/>
  </r>
  <r>
    <x v="1"/>
    <n v="1197831"/>
    <x v="179"/>
    <x v="1"/>
    <x v="23"/>
    <s v="New Orleans"/>
    <x v="5"/>
    <n v="0.45"/>
    <n v="5250"/>
    <n v="2362.5"/>
    <n v="1299.375"/>
    <n v="0.55000000000000004"/>
  </r>
  <r>
    <x v="1"/>
    <n v="1197831"/>
    <x v="64"/>
    <x v="1"/>
    <x v="23"/>
    <s v="New Orleans"/>
    <x v="0"/>
    <n v="0.35000000000000003"/>
    <n v="6750"/>
    <n v="2362.5"/>
    <n v="944.99999999999989"/>
    <n v="0.39999999999999997"/>
  </r>
  <r>
    <x v="1"/>
    <n v="1197831"/>
    <x v="64"/>
    <x v="1"/>
    <x v="23"/>
    <s v="New Orleans"/>
    <x v="1"/>
    <n v="0.35000000000000003"/>
    <n v="6750"/>
    <n v="2362.5"/>
    <n v="944.99999999999989"/>
    <n v="0.39999999999999997"/>
  </r>
  <r>
    <x v="1"/>
    <n v="1197831"/>
    <x v="64"/>
    <x v="1"/>
    <x v="23"/>
    <s v="New Orleans"/>
    <x v="2"/>
    <n v="0.6"/>
    <n v="6000"/>
    <n v="3600"/>
    <n v="1439.9999999999998"/>
    <n v="0.39999999999999997"/>
  </r>
  <r>
    <x v="1"/>
    <n v="1197831"/>
    <x v="64"/>
    <x v="1"/>
    <x v="23"/>
    <s v="New Orleans"/>
    <x v="3"/>
    <n v="0.6"/>
    <n v="4500"/>
    <n v="2700"/>
    <n v="1350"/>
    <n v="0.5"/>
  </r>
  <r>
    <x v="1"/>
    <n v="1197831"/>
    <x v="64"/>
    <x v="1"/>
    <x v="23"/>
    <s v="New Orleans"/>
    <x v="4"/>
    <n v="0.54999999999999993"/>
    <n v="4250"/>
    <n v="2337.4999999999995"/>
    <n v="818.12499999999977"/>
    <n v="0.35"/>
  </r>
  <r>
    <x v="1"/>
    <n v="1197831"/>
    <x v="64"/>
    <x v="1"/>
    <x v="23"/>
    <s v="New Orleans"/>
    <x v="5"/>
    <n v="0.65"/>
    <n v="6250"/>
    <n v="4062.5"/>
    <n v="2234.375"/>
    <n v="0.55000000000000004"/>
  </r>
  <r>
    <x v="1"/>
    <n v="1197831"/>
    <x v="65"/>
    <x v="1"/>
    <x v="23"/>
    <s v="New Orleans"/>
    <x v="0"/>
    <n v="0.54999999999999993"/>
    <n v="7750"/>
    <n v="4262.4999999999991"/>
    <n v="1704.9999999999995"/>
    <n v="0.39999999999999997"/>
  </r>
  <r>
    <x v="1"/>
    <n v="1197831"/>
    <x v="65"/>
    <x v="1"/>
    <x v="23"/>
    <s v="New Orleans"/>
    <x v="1"/>
    <n v="0.54999999999999993"/>
    <n v="7750"/>
    <n v="4262.4999999999991"/>
    <n v="1704.9999999999995"/>
    <n v="0.39999999999999997"/>
  </r>
  <r>
    <x v="1"/>
    <n v="1197831"/>
    <x v="65"/>
    <x v="1"/>
    <x v="23"/>
    <s v="New Orleans"/>
    <x v="2"/>
    <n v="0.6"/>
    <n v="6750"/>
    <n v="4050"/>
    <n v="1619.9999999999998"/>
    <n v="0.39999999999999997"/>
  </r>
  <r>
    <x v="1"/>
    <n v="1197831"/>
    <x v="65"/>
    <x v="1"/>
    <x v="23"/>
    <s v="New Orleans"/>
    <x v="3"/>
    <n v="0.6"/>
    <n v="5250"/>
    <n v="3150"/>
    <n v="1575"/>
    <n v="0.5"/>
  </r>
  <r>
    <x v="1"/>
    <n v="1197831"/>
    <x v="65"/>
    <x v="1"/>
    <x v="23"/>
    <s v="New Orleans"/>
    <x v="4"/>
    <n v="0.54999999999999993"/>
    <n v="4750"/>
    <n v="2612.4999999999995"/>
    <n v="914.37499999999977"/>
    <n v="0.35"/>
  </r>
  <r>
    <x v="1"/>
    <n v="1197831"/>
    <x v="65"/>
    <x v="1"/>
    <x v="23"/>
    <s v="New Orleans"/>
    <x v="5"/>
    <n v="0.65"/>
    <n v="7250"/>
    <n v="4712.5"/>
    <n v="2591.875"/>
    <n v="0.55000000000000004"/>
  </r>
  <r>
    <x v="2"/>
    <n v="1128299"/>
    <x v="180"/>
    <x v="2"/>
    <x v="24"/>
    <s v="Boise"/>
    <x v="0"/>
    <n v="0.29999999999999993"/>
    <n v="4250"/>
    <n v="1274.9999999999998"/>
    <n v="446.24999999999989"/>
    <n v="0.35"/>
  </r>
  <r>
    <x v="2"/>
    <n v="1128299"/>
    <x v="180"/>
    <x v="2"/>
    <x v="24"/>
    <s v="Boise"/>
    <x v="1"/>
    <n v="0.4"/>
    <n v="4250"/>
    <n v="1700"/>
    <n v="680"/>
    <n v="0.4"/>
  </r>
  <r>
    <x v="2"/>
    <n v="1128299"/>
    <x v="180"/>
    <x v="2"/>
    <x v="24"/>
    <s v="Boise"/>
    <x v="2"/>
    <n v="0.4"/>
    <n v="4250"/>
    <n v="1700"/>
    <n v="595"/>
    <n v="0.35"/>
  </r>
  <r>
    <x v="2"/>
    <n v="1128299"/>
    <x v="180"/>
    <x v="2"/>
    <x v="24"/>
    <s v="Boise"/>
    <x v="3"/>
    <n v="0.4"/>
    <n v="2750"/>
    <n v="1100"/>
    <n v="385"/>
    <n v="0.35"/>
  </r>
  <r>
    <x v="2"/>
    <n v="1128299"/>
    <x v="180"/>
    <x v="2"/>
    <x v="24"/>
    <s v="Boise"/>
    <x v="4"/>
    <n v="0.45000000000000007"/>
    <n v="2250"/>
    <n v="1012.5000000000001"/>
    <n v="303.75"/>
    <n v="0.3"/>
  </r>
  <r>
    <x v="2"/>
    <n v="1128299"/>
    <x v="180"/>
    <x v="2"/>
    <x v="24"/>
    <s v="Boise"/>
    <x v="5"/>
    <n v="0.4"/>
    <n v="4250"/>
    <n v="1700"/>
    <n v="425"/>
    <n v="0.25"/>
  </r>
  <r>
    <x v="2"/>
    <n v="1128299"/>
    <x v="181"/>
    <x v="2"/>
    <x v="24"/>
    <s v="Boise"/>
    <x v="0"/>
    <n v="0.29999999999999993"/>
    <n v="4750"/>
    <n v="1424.9999999999998"/>
    <n v="498.74999999999989"/>
    <n v="0.35"/>
  </r>
  <r>
    <x v="2"/>
    <n v="1128299"/>
    <x v="181"/>
    <x v="2"/>
    <x v="24"/>
    <s v="Boise"/>
    <x v="1"/>
    <n v="0.4"/>
    <n v="3750"/>
    <n v="1500"/>
    <n v="600"/>
    <n v="0.4"/>
  </r>
  <r>
    <x v="2"/>
    <n v="1128299"/>
    <x v="181"/>
    <x v="2"/>
    <x v="24"/>
    <s v="Boise"/>
    <x v="2"/>
    <n v="0.4"/>
    <n v="3750"/>
    <n v="1500"/>
    <n v="525"/>
    <n v="0.35"/>
  </r>
  <r>
    <x v="2"/>
    <n v="1128299"/>
    <x v="181"/>
    <x v="2"/>
    <x v="24"/>
    <s v="Boise"/>
    <x v="3"/>
    <n v="0.4"/>
    <n v="2250"/>
    <n v="900"/>
    <n v="315"/>
    <n v="0.35"/>
  </r>
  <r>
    <x v="2"/>
    <n v="1128299"/>
    <x v="181"/>
    <x v="2"/>
    <x v="24"/>
    <s v="Boise"/>
    <x v="4"/>
    <n v="0.45000000000000007"/>
    <n v="1500"/>
    <n v="675.00000000000011"/>
    <n v="202.50000000000003"/>
    <n v="0.3"/>
  </r>
  <r>
    <x v="2"/>
    <n v="1128299"/>
    <x v="181"/>
    <x v="2"/>
    <x v="24"/>
    <s v="Boise"/>
    <x v="5"/>
    <n v="0.4"/>
    <n v="3500"/>
    <n v="1400"/>
    <n v="350"/>
    <n v="0.25"/>
  </r>
  <r>
    <x v="2"/>
    <n v="1128299"/>
    <x v="182"/>
    <x v="2"/>
    <x v="24"/>
    <s v="Boise"/>
    <x v="0"/>
    <n v="0.4"/>
    <n v="5000"/>
    <n v="2000"/>
    <n v="700"/>
    <n v="0.35"/>
  </r>
  <r>
    <x v="2"/>
    <n v="1128299"/>
    <x v="182"/>
    <x v="2"/>
    <x v="24"/>
    <s v="Boise"/>
    <x v="1"/>
    <n v="0.5"/>
    <n v="3500"/>
    <n v="1750"/>
    <n v="700"/>
    <n v="0.4"/>
  </r>
  <r>
    <x v="2"/>
    <n v="1128299"/>
    <x v="182"/>
    <x v="2"/>
    <x v="24"/>
    <s v="Boise"/>
    <x v="2"/>
    <n v="0.5"/>
    <n v="3500"/>
    <n v="1750"/>
    <n v="612.5"/>
    <n v="0.35"/>
  </r>
  <r>
    <x v="2"/>
    <n v="1128299"/>
    <x v="182"/>
    <x v="2"/>
    <x v="24"/>
    <s v="Boise"/>
    <x v="3"/>
    <n v="0.5"/>
    <n v="2250"/>
    <n v="1125"/>
    <n v="393.75"/>
    <n v="0.35"/>
  </r>
  <r>
    <x v="2"/>
    <n v="1128299"/>
    <x v="182"/>
    <x v="2"/>
    <x v="24"/>
    <s v="Boise"/>
    <x v="4"/>
    <n v="0.55000000000000004"/>
    <n v="1250"/>
    <n v="687.5"/>
    <n v="206.25"/>
    <n v="0.3"/>
  </r>
  <r>
    <x v="2"/>
    <n v="1128299"/>
    <x v="182"/>
    <x v="2"/>
    <x v="24"/>
    <s v="Boise"/>
    <x v="5"/>
    <n v="0.5"/>
    <n v="3250"/>
    <n v="1625"/>
    <n v="406.25"/>
    <n v="0.25"/>
  </r>
  <r>
    <x v="2"/>
    <n v="1128299"/>
    <x v="183"/>
    <x v="2"/>
    <x v="24"/>
    <s v="Boise"/>
    <x v="0"/>
    <n v="0.5"/>
    <n v="5000"/>
    <n v="2500"/>
    <n v="875"/>
    <n v="0.35"/>
  </r>
  <r>
    <x v="2"/>
    <n v="1128299"/>
    <x v="183"/>
    <x v="2"/>
    <x v="24"/>
    <s v="Boise"/>
    <x v="1"/>
    <n v="0.55000000000000004"/>
    <n v="3000"/>
    <n v="1650.0000000000002"/>
    <n v="660.00000000000011"/>
    <n v="0.4"/>
  </r>
  <r>
    <x v="2"/>
    <n v="1128299"/>
    <x v="183"/>
    <x v="2"/>
    <x v="24"/>
    <s v="Boise"/>
    <x v="2"/>
    <n v="0.55000000000000004"/>
    <n v="3500"/>
    <n v="1925.0000000000002"/>
    <n v="673.75"/>
    <n v="0.35"/>
  </r>
  <r>
    <x v="2"/>
    <n v="1128299"/>
    <x v="183"/>
    <x v="2"/>
    <x v="24"/>
    <s v="Boise"/>
    <x v="3"/>
    <n v="0.5"/>
    <n v="2500"/>
    <n v="1250"/>
    <n v="437.5"/>
    <n v="0.35"/>
  </r>
  <r>
    <x v="2"/>
    <n v="1128299"/>
    <x v="183"/>
    <x v="2"/>
    <x v="24"/>
    <s v="Boise"/>
    <x v="4"/>
    <n v="0.55000000000000004"/>
    <n v="1500"/>
    <n v="825.00000000000011"/>
    <n v="247.50000000000003"/>
    <n v="0.3"/>
  </r>
  <r>
    <x v="2"/>
    <n v="1128299"/>
    <x v="183"/>
    <x v="2"/>
    <x v="24"/>
    <s v="Boise"/>
    <x v="5"/>
    <n v="0.70000000000000007"/>
    <n v="3250"/>
    <n v="2275"/>
    <n v="568.75"/>
    <n v="0.25"/>
  </r>
  <r>
    <x v="2"/>
    <n v="1128299"/>
    <x v="184"/>
    <x v="2"/>
    <x v="24"/>
    <s v="Boise"/>
    <x v="0"/>
    <n v="0.5"/>
    <n v="5250"/>
    <n v="2625"/>
    <n v="918.74999999999989"/>
    <n v="0.35"/>
  </r>
  <r>
    <x v="2"/>
    <n v="1128299"/>
    <x v="184"/>
    <x v="2"/>
    <x v="24"/>
    <s v="Boise"/>
    <x v="1"/>
    <n v="0.55000000000000004"/>
    <n v="3750"/>
    <n v="2062.5"/>
    <n v="825"/>
    <n v="0.4"/>
  </r>
  <r>
    <x v="2"/>
    <n v="1128299"/>
    <x v="184"/>
    <x v="2"/>
    <x v="24"/>
    <s v="Boise"/>
    <x v="2"/>
    <n v="0.55000000000000004"/>
    <n v="4000"/>
    <n v="2200"/>
    <n v="770"/>
    <n v="0.35"/>
  </r>
  <r>
    <x v="2"/>
    <n v="1128299"/>
    <x v="184"/>
    <x v="2"/>
    <x v="24"/>
    <s v="Boise"/>
    <x v="3"/>
    <n v="0.5"/>
    <n v="3000"/>
    <n v="1500"/>
    <n v="525"/>
    <n v="0.35"/>
  </r>
  <r>
    <x v="2"/>
    <n v="1128299"/>
    <x v="184"/>
    <x v="2"/>
    <x v="24"/>
    <s v="Boise"/>
    <x v="4"/>
    <n v="0.55000000000000004"/>
    <n v="2000"/>
    <n v="1100"/>
    <n v="330"/>
    <n v="0.3"/>
  </r>
  <r>
    <x v="2"/>
    <n v="1128299"/>
    <x v="184"/>
    <x v="2"/>
    <x v="24"/>
    <s v="Boise"/>
    <x v="5"/>
    <n v="0.70000000000000007"/>
    <n v="3750"/>
    <n v="2625.0000000000005"/>
    <n v="656.25000000000011"/>
    <n v="0.25"/>
  </r>
  <r>
    <x v="2"/>
    <n v="1128299"/>
    <x v="185"/>
    <x v="2"/>
    <x v="24"/>
    <s v="Boise"/>
    <x v="0"/>
    <n v="0.5"/>
    <n v="6250"/>
    <n v="3125"/>
    <n v="1093.75"/>
    <n v="0.35"/>
  </r>
  <r>
    <x v="2"/>
    <n v="1128299"/>
    <x v="185"/>
    <x v="2"/>
    <x v="24"/>
    <s v="Boise"/>
    <x v="1"/>
    <n v="0.55000000000000004"/>
    <n v="4750"/>
    <n v="2612.5"/>
    <n v="1045"/>
    <n v="0.4"/>
  </r>
  <r>
    <x v="2"/>
    <n v="1128299"/>
    <x v="185"/>
    <x v="2"/>
    <x v="24"/>
    <s v="Boise"/>
    <x v="2"/>
    <n v="0.55000000000000004"/>
    <n v="4750"/>
    <n v="2612.5"/>
    <n v="914.37499999999989"/>
    <n v="0.35"/>
  </r>
  <r>
    <x v="2"/>
    <n v="1128299"/>
    <x v="185"/>
    <x v="2"/>
    <x v="24"/>
    <s v="Boise"/>
    <x v="3"/>
    <n v="0.5"/>
    <n v="3500"/>
    <n v="1750"/>
    <n v="612.5"/>
    <n v="0.35"/>
  </r>
  <r>
    <x v="2"/>
    <n v="1128299"/>
    <x v="185"/>
    <x v="2"/>
    <x v="24"/>
    <s v="Boise"/>
    <x v="4"/>
    <n v="0.55000000000000004"/>
    <n v="2250"/>
    <n v="1237.5"/>
    <n v="371.25"/>
    <n v="0.3"/>
  </r>
  <r>
    <x v="2"/>
    <n v="1128299"/>
    <x v="185"/>
    <x v="2"/>
    <x v="24"/>
    <s v="Boise"/>
    <x v="5"/>
    <n v="0.70000000000000007"/>
    <n v="5250"/>
    <n v="3675.0000000000005"/>
    <n v="918.75000000000011"/>
    <n v="0.25"/>
  </r>
  <r>
    <x v="2"/>
    <n v="1128299"/>
    <x v="186"/>
    <x v="2"/>
    <x v="24"/>
    <s v="Boise"/>
    <x v="0"/>
    <n v="0.5"/>
    <n v="6750"/>
    <n v="3375"/>
    <n v="1181.25"/>
    <n v="0.35"/>
  </r>
  <r>
    <x v="2"/>
    <n v="1128299"/>
    <x v="186"/>
    <x v="2"/>
    <x v="24"/>
    <s v="Boise"/>
    <x v="1"/>
    <n v="0.55000000000000004"/>
    <n v="5250"/>
    <n v="2887.5000000000005"/>
    <n v="1155.0000000000002"/>
    <n v="0.4"/>
  </r>
  <r>
    <x v="2"/>
    <n v="1128299"/>
    <x v="186"/>
    <x v="2"/>
    <x v="24"/>
    <s v="Boise"/>
    <x v="2"/>
    <n v="0.55000000000000004"/>
    <n v="4750"/>
    <n v="2612.5"/>
    <n v="914.37499999999989"/>
    <n v="0.35"/>
  </r>
  <r>
    <x v="2"/>
    <n v="1128299"/>
    <x v="186"/>
    <x v="2"/>
    <x v="24"/>
    <s v="Boise"/>
    <x v="3"/>
    <n v="0.5"/>
    <n v="3750"/>
    <n v="1875"/>
    <n v="656.25"/>
    <n v="0.35"/>
  </r>
  <r>
    <x v="2"/>
    <n v="1128299"/>
    <x v="186"/>
    <x v="2"/>
    <x v="24"/>
    <s v="Boise"/>
    <x v="4"/>
    <n v="0.55000000000000004"/>
    <n v="4250"/>
    <n v="2337.5"/>
    <n v="701.25"/>
    <n v="0.3"/>
  </r>
  <r>
    <x v="2"/>
    <n v="1128299"/>
    <x v="186"/>
    <x v="2"/>
    <x v="24"/>
    <s v="Boise"/>
    <x v="5"/>
    <n v="0.70000000000000007"/>
    <n v="4250"/>
    <n v="2975.0000000000005"/>
    <n v="743.75000000000011"/>
    <n v="0.25"/>
  </r>
  <r>
    <x v="2"/>
    <n v="1128299"/>
    <x v="187"/>
    <x v="2"/>
    <x v="24"/>
    <s v="Boise"/>
    <x v="0"/>
    <n v="0.55000000000000004"/>
    <n v="6250"/>
    <n v="3437.5000000000005"/>
    <n v="1203.125"/>
    <n v="0.35"/>
  </r>
  <r>
    <x v="2"/>
    <n v="1128299"/>
    <x v="187"/>
    <x v="2"/>
    <x v="24"/>
    <s v="Boise"/>
    <x v="1"/>
    <n v="0.60000000000000009"/>
    <n v="5750"/>
    <n v="3450.0000000000005"/>
    <n v="1380.0000000000002"/>
    <n v="0.4"/>
  </r>
  <r>
    <x v="2"/>
    <n v="1128299"/>
    <x v="187"/>
    <x v="2"/>
    <x v="24"/>
    <s v="Boise"/>
    <x v="2"/>
    <n v="0.55000000000000004"/>
    <n v="4500"/>
    <n v="2475"/>
    <n v="866.25"/>
    <n v="0.35"/>
  </r>
  <r>
    <x v="2"/>
    <n v="1128299"/>
    <x v="187"/>
    <x v="2"/>
    <x v="24"/>
    <s v="Boise"/>
    <x v="3"/>
    <n v="0.55000000000000004"/>
    <n v="4000"/>
    <n v="2200"/>
    <n v="770"/>
    <n v="0.35"/>
  </r>
  <r>
    <x v="2"/>
    <n v="1128299"/>
    <x v="187"/>
    <x v="2"/>
    <x v="24"/>
    <s v="Boise"/>
    <x v="4"/>
    <n v="0.65"/>
    <n v="4000"/>
    <n v="2600"/>
    <n v="780"/>
    <n v="0.3"/>
  </r>
  <r>
    <x v="2"/>
    <n v="1128299"/>
    <x v="187"/>
    <x v="2"/>
    <x v="24"/>
    <s v="Boise"/>
    <x v="5"/>
    <n v="0.70000000000000007"/>
    <n v="3750"/>
    <n v="2625.0000000000005"/>
    <n v="656.25000000000011"/>
    <n v="0.25"/>
  </r>
  <r>
    <x v="2"/>
    <n v="1128299"/>
    <x v="188"/>
    <x v="2"/>
    <x v="24"/>
    <s v="Boise"/>
    <x v="0"/>
    <n v="0.45000000000000007"/>
    <n v="5750"/>
    <n v="2587.5000000000005"/>
    <n v="905.62500000000011"/>
    <n v="0.35"/>
  </r>
  <r>
    <x v="2"/>
    <n v="1128299"/>
    <x v="188"/>
    <x v="2"/>
    <x v="24"/>
    <s v="Boise"/>
    <x v="1"/>
    <n v="0.50000000000000011"/>
    <n v="5750"/>
    <n v="2875.0000000000005"/>
    <n v="1150.0000000000002"/>
    <n v="0.4"/>
  </r>
  <r>
    <x v="2"/>
    <n v="1128299"/>
    <x v="188"/>
    <x v="2"/>
    <x v="24"/>
    <s v="Boise"/>
    <x v="2"/>
    <n v="0.45000000000000007"/>
    <n v="4250"/>
    <n v="1912.5000000000002"/>
    <n v="669.375"/>
    <n v="0.35"/>
  </r>
  <r>
    <x v="2"/>
    <n v="1128299"/>
    <x v="188"/>
    <x v="2"/>
    <x v="24"/>
    <s v="Boise"/>
    <x v="3"/>
    <n v="0.45000000000000007"/>
    <n v="3750"/>
    <n v="1687.5000000000002"/>
    <n v="590.625"/>
    <n v="0.35"/>
  </r>
  <r>
    <x v="2"/>
    <n v="1128299"/>
    <x v="188"/>
    <x v="2"/>
    <x v="24"/>
    <s v="Boise"/>
    <x v="4"/>
    <n v="0.55000000000000004"/>
    <n v="3750"/>
    <n v="2062.5"/>
    <n v="618.75"/>
    <n v="0.3"/>
  </r>
  <r>
    <x v="2"/>
    <n v="1128299"/>
    <x v="188"/>
    <x v="2"/>
    <x v="24"/>
    <s v="Boise"/>
    <x v="5"/>
    <n v="0.60000000000000009"/>
    <n v="4250"/>
    <n v="2550.0000000000005"/>
    <n v="637.50000000000011"/>
    <n v="0.25"/>
  </r>
  <r>
    <x v="2"/>
    <n v="1128299"/>
    <x v="189"/>
    <x v="2"/>
    <x v="24"/>
    <s v="Boise"/>
    <x v="0"/>
    <n v="0.45000000000000007"/>
    <n v="5000"/>
    <n v="2250.0000000000005"/>
    <n v="787.50000000000011"/>
    <n v="0.35"/>
  </r>
  <r>
    <x v="2"/>
    <n v="1128299"/>
    <x v="189"/>
    <x v="2"/>
    <x v="24"/>
    <s v="Boise"/>
    <x v="1"/>
    <n v="0.50000000000000011"/>
    <n v="5000"/>
    <n v="2500.0000000000005"/>
    <n v="1000.0000000000002"/>
    <n v="0.4"/>
  </r>
  <r>
    <x v="2"/>
    <n v="1128299"/>
    <x v="189"/>
    <x v="2"/>
    <x v="24"/>
    <s v="Boise"/>
    <x v="2"/>
    <n v="0.45000000000000007"/>
    <n v="3250"/>
    <n v="1462.5000000000002"/>
    <n v="511.87500000000006"/>
    <n v="0.35"/>
  </r>
  <r>
    <x v="2"/>
    <n v="1128299"/>
    <x v="189"/>
    <x v="2"/>
    <x v="24"/>
    <s v="Boise"/>
    <x v="3"/>
    <n v="0.45000000000000007"/>
    <n v="3000"/>
    <n v="1350.0000000000002"/>
    <n v="472.50000000000006"/>
    <n v="0.35"/>
  </r>
  <r>
    <x v="2"/>
    <n v="1128299"/>
    <x v="189"/>
    <x v="2"/>
    <x v="24"/>
    <s v="Boise"/>
    <x v="4"/>
    <n v="0.55000000000000004"/>
    <n v="2750"/>
    <n v="1512.5000000000002"/>
    <n v="453.75000000000006"/>
    <n v="0.3"/>
  </r>
  <r>
    <x v="2"/>
    <n v="1128299"/>
    <x v="189"/>
    <x v="2"/>
    <x v="24"/>
    <s v="Boise"/>
    <x v="5"/>
    <n v="0.60000000000000009"/>
    <n v="3250"/>
    <n v="1950.0000000000002"/>
    <n v="487.50000000000006"/>
    <n v="0.25"/>
  </r>
  <r>
    <x v="2"/>
    <n v="1128299"/>
    <x v="190"/>
    <x v="2"/>
    <x v="24"/>
    <s v="Boise"/>
    <x v="0"/>
    <n v="0.45000000000000007"/>
    <n v="5000"/>
    <n v="2250.0000000000005"/>
    <n v="787.50000000000011"/>
    <n v="0.35"/>
  </r>
  <r>
    <x v="2"/>
    <n v="1128299"/>
    <x v="190"/>
    <x v="2"/>
    <x v="24"/>
    <s v="Boise"/>
    <x v="1"/>
    <n v="0.50000000000000011"/>
    <n v="5250"/>
    <n v="2625.0000000000005"/>
    <n v="1050.0000000000002"/>
    <n v="0.4"/>
  </r>
  <r>
    <x v="2"/>
    <n v="1128299"/>
    <x v="190"/>
    <x v="2"/>
    <x v="24"/>
    <s v="Boise"/>
    <x v="2"/>
    <n v="0.45000000000000007"/>
    <n v="3750"/>
    <n v="1687.5000000000002"/>
    <n v="590.625"/>
    <n v="0.35"/>
  </r>
  <r>
    <x v="2"/>
    <n v="1128299"/>
    <x v="190"/>
    <x v="2"/>
    <x v="24"/>
    <s v="Boise"/>
    <x v="3"/>
    <n v="0.45000000000000007"/>
    <n v="3500"/>
    <n v="1575.0000000000002"/>
    <n v="551.25"/>
    <n v="0.35"/>
  </r>
  <r>
    <x v="2"/>
    <n v="1128299"/>
    <x v="190"/>
    <x v="2"/>
    <x v="24"/>
    <s v="Boise"/>
    <x v="4"/>
    <n v="0.55000000000000004"/>
    <n v="3000"/>
    <n v="1650.0000000000002"/>
    <n v="495.00000000000006"/>
    <n v="0.3"/>
  </r>
  <r>
    <x v="2"/>
    <n v="1128299"/>
    <x v="190"/>
    <x v="2"/>
    <x v="24"/>
    <s v="Boise"/>
    <x v="5"/>
    <n v="0.60000000000000009"/>
    <n v="4250"/>
    <n v="2550.0000000000005"/>
    <n v="637.50000000000011"/>
    <n v="0.25"/>
  </r>
  <r>
    <x v="2"/>
    <n v="1128299"/>
    <x v="191"/>
    <x v="2"/>
    <x v="24"/>
    <s v="Boise"/>
    <x v="0"/>
    <n v="0.45000000000000007"/>
    <n v="6250"/>
    <n v="2812.5000000000005"/>
    <n v="984.37500000000011"/>
    <n v="0.35"/>
  </r>
  <r>
    <x v="2"/>
    <n v="1128299"/>
    <x v="191"/>
    <x v="2"/>
    <x v="24"/>
    <s v="Boise"/>
    <x v="1"/>
    <n v="0.50000000000000011"/>
    <n v="6250"/>
    <n v="3125.0000000000009"/>
    <n v="1250.0000000000005"/>
    <n v="0.4"/>
  </r>
  <r>
    <x v="2"/>
    <n v="1128299"/>
    <x v="191"/>
    <x v="2"/>
    <x v="24"/>
    <s v="Boise"/>
    <x v="2"/>
    <n v="0.45000000000000007"/>
    <n v="4250"/>
    <n v="1912.5000000000002"/>
    <n v="669.375"/>
    <n v="0.35"/>
  </r>
  <r>
    <x v="2"/>
    <n v="1128299"/>
    <x v="191"/>
    <x v="2"/>
    <x v="24"/>
    <s v="Boise"/>
    <x v="3"/>
    <n v="0.45000000000000007"/>
    <n v="4250"/>
    <n v="1912.5000000000002"/>
    <n v="669.375"/>
    <n v="0.35"/>
  </r>
  <r>
    <x v="2"/>
    <n v="1128299"/>
    <x v="191"/>
    <x v="2"/>
    <x v="24"/>
    <s v="Boise"/>
    <x v="4"/>
    <n v="0.55000000000000004"/>
    <n v="3500"/>
    <n v="1925.0000000000002"/>
    <n v="577.5"/>
    <n v="0.3"/>
  </r>
  <r>
    <x v="2"/>
    <n v="1128299"/>
    <x v="191"/>
    <x v="2"/>
    <x v="24"/>
    <s v="Boise"/>
    <x v="5"/>
    <n v="0.60000000000000009"/>
    <n v="4500"/>
    <n v="2700.0000000000005"/>
    <n v="675.00000000000011"/>
    <n v="0.25"/>
  </r>
  <r>
    <x v="2"/>
    <n v="1128299"/>
    <x v="192"/>
    <x v="2"/>
    <x v="25"/>
    <s v="Phoenix"/>
    <x v="0"/>
    <n v="0.34999999999999992"/>
    <n v="4750"/>
    <n v="1662.4999999999995"/>
    <n v="581.87499999999977"/>
    <n v="0.35"/>
  </r>
  <r>
    <x v="2"/>
    <n v="1128299"/>
    <x v="192"/>
    <x v="2"/>
    <x v="25"/>
    <s v="Phoenix"/>
    <x v="1"/>
    <n v="0.45"/>
    <n v="4750"/>
    <n v="2137.5"/>
    <n v="855"/>
    <n v="0.4"/>
  </r>
  <r>
    <x v="2"/>
    <n v="1128299"/>
    <x v="192"/>
    <x v="2"/>
    <x v="25"/>
    <s v="Phoenix"/>
    <x v="2"/>
    <n v="0.45"/>
    <n v="4750"/>
    <n v="2137.5"/>
    <n v="748.125"/>
    <n v="0.35"/>
  </r>
  <r>
    <x v="2"/>
    <n v="1128299"/>
    <x v="192"/>
    <x v="2"/>
    <x v="25"/>
    <s v="Phoenix"/>
    <x v="3"/>
    <n v="0.45"/>
    <n v="3250"/>
    <n v="1462.5"/>
    <n v="511.87499999999994"/>
    <n v="0.35"/>
  </r>
  <r>
    <x v="2"/>
    <n v="1128299"/>
    <x v="192"/>
    <x v="2"/>
    <x v="25"/>
    <s v="Phoenix"/>
    <x v="4"/>
    <n v="0.50000000000000011"/>
    <n v="2750"/>
    <n v="1375.0000000000002"/>
    <n v="412.50000000000006"/>
    <n v="0.3"/>
  </r>
  <r>
    <x v="2"/>
    <n v="1128299"/>
    <x v="192"/>
    <x v="2"/>
    <x v="25"/>
    <s v="Phoenix"/>
    <x v="5"/>
    <n v="0.45"/>
    <n v="4750"/>
    <n v="2137.5"/>
    <n v="534.375"/>
    <n v="0.25"/>
  </r>
  <r>
    <x v="2"/>
    <n v="1128299"/>
    <x v="193"/>
    <x v="2"/>
    <x v="25"/>
    <s v="Phoenix"/>
    <x v="0"/>
    <n v="0.34999999999999992"/>
    <n v="5250"/>
    <n v="1837.4999999999995"/>
    <n v="643.12499999999977"/>
    <n v="0.35"/>
  </r>
  <r>
    <x v="2"/>
    <n v="1128299"/>
    <x v="193"/>
    <x v="2"/>
    <x v="25"/>
    <s v="Phoenix"/>
    <x v="1"/>
    <n v="0.45"/>
    <n v="4250"/>
    <n v="1912.5"/>
    <n v="765"/>
    <n v="0.4"/>
  </r>
  <r>
    <x v="2"/>
    <n v="1128299"/>
    <x v="193"/>
    <x v="2"/>
    <x v="25"/>
    <s v="Phoenix"/>
    <x v="2"/>
    <n v="0.45"/>
    <n v="4250"/>
    <n v="1912.5"/>
    <n v="669.375"/>
    <n v="0.35"/>
  </r>
  <r>
    <x v="2"/>
    <n v="1128299"/>
    <x v="193"/>
    <x v="2"/>
    <x v="25"/>
    <s v="Phoenix"/>
    <x v="3"/>
    <n v="0.45"/>
    <n v="2750"/>
    <n v="1237.5"/>
    <n v="433.125"/>
    <n v="0.35"/>
  </r>
  <r>
    <x v="2"/>
    <n v="1128299"/>
    <x v="193"/>
    <x v="2"/>
    <x v="25"/>
    <s v="Phoenix"/>
    <x v="4"/>
    <n v="0.50000000000000011"/>
    <n v="2000"/>
    <n v="1000.0000000000002"/>
    <n v="300.00000000000006"/>
    <n v="0.3"/>
  </r>
  <r>
    <x v="2"/>
    <n v="1128299"/>
    <x v="193"/>
    <x v="2"/>
    <x v="25"/>
    <s v="Phoenix"/>
    <x v="5"/>
    <n v="0.45"/>
    <n v="4000"/>
    <n v="1800"/>
    <n v="450"/>
    <n v="0.25"/>
  </r>
  <r>
    <x v="2"/>
    <n v="1128299"/>
    <x v="194"/>
    <x v="2"/>
    <x v="25"/>
    <s v="Phoenix"/>
    <x v="0"/>
    <n v="0.45"/>
    <n v="5500"/>
    <n v="2475"/>
    <n v="866.25"/>
    <n v="0.35"/>
  </r>
  <r>
    <x v="2"/>
    <n v="1128299"/>
    <x v="194"/>
    <x v="2"/>
    <x v="25"/>
    <s v="Phoenix"/>
    <x v="1"/>
    <n v="0.55000000000000004"/>
    <n v="4000"/>
    <n v="2200"/>
    <n v="880"/>
    <n v="0.4"/>
  </r>
  <r>
    <x v="2"/>
    <n v="1128299"/>
    <x v="194"/>
    <x v="2"/>
    <x v="25"/>
    <s v="Phoenix"/>
    <x v="2"/>
    <n v="0.55000000000000004"/>
    <n v="4000"/>
    <n v="2200"/>
    <n v="770"/>
    <n v="0.35"/>
  </r>
  <r>
    <x v="2"/>
    <n v="1128299"/>
    <x v="194"/>
    <x v="2"/>
    <x v="25"/>
    <s v="Phoenix"/>
    <x v="3"/>
    <n v="0.55000000000000004"/>
    <n v="2750"/>
    <n v="1512.5000000000002"/>
    <n v="529.375"/>
    <n v="0.35"/>
  </r>
  <r>
    <x v="2"/>
    <n v="1128299"/>
    <x v="194"/>
    <x v="2"/>
    <x v="25"/>
    <s v="Phoenix"/>
    <x v="4"/>
    <n v="0.60000000000000009"/>
    <n v="1750"/>
    <n v="1050.0000000000002"/>
    <n v="315.00000000000006"/>
    <n v="0.3"/>
  </r>
  <r>
    <x v="2"/>
    <n v="1128299"/>
    <x v="194"/>
    <x v="2"/>
    <x v="25"/>
    <s v="Phoenix"/>
    <x v="5"/>
    <n v="0.55000000000000004"/>
    <n v="3750"/>
    <n v="2062.5"/>
    <n v="515.625"/>
    <n v="0.25"/>
  </r>
  <r>
    <x v="2"/>
    <n v="1128299"/>
    <x v="195"/>
    <x v="2"/>
    <x v="25"/>
    <s v="Phoenix"/>
    <x v="0"/>
    <n v="0.55000000000000004"/>
    <n v="5500"/>
    <n v="3025.0000000000005"/>
    <n v="1058.75"/>
    <n v="0.35"/>
  </r>
  <r>
    <x v="2"/>
    <n v="1128299"/>
    <x v="195"/>
    <x v="2"/>
    <x v="25"/>
    <s v="Phoenix"/>
    <x v="1"/>
    <n v="0.60000000000000009"/>
    <n v="3500"/>
    <n v="2100.0000000000005"/>
    <n v="840.00000000000023"/>
    <n v="0.4"/>
  </r>
  <r>
    <x v="2"/>
    <n v="1128299"/>
    <x v="195"/>
    <x v="2"/>
    <x v="25"/>
    <s v="Phoenix"/>
    <x v="2"/>
    <n v="0.60000000000000009"/>
    <n v="4000"/>
    <n v="2400.0000000000005"/>
    <n v="840.00000000000011"/>
    <n v="0.35"/>
  </r>
  <r>
    <x v="2"/>
    <n v="1128299"/>
    <x v="195"/>
    <x v="2"/>
    <x v="25"/>
    <s v="Phoenix"/>
    <x v="3"/>
    <n v="0.55000000000000004"/>
    <n v="3000"/>
    <n v="1650.0000000000002"/>
    <n v="577.5"/>
    <n v="0.35"/>
  </r>
  <r>
    <x v="2"/>
    <n v="1128299"/>
    <x v="195"/>
    <x v="2"/>
    <x v="25"/>
    <s v="Phoenix"/>
    <x v="4"/>
    <n v="0.60000000000000009"/>
    <n v="2000"/>
    <n v="1200.0000000000002"/>
    <n v="360.00000000000006"/>
    <n v="0.3"/>
  </r>
  <r>
    <x v="2"/>
    <n v="1128299"/>
    <x v="195"/>
    <x v="2"/>
    <x v="25"/>
    <s v="Phoenix"/>
    <x v="5"/>
    <n v="0.75000000000000011"/>
    <n v="3750"/>
    <n v="2812.5000000000005"/>
    <n v="703.12500000000011"/>
    <n v="0.25"/>
  </r>
  <r>
    <x v="2"/>
    <n v="1128299"/>
    <x v="196"/>
    <x v="2"/>
    <x v="25"/>
    <s v="Phoenix"/>
    <x v="0"/>
    <n v="0.55000000000000004"/>
    <n v="5750"/>
    <n v="3162.5000000000005"/>
    <n v="1106.875"/>
    <n v="0.35"/>
  </r>
  <r>
    <x v="2"/>
    <n v="1128299"/>
    <x v="196"/>
    <x v="2"/>
    <x v="25"/>
    <s v="Phoenix"/>
    <x v="1"/>
    <n v="0.60000000000000009"/>
    <n v="4250"/>
    <n v="2550.0000000000005"/>
    <n v="1020.0000000000002"/>
    <n v="0.4"/>
  </r>
  <r>
    <x v="2"/>
    <n v="1128299"/>
    <x v="196"/>
    <x v="2"/>
    <x v="25"/>
    <s v="Phoenix"/>
    <x v="2"/>
    <n v="0.60000000000000009"/>
    <n v="4500"/>
    <n v="2700.0000000000005"/>
    <n v="945.00000000000011"/>
    <n v="0.35"/>
  </r>
  <r>
    <x v="2"/>
    <n v="1128299"/>
    <x v="196"/>
    <x v="2"/>
    <x v="25"/>
    <s v="Phoenix"/>
    <x v="3"/>
    <n v="0.55000000000000004"/>
    <n v="3500"/>
    <n v="1925.0000000000002"/>
    <n v="673.75"/>
    <n v="0.35"/>
  </r>
  <r>
    <x v="2"/>
    <n v="1128299"/>
    <x v="196"/>
    <x v="2"/>
    <x v="25"/>
    <s v="Phoenix"/>
    <x v="4"/>
    <n v="0.60000000000000009"/>
    <n v="2500"/>
    <n v="1500.0000000000002"/>
    <n v="450.00000000000006"/>
    <n v="0.3"/>
  </r>
  <r>
    <x v="2"/>
    <n v="1128299"/>
    <x v="196"/>
    <x v="2"/>
    <x v="25"/>
    <s v="Phoenix"/>
    <x v="5"/>
    <n v="0.75000000000000011"/>
    <n v="4250"/>
    <n v="3187.5000000000005"/>
    <n v="796.87500000000011"/>
    <n v="0.25"/>
  </r>
  <r>
    <x v="2"/>
    <n v="1128299"/>
    <x v="197"/>
    <x v="2"/>
    <x v="25"/>
    <s v="Phoenix"/>
    <x v="0"/>
    <n v="0.55000000000000004"/>
    <n v="7000"/>
    <n v="3850.0000000000005"/>
    <n v="1347.5"/>
    <n v="0.35"/>
  </r>
  <r>
    <x v="2"/>
    <n v="1128299"/>
    <x v="197"/>
    <x v="2"/>
    <x v="25"/>
    <s v="Phoenix"/>
    <x v="1"/>
    <n v="0.60000000000000009"/>
    <n v="5500"/>
    <n v="3300.0000000000005"/>
    <n v="1320.0000000000002"/>
    <n v="0.4"/>
  </r>
  <r>
    <x v="2"/>
    <n v="1128299"/>
    <x v="197"/>
    <x v="2"/>
    <x v="25"/>
    <s v="Phoenix"/>
    <x v="2"/>
    <n v="0.60000000000000009"/>
    <n v="5500"/>
    <n v="3300.0000000000005"/>
    <n v="1155"/>
    <n v="0.35"/>
  </r>
  <r>
    <x v="2"/>
    <n v="1128299"/>
    <x v="197"/>
    <x v="2"/>
    <x v="25"/>
    <s v="Phoenix"/>
    <x v="3"/>
    <n v="0.55000000000000004"/>
    <n v="4250"/>
    <n v="2337.5"/>
    <n v="818.125"/>
    <n v="0.35"/>
  </r>
  <r>
    <x v="2"/>
    <n v="1128299"/>
    <x v="197"/>
    <x v="2"/>
    <x v="25"/>
    <s v="Phoenix"/>
    <x v="4"/>
    <n v="0.60000000000000009"/>
    <n v="3000"/>
    <n v="1800.0000000000002"/>
    <n v="540"/>
    <n v="0.3"/>
  </r>
  <r>
    <x v="2"/>
    <n v="1128299"/>
    <x v="197"/>
    <x v="2"/>
    <x v="25"/>
    <s v="Phoenix"/>
    <x v="5"/>
    <n v="0.75000000000000011"/>
    <n v="6000"/>
    <n v="4500.0000000000009"/>
    <n v="1125.0000000000002"/>
    <n v="0.25"/>
  </r>
  <r>
    <x v="2"/>
    <n v="1128299"/>
    <x v="198"/>
    <x v="2"/>
    <x v="25"/>
    <s v="Phoenix"/>
    <x v="0"/>
    <n v="0.55000000000000004"/>
    <n v="7500"/>
    <n v="4125"/>
    <n v="1443.75"/>
    <n v="0.35"/>
  </r>
  <r>
    <x v="2"/>
    <n v="1128299"/>
    <x v="198"/>
    <x v="2"/>
    <x v="25"/>
    <s v="Phoenix"/>
    <x v="1"/>
    <n v="0.60000000000000009"/>
    <n v="6000"/>
    <n v="3600.0000000000005"/>
    <n v="1440.0000000000002"/>
    <n v="0.4"/>
  </r>
  <r>
    <x v="2"/>
    <n v="1128299"/>
    <x v="198"/>
    <x v="2"/>
    <x v="25"/>
    <s v="Phoenix"/>
    <x v="2"/>
    <n v="0.60000000000000009"/>
    <n v="5500"/>
    <n v="3300.0000000000005"/>
    <n v="1155"/>
    <n v="0.35"/>
  </r>
  <r>
    <x v="2"/>
    <n v="1128299"/>
    <x v="198"/>
    <x v="2"/>
    <x v="25"/>
    <s v="Phoenix"/>
    <x v="3"/>
    <n v="0.55000000000000004"/>
    <n v="4500"/>
    <n v="2475"/>
    <n v="866.25"/>
    <n v="0.35"/>
  </r>
  <r>
    <x v="2"/>
    <n v="1128299"/>
    <x v="198"/>
    <x v="2"/>
    <x v="25"/>
    <s v="Phoenix"/>
    <x v="4"/>
    <n v="0.60000000000000009"/>
    <n v="5000"/>
    <n v="3000.0000000000005"/>
    <n v="900.00000000000011"/>
    <n v="0.3"/>
  </r>
  <r>
    <x v="2"/>
    <n v="1128299"/>
    <x v="198"/>
    <x v="2"/>
    <x v="25"/>
    <s v="Phoenix"/>
    <x v="5"/>
    <n v="0.75000000000000011"/>
    <n v="5000"/>
    <n v="3750.0000000000005"/>
    <n v="937.50000000000011"/>
    <n v="0.25"/>
  </r>
  <r>
    <x v="2"/>
    <n v="1128299"/>
    <x v="199"/>
    <x v="2"/>
    <x v="25"/>
    <s v="Phoenix"/>
    <x v="0"/>
    <n v="0.60000000000000009"/>
    <n v="7000"/>
    <n v="4200.0000000000009"/>
    <n v="1470.0000000000002"/>
    <n v="0.35"/>
  </r>
  <r>
    <x v="2"/>
    <n v="1128299"/>
    <x v="199"/>
    <x v="2"/>
    <x v="25"/>
    <s v="Phoenix"/>
    <x v="1"/>
    <n v="0.65000000000000013"/>
    <n v="6500"/>
    <n v="4225.0000000000009"/>
    <n v="1690.0000000000005"/>
    <n v="0.4"/>
  </r>
  <r>
    <x v="2"/>
    <n v="1128299"/>
    <x v="199"/>
    <x v="2"/>
    <x v="25"/>
    <s v="Phoenix"/>
    <x v="2"/>
    <n v="0.60000000000000009"/>
    <n v="5250"/>
    <n v="3150.0000000000005"/>
    <n v="1102.5"/>
    <n v="0.35"/>
  </r>
  <r>
    <x v="2"/>
    <n v="1128299"/>
    <x v="199"/>
    <x v="2"/>
    <x v="25"/>
    <s v="Phoenix"/>
    <x v="3"/>
    <n v="0.60000000000000009"/>
    <n v="4750"/>
    <n v="2850.0000000000005"/>
    <n v="997.50000000000011"/>
    <n v="0.35"/>
  </r>
  <r>
    <x v="2"/>
    <n v="1128299"/>
    <x v="199"/>
    <x v="2"/>
    <x v="25"/>
    <s v="Phoenix"/>
    <x v="4"/>
    <n v="0.70000000000000007"/>
    <n v="4750"/>
    <n v="3325.0000000000005"/>
    <n v="997.50000000000011"/>
    <n v="0.3"/>
  </r>
  <r>
    <x v="2"/>
    <n v="1128299"/>
    <x v="199"/>
    <x v="2"/>
    <x v="25"/>
    <s v="Phoenix"/>
    <x v="5"/>
    <n v="0.75000000000000011"/>
    <n v="4500"/>
    <n v="3375.0000000000005"/>
    <n v="843.75000000000011"/>
    <n v="0.25"/>
  </r>
  <r>
    <x v="2"/>
    <n v="1128299"/>
    <x v="200"/>
    <x v="2"/>
    <x v="25"/>
    <s v="Phoenix"/>
    <x v="0"/>
    <n v="0.50000000000000011"/>
    <n v="6250"/>
    <n v="3125.0000000000009"/>
    <n v="1093.7500000000002"/>
    <n v="0.35"/>
  </r>
  <r>
    <x v="2"/>
    <n v="1128299"/>
    <x v="200"/>
    <x v="2"/>
    <x v="25"/>
    <s v="Phoenix"/>
    <x v="1"/>
    <n v="0.55000000000000016"/>
    <n v="6250"/>
    <n v="3437.5000000000009"/>
    <n v="1375.0000000000005"/>
    <n v="0.4"/>
  </r>
  <r>
    <x v="2"/>
    <n v="1128299"/>
    <x v="200"/>
    <x v="2"/>
    <x v="25"/>
    <s v="Phoenix"/>
    <x v="2"/>
    <n v="0.50000000000000011"/>
    <n v="4750"/>
    <n v="2375.0000000000005"/>
    <n v="831.25000000000011"/>
    <n v="0.35"/>
  </r>
  <r>
    <x v="2"/>
    <n v="1128299"/>
    <x v="200"/>
    <x v="2"/>
    <x v="25"/>
    <s v="Phoenix"/>
    <x v="3"/>
    <n v="0.50000000000000011"/>
    <n v="4250"/>
    <n v="2125.0000000000005"/>
    <n v="743.75000000000011"/>
    <n v="0.35"/>
  </r>
  <r>
    <x v="2"/>
    <n v="1128299"/>
    <x v="200"/>
    <x v="2"/>
    <x v="25"/>
    <s v="Phoenix"/>
    <x v="4"/>
    <n v="0.60000000000000009"/>
    <n v="4250"/>
    <n v="2550.0000000000005"/>
    <n v="765.00000000000011"/>
    <n v="0.3"/>
  </r>
  <r>
    <x v="2"/>
    <n v="1128299"/>
    <x v="200"/>
    <x v="2"/>
    <x v="25"/>
    <s v="Phoenix"/>
    <x v="5"/>
    <n v="0.65000000000000013"/>
    <n v="4750"/>
    <n v="3087.5000000000005"/>
    <n v="771.87500000000011"/>
    <n v="0.25"/>
  </r>
  <r>
    <x v="2"/>
    <n v="1128299"/>
    <x v="201"/>
    <x v="2"/>
    <x v="25"/>
    <s v="Phoenix"/>
    <x v="0"/>
    <n v="0.50000000000000011"/>
    <n v="5500"/>
    <n v="2750.0000000000005"/>
    <n v="962.50000000000011"/>
    <n v="0.35"/>
  </r>
  <r>
    <x v="2"/>
    <n v="1128299"/>
    <x v="201"/>
    <x v="2"/>
    <x v="25"/>
    <s v="Phoenix"/>
    <x v="1"/>
    <n v="0.55000000000000016"/>
    <n v="5500"/>
    <n v="3025.0000000000009"/>
    <n v="1210.0000000000005"/>
    <n v="0.4"/>
  </r>
  <r>
    <x v="2"/>
    <n v="1128299"/>
    <x v="201"/>
    <x v="2"/>
    <x v="25"/>
    <s v="Phoenix"/>
    <x v="2"/>
    <n v="0.50000000000000011"/>
    <n v="3750"/>
    <n v="1875.0000000000005"/>
    <n v="656.25000000000011"/>
    <n v="0.35"/>
  </r>
  <r>
    <x v="2"/>
    <n v="1128299"/>
    <x v="201"/>
    <x v="2"/>
    <x v="25"/>
    <s v="Phoenix"/>
    <x v="3"/>
    <n v="0.50000000000000011"/>
    <n v="3500"/>
    <n v="1750.0000000000005"/>
    <n v="612.50000000000011"/>
    <n v="0.35"/>
  </r>
  <r>
    <x v="2"/>
    <n v="1128299"/>
    <x v="201"/>
    <x v="2"/>
    <x v="25"/>
    <s v="Phoenix"/>
    <x v="4"/>
    <n v="0.60000000000000009"/>
    <n v="3250"/>
    <n v="1950.0000000000002"/>
    <n v="585"/>
    <n v="0.3"/>
  </r>
  <r>
    <x v="2"/>
    <n v="1128299"/>
    <x v="201"/>
    <x v="2"/>
    <x v="25"/>
    <s v="Phoenix"/>
    <x v="5"/>
    <n v="0.75000000000000011"/>
    <n v="3750"/>
    <n v="2812.5000000000005"/>
    <n v="703.12500000000011"/>
    <n v="0.25"/>
  </r>
  <r>
    <x v="2"/>
    <n v="1128299"/>
    <x v="202"/>
    <x v="2"/>
    <x v="25"/>
    <s v="Phoenix"/>
    <x v="0"/>
    <n v="0.60000000000000009"/>
    <n v="5500"/>
    <n v="3300.0000000000005"/>
    <n v="1155"/>
    <n v="0.35"/>
  </r>
  <r>
    <x v="2"/>
    <n v="1128299"/>
    <x v="202"/>
    <x v="2"/>
    <x v="25"/>
    <s v="Phoenix"/>
    <x v="1"/>
    <n v="0.65000000000000013"/>
    <n v="6000"/>
    <n v="3900.0000000000009"/>
    <n v="1560.0000000000005"/>
    <n v="0.4"/>
  </r>
  <r>
    <x v="2"/>
    <n v="1128299"/>
    <x v="202"/>
    <x v="2"/>
    <x v="25"/>
    <s v="Phoenix"/>
    <x v="2"/>
    <n v="0.60000000000000009"/>
    <n v="4500"/>
    <n v="2700.0000000000005"/>
    <n v="945.00000000000011"/>
    <n v="0.35"/>
  </r>
  <r>
    <x v="2"/>
    <n v="1128299"/>
    <x v="202"/>
    <x v="2"/>
    <x v="25"/>
    <s v="Phoenix"/>
    <x v="3"/>
    <n v="0.60000000000000009"/>
    <n v="4250"/>
    <n v="2550.0000000000005"/>
    <n v="892.50000000000011"/>
    <n v="0.35"/>
  </r>
  <r>
    <x v="2"/>
    <n v="1128299"/>
    <x v="202"/>
    <x v="2"/>
    <x v="25"/>
    <s v="Phoenix"/>
    <x v="4"/>
    <n v="0.70000000000000007"/>
    <n v="3750"/>
    <n v="2625.0000000000005"/>
    <n v="787.50000000000011"/>
    <n v="0.3"/>
  </r>
  <r>
    <x v="2"/>
    <n v="1128299"/>
    <x v="202"/>
    <x v="2"/>
    <x v="25"/>
    <s v="Phoenix"/>
    <x v="5"/>
    <n v="0.75000000000000011"/>
    <n v="5000"/>
    <n v="3750.0000000000005"/>
    <n v="937.50000000000011"/>
    <n v="0.25"/>
  </r>
  <r>
    <x v="2"/>
    <n v="1128299"/>
    <x v="203"/>
    <x v="2"/>
    <x v="25"/>
    <s v="Phoenix"/>
    <x v="0"/>
    <n v="0.60000000000000009"/>
    <n v="7000"/>
    <n v="4200.0000000000009"/>
    <n v="1470.0000000000002"/>
    <n v="0.35"/>
  </r>
  <r>
    <x v="2"/>
    <n v="1128299"/>
    <x v="203"/>
    <x v="2"/>
    <x v="25"/>
    <s v="Phoenix"/>
    <x v="1"/>
    <n v="0.65000000000000013"/>
    <n v="7000"/>
    <n v="4550.0000000000009"/>
    <n v="1820.0000000000005"/>
    <n v="0.4"/>
  </r>
  <r>
    <x v="2"/>
    <n v="1128299"/>
    <x v="203"/>
    <x v="2"/>
    <x v="25"/>
    <s v="Phoenix"/>
    <x v="2"/>
    <n v="0.60000000000000009"/>
    <n v="5000"/>
    <n v="3000.0000000000005"/>
    <n v="1050"/>
    <n v="0.35"/>
  </r>
  <r>
    <x v="2"/>
    <n v="1128299"/>
    <x v="203"/>
    <x v="2"/>
    <x v="25"/>
    <s v="Phoenix"/>
    <x v="3"/>
    <n v="0.60000000000000009"/>
    <n v="5000"/>
    <n v="3000.0000000000005"/>
    <n v="1050"/>
    <n v="0.35"/>
  </r>
  <r>
    <x v="2"/>
    <n v="1128299"/>
    <x v="203"/>
    <x v="2"/>
    <x v="25"/>
    <s v="Phoenix"/>
    <x v="4"/>
    <n v="0.70000000000000007"/>
    <n v="4250"/>
    <n v="2975.0000000000005"/>
    <n v="892.50000000000011"/>
    <n v="0.3"/>
  </r>
  <r>
    <x v="2"/>
    <n v="1128299"/>
    <x v="203"/>
    <x v="2"/>
    <x v="25"/>
    <s v="Phoenix"/>
    <x v="5"/>
    <n v="0.75000000000000011"/>
    <n v="5250"/>
    <n v="3937.5000000000005"/>
    <n v="984.37500000000011"/>
    <n v="0.25"/>
  </r>
  <r>
    <x v="2"/>
    <n v="1128299"/>
    <x v="90"/>
    <x v="2"/>
    <x v="26"/>
    <s v="Albuquerque"/>
    <x v="0"/>
    <n v="0.29999999999999993"/>
    <n v="4500"/>
    <n v="1349.9999999999998"/>
    <n v="539.99999999999989"/>
    <n v="0.4"/>
  </r>
  <r>
    <x v="2"/>
    <n v="1128299"/>
    <x v="90"/>
    <x v="2"/>
    <x v="26"/>
    <s v="Albuquerque"/>
    <x v="1"/>
    <n v="0.4"/>
    <n v="4500"/>
    <n v="1800"/>
    <n v="720"/>
    <n v="0.4"/>
  </r>
  <r>
    <x v="2"/>
    <n v="1128299"/>
    <x v="90"/>
    <x v="2"/>
    <x v="26"/>
    <s v="Albuquerque"/>
    <x v="2"/>
    <n v="0.4"/>
    <n v="4500"/>
    <n v="1800"/>
    <n v="630"/>
    <n v="0.35"/>
  </r>
  <r>
    <x v="2"/>
    <n v="1128299"/>
    <x v="90"/>
    <x v="2"/>
    <x v="26"/>
    <s v="Albuquerque"/>
    <x v="3"/>
    <n v="0.4"/>
    <n v="3000"/>
    <n v="1200"/>
    <n v="480"/>
    <n v="0.4"/>
  </r>
  <r>
    <x v="2"/>
    <n v="1128299"/>
    <x v="90"/>
    <x v="2"/>
    <x v="26"/>
    <s v="Albuquerque"/>
    <x v="4"/>
    <n v="0.45000000000000012"/>
    <n v="2500"/>
    <n v="1125.0000000000002"/>
    <n v="393.75000000000006"/>
    <n v="0.35"/>
  </r>
  <r>
    <x v="2"/>
    <n v="1128299"/>
    <x v="90"/>
    <x v="2"/>
    <x v="26"/>
    <s v="Albuquerque"/>
    <x v="5"/>
    <n v="0.4"/>
    <n v="4500"/>
    <n v="1800"/>
    <n v="450"/>
    <n v="0.25"/>
  </r>
  <r>
    <x v="2"/>
    <n v="1128299"/>
    <x v="91"/>
    <x v="2"/>
    <x v="26"/>
    <s v="Albuquerque"/>
    <x v="0"/>
    <n v="0.29999999999999993"/>
    <n v="5000"/>
    <n v="1499.9999999999998"/>
    <n v="599.99999999999989"/>
    <n v="0.4"/>
  </r>
  <r>
    <x v="2"/>
    <n v="1128299"/>
    <x v="91"/>
    <x v="2"/>
    <x v="26"/>
    <s v="Albuquerque"/>
    <x v="1"/>
    <n v="0.4"/>
    <n v="4000"/>
    <n v="1600"/>
    <n v="640"/>
    <n v="0.4"/>
  </r>
  <r>
    <x v="2"/>
    <n v="1128299"/>
    <x v="91"/>
    <x v="2"/>
    <x v="26"/>
    <s v="Albuquerque"/>
    <x v="2"/>
    <n v="0.4"/>
    <n v="4000"/>
    <n v="1600"/>
    <n v="560"/>
    <n v="0.35"/>
  </r>
  <r>
    <x v="2"/>
    <n v="1128299"/>
    <x v="91"/>
    <x v="2"/>
    <x v="26"/>
    <s v="Albuquerque"/>
    <x v="3"/>
    <n v="0.4"/>
    <n v="2500"/>
    <n v="1000"/>
    <n v="400"/>
    <n v="0.4"/>
  </r>
  <r>
    <x v="2"/>
    <n v="1128299"/>
    <x v="91"/>
    <x v="2"/>
    <x v="26"/>
    <s v="Albuquerque"/>
    <x v="4"/>
    <n v="0.45000000000000012"/>
    <n v="1750"/>
    <n v="787.50000000000023"/>
    <n v="275.62500000000006"/>
    <n v="0.35"/>
  </r>
  <r>
    <x v="2"/>
    <n v="1128299"/>
    <x v="91"/>
    <x v="2"/>
    <x v="26"/>
    <s v="Albuquerque"/>
    <x v="5"/>
    <n v="0.4"/>
    <n v="3750"/>
    <n v="1500"/>
    <n v="375"/>
    <n v="0.25"/>
  </r>
  <r>
    <x v="2"/>
    <n v="1128299"/>
    <x v="92"/>
    <x v="2"/>
    <x v="26"/>
    <s v="Albuquerque"/>
    <x v="0"/>
    <n v="0.4"/>
    <n v="5250"/>
    <n v="2100"/>
    <n v="840"/>
    <n v="0.4"/>
  </r>
  <r>
    <x v="2"/>
    <n v="1128299"/>
    <x v="92"/>
    <x v="2"/>
    <x v="26"/>
    <s v="Albuquerque"/>
    <x v="1"/>
    <n v="0.5"/>
    <n v="3750"/>
    <n v="1875"/>
    <n v="750"/>
    <n v="0.4"/>
  </r>
  <r>
    <x v="2"/>
    <n v="1128299"/>
    <x v="92"/>
    <x v="2"/>
    <x v="26"/>
    <s v="Albuquerque"/>
    <x v="2"/>
    <n v="0.5"/>
    <n v="3750"/>
    <n v="1875"/>
    <n v="656.25"/>
    <n v="0.35"/>
  </r>
  <r>
    <x v="2"/>
    <n v="1128299"/>
    <x v="92"/>
    <x v="2"/>
    <x v="26"/>
    <s v="Albuquerque"/>
    <x v="3"/>
    <n v="0.5"/>
    <n v="2500"/>
    <n v="1250"/>
    <n v="500"/>
    <n v="0.4"/>
  </r>
  <r>
    <x v="2"/>
    <n v="1128299"/>
    <x v="92"/>
    <x v="2"/>
    <x v="26"/>
    <s v="Albuquerque"/>
    <x v="4"/>
    <n v="0.55000000000000004"/>
    <n v="1500"/>
    <n v="825.00000000000011"/>
    <n v="288.75"/>
    <n v="0.35"/>
  </r>
  <r>
    <x v="2"/>
    <n v="1128299"/>
    <x v="92"/>
    <x v="2"/>
    <x v="26"/>
    <s v="Albuquerque"/>
    <x v="5"/>
    <n v="0.5"/>
    <n v="3500"/>
    <n v="1750"/>
    <n v="437.5"/>
    <n v="0.25"/>
  </r>
  <r>
    <x v="2"/>
    <n v="1128299"/>
    <x v="93"/>
    <x v="2"/>
    <x v="26"/>
    <s v="Albuquerque"/>
    <x v="0"/>
    <n v="0.5"/>
    <n v="5250"/>
    <n v="2625"/>
    <n v="1050"/>
    <n v="0.4"/>
  </r>
  <r>
    <x v="2"/>
    <n v="1128299"/>
    <x v="93"/>
    <x v="2"/>
    <x v="26"/>
    <s v="Albuquerque"/>
    <x v="1"/>
    <n v="0.55000000000000004"/>
    <n v="3250"/>
    <n v="1787.5000000000002"/>
    <n v="715.00000000000011"/>
    <n v="0.4"/>
  </r>
  <r>
    <x v="2"/>
    <n v="1128299"/>
    <x v="93"/>
    <x v="2"/>
    <x v="26"/>
    <s v="Albuquerque"/>
    <x v="2"/>
    <n v="0.55000000000000004"/>
    <n v="3750"/>
    <n v="2062.5"/>
    <n v="721.875"/>
    <n v="0.35"/>
  </r>
  <r>
    <x v="2"/>
    <n v="1128299"/>
    <x v="93"/>
    <x v="2"/>
    <x v="26"/>
    <s v="Albuquerque"/>
    <x v="3"/>
    <n v="0.5"/>
    <n v="2750"/>
    <n v="1375"/>
    <n v="550"/>
    <n v="0.4"/>
  </r>
  <r>
    <x v="2"/>
    <n v="1128299"/>
    <x v="93"/>
    <x v="2"/>
    <x v="26"/>
    <s v="Albuquerque"/>
    <x v="4"/>
    <n v="0.55000000000000004"/>
    <n v="1750"/>
    <n v="962.50000000000011"/>
    <n v="336.875"/>
    <n v="0.35"/>
  </r>
  <r>
    <x v="2"/>
    <n v="1128299"/>
    <x v="93"/>
    <x v="2"/>
    <x v="26"/>
    <s v="Albuquerque"/>
    <x v="5"/>
    <n v="0.70000000000000007"/>
    <n v="3500"/>
    <n v="2450.0000000000005"/>
    <n v="612.50000000000011"/>
    <n v="0.25"/>
  </r>
  <r>
    <x v="2"/>
    <n v="1128299"/>
    <x v="94"/>
    <x v="2"/>
    <x v="26"/>
    <s v="Albuquerque"/>
    <x v="0"/>
    <n v="0.5"/>
    <n v="5500"/>
    <n v="2750"/>
    <n v="1100"/>
    <n v="0.4"/>
  </r>
  <r>
    <x v="2"/>
    <n v="1128299"/>
    <x v="94"/>
    <x v="2"/>
    <x v="26"/>
    <s v="Albuquerque"/>
    <x v="1"/>
    <n v="0.55000000000000004"/>
    <n v="4000"/>
    <n v="2200"/>
    <n v="880"/>
    <n v="0.4"/>
  </r>
  <r>
    <x v="2"/>
    <n v="1128299"/>
    <x v="94"/>
    <x v="2"/>
    <x v="26"/>
    <s v="Albuquerque"/>
    <x v="2"/>
    <n v="0.55000000000000004"/>
    <n v="4250"/>
    <n v="2337.5"/>
    <n v="818.125"/>
    <n v="0.35"/>
  </r>
  <r>
    <x v="2"/>
    <n v="1128299"/>
    <x v="94"/>
    <x v="2"/>
    <x v="26"/>
    <s v="Albuquerque"/>
    <x v="3"/>
    <n v="0.5"/>
    <n v="3250"/>
    <n v="1625"/>
    <n v="650"/>
    <n v="0.4"/>
  </r>
  <r>
    <x v="2"/>
    <n v="1128299"/>
    <x v="94"/>
    <x v="2"/>
    <x v="26"/>
    <s v="Albuquerque"/>
    <x v="4"/>
    <n v="0.55000000000000004"/>
    <n v="2250"/>
    <n v="1237.5"/>
    <n v="433.125"/>
    <n v="0.35"/>
  </r>
  <r>
    <x v="2"/>
    <n v="1128299"/>
    <x v="94"/>
    <x v="2"/>
    <x v="26"/>
    <s v="Albuquerque"/>
    <x v="5"/>
    <n v="0.70000000000000007"/>
    <n v="4000"/>
    <n v="2800.0000000000005"/>
    <n v="700.00000000000011"/>
    <n v="0.25"/>
  </r>
  <r>
    <x v="2"/>
    <n v="1128299"/>
    <x v="95"/>
    <x v="2"/>
    <x v="26"/>
    <s v="Albuquerque"/>
    <x v="0"/>
    <n v="0.5"/>
    <n v="6750"/>
    <n v="3375"/>
    <n v="1350"/>
    <n v="0.4"/>
  </r>
  <r>
    <x v="2"/>
    <n v="1128299"/>
    <x v="95"/>
    <x v="2"/>
    <x v="26"/>
    <s v="Albuquerque"/>
    <x v="1"/>
    <n v="0.55000000000000004"/>
    <n v="5250"/>
    <n v="2887.5000000000005"/>
    <n v="1155.0000000000002"/>
    <n v="0.4"/>
  </r>
  <r>
    <x v="2"/>
    <n v="1128299"/>
    <x v="95"/>
    <x v="2"/>
    <x v="26"/>
    <s v="Albuquerque"/>
    <x v="2"/>
    <n v="0.55000000000000004"/>
    <n v="5250"/>
    <n v="2887.5000000000005"/>
    <n v="1010.6250000000001"/>
    <n v="0.35"/>
  </r>
  <r>
    <x v="2"/>
    <n v="1128299"/>
    <x v="95"/>
    <x v="2"/>
    <x v="26"/>
    <s v="Albuquerque"/>
    <x v="3"/>
    <n v="0.5"/>
    <n v="4000"/>
    <n v="2000"/>
    <n v="800"/>
    <n v="0.4"/>
  </r>
  <r>
    <x v="2"/>
    <n v="1128299"/>
    <x v="95"/>
    <x v="2"/>
    <x v="26"/>
    <s v="Albuquerque"/>
    <x v="4"/>
    <n v="0.55000000000000004"/>
    <n v="2750"/>
    <n v="1512.5000000000002"/>
    <n v="529.375"/>
    <n v="0.35"/>
  </r>
  <r>
    <x v="2"/>
    <n v="1128299"/>
    <x v="95"/>
    <x v="2"/>
    <x v="26"/>
    <s v="Albuquerque"/>
    <x v="5"/>
    <n v="0.70000000000000007"/>
    <n v="5750"/>
    <n v="4025.0000000000005"/>
    <n v="1006.2500000000001"/>
    <n v="0.25"/>
  </r>
  <r>
    <x v="2"/>
    <n v="1128299"/>
    <x v="96"/>
    <x v="2"/>
    <x v="26"/>
    <s v="Albuquerque"/>
    <x v="0"/>
    <n v="0.5"/>
    <n v="7250"/>
    <n v="3625"/>
    <n v="1450"/>
    <n v="0.4"/>
  </r>
  <r>
    <x v="2"/>
    <n v="1128299"/>
    <x v="96"/>
    <x v="2"/>
    <x v="26"/>
    <s v="Albuquerque"/>
    <x v="1"/>
    <n v="0.55000000000000004"/>
    <n v="5750"/>
    <n v="3162.5000000000005"/>
    <n v="1265.0000000000002"/>
    <n v="0.4"/>
  </r>
  <r>
    <x v="2"/>
    <n v="1128299"/>
    <x v="96"/>
    <x v="2"/>
    <x v="26"/>
    <s v="Albuquerque"/>
    <x v="2"/>
    <n v="0.55000000000000004"/>
    <n v="5250"/>
    <n v="2887.5000000000005"/>
    <n v="1010.6250000000001"/>
    <n v="0.35"/>
  </r>
  <r>
    <x v="2"/>
    <n v="1128299"/>
    <x v="96"/>
    <x v="2"/>
    <x v="26"/>
    <s v="Albuquerque"/>
    <x v="3"/>
    <n v="0.5"/>
    <n v="4250"/>
    <n v="2125"/>
    <n v="850"/>
    <n v="0.4"/>
  </r>
  <r>
    <x v="2"/>
    <n v="1128299"/>
    <x v="96"/>
    <x v="2"/>
    <x v="26"/>
    <s v="Albuquerque"/>
    <x v="4"/>
    <n v="0.55000000000000004"/>
    <n v="4750"/>
    <n v="2612.5"/>
    <n v="914.37499999999989"/>
    <n v="0.35"/>
  </r>
  <r>
    <x v="2"/>
    <n v="1128299"/>
    <x v="96"/>
    <x v="2"/>
    <x v="26"/>
    <s v="Albuquerque"/>
    <x v="5"/>
    <n v="0.70000000000000007"/>
    <n v="4750"/>
    <n v="3325.0000000000005"/>
    <n v="831.25000000000011"/>
    <n v="0.25"/>
  </r>
  <r>
    <x v="2"/>
    <n v="1128299"/>
    <x v="97"/>
    <x v="2"/>
    <x v="26"/>
    <s v="Albuquerque"/>
    <x v="0"/>
    <n v="0.55000000000000004"/>
    <n v="6750"/>
    <n v="3712.5000000000005"/>
    <n v="1485.0000000000002"/>
    <n v="0.4"/>
  </r>
  <r>
    <x v="2"/>
    <n v="1128299"/>
    <x v="97"/>
    <x v="2"/>
    <x v="26"/>
    <s v="Albuquerque"/>
    <x v="1"/>
    <n v="0.60000000000000009"/>
    <n v="6250"/>
    <n v="3750.0000000000005"/>
    <n v="1500.0000000000002"/>
    <n v="0.4"/>
  </r>
  <r>
    <x v="2"/>
    <n v="1128299"/>
    <x v="97"/>
    <x v="2"/>
    <x v="26"/>
    <s v="Albuquerque"/>
    <x v="2"/>
    <n v="0.55000000000000004"/>
    <n v="5000"/>
    <n v="2750"/>
    <n v="962.49999999999989"/>
    <n v="0.35"/>
  </r>
  <r>
    <x v="2"/>
    <n v="1128299"/>
    <x v="97"/>
    <x v="2"/>
    <x v="26"/>
    <s v="Albuquerque"/>
    <x v="3"/>
    <n v="0.55000000000000004"/>
    <n v="4500"/>
    <n v="2475"/>
    <n v="990"/>
    <n v="0.4"/>
  </r>
  <r>
    <x v="2"/>
    <n v="1128299"/>
    <x v="97"/>
    <x v="2"/>
    <x v="26"/>
    <s v="Albuquerque"/>
    <x v="4"/>
    <n v="0.65"/>
    <n v="4500"/>
    <n v="2925"/>
    <n v="1023.7499999999999"/>
    <n v="0.35"/>
  </r>
  <r>
    <x v="2"/>
    <n v="1128299"/>
    <x v="97"/>
    <x v="2"/>
    <x v="26"/>
    <s v="Albuquerque"/>
    <x v="5"/>
    <n v="0.70000000000000007"/>
    <n v="4250"/>
    <n v="2975.0000000000005"/>
    <n v="743.75000000000011"/>
    <n v="0.25"/>
  </r>
  <r>
    <x v="2"/>
    <n v="1128299"/>
    <x v="98"/>
    <x v="2"/>
    <x v="26"/>
    <s v="Albuquerque"/>
    <x v="0"/>
    <n v="0.45000000000000012"/>
    <n v="6000"/>
    <n v="2700.0000000000009"/>
    <n v="1080.0000000000005"/>
    <n v="0.4"/>
  </r>
  <r>
    <x v="2"/>
    <n v="1128299"/>
    <x v="98"/>
    <x v="2"/>
    <x v="26"/>
    <s v="Albuquerque"/>
    <x v="1"/>
    <n v="0.50000000000000011"/>
    <n v="6000"/>
    <n v="3000.0000000000005"/>
    <n v="1200.0000000000002"/>
    <n v="0.4"/>
  </r>
  <r>
    <x v="2"/>
    <n v="1128299"/>
    <x v="98"/>
    <x v="2"/>
    <x v="26"/>
    <s v="Albuquerque"/>
    <x v="2"/>
    <n v="0.45000000000000012"/>
    <n v="4500"/>
    <n v="2025.0000000000005"/>
    <n v="708.75000000000011"/>
    <n v="0.35"/>
  </r>
  <r>
    <x v="2"/>
    <n v="1128299"/>
    <x v="98"/>
    <x v="2"/>
    <x v="26"/>
    <s v="Albuquerque"/>
    <x v="3"/>
    <n v="0.45000000000000012"/>
    <n v="4000"/>
    <n v="1800.0000000000005"/>
    <n v="720.00000000000023"/>
    <n v="0.4"/>
  </r>
  <r>
    <x v="2"/>
    <n v="1128299"/>
    <x v="98"/>
    <x v="2"/>
    <x v="26"/>
    <s v="Albuquerque"/>
    <x v="4"/>
    <n v="0.55000000000000004"/>
    <n v="4000"/>
    <n v="2200"/>
    <n v="770"/>
    <n v="0.35"/>
  </r>
  <r>
    <x v="2"/>
    <n v="1128299"/>
    <x v="98"/>
    <x v="2"/>
    <x v="26"/>
    <s v="Albuquerque"/>
    <x v="5"/>
    <n v="0.60000000000000009"/>
    <n v="4500"/>
    <n v="2700.0000000000005"/>
    <n v="675.00000000000011"/>
    <n v="0.25"/>
  </r>
  <r>
    <x v="2"/>
    <n v="1128299"/>
    <x v="99"/>
    <x v="2"/>
    <x v="26"/>
    <s v="Albuquerque"/>
    <x v="0"/>
    <n v="0.45000000000000012"/>
    <n v="5250"/>
    <n v="2362.5000000000005"/>
    <n v="945.00000000000023"/>
    <n v="0.4"/>
  </r>
  <r>
    <x v="2"/>
    <n v="1128299"/>
    <x v="99"/>
    <x v="2"/>
    <x v="26"/>
    <s v="Albuquerque"/>
    <x v="1"/>
    <n v="0.50000000000000011"/>
    <n v="5250"/>
    <n v="2625.0000000000005"/>
    <n v="1050.0000000000002"/>
    <n v="0.4"/>
  </r>
  <r>
    <x v="2"/>
    <n v="1128299"/>
    <x v="99"/>
    <x v="2"/>
    <x v="26"/>
    <s v="Albuquerque"/>
    <x v="2"/>
    <n v="0.45000000000000012"/>
    <n v="3500"/>
    <n v="1575.0000000000005"/>
    <n v="551.25000000000011"/>
    <n v="0.35"/>
  </r>
  <r>
    <x v="2"/>
    <n v="1128299"/>
    <x v="99"/>
    <x v="2"/>
    <x v="26"/>
    <s v="Albuquerque"/>
    <x v="3"/>
    <n v="0.45000000000000012"/>
    <n v="3250"/>
    <n v="1462.5000000000005"/>
    <n v="585.00000000000023"/>
    <n v="0.4"/>
  </r>
  <r>
    <x v="2"/>
    <n v="1128299"/>
    <x v="99"/>
    <x v="2"/>
    <x v="26"/>
    <s v="Albuquerque"/>
    <x v="4"/>
    <n v="0.55000000000000004"/>
    <n v="3000"/>
    <n v="1650.0000000000002"/>
    <n v="577.5"/>
    <n v="0.35"/>
  </r>
  <r>
    <x v="2"/>
    <n v="1128299"/>
    <x v="99"/>
    <x v="2"/>
    <x v="26"/>
    <s v="Albuquerque"/>
    <x v="5"/>
    <n v="0.70000000000000007"/>
    <n v="3500"/>
    <n v="2450.0000000000005"/>
    <n v="612.50000000000011"/>
    <n v="0.25"/>
  </r>
  <r>
    <x v="2"/>
    <n v="1128299"/>
    <x v="100"/>
    <x v="2"/>
    <x v="26"/>
    <s v="Albuquerque"/>
    <x v="0"/>
    <n v="0.55000000000000004"/>
    <n v="5250"/>
    <n v="2887.5000000000005"/>
    <n v="1155.0000000000002"/>
    <n v="0.4"/>
  </r>
  <r>
    <x v="2"/>
    <n v="1128299"/>
    <x v="100"/>
    <x v="2"/>
    <x v="26"/>
    <s v="Albuquerque"/>
    <x v="1"/>
    <n v="0.60000000000000009"/>
    <n v="5750"/>
    <n v="3450.0000000000005"/>
    <n v="1380.0000000000002"/>
    <n v="0.4"/>
  </r>
  <r>
    <x v="2"/>
    <n v="1128299"/>
    <x v="100"/>
    <x v="2"/>
    <x v="26"/>
    <s v="Albuquerque"/>
    <x v="2"/>
    <n v="0.55000000000000004"/>
    <n v="4250"/>
    <n v="2337.5"/>
    <n v="818.125"/>
    <n v="0.35"/>
  </r>
  <r>
    <x v="2"/>
    <n v="1128299"/>
    <x v="100"/>
    <x v="2"/>
    <x v="26"/>
    <s v="Albuquerque"/>
    <x v="3"/>
    <n v="0.55000000000000004"/>
    <n v="4000"/>
    <n v="2200"/>
    <n v="880"/>
    <n v="0.4"/>
  </r>
  <r>
    <x v="2"/>
    <n v="1128299"/>
    <x v="100"/>
    <x v="2"/>
    <x v="26"/>
    <s v="Albuquerque"/>
    <x v="4"/>
    <n v="0.65"/>
    <n v="3500"/>
    <n v="2275"/>
    <n v="796.25"/>
    <n v="0.35"/>
  </r>
  <r>
    <x v="2"/>
    <n v="1128299"/>
    <x v="100"/>
    <x v="2"/>
    <x v="26"/>
    <s v="Albuquerque"/>
    <x v="5"/>
    <n v="0.70000000000000007"/>
    <n v="4750"/>
    <n v="3325.0000000000005"/>
    <n v="831.25000000000011"/>
    <n v="0.25"/>
  </r>
  <r>
    <x v="2"/>
    <n v="1128299"/>
    <x v="101"/>
    <x v="2"/>
    <x v="26"/>
    <s v="Albuquerque"/>
    <x v="0"/>
    <n v="0.55000000000000004"/>
    <n v="6750"/>
    <n v="3712.5000000000005"/>
    <n v="1485.0000000000002"/>
    <n v="0.4"/>
  </r>
  <r>
    <x v="2"/>
    <n v="1128299"/>
    <x v="101"/>
    <x v="2"/>
    <x v="26"/>
    <s v="Albuquerque"/>
    <x v="1"/>
    <n v="0.60000000000000009"/>
    <n v="6750"/>
    <n v="4050.0000000000005"/>
    <n v="1620.0000000000002"/>
    <n v="0.4"/>
  </r>
  <r>
    <x v="2"/>
    <n v="1128299"/>
    <x v="101"/>
    <x v="2"/>
    <x v="26"/>
    <s v="Albuquerque"/>
    <x v="2"/>
    <n v="0.55000000000000004"/>
    <n v="4750"/>
    <n v="2612.5"/>
    <n v="914.37499999999989"/>
    <n v="0.35"/>
  </r>
  <r>
    <x v="2"/>
    <n v="1128299"/>
    <x v="101"/>
    <x v="2"/>
    <x v="26"/>
    <s v="Albuquerque"/>
    <x v="3"/>
    <n v="0.55000000000000004"/>
    <n v="4750"/>
    <n v="2612.5"/>
    <n v="1045"/>
    <n v="0.4"/>
  </r>
  <r>
    <x v="2"/>
    <n v="1128299"/>
    <x v="101"/>
    <x v="2"/>
    <x v="26"/>
    <s v="Albuquerque"/>
    <x v="4"/>
    <n v="0.65"/>
    <n v="4000"/>
    <n v="2600"/>
    <n v="909.99999999999989"/>
    <n v="0.35"/>
  </r>
  <r>
    <x v="2"/>
    <n v="1128299"/>
    <x v="101"/>
    <x v="2"/>
    <x v="26"/>
    <s v="Albuquerque"/>
    <x v="5"/>
    <n v="0.70000000000000007"/>
    <n v="5000"/>
    <n v="3500.0000000000005"/>
    <n v="875.00000000000011"/>
    <n v="0.25"/>
  </r>
  <r>
    <x v="0"/>
    <n v="1185732"/>
    <x v="204"/>
    <x v="4"/>
    <x v="27"/>
    <s v="Atlanta"/>
    <x v="0"/>
    <n v="0.4"/>
    <n v="10250"/>
    <n v="4100"/>
    <n v="1845"/>
    <n v="0.45"/>
  </r>
  <r>
    <x v="0"/>
    <n v="1185732"/>
    <x v="204"/>
    <x v="4"/>
    <x v="27"/>
    <s v="Atlanta"/>
    <x v="1"/>
    <n v="0.4"/>
    <n v="8250"/>
    <n v="3300"/>
    <n v="1155"/>
    <n v="0.35"/>
  </r>
  <r>
    <x v="0"/>
    <n v="1185732"/>
    <x v="204"/>
    <x v="4"/>
    <x v="27"/>
    <s v="Atlanta"/>
    <x v="2"/>
    <n v="0.30000000000000004"/>
    <n v="8250"/>
    <n v="2475.0000000000005"/>
    <n v="618.75000000000011"/>
    <n v="0.25"/>
  </r>
  <r>
    <x v="0"/>
    <n v="1185732"/>
    <x v="204"/>
    <x v="4"/>
    <x v="27"/>
    <s v="Atlanta"/>
    <x v="3"/>
    <n v="0.35"/>
    <n v="6750"/>
    <n v="2362.5"/>
    <n v="708.75"/>
    <n v="0.3"/>
  </r>
  <r>
    <x v="0"/>
    <n v="1185732"/>
    <x v="204"/>
    <x v="4"/>
    <x v="27"/>
    <s v="Atlanta"/>
    <x v="4"/>
    <n v="0.5"/>
    <n v="7250"/>
    <n v="3625"/>
    <n v="1268.75"/>
    <n v="0.35"/>
  </r>
  <r>
    <x v="0"/>
    <n v="1185732"/>
    <x v="204"/>
    <x v="4"/>
    <x v="27"/>
    <s v="Atlanta"/>
    <x v="5"/>
    <n v="0.4"/>
    <n v="8250"/>
    <n v="3300"/>
    <n v="1650"/>
    <n v="0.5"/>
  </r>
  <r>
    <x v="0"/>
    <n v="1185732"/>
    <x v="205"/>
    <x v="4"/>
    <x v="27"/>
    <s v="Atlanta"/>
    <x v="0"/>
    <n v="0.4"/>
    <n v="10750"/>
    <n v="4300"/>
    <n v="1935"/>
    <n v="0.45"/>
  </r>
  <r>
    <x v="0"/>
    <n v="1185732"/>
    <x v="205"/>
    <x v="4"/>
    <x v="27"/>
    <s v="Atlanta"/>
    <x v="1"/>
    <n v="0.4"/>
    <n v="7250"/>
    <n v="2900"/>
    <n v="1014.9999999999999"/>
    <n v="0.35"/>
  </r>
  <r>
    <x v="0"/>
    <n v="1185732"/>
    <x v="205"/>
    <x v="4"/>
    <x v="27"/>
    <s v="Atlanta"/>
    <x v="2"/>
    <n v="0.30000000000000004"/>
    <n v="7750"/>
    <n v="2325.0000000000005"/>
    <n v="581.25000000000011"/>
    <n v="0.25"/>
  </r>
  <r>
    <x v="0"/>
    <n v="1185732"/>
    <x v="205"/>
    <x v="4"/>
    <x v="27"/>
    <s v="Atlanta"/>
    <x v="3"/>
    <n v="0.35"/>
    <n v="6250"/>
    <n v="2187.5"/>
    <n v="656.25"/>
    <n v="0.3"/>
  </r>
  <r>
    <x v="0"/>
    <n v="1185732"/>
    <x v="205"/>
    <x v="4"/>
    <x v="27"/>
    <s v="Atlanta"/>
    <x v="4"/>
    <n v="0.5"/>
    <n v="7000"/>
    <n v="3500"/>
    <n v="1225"/>
    <n v="0.35"/>
  </r>
  <r>
    <x v="0"/>
    <n v="1185732"/>
    <x v="205"/>
    <x v="4"/>
    <x v="27"/>
    <s v="Atlanta"/>
    <x v="5"/>
    <n v="0.35"/>
    <n v="8000"/>
    <n v="2800"/>
    <n v="1400"/>
    <n v="0.5"/>
  </r>
  <r>
    <x v="0"/>
    <n v="1185732"/>
    <x v="115"/>
    <x v="4"/>
    <x v="27"/>
    <s v="Atlanta"/>
    <x v="0"/>
    <n v="0.35"/>
    <n v="10200"/>
    <n v="3570"/>
    <n v="1606.5"/>
    <n v="0.45"/>
  </r>
  <r>
    <x v="0"/>
    <n v="1185732"/>
    <x v="115"/>
    <x v="4"/>
    <x v="27"/>
    <s v="Atlanta"/>
    <x v="1"/>
    <n v="0.35"/>
    <n v="7000"/>
    <n v="2450"/>
    <n v="857.5"/>
    <n v="0.35"/>
  </r>
  <r>
    <x v="0"/>
    <n v="1185732"/>
    <x v="115"/>
    <x v="4"/>
    <x v="27"/>
    <s v="Atlanta"/>
    <x v="2"/>
    <n v="0.25"/>
    <n v="7250"/>
    <n v="1812.5"/>
    <n v="453.125"/>
    <n v="0.25"/>
  </r>
  <r>
    <x v="0"/>
    <n v="1185732"/>
    <x v="115"/>
    <x v="4"/>
    <x v="27"/>
    <s v="Atlanta"/>
    <x v="3"/>
    <n v="0.29999999999999993"/>
    <n v="5750"/>
    <n v="1724.9999999999995"/>
    <n v="517.49999999999989"/>
    <n v="0.3"/>
  </r>
  <r>
    <x v="0"/>
    <n v="1185732"/>
    <x v="115"/>
    <x v="4"/>
    <x v="27"/>
    <s v="Atlanta"/>
    <x v="4"/>
    <n v="0.45000000000000007"/>
    <n v="6250"/>
    <n v="2812.5000000000005"/>
    <n v="984.37500000000011"/>
    <n v="0.35"/>
  </r>
  <r>
    <x v="0"/>
    <n v="1185732"/>
    <x v="115"/>
    <x v="4"/>
    <x v="27"/>
    <s v="Atlanta"/>
    <x v="5"/>
    <n v="0.35"/>
    <n v="7250"/>
    <n v="2537.5"/>
    <n v="1268.75"/>
    <n v="0.5"/>
  </r>
  <r>
    <x v="0"/>
    <n v="1185732"/>
    <x v="206"/>
    <x v="4"/>
    <x v="27"/>
    <s v="Atlanta"/>
    <x v="0"/>
    <n v="0.35"/>
    <n v="9750"/>
    <n v="3412.5"/>
    <n v="1535.625"/>
    <n v="0.45"/>
  </r>
  <r>
    <x v="0"/>
    <n v="1185732"/>
    <x v="206"/>
    <x v="4"/>
    <x v="27"/>
    <s v="Atlanta"/>
    <x v="1"/>
    <n v="0.35"/>
    <n v="6750"/>
    <n v="2362.5"/>
    <n v="826.875"/>
    <n v="0.35"/>
  </r>
  <r>
    <x v="0"/>
    <n v="1185732"/>
    <x v="206"/>
    <x v="4"/>
    <x v="27"/>
    <s v="Atlanta"/>
    <x v="2"/>
    <n v="0.25"/>
    <n v="6750"/>
    <n v="1687.5"/>
    <n v="421.875"/>
    <n v="0.25"/>
  </r>
  <r>
    <x v="0"/>
    <n v="1185732"/>
    <x v="206"/>
    <x v="4"/>
    <x v="27"/>
    <s v="Atlanta"/>
    <x v="3"/>
    <n v="0.29999999999999993"/>
    <n v="6000"/>
    <n v="1799.9999999999995"/>
    <n v="539.99999999999989"/>
    <n v="0.3"/>
  </r>
  <r>
    <x v="0"/>
    <n v="1185732"/>
    <x v="206"/>
    <x v="4"/>
    <x v="27"/>
    <s v="Atlanta"/>
    <x v="4"/>
    <n v="0.5"/>
    <n v="6250"/>
    <n v="3125"/>
    <n v="1093.75"/>
    <n v="0.35"/>
  </r>
  <r>
    <x v="0"/>
    <n v="1185732"/>
    <x v="206"/>
    <x v="4"/>
    <x v="27"/>
    <s v="Atlanta"/>
    <x v="5"/>
    <n v="0.4"/>
    <n v="7750"/>
    <n v="3100"/>
    <n v="1550"/>
    <n v="0.5"/>
  </r>
  <r>
    <x v="0"/>
    <n v="1185732"/>
    <x v="174"/>
    <x v="4"/>
    <x v="27"/>
    <s v="Atlanta"/>
    <x v="0"/>
    <n v="0.5"/>
    <n v="10450"/>
    <n v="5225"/>
    <n v="2351.25"/>
    <n v="0.45"/>
  </r>
  <r>
    <x v="0"/>
    <n v="1185732"/>
    <x v="174"/>
    <x v="4"/>
    <x v="27"/>
    <s v="Atlanta"/>
    <x v="1"/>
    <n v="0.5"/>
    <n v="7500"/>
    <n v="3750"/>
    <n v="1312.5"/>
    <n v="0.35"/>
  </r>
  <r>
    <x v="0"/>
    <n v="1185732"/>
    <x v="174"/>
    <x v="4"/>
    <x v="27"/>
    <s v="Atlanta"/>
    <x v="2"/>
    <n v="0.45"/>
    <n v="7250"/>
    <n v="3262.5"/>
    <n v="815.625"/>
    <n v="0.25"/>
  </r>
  <r>
    <x v="0"/>
    <n v="1185732"/>
    <x v="174"/>
    <x v="4"/>
    <x v="27"/>
    <s v="Atlanta"/>
    <x v="3"/>
    <n v="0.45"/>
    <n v="6750"/>
    <n v="3037.5"/>
    <n v="911.25"/>
    <n v="0.3"/>
  </r>
  <r>
    <x v="0"/>
    <n v="1185732"/>
    <x v="174"/>
    <x v="4"/>
    <x v="27"/>
    <s v="Atlanta"/>
    <x v="4"/>
    <n v="0.54999999999999993"/>
    <n v="7000"/>
    <n v="3849.9999999999995"/>
    <n v="1347.4999999999998"/>
    <n v="0.35"/>
  </r>
  <r>
    <x v="0"/>
    <n v="1185732"/>
    <x v="174"/>
    <x v="4"/>
    <x v="27"/>
    <s v="Atlanta"/>
    <x v="5"/>
    <n v="0.6"/>
    <n v="8000"/>
    <n v="4800"/>
    <n v="2400"/>
    <n v="0.5"/>
  </r>
  <r>
    <x v="0"/>
    <n v="1185732"/>
    <x v="207"/>
    <x v="4"/>
    <x v="27"/>
    <s v="Atlanta"/>
    <x v="0"/>
    <n v="0.54999999999999993"/>
    <n v="10500"/>
    <n v="5774.9999999999991"/>
    <n v="2598.7499999999995"/>
    <n v="0.45"/>
  </r>
  <r>
    <x v="0"/>
    <n v="1185732"/>
    <x v="207"/>
    <x v="4"/>
    <x v="27"/>
    <s v="Atlanta"/>
    <x v="1"/>
    <n v="0.5"/>
    <n v="8000"/>
    <n v="4000"/>
    <n v="1400"/>
    <n v="0.35"/>
  </r>
  <r>
    <x v="0"/>
    <n v="1185732"/>
    <x v="207"/>
    <x v="4"/>
    <x v="27"/>
    <s v="Atlanta"/>
    <x v="2"/>
    <n v="0.5"/>
    <n v="7750"/>
    <n v="3875"/>
    <n v="968.75"/>
    <n v="0.25"/>
  </r>
  <r>
    <x v="0"/>
    <n v="1185732"/>
    <x v="207"/>
    <x v="4"/>
    <x v="27"/>
    <s v="Atlanta"/>
    <x v="3"/>
    <n v="0.5"/>
    <n v="7500"/>
    <n v="3750"/>
    <n v="1125"/>
    <n v="0.3"/>
  </r>
  <r>
    <x v="0"/>
    <n v="1185732"/>
    <x v="207"/>
    <x v="4"/>
    <x v="27"/>
    <s v="Atlanta"/>
    <x v="4"/>
    <n v="0.65"/>
    <n v="7500"/>
    <n v="4875"/>
    <n v="1706.25"/>
    <n v="0.35"/>
  </r>
  <r>
    <x v="0"/>
    <n v="1185732"/>
    <x v="207"/>
    <x v="4"/>
    <x v="27"/>
    <s v="Atlanta"/>
    <x v="5"/>
    <n v="0.70000000000000007"/>
    <n v="9250"/>
    <n v="6475.0000000000009"/>
    <n v="3237.5000000000005"/>
    <n v="0.5"/>
  </r>
  <r>
    <x v="0"/>
    <n v="1185732"/>
    <x v="116"/>
    <x v="4"/>
    <x v="27"/>
    <s v="Atlanta"/>
    <x v="0"/>
    <n v="0.65"/>
    <n v="11500"/>
    <n v="7475"/>
    <n v="3363.75"/>
    <n v="0.45"/>
  </r>
  <r>
    <x v="0"/>
    <n v="1185732"/>
    <x v="116"/>
    <x v="4"/>
    <x v="27"/>
    <s v="Atlanta"/>
    <x v="1"/>
    <n v="0.60000000000000009"/>
    <n v="9000"/>
    <n v="5400.0000000000009"/>
    <n v="1890.0000000000002"/>
    <n v="0.35"/>
  </r>
  <r>
    <x v="0"/>
    <n v="1185732"/>
    <x v="116"/>
    <x v="4"/>
    <x v="27"/>
    <s v="Atlanta"/>
    <x v="2"/>
    <n v="0.55000000000000004"/>
    <n v="8250"/>
    <n v="4537.5"/>
    <n v="1134.375"/>
    <n v="0.25"/>
  </r>
  <r>
    <x v="0"/>
    <n v="1185732"/>
    <x v="116"/>
    <x v="4"/>
    <x v="27"/>
    <s v="Atlanta"/>
    <x v="3"/>
    <n v="0.55000000000000004"/>
    <n v="7750"/>
    <n v="4262.5"/>
    <n v="1278.75"/>
    <n v="0.3"/>
  </r>
  <r>
    <x v="0"/>
    <n v="1185732"/>
    <x v="116"/>
    <x v="4"/>
    <x v="27"/>
    <s v="Atlanta"/>
    <x v="4"/>
    <n v="0.65"/>
    <n v="8000"/>
    <n v="5200"/>
    <n v="1819.9999999999998"/>
    <n v="0.35"/>
  </r>
  <r>
    <x v="0"/>
    <n v="1185732"/>
    <x v="116"/>
    <x v="4"/>
    <x v="27"/>
    <s v="Atlanta"/>
    <x v="5"/>
    <n v="0.70000000000000007"/>
    <n v="9750"/>
    <n v="6825.0000000000009"/>
    <n v="3412.5000000000005"/>
    <n v="0.5"/>
  </r>
  <r>
    <x v="0"/>
    <n v="1185732"/>
    <x v="208"/>
    <x v="4"/>
    <x v="27"/>
    <s v="Atlanta"/>
    <x v="0"/>
    <n v="0.65"/>
    <n v="11250"/>
    <n v="7312.5"/>
    <n v="3290.625"/>
    <n v="0.45"/>
  </r>
  <r>
    <x v="0"/>
    <n v="1185732"/>
    <x v="208"/>
    <x v="4"/>
    <x v="27"/>
    <s v="Atlanta"/>
    <x v="1"/>
    <n v="0.60000000000000009"/>
    <n v="9000"/>
    <n v="5400.0000000000009"/>
    <n v="1890.0000000000002"/>
    <n v="0.35"/>
  </r>
  <r>
    <x v="0"/>
    <n v="1185732"/>
    <x v="208"/>
    <x v="4"/>
    <x v="27"/>
    <s v="Atlanta"/>
    <x v="2"/>
    <n v="0.55000000000000004"/>
    <n v="8250"/>
    <n v="4537.5"/>
    <n v="1134.375"/>
    <n v="0.25"/>
  </r>
  <r>
    <x v="0"/>
    <n v="1185732"/>
    <x v="208"/>
    <x v="4"/>
    <x v="27"/>
    <s v="Atlanta"/>
    <x v="3"/>
    <n v="0.45"/>
    <n v="7750"/>
    <n v="3487.5"/>
    <n v="1046.25"/>
    <n v="0.3"/>
  </r>
  <r>
    <x v="0"/>
    <n v="1185732"/>
    <x v="208"/>
    <x v="4"/>
    <x v="27"/>
    <s v="Atlanta"/>
    <x v="4"/>
    <n v="0.55000000000000004"/>
    <n v="7500"/>
    <n v="4125"/>
    <n v="1443.75"/>
    <n v="0.35"/>
  </r>
  <r>
    <x v="0"/>
    <n v="1185732"/>
    <x v="208"/>
    <x v="4"/>
    <x v="27"/>
    <s v="Atlanta"/>
    <x v="5"/>
    <n v="0.60000000000000009"/>
    <n v="9250"/>
    <n v="5550.0000000000009"/>
    <n v="2775.0000000000005"/>
    <n v="0.5"/>
  </r>
  <r>
    <x v="0"/>
    <n v="1185732"/>
    <x v="178"/>
    <x v="4"/>
    <x v="27"/>
    <s v="Atlanta"/>
    <x v="0"/>
    <n v="0.55000000000000004"/>
    <n v="10250"/>
    <n v="5637.5000000000009"/>
    <n v="2536.8750000000005"/>
    <n v="0.45"/>
  </r>
  <r>
    <x v="0"/>
    <n v="1185732"/>
    <x v="178"/>
    <x v="4"/>
    <x v="27"/>
    <s v="Atlanta"/>
    <x v="1"/>
    <n v="0.50000000000000011"/>
    <n v="8250"/>
    <n v="4125.0000000000009"/>
    <n v="1443.7500000000002"/>
    <n v="0.35"/>
  </r>
  <r>
    <x v="0"/>
    <n v="1185732"/>
    <x v="178"/>
    <x v="4"/>
    <x v="27"/>
    <s v="Atlanta"/>
    <x v="2"/>
    <n v="0.4"/>
    <n v="7250"/>
    <n v="2900"/>
    <n v="725"/>
    <n v="0.25"/>
  </r>
  <r>
    <x v="0"/>
    <n v="1185732"/>
    <x v="178"/>
    <x v="4"/>
    <x v="27"/>
    <s v="Atlanta"/>
    <x v="3"/>
    <n v="0.4"/>
    <n v="7000"/>
    <n v="2800"/>
    <n v="840"/>
    <n v="0.3"/>
  </r>
  <r>
    <x v="0"/>
    <n v="1185732"/>
    <x v="178"/>
    <x v="4"/>
    <x v="27"/>
    <s v="Atlanta"/>
    <x v="4"/>
    <n v="0.5"/>
    <n v="7000"/>
    <n v="3500"/>
    <n v="1225"/>
    <n v="0.35"/>
  </r>
  <r>
    <x v="0"/>
    <n v="1185732"/>
    <x v="178"/>
    <x v="4"/>
    <x v="27"/>
    <s v="Atlanta"/>
    <x v="5"/>
    <n v="0.55000000000000004"/>
    <n v="8000"/>
    <n v="4400"/>
    <n v="2200"/>
    <n v="0.5"/>
  </r>
  <r>
    <x v="0"/>
    <n v="1185732"/>
    <x v="209"/>
    <x v="4"/>
    <x v="27"/>
    <s v="Atlanta"/>
    <x v="0"/>
    <n v="0.55000000000000004"/>
    <n v="9750"/>
    <n v="5362.5"/>
    <n v="2413.125"/>
    <n v="0.45"/>
  </r>
  <r>
    <x v="0"/>
    <n v="1185732"/>
    <x v="209"/>
    <x v="4"/>
    <x v="27"/>
    <s v="Atlanta"/>
    <x v="1"/>
    <n v="0.45000000000000012"/>
    <n v="8000"/>
    <n v="3600.0000000000009"/>
    <n v="1260.0000000000002"/>
    <n v="0.35"/>
  </r>
  <r>
    <x v="0"/>
    <n v="1185732"/>
    <x v="209"/>
    <x v="4"/>
    <x v="27"/>
    <s v="Atlanta"/>
    <x v="2"/>
    <n v="0.45000000000000012"/>
    <n v="6750"/>
    <n v="3037.5000000000009"/>
    <n v="759.37500000000023"/>
    <n v="0.25"/>
  </r>
  <r>
    <x v="0"/>
    <n v="1185732"/>
    <x v="209"/>
    <x v="4"/>
    <x v="27"/>
    <s v="Atlanta"/>
    <x v="3"/>
    <n v="0.45000000000000012"/>
    <n v="6500"/>
    <n v="2925.0000000000009"/>
    <n v="877.50000000000023"/>
    <n v="0.3"/>
  </r>
  <r>
    <x v="0"/>
    <n v="1185732"/>
    <x v="209"/>
    <x v="4"/>
    <x v="27"/>
    <s v="Atlanta"/>
    <x v="4"/>
    <n v="0.55000000000000004"/>
    <n v="6500"/>
    <n v="3575.0000000000005"/>
    <n v="1251.25"/>
    <n v="0.35"/>
  </r>
  <r>
    <x v="0"/>
    <n v="1185732"/>
    <x v="209"/>
    <x v="4"/>
    <x v="27"/>
    <s v="Atlanta"/>
    <x v="5"/>
    <n v="0.6"/>
    <n v="7750"/>
    <n v="4650"/>
    <n v="2325"/>
    <n v="0.5"/>
  </r>
  <r>
    <x v="0"/>
    <n v="1185732"/>
    <x v="210"/>
    <x v="4"/>
    <x v="27"/>
    <s v="Atlanta"/>
    <x v="0"/>
    <n v="0.55000000000000004"/>
    <n v="9250"/>
    <n v="5087.5"/>
    <n v="2289.375"/>
    <n v="0.45"/>
  </r>
  <r>
    <x v="0"/>
    <n v="1185732"/>
    <x v="210"/>
    <x v="4"/>
    <x v="27"/>
    <s v="Atlanta"/>
    <x v="1"/>
    <n v="0.45000000000000012"/>
    <n v="7500"/>
    <n v="3375.0000000000009"/>
    <n v="1181.2500000000002"/>
    <n v="0.35"/>
  </r>
  <r>
    <x v="0"/>
    <n v="1185732"/>
    <x v="210"/>
    <x v="4"/>
    <x v="27"/>
    <s v="Atlanta"/>
    <x v="2"/>
    <n v="0.45000000000000012"/>
    <n v="6950"/>
    <n v="3127.5000000000009"/>
    <n v="781.87500000000023"/>
    <n v="0.25"/>
  </r>
  <r>
    <x v="0"/>
    <n v="1185732"/>
    <x v="210"/>
    <x v="4"/>
    <x v="27"/>
    <s v="Atlanta"/>
    <x v="3"/>
    <n v="0.55000000000000016"/>
    <n v="7500"/>
    <n v="4125.0000000000009"/>
    <n v="1237.5000000000002"/>
    <n v="0.3"/>
  </r>
  <r>
    <x v="0"/>
    <n v="1185732"/>
    <x v="210"/>
    <x v="4"/>
    <x v="27"/>
    <s v="Atlanta"/>
    <x v="4"/>
    <n v="0.70000000000000007"/>
    <n v="7250"/>
    <n v="5075.0000000000009"/>
    <n v="1776.2500000000002"/>
    <n v="0.35"/>
  </r>
  <r>
    <x v="0"/>
    <n v="1185732"/>
    <x v="210"/>
    <x v="4"/>
    <x v="27"/>
    <s v="Atlanta"/>
    <x v="5"/>
    <n v="0.75"/>
    <n v="8250"/>
    <n v="6187.5"/>
    <n v="3093.75"/>
    <n v="0.5"/>
  </r>
  <r>
    <x v="0"/>
    <n v="1185732"/>
    <x v="211"/>
    <x v="4"/>
    <x v="27"/>
    <s v="Atlanta"/>
    <x v="0"/>
    <n v="0.70000000000000007"/>
    <n v="10750"/>
    <n v="7525.0000000000009"/>
    <n v="3386.2500000000005"/>
    <n v="0.45"/>
  </r>
  <r>
    <x v="0"/>
    <n v="1185732"/>
    <x v="211"/>
    <x v="4"/>
    <x v="27"/>
    <s v="Atlanta"/>
    <x v="1"/>
    <n v="0.60000000000000009"/>
    <n v="8750"/>
    <n v="5250.0000000000009"/>
    <n v="1837.5000000000002"/>
    <n v="0.35"/>
  </r>
  <r>
    <x v="0"/>
    <n v="1185732"/>
    <x v="211"/>
    <x v="4"/>
    <x v="27"/>
    <s v="Atlanta"/>
    <x v="2"/>
    <n v="0.60000000000000009"/>
    <n v="8250"/>
    <n v="4950.0000000000009"/>
    <n v="1237.5000000000002"/>
    <n v="0.25"/>
  </r>
  <r>
    <x v="0"/>
    <n v="1185732"/>
    <x v="211"/>
    <x v="4"/>
    <x v="27"/>
    <s v="Atlanta"/>
    <x v="3"/>
    <n v="0.60000000000000009"/>
    <n v="7750"/>
    <n v="4650.0000000000009"/>
    <n v="1395.0000000000002"/>
    <n v="0.3"/>
  </r>
  <r>
    <x v="0"/>
    <n v="1185732"/>
    <x v="211"/>
    <x v="4"/>
    <x v="27"/>
    <s v="Atlanta"/>
    <x v="4"/>
    <n v="0.70000000000000007"/>
    <n v="7750"/>
    <n v="5425.0000000000009"/>
    <n v="1898.7500000000002"/>
    <n v="0.35"/>
  </r>
  <r>
    <x v="0"/>
    <n v="1185732"/>
    <x v="211"/>
    <x v="4"/>
    <x v="27"/>
    <s v="Atlanta"/>
    <x v="5"/>
    <n v="0.75"/>
    <n v="8750"/>
    <n v="6562.5"/>
    <n v="3281.25"/>
    <n v="0.5"/>
  </r>
  <r>
    <x v="0"/>
    <n v="1185732"/>
    <x v="212"/>
    <x v="4"/>
    <x v="28"/>
    <s v="Charleston"/>
    <x v="0"/>
    <n v="0.35000000000000003"/>
    <n v="9250"/>
    <n v="3237.5000000000005"/>
    <n v="1295.0000000000002"/>
    <n v="0.4"/>
  </r>
  <r>
    <x v="0"/>
    <n v="1185732"/>
    <x v="212"/>
    <x v="4"/>
    <x v="28"/>
    <s v="Charleston"/>
    <x v="1"/>
    <n v="0.35000000000000003"/>
    <n v="7250"/>
    <n v="2537.5000000000005"/>
    <n v="888.12500000000011"/>
    <n v="0.35"/>
  </r>
  <r>
    <x v="0"/>
    <n v="1185732"/>
    <x v="212"/>
    <x v="4"/>
    <x v="28"/>
    <s v="Charleston"/>
    <x v="2"/>
    <n v="0.25000000000000006"/>
    <n v="7250"/>
    <n v="1812.5000000000005"/>
    <n v="725.00000000000023"/>
    <n v="0.4"/>
  </r>
  <r>
    <x v="0"/>
    <n v="1185732"/>
    <x v="212"/>
    <x v="4"/>
    <x v="28"/>
    <s v="Charleston"/>
    <x v="3"/>
    <n v="0.3"/>
    <n v="5750"/>
    <n v="1725"/>
    <n v="690"/>
    <n v="0.4"/>
  </r>
  <r>
    <x v="0"/>
    <n v="1185732"/>
    <x v="212"/>
    <x v="4"/>
    <x v="28"/>
    <s v="Charleston"/>
    <x v="4"/>
    <n v="0.45"/>
    <n v="6250"/>
    <n v="2812.5"/>
    <n v="984.37499999999989"/>
    <n v="0.35"/>
  </r>
  <r>
    <x v="0"/>
    <n v="1185732"/>
    <x v="212"/>
    <x v="4"/>
    <x v="28"/>
    <s v="Charleston"/>
    <x v="5"/>
    <n v="0.35000000000000003"/>
    <n v="7250"/>
    <n v="2537.5000000000005"/>
    <n v="1268.7500000000002"/>
    <n v="0.5"/>
  </r>
  <r>
    <x v="0"/>
    <n v="1185732"/>
    <x v="172"/>
    <x v="4"/>
    <x v="28"/>
    <s v="Charleston"/>
    <x v="0"/>
    <n v="0.35000000000000003"/>
    <n v="9750"/>
    <n v="3412.5000000000005"/>
    <n v="1365.0000000000002"/>
    <n v="0.4"/>
  </r>
  <r>
    <x v="0"/>
    <n v="1185732"/>
    <x v="172"/>
    <x v="4"/>
    <x v="28"/>
    <s v="Charleston"/>
    <x v="1"/>
    <n v="0.35000000000000003"/>
    <n v="6250"/>
    <n v="2187.5"/>
    <n v="765.625"/>
    <n v="0.35"/>
  </r>
  <r>
    <x v="0"/>
    <n v="1185732"/>
    <x v="172"/>
    <x v="4"/>
    <x v="28"/>
    <s v="Charleston"/>
    <x v="2"/>
    <n v="0.25000000000000006"/>
    <n v="6750"/>
    <n v="1687.5000000000005"/>
    <n v="675.00000000000023"/>
    <n v="0.4"/>
  </r>
  <r>
    <x v="0"/>
    <n v="1185732"/>
    <x v="172"/>
    <x v="4"/>
    <x v="28"/>
    <s v="Charleston"/>
    <x v="3"/>
    <n v="0.3"/>
    <n v="5250"/>
    <n v="1575"/>
    <n v="630"/>
    <n v="0.4"/>
  </r>
  <r>
    <x v="0"/>
    <n v="1185732"/>
    <x v="172"/>
    <x v="4"/>
    <x v="28"/>
    <s v="Charleston"/>
    <x v="4"/>
    <n v="0.45"/>
    <n v="6000"/>
    <n v="2700"/>
    <n v="944.99999999999989"/>
    <n v="0.35"/>
  </r>
  <r>
    <x v="0"/>
    <n v="1185732"/>
    <x v="172"/>
    <x v="4"/>
    <x v="28"/>
    <s v="Charleston"/>
    <x v="5"/>
    <n v="0.3"/>
    <n v="7000"/>
    <n v="2100"/>
    <n v="1050"/>
    <n v="0.5"/>
  </r>
  <r>
    <x v="0"/>
    <n v="1185732"/>
    <x v="68"/>
    <x v="4"/>
    <x v="28"/>
    <s v="Charleston"/>
    <x v="0"/>
    <n v="0.3"/>
    <n v="9200"/>
    <n v="2760"/>
    <n v="1104"/>
    <n v="0.4"/>
  </r>
  <r>
    <x v="0"/>
    <n v="1185732"/>
    <x v="68"/>
    <x v="4"/>
    <x v="28"/>
    <s v="Charleston"/>
    <x v="1"/>
    <n v="0.3"/>
    <n v="6000"/>
    <n v="1800"/>
    <n v="630"/>
    <n v="0.35"/>
  </r>
  <r>
    <x v="0"/>
    <n v="1185732"/>
    <x v="68"/>
    <x v="4"/>
    <x v="28"/>
    <s v="Charleston"/>
    <x v="2"/>
    <n v="0.2"/>
    <n v="6250"/>
    <n v="1250"/>
    <n v="500"/>
    <n v="0.4"/>
  </r>
  <r>
    <x v="0"/>
    <n v="1185732"/>
    <x v="68"/>
    <x v="4"/>
    <x v="28"/>
    <s v="Charleston"/>
    <x v="3"/>
    <n v="0.24999999999999994"/>
    <n v="4750"/>
    <n v="1187.4999999999998"/>
    <n v="474.99999999999994"/>
    <n v="0.4"/>
  </r>
  <r>
    <x v="0"/>
    <n v="1185732"/>
    <x v="68"/>
    <x v="4"/>
    <x v="28"/>
    <s v="Charleston"/>
    <x v="4"/>
    <n v="0.40000000000000008"/>
    <n v="5250"/>
    <n v="2100.0000000000005"/>
    <n v="735.00000000000011"/>
    <n v="0.35"/>
  </r>
  <r>
    <x v="0"/>
    <n v="1185732"/>
    <x v="68"/>
    <x v="4"/>
    <x v="28"/>
    <s v="Charleston"/>
    <x v="5"/>
    <n v="0.3"/>
    <n v="6250"/>
    <n v="1875"/>
    <n v="937.5"/>
    <n v="0.5"/>
  </r>
  <r>
    <x v="0"/>
    <n v="1185732"/>
    <x v="69"/>
    <x v="4"/>
    <x v="28"/>
    <s v="Charleston"/>
    <x v="0"/>
    <n v="0.3"/>
    <n v="8750"/>
    <n v="2625"/>
    <n v="1050"/>
    <n v="0.4"/>
  </r>
  <r>
    <x v="0"/>
    <n v="1185732"/>
    <x v="69"/>
    <x v="4"/>
    <x v="28"/>
    <s v="Charleston"/>
    <x v="1"/>
    <n v="0.3"/>
    <n v="5750"/>
    <n v="1725"/>
    <n v="603.75"/>
    <n v="0.35"/>
  </r>
  <r>
    <x v="0"/>
    <n v="1185732"/>
    <x v="69"/>
    <x v="4"/>
    <x v="28"/>
    <s v="Charleston"/>
    <x v="2"/>
    <n v="0.2"/>
    <n v="5750"/>
    <n v="1150"/>
    <n v="460"/>
    <n v="0.4"/>
  </r>
  <r>
    <x v="0"/>
    <n v="1185732"/>
    <x v="69"/>
    <x v="4"/>
    <x v="28"/>
    <s v="Charleston"/>
    <x v="3"/>
    <n v="0.24999999999999994"/>
    <n v="5000"/>
    <n v="1249.9999999999998"/>
    <n v="499.99999999999994"/>
    <n v="0.4"/>
  </r>
  <r>
    <x v="0"/>
    <n v="1185732"/>
    <x v="69"/>
    <x v="4"/>
    <x v="28"/>
    <s v="Charleston"/>
    <x v="4"/>
    <n v="0.45"/>
    <n v="5250"/>
    <n v="2362.5"/>
    <n v="826.875"/>
    <n v="0.35"/>
  </r>
  <r>
    <x v="0"/>
    <n v="1185732"/>
    <x v="69"/>
    <x v="4"/>
    <x v="28"/>
    <s v="Charleston"/>
    <x v="5"/>
    <n v="0.35000000000000003"/>
    <n v="6750"/>
    <n v="2362.5"/>
    <n v="1181.25"/>
    <n v="0.5"/>
  </r>
  <r>
    <x v="0"/>
    <n v="1185732"/>
    <x v="16"/>
    <x v="4"/>
    <x v="28"/>
    <s v="Charleston"/>
    <x v="0"/>
    <n v="0.45"/>
    <n v="9450"/>
    <n v="4252.5"/>
    <n v="1701"/>
    <n v="0.4"/>
  </r>
  <r>
    <x v="0"/>
    <n v="1185732"/>
    <x v="16"/>
    <x v="4"/>
    <x v="28"/>
    <s v="Charleston"/>
    <x v="1"/>
    <n v="0.45"/>
    <n v="6500"/>
    <n v="2925"/>
    <n v="1023.7499999999999"/>
    <n v="0.35"/>
  </r>
  <r>
    <x v="0"/>
    <n v="1185732"/>
    <x v="16"/>
    <x v="4"/>
    <x v="28"/>
    <s v="Charleston"/>
    <x v="2"/>
    <n v="0.4"/>
    <n v="6250"/>
    <n v="2500"/>
    <n v="1000"/>
    <n v="0.4"/>
  </r>
  <r>
    <x v="0"/>
    <n v="1185732"/>
    <x v="16"/>
    <x v="4"/>
    <x v="28"/>
    <s v="Charleston"/>
    <x v="3"/>
    <n v="0.4"/>
    <n v="5750"/>
    <n v="2300"/>
    <n v="920"/>
    <n v="0.4"/>
  </r>
  <r>
    <x v="0"/>
    <n v="1185732"/>
    <x v="16"/>
    <x v="4"/>
    <x v="28"/>
    <s v="Charleston"/>
    <x v="4"/>
    <n v="0.49999999999999994"/>
    <n v="6000"/>
    <n v="2999.9999999999995"/>
    <n v="1049.9999999999998"/>
    <n v="0.35"/>
  </r>
  <r>
    <x v="0"/>
    <n v="1185732"/>
    <x v="16"/>
    <x v="4"/>
    <x v="28"/>
    <s v="Charleston"/>
    <x v="5"/>
    <n v="0.54999999999999993"/>
    <n v="7000"/>
    <n v="3849.9999999999995"/>
    <n v="1924.9999999999998"/>
    <n v="0.5"/>
  </r>
  <r>
    <x v="0"/>
    <n v="1185732"/>
    <x v="175"/>
    <x v="4"/>
    <x v="28"/>
    <s v="Charleston"/>
    <x v="0"/>
    <n v="0.49999999999999994"/>
    <n v="9500"/>
    <n v="4749.9999999999991"/>
    <n v="1899.9999999999998"/>
    <n v="0.4"/>
  </r>
  <r>
    <x v="0"/>
    <n v="1185732"/>
    <x v="175"/>
    <x v="4"/>
    <x v="28"/>
    <s v="Charleston"/>
    <x v="1"/>
    <n v="0.45"/>
    <n v="7000"/>
    <n v="3150"/>
    <n v="1102.5"/>
    <n v="0.35"/>
  </r>
  <r>
    <x v="0"/>
    <n v="1185732"/>
    <x v="175"/>
    <x v="4"/>
    <x v="28"/>
    <s v="Charleston"/>
    <x v="2"/>
    <n v="0.5"/>
    <n v="6750"/>
    <n v="3375"/>
    <n v="1350"/>
    <n v="0.4"/>
  </r>
  <r>
    <x v="0"/>
    <n v="1185732"/>
    <x v="175"/>
    <x v="4"/>
    <x v="28"/>
    <s v="Charleston"/>
    <x v="3"/>
    <n v="0.5"/>
    <n v="6500"/>
    <n v="3250"/>
    <n v="1300"/>
    <n v="0.4"/>
  </r>
  <r>
    <x v="0"/>
    <n v="1185732"/>
    <x v="175"/>
    <x v="4"/>
    <x v="28"/>
    <s v="Charleston"/>
    <x v="4"/>
    <n v="0.65"/>
    <n v="6500"/>
    <n v="4225"/>
    <n v="1478.75"/>
    <n v="0.35"/>
  </r>
  <r>
    <x v="0"/>
    <n v="1185732"/>
    <x v="175"/>
    <x v="4"/>
    <x v="28"/>
    <s v="Charleston"/>
    <x v="5"/>
    <n v="0.70000000000000007"/>
    <n v="8250"/>
    <n v="5775.0000000000009"/>
    <n v="2887.5000000000005"/>
    <n v="0.5"/>
  </r>
  <r>
    <x v="0"/>
    <n v="1185732"/>
    <x v="72"/>
    <x v="4"/>
    <x v="28"/>
    <s v="Charleston"/>
    <x v="0"/>
    <n v="0.65"/>
    <n v="10500"/>
    <n v="6825"/>
    <n v="2730"/>
    <n v="0.4"/>
  </r>
  <r>
    <x v="0"/>
    <n v="1185732"/>
    <x v="72"/>
    <x v="4"/>
    <x v="28"/>
    <s v="Charleston"/>
    <x v="1"/>
    <n v="0.60000000000000009"/>
    <n v="8000"/>
    <n v="4800.0000000000009"/>
    <n v="1680.0000000000002"/>
    <n v="0.35"/>
  </r>
  <r>
    <x v="0"/>
    <n v="1185732"/>
    <x v="72"/>
    <x v="4"/>
    <x v="28"/>
    <s v="Charleston"/>
    <x v="2"/>
    <n v="0.55000000000000004"/>
    <n v="7250"/>
    <n v="3987.5000000000005"/>
    <n v="1595.0000000000002"/>
    <n v="0.4"/>
  </r>
  <r>
    <x v="0"/>
    <n v="1185732"/>
    <x v="72"/>
    <x v="4"/>
    <x v="28"/>
    <s v="Charleston"/>
    <x v="3"/>
    <n v="0.55000000000000004"/>
    <n v="6750"/>
    <n v="3712.5000000000005"/>
    <n v="1485.0000000000002"/>
    <n v="0.4"/>
  </r>
  <r>
    <x v="0"/>
    <n v="1185732"/>
    <x v="72"/>
    <x v="4"/>
    <x v="28"/>
    <s v="Charleston"/>
    <x v="4"/>
    <n v="0.65"/>
    <n v="7000"/>
    <n v="4550"/>
    <n v="1592.5"/>
    <n v="0.35"/>
  </r>
  <r>
    <x v="0"/>
    <n v="1185732"/>
    <x v="72"/>
    <x v="4"/>
    <x v="28"/>
    <s v="Charleston"/>
    <x v="5"/>
    <n v="0.70000000000000007"/>
    <n v="8750"/>
    <n v="6125.0000000000009"/>
    <n v="3062.5000000000005"/>
    <n v="0.5"/>
  </r>
  <r>
    <x v="0"/>
    <n v="1185732"/>
    <x v="73"/>
    <x v="4"/>
    <x v="28"/>
    <s v="Charleston"/>
    <x v="0"/>
    <n v="0.65"/>
    <n v="10250"/>
    <n v="6662.5"/>
    <n v="2665"/>
    <n v="0.4"/>
  </r>
  <r>
    <x v="0"/>
    <n v="1185732"/>
    <x v="73"/>
    <x v="4"/>
    <x v="28"/>
    <s v="Charleston"/>
    <x v="1"/>
    <n v="0.60000000000000009"/>
    <n v="8000"/>
    <n v="4800.0000000000009"/>
    <n v="1680.0000000000002"/>
    <n v="0.35"/>
  </r>
  <r>
    <x v="0"/>
    <n v="1185732"/>
    <x v="73"/>
    <x v="4"/>
    <x v="28"/>
    <s v="Charleston"/>
    <x v="2"/>
    <n v="0.55000000000000004"/>
    <n v="7250"/>
    <n v="3987.5000000000005"/>
    <n v="1595.0000000000002"/>
    <n v="0.4"/>
  </r>
  <r>
    <x v="0"/>
    <n v="1185732"/>
    <x v="73"/>
    <x v="4"/>
    <x v="28"/>
    <s v="Charleston"/>
    <x v="3"/>
    <n v="0.45"/>
    <n v="6750"/>
    <n v="3037.5"/>
    <n v="1215"/>
    <n v="0.4"/>
  </r>
  <r>
    <x v="0"/>
    <n v="1185732"/>
    <x v="73"/>
    <x v="4"/>
    <x v="28"/>
    <s v="Charleston"/>
    <x v="4"/>
    <n v="0.55000000000000004"/>
    <n v="6500"/>
    <n v="3575.0000000000005"/>
    <n v="1251.25"/>
    <n v="0.35"/>
  </r>
  <r>
    <x v="0"/>
    <n v="1185732"/>
    <x v="73"/>
    <x v="4"/>
    <x v="28"/>
    <s v="Charleston"/>
    <x v="5"/>
    <n v="0.60000000000000009"/>
    <n v="8250"/>
    <n v="4950.0000000000009"/>
    <n v="2475.0000000000005"/>
    <n v="0.5"/>
  </r>
  <r>
    <x v="0"/>
    <n v="1185732"/>
    <x v="20"/>
    <x v="4"/>
    <x v="28"/>
    <s v="Charleston"/>
    <x v="0"/>
    <n v="0.55000000000000004"/>
    <n v="9250"/>
    <n v="5087.5"/>
    <n v="2035"/>
    <n v="0.4"/>
  </r>
  <r>
    <x v="0"/>
    <n v="1185732"/>
    <x v="20"/>
    <x v="4"/>
    <x v="28"/>
    <s v="Charleston"/>
    <x v="1"/>
    <n v="0.50000000000000011"/>
    <n v="7250"/>
    <n v="3625.0000000000009"/>
    <n v="1268.7500000000002"/>
    <n v="0.35"/>
  </r>
  <r>
    <x v="0"/>
    <n v="1185732"/>
    <x v="20"/>
    <x v="4"/>
    <x v="28"/>
    <s v="Charleston"/>
    <x v="2"/>
    <n v="0.30000000000000004"/>
    <n v="6250"/>
    <n v="1875.0000000000002"/>
    <n v="750.00000000000011"/>
    <n v="0.4"/>
  </r>
  <r>
    <x v="0"/>
    <n v="1185732"/>
    <x v="20"/>
    <x v="4"/>
    <x v="28"/>
    <s v="Charleston"/>
    <x v="3"/>
    <n v="0.30000000000000004"/>
    <n v="6000"/>
    <n v="1800.0000000000002"/>
    <n v="720.00000000000011"/>
    <n v="0.4"/>
  </r>
  <r>
    <x v="0"/>
    <n v="1185732"/>
    <x v="20"/>
    <x v="4"/>
    <x v="28"/>
    <s v="Charleston"/>
    <x v="4"/>
    <n v="0.4"/>
    <n v="6000"/>
    <n v="2400"/>
    <n v="840"/>
    <n v="0.35"/>
  </r>
  <r>
    <x v="0"/>
    <n v="1185732"/>
    <x v="20"/>
    <x v="4"/>
    <x v="28"/>
    <s v="Charleston"/>
    <x v="5"/>
    <n v="0.45000000000000007"/>
    <n v="7000"/>
    <n v="3150.0000000000005"/>
    <n v="1575.0000000000002"/>
    <n v="0.5"/>
  </r>
  <r>
    <x v="0"/>
    <n v="1185732"/>
    <x v="179"/>
    <x v="4"/>
    <x v="28"/>
    <s v="Charleston"/>
    <x v="0"/>
    <n v="0.45000000000000007"/>
    <n v="8750"/>
    <n v="3937.5000000000005"/>
    <n v="1575.0000000000002"/>
    <n v="0.4"/>
  </r>
  <r>
    <x v="0"/>
    <n v="1185732"/>
    <x v="179"/>
    <x v="4"/>
    <x v="28"/>
    <s v="Charleston"/>
    <x v="1"/>
    <n v="0.35000000000000009"/>
    <n v="7000"/>
    <n v="2450.0000000000005"/>
    <n v="857.50000000000011"/>
    <n v="0.35"/>
  </r>
  <r>
    <x v="0"/>
    <n v="1185732"/>
    <x v="179"/>
    <x v="4"/>
    <x v="28"/>
    <s v="Charleston"/>
    <x v="2"/>
    <n v="0.35000000000000009"/>
    <n v="5750"/>
    <n v="2012.5000000000005"/>
    <n v="805.00000000000023"/>
    <n v="0.4"/>
  </r>
  <r>
    <x v="0"/>
    <n v="1185732"/>
    <x v="179"/>
    <x v="4"/>
    <x v="28"/>
    <s v="Charleston"/>
    <x v="3"/>
    <n v="0.35000000000000009"/>
    <n v="5500"/>
    <n v="1925.0000000000005"/>
    <n v="770.00000000000023"/>
    <n v="0.4"/>
  </r>
  <r>
    <x v="0"/>
    <n v="1185732"/>
    <x v="179"/>
    <x v="4"/>
    <x v="28"/>
    <s v="Charleston"/>
    <x v="4"/>
    <n v="0.45000000000000007"/>
    <n v="5500"/>
    <n v="2475.0000000000005"/>
    <n v="866.25000000000011"/>
    <n v="0.35"/>
  </r>
  <r>
    <x v="0"/>
    <n v="1185732"/>
    <x v="179"/>
    <x v="4"/>
    <x v="28"/>
    <s v="Charleston"/>
    <x v="5"/>
    <n v="0.5"/>
    <n v="6750"/>
    <n v="3375"/>
    <n v="1687.5"/>
    <n v="0.5"/>
  </r>
  <r>
    <x v="0"/>
    <n v="1185732"/>
    <x v="76"/>
    <x v="4"/>
    <x v="28"/>
    <s v="Charleston"/>
    <x v="0"/>
    <n v="0.45000000000000007"/>
    <n v="8250"/>
    <n v="3712.5000000000005"/>
    <n v="1485.0000000000002"/>
    <n v="0.4"/>
  </r>
  <r>
    <x v="0"/>
    <n v="1185732"/>
    <x v="76"/>
    <x v="4"/>
    <x v="28"/>
    <s v="Charleston"/>
    <x v="1"/>
    <n v="0.35000000000000009"/>
    <n v="6500"/>
    <n v="2275.0000000000005"/>
    <n v="796.25000000000011"/>
    <n v="0.35"/>
  </r>
  <r>
    <x v="0"/>
    <n v="1185732"/>
    <x v="76"/>
    <x v="4"/>
    <x v="28"/>
    <s v="Charleston"/>
    <x v="2"/>
    <n v="0.40000000000000013"/>
    <n v="5950"/>
    <n v="2380.0000000000009"/>
    <n v="952.00000000000045"/>
    <n v="0.4"/>
  </r>
  <r>
    <x v="0"/>
    <n v="1185732"/>
    <x v="76"/>
    <x v="4"/>
    <x v="28"/>
    <s v="Charleston"/>
    <x v="3"/>
    <n v="0.6000000000000002"/>
    <n v="6500"/>
    <n v="3900.0000000000014"/>
    <n v="1560.0000000000007"/>
    <n v="0.4"/>
  </r>
  <r>
    <x v="0"/>
    <n v="1185732"/>
    <x v="76"/>
    <x v="4"/>
    <x v="28"/>
    <s v="Charleston"/>
    <x v="4"/>
    <n v="0.75000000000000011"/>
    <n v="6250"/>
    <n v="4687.5000000000009"/>
    <n v="1640.6250000000002"/>
    <n v="0.35"/>
  </r>
  <r>
    <x v="0"/>
    <n v="1185732"/>
    <x v="76"/>
    <x v="4"/>
    <x v="28"/>
    <s v="Charleston"/>
    <x v="5"/>
    <n v="0.75"/>
    <n v="7250"/>
    <n v="5437.5"/>
    <n v="2718.75"/>
    <n v="0.5"/>
  </r>
  <r>
    <x v="0"/>
    <n v="1185732"/>
    <x v="77"/>
    <x v="4"/>
    <x v="28"/>
    <s v="Charleston"/>
    <x v="0"/>
    <n v="0.70000000000000007"/>
    <n v="9750"/>
    <n v="6825.0000000000009"/>
    <n v="2730.0000000000005"/>
    <n v="0.4"/>
  </r>
  <r>
    <x v="0"/>
    <n v="1185732"/>
    <x v="77"/>
    <x v="4"/>
    <x v="28"/>
    <s v="Charleston"/>
    <x v="1"/>
    <n v="0.60000000000000009"/>
    <n v="7750"/>
    <n v="4650.0000000000009"/>
    <n v="1627.5000000000002"/>
    <n v="0.35"/>
  </r>
  <r>
    <x v="0"/>
    <n v="1185732"/>
    <x v="77"/>
    <x v="4"/>
    <x v="28"/>
    <s v="Charleston"/>
    <x v="2"/>
    <n v="0.60000000000000009"/>
    <n v="7250"/>
    <n v="4350.0000000000009"/>
    <n v="1740.0000000000005"/>
    <n v="0.4"/>
  </r>
  <r>
    <x v="0"/>
    <n v="1185732"/>
    <x v="77"/>
    <x v="4"/>
    <x v="28"/>
    <s v="Charleston"/>
    <x v="3"/>
    <n v="0.60000000000000009"/>
    <n v="6750"/>
    <n v="4050.0000000000005"/>
    <n v="1620.0000000000002"/>
    <n v="0.4"/>
  </r>
  <r>
    <x v="0"/>
    <n v="1185732"/>
    <x v="77"/>
    <x v="4"/>
    <x v="28"/>
    <s v="Charleston"/>
    <x v="4"/>
    <n v="0.70000000000000007"/>
    <n v="6750"/>
    <n v="4725"/>
    <n v="1653.75"/>
    <n v="0.35"/>
  </r>
  <r>
    <x v="0"/>
    <n v="1185732"/>
    <x v="77"/>
    <x v="4"/>
    <x v="28"/>
    <s v="Charleston"/>
    <x v="5"/>
    <n v="0.75"/>
    <n v="7750"/>
    <n v="5812.5"/>
    <n v="2906.25"/>
    <n v="0.5"/>
  </r>
  <r>
    <x v="0"/>
    <n v="1185732"/>
    <x v="90"/>
    <x v="4"/>
    <x v="29"/>
    <s v="Charlotte"/>
    <x v="0"/>
    <n v="0.35000000000000003"/>
    <n v="7750"/>
    <n v="2712.5000000000005"/>
    <n v="1085.0000000000002"/>
    <n v="0.4"/>
  </r>
  <r>
    <x v="0"/>
    <n v="1185732"/>
    <x v="90"/>
    <x v="4"/>
    <x v="29"/>
    <s v="Charlotte"/>
    <x v="1"/>
    <n v="0.35000000000000003"/>
    <n v="5750"/>
    <n v="2012.5000000000002"/>
    <n v="704.375"/>
    <n v="0.35"/>
  </r>
  <r>
    <x v="0"/>
    <n v="1185732"/>
    <x v="90"/>
    <x v="4"/>
    <x v="29"/>
    <s v="Charlotte"/>
    <x v="2"/>
    <n v="0.25000000000000006"/>
    <n v="5750"/>
    <n v="1437.5000000000002"/>
    <n v="575.00000000000011"/>
    <n v="0.4"/>
  </r>
  <r>
    <x v="0"/>
    <n v="1185732"/>
    <x v="90"/>
    <x v="4"/>
    <x v="29"/>
    <s v="Charlotte"/>
    <x v="3"/>
    <n v="0.3"/>
    <n v="4250"/>
    <n v="1275"/>
    <n v="510"/>
    <n v="0.4"/>
  </r>
  <r>
    <x v="0"/>
    <n v="1185732"/>
    <x v="90"/>
    <x v="4"/>
    <x v="29"/>
    <s v="Charlotte"/>
    <x v="4"/>
    <n v="0.45"/>
    <n v="4750"/>
    <n v="2137.5"/>
    <n v="748.125"/>
    <n v="0.35"/>
  </r>
  <r>
    <x v="0"/>
    <n v="1185732"/>
    <x v="90"/>
    <x v="4"/>
    <x v="29"/>
    <s v="Charlotte"/>
    <x v="5"/>
    <n v="0.35000000000000003"/>
    <n v="5750"/>
    <n v="2012.5000000000002"/>
    <n v="1006.2500000000001"/>
    <n v="0.5"/>
  </r>
  <r>
    <x v="0"/>
    <n v="1185732"/>
    <x v="119"/>
    <x v="4"/>
    <x v="29"/>
    <s v="Charlotte"/>
    <x v="0"/>
    <n v="0.35000000000000003"/>
    <n v="8250"/>
    <n v="2887.5000000000005"/>
    <n v="1155.0000000000002"/>
    <n v="0.4"/>
  </r>
  <r>
    <x v="0"/>
    <n v="1185732"/>
    <x v="119"/>
    <x v="4"/>
    <x v="29"/>
    <s v="Charlotte"/>
    <x v="1"/>
    <n v="0.35000000000000003"/>
    <n v="4750"/>
    <n v="1662.5000000000002"/>
    <n v="581.875"/>
    <n v="0.35"/>
  </r>
  <r>
    <x v="0"/>
    <n v="1185732"/>
    <x v="119"/>
    <x v="4"/>
    <x v="29"/>
    <s v="Charlotte"/>
    <x v="2"/>
    <n v="0.25000000000000006"/>
    <n v="5250"/>
    <n v="1312.5000000000002"/>
    <n v="525.00000000000011"/>
    <n v="0.4"/>
  </r>
  <r>
    <x v="0"/>
    <n v="1185732"/>
    <x v="119"/>
    <x v="4"/>
    <x v="29"/>
    <s v="Charlotte"/>
    <x v="3"/>
    <n v="0.3"/>
    <n v="3750"/>
    <n v="1125"/>
    <n v="450"/>
    <n v="0.4"/>
  </r>
  <r>
    <x v="0"/>
    <n v="1185732"/>
    <x v="119"/>
    <x v="4"/>
    <x v="29"/>
    <s v="Charlotte"/>
    <x v="4"/>
    <n v="0.45"/>
    <n v="4500"/>
    <n v="2025"/>
    <n v="708.75"/>
    <n v="0.35"/>
  </r>
  <r>
    <x v="0"/>
    <n v="1185732"/>
    <x v="119"/>
    <x v="4"/>
    <x v="29"/>
    <s v="Charlotte"/>
    <x v="5"/>
    <n v="0.3"/>
    <n v="5500"/>
    <n v="1650"/>
    <n v="825"/>
    <n v="0.5"/>
  </r>
  <r>
    <x v="0"/>
    <n v="1185732"/>
    <x v="137"/>
    <x v="4"/>
    <x v="29"/>
    <s v="Charlotte"/>
    <x v="0"/>
    <n v="0.3"/>
    <n v="7700"/>
    <n v="2310"/>
    <n v="924"/>
    <n v="0.4"/>
  </r>
  <r>
    <x v="0"/>
    <n v="1185732"/>
    <x v="137"/>
    <x v="4"/>
    <x v="29"/>
    <s v="Charlotte"/>
    <x v="1"/>
    <n v="0.3"/>
    <n v="4500"/>
    <n v="1350"/>
    <n v="472.49999999999994"/>
    <n v="0.35"/>
  </r>
  <r>
    <x v="0"/>
    <n v="1185732"/>
    <x v="137"/>
    <x v="4"/>
    <x v="29"/>
    <s v="Charlotte"/>
    <x v="2"/>
    <n v="0.2"/>
    <n v="4750"/>
    <n v="950"/>
    <n v="380"/>
    <n v="0.4"/>
  </r>
  <r>
    <x v="0"/>
    <n v="1185732"/>
    <x v="137"/>
    <x v="4"/>
    <x v="29"/>
    <s v="Charlotte"/>
    <x v="3"/>
    <n v="0.24999999999999994"/>
    <n v="3250"/>
    <n v="812.49999999999977"/>
    <n v="324.99999999999994"/>
    <n v="0.4"/>
  </r>
  <r>
    <x v="0"/>
    <n v="1185732"/>
    <x v="137"/>
    <x v="4"/>
    <x v="29"/>
    <s v="Charlotte"/>
    <x v="4"/>
    <n v="0.40000000000000008"/>
    <n v="3750"/>
    <n v="1500.0000000000002"/>
    <n v="525"/>
    <n v="0.35"/>
  </r>
  <r>
    <x v="0"/>
    <n v="1185732"/>
    <x v="137"/>
    <x v="4"/>
    <x v="29"/>
    <s v="Charlotte"/>
    <x v="5"/>
    <n v="0.3"/>
    <n v="4750"/>
    <n v="1425"/>
    <n v="712.5"/>
    <n v="0.5"/>
  </r>
  <r>
    <x v="0"/>
    <n v="1185732"/>
    <x v="138"/>
    <x v="4"/>
    <x v="29"/>
    <s v="Charlotte"/>
    <x v="0"/>
    <n v="0.3"/>
    <n v="7250"/>
    <n v="2175"/>
    <n v="870"/>
    <n v="0.4"/>
  </r>
  <r>
    <x v="0"/>
    <n v="1185732"/>
    <x v="138"/>
    <x v="4"/>
    <x v="29"/>
    <s v="Charlotte"/>
    <x v="1"/>
    <n v="0.3"/>
    <n v="4250"/>
    <n v="1275"/>
    <n v="446.25"/>
    <n v="0.35"/>
  </r>
  <r>
    <x v="0"/>
    <n v="1185732"/>
    <x v="138"/>
    <x v="4"/>
    <x v="29"/>
    <s v="Charlotte"/>
    <x v="2"/>
    <n v="0.2"/>
    <n v="4250"/>
    <n v="850"/>
    <n v="340"/>
    <n v="0.4"/>
  </r>
  <r>
    <x v="0"/>
    <n v="1185732"/>
    <x v="138"/>
    <x v="4"/>
    <x v="29"/>
    <s v="Charlotte"/>
    <x v="3"/>
    <n v="0.24999999999999994"/>
    <n v="3500"/>
    <n v="874.99999999999977"/>
    <n v="349.99999999999994"/>
    <n v="0.4"/>
  </r>
  <r>
    <x v="0"/>
    <n v="1185732"/>
    <x v="138"/>
    <x v="4"/>
    <x v="29"/>
    <s v="Charlotte"/>
    <x v="4"/>
    <n v="0.45"/>
    <n v="3750"/>
    <n v="1687.5"/>
    <n v="590.625"/>
    <n v="0.35"/>
  </r>
  <r>
    <x v="0"/>
    <n v="1185732"/>
    <x v="138"/>
    <x v="4"/>
    <x v="29"/>
    <s v="Charlotte"/>
    <x v="5"/>
    <n v="0.35000000000000003"/>
    <n v="5250"/>
    <n v="1837.5000000000002"/>
    <n v="918.75000000000011"/>
    <n v="0.5"/>
  </r>
  <r>
    <x v="0"/>
    <n v="1185732"/>
    <x v="213"/>
    <x v="4"/>
    <x v="29"/>
    <s v="Charlotte"/>
    <x v="0"/>
    <n v="0.45"/>
    <n v="7950"/>
    <n v="3577.5"/>
    <n v="1431"/>
    <n v="0.4"/>
  </r>
  <r>
    <x v="0"/>
    <n v="1185732"/>
    <x v="213"/>
    <x v="4"/>
    <x v="29"/>
    <s v="Charlotte"/>
    <x v="1"/>
    <n v="0.45"/>
    <n v="5000"/>
    <n v="2250"/>
    <n v="787.5"/>
    <n v="0.35"/>
  </r>
  <r>
    <x v="0"/>
    <n v="1185732"/>
    <x v="213"/>
    <x v="4"/>
    <x v="29"/>
    <s v="Charlotte"/>
    <x v="2"/>
    <n v="0.4"/>
    <n v="4750"/>
    <n v="1900"/>
    <n v="760"/>
    <n v="0.4"/>
  </r>
  <r>
    <x v="0"/>
    <n v="1185732"/>
    <x v="213"/>
    <x v="4"/>
    <x v="29"/>
    <s v="Charlotte"/>
    <x v="3"/>
    <n v="0.4"/>
    <n v="4250"/>
    <n v="1700"/>
    <n v="680"/>
    <n v="0.4"/>
  </r>
  <r>
    <x v="0"/>
    <n v="1185732"/>
    <x v="213"/>
    <x v="4"/>
    <x v="29"/>
    <s v="Charlotte"/>
    <x v="4"/>
    <n v="0.49999999999999994"/>
    <n v="4500"/>
    <n v="2249.9999999999995"/>
    <n v="787.49999999999977"/>
    <n v="0.35"/>
  </r>
  <r>
    <x v="0"/>
    <n v="1185732"/>
    <x v="213"/>
    <x v="4"/>
    <x v="29"/>
    <s v="Charlotte"/>
    <x v="5"/>
    <n v="0.54999999999999993"/>
    <n v="5500"/>
    <n v="3024.9999999999995"/>
    <n v="1512.4999999999998"/>
    <n v="0.5"/>
  </r>
  <r>
    <x v="0"/>
    <n v="1185732"/>
    <x v="121"/>
    <x v="4"/>
    <x v="29"/>
    <s v="Charlotte"/>
    <x v="0"/>
    <n v="0.49999999999999994"/>
    <n v="8000"/>
    <n v="3999.9999999999995"/>
    <n v="1600"/>
    <n v="0.4"/>
  </r>
  <r>
    <x v="0"/>
    <n v="1185732"/>
    <x v="121"/>
    <x v="4"/>
    <x v="29"/>
    <s v="Charlotte"/>
    <x v="1"/>
    <n v="0.45"/>
    <n v="5500"/>
    <n v="2475"/>
    <n v="866.25"/>
    <n v="0.35"/>
  </r>
  <r>
    <x v="0"/>
    <n v="1185732"/>
    <x v="121"/>
    <x v="4"/>
    <x v="29"/>
    <s v="Charlotte"/>
    <x v="2"/>
    <n v="0.5"/>
    <n v="5250"/>
    <n v="2625"/>
    <n v="1050"/>
    <n v="0.4"/>
  </r>
  <r>
    <x v="0"/>
    <n v="1185732"/>
    <x v="121"/>
    <x v="4"/>
    <x v="29"/>
    <s v="Charlotte"/>
    <x v="3"/>
    <n v="0.5"/>
    <n v="5000"/>
    <n v="2500"/>
    <n v="1000"/>
    <n v="0.4"/>
  </r>
  <r>
    <x v="0"/>
    <n v="1185732"/>
    <x v="121"/>
    <x v="4"/>
    <x v="29"/>
    <s v="Charlotte"/>
    <x v="4"/>
    <n v="0.65"/>
    <n v="5000"/>
    <n v="3250"/>
    <n v="1137.5"/>
    <n v="0.35"/>
  </r>
  <r>
    <x v="0"/>
    <n v="1185732"/>
    <x v="121"/>
    <x v="4"/>
    <x v="29"/>
    <s v="Charlotte"/>
    <x v="5"/>
    <n v="0.70000000000000007"/>
    <n v="6750"/>
    <n v="4725"/>
    <n v="2362.5"/>
    <n v="0.5"/>
  </r>
  <r>
    <x v="0"/>
    <n v="1185732"/>
    <x v="140"/>
    <x v="4"/>
    <x v="29"/>
    <s v="Charlotte"/>
    <x v="0"/>
    <n v="0.65"/>
    <n v="9000"/>
    <n v="5850"/>
    <n v="2340"/>
    <n v="0.4"/>
  </r>
  <r>
    <x v="0"/>
    <n v="1185732"/>
    <x v="140"/>
    <x v="4"/>
    <x v="29"/>
    <s v="Charlotte"/>
    <x v="1"/>
    <n v="0.60000000000000009"/>
    <n v="6500"/>
    <n v="3900.0000000000005"/>
    <n v="1365"/>
    <n v="0.35"/>
  </r>
  <r>
    <x v="0"/>
    <n v="1185732"/>
    <x v="140"/>
    <x v="4"/>
    <x v="29"/>
    <s v="Charlotte"/>
    <x v="2"/>
    <n v="0.55000000000000004"/>
    <n v="5750"/>
    <n v="3162.5000000000005"/>
    <n v="1265.0000000000002"/>
    <n v="0.4"/>
  </r>
  <r>
    <x v="0"/>
    <n v="1185732"/>
    <x v="140"/>
    <x v="4"/>
    <x v="29"/>
    <s v="Charlotte"/>
    <x v="3"/>
    <n v="0.55000000000000004"/>
    <n v="5250"/>
    <n v="2887.5000000000005"/>
    <n v="1155.0000000000002"/>
    <n v="0.4"/>
  </r>
  <r>
    <x v="0"/>
    <n v="1185732"/>
    <x v="140"/>
    <x v="4"/>
    <x v="29"/>
    <s v="Charlotte"/>
    <x v="4"/>
    <n v="0.65"/>
    <n v="5500"/>
    <n v="3575"/>
    <n v="1251.25"/>
    <n v="0.35"/>
  </r>
  <r>
    <x v="0"/>
    <n v="1185732"/>
    <x v="140"/>
    <x v="4"/>
    <x v="29"/>
    <s v="Charlotte"/>
    <x v="5"/>
    <n v="0.70000000000000007"/>
    <n v="7250"/>
    <n v="5075.0000000000009"/>
    <n v="2537.5000000000005"/>
    <n v="0.5"/>
  </r>
  <r>
    <x v="0"/>
    <n v="1185732"/>
    <x v="141"/>
    <x v="4"/>
    <x v="29"/>
    <s v="Charlotte"/>
    <x v="0"/>
    <n v="0.65"/>
    <n v="8750"/>
    <n v="5687.5"/>
    <n v="2275"/>
    <n v="0.4"/>
  </r>
  <r>
    <x v="0"/>
    <n v="1185732"/>
    <x v="141"/>
    <x v="4"/>
    <x v="29"/>
    <s v="Charlotte"/>
    <x v="1"/>
    <n v="0.60000000000000009"/>
    <n v="6500"/>
    <n v="3900.0000000000005"/>
    <n v="1365"/>
    <n v="0.35"/>
  </r>
  <r>
    <x v="0"/>
    <n v="1185732"/>
    <x v="141"/>
    <x v="4"/>
    <x v="29"/>
    <s v="Charlotte"/>
    <x v="2"/>
    <n v="0.55000000000000004"/>
    <n v="5750"/>
    <n v="3162.5000000000005"/>
    <n v="1265.0000000000002"/>
    <n v="0.4"/>
  </r>
  <r>
    <x v="0"/>
    <n v="1185732"/>
    <x v="141"/>
    <x v="4"/>
    <x v="29"/>
    <s v="Charlotte"/>
    <x v="3"/>
    <n v="0.45"/>
    <n v="5250"/>
    <n v="2362.5"/>
    <n v="945"/>
    <n v="0.4"/>
  </r>
  <r>
    <x v="0"/>
    <n v="1185732"/>
    <x v="141"/>
    <x v="4"/>
    <x v="29"/>
    <s v="Charlotte"/>
    <x v="4"/>
    <n v="0.55000000000000004"/>
    <n v="5000"/>
    <n v="2750"/>
    <n v="962.49999999999989"/>
    <n v="0.35"/>
  </r>
  <r>
    <x v="0"/>
    <n v="1185732"/>
    <x v="141"/>
    <x v="4"/>
    <x v="29"/>
    <s v="Charlotte"/>
    <x v="5"/>
    <n v="0.60000000000000009"/>
    <n v="6750"/>
    <n v="4050.0000000000005"/>
    <n v="2025.0000000000002"/>
    <n v="0.5"/>
  </r>
  <r>
    <x v="0"/>
    <n v="1185732"/>
    <x v="214"/>
    <x v="4"/>
    <x v="29"/>
    <s v="Charlotte"/>
    <x v="0"/>
    <n v="0.55000000000000004"/>
    <n v="7750"/>
    <n v="4262.5"/>
    <n v="1705"/>
    <n v="0.4"/>
  </r>
  <r>
    <x v="0"/>
    <n v="1185732"/>
    <x v="214"/>
    <x v="4"/>
    <x v="29"/>
    <s v="Charlotte"/>
    <x v="1"/>
    <n v="0.50000000000000011"/>
    <n v="5750"/>
    <n v="2875.0000000000005"/>
    <n v="1006.2500000000001"/>
    <n v="0.35"/>
  </r>
  <r>
    <x v="0"/>
    <n v="1185732"/>
    <x v="214"/>
    <x v="4"/>
    <x v="29"/>
    <s v="Charlotte"/>
    <x v="2"/>
    <n v="0.25000000000000006"/>
    <n v="4750"/>
    <n v="1187.5000000000002"/>
    <n v="475.00000000000011"/>
    <n v="0.4"/>
  </r>
  <r>
    <x v="0"/>
    <n v="1185732"/>
    <x v="214"/>
    <x v="4"/>
    <x v="29"/>
    <s v="Charlotte"/>
    <x v="3"/>
    <n v="0.25000000000000006"/>
    <n v="4500"/>
    <n v="1125.0000000000002"/>
    <n v="450.00000000000011"/>
    <n v="0.4"/>
  </r>
  <r>
    <x v="0"/>
    <n v="1185732"/>
    <x v="214"/>
    <x v="4"/>
    <x v="29"/>
    <s v="Charlotte"/>
    <x v="4"/>
    <n v="0.35000000000000003"/>
    <n v="4500"/>
    <n v="1575.0000000000002"/>
    <n v="551.25"/>
    <n v="0.35"/>
  </r>
  <r>
    <x v="0"/>
    <n v="1185732"/>
    <x v="214"/>
    <x v="4"/>
    <x v="29"/>
    <s v="Charlotte"/>
    <x v="5"/>
    <n v="0.40000000000000008"/>
    <n v="5500"/>
    <n v="2200.0000000000005"/>
    <n v="1100.0000000000002"/>
    <n v="0.5"/>
  </r>
  <r>
    <x v="0"/>
    <n v="1185732"/>
    <x v="123"/>
    <x v="4"/>
    <x v="29"/>
    <s v="Charlotte"/>
    <x v="0"/>
    <n v="0.40000000000000008"/>
    <n v="7250"/>
    <n v="2900.0000000000005"/>
    <n v="1160.0000000000002"/>
    <n v="0.4"/>
  </r>
  <r>
    <x v="0"/>
    <n v="1185732"/>
    <x v="123"/>
    <x v="4"/>
    <x v="29"/>
    <s v="Charlotte"/>
    <x v="1"/>
    <n v="0.3000000000000001"/>
    <n v="5500"/>
    <n v="1650.0000000000005"/>
    <n v="577.50000000000011"/>
    <n v="0.35"/>
  </r>
  <r>
    <x v="0"/>
    <n v="1185732"/>
    <x v="123"/>
    <x v="4"/>
    <x v="29"/>
    <s v="Charlotte"/>
    <x v="2"/>
    <n v="0.3000000000000001"/>
    <n v="4250"/>
    <n v="1275.0000000000005"/>
    <n v="510.00000000000023"/>
    <n v="0.4"/>
  </r>
  <r>
    <x v="0"/>
    <n v="1185732"/>
    <x v="123"/>
    <x v="4"/>
    <x v="29"/>
    <s v="Charlotte"/>
    <x v="3"/>
    <n v="0.3000000000000001"/>
    <n v="4000"/>
    <n v="1200.0000000000005"/>
    <n v="480.00000000000023"/>
    <n v="0.4"/>
  </r>
  <r>
    <x v="0"/>
    <n v="1185732"/>
    <x v="123"/>
    <x v="4"/>
    <x v="29"/>
    <s v="Charlotte"/>
    <x v="4"/>
    <n v="0.40000000000000008"/>
    <n v="4000"/>
    <n v="1600.0000000000002"/>
    <n v="560"/>
    <n v="0.35"/>
  </r>
  <r>
    <x v="0"/>
    <n v="1185732"/>
    <x v="123"/>
    <x v="4"/>
    <x v="29"/>
    <s v="Charlotte"/>
    <x v="5"/>
    <n v="0.4"/>
    <n v="5250"/>
    <n v="2100"/>
    <n v="1050"/>
    <n v="0.5"/>
  </r>
  <r>
    <x v="0"/>
    <n v="1185732"/>
    <x v="143"/>
    <x v="4"/>
    <x v="29"/>
    <s v="Charlotte"/>
    <x v="0"/>
    <n v="0.35000000000000009"/>
    <n v="6750"/>
    <n v="2362.5000000000005"/>
    <n v="945.00000000000023"/>
    <n v="0.4"/>
  </r>
  <r>
    <x v="0"/>
    <n v="1185732"/>
    <x v="143"/>
    <x v="4"/>
    <x v="29"/>
    <s v="Charlotte"/>
    <x v="1"/>
    <n v="0.25000000000000011"/>
    <n v="5000"/>
    <n v="1250.0000000000005"/>
    <n v="437.50000000000011"/>
    <n v="0.35"/>
  </r>
  <r>
    <x v="0"/>
    <n v="1185732"/>
    <x v="143"/>
    <x v="4"/>
    <x v="29"/>
    <s v="Charlotte"/>
    <x v="2"/>
    <n v="0.35000000000000014"/>
    <n v="4450"/>
    <n v="1557.5000000000007"/>
    <n v="623.00000000000034"/>
    <n v="0.4"/>
  </r>
  <r>
    <x v="0"/>
    <n v="1185732"/>
    <x v="143"/>
    <x v="4"/>
    <x v="29"/>
    <s v="Charlotte"/>
    <x v="3"/>
    <n v="0.65000000000000024"/>
    <n v="5000"/>
    <n v="3250.0000000000014"/>
    <n v="1300.0000000000007"/>
    <n v="0.4"/>
  </r>
  <r>
    <x v="0"/>
    <n v="1185732"/>
    <x v="143"/>
    <x v="4"/>
    <x v="29"/>
    <s v="Charlotte"/>
    <x v="4"/>
    <n v="0.80000000000000016"/>
    <n v="4750"/>
    <n v="3800.0000000000009"/>
    <n v="1330.0000000000002"/>
    <n v="0.35"/>
  </r>
  <r>
    <x v="0"/>
    <n v="1185732"/>
    <x v="143"/>
    <x v="4"/>
    <x v="29"/>
    <s v="Charlotte"/>
    <x v="5"/>
    <n v="0.8"/>
    <n v="5750"/>
    <n v="4600"/>
    <n v="2300"/>
    <n v="0.5"/>
  </r>
  <r>
    <x v="0"/>
    <n v="1185732"/>
    <x v="144"/>
    <x v="4"/>
    <x v="29"/>
    <s v="Charlotte"/>
    <x v="0"/>
    <n v="0.75000000000000011"/>
    <n v="8250"/>
    <n v="6187.5000000000009"/>
    <n v="2475.0000000000005"/>
    <n v="0.4"/>
  </r>
  <r>
    <x v="0"/>
    <n v="1185732"/>
    <x v="144"/>
    <x v="4"/>
    <x v="29"/>
    <s v="Charlotte"/>
    <x v="1"/>
    <n v="0.65000000000000013"/>
    <n v="6250"/>
    <n v="4062.5000000000009"/>
    <n v="1421.8750000000002"/>
    <n v="0.35"/>
  </r>
  <r>
    <x v="0"/>
    <n v="1185732"/>
    <x v="144"/>
    <x v="4"/>
    <x v="29"/>
    <s v="Charlotte"/>
    <x v="2"/>
    <n v="0.65000000000000013"/>
    <n v="5750"/>
    <n v="3737.5000000000009"/>
    <n v="1495.0000000000005"/>
    <n v="0.4"/>
  </r>
  <r>
    <x v="0"/>
    <n v="1185732"/>
    <x v="144"/>
    <x v="4"/>
    <x v="29"/>
    <s v="Charlotte"/>
    <x v="3"/>
    <n v="0.65000000000000013"/>
    <n v="5250"/>
    <n v="3412.5000000000009"/>
    <n v="1365.0000000000005"/>
    <n v="0.4"/>
  </r>
  <r>
    <x v="0"/>
    <n v="1185732"/>
    <x v="144"/>
    <x v="4"/>
    <x v="29"/>
    <s v="Charlotte"/>
    <x v="4"/>
    <n v="0.75000000000000011"/>
    <n v="5250"/>
    <n v="3937.5000000000005"/>
    <n v="1378.125"/>
    <n v="0.35"/>
  </r>
  <r>
    <x v="0"/>
    <n v="1185732"/>
    <x v="144"/>
    <x v="4"/>
    <x v="29"/>
    <s v="Charlotte"/>
    <x v="5"/>
    <n v="0.8"/>
    <n v="6250"/>
    <n v="5000"/>
    <n v="2500"/>
    <n v="0.5"/>
  </r>
  <r>
    <x v="0"/>
    <n v="1185732"/>
    <x v="215"/>
    <x v="3"/>
    <x v="30"/>
    <s v="Columbus"/>
    <x v="0"/>
    <n v="0.4"/>
    <n v="5000"/>
    <n v="2000"/>
    <n v="800"/>
    <n v="0.4"/>
  </r>
  <r>
    <x v="0"/>
    <n v="1185732"/>
    <x v="215"/>
    <x v="3"/>
    <x v="30"/>
    <s v="Columbus"/>
    <x v="1"/>
    <n v="0.4"/>
    <n v="3000"/>
    <n v="1200"/>
    <n v="420"/>
    <n v="0.35"/>
  </r>
  <r>
    <x v="0"/>
    <n v="1185732"/>
    <x v="215"/>
    <x v="3"/>
    <x v="30"/>
    <s v="Columbus"/>
    <x v="2"/>
    <n v="0.30000000000000004"/>
    <n v="3000"/>
    <n v="900.00000000000011"/>
    <n v="360.00000000000006"/>
    <n v="0.4"/>
  </r>
  <r>
    <x v="0"/>
    <n v="1185732"/>
    <x v="215"/>
    <x v="3"/>
    <x v="30"/>
    <s v="Columbus"/>
    <x v="3"/>
    <n v="0.35000000000000003"/>
    <n v="1500"/>
    <n v="525"/>
    <n v="210"/>
    <n v="0.4"/>
  </r>
  <r>
    <x v="0"/>
    <n v="1185732"/>
    <x v="215"/>
    <x v="3"/>
    <x v="30"/>
    <s v="Columbus"/>
    <x v="4"/>
    <n v="0.49999999999999994"/>
    <n v="2000"/>
    <n v="999.99999999999989"/>
    <n v="349.99999999999994"/>
    <n v="0.35"/>
  </r>
  <r>
    <x v="0"/>
    <n v="1185732"/>
    <x v="215"/>
    <x v="3"/>
    <x v="30"/>
    <s v="Columbus"/>
    <x v="5"/>
    <n v="0.4"/>
    <n v="3000"/>
    <n v="1200"/>
    <n v="480"/>
    <n v="0.4"/>
  </r>
  <r>
    <x v="0"/>
    <n v="1185732"/>
    <x v="216"/>
    <x v="3"/>
    <x v="30"/>
    <s v="Columbus"/>
    <x v="0"/>
    <n v="0.4"/>
    <n v="5500"/>
    <n v="2200"/>
    <n v="880"/>
    <n v="0.4"/>
  </r>
  <r>
    <x v="0"/>
    <n v="1185732"/>
    <x v="216"/>
    <x v="3"/>
    <x v="30"/>
    <s v="Columbus"/>
    <x v="1"/>
    <n v="0.4"/>
    <n v="2000"/>
    <n v="800"/>
    <n v="280"/>
    <n v="0.35"/>
  </r>
  <r>
    <x v="0"/>
    <n v="1185732"/>
    <x v="216"/>
    <x v="3"/>
    <x v="30"/>
    <s v="Columbus"/>
    <x v="2"/>
    <n v="0.30000000000000004"/>
    <n v="2500"/>
    <n v="750.00000000000011"/>
    <n v="300.00000000000006"/>
    <n v="0.4"/>
  </r>
  <r>
    <x v="0"/>
    <n v="1185732"/>
    <x v="216"/>
    <x v="3"/>
    <x v="30"/>
    <s v="Columbus"/>
    <x v="3"/>
    <n v="0.35000000000000003"/>
    <n v="1250"/>
    <n v="437.50000000000006"/>
    <n v="175.00000000000003"/>
    <n v="0.4"/>
  </r>
  <r>
    <x v="0"/>
    <n v="1185732"/>
    <x v="216"/>
    <x v="3"/>
    <x v="30"/>
    <s v="Columbus"/>
    <x v="4"/>
    <n v="0.49999999999999994"/>
    <n v="2000"/>
    <n v="999.99999999999989"/>
    <n v="349.99999999999994"/>
    <n v="0.35"/>
  </r>
  <r>
    <x v="0"/>
    <n v="1185732"/>
    <x v="216"/>
    <x v="3"/>
    <x v="30"/>
    <s v="Columbus"/>
    <x v="5"/>
    <n v="0.4"/>
    <n v="3000"/>
    <n v="1200"/>
    <n v="480"/>
    <n v="0.4"/>
  </r>
  <r>
    <x v="0"/>
    <n v="1185732"/>
    <x v="217"/>
    <x v="3"/>
    <x v="30"/>
    <s v="Columbus"/>
    <x v="0"/>
    <n v="0.45"/>
    <n v="5200"/>
    <n v="2340"/>
    <n v="936"/>
    <n v="0.4"/>
  </r>
  <r>
    <x v="0"/>
    <n v="1185732"/>
    <x v="217"/>
    <x v="3"/>
    <x v="30"/>
    <s v="Columbus"/>
    <x v="1"/>
    <n v="0.45"/>
    <n v="2250"/>
    <n v="1012.5"/>
    <n v="354.375"/>
    <n v="0.35"/>
  </r>
  <r>
    <x v="0"/>
    <n v="1185732"/>
    <x v="217"/>
    <x v="3"/>
    <x v="30"/>
    <s v="Columbus"/>
    <x v="2"/>
    <n v="0.35000000000000003"/>
    <n v="2500"/>
    <n v="875.00000000000011"/>
    <n v="350.00000000000006"/>
    <n v="0.4"/>
  </r>
  <r>
    <x v="0"/>
    <n v="1185732"/>
    <x v="217"/>
    <x v="3"/>
    <x v="30"/>
    <s v="Columbus"/>
    <x v="3"/>
    <n v="0.4"/>
    <n v="1000"/>
    <n v="400"/>
    <n v="160"/>
    <n v="0.4"/>
  </r>
  <r>
    <x v="0"/>
    <n v="1185732"/>
    <x v="217"/>
    <x v="3"/>
    <x v="30"/>
    <s v="Columbus"/>
    <x v="4"/>
    <n v="0.54999999999999993"/>
    <n v="1500"/>
    <n v="824.99999999999989"/>
    <n v="288.74999999999994"/>
    <n v="0.35"/>
  </r>
  <r>
    <x v="0"/>
    <n v="1185732"/>
    <x v="217"/>
    <x v="3"/>
    <x v="30"/>
    <s v="Columbus"/>
    <x v="5"/>
    <n v="0.45"/>
    <n v="2500"/>
    <n v="1125"/>
    <n v="450"/>
    <n v="0.4"/>
  </r>
  <r>
    <x v="0"/>
    <n v="1185732"/>
    <x v="218"/>
    <x v="3"/>
    <x v="30"/>
    <s v="Columbus"/>
    <x v="0"/>
    <n v="0.45"/>
    <n v="4750"/>
    <n v="2137.5"/>
    <n v="855"/>
    <n v="0.4"/>
  </r>
  <r>
    <x v="0"/>
    <n v="1185732"/>
    <x v="218"/>
    <x v="3"/>
    <x v="30"/>
    <s v="Columbus"/>
    <x v="1"/>
    <n v="0.45"/>
    <n v="1750"/>
    <n v="787.5"/>
    <n v="275.625"/>
    <n v="0.35"/>
  </r>
  <r>
    <x v="0"/>
    <n v="1185732"/>
    <x v="218"/>
    <x v="3"/>
    <x v="30"/>
    <s v="Columbus"/>
    <x v="2"/>
    <n v="0.4"/>
    <n v="1750"/>
    <n v="700"/>
    <n v="280"/>
    <n v="0.4"/>
  </r>
  <r>
    <x v="0"/>
    <n v="1185732"/>
    <x v="218"/>
    <x v="3"/>
    <x v="30"/>
    <s v="Columbus"/>
    <x v="3"/>
    <n v="0.45"/>
    <n v="1000"/>
    <n v="450"/>
    <n v="180"/>
    <n v="0.4"/>
  </r>
  <r>
    <x v="0"/>
    <n v="1185732"/>
    <x v="218"/>
    <x v="3"/>
    <x v="30"/>
    <s v="Columbus"/>
    <x v="4"/>
    <n v="0.5"/>
    <n v="1250"/>
    <n v="625"/>
    <n v="218.75"/>
    <n v="0.35"/>
  </r>
  <r>
    <x v="0"/>
    <n v="1185732"/>
    <x v="218"/>
    <x v="3"/>
    <x v="30"/>
    <s v="Columbus"/>
    <x v="5"/>
    <n v="0.4"/>
    <n v="2500"/>
    <n v="1000"/>
    <n v="400"/>
    <n v="0.4"/>
  </r>
  <r>
    <x v="0"/>
    <n v="1185732"/>
    <x v="219"/>
    <x v="3"/>
    <x v="30"/>
    <s v="Columbus"/>
    <x v="0"/>
    <n v="0.5"/>
    <n v="5200"/>
    <n v="2600"/>
    <n v="1040"/>
    <n v="0.4"/>
  </r>
  <r>
    <x v="0"/>
    <n v="1185732"/>
    <x v="219"/>
    <x v="3"/>
    <x v="30"/>
    <s v="Columbus"/>
    <x v="1"/>
    <n v="0.45000000000000007"/>
    <n v="2250"/>
    <n v="1012.5000000000001"/>
    <n v="354.375"/>
    <n v="0.35"/>
  </r>
  <r>
    <x v="0"/>
    <n v="1185732"/>
    <x v="219"/>
    <x v="3"/>
    <x v="30"/>
    <s v="Columbus"/>
    <x v="2"/>
    <n v="0.4"/>
    <n v="2000"/>
    <n v="800"/>
    <n v="320"/>
    <n v="0.4"/>
  </r>
  <r>
    <x v="0"/>
    <n v="1185732"/>
    <x v="219"/>
    <x v="3"/>
    <x v="30"/>
    <s v="Columbus"/>
    <x v="3"/>
    <n v="0.4"/>
    <n v="1250"/>
    <n v="500"/>
    <n v="200"/>
    <n v="0.4"/>
  </r>
  <r>
    <x v="0"/>
    <n v="1185732"/>
    <x v="219"/>
    <x v="3"/>
    <x v="30"/>
    <s v="Columbus"/>
    <x v="4"/>
    <n v="0.5"/>
    <n v="1500"/>
    <n v="750"/>
    <n v="262.5"/>
    <n v="0.35"/>
  </r>
  <r>
    <x v="0"/>
    <n v="1185732"/>
    <x v="219"/>
    <x v="3"/>
    <x v="30"/>
    <s v="Columbus"/>
    <x v="5"/>
    <n v="0.55000000000000004"/>
    <n v="2750"/>
    <n v="1512.5000000000002"/>
    <n v="605.00000000000011"/>
    <n v="0.4"/>
  </r>
  <r>
    <x v="0"/>
    <n v="1185732"/>
    <x v="220"/>
    <x v="3"/>
    <x v="30"/>
    <s v="Columbus"/>
    <x v="0"/>
    <n v="0.4"/>
    <n v="5250"/>
    <n v="2100"/>
    <n v="840"/>
    <n v="0.4"/>
  </r>
  <r>
    <x v="0"/>
    <n v="1185732"/>
    <x v="220"/>
    <x v="3"/>
    <x v="30"/>
    <s v="Columbus"/>
    <x v="1"/>
    <n v="0.35000000000000009"/>
    <n v="2750"/>
    <n v="962.50000000000023"/>
    <n v="336.87500000000006"/>
    <n v="0.35"/>
  </r>
  <r>
    <x v="0"/>
    <n v="1185732"/>
    <x v="220"/>
    <x v="3"/>
    <x v="30"/>
    <s v="Columbus"/>
    <x v="2"/>
    <n v="0.30000000000000004"/>
    <n v="2250"/>
    <n v="675.00000000000011"/>
    <n v="270.00000000000006"/>
    <n v="0.4"/>
  </r>
  <r>
    <x v="0"/>
    <n v="1185732"/>
    <x v="220"/>
    <x v="3"/>
    <x v="30"/>
    <s v="Columbus"/>
    <x v="3"/>
    <n v="0.30000000000000004"/>
    <n v="2000"/>
    <n v="600.00000000000011"/>
    <n v="240.00000000000006"/>
    <n v="0.4"/>
  </r>
  <r>
    <x v="0"/>
    <n v="1185732"/>
    <x v="220"/>
    <x v="3"/>
    <x v="30"/>
    <s v="Columbus"/>
    <x v="4"/>
    <n v="0.5"/>
    <n v="2000"/>
    <n v="1000"/>
    <n v="350"/>
    <n v="0.35"/>
  </r>
  <r>
    <x v="0"/>
    <n v="1185732"/>
    <x v="220"/>
    <x v="3"/>
    <x v="30"/>
    <s v="Columbus"/>
    <x v="5"/>
    <n v="0.55000000000000004"/>
    <n v="3750"/>
    <n v="2062.5"/>
    <n v="825"/>
    <n v="0.4"/>
  </r>
  <r>
    <x v="0"/>
    <n v="1185732"/>
    <x v="221"/>
    <x v="3"/>
    <x v="30"/>
    <s v="Columbus"/>
    <x v="0"/>
    <n v="0.5"/>
    <n v="6000"/>
    <n v="3000"/>
    <n v="1200"/>
    <n v="0.4"/>
  </r>
  <r>
    <x v="0"/>
    <n v="1185732"/>
    <x v="221"/>
    <x v="3"/>
    <x v="30"/>
    <s v="Columbus"/>
    <x v="1"/>
    <n v="0.45000000000000007"/>
    <n v="3500"/>
    <n v="1575.0000000000002"/>
    <n v="551.25"/>
    <n v="0.35"/>
  </r>
  <r>
    <x v="0"/>
    <n v="1185732"/>
    <x v="221"/>
    <x v="3"/>
    <x v="30"/>
    <s v="Columbus"/>
    <x v="2"/>
    <n v="0.4"/>
    <n v="2750"/>
    <n v="1100"/>
    <n v="440"/>
    <n v="0.4"/>
  </r>
  <r>
    <x v="0"/>
    <n v="1185732"/>
    <x v="221"/>
    <x v="3"/>
    <x v="30"/>
    <s v="Columbus"/>
    <x v="3"/>
    <n v="0.4"/>
    <n v="2250"/>
    <n v="900"/>
    <n v="360"/>
    <n v="0.4"/>
  </r>
  <r>
    <x v="0"/>
    <n v="1185732"/>
    <x v="221"/>
    <x v="3"/>
    <x v="30"/>
    <s v="Columbus"/>
    <x v="4"/>
    <n v="0.5"/>
    <n v="2500"/>
    <n v="1250"/>
    <n v="437.5"/>
    <n v="0.35"/>
  </r>
  <r>
    <x v="0"/>
    <n v="1185732"/>
    <x v="221"/>
    <x v="3"/>
    <x v="30"/>
    <s v="Columbus"/>
    <x v="5"/>
    <n v="0.55000000000000004"/>
    <n v="4250"/>
    <n v="2337.5"/>
    <n v="935"/>
    <n v="0.4"/>
  </r>
  <r>
    <x v="0"/>
    <n v="1185732"/>
    <x v="222"/>
    <x v="3"/>
    <x v="30"/>
    <s v="Columbus"/>
    <x v="0"/>
    <n v="0.5"/>
    <n v="5750"/>
    <n v="2875"/>
    <n v="1150"/>
    <n v="0.4"/>
  </r>
  <r>
    <x v="0"/>
    <n v="1185732"/>
    <x v="222"/>
    <x v="3"/>
    <x v="30"/>
    <s v="Columbus"/>
    <x v="1"/>
    <n v="0.45000000000000007"/>
    <n v="3500"/>
    <n v="1575.0000000000002"/>
    <n v="551.25"/>
    <n v="0.35"/>
  </r>
  <r>
    <x v="0"/>
    <n v="1185732"/>
    <x v="222"/>
    <x v="3"/>
    <x v="30"/>
    <s v="Columbus"/>
    <x v="2"/>
    <n v="0.4"/>
    <n v="2750"/>
    <n v="1100"/>
    <n v="440"/>
    <n v="0.4"/>
  </r>
  <r>
    <x v="0"/>
    <n v="1185732"/>
    <x v="222"/>
    <x v="3"/>
    <x v="30"/>
    <s v="Columbus"/>
    <x v="3"/>
    <n v="0.4"/>
    <n v="2500"/>
    <n v="1000"/>
    <n v="400"/>
    <n v="0.4"/>
  </r>
  <r>
    <x v="0"/>
    <n v="1185732"/>
    <x v="222"/>
    <x v="3"/>
    <x v="30"/>
    <s v="Columbus"/>
    <x v="4"/>
    <n v="0.5"/>
    <n v="2250"/>
    <n v="1125"/>
    <n v="393.75"/>
    <n v="0.35"/>
  </r>
  <r>
    <x v="0"/>
    <n v="1185732"/>
    <x v="222"/>
    <x v="3"/>
    <x v="30"/>
    <s v="Columbus"/>
    <x v="5"/>
    <n v="0.55000000000000004"/>
    <n v="4000"/>
    <n v="2200"/>
    <n v="880"/>
    <n v="0.4"/>
  </r>
  <r>
    <x v="0"/>
    <n v="1185732"/>
    <x v="223"/>
    <x v="3"/>
    <x v="30"/>
    <s v="Columbus"/>
    <x v="0"/>
    <n v="0.5"/>
    <n v="5250"/>
    <n v="2625"/>
    <n v="1050"/>
    <n v="0.4"/>
  </r>
  <r>
    <x v="0"/>
    <n v="1185732"/>
    <x v="223"/>
    <x v="3"/>
    <x v="30"/>
    <s v="Columbus"/>
    <x v="1"/>
    <n v="0.45000000000000007"/>
    <n v="3250"/>
    <n v="1462.5000000000002"/>
    <n v="511.87500000000006"/>
    <n v="0.35"/>
  </r>
  <r>
    <x v="0"/>
    <n v="1185732"/>
    <x v="223"/>
    <x v="3"/>
    <x v="30"/>
    <s v="Columbus"/>
    <x v="2"/>
    <n v="0.35000000000000003"/>
    <n v="2250"/>
    <n v="787.50000000000011"/>
    <n v="315.00000000000006"/>
    <n v="0.4"/>
  </r>
  <r>
    <x v="0"/>
    <n v="1185732"/>
    <x v="223"/>
    <x v="3"/>
    <x v="30"/>
    <s v="Columbus"/>
    <x v="3"/>
    <n v="0.35000000000000003"/>
    <n v="2000"/>
    <n v="700.00000000000011"/>
    <n v="280.00000000000006"/>
    <n v="0.4"/>
  </r>
  <r>
    <x v="0"/>
    <n v="1185732"/>
    <x v="223"/>
    <x v="3"/>
    <x v="30"/>
    <s v="Columbus"/>
    <x v="4"/>
    <n v="0.45"/>
    <n v="2000"/>
    <n v="900"/>
    <n v="315"/>
    <n v="0.35"/>
  </r>
  <r>
    <x v="0"/>
    <n v="1185732"/>
    <x v="223"/>
    <x v="3"/>
    <x v="30"/>
    <s v="Columbus"/>
    <x v="5"/>
    <n v="0.5"/>
    <n v="2750"/>
    <n v="1375"/>
    <n v="550"/>
    <n v="0.4"/>
  </r>
  <r>
    <x v="0"/>
    <n v="1185732"/>
    <x v="224"/>
    <x v="3"/>
    <x v="30"/>
    <s v="Columbus"/>
    <x v="0"/>
    <n v="0.54999999999999993"/>
    <n v="4500"/>
    <n v="2474.9999999999995"/>
    <n v="989.99999999999989"/>
    <n v="0.4"/>
  </r>
  <r>
    <x v="0"/>
    <n v="1185732"/>
    <x v="224"/>
    <x v="3"/>
    <x v="30"/>
    <s v="Columbus"/>
    <x v="1"/>
    <n v="0.45"/>
    <n v="2750"/>
    <n v="1237.5"/>
    <n v="433.125"/>
    <n v="0.35"/>
  </r>
  <r>
    <x v="0"/>
    <n v="1185732"/>
    <x v="224"/>
    <x v="3"/>
    <x v="30"/>
    <s v="Columbus"/>
    <x v="2"/>
    <n v="0.45"/>
    <n v="1750"/>
    <n v="787.5"/>
    <n v="315"/>
    <n v="0.4"/>
  </r>
  <r>
    <x v="0"/>
    <n v="1185732"/>
    <x v="224"/>
    <x v="3"/>
    <x v="30"/>
    <s v="Columbus"/>
    <x v="3"/>
    <n v="0.45"/>
    <n v="1500"/>
    <n v="675"/>
    <n v="270"/>
    <n v="0.4"/>
  </r>
  <r>
    <x v="0"/>
    <n v="1185732"/>
    <x v="224"/>
    <x v="3"/>
    <x v="30"/>
    <s v="Columbus"/>
    <x v="4"/>
    <n v="0.54999999999999993"/>
    <n v="1500"/>
    <n v="824.99999999999989"/>
    <n v="288.74999999999994"/>
    <n v="0.35"/>
  </r>
  <r>
    <x v="0"/>
    <n v="1185732"/>
    <x v="224"/>
    <x v="3"/>
    <x v="30"/>
    <s v="Columbus"/>
    <x v="5"/>
    <n v="0.54999999999999993"/>
    <n v="2750"/>
    <n v="1512.4999999999998"/>
    <n v="604.99999999999989"/>
    <n v="0.4"/>
  </r>
  <r>
    <x v="0"/>
    <n v="1185732"/>
    <x v="225"/>
    <x v="3"/>
    <x v="30"/>
    <s v="Columbus"/>
    <x v="0"/>
    <n v="0.5"/>
    <n v="4250"/>
    <n v="2125"/>
    <n v="850"/>
    <n v="0.4"/>
  </r>
  <r>
    <x v="0"/>
    <n v="1185732"/>
    <x v="225"/>
    <x v="3"/>
    <x v="30"/>
    <s v="Columbus"/>
    <x v="1"/>
    <n v="0.4"/>
    <n v="2750"/>
    <n v="1100"/>
    <n v="385"/>
    <n v="0.35"/>
  </r>
  <r>
    <x v="0"/>
    <n v="1185732"/>
    <x v="225"/>
    <x v="3"/>
    <x v="30"/>
    <s v="Columbus"/>
    <x v="2"/>
    <n v="0.45"/>
    <n v="2200"/>
    <n v="990"/>
    <n v="396"/>
    <n v="0.4"/>
  </r>
  <r>
    <x v="0"/>
    <n v="1185732"/>
    <x v="225"/>
    <x v="3"/>
    <x v="30"/>
    <s v="Columbus"/>
    <x v="3"/>
    <n v="0.55000000000000004"/>
    <n v="2000"/>
    <n v="1100"/>
    <n v="440"/>
    <n v="0.4"/>
  </r>
  <r>
    <x v="0"/>
    <n v="1185732"/>
    <x v="225"/>
    <x v="3"/>
    <x v="30"/>
    <s v="Columbus"/>
    <x v="4"/>
    <n v="0.65"/>
    <n v="1750"/>
    <n v="1137.5"/>
    <n v="398.125"/>
    <n v="0.35"/>
  </r>
  <r>
    <x v="0"/>
    <n v="1185732"/>
    <x v="225"/>
    <x v="3"/>
    <x v="30"/>
    <s v="Columbus"/>
    <x v="5"/>
    <n v="0.7"/>
    <n v="2750"/>
    <n v="1924.9999999999998"/>
    <n v="770"/>
    <n v="0.4"/>
  </r>
  <r>
    <x v="0"/>
    <n v="1185732"/>
    <x v="226"/>
    <x v="3"/>
    <x v="30"/>
    <s v="Columbus"/>
    <x v="0"/>
    <n v="0.65"/>
    <n v="5250"/>
    <n v="3412.5"/>
    <n v="1365"/>
    <n v="0.4"/>
  </r>
  <r>
    <x v="0"/>
    <n v="1185732"/>
    <x v="226"/>
    <x v="3"/>
    <x v="30"/>
    <s v="Columbus"/>
    <x v="1"/>
    <n v="0.55000000000000004"/>
    <n v="3250"/>
    <n v="1787.5000000000002"/>
    <n v="625.625"/>
    <n v="0.35"/>
  </r>
  <r>
    <x v="0"/>
    <n v="1185732"/>
    <x v="226"/>
    <x v="3"/>
    <x v="30"/>
    <s v="Columbus"/>
    <x v="2"/>
    <n v="0.55000000000000004"/>
    <n v="2750"/>
    <n v="1512.5000000000002"/>
    <n v="605.00000000000011"/>
    <n v="0.4"/>
  </r>
  <r>
    <x v="0"/>
    <n v="1185732"/>
    <x v="226"/>
    <x v="3"/>
    <x v="30"/>
    <s v="Columbus"/>
    <x v="3"/>
    <n v="0.5"/>
    <n v="2250"/>
    <n v="1125"/>
    <n v="450"/>
    <n v="0.4"/>
  </r>
  <r>
    <x v="0"/>
    <n v="1185732"/>
    <x v="226"/>
    <x v="3"/>
    <x v="30"/>
    <s v="Columbus"/>
    <x v="4"/>
    <n v="0.6"/>
    <n v="2250"/>
    <n v="1350"/>
    <n v="472.49999999999994"/>
    <n v="0.35"/>
  </r>
  <r>
    <x v="0"/>
    <n v="1185732"/>
    <x v="226"/>
    <x v="3"/>
    <x v="30"/>
    <s v="Columbus"/>
    <x v="5"/>
    <n v="0.64999999999999991"/>
    <n v="3250"/>
    <n v="2112.4999999999995"/>
    <n v="844.99999999999989"/>
    <n v="0.4"/>
  </r>
  <r>
    <x v="0"/>
    <n v="1185732"/>
    <x v="24"/>
    <x v="4"/>
    <x v="31"/>
    <s v="Louisville"/>
    <x v="0"/>
    <n v="0.30000000000000004"/>
    <n v="7250"/>
    <n v="2175.0000000000005"/>
    <n v="870.00000000000023"/>
    <n v="0.4"/>
  </r>
  <r>
    <x v="0"/>
    <n v="1185732"/>
    <x v="24"/>
    <x v="4"/>
    <x v="31"/>
    <s v="Louisville"/>
    <x v="1"/>
    <n v="0.30000000000000004"/>
    <n v="5250"/>
    <n v="1575.0000000000002"/>
    <n v="551.25"/>
    <n v="0.35"/>
  </r>
  <r>
    <x v="0"/>
    <n v="1185732"/>
    <x v="24"/>
    <x v="4"/>
    <x v="31"/>
    <s v="Louisville"/>
    <x v="2"/>
    <n v="0.20000000000000007"/>
    <n v="5250"/>
    <n v="1050.0000000000005"/>
    <n v="420.00000000000023"/>
    <n v="0.4"/>
  </r>
  <r>
    <x v="0"/>
    <n v="1185732"/>
    <x v="24"/>
    <x v="4"/>
    <x v="31"/>
    <s v="Louisville"/>
    <x v="3"/>
    <n v="0.25"/>
    <n v="3750"/>
    <n v="937.5"/>
    <n v="375"/>
    <n v="0.4"/>
  </r>
  <r>
    <x v="0"/>
    <n v="1185732"/>
    <x v="24"/>
    <x v="4"/>
    <x v="31"/>
    <s v="Louisville"/>
    <x v="4"/>
    <n v="0.4"/>
    <n v="4250"/>
    <n v="1700"/>
    <n v="595"/>
    <n v="0.35"/>
  </r>
  <r>
    <x v="0"/>
    <n v="1185732"/>
    <x v="24"/>
    <x v="4"/>
    <x v="31"/>
    <s v="Louisville"/>
    <x v="5"/>
    <n v="0.30000000000000004"/>
    <n v="5250"/>
    <n v="1575.0000000000002"/>
    <n v="787.50000000000011"/>
    <n v="0.5"/>
  </r>
  <r>
    <x v="0"/>
    <n v="1185732"/>
    <x v="167"/>
    <x v="4"/>
    <x v="31"/>
    <s v="Louisville"/>
    <x v="0"/>
    <n v="0.30000000000000004"/>
    <n v="7750"/>
    <n v="2325.0000000000005"/>
    <n v="930.00000000000023"/>
    <n v="0.4"/>
  </r>
  <r>
    <x v="0"/>
    <n v="1185732"/>
    <x v="167"/>
    <x v="4"/>
    <x v="31"/>
    <s v="Louisville"/>
    <x v="1"/>
    <n v="0.30000000000000004"/>
    <n v="4250"/>
    <n v="1275.0000000000002"/>
    <n v="446.25000000000006"/>
    <n v="0.35"/>
  </r>
  <r>
    <x v="0"/>
    <n v="1185732"/>
    <x v="167"/>
    <x v="4"/>
    <x v="31"/>
    <s v="Louisville"/>
    <x v="2"/>
    <n v="0.20000000000000007"/>
    <n v="4750"/>
    <n v="950.00000000000034"/>
    <n v="380.00000000000017"/>
    <n v="0.4"/>
  </r>
  <r>
    <x v="0"/>
    <n v="1185732"/>
    <x v="167"/>
    <x v="4"/>
    <x v="31"/>
    <s v="Louisville"/>
    <x v="3"/>
    <n v="0.25"/>
    <n v="3250"/>
    <n v="812.5"/>
    <n v="325"/>
    <n v="0.4"/>
  </r>
  <r>
    <x v="0"/>
    <n v="1185732"/>
    <x v="167"/>
    <x v="4"/>
    <x v="31"/>
    <s v="Louisville"/>
    <x v="4"/>
    <n v="0.4"/>
    <n v="4000"/>
    <n v="1600"/>
    <n v="560"/>
    <n v="0.35"/>
  </r>
  <r>
    <x v="0"/>
    <n v="1185732"/>
    <x v="167"/>
    <x v="4"/>
    <x v="31"/>
    <s v="Louisville"/>
    <x v="5"/>
    <n v="0.25"/>
    <n v="5000"/>
    <n v="1250"/>
    <n v="625"/>
    <n v="0.5"/>
  </r>
  <r>
    <x v="0"/>
    <n v="1185732"/>
    <x v="104"/>
    <x v="4"/>
    <x v="31"/>
    <s v="Louisville"/>
    <x v="0"/>
    <n v="0.25"/>
    <n v="7200"/>
    <n v="1800"/>
    <n v="720"/>
    <n v="0.4"/>
  </r>
  <r>
    <x v="0"/>
    <n v="1185732"/>
    <x v="104"/>
    <x v="4"/>
    <x v="31"/>
    <s v="Louisville"/>
    <x v="1"/>
    <n v="0.25"/>
    <n v="4000"/>
    <n v="1000"/>
    <n v="350"/>
    <n v="0.35"/>
  </r>
  <r>
    <x v="0"/>
    <n v="1185732"/>
    <x v="104"/>
    <x v="4"/>
    <x v="31"/>
    <s v="Louisville"/>
    <x v="2"/>
    <n v="0.15000000000000002"/>
    <n v="4250"/>
    <n v="637.50000000000011"/>
    <n v="255.00000000000006"/>
    <n v="0.4"/>
  </r>
  <r>
    <x v="0"/>
    <n v="1185732"/>
    <x v="104"/>
    <x v="4"/>
    <x v="31"/>
    <s v="Louisville"/>
    <x v="3"/>
    <n v="0.19999999999999996"/>
    <n v="2750"/>
    <n v="549.99999999999989"/>
    <n v="219.99999999999997"/>
    <n v="0.4"/>
  </r>
  <r>
    <x v="0"/>
    <n v="1185732"/>
    <x v="104"/>
    <x v="4"/>
    <x v="31"/>
    <s v="Louisville"/>
    <x v="4"/>
    <n v="0.35000000000000009"/>
    <n v="3250"/>
    <n v="1137.5000000000002"/>
    <n v="398.12500000000006"/>
    <n v="0.35"/>
  </r>
  <r>
    <x v="0"/>
    <n v="1185732"/>
    <x v="104"/>
    <x v="4"/>
    <x v="31"/>
    <s v="Louisville"/>
    <x v="5"/>
    <n v="0.25"/>
    <n v="4250"/>
    <n v="1062.5"/>
    <n v="531.25"/>
    <n v="0.5"/>
  </r>
  <r>
    <x v="0"/>
    <n v="1185732"/>
    <x v="105"/>
    <x v="4"/>
    <x v="31"/>
    <s v="Louisville"/>
    <x v="0"/>
    <n v="0.25"/>
    <n v="6750"/>
    <n v="1687.5"/>
    <n v="675"/>
    <n v="0.4"/>
  </r>
  <r>
    <x v="0"/>
    <n v="1185732"/>
    <x v="105"/>
    <x v="4"/>
    <x v="31"/>
    <s v="Louisville"/>
    <x v="1"/>
    <n v="0.25"/>
    <n v="3750"/>
    <n v="937.5"/>
    <n v="328.125"/>
    <n v="0.35"/>
  </r>
  <r>
    <x v="0"/>
    <n v="1185732"/>
    <x v="105"/>
    <x v="4"/>
    <x v="31"/>
    <s v="Louisville"/>
    <x v="2"/>
    <n v="0.15000000000000002"/>
    <n v="3750"/>
    <n v="562.50000000000011"/>
    <n v="225.00000000000006"/>
    <n v="0.4"/>
  </r>
  <r>
    <x v="0"/>
    <n v="1185732"/>
    <x v="105"/>
    <x v="4"/>
    <x v="31"/>
    <s v="Louisville"/>
    <x v="3"/>
    <n v="0.19999999999999996"/>
    <n v="3000"/>
    <n v="599.99999999999989"/>
    <n v="239.99999999999997"/>
    <n v="0.4"/>
  </r>
  <r>
    <x v="0"/>
    <n v="1185732"/>
    <x v="105"/>
    <x v="4"/>
    <x v="31"/>
    <s v="Louisville"/>
    <x v="4"/>
    <n v="0.4"/>
    <n v="3250"/>
    <n v="1300"/>
    <n v="454.99999999999994"/>
    <n v="0.35"/>
  </r>
  <r>
    <x v="0"/>
    <n v="1185732"/>
    <x v="105"/>
    <x v="4"/>
    <x v="31"/>
    <s v="Louisville"/>
    <x v="5"/>
    <n v="0.30000000000000004"/>
    <n v="4750"/>
    <n v="1425.0000000000002"/>
    <n v="712.50000000000011"/>
    <n v="0.5"/>
  </r>
  <r>
    <x v="0"/>
    <n v="1185732"/>
    <x v="40"/>
    <x v="4"/>
    <x v="31"/>
    <s v="Louisville"/>
    <x v="0"/>
    <n v="0.4"/>
    <n v="7450"/>
    <n v="2980"/>
    <n v="1192"/>
    <n v="0.4"/>
  </r>
  <r>
    <x v="0"/>
    <n v="1185732"/>
    <x v="40"/>
    <x v="4"/>
    <x v="31"/>
    <s v="Louisville"/>
    <x v="1"/>
    <n v="0.4"/>
    <n v="4500"/>
    <n v="1800"/>
    <n v="630"/>
    <n v="0.35"/>
  </r>
  <r>
    <x v="0"/>
    <n v="1185732"/>
    <x v="40"/>
    <x v="4"/>
    <x v="31"/>
    <s v="Louisville"/>
    <x v="2"/>
    <n v="0.35000000000000003"/>
    <n v="4250"/>
    <n v="1487.5000000000002"/>
    <n v="595.00000000000011"/>
    <n v="0.4"/>
  </r>
  <r>
    <x v="0"/>
    <n v="1185732"/>
    <x v="40"/>
    <x v="4"/>
    <x v="31"/>
    <s v="Louisville"/>
    <x v="3"/>
    <n v="0.35000000000000003"/>
    <n v="3750"/>
    <n v="1312.5000000000002"/>
    <n v="525.00000000000011"/>
    <n v="0.4"/>
  </r>
  <r>
    <x v="0"/>
    <n v="1185732"/>
    <x v="40"/>
    <x v="4"/>
    <x v="31"/>
    <s v="Louisville"/>
    <x v="4"/>
    <n v="0.44999999999999996"/>
    <n v="4000"/>
    <n v="1799.9999999999998"/>
    <n v="629.99999999999989"/>
    <n v="0.35"/>
  </r>
  <r>
    <x v="0"/>
    <n v="1185732"/>
    <x v="40"/>
    <x v="4"/>
    <x v="31"/>
    <s v="Louisville"/>
    <x v="5"/>
    <n v="0.49999999999999994"/>
    <n v="5000"/>
    <n v="2499.9999999999995"/>
    <n v="1249.9999999999998"/>
    <n v="0.5"/>
  </r>
  <r>
    <x v="0"/>
    <n v="1185732"/>
    <x v="169"/>
    <x v="4"/>
    <x v="31"/>
    <s v="Louisville"/>
    <x v="0"/>
    <n v="0.44999999999999996"/>
    <n v="7500"/>
    <n v="3374.9999999999995"/>
    <n v="1350"/>
    <n v="0.4"/>
  </r>
  <r>
    <x v="0"/>
    <n v="1185732"/>
    <x v="169"/>
    <x v="4"/>
    <x v="31"/>
    <s v="Louisville"/>
    <x v="1"/>
    <n v="0.4"/>
    <n v="5000"/>
    <n v="2000"/>
    <n v="700"/>
    <n v="0.35"/>
  </r>
  <r>
    <x v="0"/>
    <n v="1185732"/>
    <x v="169"/>
    <x v="4"/>
    <x v="31"/>
    <s v="Louisville"/>
    <x v="2"/>
    <n v="0.45"/>
    <n v="4750"/>
    <n v="2137.5"/>
    <n v="855"/>
    <n v="0.4"/>
  </r>
  <r>
    <x v="0"/>
    <n v="1185732"/>
    <x v="169"/>
    <x v="4"/>
    <x v="31"/>
    <s v="Louisville"/>
    <x v="3"/>
    <n v="0.45"/>
    <n v="4500"/>
    <n v="2025"/>
    <n v="810"/>
    <n v="0.4"/>
  </r>
  <r>
    <x v="0"/>
    <n v="1185732"/>
    <x v="169"/>
    <x v="4"/>
    <x v="31"/>
    <s v="Louisville"/>
    <x v="4"/>
    <n v="0.6"/>
    <n v="4500"/>
    <n v="2700"/>
    <n v="944.99999999999989"/>
    <n v="0.35"/>
  </r>
  <r>
    <x v="0"/>
    <n v="1185732"/>
    <x v="169"/>
    <x v="4"/>
    <x v="31"/>
    <s v="Louisville"/>
    <x v="5"/>
    <n v="0.65"/>
    <n v="6250"/>
    <n v="4062.5"/>
    <n v="2031.25"/>
    <n v="0.5"/>
  </r>
  <r>
    <x v="0"/>
    <n v="1185732"/>
    <x v="108"/>
    <x v="4"/>
    <x v="31"/>
    <s v="Louisville"/>
    <x v="0"/>
    <n v="0.6"/>
    <n v="8500"/>
    <n v="5100"/>
    <n v="2040"/>
    <n v="0.4"/>
  </r>
  <r>
    <x v="0"/>
    <n v="1185732"/>
    <x v="108"/>
    <x v="4"/>
    <x v="31"/>
    <s v="Louisville"/>
    <x v="1"/>
    <n v="0.55000000000000004"/>
    <n v="6000"/>
    <n v="3300.0000000000005"/>
    <n v="1155"/>
    <n v="0.35"/>
  </r>
  <r>
    <x v="0"/>
    <n v="1185732"/>
    <x v="108"/>
    <x v="4"/>
    <x v="31"/>
    <s v="Louisville"/>
    <x v="2"/>
    <n v="0.5"/>
    <n v="5250"/>
    <n v="2625"/>
    <n v="1050"/>
    <n v="0.4"/>
  </r>
  <r>
    <x v="0"/>
    <n v="1185732"/>
    <x v="108"/>
    <x v="4"/>
    <x v="31"/>
    <s v="Louisville"/>
    <x v="3"/>
    <n v="0.5"/>
    <n v="4750"/>
    <n v="2375"/>
    <n v="950"/>
    <n v="0.4"/>
  </r>
  <r>
    <x v="0"/>
    <n v="1185732"/>
    <x v="108"/>
    <x v="4"/>
    <x v="31"/>
    <s v="Louisville"/>
    <x v="4"/>
    <n v="0.6"/>
    <n v="5000"/>
    <n v="3000"/>
    <n v="1050"/>
    <n v="0.35"/>
  </r>
  <r>
    <x v="0"/>
    <n v="1185732"/>
    <x v="108"/>
    <x v="4"/>
    <x v="31"/>
    <s v="Louisville"/>
    <x v="5"/>
    <n v="0.65"/>
    <n v="6750"/>
    <n v="4387.5"/>
    <n v="2193.75"/>
    <n v="0.5"/>
  </r>
  <r>
    <x v="0"/>
    <n v="1185732"/>
    <x v="109"/>
    <x v="4"/>
    <x v="31"/>
    <s v="Louisville"/>
    <x v="0"/>
    <n v="0.6"/>
    <n v="8250"/>
    <n v="4950"/>
    <n v="1980"/>
    <n v="0.4"/>
  </r>
  <r>
    <x v="0"/>
    <n v="1185732"/>
    <x v="109"/>
    <x v="4"/>
    <x v="31"/>
    <s v="Louisville"/>
    <x v="1"/>
    <n v="0.55000000000000004"/>
    <n v="6000"/>
    <n v="3300.0000000000005"/>
    <n v="1155"/>
    <n v="0.35"/>
  </r>
  <r>
    <x v="0"/>
    <n v="1185732"/>
    <x v="109"/>
    <x v="4"/>
    <x v="31"/>
    <s v="Louisville"/>
    <x v="2"/>
    <n v="0.5"/>
    <n v="5250"/>
    <n v="2625"/>
    <n v="1050"/>
    <n v="0.4"/>
  </r>
  <r>
    <x v="0"/>
    <n v="1185732"/>
    <x v="109"/>
    <x v="4"/>
    <x v="31"/>
    <s v="Louisville"/>
    <x v="3"/>
    <n v="0.4"/>
    <n v="4750"/>
    <n v="1900"/>
    <n v="760"/>
    <n v="0.4"/>
  </r>
  <r>
    <x v="0"/>
    <n v="1185732"/>
    <x v="109"/>
    <x v="4"/>
    <x v="31"/>
    <s v="Louisville"/>
    <x v="4"/>
    <n v="0.5"/>
    <n v="4500"/>
    <n v="2250"/>
    <n v="787.5"/>
    <n v="0.35"/>
  </r>
  <r>
    <x v="0"/>
    <n v="1185732"/>
    <x v="109"/>
    <x v="4"/>
    <x v="31"/>
    <s v="Louisville"/>
    <x v="5"/>
    <n v="0.55000000000000004"/>
    <n v="6250"/>
    <n v="3437.5000000000005"/>
    <n v="1718.7500000000002"/>
    <n v="0.5"/>
  </r>
  <r>
    <x v="0"/>
    <n v="1185732"/>
    <x v="44"/>
    <x v="4"/>
    <x v="31"/>
    <s v="Louisville"/>
    <x v="0"/>
    <n v="0.5"/>
    <n v="7250"/>
    <n v="3625"/>
    <n v="1450"/>
    <n v="0.4"/>
  </r>
  <r>
    <x v="0"/>
    <n v="1185732"/>
    <x v="44"/>
    <x v="4"/>
    <x v="31"/>
    <s v="Louisville"/>
    <x v="1"/>
    <n v="0.45000000000000012"/>
    <n v="5250"/>
    <n v="2362.5000000000005"/>
    <n v="826.87500000000011"/>
    <n v="0.35"/>
  </r>
  <r>
    <x v="0"/>
    <n v="1185732"/>
    <x v="44"/>
    <x v="4"/>
    <x v="31"/>
    <s v="Louisville"/>
    <x v="2"/>
    <n v="0.20000000000000007"/>
    <n v="4250"/>
    <n v="850.00000000000023"/>
    <n v="340.00000000000011"/>
    <n v="0.4"/>
  </r>
  <r>
    <x v="0"/>
    <n v="1185732"/>
    <x v="44"/>
    <x v="4"/>
    <x v="31"/>
    <s v="Louisville"/>
    <x v="3"/>
    <n v="0.20000000000000007"/>
    <n v="4000"/>
    <n v="800.00000000000023"/>
    <n v="320.00000000000011"/>
    <n v="0.4"/>
  </r>
  <r>
    <x v="0"/>
    <n v="1185732"/>
    <x v="44"/>
    <x v="4"/>
    <x v="31"/>
    <s v="Louisville"/>
    <x v="4"/>
    <n v="0.30000000000000004"/>
    <n v="4000"/>
    <n v="1200.0000000000002"/>
    <n v="420.00000000000006"/>
    <n v="0.35"/>
  </r>
  <r>
    <x v="0"/>
    <n v="1185732"/>
    <x v="44"/>
    <x v="4"/>
    <x v="31"/>
    <s v="Louisville"/>
    <x v="5"/>
    <n v="0.35000000000000009"/>
    <n v="5000"/>
    <n v="1750.0000000000005"/>
    <n v="875.00000000000023"/>
    <n v="0.5"/>
  </r>
  <r>
    <x v="0"/>
    <n v="1185732"/>
    <x v="171"/>
    <x v="4"/>
    <x v="31"/>
    <s v="Louisville"/>
    <x v="0"/>
    <n v="0.35000000000000009"/>
    <n v="6750"/>
    <n v="2362.5000000000005"/>
    <n v="945.00000000000023"/>
    <n v="0.4"/>
  </r>
  <r>
    <x v="0"/>
    <n v="1185732"/>
    <x v="171"/>
    <x v="4"/>
    <x v="31"/>
    <s v="Louisville"/>
    <x v="1"/>
    <n v="0.25000000000000011"/>
    <n v="5000"/>
    <n v="1250.0000000000005"/>
    <n v="437.50000000000011"/>
    <n v="0.35"/>
  </r>
  <r>
    <x v="0"/>
    <n v="1185732"/>
    <x v="171"/>
    <x v="4"/>
    <x v="31"/>
    <s v="Louisville"/>
    <x v="2"/>
    <n v="0.25000000000000011"/>
    <n v="3750"/>
    <n v="937.50000000000045"/>
    <n v="375.00000000000023"/>
    <n v="0.4"/>
  </r>
  <r>
    <x v="0"/>
    <n v="1185732"/>
    <x v="171"/>
    <x v="4"/>
    <x v="31"/>
    <s v="Louisville"/>
    <x v="3"/>
    <n v="0.25000000000000011"/>
    <n v="3500"/>
    <n v="875.00000000000034"/>
    <n v="350.00000000000017"/>
    <n v="0.4"/>
  </r>
  <r>
    <x v="0"/>
    <n v="1185732"/>
    <x v="171"/>
    <x v="4"/>
    <x v="31"/>
    <s v="Louisville"/>
    <x v="4"/>
    <n v="0.35000000000000009"/>
    <n v="3500"/>
    <n v="1225.0000000000002"/>
    <n v="428.75000000000006"/>
    <n v="0.35"/>
  </r>
  <r>
    <x v="0"/>
    <n v="1185732"/>
    <x v="171"/>
    <x v="4"/>
    <x v="31"/>
    <s v="Louisville"/>
    <x v="5"/>
    <n v="0.35000000000000003"/>
    <n v="4750"/>
    <n v="1662.5000000000002"/>
    <n v="831.25000000000011"/>
    <n v="0.5"/>
  </r>
  <r>
    <x v="0"/>
    <n v="1185732"/>
    <x v="112"/>
    <x v="4"/>
    <x v="31"/>
    <s v="Louisville"/>
    <x v="0"/>
    <n v="0.3000000000000001"/>
    <n v="6250"/>
    <n v="1875.0000000000007"/>
    <n v="750.00000000000034"/>
    <n v="0.4"/>
  </r>
  <r>
    <x v="0"/>
    <n v="1185732"/>
    <x v="112"/>
    <x v="4"/>
    <x v="31"/>
    <s v="Louisville"/>
    <x v="1"/>
    <n v="0.20000000000000012"/>
    <n v="4500"/>
    <n v="900.00000000000057"/>
    <n v="315.00000000000017"/>
    <n v="0.35"/>
  </r>
  <r>
    <x v="0"/>
    <n v="1185732"/>
    <x v="112"/>
    <x v="4"/>
    <x v="31"/>
    <s v="Louisville"/>
    <x v="2"/>
    <n v="0.30000000000000016"/>
    <n v="3950"/>
    <n v="1185.0000000000007"/>
    <n v="474.00000000000028"/>
    <n v="0.4"/>
  </r>
  <r>
    <x v="0"/>
    <n v="1185732"/>
    <x v="112"/>
    <x v="4"/>
    <x v="31"/>
    <s v="Louisville"/>
    <x v="3"/>
    <n v="0.6000000000000002"/>
    <n v="4500"/>
    <n v="2700.0000000000009"/>
    <n v="1080.0000000000005"/>
    <n v="0.4"/>
  </r>
  <r>
    <x v="0"/>
    <n v="1185732"/>
    <x v="112"/>
    <x v="4"/>
    <x v="31"/>
    <s v="Louisville"/>
    <x v="4"/>
    <n v="0.75000000000000011"/>
    <n v="4250"/>
    <n v="3187.5000000000005"/>
    <n v="1115.625"/>
    <n v="0.35"/>
  </r>
  <r>
    <x v="0"/>
    <n v="1185732"/>
    <x v="112"/>
    <x v="4"/>
    <x v="31"/>
    <s v="Louisville"/>
    <x v="5"/>
    <n v="0.75"/>
    <n v="5250"/>
    <n v="3937.5"/>
    <n v="1968.75"/>
    <n v="0.5"/>
  </r>
  <r>
    <x v="0"/>
    <n v="1185732"/>
    <x v="113"/>
    <x v="4"/>
    <x v="31"/>
    <s v="Louisville"/>
    <x v="0"/>
    <n v="0.70000000000000007"/>
    <n v="7750"/>
    <n v="5425.0000000000009"/>
    <n v="2170.0000000000005"/>
    <n v="0.4"/>
  </r>
  <r>
    <x v="0"/>
    <n v="1185732"/>
    <x v="113"/>
    <x v="4"/>
    <x v="31"/>
    <s v="Louisville"/>
    <x v="1"/>
    <n v="0.60000000000000009"/>
    <n v="5750"/>
    <n v="3450.0000000000005"/>
    <n v="1207.5"/>
    <n v="0.35"/>
  </r>
  <r>
    <x v="0"/>
    <n v="1185732"/>
    <x v="113"/>
    <x v="4"/>
    <x v="31"/>
    <s v="Louisville"/>
    <x v="2"/>
    <n v="0.60000000000000009"/>
    <n v="5250"/>
    <n v="3150.0000000000005"/>
    <n v="1260.0000000000002"/>
    <n v="0.4"/>
  </r>
  <r>
    <x v="0"/>
    <n v="1185732"/>
    <x v="113"/>
    <x v="4"/>
    <x v="31"/>
    <s v="Louisville"/>
    <x v="3"/>
    <n v="0.60000000000000009"/>
    <n v="4750"/>
    <n v="2850.0000000000005"/>
    <n v="1140.0000000000002"/>
    <n v="0.4"/>
  </r>
  <r>
    <x v="0"/>
    <n v="1185732"/>
    <x v="113"/>
    <x v="4"/>
    <x v="31"/>
    <s v="Louisville"/>
    <x v="4"/>
    <n v="0.70000000000000007"/>
    <n v="4750"/>
    <n v="3325.0000000000005"/>
    <n v="1163.75"/>
    <n v="0.35"/>
  </r>
  <r>
    <x v="0"/>
    <n v="1185732"/>
    <x v="113"/>
    <x v="4"/>
    <x v="31"/>
    <s v="Louisville"/>
    <x v="5"/>
    <n v="0.75"/>
    <n v="5750"/>
    <n v="4312.5"/>
    <n v="2156.25"/>
    <n v="0.5"/>
  </r>
  <r>
    <x v="1"/>
    <n v="1197831"/>
    <x v="180"/>
    <x v="1"/>
    <x v="32"/>
    <s v="Jackson"/>
    <x v="0"/>
    <n v="0.25000000000000006"/>
    <n v="6500"/>
    <n v="1625.0000000000005"/>
    <n v="650.00000000000023"/>
    <n v="0.4"/>
  </r>
  <r>
    <x v="1"/>
    <n v="1197831"/>
    <x v="180"/>
    <x v="1"/>
    <x v="32"/>
    <s v="Jackson"/>
    <x v="1"/>
    <n v="0.25000000000000006"/>
    <n v="4500"/>
    <n v="1125.0000000000002"/>
    <n v="393.75000000000006"/>
    <n v="0.35"/>
  </r>
  <r>
    <x v="1"/>
    <n v="1197831"/>
    <x v="180"/>
    <x v="1"/>
    <x v="32"/>
    <s v="Jackson"/>
    <x v="2"/>
    <n v="0.15000000000000008"/>
    <n v="4500"/>
    <n v="675.00000000000034"/>
    <n v="270.00000000000017"/>
    <n v="0.4"/>
  </r>
  <r>
    <x v="1"/>
    <n v="1197831"/>
    <x v="180"/>
    <x v="1"/>
    <x v="32"/>
    <s v="Jackson"/>
    <x v="3"/>
    <n v="0.2"/>
    <n v="3000"/>
    <n v="600"/>
    <n v="240"/>
    <n v="0.4"/>
  </r>
  <r>
    <x v="1"/>
    <n v="1197831"/>
    <x v="180"/>
    <x v="1"/>
    <x v="32"/>
    <s v="Jackson"/>
    <x v="4"/>
    <n v="0.35000000000000003"/>
    <n v="3500"/>
    <n v="1225.0000000000002"/>
    <n v="428.75000000000006"/>
    <n v="0.35"/>
  </r>
  <r>
    <x v="1"/>
    <n v="1197831"/>
    <x v="180"/>
    <x v="1"/>
    <x v="32"/>
    <s v="Jackson"/>
    <x v="5"/>
    <n v="0.25000000000000006"/>
    <n v="4500"/>
    <n v="1125.0000000000002"/>
    <n v="450.00000000000011"/>
    <n v="0.4"/>
  </r>
  <r>
    <x v="1"/>
    <n v="1197831"/>
    <x v="227"/>
    <x v="1"/>
    <x v="32"/>
    <s v="Jackson"/>
    <x v="0"/>
    <n v="0.25000000000000006"/>
    <n v="7000"/>
    <n v="1750.0000000000005"/>
    <n v="700.00000000000023"/>
    <n v="0.4"/>
  </r>
  <r>
    <x v="1"/>
    <n v="1197831"/>
    <x v="227"/>
    <x v="1"/>
    <x v="32"/>
    <s v="Jackson"/>
    <x v="1"/>
    <n v="0.25000000000000006"/>
    <n v="3500"/>
    <n v="875.00000000000023"/>
    <n v="306.25000000000006"/>
    <n v="0.35"/>
  </r>
  <r>
    <x v="1"/>
    <n v="1197831"/>
    <x v="227"/>
    <x v="1"/>
    <x v="32"/>
    <s v="Jackson"/>
    <x v="2"/>
    <n v="0.15000000000000008"/>
    <n v="4000"/>
    <n v="600.00000000000034"/>
    <n v="240.00000000000014"/>
    <n v="0.4"/>
  </r>
  <r>
    <x v="1"/>
    <n v="1197831"/>
    <x v="227"/>
    <x v="1"/>
    <x v="32"/>
    <s v="Jackson"/>
    <x v="3"/>
    <n v="0.2"/>
    <n v="2500"/>
    <n v="500"/>
    <n v="200"/>
    <n v="0.4"/>
  </r>
  <r>
    <x v="1"/>
    <n v="1197831"/>
    <x v="227"/>
    <x v="1"/>
    <x v="32"/>
    <s v="Jackson"/>
    <x v="4"/>
    <n v="0.35000000000000003"/>
    <n v="3250"/>
    <n v="1137.5"/>
    <n v="398.125"/>
    <n v="0.35"/>
  </r>
  <r>
    <x v="1"/>
    <n v="1197831"/>
    <x v="227"/>
    <x v="1"/>
    <x v="32"/>
    <s v="Jackson"/>
    <x v="5"/>
    <n v="0.2"/>
    <n v="4250"/>
    <n v="850"/>
    <n v="340"/>
    <n v="0.4"/>
  </r>
  <r>
    <x v="1"/>
    <n v="1197831"/>
    <x v="26"/>
    <x v="1"/>
    <x v="32"/>
    <s v="Jackson"/>
    <x v="0"/>
    <n v="0.2"/>
    <n v="6450"/>
    <n v="1290"/>
    <n v="516"/>
    <n v="0.4"/>
  </r>
  <r>
    <x v="1"/>
    <n v="1197831"/>
    <x v="26"/>
    <x v="1"/>
    <x v="32"/>
    <s v="Jackson"/>
    <x v="1"/>
    <n v="0.2"/>
    <n v="3250"/>
    <n v="650"/>
    <n v="227.49999999999997"/>
    <n v="0.35"/>
  </r>
  <r>
    <x v="1"/>
    <n v="1197831"/>
    <x v="26"/>
    <x v="1"/>
    <x v="32"/>
    <s v="Jackson"/>
    <x v="2"/>
    <n v="0.10000000000000002"/>
    <n v="3500"/>
    <n v="350.00000000000006"/>
    <n v="140.00000000000003"/>
    <n v="0.4"/>
  </r>
  <r>
    <x v="1"/>
    <n v="1197831"/>
    <x v="26"/>
    <x v="1"/>
    <x v="32"/>
    <s v="Jackson"/>
    <x v="3"/>
    <n v="0.19999999999999996"/>
    <n v="2000"/>
    <n v="399.99999999999989"/>
    <n v="159.99999999999997"/>
    <n v="0.4"/>
  </r>
  <r>
    <x v="1"/>
    <n v="1197831"/>
    <x v="26"/>
    <x v="1"/>
    <x v="32"/>
    <s v="Jackson"/>
    <x v="4"/>
    <n v="0.35000000000000009"/>
    <n v="2500"/>
    <n v="875.00000000000023"/>
    <n v="306.25000000000006"/>
    <n v="0.35"/>
  </r>
  <r>
    <x v="1"/>
    <n v="1197831"/>
    <x v="26"/>
    <x v="1"/>
    <x v="32"/>
    <s v="Jackson"/>
    <x v="5"/>
    <n v="0.25"/>
    <n v="3500"/>
    <n v="875"/>
    <n v="350"/>
    <n v="0.4"/>
  </r>
  <r>
    <x v="1"/>
    <n v="1197831"/>
    <x v="27"/>
    <x v="1"/>
    <x v="32"/>
    <s v="Jackson"/>
    <x v="0"/>
    <n v="0.25"/>
    <n v="6000"/>
    <n v="1500"/>
    <n v="600"/>
    <n v="0.4"/>
  </r>
  <r>
    <x v="1"/>
    <n v="1197831"/>
    <x v="27"/>
    <x v="1"/>
    <x v="32"/>
    <s v="Jackson"/>
    <x v="1"/>
    <n v="0.25"/>
    <n v="3000"/>
    <n v="750"/>
    <n v="262.5"/>
    <n v="0.35"/>
  </r>
  <r>
    <x v="1"/>
    <n v="1197831"/>
    <x v="27"/>
    <x v="1"/>
    <x v="32"/>
    <s v="Jackson"/>
    <x v="2"/>
    <n v="0.15000000000000002"/>
    <n v="3000"/>
    <n v="450.00000000000006"/>
    <n v="180.00000000000003"/>
    <n v="0.4"/>
  </r>
  <r>
    <x v="1"/>
    <n v="1197831"/>
    <x v="27"/>
    <x v="1"/>
    <x v="32"/>
    <s v="Jackson"/>
    <x v="3"/>
    <n v="0.19999999999999996"/>
    <n v="2250"/>
    <n v="449.99999999999989"/>
    <n v="179.99999999999997"/>
    <n v="0.4"/>
  </r>
  <r>
    <x v="1"/>
    <n v="1197831"/>
    <x v="27"/>
    <x v="1"/>
    <x v="32"/>
    <s v="Jackson"/>
    <x v="4"/>
    <n v="0.4"/>
    <n v="2500"/>
    <n v="1000"/>
    <n v="350"/>
    <n v="0.35"/>
  </r>
  <r>
    <x v="1"/>
    <n v="1197831"/>
    <x v="27"/>
    <x v="1"/>
    <x v="32"/>
    <s v="Jackson"/>
    <x v="5"/>
    <n v="0.30000000000000004"/>
    <n v="4000"/>
    <n v="1200.0000000000002"/>
    <n v="480.00000000000011"/>
    <n v="0.4"/>
  </r>
  <r>
    <x v="1"/>
    <n v="1197831"/>
    <x v="168"/>
    <x v="1"/>
    <x v="32"/>
    <s v="Jackson"/>
    <x v="0"/>
    <n v="0.4"/>
    <n v="6700"/>
    <n v="2680"/>
    <n v="1072"/>
    <n v="0.4"/>
  </r>
  <r>
    <x v="1"/>
    <n v="1197831"/>
    <x v="168"/>
    <x v="1"/>
    <x v="32"/>
    <s v="Jackson"/>
    <x v="1"/>
    <n v="0.4"/>
    <n v="3750"/>
    <n v="1500"/>
    <n v="525"/>
    <n v="0.35"/>
  </r>
  <r>
    <x v="1"/>
    <n v="1197831"/>
    <x v="168"/>
    <x v="1"/>
    <x v="32"/>
    <s v="Jackson"/>
    <x v="2"/>
    <n v="0.35000000000000003"/>
    <n v="3500"/>
    <n v="1225.0000000000002"/>
    <n v="490.00000000000011"/>
    <n v="0.4"/>
  </r>
  <r>
    <x v="1"/>
    <n v="1197831"/>
    <x v="168"/>
    <x v="1"/>
    <x v="32"/>
    <s v="Jackson"/>
    <x v="3"/>
    <n v="0.35000000000000003"/>
    <n v="3000"/>
    <n v="1050"/>
    <n v="420"/>
    <n v="0.4"/>
  </r>
  <r>
    <x v="1"/>
    <n v="1197831"/>
    <x v="168"/>
    <x v="1"/>
    <x v="32"/>
    <s v="Jackson"/>
    <x v="4"/>
    <n v="0.44999999999999996"/>
    <n v="3250"/>
    <n v="1462.4999999999998"/>
    <n v="511.87499999999989"/>
    <n v="0.35"/>
  </r>
  <r>
    <x v="1"/>
    <n v="1197831"/>
    <x v="168"/>
    <x v="1"/>
    <x v="32"/>
    <s v="Jackson"/>
    <x v="5"/>
    <n v="0.44999999999999996"/>
    <n v="4250"/>
    <n v="1912.4999999999998"/>
    <n v="765"/>
    <n v="0.4"/>
  </r>
  <r>
    <x v="1"/>
    <n v="1197831"/>
    <x v="228"/>
    <x v="1"/>
    <x v="32"/>
    <s v="Jackson"/>
    <x v="0"/>
    <n v="0.39999999999999997"/>
    <n v="6750"/>
    <n v="2700"/>
    <n v="1080"/>
    <n v="0.4"/>
  </r>
  <r>
    <x v="1"/>
    <n v="1197831"/>
    <x v="228"/>
    <x v="1"/>
    <x v="32"/>
    <s v="Jackson"/>
    <x v="1"/>
    <n v="0.35000000000000003"/>
    <n v="4250"/>
    <n v="1487.5000000000002"/>
    <n v="520.625"/>
    <n v="0.35"/>
  </r>
  <r>
    <x v="1"/>
    <n v="1197831"/>
    <x v="228"/>
    <x v="1"/>
    <x v="32"/>
    <s v="Jackson"/>
    <x v="2"/>
    <n v="0.4"/>
    <n v="4000"/>
    <n v="1600"/>
    <n v="640"/>
    <n v="0.4"/>
  </r>
  <r>
    <x v="1"/>
    <n v="1197831"/>
    <x v="228"/>
    <x v="1"/>
    <x v="32"/>
    <s v="Jackson"/>
    <x v="3"/>
    <n v="0.4"/>
    <n v="3750"/>
    <n v="1500"/>
    <n v="600"/>
    <n v="0.4"/>
  </r>
  <r>
    <x v="1"/>
    <n v="1197831"/>
    <x v="228"/>
    <x v="1"/>
    <x v="32"/>
    <s v="Jackson"/>
    <x v="4"/>
    <n v="0.54999999999999993"/>
    <n v="3750"/>
    <n v="2062.4999999999995"/>
    <n v="721.87499999999977"/>
    <n v="0.35"/>
  </r>
  <r>
    <x v="1"/>
    <n v="1197831"/>
    <x v="228"/>
    <x v="1"/>
    <x v="32"/>
    <s v="Jackson"/>
    <x v="5"/>
    <n v="0.6"/>
    <n v="5500"/>
    <n v="3300"/>
    <n v="1320"/>
    <n v="0.4"/>
  </r>
  <r>
    <x v="1"/>
    <n v="1197831"/>
    <x v="30"/>
    <x v="1"/>
    <x v="32"/>
    <s v="Jackson"/>
    <x v="0"/>
    <n v="0.54999999999999993"/>
    <n v="7750"/>
    <n v="4262.4999999999991"/>
    <n v="1704.9999999999998"/>
    <n v="0.4"/>
  </r>
  <r>
    <x v="1"/>
    <n v="1197831"/>
    <x v="30"/>
    <x v="1"/>
    <x v="32"/>
    <s v="Jackson"/>
    <x v="1"/>
    <n v="0.5"/>
    <n v="5250"/>
    <n v="2625"/>
    <n v="918.74999999999989"/>
    <n v="0.35"/>
  </r>
  <r>
    <x v="1"/>
    <n v="1197831"/>
    <x v="30"/>
    <x v="1"/>
    <x v="32"/>
    <s v="Jackson"/>
    <x v="2"/>
    <n v="0.45"/>
    <n v="4500"/>
    <n v="2025"/>
    <n v="810"/>
    <n v="0.4"/>
  </r>
  <r>
    <x v="1"/>
    <n v="1197831"/>
    <x v="30"/>
    <x v="1"/>
    <x v="32"/>
    <s v="Jackson"/>
    <x v="3"/>
    <n v="0.45"/>
    <n v="4000"/>
    <n v="1800"/>
    <n v="720"/>
    <n v="0.4"/>
  </r>
  <r>
    <x v="1"/>
    <n v="1197831"/>
    <x v="30"/>
    <x v="1"/>
    <x v="32"/>
    <s v="Jackson"/>
    <x v="4"/>
    <n v="0.6"/>
    <n v="4250"/>
    <n v="2550"/>
    <n v="892.5"/>
    <n v="0.35"/>
  </r>
  <r>
    <x v="1"/>
    <n v="1197831"/>
    <x v="30"/>
    <x v="1"/>
    <x v="32"/>
    <s v="Jackson"/>
    <x v="5"/>
    <n v="0.65"/>
    <n v="6000"/>
    <n v="3900"/>
    <n v="1560"/>
    <n v="0.4"/>
  </r>
  <r>
    <x v="1"/>
    <n v="1197831"/>
    <x v="31"/>
    <x v="1"/>
    <x v="32"/>
    <s v="Jackson"/>
    <x v="0"/>
    <n v="0.6"/>
    <n v="7500"/>
    <n v="4500"/>
    <n v="1800"/>
    <n v="0.4"/>
  </r>
  <r>
    <x v="1"/>
    <n v="1197831"/>
    <x v="31"/>
    <x v="1"/>
    <x v="32"/>
    <s v="Jackson"/>
    <x v="1"/>
    <n v="0.55000000000000004"/>
    <n v="5250"/>
    <n v="2887.5000000000005"/>
    <n v="1010.6250000000001"/>
    <n v="0.35"/>
  </r>
  <r>
    <x v="1"/>
    <n v="1197831"/>
    <x v="31"/>
    <x v="1"/>
    <x v="32"/>
    <s v="Jackson"/>
    <x v="2"/>
    <n v="0.5"/>
    <n v="4500"/>
    <n v="2250"/>
    <n v="900"/>
    <n v="0.4"/>
  </r>
  <r>
    <x v="1"/>
    <n v="1197831"/>
    <x v="31"/>
    <x v="1"/>
    <x v="32"/>
    <s v="Jackson"/>
    <x v="3"/>
    <n v="0.4"/>
    <n v="4000"/>
    <n v="1600"/>
    <n v="640"/>
    <n v="0.4"/>
  </r>
  <r>
    <x v="1"/>
    <n v="1197831"/>
    <x v="31"/>
    <x v="1"/>
    <x v="32"/>
    <s v="Jackson"/>
    <x v="4"/>
    <n v="0.5"/>
    <n v="3750"/>
    <n v="1875"/>
    <n v="656.25"/>
    <n v="0.35"/>
  </r>
  <r>
    <x v="1"/>
    <n v="1197831"/>
    <x v="31"/>
    <x v="1"/>
    <x v="32"/>
    <s v="Jackson"/>
    <x v="5"/>
    <n v="0.55000000000000004"/>
    <n v="5500"/>
    <n v="3025.0000000000005"/>
    <n v="1210.0000000000002"/>
    <n v="0.4"/>
  </r>
  <r>
    <x v="1"/>
    <n v="1197831"/>
    <x v="170"/>
    <x v="1"/>
    <x v="32"/>
    <s v="Jackson"/>
    <x v="0"/>
    <n v="0.5"/>
    <n v="6500"/>
    <n v="3250"/>
    <n v="1300"/>
    <n v="0.4"/>
  </r>
  <r>
    <x v="1"/>
    <n v="1197831"/>
    <x v="170"/>
    <x v="1"/>
    <x v="32"/>
    <s v="Jackson"/>
    <x v="1"/>
    <n v="0.40000000000000013"/>
    <n v="4500"/>
    <n v="1800.0000000000007"/>
    <n v="630.00000000000023"/>
    <n v="0.35"/>
  </r>
  <r>
    <x v="1"/>
    <n v="1197831"/>
    <x v="170"/>
    <x v="1"/>
    <x v="32"/>
    <s v="Jackson"/>
    <x v="2"/>
    <n v="0.15000000000000008"/>
    <n v="3500"/>
    <n v="525.00000000000023"/>
    <n v="210.00000000000011"/>
    <n v="0.4"/>
  </r>
  <r>
    <x v="1"/>
    <n v="1197831"/>
    <x v="170"/>
    <x v="1"/>
    <x v="32"/>
    <s v="Jackson"/>
    <x v="3"/>
    <n v="0.15000000000000008"/>
    <n v="3250"/>
    <n v="487.50000000000023"/>
    <n v="195.00000000000011"/>
    <n v="0.4"/>
  </r>
  <r>
    <x v="1"/>
    <n v="1197831"/>
    <x v="170"/>
    <x v="1"/>
    <x v="32"/>
    <s v="Jackson"/>
    <x v="4"/>
    <n v="0.25000000000000006"/>
    <n v="3250"/>
    <n v="812.50000000000023"/>
    <n v="284.37500000000006"/>
    <n v="0.35"/>
  </r>
  <r>
    <x v="1"/>
    <n v="1197831"/>
    <x v="170"/>
    <x v="1"/>
    <x v="32"/>
    <s v="Jackson"/>
    <x v="5"/>
    <n v="0.3000000000000001"/>
    <n v="4250"/>
    <n v="1275.0000000000005"/>
    <n v="510.00000000000023"/>
    <n v="0.4"/>
  </r>
  <r>
    <x v="1"/>
    <n v="1197831"/>
    <x v="229"/>
    <x v="1"/>
    <x v="32"/>
    <s v="Jackson"/>
    <x v="0"/>
    <n v="0.3000000000000001"/>
    <n v="6000"/>
    <n v="1800.0000000000007"/>
    <n v="720.00000000000034"/>
    <n v="0.4"/>
  </r>
  <r>
    <x v="1"/>
    <n v="1197831"/>
    <x v="229"/>
    <x v="1"/>
    <x v="32"/>
    <s v="Jackson"/>
    <x v="1"/>
    <n v="0.20000000000000012"/>
    <n v="4250"/>
    <n v="850.00000000000057"/>
    <n v="297.50000000000017"/>
    <n v="0.35"/>
  </r>
  <r>
    <x v="1"/>
    <n v="1197831"/>
    <x v="229"/>
    <x v="1"/>
    <x v="32"/>
    <s v="Jackson"/>
    <x v="2"/>
    <n v="0.20000000000000012"/>
    <n v="3000"/>
    <n v="600.00000000000034"/>
    <n v="240.00000000000014"/>
    <n v="0.4"/>
  </r>
  <r>
    <x v="1"/>
    <n v="1197831"/>
    <x v="229"/>
    <x v="1"/>
    <x v="32"/>
    <s v="Jackson"/>
    <x v="3"/>
    <n v="0.20000000000000012"/>
    <n v="2750"/>
    <n v="550.00000000000034"/>
    <n v="220.00000000000014"/>
    <n v="0.4"/>
  </r>
  <r>
    <x v="1"/>
    <n v="1197831"/>
    <x v="229"/>
    <x v="1"/>
    <x v="32"/>
    <s v="Jackson"/>
    <x v="4"/>
    <n v="0.3000000000000001"/>
    <n v="2750"/>
    <n v="825.00000000000023"/>
    <n v="288.75000000000006"/>
    <n v="0.35"/>
  </r>
  <r>
    <x v="1"/>
    <n v="1197831"/>
    <x v="229"/>
    <x v="1"/>
    <x v="32"/>
    <s v="Jackson"/>
    <x v="5"/>
    <n v="0.30000000000000004"/>
    <n v="4000"/>
    <n v="1200.0000000000002"/>
    <n v="480.00000000000011"/>
    <n v="0.4"/>
  </r>
  <r>
    <x v="1"/>
    <n v="1197831"/>
    <x v="34"/>
    <x v="1"/>
    <x v="32"/>
    <s v="Jackson"/>
    <x v="0"/>
    <n v="0.25000000000000011"/>
    <n v="5500"/>
    <n v="1375.0000000000007"/>
    <n v="550.00000000000034"/>
    <n v="0.4"/>
  </r>
  <r>
    <x v="1"/>
    <n v="1197831"/>
    <x v="34"/>
    <x v="1"/>
    <x v="32"/>
    <s v="Jackson"/>
    <x v="1"/>
    <n v="0.15000000000000013"/>
    <n v="3750"/>
    <n v="562.50000000000045"/>
    <n v="196.87500000000014"/>
    <n v="0.35"/>
  </r>
  <r>
    <x v="1"/>
    <n v="1197831"/>
    <x v="34"/>
    <x v="1"/>
    <x v="32"/>
    <s v="Jackson"/>
    <x v="2"/>
    <n v="0.25000000000000017"/>
    <n v="3200"/>
    <n v="800.00000000000057"/>
    <n v="320.00000000000023"/>
    <n v="0.4"/>
  </r>
  <r>
    <x v="1"/>
    <n v="1197831"/>
    <x v="34"/>
    <x v="1"/>
    <x v="32"/>
    <s v="Jackson"/>
    <x v="3"/>
    <n v="0.55000000000000016"/>
    <n v="3750"/>
    <n v="2062.5000000000005"/>
    <n v="825.00000000000023"/>
    <n v="0.4"/>
  </r>
  <r>
    <x v="1"/>
    <n v="1197831"/>
    <x v="34"/>
    <x v="1"/>
    <x v="32"/>
    <s v="Jackson"/>
    <x v="4"/>
    <n v="0.75000000000000011"/>
    <n v="3500"/>
    <n v="2625.0000000000005"/>
    <n v="918.75000000000011"/>
    <n v="0.35"/>
  </r>
  <r>
    <x v="1"/>
    <n v="1197831"/>
    <x v="34"/>
    <x v="1"/>
    <x v="32"/>
    <s v="Jackson"/>
    <x v="5"/>
    <n v="0.75"/>
    <n v="4500"/>
    <n v="3375"/>
    <n v="1350"/>
    <n v="0.4"/>
  </r>
  <r>
    <x v="1"/>
    <n v="1197831"/>
    <x v="35"/>
    <x v="1"/>
    <x v="32"/>
    <s v="Jackson"/>
    <x v="0"/>
    <n v="0.70000000000000007"/>
    <n v="7000"/>
    <n v="4900.0000000000009"/>
    <n v="1960.0000000000005"/>
    <n v="0.4"/>
  </r>
  <r>
    <x v="1"/>
    <n v="1197831"/>
    <x v="35"/>
    <x v="1"/>
    <x v="32"/>
    <s v="Jackson"/>
    <x v="1"/>
    <n v="0.60000000000000009"/>
    <n v="5000"/>
    <n v="3000.0000000000005"/>
    <n v="1050"/>
    <n v="0.35"/>
  </r>
  <r>
    <x v="1"/>
    <n v="1197831"/>
    <x v="35"/>
    <x v="1"/>
    <x v="32"/>
    <s v="Jackson"/>
    <x v="2"/>
    <n v="0.60000000000000009"/>
    <n v="4500"/>
    <n v="2700.0000000000005"/>
    <n v="1080.0000000000002"/>
    <n v="0.4"/>
  </r>
  <r>
    <x v="1"/>
    <n v="1197831"/>
    <x v="35"/>
    <x v="1"/>
    <x v="32"/>
    <s v="Jackson"/>
    <x v="3"/>
    <n v="0.60000000000000009"/>
    <n v="4000"/>
    <n v="2400.0000000000005"/>
    <n v="960.00000000000023"/>
    <n v="0.4"/>
  </r>
  <r>
    <x v="1"/>
    <n v="1197831"/>
    <x v="35"/>
    <x v="1"/>
    <x v="32"/>
    <s v="Jackson"/>
    <x v="4"/>
    <n v="0.70000000000000007"/>
    <n v="4000"/>
    <n v="2800.0000000000005"/>
    <n v="980.00000000000011"/>
    <n v="0.35"/>
  </r>
  <r>
    <x v="1"/>
    <n v="1197831"/>
    <x v="35"/>
    <x v="1"/>
    <x v="32"/>
    <s v="Jackson"/>
    <x v="5"/>
    <n v="0.75"/>
    <n v="5000"/>
    <n v="3750"/>
    <n v="1500"/>
    <n v="0.4"/>
  </r>
  <r>
    <x v="1"/>
    <n v="1197831"/>
    <x v="180"/>
    <x v="1"/>
    <x v="33"/>
    <s v="Little Rock"/>
    <x v="0"/>
    <n v="0.25000000000000006"/>
    <n v="5750"/>
    <n v="1437.5000000000002"/>
    <n v="575.00000000000011"/>
    <n v="0.4"/>
  </r>
  <r>
    <x v="1"/>
    <n v="1197831"/>
    <x v="180"/>
    <x v="1"/>
    <x v="33"/>
    <s v="Little Rock"/>
    <x v="1"/>
    <n v="0.25000000000000006"/>
    <n v="3750"/>
    <n v="937.50000000000023"/>
    <n v="328.12500000000006"/>
    <n v="0.35"/>
  </r>
  <r>
    <x v="1"/>
    <n v="1197831"/>
    <x v="180"/>
    <x v="1"/>
    <x v="33"/>
    <s v="Little Rock"/>
    <x v="2"/>
    <n v="0.15000000000000008"/>
    <n v="3750"/>
    <n v="562.50000000000034"/>
    <n v="225.00000000000014"/>
    <n v="0.4"/>
  </r>
  <r>
    <x v="1"/>
    <n v="1197831"/>
    <x v="180"/>
    <x v="1"/>
    <x v="33"/>
    <s v="Little Rock"/>
    <x v="3"/>
    <n v="0.2"/>
    <n v="2250"/>
    <n v="450"/>
    <n v="180"/>
    <n v="0.4"/>
  </r>
  <r>
    <x v="1"/>
    <n v="1197831"/>
    <x v="180"/>
    <x v="1"/>
    <x v="33"/>
    <s v="Little Rock"/>
    <x v="4"/>
    <n v="0.35000000000000003"/>
    <n v="2750"/>
    <n v="962.50000000000011"/>
    <n v="336.875"/>
    <n v="0.35"/>
  </r>
  <r>
    <x v="1"/>
    <n v="1197831"/>
    <x v="180"/>
    <x v="1"/>
    <x v="33"/>
    <s v="Little Rock"/>
    <x v="5"/>
    <n v="0.25000000000000006"/>
    <n v="3750"/>
    <n v="937.50000000000023"/>
    <n v="375.00000000000011"/>
    <n v="0.4"/>
  </r>
  <r>
    <x v="1"/>
    <n v="1197831"/>
    <x v="227"/>
    <x v="1"/>
    <x v="33"/>
    <s v="Little Rock"/>
    <x v="0"/>
    <n v="0.25000000000000006"/>
    <n v="6250"/>
    <n v="1562.5000000000005"/>
    <n v="625.00000000000023"/>
    <n v="0.4"/>
  </r>
  <r>
    <x v="1"/>
    <n v="1197831"/>
    <x v="227"/>
    <x v="1"/>
    <x v="33"/>
    <s v="Little Rock"/>
    <x v="1"/>
    <n v="0.25000000000000006"/>
    <n v="2750"/>
    <n v="687.50000000000011"/>
    <n v="240.62500000000003"/>
    <n v="0.35"/>
  </r>
  <r>
    <x v="1"/>
    <n v="1197831"/>
    <x v="227"/>
    <x v="1"/>
    <x v="33"/>
    <s v="Little Rock"/>
    <x v="2"/>
    <n v="0.15000000000000008"/>
    <n v="3250"/>
    <n v="487.50000000000023"/>
    <n v="195.00000000000011"/>
    <n v="0.4"/>
  </r>
  <r>
    <x v="1"/>
    <n v="1197831"/>
    <x v="227"/>
    <x v="1"/>
    <x v="33"/>
    <s v="Little Rock"/>
    <x v="3"/>
    <n v="0.2"/>
    <n v="1750"/>
    <n v="350"/>
    <n v="140"/>
    <n v="0.4"/>
  </r>
  <r>
    <x v="1"/>
    <n v="1197831"/>
    <x v="227"/>
    <x v="1"/>
    <x v="33"/>
    <s v="Little Rock"/>
    <x v="4"/>
    <n v="0.35000000000000003"/>
    <n v="2500"/>
    <n v="875.00000000000011"/>
    <n v="306.25"/>
    <n v="0.35"/>
  </r>
  <r>
    <x v="1"/>
    <n v="1197831"/>
    <x v="227"/>
    <x v="1"/>
    <x v="33"/>
    <s v="Little Rock"/>
    <x v="5"/>
    <n v="0.2"/>
    <n v="3500"/>
    <n v="700"/>
    <n v="280"/>
    <n v="0.4"/>
  </r>
  <r>
    <x v="1"/>
    <n v="1197831"/>
    <x v="26"/>
    <x v="1"/>
    <x v="33"/>
    <s v="Little Rock"/>
    <x v="0"/>
    <n v="0.2"/>
    <n v="5700"/>
    <n v="1140"/>
    <n v="456"/>
    <n v="0.4"/>
  </r>
  <r>
    <x v="1"/>
    <n v="1197831"/>
    <x v="26"/>
    <x v="1"/>
    <x v="33"/>
    <s v="Little Rock"/>
    <x v="1"/>
    <n v="0.2"/>
    <n v="2500"/>
    <n v="500"/>
    <n v="175"/>
    <n v="0.35"/>
  </r>
  <r>
    <x v="1"/>
    <n v="1197831"/>
    <x v="26"/>
    <x v="1"/>
    <x v="33"/>
    <s v="Little Rock"/>
    <x v="2"/>
    <n v="0.10000000000000002"/>
    <n v="2750"/>
    <n v="275.00000000000006"/>
    <n v="110.00000000000003"/>
    <n v="0.4"/>
  </r>
  <r>
    <x v="1"/>
    <n v="1197831"/>
    <x v="26"/>
    <x v="1"/>
    <x v="33"/>
    <s v="Little Rock"/>
    <x v="3"/>
    <n v="0.19999999999999996"/>
    <n v="1250"/>
    <n v="249.99999999999994"/>
    <n v="99.999999999999986"/>
    <n v="0.4"/>
  </r>
  <r>
    <x v="1"/>
    <n v="1197831"/>
    <x v="26"/>
    <x v="1"/>
    <x v="33"/>
    <s v="Little Rock"/>
    <x v="4"/>
    <n v="0.35000000000000009"/>
    <n v="1750"/>
    <n v="612.50000000000011"/>
    <n v="214.37500000000003"/>
    <n v="0.35"/>
  </r>
  <r>
    <x v="1"/>
    <n v="1197831"/>
    <x v="26"/>
    <x v="1"/>
    <x v="33"/>
    <s v="Little Rock"/>
    <x v="5"/>
    <n v="0.25"/>
    <n v="2750"/>
    <n v="687.5"/>
    <n v="275"/>
    <n v="0.4"/>
  </r>
  <r>
    <x v="1"/>
    <n v="1197831"/>
    <x v="27"/>
    <x v="1"/>
    <x v="33"/>
    <s v="Little Rock"/>
    <x v="0"/>
    <n v="0.25"/>
    <n v="5250"/>
    <n v="1312.5"/>
    <n v="525"/>
    <n v="0.4"/>
  </r>
  <r>
    <x v="1"/>
    <n v="1197831"/>
    <x v="27"/>
    <x v="1"/>
    <x v="33"/>
    <s v="Little Rock"/>
    <x v="1"/>
    <n v="0.25"/>
    <n v="2250"/>
    <n v="562.5"/>
    <n v="196.875"/>
    <n v="0.35"/>
  </r>
  <r>
    <x v="1"/>
    <n v="1197831"/>
    <x v="27"/>
    <x v="1"/>
    <x v="33"/>
    <s v="Little Rock"/>
    <x v="2"/>
    <n v="0.15000000000000002"/>
    <n v="2250"/>
    <n v="337.50000000000006"/>
    <n v="135.00000000000003"/>
    <n v="0.4"/>
  </r>
  <r>
    <x v="1"/>
    <n v="1197831"/>
    <x v="27"/>
    <x v="1"/>
    <x v="33"/>
    <s v="Little Rock"/>
    <x v="3"/>
    <n v="0.19999999999999996"/>
    <n v="1500"/>
    <n v="299.99999999999994"/>
    <n v="119.99999999999999"/>
    <n v="0.4"/>
  </r>
  <r>
    <x v="1"/>
    <n v="1197831"/>
    <x v="27"/>
    <x v="1"/>
    <x v="33"/>
    <s v="Little Rock"/>
    <x v="4"/>
    <n v="0.4"/>
    <n v="1750"/>
    <n v="700"/>
    <n v="244.99999999999997"/>
    <n v="0.35"/>
  </r>
  <r>
    <x v="1"/>
    <n v="1197831"/>
    <x v="27"/>
    <x v="1"/>
    <x v="33"/>
    <s v="Little Rock"/>
    <x v="5"/>
    <n v="0.30000000000000004"/>
    <n v="3250"/>
    <n v="975.00000000000011"/>
    <n v="390.00000000000006"/>
    <n v="0.4"/>
  </r>
  <r>
    <x v="1"/>
    <n v="1197831"/>
    <x v="168"/>
    <x v="1"/>
    <x v="33"/>
    <s v="Little Rock"/>
    <x v="0"/>
    <n v="0.4"/>
    <n v="5950"/>
    <n v="2380"/>
    <n v="952"/>
    <n v="0.4"/>
  </r>
  <r>
    <x v="1"/>
    <n v="1197831"/>
    <x v="168"/>
    <x v="1"/>
    <x v="33"/>
    <s v="Little Rock"/>
    <x v="1"/>
    <n v="0.4"/>
    <n v="3000"/>
    <n v="1200"/>
    <n v="420"/>
    <n v="0.35"/>
  </r>
  <r>
    <x v="1"/>
    <n v="1197831"/>
    <x v="168"/>
    <x v="1"/>
    <x v="33"/>
    <s v="Little Rock"/>
    <x v="2"/>
    <n v="0.35000000000000003"/>
    <n v="2750"/>
    <n v="962.50000000000011"/>
    <n v="385.00000000000006"/>
    <n v="0.4"/>
  </r>
  <r>
    <x v="1"/>
    <n v="1197831"/>
    <x v="168"/>
    <x v="1"/>
    <x v="33"/>
    <s v="Little Rock"/>
    <x v="3"/>
    <n v="0.35000000000000003"/>
    <n v="2250"/>
    <n v="787.50000000000011"/>
    <n v="315.00000000000006"/>
    <n v="0.4"/>
  </r>
  <r>
    <x v="1"/>
    <n v="1197831"/>
    <x v="168"/>
    <x v="1"/>
    <x v="33"/>
    <s v="Little Rock"/>
    <x v="4"/>
    <n v="0.44999999999999996"/>
    <n v="2500"/>
    <n v="1125"/>
    <n v="393.75"/>
    <n v="0.35"/>
  </r>
  <r>
    <x v="1"/>
    <n v="1197831"/>
    <x v="168"/>
    <x v="1"/>
    <x v="33"/>
    <s v="Little Rock"/>
    <x v="5"/>
    <n v="0.44999999999999996"/>
    <n v="3500"/>
    <n v="1574.9999999999998"/>
    <n v="630"/>
    <n v="0.4"/>
  </r>
  <r>
    <x v="1"/>
    <n v="1197831"/>
    <x v="228"/>
    <x v="1"/>
    <x v="33"/>
    <s v="Little Rock"/>
    <x v="0"/>
    <n v="0.39999999999999997"/>
    <n v="6000"/>
    <n v="2400"/>
    <n v="960"/>
    <n v="0.4"/>
  </r>
  <r>
    <x v="1"/>
    <n v="1197831"/>
    <x v="228"/>
    <x v="1"/>
    <x v="33"/>
    <s v="Little Rock"/>
    <x v="1"/>
    <n v="0.35000000000000003"/>
    <n v="3500"/>
    <n v="1225.0000000000002"/>
    <n v="428.75000000000006"/>
    <n v="0.35"/>
  </r>
  <r>
    <x v="1"/>
    <n v="1197831"/>
    <x v="228"/>
    <x v="1"/>
    <x v="33"/>
    <s v="Little Rock"/>
    <x v="2"/>
    <n v="0.4"/>
    <n v="3250"/>
    <n v="1300"/>
    <n v="520"/>
    <n v="0.4"/>
  </r>
  <r>
    <x v="1"/>
    <n v="1197831"/>
    <x v="228"/>
    <x v="1"/>
    <x v="33"/>
    <s v="Little Rock"/>
    <x v="3"/>
    <n v="0.4"/>
    <n v="3000"/>
    <n v="1200"/>
    <n v="480"/>
    <n v="0.4"/>
  </r>
  <r>
    <x v="1"/>
    <n v="1197831"/>
    <x v="228"/>
    <x v="1"/>
    <x v="33"/>
    <s v="Little Rock"/>
    <x v="4"/>
    <n v="0.54999999999999993"/>
    <n v="3000"/>
    <n v="1649.9999999999998"/>
    <n v="577.49999999999989"/>
    <n v="0.35"/>
  </r>
  <r>
    <x v="1"/>
    <n v="1197831"/>
    <x v="228"/>
    <x v="1"/>
    <x v="33"/>
    <s v="Little Rock"/>
    <x v="5"/>
    <n v="0.6"/>
    <n v="4750"/>
    <n v="2850"/>
    <n v="1140"/>
    <n v="0.4"/>
  </r>
  <r>
    <x v="1"/>
    <n v="1197831"/>
    <x v="30"/>
    <x v="1"/>
    <x v="33"/>
    <s v="Little Rock"/>
    <x v="0"/>
    <n v="0.54999999999999993"/>
    <n v="7000"/>
    <n v="3849.9999999999995"/>
    <n v="1540"/>
    <n v="0.4"/>
  </r>
  <r>
    <x v="1"/>
    <n v="1197831"/>
    <x v="30"/>
    <x v="1"/>
    <x v="33"/>
    <s v="Little Rock"/>
    <x v="1"/>
    <n v="0.5"/>
    <n v="4500"/>
    <n v="2250"/>
    <n v="787.5"/>
    <n v="0.35"/>
  </r>
  <r>
    <x v="1"/>
    <n v="1197831"/>
    <x v="30"/>
    <x v="1"/>
    <x v="33"/>
    <s v="Little Rock"/>
    <x v="2"/>
    <n v="0.45"/>
    <n v="3750"/>
    <n v="1687.5"/>
    <n v="675"/>
    <n v="0.4"/>
  </r>
  <r>
    <x v="1"/>
    <n v="1197831"/>
    <x v="30"/>
    <x v="1"/>
    <x v="33"/>
    <s v="Little Rock"/>
    <x v="3"/>
    <n v="0.45"/>
    <n v="3250"/>
    <n v="1462.5"/>
    <n v="585"/>
    <n v="0.4"/>
  </r>
  <r>
    <x v="1"/>
    <n v="1197831"/>
    <x v="30"/>
    <x v="1"/>
    <x v="33"/>
    <s v="Little Rock"/>
    <x v="4"/>
    <n v="0.6"/>
    <n v="3500"/>
    <n v="2100"/>
    <n v="735"/>
    <n v="0.35"/>
  </r>
  <r>
    <x v="1"/>
    <n v="1197831"/>
    <x v="30"/>
    <x v="1"/>
    <x v="33"/>
    <s v="Little Rock"/>
    <x v="5"/>
    <n v="0.65"/>
    <n v="5250"/>
    <n v="3412.5"/>
    <n v="1365"/>
    <n v="0.4"/>
  </r>
  <r>
    <x v="1"/>
    <n v="1197831"/>
    <x v="31"/>
    <x v="1"/>
    <x v="33"/>
    <s v="Little Rock"/>
    <x v="0"/>
    <n v="0.6"/>
    <n v="6750"/>
    <n v="4050"/>
    <n v="1620"/>
    <n v="0.4"/>
  </r>
  <r>
    <x v="1"/>
    <n v="1197831"/>
    <x v="31"/>
    <x v="1"/>
    <x v="33"/>
    <s v="Little Rock"/>
    <x v="1"/>
    <n v="0.55000000000000004"/>
    <n v="4500"/>
    <n v="2475"/>
    <n v="866.25"/>
    <n v="0.35"/>
  </r>
  <r>
    <x v="1"/>
    <n v="1197831"/>
    <x v="31"/>
    <x v="1"/>
    <x v="33"/>
    <s v="Little Rock"/>
    <x v="2"/>
    <n v="0.5"/>
    <n v="3750"/>
    <n v="1875"/>
    <n v="750"/>
    <n v="0.4"/>
  </r>
  <r>
    <x v="1"/>
    <n v="1197831"/>
    <x v="31"/>
    <x v="1"/>
    <x v="33"/>
    <s v="Little Rock"/>
    <x v="3"/>
    <n v="0.4"/>
    <n v="3250"/>
    <n v="1300"/>
    <n v="520"/>
    <n v="0.4"/>
  </r>
  <r>
    <x v="1"/>
    <n v="1197831"/>
    <x v="31"/>
    <x v="1"/>
    <x v="33"/>
    <s v="Little Rock"/>
    <x v="4"/>
    <n v="0.5"/>
    <n v="3000"/>
    <n v="1500"/>
    <n v="525"/>
    <n v="0.35"/>
  </r>
  <r>
    <x v="1"/>
    <n v="1197831"/>
    <x v="31"/>
    <x v="1"/>
    <x v="33"/>
    <s v="Little Rock"/>
    <x v="5"/>
    <n v="0.55000000000000004"/>
    <n v="4750"/>
    <n v="2612.5"/>
    <n v="1045"/>
    <n v="0.4"/>
  </r>
  <r>
    <x v="1"/>
    <n v="1197831"/>
    <x v="170"/>
    <x v="1"/>
    <x v="33"/>
    <s v="Little Rock"/>
    <x v="0"/>
    <n v="0.5"/>
    <n v="5750"/>
    <n v="2875"/>
    <n v="1150"/>
    <n v="0.4"/>
  </r>
  <r>
    <x v="1"/>
    <n v="1197831"/>
    <x v="170"/>
    <x v="1"/>
    <x v="33"/>
    <s v="Little Rock"/>
    <x v="1"/>
    <n v="0.40000000000000013"/>
    <n v="3750"/>
    <n v="1500.0000000000005"/>
    <n v="525.00000000000011"/>
    <n v="0.35"/>
  </r>
  <r>
    <x v="1"/>
    <n v="1197831"/>
    <x v="170"/>
    <x v="1"/>
    <x v="33"/>
    <s v="Little Rock"/>
    <x v="2"/>
    <n v="0.15000000000000008"/>
    <n v="2750"/>
    <n v="412.50000000000023"/>
    <n v="165.00000000000011"/>
    <n v="0.4"/>
  </r>
  <r>
    <x v="1"/>
    <n v="1197831"/>
    <x v="170"/>
    <x v="1"/>
    <x v="33"/>
    <s v="Little Rock"/>
    <x v="3"/>
    <n v="0.15000000000000008"/>
    <n v="2500"/>
    <n v="375.00000000000017"/>
    <n v="150.00000000000009"/>
    <n v="0.4"/>
  </r>
  <r>
    <x v="1"/>
    <n v="1197831"/>
    <x v="170"/>
    <x v="1"/>
    <x v="33"/>
    <s v="Little Rock"/>
    <x v="4"/>
    <n v="0.25000000000000006"/>
    <n v="2500"/>
    <n v="625.00000000000011"/>
    <n v="218.75000000000003"/>
    <n v="0.35"/>
  </r>
  <r>
    <x v="1"/>
    <n v="1197831"/>
    <x v="170"/>
    <x v="1"/>
    <x v="33"/>
    <s v="Little Rock"/>
    <x v="5"/>
    <n v="0.3000000000000001"/>
    <n v="3500"/>
    <n v="1050.0000000000005"/>
    <n v="420.00000000000023"/>
    <n v="0.4"/>
  </r>
  <r>
    <x v="1"/>
    <n v="1197831"/>
    <x v="229"/>
    <x v="1"/>
    <x v="33"/>
    <s v="Little Rock"/>
    <x v="0"/>
    <n v="0.3000000000000001"/>
    <n v="5250"/>
    <n v="1575.0000000000005"/>
    <n v="630.00000000000023"/>
    <n v="0.4"/>
  </r>
  <r>
    <x v="1"/>
    <n v="1197831"/>
    <x v="229"/>
    <x v="1"/>
    <x v="33"/>
    <s v="Little Rock"/>
    <x v="1"/>
    <n v="0.20000000000000012"/>
    <n v="3500"/>
    <n v="700.00000000000045"/>
    <n v="245.00000000000014"/>
    <n v="0.35"/>
  </r>
  <r>
    <x v="1"/>
    <n v="1197831"/>
    <x v="229"/>
    <x v="1"/>
    <x v="33"/>
    <s v="Little Rock"/>
    <x v="2"/>
    <n v="0.20000000000000012"/>
    <n v="2250"/>
    <n v="450.00000000000028"/>
    <n v="180.00000000000011"/>
    <n v="0.4"/>
  </r>
  <r>
    <x v="1"/>
    <n v="1197831"/>
    <x v="229"/>
    <x v="1"/>
    <x v="33"/>
    <s v="Little Rock"/>
    <x v="3"/>
    <n v="0.20000000000000012"/>
    <n v="2000"/>
    <n v="400.00000000000023"/>
    <n v="160.00000000000011"/>
    <n v="0.4"/>
  </r>
  <r>
    <x v="1"/>
    <n v="1197831"/>
    <x v="229"/>
    <x v="1"/>
    <x v="33"/>
    <s v="Little Rock"/>
    <x v="4"/>
    <n v="0.3000000000000001"/>
    <n v="2000"/>
    <n v="600.00000000000023"/>
    <n v="210.00000000000006"/>
    <n v="0.35"/>
  </r>
  <r>
    <x v="1"/>
    <n v="1197831"/>
    <x v="229"/>
    <x v="1"/>
    <x v="33"/>
    <s v="Little Rock"/>
    <x v="5"/>
    <n v="0.30000000000000004"/>
    <n v="3250"/>
    <n v="975.00000000000011"/>
    <n v="390.00000000000006"/>
    <n v="0.4"/>
  </r>
  <r>
    <x v="1"/>
    <n v="1197831"/>
    <x v="34"/>
    <x v="1"/>
    <x v="33"/>
    <s v="Little Rock"/>
    <x v="0"/>
    <n v="0.25000000000000011"/>
    <n v="4750"/>
    <n v="1187.5000000000005"/>
    <n v="475.00000000000023"/>
    <n v="0.4"/>
  </r>
  <r>
    <x v="1"/>
    <n v="1197831"/>
    <x v="34"/>
    <x v="1"/>
    <x v="33"/>
    <s v="Little Rock"/>
    <x v="1"/>
    <n v="0.15000000000000013"/>
    <n v="3000"/>
    <n v="450.0000000000004"/>
    <n v="157.50000000000014"/>
    <n v="0.35"/>
  </r>
  <r>
    <x v="1"/>
    <n v="1197831"/>
    <x v="34"/>
    <x v="1"/>
    <x v="33"/>
    <s v="Little Rock"/>
    <x v="2"/>
    <n v="0.25000000000000017"/>
    <n v="2450"/>
    <n v="612.50000000000045"/>
    <n v="245.0000000000002"/>
    <n v="0.4"/>
  </r>
  <r>
    <x v="1"/>
    <n v="1197831"/>
    <x v="34"/>
    <x v="1"/>
    <x v="33"/>
    <s v="Little Rock"/>
    <x v="3"/>
    <n v="0.55000000000000016"/>
    <n v="3000"/>
    <n v="1650.0000000000005"/>
    <n v="660.00000000000023"/>
    <n v="0.4"/>
  </r>
  <r>
    <x v="1"/>
    <n v="1197831"/>
    <x v="34"/>
    <x v="1"/>
    <x v="33"/>
    <s v="Little Rock"/>
    <x v="4"/>
    <n v="0.75000000000000011"/>
    <n v="2750"/>
    <n v="2062.5000000000005"/>
    <n v="721.87500000000011"/>
    <n v="0.35"/>
  </r>
  <r>
    <x v="1"/>
    <n v="1197831"/>
    <x v="34"/>
    <x v="1"/>
    <x v="33"/>
    <s v="Little Rock"/>
    <x v="5"/>
    <n v="0.75"/>
    <n v="3750"/>
    <n v="2812.5"/>
    <n v="1125"/>
    <n v="0.4"/>
  </r>
  <r>
    <x v="1"/>
    <n v="1197831"/>
    <x v="35"/>
    <x v="1"/>
    <x v="33"/>
    <s v="Little Rock"/>
    <x v="0"/>
    <n v="0.70000000000000007"/>
    <n v="6250"/>
    <n v="4375"/>
    <n v="1750"/>
    <n v="0.4"/>
  </r>
  <r>
    <x v="1"/>
    <n v="1197831"/>
    <x v="35"/>
    <x v="1"/>
    <x v="33"/>
    <s v="Little Rock"/>
    <x v="1"/>
    <n v="0.60000000000000009"/>
    <n v="4250"/>
    <n v="2550.0000000000005"/>
    <n v="892.50000000000011"/>
    <n v="0.35"/>
  </r>
  <r>
    <x v="1"/>
    <n v="1197831"/>
    <x v="35"/>
    <x v="1"/>
    <x v="33"/>
    <s v="Little Rock"/>
    <x v="2"/>
    <n v="0.60000000000000009"/>
    <n v="3750"/>
    <n v="2250.0000000000005"/>
    <n v="900.00000000000023"/>
    <n v="0.4"/>
  </r>
  <r>
    <x v="1"/>
    <n v="1197831"/>
    <x v="35"/>
    <x v="1"/>
    <x v="33"/>
    <s v="Little Rock"/>
    <x v="3"/>
    <n v="0.60000000000000009"/>
    <n v="3250"/>
    <n v="1950.0000000000002"/>
    <n v="780.00000000000011"/>
    <n v="0.4"/>
  </r>
  <r>
    <x v="1"/>
    <n v="1197831"/>
    <x v="35"/>
    <x v="1"/>
    <x v="33"/>
    <s v="Little Rock"/>
    <x v="4"/>
    <n v="0.70000000000000007"/>
    <n v="3250"/>
    <n v="2275"/>
    <n v="796.25"/>
    <n v="0.35"/>
  </r>
  <r>
    <x v="1"/>
    <n v="1197831"/>
    <x v="35"/>
    <x v="1"/>
    <x v="33"/>
    <s v="Little Rock"/>
    <x v="5"/>
    <n v="0.75"/>
    <n v="4250"/>
    <n v="3187.5"/>
    <n v="1275"/>
    <n v="0.4"/>
  </r>
  <r>
    <x v="1"/>
    <n v="1197831"/>
    <x v="230"/>
    <x v="1"/>
    <x v="34"/>
    <s v="Oklahoma City"/>
    <x v="0"/>
    <n v="0.25000000000000006"/>
    <n v="5500"/>
    <n v="1375.0000000000002"/>
    <n v="481.25000000000006"/>
    <n v="0.35"/>
  </r>
  <r>
    <x v="1"/>
    <n v="1197831"/>
    <x v="230"/>
    <x v="1"/>
    <x v="34"/>
    <s v="Oklahoma City"/>
    <x v="1"/>
    <n v="0.25000000000000006"/>
    <n v="3500"/>
    <n v="875.00000000000023"/>
    <n v="306.25000000000006"/>
    <n v="0.35"/>
  </r>
  <r>
    <x v="1"/>
    <n v="1197831"/>
    <x v="230"/>
    <x v="1"/>
    <x v="34"/>
    <s v="Oklahoma City"/>
    <x v="2"/>
    <n v="0.15000000000000008"/>
    <n v="3500"/>
    <n v="525.00000000000023"/>
    <n v="183.75000000000006"/>
    <n v="0.35"/>
  </r>
  <r>
    <x v="1"/>
    <n v="1197831"/>
    <x v="230"/>
    <x v="1"/>
    <x v="34"/>
    <s v="Oklahoma City"/>
    <x v="3"/>
    <n v="0.2"/>
    <n v="2000"/>
    <n v="400"/>
    <n v="140"/>
    <n v="0.35"/>
  </r>
  <r>
    <x v="1"/>
    <n v="1197831"/>
    <x v="230"/>
    <x v="1"/>
    <x v="34"/>
    <s v="Oklahoma City"/>
    <x v="4"/>
    <n v="0.35000000000000003"/>
    <n v="2500"/>
    <n v="875.00000000000011"/>
    <n v="306.25"/>
    <n v="0.35"/>
  </r>
  <r>
    <x v="1"/>
    <n v="1197831"/>
    <x v="230"/>
    <x v="1"/>
    <x v="34"/>
    <s v="Oklahoma City"/>
    <x v="5"/>
    <n v="0.25000000000000006"/>
    <n v="3500"/>
    <n v="875.00000000000023"/>
    <n v="306.25000000000006"/>
    <n v="0.35"/>
  </r>
  <r>
    <x v="1"/>
    <n v="1197831"/>
    <x v="231"/>
    <x v="1"/>
    <x v="34"/>
    <s v="Oklahoma City"/>
    <x v="0"/>
    <n v="0.25000000000000006"/>
    <n v="6000"/>
    <n v="1500.0000000000002"/>
    <n v="525"/>
    <n v="0.35"/>
  </r>
  <r>
    <x v="1"/>
    <n v="1197831"/>
    <x v="231"/>
    <x v="1"/>
    <x v="34"/>
    <s v="Oklahoma City"/>
    <x v="1"/>
    <n v="0.25000000000000006"/>
    <n v="2500"/>
    <n v="625.00000000000011"/>
    <n v="218.75000000000003"/>
    <n v="0.35"/>
  </r>
  <r>
    <x v="1"/>
    <n v="1197831"/>
    <x v="231"/>
    <x v="1"/>
    <x v="34"/>
    <s v="Oklahoma City"/>
    <x v="2"/>
    <n v="0.15000000000000008"/>
    <n v="3000"/>
    <n v="450.00000000000023"/>
    <n v="157.50000000000006"/>
    <n v="0.35"/>
  </r>
  <r>
    <x v="1"/>
    <n v="1197831"/>
    <x v="231"/>
    <x v="1"/>
    <x v="34"/>
    <s v="Oklahoma City"/>
    <x v="3"/>
    <n v="0.2"/>
    <n v="1500"/>
    <n v="300"/>
    <n v="105"/>
    <n v="0.35"/>
  </r>
  <r>
    <x v="1"/>
    <n v="1197831"/>
    <x v="231"/>
    <x v="1"/>
    <x v="34"/>
    <s v="Oklahoma City"/>
    <x v="4"/>
    <n v="0.35000000000000003"/>
    <n v="2250"/>
    <n v="787.50000000000011"/>
    <n v="275.625"/>
    <n v="0.35"/>
  </r>
  <r>
    <x v="1"/>
    <n v="1197831"/>
    <x v="231"/>
    <x v="1"/>
    <x v="34"/>
    <s v="Oklahoma City"/>
    <x v="5"/>
    <n v="0.2"/>
    <n v="3250"/>
    <n v="650"/>
    <n v="227.49999999999997"/>
    <n v="0.35"/>
  </r>
  <r>
    <x v="1"/>
    <n v="1197831"/>
    <x v="92"/>
    <x v="1"/>
    <x v="34"/>
    <s v="Oklahoma City"/>
    <x v="0"/>
    <n v="0.2"/>
    <n v="5450"/>
    <n v="1090"/>
    <n v="381.5"/>
    <n v="0.35"/>
  </r>
  <r>
    <x v="1"/>
    <n v="1197831"/>
    <x v="92"/>
    <x v="1"/>
    <x v="34"/>
    <s v="Oklahoma City"/>
    <x v="1"/>
    <n v="0.2"/>
    <n v="2250"/>
    <n v="450"/>
    <n v="157.5"/>
    <n v="0.35"/>
  </r>
  <r>
    <x v="1"/>
    <n v="1197831"/>
    <x v="92"/>
    <x v="1"/>
    <x v="34"/>
    <s v="Oklahoma City"/>
    <x v="2"/>
    <n v="0.10000000000000002"/>
    <n v="2500"/>
    <n v="250.00000000000006"/>
    <n v="87.500000000000014"/>
    <n v="0.35"/>
  </r>
  <r>
    <x v="1"/>
    <n v="1197831"/>
    <x v="92"/>
    <x v="1"/>
    <x v="34"/>
    <s v="Oklahoma City"/>
    <x v="3"/>
    <n v="0.19999999999999996"/>
    <n v="1000"/>
    <n v="199.99999999999994"/>
    <n v="69.999999999999972"/>
    <n v="0.35"/>
  </r>
  <r>
    <x v="1"/>
    <n v="1197831"/>
    <x v="92"/>
    <x v="1"/>
    <x v="34"/>
    <s v="Oklahoma City"/>
    <x v="4"/>
    <n v="0.35000000000000009"/>
    <n v="1500"/>
    <n v="525.00000000000011"/>
    <n v="183.75000000000003"/>
    <n v="0.35"/>
  </r>
  <r>
    <x v="1"/>
    <n v="1197831"/>
    <x v="92"/>
    <x v="1"/>
    <x v="34"/>
    <s v="Oklahoma City"/>
    <x v="5"/>
    <n v="0.25"/>
    <n v="2500"/>
    <n v="625"/>
    <n v="218.75"/>
    <n v="0.35"/>
  </r>
  <r>
    <x v="1"/>
    <n v="1197831"/>
    <x v="93"/>
    <x v="1"/>
    <x v="34"/>
    <s v="Oklahoma City"/>
    <x v="0"/>
    <n v="0.25"/>
    <n v="5000"/>
    <n v="1250"/>
    <n v="437.5"/>
    <n v="0.35"/>
  </r>
  <r>
    <x v="1"/>
    <n v="1197831"/>
    <x v="93"/>
    <x v="1"/>
    <x v="34"/>
    <s v="Oklahoma City"/>
    <x v="1"/>
    <n v="0.25"/>
    <n v="2000"/>
    <n v="500"/>
    <n v="175"/>
    <n v="0.35"/>
  </r>
  <r>
    <x v="1"/>
    <n v="1197831"/>
    <x v="93"/>
    <x v="1"/>
    <x v="34"/>
    <s v="Oklahoma City"/>
    <x v="2"/>
    <n v="0.15000000000000002"/>
    <n v="2000"/>
    <n v="300.00000000000006"/>
    <n v="105.00000000000001"/>
    <n v="0.35"/>
  </r>
  <r>
    <x v="1"/>
    <n v="1197831"/>
    <x v="93"/>
    <x v="1"/>
    <x v="34"/>
    <s v="Oklahoma City"/>
    <x v="3"/>
    <n v="0.19999999999999996"/>
    <n v="1250"/>
    <n v="249.99999999999994"/>
    <n v="87.499999999999972"/>
    <n v="0.35"/>
  </r>
  <r>
    <x v="1"/>
    <n v="1197831"/>
    <x v="93"/>
    <x v="1"/>
    <x v="34"/>
    <s v="Oklahoma City"/>
    <x v="4"/>
    <n v="0.4"/>
    <n v="1500"/>
    <n v="600"/>
    <n v="210"/>
    <n v="0.35"/>
  </r>
  <r>
    <x v="1"/>
    <n v="1197831"/>
    <x v="93"/>
    <x v="1"/>
    <x v="34"/>
    <s v="Oklahoma City"/>
    <x v="5"/>
    <n v="0.30000000000000004"/>
    <n v="3000"/>
    <n v="900.00000000000011"/>
    <n v="315"/>
    <n v="0.35"/>
  </r>
  <r>
    <x v="1"/>
    <n v="1197831"/>
    <x v="120"/>
    <x v="1"/>
    <x v="34"/>
    <s v="Oklahoma City"/>
    <x v="0"/>
    <n v="0.4"/>
    <n v="5700"/>
    <n v="2280"/>
    <n v="798"/>
    <n v="0.35"/>
  </r>
  <r>
    <x v="1"/>
    <n v="1197831"/>
    <x v="120"/>
    <x v="1"/>
    <x v="34"/>
    <s v="Oklahoma City"/>
    <x v="1"/>
    <n v="0.4"/>
    <n v="2750"/>
    <n v="1100"/>
    <n v="385"/>
    <n v="0.35"/>
  </r>
  <r>
    <x v="1"/>
    <n v="1197831"/>
    <x v="120"/>
    <x v="1"/>
    <x v="34"/>
    <s v="Oklahoma City"/>
    <x v="2"/>
    <n v="0.35000000000000003"/>
    <n v="2500"/>
    <n v="875.00000000000011"/>
    <n v="306.25"/>
    <n v="0.35"/>
  </r>
  <r>
    <x v="1"/>
    <n v="1197831"/>
    <x v="120"/>
    <x v="1"/>
    <x v="34"/>
    <s v="Oklahoma City"/>
    <x v="3"/>
    <n v="0.35000000000000003"/>
    <n v="2000"/>
    <n v="700.00000000000011"/>
    <n v="245.00000000000003"/>
    <n v="0.35"/>
  </r>
  <r>
    <x v="1"/>
    <n v="1197831"/>
    <x v="120"/>
    <x v="1"/>
    <x v="34"/>
    <s v="Oklahoma City"/>
    <x v="4"/>
    <n v="0.44999999999999996"/>
    <n v="2250"/>
    <n v="1012.4999999999999"/>
    <n v="354.37499999999994"/>
    <n v="0.35"/>
  </r>
  <r>
    <x v="1"/>
    <n v="1197831"/>
    <x v="120"/>
    <x v="1"/>
    <x v="34"/>
    <s v="Oklahoma City"/>
    <x v="5"/>
    <n v="0.44999999999999996"/>
    <n v="3250"/>
    <n v="1462.4999999999998"/>
    <n v="511.87499999999989"/>
    <n v="0.35"/>
  </r>
  <r>
    <x v="1"/>
    <n v="1197831"/>
    <x v="232"/>
    <x v="1"/>
    <x v="34"/>
    <s v="Oklahoma City"/>
    <x v="0"/>
    <n v="0.39999999999999997"/>
    <n v="5750"/>
    <n v="2300"/>
    <n v="805"/>
    <n v="0.35"/>
  </r>
  <r>
    <x v="1"/>
    <n v="1197831"/>
    <x v="232"/>
    <x v="1"/>
    <x v="34"/>
    <s v="Oklahoma City"/>
    <x v="1"/>
    <n v="0.35000000000000003"/>
    <n v="3250"/>
    <n v="1137.5"/>
    <n v="398.125"/>
    <n v="0.35"/>
  </r>
  <r>
    <x v="1"/>
    <n v="1197831"/>
    <x v="232"/>
    <x v="1"/>
    <x v="34"/>
    <s v="Oklahoma City"/>
    <x v="2"/>
    <n v="0.4"/>
    <n v="3000"/>
    <n v="1200"/>
    <n v="420"/>
    <n v="0.35"/>
  </r>
  <r>
    <x v="1"/>
    <n v="1197831"/>
    <x v="232"/>
    <x v="1"/>
    <x v="34"/>
    <s v="Oklahoma City"/>
    <x v="3"/>
    <n v="0.4"/>
    <n v="2750"/>
    <n v="1100"/>
    <n v="385"/>
    <n v="0.35"/>
  </r>
  <r>
    <x v="1"/>
    <n v="1197831"/>
    <x v="232"/>
    <x v="1"/>
    <x v="34"/>
    <s v="Oklahoma City"/>
    <x v="4"/>
    <n v="0.54999999999999993"/>
    <n v="2750"/>
    <n v="1512.4999999999998"/>
    <n v="529.37499999999989"/>
    <n v="0.35"/>
  </r>
  <r>
    <x v="1"/>
    <n v="1197831"/>
    <x v="232"/>
    <x v="1"/>
    <x v="34"/>
    <s v="Oklahoma City"/>
    <x v="5"/>
    <n v="0.6"/>
    <n v="4500"/>
    <n v="2700"/>
    <n v="944.99999999999989"/>
    <n v="0.35"/>
  </r>
  <r>
    <x v="1"/>
    <n v="1197831"/>
    <x v="96"/>
    <x v="1"/>
    <x v="34"/>
    <s v="Oklahoma City"/>
    <x v="0"/>
    <n v="0.54999999999999993"/>
    <n v="6750"/>
    <n v="3712.4999999999995"/>
    <n v="1299.3749999999998"/>
    <n v="0.35"/>
  </r>
  <r>
    <x v="1"/>
    <n v="1197831"/>
    <x v="96"/>
    <x v="1"/>
    <x v="34"/>
    <s v="Oklahoma City"/>
    <x v="1"/>
    <n v="0.5"/>
    <n v="4250"/>
    <n v="2125"/>
    <n v="743.75"/>
    <n v="0.35"/>
  </r>
  <r>
    <x v="1"/>
    <n v="1197831"/>
    <x v="96"/>
    <x v="1"/>
    <x v="34"/>
    <s v="Oklahoma City"/>
    <x v="2"/>
    <n v="0.45"/>
    <n v="3500"/>
    <n v="1575"/>
    <n v="551.25"/>
    <n v="0.35"/>
  </r>
  <r>
    <x v="1"/>
    <n v="1197831"/>
    <x v="96"/>
    <x v="1"/>
    <x v="34"/>
    <s v="Oklahoma City"/>
    <x v="3"/>
    <n v="0.45"/>
    <n v="3000"/>
    <n v="1350"/>
    <n v="472.49999999999994"/>
    <n v="0.35"/>
  </r>
  <r>
    <x v="1"/>
    <n v="1197831"/>
    <x v="96"/>
    <x v="1"/>
    <x v="34"/>
    <s v="Oklahoma City"/>
    <x v="4"/>
    <n v="0.6"/>
    <n v="3250"/>
    <n v="1950"/>
    <n v="682.5"/>
    <n v="0.35"/>
  </r>
  <r>
    <x v="1"/>
    <n v="1197831"/>
    <x v="96"/>
    <x v="1"/>
    <x v="34"/>
    <s v="Oklahoma City"/>
    <x v="5"/>
    <n v="0.65"/>
    <n v="5000"/>
    <n v="3250"/>
    <n v="1137.5"/>
    <n v="0.35"/>
  </r>
  <r>
    <x v="1"/>
    <n v="1197831"/>
    <x v="97"/>
    <x v="1"/>
    <x v="34"/>
    <s v="Oklahoma City"/>
    <x v="0"/>
    <n v="0.6"/>
    <n v="6500"/>
    <n v="3900"/>
    <n v="1365"/>
    <n v="0.35"/>
  </r>
  <r>
    <x v="1"/>
    <n v="1197831"/>
    <x v="97"/>
    <x v="1"/>
    <x v="34"/>
    <s v="Oklahoma City"/>
    <x v="1"/>
    <n v="0.55000000000000004"/>
    <n v="4250"/>
    <n v="2337.5"/>
    <n v="818.125"/>
    <n v="0.35"/>
  </r>
  <r>
    <x v="1"/>
    <n v="1197831"/>
    <x v="97"/>
    <x v="1"/>
    <x v="34"/>
    <s v="Oklahoma City"/>
    <x v="2"/>
    <n v="0.5"/>
    <n v="3500"/>
    <n v="1750"/>
    <n v="612.5"/>
    <n v="0.35"/>
  </r>
  <r>
    <x v="1"/>
    <n v="1197831"/>
    <x v="97"/>
    <x v="1"/>
    <x v="34"/>
    <s v="Oklahoma City"/>
    <x v="3"/>
    <n v="0.4"/>
    <n v="3000"/>
    <n v="1200"/>
    <n v="420"/>
    <n v="0.35"/>
  </r>
  <r>
    <x v="1"/>
    <n v="1197831"/>
    <x v="97"/>
    <x v="1"/>
    <x v="34"/>
    <s v="Oklahoma City"/>
    <x v="4"/>
    <n v="0.5"/>
    <n v="2750"/>
    <n v="1375"/>
    <n v="481.24999999999994"/>
    <n v="0.35"/>
  </r>
  <r>
    <x v="1"/>
    <n v="1197831"/>
    <x v="97"/>
    <x v="1"/>
    <x v="34"/>
    <s v="Oklahoma City"/>
    <x v="5"/>
    <n v="0.55000000000000004"/>
    <n v="4500"/>
    <n v="2475"/>
    <n v="866.25"/>
    <n v="0.35"/>
  </r>
  <r>
    <x v="1"/>
    <n v="1197831"/>
    <x v="122"/>
    <x v="1"/>
    <x v="34"/>
    <s v="Oklahoma City"/>
    <x v="0"/>
    <n v="0.5"/>
    <n v="5500"/>
    <n v="2750"/>
    <n v="962.49999999999989"/>
    <n v="0.35"/>
  </r>
  <r>
    <x v="1"/>
    <n v="1197831"/>
    <x v="122"/>
    <x v="1"/>
    <x v="34"/>
    <s v="Oklahoma City"/>
    <x v="1"/>
    <n v="0.40000000000000013"/>
    <n v="3500"/>
    <n v="1400.0000000000005"/>
    <n v="490.00000000000011"/>
    <n v="0.35"/>
  </r>
  <r>
    <x v="1"/>
    <n v="1197831"/>
    <x v="122"/>
    <x v="1"/>
    <x v="34"/>
    <s v="Oklahoma City"/>
    <x v="2"/>
    <n v="0.15000000000000008"/>
    <n v="2500"/>
    <n v="375.00000000000017"/>
    <n v="131.25000000000006"/>
    <n v="0.35"/>
  </r>
  <r>
    <x v="1"/>
    <n v="1197831"/>
    <x v="122"/>
    <x v="1"/>
    <x v="34"/>
    <s v="Oklahoma City"/>
    <x v="3"/>
    <n v="0.15000000000000008"/>
    <n v="2250"/>
    <n v="337.50000000000017"/>
    <n v="118.12500000000006"/>
    <n v="0.35"/>
  </r>
  <r>
    <x v="1"/>
    <n v="1197831"/>
    <x v="122"/>
    <x v="1"/>
    <x v="34"/>
    <s v="Oklahoma City"/>
    <x v="4"/>
    <n v="0.25000000000000006"/>
    <n v="2250"/>
    <n v="562.50000000000011"/>
    <n v="196.87500000000003"/>
    <n v="0.35"/>
  </r>
  <r>
    <x v="1"/>
    <n v="1197831"/>
    <x v="122"/>
    <x v="1"/>
    <x v="34"/>
    <s v="Oklahoma City"/>
    <x v="5"/>
    <n v="0.3000000000000001"/>
    <n v="3250"/>
    <n v="975.00000000000034"/>
    <n v="341.25000000000011"/>
    <n v="0.35"/>
  </r>
  <r>
    <x v="1"/>
    <n v="1197831"/>
    <x v="233"/>
    <x v="1"/>
    <x v="34"/>
    <s v="Oklahoma City"/>
    <x v="0"/>
    <n v="0.3000000000000001"/>
    <n v="5000"/>
    <n v="1500.0000000000005"/>
    <n v="525.00000000000011"/>
    <n v="0.35"/>
  </r>
  <r>
    <x v="1"/>
    <n v="1197831"/>
    <x v="233"/>
    <x v="1"/>
    <x v="34"/>
    <s v="Oklahoma City"/>
    <x v="1"/>
    <n v="0.20000000000000012"/>
    <n v="3250"/>
    <n v="650.00000000000034"/>
    <n v="227.50000000000011"/>
    <n v="0.35"/>
  </r>
  <r>
    <x v="1"/>
    <n v="1197831"/>
    <x v="233"/>
    <x v="1"/>
    <x v="34"/>
    <s v="Oklahoma City"/>
    <x v="2"/>
    <n v="0.20000000000000012"/>
    <n v="2000"/>
    <n v="400.00000000000023"/>
    <n v="140.00000000000006"/>
    <n v="0.35"/>
  </r>
  <r>
    <x v="1"/>
    <n v="1197831"/>
    <x v="233"/>
    <x v="1"/>
    <x v="34"/>
    <s v="Oklahoma City"/>
    <x v="3"/>
    <n v="0.20000000000000012"/>
    <n v="1750"/>
    <n v="350.00000000000023"/>
    <n v="122.50000000000007"/>
    <n v="0.35"/>
  </r>
  <r>
    <x v="1"/>
    <n v="1197831"/>
    <x v="233"/>
    <x v="1"/>
    <x v="34"/>
    <s v="Oklahoma City"/>
    <x v="4"/>
    <n v="0.3000000000000001"/>
    <n v="1750"/>
    <n v="525.00000000000023"/>
    <n v="183.75000000000006"/>
    <n v="0.35"/>
  </r>
  <r>
    <x v="1"/>
    <n v="1197831"/>
    <x v="233"/>
    <x v="1"/>
    <x v="34"/>
    <s v="Oklahoma City"/>
    <x v="5"/>
    <n v="0.30000000000000004"/>
    <n v="3000"/>
    <n v="900.00000000000011"/>
    <n v="315"/>
    <n v="0.35"/>
  </r>
  <r>
    <x v="1"/>
    <n v="1197831"/>
    <x v="100"/>
    <x v="1"/>
    <x v="34"/>
    <s v="Oklahoma City"/>
    <x v="0"/>
    <n v="0.25000000000000011"/>
    <n v="4500"/>
    <n v="1125.0000000000005"/>
    <n v="393.75000000000011"/>
    <n v="0.35"/>
  </r>
  <r>
    <x v="1"/>
    <n v="1197831"/>
    <x v="100"/>
    <x v="1"/>
    <x v="34"/>
    <s v="Oklahoma City"/>
    <x v="1"/>
    <n v="0.15000000000000013"/>
    <n v="2750"/>
    <n v="412.50000000000034"/>
    <n v="144.37500000000011"/>
    <n v="0.35"/>
  </r>
  <r>
    <x v="1"/>
    <n v="1197831"/>
    <x v="100"/>
    <x v="1"/>
    <x v="34"/>
    <s v="Oklahoma City"/>
    <x v="2"/>
    <n v="0.25000000000000017"/>
    <n v="2200"/>
    <n v="550.00000000000034"/>
    <n v="192.50000000000011"/>
    <n v="0.35"/>
  </r>
  <r>
    <x v="1"/>
    <n v="1197831"/>
    <x v="100"/>
    <x v="1"/>
    <x v="34"/>
    <s v="Oklahoma City"/>
    <x v="3"/>
    <n v="0.55000000000000016"/>
    <n v="2750"/>
    <n v="1512.5000000000005"/>
    <n v="529.37500000000011"/>
    <n v="0.35"/>
  </r>
  <r>
    <x v="1"/>
    <n v="1197831"/>
    <x v="100"/>
    <x v="1"/>
    <x v="34"/>
    <s v="Oklahoma City"/>
    <x v="4"/>
    <n v="0.75000000000000011"/>
    <n v="2500"/>
    <n v="1875.0000000000002"/>
    <n v="656.25"/>
    <n v="0.35"/>
  </r>
  <r>
    <x v="1"/>
    <n v="1197831"/>
    <x v="100"/>
    <x v="1"/>
    <x v="34"/>
    <s v="Oklahoma City"/>
    <x v="5"/>
    <n v="0.75"/>
    <n v="3500"/>
    <n v="2625"/>
    <n v="918.74999999999989"/>
    <n v="0.35"/>
  </r>
  <r>
    <x v="1"/>
    <n v="1197831"/>
    <x v="101"/>
    <x v="1"/>
    <x v="34"/>
    <s v="Oklahoma City"/>
    <x v="0"/>
    <n v="0.70000000000000007"/>
    <n v="6000"/>
    <n v="4200"/>
    <n v="1470"/>
    <n v="0.35"/>
  </r>
  <r>
    <x v="1"/>
    <n v="1197831"/>
    <x v="101"/>
    <x v="1"/>
    <x v="34"/>
    <s v="Oklahoma City"/>
    <x v="1"/>
    <n v="0.60000000000000009"/>
    <n v="4000"/>
    <n v="2400.0000000000005"/>
    <n v="840.00000000000011"/>
    <n v="0.35"/>
  </r>
  <r>
    <x v="1"/>
    <n v="1197831"/>
    <x v="101"/>
    <x v="1"/>
    <x v="34"/>
    <s v="Oklahoma City"/>
    <x v="2"/>
    <n v="0.60000000000000009"/>
    <n v="3500"/>
    <n v="2100.0000000000005"/>
    <n v="735.00000000000011"/>
    <n v="0.35"/>
  </r>
  <r>
    <x v="1"/>
    <n v="1197831"/>
    <x v="101"/>
    <x v="1"/>
    <x v="34"/>
    <s v="Oklahoma City"/>
    <x v="3"/>
    <n v="0.60000000000000009"/>
    <n v="3000"/>
    <n v="1800.0000000000002"/>
    <n v="630"/>
    <n v="0.35"/>
  </r>
  <r>
    <x v="1"/>
    <n v="1197831"/>
    <x v="101"/>
    <x v="1"/>
    <x v="34"/>
    <s v="Oklahoma City"/>
    <x v="4"/>
    <n v="0.70000000000000007"/>
    <n v="3000"/>
    <n v="2100"/>
    <n v="735"/>
    <n v="0.35"/>
  </r>
  <r>
    <x v="1"/>
    <n v="1197831"/>
    <x v="101"/>
    <x v="1"/>
    <x v="34"/>
    <s v="Oklahoma City"/>
    <x v="5"/>
    <n v="0.75"/>
    <n v="4000"/>
    <n v="3000"/>
    <n v="1050"/>
    <n v="0.35"/>
  </r>
  <r>
    <x v="0"/>
    <n v="1185732"/>
    <x v="78"/>
    <x v="3"/>
    <x v="35"/>
    <s v="Wichita"/>
    <x v="0"/>
    <n v="0.4"/>
    <n v="4750"/>
    <n v="1900"/>
    <n v="665"/>
    <n v="0.35"/>
  </r>
  <r>
    <x v="0"/>
    <n v="1185732"/>
    <x v="78"/>
    <x v="3"/>
    <x v="35"/>
    <s v="Wichita"/>
    <x v="1"/>
    <n v="0.4"/>
    <n v="2750"/>
    <n v="1100"/>
    <n v="330"/>
    <n v="0.3"/>
  </r>
  <r>
    <x v="0"/>
    <n v="1185732"/>
    <x v="78"/>
    <x v="3"/>
    <x v="35"/>
    <s v="Wichita"/>
    <x v="2"/>
    <n v="0.30000000000000004"/>
    <n v="2750"/>
    <n v="825.00000000000011"/>
    <n v="247.50000000000003"/>
    <n v="0.3"/>
  </r>
  <r>
    <x v="0"/>
    <n v="1185732"/>
    <x v="78"/>
    <x v="3"/>
    <x v="35"/>
    <s v="Wichita"/>
    <x v="3"/>
    <n v="0.35000000000000003"/>
    <n v="1250"/>
    <n v="437.50000000000006"/>
    <n v="131.25"/>
    <n v="0.3"/>
  </r>
  <r>
    <x v="0"/>
    <n v="1185732"/>
    <x v="78"/>
    <x v="3"/>
    <x v="35"/>
    <s v="Wichita"/>
    <x v="4"/>
    <n v="0.49999999999999994"/>
    <n v="1750"/>
    <n v="874.99999999999989"/>
    <n v="306.24999999999994"/>
    <n v="0.35"/>
  </r>
  <r>
    <x v="0"/>
    <n v="1185732"/>
    <x v="78"/>
    <x v="3"/>
    <x v="35"/>
    <s v="Wichita"/>
    <x v="5"/>
    <n v="0.4"/>
    <n v="2750"/>
    <n v="1100"/>
    <n v="440"/>
    <n v="0.4"/>
  </r>
  <r>
    <x v="0"/>
    <n v="1185732"/>
    <x v="1"/>
    <x v="3"/>
    <x v="35"/>
    <s v="Wichita"/>
    <x v="0"/>
    <n v="0.4"/>
    <n v="5250"/>
    <n v="2100"/>
    <n v="735"/>
    <n v="0.35"/>
  </r>
  <r>
    <x v="0"/>
    <n v="1185732"/>
    <x v="1"/>
    <x v="3"/>
    <x v="35"/>
    <s v="Wichita"/>
    <x v="1"/>
    <n v="0.4"/>
    <n v="1750"/>
    <n v="700"/>
    <n v="210"/>
    <n v="0.3"/>
  </r>
  <r>
    <x v="0"/>
    <n v="1185732"/>
    <x v="1"/>
    <x v="3"/>
    <x v="35"/>
    <s v="Wichita"/>
    <x v="2"/>
    <n v="0.30000000000000004"/>
    <n v="2250"/>
    <n v="675.00000000000011"/>
    <n v="202.50000000000003"/>
    <n v="0.3"/>
  </r>
  <r>
    <x v="0"/>
    <n v="1185732"/>
    <x v="1"/>
    <x v="3"/>
    <x v="35"/>
    <s v="Wichita"/>
    <x v="3"/>
    <n v="0.35000000000000003"/>
    <n v="1000"/>
    <n v="350.00000000000006"/>
    <n v="105.00000000000001"/>
    <n v="0.3"/>
  </r>
  <r>
    <x v="0"/>
    <n v="1185732"/>
    <x v="1"/>
    <x v="3"/>
    <x v="35"/>
    <s v="Wichita"/>
    <x v="4"/>
    <n v="0.49999999999999994"/>
    <n v="1750"/>
    <n v="874.99999999999989"/>
    <n v="306.24999999999994"/>
    <n v="0.35"/>
  </r>
  <r>
    <x v="0"/>
    <n v="1185732"/>
    <x v="1"/>
    <x v="3"/>
    <x v="35"/>
    <s v="Wichita"/>
    <x v="5"/>
    <n v="0.35"/>
    <n v="2750"/>
    <n v="962.49999999999989"/>
    <n v="385"/>
    <n v="0.4"/>
  </r>
  <r>
    <x v="0"/>
    <n v="1185732"/>
    <x v="234"/>
    <x v="3"/>
    <x v="35"/>
    <s v="Wichita"/>
    <x v="0"/>
    <n v="0.4"/>
    <n v="4950"/>
    <n v="1980"/>
    <n v="693"/>
    <n v="0.35"/>
  </r>
  <r>
    <x v="0"/>
    <n v="1185732"/>
    <x v="234"/>
    <x v="3"/>
    <x v="35"/>
    <s v="Wichita"/>
    <x v="1"/>
    <n v="0.4"/>
    <n v="2000"/>
    <n v="800"/>
    <n v="240"/>
    <n v="0.3"/>
  </r>
  <r>
    <x v="0"/>
    <n v="1185732"/>
    <x v="234"/>
    <x v="3"/>
    <x v="35"/>
    <s v="Wichita"/>
    <x v="2"/>
    <n v="0.30000000000000004"/>
    <n v="2250"/>
    <n v="675.00000000000011"/>
    <n v="202.50000000000003"/>
    <n v="0.3"/>
  </r>
  <r>
    <x v="0"/>
    <n v="1185732"/>
    <x v="234"/>
    <x v="3"/>
    <x v="35"/>
    <s v="Wichita"/>
    <x v="3"/>
    <n v="0.35"/>
    <n v="750"/>
    <n v="262.5"/>
    <n v="78.75"/>
    <n v="0.3"/>
  </r>
  <r>
    <x v="0"/>
    <n v="1185732"/>
    <x v="234"/>
    <x v="3"/>
    <x v="35"/>
    <s v="Wichita"/>
    <x v="4"/>
    <n v="0.5"/>
    <n v="1250"/>
    <n v="625"/>
    <n v="218.75"/>
    <n v="0.35"/>
  </r>
  <r>
    <x v="0"/>
    <n v="1185732"/>
    <x v="234"/>
    <x v="3"/>
    <x v="35"/>
    <s v="Wichita"/>
    <x v="5"/>
    <n v="0.4"/>
    <n v="2250"/>
    <n v="900"/>
    <n v="360"/>
    <n v="0.4"/>
  </r>
  <r>
    <x v="0"/>
    <n v="1185732"/>
    <x v="235"/>
    <x v="3"/>
    <x v="35"/>
    <s v="Wichita"/>
    <x v="0"/>
    <n v="0.4"/>
    <n v="4500"/>
    <n v="1800"/>
    <n v="630"/>
    <n v="0.35"/>
  </r>
  <r>
    <x v="0"/>
    <n v="1185732"/>
    <x v="235"/>
    <x v="3"/>
    <x v="35"/>
    <s v="Wichita"/>
    <x v="1"/>
    <n v="0.4"/>
    <n v="1500"/>
    <n v="600"/>
    <n v="180"/>
    <n v="0.3"/>
  </r>
  <r>
    <x v="0"/>
    <n v="1185732"/>
    <x v="235"/>
    <x v="3"/>
    <x v="35"/>
    <s v="Wichita"/>
    <x v="2"/>
    <n v="0.30000000000000004"/>
    <n v="1500"/>
    <n v="450.00000000000006"/>
    <n v="135"/>
    <n v="0.3"/>
  </r>
  <r>
    <x v="0"/>
    <n v="1185732"/>
    <x v="235"/>
    <x v="3"/>
    <x v="35"/>
    <s v="Wichita"/>
    <x v="3"/>
    <n v="0.35"/>
    <n v="750"/>
    <n v="262.5"/>
    <n v="78.75"/>
    <n v="0.3"/>
  </r>
  <r>
    <x v="0"/>
    <n v="1185732"/>
    <x v="235"/>
    <x v="3"/>
    <x v="35"/>
    <s v="Wichita"/>
    <x v="4"/>
    <n v="0.6"/>
    <n v="1000"/>
    <n v="600"/>
    <n v="210"/>
    <n v="0.35"/>
  </r>
  <r>
    <x v="0"/>
    <n v="1185732"/>
    <x v="235"/>
    <x v="3"/>
    <x v="35"/>
    <s v="Wichita"/>
    <x v="5"/>
    <n v="0.5"/>
    <n v="2250"/>
    <n v="1125"/>
    <n v="450"/>
    <n v="0.4"/>
  </r>
  <r>
    <x v="0"/>
    <n v="1185732"/>
    <x v="236"/>
    <x v="3"/>
    <x v="35"/>
    <s v="Wichita"/>
    <x v="0"/>
    <n v="0.6"/>
    <n v="4950"/>
    <n v="2970"/>
    <n v="1039.5"/>
    <n v="0.35"/>
  </r>
  <r>
    <x v="0"/>
    <n v="1185732"/>
    <x v="236"/>
    <x v="3"/>
    <x v="35"/>
    <s v="Wichita"/>
    <x v="1"/>
    <n v="0.5"/>
    <n v="2000"/>
    <n v="1000"/>
    <n v="300"/>
    <n v="0.3"/>
  </r>
  <r>
    <x v="0"/>
    <n v="1185732"/>
    <x v="236"/>
    <x v="3"/>
    <x v="35"/>
    <s v="Wichita"/>
    <x v="2"/>
    <n v="0.45"/>
    <n v="1750"/>
    <n v="787.5"/>
    <n v="236.25"/>
    <n v="0.3"/>
  </r>
  <r>
    <x v="0"/>
    <n v="1185732"/>
    <x v="236"/>
    <x v="3"/>
    <x v="35"/>
    <s v="Wichita"/>
    <x v="3"/>
    <n v="0.45"/>
    <n v="1000"/>
    <n v="450"/>
    <n v="135"/>
    <n v="0.3"/>
  </r>
  <r>
    <x v="0"/>
    <n v="1185732"/>
    <x v="236"/>
    <x v="3"/>
    <x v="35"/>
    <s v="Wichita"/>
    <x v="4"/>
    <n v="0.54999999999999993"/>
    <n v="1250"/>
    <n v="687.49999999999989"/>
    <n v="240.62499999999994"/>
    <n v="0.35"/>
  </r>
  <r>
    <x v="0"/>
    <n v="1185732"/>
    <x v="236"/>
    <x v="3"/>
    <x v="35"/>
    <s v="Wichita"/>
    <x v="5"/>
    <n v="0.6"/>
    <n v="2500"/>
    <n v="1500"/>
    <n v="600"/>
    <n v="0.4"/>
  </r>
  <r>
    <x v="0"/>
    <n v="1185732"/>
    <x v="5"/>
    <x v="3"/>
    <x v="35"/>
    <s v="Wichita"/>
    <x v="0"/>
    <n v="0.45"/>
    <n v="5000"/>
    <n v="2250"/>
    <n v="787.5"/>
    <n v="0.35"/>
  </r>
  <r>
    <x v="0"/>
    <n v="1185732"/>
    <x v="5"/>
    <x v="3"/>
    <x v="35"/>
    <s v="Wichita"/>
    <x v="1"/>
    <n v="0.40000000000000008"/>
    <n v="2500"/>
    <n v="1000.0000000000002"/>
    <n v="300.00000000000006"/>
    <n v="0.3"/>
  </r>
  <r>
    <x v="0"/>
    <n v="1185732"/>
    <x v="5"/>
    <x v="3"/>
    <x v="35"/>
    <s v="Wichita"/>
    <x v="2"/>
    <n v="0.35000000000000003"/>
    <n v="2000"/>
    <n v="700.00000000000011"/>
    <n v="210.00000000000003"/>
    <n v="0.3"/>
  </r>
  <r>
    <x v="0"/>
    <n v="1185732"/>
    <x v="5"/>
    <x v="3"/>
    <x v="35"/>
    <s v="Wichita"/>
    <x v="3"/>
    <n v="0.35000000000000003"/>
    <n v="1750"/>
    <n v="612.50000000000011"/>
    <n v="183.75000000000003"/>
    <n v="0.3"/>
  </r>
  <r>
    <x v="0"/>
    <n v="1185732"/>
    <x v="5"/>
    <x v="3"/>
    <x v="35"/>
    <s v="Wichita"/>
    <x v="4"/>
    <n v="0.45"/>
    <n v="1750"/>
    <n v="787.5"/>
    <n v="275.625"/>
    <n v="0.35"/>
  </r>
  <r>
    <x v="0"/>
    <n v="1185732"/>
    <x v="5"/>
    <x v="3"/>
    <x v="35"/>
    <s v="Wichita"/>
    <x v="5"/>
    <n v="0.55000000000000004"/>
    <n v="3250"/>
    <n v="1787.5000000000002"/>
    <n v="715.00000000000011"/>
    <n v="0.4"/>
  </r>
  <r>
    <x v="0"/>
    <n v="1185732"/>
    <x v="237"/>
    <x v="3"/>
    <x v="35"/>
    <s v="Wichita"/>
    <x v="0"/>
    <n v="0.5"/>
    <n v="5500"/>
    <n v="2750"/>
    <n v="962.49999999999989"/>
    <n v="0.35"/>
  </r>
  <r>
    <x v="0"/>
    <n v="1185732"/>
    <x v="237"/>
    <x v="3"/>
    <x v="35"/>
    <s v="Wichita"/>
    <x v="1"/>
    <n v="0.45000000000000007"/>
    <n v="3000"/>
    <n v="1350.0000000000002"/>
    <n v="405.00000000000006"/>
    <n v="0.3"/>
  </r>
  <r>
    <x v="0"/>
    <n v="1185732"/>
    <x v="237"/>
    <x v="3"/>
    <x v="35"/>
    <s v="Wichita"/>
    <x v="2"/>
    <n v="0.4"/>
    <n v="2250"/>
    <n v="900"/>
    <n v="270"/>
    <n v="0.3"/>
  </r>
  <r>
    <x v="0"/>
    <n v="1185732"/>
    <x v="237"/>
    <x v="3"/>
    <x v="35"/>
    <s v="Wichita"/>
    <x v="3"/>
    <n v="0.4"/>
    <n v="1750"/>
    <n v="700"/>
    <n v="210"/>
    <n v="0.3"/>
  </r>
  <r>
    <x v="0"/>
    <n v="1185732"/>
    <x v="237"/>
    <x v="3"/>
    <x v="35"/>
    <s v="Wichita"/>
    <x v="4"/>
    <n v="0.5"/>
    <n v="2000"/>
    <n v="1000"/>
    <n v="350"/>
    <n v="0.35"/>
  </r>
  <r>
    <x v="0"/>
    <n v="1185732"/>
    <x v="237"/>
    <x v="3"/>
    <x v="35"/>
    <s v="Wichita"/>
    <x v="5"/>
    <n v="0.55000000000000004"/>
    <n v="3750"/>
    <n v="2062.5"/>
    <n v="825"/>
    <n v="0.4"/>
  </r>
  <r>
    <x v="0"/>
    <n v="1185732"/>
    <x v="238"/>
    <x v="3"/>
    <x v="35"/>
    <s v="Wichita"/>
    <x v="0"/>
    <n v="0.5"/>
    <n v="5250"/>
    <n v="2625"/>
    <n v="918.74999999999989"/>
    <n v="0.35"/>
  </r>
  <r>
    <x v="0"/>
    <n v="1185732"/>
    <x v="238"/>
    <x v="3"/>
    <x v="35"/>
    <s v="Wichita"/>
    <x v="1"/>
    <n v="0.45000000000000007"/>
    <n v="3000"/>
    <n v="1350.0000000000002"/>
    <n v="405.00000000000006"/>
    <n v="0.3"/>
  </r>
  <r>
    <x v="0"/>
    <n v="1185732"/>
    <x v="238"/>
    <x v="3"/>
    <x v="35"/>
    <s v="Wichita"/>
    <x v="2"/>
    <n v="0.4"/>
    <n v="2250"/>
    <n v="900"/>
    <n v="270"/>
    <n v="0.3"/>
  </r>
  <r>
    <x v="0"/>
    <n v="1185732"/>
    <x v="238"/>
    <x v="3"/>
    <x v="35"/>
    <s v="Wichita"/>
    <x v="3"/>
    <n v="0.4"/>
    <n v="2000"/>
    <n v="800"/>
    <n v="240"/>
    <n v="0.3"/>
  </r>
  <r>
    <x v="0"/>
    <n v="1185732"/>
    <x v="238"/>
    <x v="3"/>
    <x v="35"/>
    <s v="Wichita"/>
    <x v="4"/>
    <n v="0.5"/>
    <n v="1750"/>
    <n v="875"/>
    <n v="306.25"/>
    <n v="0.35"/>
  </r>
  <r>
    <x v="0"/>
    <n v="1185732"/>
    <x v="238"/>
    <x v="3"/>
    <x v="35"/>
    <s v="Wichita"/>
    <x v="5"/>
    <n v="0.55000000000000004"/>
    <n v="3500"/>
    <n v="1925.0000000000002"/>
    <n v="770.00000000000011"/>
    <n v="0.4"/>
  </r>
  <r>
    <x v="0"/>
    <n v="1185732"/>
    <x v="239"/>
    <x v="3"/>
    <x v="35"/>
    <s v="Wichita"/>
    <x v="0"/>
    <n v="0.45"/>
    <n v="4750"/>
    <n v="2137.5"/>
    <n v="748.125"/>
    <n v="0.35"/>
  </r>
  <r>
    <x v="0"/>
    <n v="1185732"/>
    <x v="239"/>
    <x v="3"/>
    <x v="35"/>
    <s v="Wichita"/>
    <x v="1"/>
    <n v="0.40000000000000008"/>
    <n v="2750"/>
    <n v="1100.0000000000002"/>
    <n v="330.00000000000006"/>
    <n v="0.3"/>
  </r>
  <r>
    <x v="0"/>
    <n v="1185732"/>
    <x v="239"/>
    <x v="3"/>
    <x v="35"/>
    <s v="Wichita"/>
    <x v="2"/>
    <n v="0.35000000000000003"/>
    <n v="1750"/>
    <n v="612.50000000000011"/>
    <n v="183.75000000000003"/>
    <n v="0.3"/>
  </r>
  <r>
    <x v="0"/>
    <n v="1185732"/>
    <x v="239"/>
    <x v="3"/>
    <x v="35"/>
    <s v="Wichita"/>
    <x v="3"/>
    <n v="0.35000000000000003"/>
    <n v="1500"/>
    <n v="525"/>
    <n v="157.5"/>
    <n v="0.3"/>
  </r>
  <r>
    <x v="0"/>
    <n v="1185732"/>
    <x v="239"/>
    <x v="3"/>
    <x v="35"/>
    <s v="Wichita"/>
    <x v="4"/>
    <n v="0.45"/>
    <n v="1500"/>
    <n v="675"/>
    <n v="236.24999999999997"/>
    <n v="0.35"/>
  </r>
  <r>
    <x v="0"/>
    <n v="1185732"/>
    <x v="239"/>
    <x v="3"/>
    <x v="35"/>
    <s v="Wichita"/>
    <x v="5"/>
    <n v="0.5"/>
    <n v="2250"/>
    <n v="1125"/>
    <n v="450"/>
    <n v="0.4"/>
  </r>
  <r>
    <x v="0"/>
    <n v="1185732"/>
    <x v="9"/>
    <x v="3"/>
    <x v="35"/>
    <s v="Wichita"/>
    <x v="0"/>
    <n v="0.54999999999999993"/>
    <n v="4000"/>
    <n v="2199.9999999999995"/>
    <n v="769.99999999999977"/>
    <n v="0.35"/>
  </r>
  <r>
    <x v="0"/>
    <n v="1185732"/>
    <x v="9"/>
    <x v="3"/>
    <x v="35"/>
    <s v="Wichita"/>
    <x v="1"/>
    <n v="0.45"/>
    <n v="2500"/>
    <n v="1125"/>
    <n v="337.5"/>
    <n v="0.3"/>
  </r>
  <r>
    <x v="0"/>
    <n v="1185732"/>
    <x v="9"/>
    <x v="3"/>
    <x v="35"/>
    <s v="Wichita"/>
    <x v="2"/>
    <n v="0.45"/>
    <n v="1500"/>
    <n v="675"/>
    <n v="202.5"/>
    <n v="0.3"/>
  </r>
  <r>
    <x v="0"/>
    <n v="1185732"/>
    <x v="9"/>
    <x v="3"/>
    <x v="35"/>
    <s v="Wichita"/>
    <x v="3"/>
    <n v="0.45"/>
    <n v="1250"/>
    <n v="562.5"/>
    <n v="168.75"/>
    <n v="0.3"/>
  </r>
  <r>
    <x v="0"/>
    <n v="1185732"/>
    <x v="9"/>
    <x v="3"/>
    <x v="35"/>
    <s v="Wichita"/>
    <x v="4"/>
    <n v="0.54999999999999993"/>
    <n v="1250"/>
    <n v="687.49999999999989"/>
    <n v="240.62499999999994"/>
    <n v="0.35"/>
  </r>
  <r>
    <x v="0"/>
    <n v="1185732"/>
    <x v="9"/>
    <x v="3"/>
    <x v="35"/>
    <s v="Wichita"/>
    <x v="5"/>
    <n v="0.59999999999999987"/>
    <n v="2500"/>
    <n v="1499.9999999999998"/>
    <n v="599.99999999999989"/>
    <n v="0.4"/>
  </r>
  <r>
    <x v="0"/>
    <n v="1185732"/>
    <x v="240"/>
    <x v="3"/>
    <x v="35"/>
    <s v="Wichita"/>
    <x v="0"/>
    <n v="0.54999999999999993"/>
    <n v="4000"/>
    <n v="2199.9999999999995"/>
    <n v="769.99999999999977"/>
    <n v="0.35"/>
  </r>
  <r>
    <x v="0"/>
    <n v="1185732"/>
    <x v="240"/>
    <x v="3"/>
    <x v="35"/>
    <s v="Wichita"/>
    <x v="1"/>
    <n v="0.45"/>
    <n v="2500"/>
    <n v="1125"/>
    <n v="337.5"/>
    <n v="0.3"/>
  </r>
  <r>
    <x v="0"/>
    <n v="1185732"/>
    <x v="240"/>
    <x v="3"/>
    <x v="35"/>
    <s v="Wichita"/>
    <x v="2"/>
    <n v="0.45"/>
    <n v="1950"/>
    <n v="877.5"/>
    <n v="263.25"/>
    <n v="0.3"/>
  </r>
  <r>
    <x v="0"/>
    <n v="1185732"/>
    <x v="240"/>
    <x v="3"/>
    <x v="35"/>
    <s v="Wichita"/>
    <x v="3"/>
    <n v="0.45"/>
    <n v="1750"/>
    <n v="787.5"/>
    <n v="236.25"/>
    <n v="0.3"/>
  </r>
  <r>
    <x v="0"/>
    <n v="1185732"/>
    <x v="240"/>
    <x v="3"/>
    <x v="35"/>
    <s v="Wichita"/>
    <x v="4"/>
    <n v="0.6"/>
    <n v="1500"/>
    <n v="900"/>
    <n v="315"/>
    <n v="0.35"/>
  </r>
  <r>
    <x v="0"/>
    <n v="1185732"/>
    <x v="240"/>
    <x v="3"/>
    <x v="35"/>
    <s v="Wichita"/>
    <x v="5"/>
    <n v="0.64999999999999991"/>
    <n v="2500"/>
    <n v="1624.9999999999998"/>
    <n v="650"/>
    <n v="0.4"/>
  </r>
  <r>
    <x v="0"/>
    <n v="1185732"/>
    <x v="241"/>
    <x v="3"/>
    <x v="35"/>
    <s v="Wichita"/>
    <x v="0"/>
    <n v="0.6"/>
    <n v="5000"/>
    <n v="3000"/>
    <n v="1050"/>
    <n v="0.35"/>
  </r>
  <r>
    <x v="0"/>
    <n v="1185732"/>
    <x v="241"/>
    <x v="3"/>
    <x v="35"/>
    <s v="Wichita"/>
    <x v="1"/>
    <n v="0.5"/>
    <n v="3000"/>
    <n v="1500"/>
    <n v="450"/>
    <n v="0.3"/>
  </r>
  <r>
    <x v="0"/>
    <n v="1185732"/>
    <x v="241"/>
    <x v="3"/>
    <x v="35"/>
    <s v="Wichita"/>
    <x v="2"/>
    <n v="0.5"/>
    <n v="2500"/>
    <n v="1250"/>
    <n v="375"/>
    <n v="0.3"/>
  </r>
  <r>
    <x v="0"/>
    <n v="1185732"/>
    <x v="241"/>
    <x v="3"/>
    <x v="35"/>
    <s v="Wichita"/>
    <x v="3"/>
    <n v="0.5"/>
    <n v="2000"/>
    <n v="1000"/>
    <n v="300"/>
    <n v="0.3"/>
  </r>
  <r>
    <x v="0"/>
    <n v="1185732"/>
    <x v="241"/>
    <x v="3"/>
    <x v="35"/>
    <s v="Wichita"/>
    <x v="4"/>
    <n v="0.6"/>
    <n v="2000"/>
    <n v="1200"/>
    <n v="420"/>
    <n v="0.35"/>
  </r>
  <r>
    <x v="0"/>
    <n v="1185732"/>
    <x v="241"/>
    <x v="3"/>
    <x v="35"/>
    <s v="Wichita"/>
    <x v="5"/>
    <n v="0.64999999999999991"/>
    <n v="3000"/>
    <n v="1949.9999999999998"/>
    <n v="780"/>
    <n v="0.4"/>
  </r>
  <r>
    <x v="0"/>
    <n v="1185732"/>
    <x v="204"/>
    <x v="3"/>
    <x v="36"/>
    <s v="Sioux Falls"/>
    <x v="0"/>
    <n v="0.35000000000000003"/>
    <n v="4750"/>
    <n v="1662.5000000000002"/>
    <n v="581.875"/>
    <n v="0.35"/>
  </r>
  <r>
    <x v="0"/>
    <n v="1185732"/>
    <x v="204"/>
    <x v="3"/>
    <x v="36"/>
    <s v="Sioux Falls"/>
    <x v="1"/>
    <n v="0.35000000000000003"/>
    <n v="2750"/>
    <n v="962.50000000000011"/>
    <n v="288.75"/>
    <n v="0.3"/>
  </r>
  <r>
    <x v="0"/>
    <n v="1185732"/>
    <x v="204"/>
    <x v="3"/>
    <x v="36"/>
    <s v="Sioux Falls"/>
    <x v="2"/>
    <n v="0.25000000000000006"/>
    <n v="2750"/>
    <n v="687.50000000000011"/>
    <n v="206.25000000000003"/>
    <n v="0.3"/>
  </r>
  <r>
    <x v="0"/>
    <n v="1185732"/>
    <x v="204"/>
    <x v="3"/>
    <x v="36"/>
    <s v="Sioux Falls"/>
    <x v="3"/>
    <n v="0.30000000000000004"/>
    <n v="1250"/>
    <n v="375.00000000000006"/>
    <n v="112.50000000000001"/>
    <n v="0.3"/>
  </r>
  <r>
    <x v="0"/>
    <n v="1185732"/>
    <x v="204"/>
    <x v="3"/>
    <x v="36"/>
    <s v="Sioux Falls"/>
    <x v="4"/>
    <n v="0.44999999999999996"/>
    <n v="1750"/>
    <n v="787.49999999999989"/>
    <n v="275.62499999999994"/>
    <n v="0.35"/>
  </r>
  <r>
    <x v="0"/>
    <n v="1185732"/>
    <x v="204"/>
    <x v="3"/>
    <x v="36"/>
    <s v="Sioux Falls"/>
    <x v="5"/>
    <n v="0.35000000000000003"/>
    <n v="2750"/>
    <n v="962.50000000000011"/>
    <n v="385.00000000000006"/>
    <n v="0.4"/>
  </r>
  <r>
    <x v="0"/>
    <n v="1185732"/>
    <x v="242"/>
    <x v="3"/>
    <x v="36"/>
    <s v="Sioux Falls"/>
    <x v="0"/>
    <n v="0.35000000000000003"/>
    <n v="5250"/>
    <n v="1837.5000000000002"/>
    <n v="643.125"/>
    <n v="0.35"/>
  </r>
  <r>
    <x v="0"/>
    <n v="1185732"/>
    <x v="242"/>
    <x v="3"/>
    <x v="36"/>
    <s v="Sioux Falls"/>
    <x v="1"/>
    <n v="0.35000000000000003"/>
    <n v="1750"/>
    <n v="612.50000000000011"/>
    <n v="183.75000000000003"/>
    <n v="0.3"/>
  </r>
  <r>
    <x v="0"/>
    <n v="1185732"/>
    <x v="242"/>
    <x v="3"/>
    <x v="36"/>
    <s v="Sioux Falls"/>
    <x v="2"/>
    <n v="0.25000000000000006"/>
    <n v="2250"/>
    <n v="562.50000000000011"/>
    <n v="168.75000000000003"/>
    <n v="0.3"/>
  </r>
  <r>
    <x v="0"/>
    <n v="1185732"/>
    <x v="242"/>
    <x v="3"/>
    <x v="36"/>
    <s v="Sioux Falls"/>
    <x v="3"/>
    <n v="0.30000000000000004"/>
    <n v="1000"/>
    <n v="300.00000000000006"/>
    <n v="90.000000000000014"/>
    <n v="0.3"/>
  </r>
  <r>
    <x v="0"/>
    <n v="1185732"/>
    <x v="242"/>
    <x v="3"/>
    <x v="36"/>
    <s v="Sioux Falls"/>
    <x v="4"/>
    <n v="0.44999999999999996"/>
    <n v="1750"/>
    <n v="787.49999999999989"/>
    <n v="275.62499999999994"/>
    <n v="0.35"/>
  </r>
  <r>
    <x v="0"/>
    <n v="1185732"/>
    <x v="242"/>
    <x v="3"/>
    <x v="36"/>
    <s v="Sioux Falls"/>
    <x v="5"/>
    <n v="0.24999999999999997"/>
    <n v="2750"/>
    <n v="687.49999999999989"/>
    <n v="274.99999999999994"/>
    <n v="0.4"/>
  </r>
  <r>
    <x v="0"/>
    <n v="1185732"/>
    <x v="80"/>
    <x v="3"/>
    <x v="36"/>
    <s v="Sioux Falls"/>
    <x v="0"/>
    <n v="0.30000000000000004"/>
    <n v="4950"/>
    <n v="1485.0000000000002"/>
    <n v="519.75"/>
    <n v="0.35"/>
  </r>
  <r>
    <x v="0"/>
    <n v="1185732"/>
    <x v="80"/>
    <x v="3"/>
    <x v="36"/>
    <s v="Sioux Falls"/>
    <x v="1"/>
    <n v="0.30000000000000004"/>
    <n v="2000"/>
    <n v="600.00000000000011"/>
    <n v="180.00000000000003"/>
    <n v="0.3"/>
  </r>
  <r>
    <x v="0"/>
    <n v="1185732"/>
    <x v="80"/>
    <x v="3"/>
    <x v="36"/>
    <s v="Sioux Falls"/>
    <x v="2"/>
    <n v="0.20000000000000004"/>
    <n v="2250"/>
    <n v="450.00000000000011"/>
    <n v="135.00000000000003"/>
    <n v="0.3"/>
  </r>
  <r>
    <x v="0"/>
    <n v="1185732"/>
    <x v="80"/>
    <x v="3"/>
    <x v="36"/>
    <s v="Sioux Falls"/>
    <x v="3"/>
    <n v="0.24999999999999997"/>
    <n v="750"/>
    <n v="187.49999999999997"/>
    <n v="56.249999999999993"/>
    <n v="0.3"/>
  </r>
  <r>
    <x v="0"/>
    <n v="1185732"/>
    <x v="80"/>
    <x v="3"/>
    <x v="36"/>
    <s v="Sioux Falls"/>
    <x v="4"/>
    <n v="0.4"/>
    <n v="1250"/>
    <n v="500"/>
    <n v="175"/>
    <n v="0.35"/>
  </r>
  <r>
    <x v="0"/>
    <n v="1185732"/>
    <x v="80"/>
    <x v="3"/>
    <x v="36"/>
    <s v="Sioux Falls"/>
    <x v="5"/>
    <n v="0.30000000000000004"/>
    <n v="2250"/>
    <n v="675.00000000000011"/>
    <n v="270.00000000000006"/>
    <n v="0.4"/>
  </r>
  <r>
    <x v="0"/>
    <n v="1185732"/>
    <x v="81"/>
    <x v="3"/>
    <x v="36"/>
    <s v="Sioux Falls"/>
    <x v="0"/>
    <n v="0.30000000000000004"/>
    <n v="4500"/>
    <n v="1350.0000000000002"/>
    <n v="472.50000000000006"/>
    <n v="0.35"/>
  </r>
  <r>
    <x v="0"/>
    <n v="1185732"/>
    <x v="81"/>
    <x v="3"/>
    <x v="36"/>
    <s v="Sioux Falls"/>
    <x v="1"/>
    <n v="0.30000000000000004"/>
    <n v="1500"/>
    <n v="450.00000000000006"/>
    <n v="135"/>
    <n v="0.3"/>
  </r>
  <r>
    <x v="0"/>
    <n v="1185732"/>
    <x v="81"/>
    <x v="3"/>
    <x v="36"/>
    <s v="Sioux Falls"/>
    <x v="2"/>
    <n v="0.20000000000000004"/>
    <n v="1500"/>
    <n v="300.00000000000006"/>
    <n v="90.000000000000014"/>
    <n v="0.3"/>
  </r>
  <r>
    <x v="0"/>
    <n v="1185732"/>
    <x v="81"/>
    <x v="3"/>
    <x v="36"/>
    <s v="Sioux Falls"/>
    <x v="3"/>
    <n v="0.24999999999999997"/>
    <n v="750"/>
    <n v="187.49999999999997"/>
    <n v="56.249999999999993"/>
    <n v="0.3"/>
  </r>
  <r>
    <x v="0"/>
    <n v="1185732"/>
    <x v="81"/>
    <x v="3"/>
    <x v="36"/>
    <s v="Sioux Falls"/>
    <x v="4"/>
    <n v="0.6"/>
    <n v="1000"/>
    <n v="600"/>
    <n v="210"/>
    <n v="0.35"/>
  </r>
  <r>
    <x v="0"/>
    <n v="1185732"/>
    <x v="81"/>
    <x v="3"/>
    <x v="36"/>
    <s v="Sioux Falls"/>
    <x v="5"/>
    <n v="0.5"/>
    <n v="2250"/>
    <n v="1125"/>
    <n v="450"/>
    <n v="0.4"/>
  </r>
  <r>
    <x v="0"/>
    <n v="1185732"/>
    <x v="4"/>
    <x v="3"/>
    <x v="36"/>
    <s v="Sioux Falls"/>
    <x v="0"/>
    <n v="0.6"/>
    <n v="4950"/>
    <n v="2970"/>
    <n v="1039.5"/>
    <n v="0.35"/>
  </r>
  <r>
    <x v="0"/>
    <n v="1185732"/>
    <x v="4"/>
    <x v="3"/>
    <x v="36"/>
    <s v="Sioux Falls"/>
    <x v="1"/>
    <n v="0.45"/>
    <n v="2000"/>
    <n v="900"/>
    <n v="270"/>
    <n v="0.3"/>
  </r>
  <r>
    <x v="0"/>
    <n v="1185732"/>
    <x v="4"/>
    <x v="3"/>
    <x v="36"/>
    <s v="Sioux Falls"/>
    <x v="2"/>
    <n v="0.4"/>
    <n v="1750"/>
    <n v="700"/>
    <n v="210"/>
    <n v="0.3"/>
  </r>
  <r>
    <x v="0"/>
    <n v="1185732"/>
    <x v="4"/>
    <x v="3"/>
    <x v="36"/>
    <s v="Sioux Falls"/>
    <x v="3"/>
    <n v="0.4"/>
    <n v="1000"/>
    <n v="400"/>
    <n v="120"/>
    <n v="0.3"/>
  </r>
  <r>
    <x v="0"/>
    <n v="1185732"/>
    <x v="4"/>
    <x v="3"/>
    <x v="36"/>
    <s v="Sioux Falls"/>
    <x v="4"/>
    <n v="0.49999999999999994"/>
    <n v="1250"/>
    <n v="624.99999999999989"/>
    <n v="218.74999999999994"/>
    <n v="0.35"/>
  </r>
  <r>
    <x v="0"/>
    <n v="1185732"/>
    <x v="4"/>
    <x v="3"/>
    <x v="36"/>
    <s v="Sioux Falls"/>
    <x v="5"/>
    <n v="0.54999999999999993"/>
    <n v="2500"/>
    <n v="1374.9999999999998"/>
    <n v="549.99999999999989"/>
    <n v="0.4"/>
  </r>
  <r>
    <x v="0"/>
    <n v="1185732"/>
    <x v="243"/>
    <x v="3"/>
    <x v="36"/>
    <s v="Sioux Falls"/>
    <x v="0"/>
    <n v="0.4"/>
    <n v="5000"/>
    <n v="2000"/>
    <n v="700"/>
    <n v="0.35"/>
  </r>
  <r>
    <x v="0"/>
    <n v="1185732"/>
    <x v="243"/>
    <x v="3"/>
    <x v="36"/>
    <s v="Sioux Falls"/>
    <x v="1"/>
    <n v="0.35000000000000009"/>
    <n v="2500"/>
    <n v="875.00000000000023"/>
    <n v="262.50000000000006"/>
    <n v="0.3"/>
  </r>
  <r>
    <x v="0"/>
    <n v="1185732"/>
    <x v="243"/>
    <x v="3"/>
    <x v="36"/>
    <s v="Sioux Falls"/>
    <x v="2"/>
    <n v="0.30000000000000004"/>
    <n v="2000"/>
    <n v="600.00000000000011"/>
    <n v="180.00000000000003"/>
    <n v="0.3"/>
  </r>
  <r>
    <x v="0"/>
    <n v="1185732"/>
    <x v="243"/>
    <x v="3"/>
    <x v="36"/>
    <s v="Sioux Falls"/>
    <x v="3"/>
    <n v="0.30000000000000004"/>
    <n v="1750"/>
    <n v="525.00000000000011"/>
    <n v="157.50000000000003"/>
    <n v="0.3"/>
  </r>
  <r>
    <x v="0"/>
    <n v="1185732"/>
    <x v="243"/>
    <x v="3"/>
    <x v="36"/>
    <s v="Sioux Falls"/>
    <x v="4"/>
    <n v="0.4"/>
    <n v="1750"/>
    <n v="700"/>
    <n v="244.99999999999997"/>
    <n v="0.35"/>
  </r>
  <r>
    <x v="0"/>
    <n v="1185732"/>
    <x v="243"/>
    <x v="3"/>
    <x v="36"/>
    <s v="Sioux Falls"/>
    <x v="5"/>
    <n v="0.55000000000000004"/>
    <n v="3250"/>
    <n v="1787.5000000000002"/>
    <n v="715.00000000000011"/>
    <n v="0.4"/>
  </r>
  <r>
    <x v="0"/>
    <n v="1185732"/>
    <x v="84"/>
    <x v="3"/>
    <x v="36"/>
    <s v="Sioux Falls"/>
    <x v="0"/>
    <n v="0.5"/>
    <n v="5500"/>
    <n v="2750"/>
    <n v="962.49999999999989"/>
    <n v="0.35"/>
  </r>
  <r>
    <x v="0"/>
    <n v="1185732"/>
    <x v="84"/>
    <x v="3"/>
    <x v="36"/>
    <s v="Sioux Falls"/>
    <x v="1"/>
    <n v="0.45000000000000007"/>
    <n v="3000"/>
    <n v="1350.0000000000002"/>
    <n v="405.00000000000006"/>
    <n v="0.3"/>
  </r>
  <r>
    <x v="0"/>
    <n v="1185732"/>
    <x v="84"/>
    <x v="3"/>
    <x v="36"/>
    <s v="Sioux Falls"/>
    <x v="2"/>
    <n v="0.4"/>
    <n v="2250"/>
    <n v="900"/>
    <n v="270"/>
    <n v="0.3"/>
  </r>
  <r>
    <x v="0"/>
    <n v="1185732"/>
    <x v="84"/>
    <x v="3"/>
    <x v="36"/>
    <s v="Sioux Falls"/>
    <x v="3"/>
    <n v="0.4"/>
    <n v="1750"/>
    <n v="700"/>
    <n v="210"/>
    <n v="0.3"/>
  </r>
  <r>
    <x v="0"/>
    <n v="1185732"/>
    <x v="84"/>
    <x v="3"/>
    <x v="36"/>
    <s v="Sioux Falls"/>
    <x v="4"/>
    <n v="0.5"/>
    <n v="2000"/>
    <n v="1000"/>
    <n v="350"/>
    <n v="0.35"/>
  </r>
  <r>
    <x v="0"/>
    <n v="1185732"/>
    <x v="84"/>
    <x v="3"/>
    <x v="36"/>
    <s v="Sioux Falls"/>
    <x v="5"/>
    <n v="0.55000000000000004"/>
    <n v="3750"/>
    <n v="2062.5"/>
    <n v="825"/>
    <n v="0.4"/>
  </r>
  <r>
    <x v="0"/>
    <n v="1185732"/>
    <x v="85"/>
    <x v="3"/>
    <x v="36"/>
    <s v="Sioux Falls"/>
    <x v="0"/>
    <n v="0.5"/>
    <n v="5250"/>
    <n v="2625"/>
    <n v="918.74999999999989"/>
    <n v="0.35"/>
  </r>
  <r>
    <x v="0"/>
    <n v="1185732"/>
    <x v="85"/>
    <x v="3"/>
    <x v="36"/>
    <s v="Sioux Falls"/>
    <x v="1"/>
    <n v="0.45000000000000007"/>
    <n v="3000"/>
    <n v="1350.0000000000002"/>
    <n v="405.00000000000006"/>
    <n v="0.3"/>
  </r>
  <r>
    <x v="0"/>
    <n v="1185732"/>
    <x v="85"/>
    <x v="3"/>
    <x v="36"/>
    <s v="Sioux Falls"/>
    <x v="2"/>
    <n v="0.4"/>
    <n v="2250"/>
    <n v="900"/>
    <n v="270"/>
    <n v="0.3"/>
  </r>
  <r>
    <x v="0"/>
    <n v="1185732"/>
    <x v="85"/>
    <x v="3"/>
    <x v="36"/>
    <s v="Sioux Falls"/>
    <x v="3"/>
    <n v="0.4"/>
    <n v="2000"/>
    <n v="800"/>
    <n v="240"/>
    <n v="0.3"/>
  </r>
  <r>
    <x v="0"/>
    <n v="1185732"/>
    <x v="85"/>
    <x v="3"/>
    <x v="36"/>
    <s v="Sioux Falls"/>
    <x v="4"/>
    <n v="0.5"/>
    <n v="1750"/>
    <n v="875"/>
    <n v="306.25"/>
    <n v="0.35"/>
  </r>
  <r>
    <x v="0"/>
    <n v="1185732"/>
    <x v="85"/>
    <x v="3"/>
    <x v="36"/>
    <s v="Sioux Falls"/>
    <x v="5"/>
    <n v="0.55000000000000004"/>
    <n v="3500"/>
    <n v="1925.0000000000002"/>
    <n v="770.00000000000011"/>
    <n v="0.4"/>
  </r>
  <r>
    <x v="0"/>
    <n v="1185732"/>
    <x v="8"/>
    <x v="3"/>
    <x v="36"/>
    <s v="Sioux Falls"/>
    <x v="0"/>
    <n v="0.4"/>
    <n v="4750"/>
    <n v="1900"/>
    <n v="665"/>
    <n v="0.35"/>
  </r>
  <r>
    <x v="0"/>
    <n v="1185732"/>
    <x v="8"/>
    <x v="3"/>
    <x v="36"/>
    <s v="Sioux Falls"/>
    <x v="1"/>
    <n v="0.35000000000000009"/>
    <n v="2750"/>
    <n v="962.50000000000023"/>
    <n v="288.75000000000006"/>
    <n v="0.3"/>
  </r>
  <r>
    <x v="0"/>
    <n v="1185732"/>
    <x v="8"/>
    <x v="3"/>
    <x v="36"/>
    <s v="Sioux Falls"/>
    <x v="2"/>
    <n v="0.30000000000000004"/>
    <n v="1750"/>
    <n v="525.00000000000011"/>
    <n v="157.50000000000003"/>
    <n v="0.3"/>
  </r>
  <r>
    <x v="0"/>
    <n v="1185732"/>
    <x v="8"/>
    <x v="3"/>
    <x v="36"/>
    <s v="Sioux Falls"/>
    <x v="3"/>
    <n v="0.30000000000000004"/>
    <n v="1500"/>
    <n v="450.00000000000006"/>
    <n v="135"/>
    <n v="0.3"/>
  </r>
  <r>
    <x v="0"/>
    <n v="1185732"/>
    <x v="8"/>
    <x v="3"/>
    <x v="36"/>
    <s v="Sioux Falls"/>
    <x v="4"/>
    <n v="0.4"/>
    <n v="1500"/>
    <n v="600"/>
    <n v="210"/>
    <n v="0.35"/>
  </r>
  <r>
    <x v="0"/>
    <n v="1185732"/>
    <x v="8"/>
    <x v="3"/>
    <x v="36"/>
    <s v="Sioux Falls"/>
    <x v="5"/>
    <n v="0.45"/>
    <n v="2250"/>
    <n v="1012.5"/>
    <n v="405"/>
    <n v="0.4"/>
  </r>
  <r>
    <x v="0"/>
    <n v="1185732"/>
    <x v="244"/>
    <x v="3"/>
    <x v="36"/>
    <s v="Sioux Falls"/>
    <x v="0"/>
    <n v="0.49999999999999994"/>
    <n v="4000"/>
    <n v="1999.9999999999998"/>
    <n v="699.99999999999989"/>
    <n v="0.35"/>
  </r>
  <r>
    <x v="0"/>
    <n v="1185732"/>
    <x v="244"/>
    <x v="3"/>
    <x v="36"/>
    <s v="Sioux Falls"/>
    <x v="1"/>
    <n v="0.4"/>
    <n v="2500"/>
    <n v="1000"/>
    <n v="300"/>
    <n v="0.3"/>
  </r>
  <r>
    <x v="0"/>
    <n v="1185732"/>
    <x v="244"/>
    <x v="3"/>
    <x v="36"/>
    <s v="Sioux Falls"/>
    <x v="2"/>
    <n v="0.4"/>
    <n v="1500"/>
    <n v="600"/>
    <n v="180"/>
    <n v="0.3"/>
  </r>
  <r>
    <x v="0"/>
    <n v="1185732"/>
    <x v="244"/>
    <x v="3"/>
    <x v="36"/>
    <s v="Sioux Falls"/>
    <x v="3"/>
    <n v="0.4"/>
    <n v="1250"/>
    <n v="500"/>
    <n v="150"/>
    <n v="0.3"/>
  </r>
  <r>
    <x v="0"/>
    <n v="1185732"/>
    <x v="244"/>
    <x v="3"/>
    <x v="36"/>
    <s v="Sioux Falls"/>
    <x v="4"/>
    <n v="0.49999999999999994"/>
    <n v="1250"/>
    <n v="624.99999999999989"/>
    <n v="218.74999999999994"/>
    <n v="0.35"/>
  </r>
  <r>
    <x v="0"/>
    <n v="1185732"/>
    <x v="244"/>
    <x v="3"/>
    <x v="36"/>
    <s v="Sioux Falls"/>
    <x v="5"/>
    <n v="0.54999999999999982"/>
    <n v="2500"/>
    <n v="1374.9999999999995"/>
    <n v="549.99999999999989"/>
    <n v="0.4"/>
  </r>
  <r>
    <x v="0"/>
    <n v="1185732"/>
    <x v="88"/>
    <x v="3"/>
    <x v="36"/>
    <s v="Sioux Falls"/>
    <x v="0"/>
    <n v="0.49999999999999994"/>
    <n v="4000"/>
    <n v="1999.9999999999998"/>
    <n v="699.99999999999989"/>
    <n v="0.35"/>
  </r>
  <r>
    <x v="0"/>
    <n v="1185732"/>
    <x v="88"/>
    <x v="3"/>
    <x v="36"/>
    <s v="Sioux Falls"/>
    <x v="1"/>
    <n v="0.4"/>
    <n v="2500"/>
    <n v="1000"/>
    <n v="300"/>
    <n v="0.3"/>
  </r>
  <r>
    <x v="0"/>
    <n v="1185732"/>
    <x v="88"/>
    <x v="3"/>
    <x v="36"/>
    <s v="Sioux Falls"/>
    <x v="2"/>
    <n v="0.4"/>
    <n v="1950"/>
    <n v="780"/>
    <n v="234"/>
    <n v="0.3"/>
  </r>
  <r>
    <x v="0"/>
    <n v="1185732"/>
    <x v="88"/>
    <x v="3"/>
    <x v="36"/>
    <s v="Sioux Falls"/>
    <x v="3"/>
    <n v="0.4"/>
    <n v="1750"/>
    <n v="700"/>
    <n v="210"/>
    <n v="0.3"/>
  </r>
  <r>
    <x v="0"/>
    <n v="1185732"/>
    <x v="88"/>
    <x v="3"/>
    <x v="36"/>
    <s v="Sioux Falls"/>
    <x v="4"/>
    <n v="0.6"/>
    <n v="1500"/>
    <n v="900"/>
    <n v="315"/>
    <n v="0.35"/>
  </r>
  <r>
    <x v="0"/>
    <n v="1185732"/>
    <x v="88"/>
    <x v="3"/>
    <x v="36"/>
    <s v="Sioux Falls"/>
    <x v="5"/>
    <n v="0.64999999999999991"/>
    <n v="2500"/>
    <n v="1624.9999999999998"/>
    <n v="650"/>
    <n v="0.4"/>
  </r>
  <r>
    <x v="0"/>
    <n v="1185732"/>
    <x v="89"/>
    <x v="3"/>
    <x v="36"/>
    <s v="Sioux Falls"/>
    <x v="0"/>
    <n v="0.6"/>
    <n v="5000"/>
    <n v="3000"/>
    <n v="1050"/>
    <n v="0.35"/>
  </r>
  <r>
    <x v="0"/>
    <n v="1185732"/>
    <x v="89"/>
    <x v="3"/>
    <x v="36"/>
    <s v="Sioux Falls"/>
    <x v="1"/>
    <n v="0.5"/>
    <n v="3000"/>
    <n v="1500"/>
    <n v="450"/>
    <n v="0.3"/>
  </r>
  <r>
    <x v="0"/>
    <n v="1185732"/>
    <x v="89"/>
    <x v="3"/>
    <x v="36"/>
    <s v="Sioux Falls"/>
    <x v="2"/>
    <n v="0.5"/>
    <n v="2500"/>
    <n v="1250"/>
    <n v="375"/>
    <n v="0.3"/>
  </r>
  <r>
    <x v="0"/>
    <n v="1185732"/>
    <x v="89"/>
    <x v="3"/>
    <x v="36"/>
    <s v="Sioux Falls"/>
    <x v="3"/>
    <n v="0.5"/>
    <n v="2000"/>
    <n v="1000"/>
    <n v="300"/>
    <n v="0.3"/>
  </r>
  <r>
    <x v="0"/>
    <n v="1185732"/>
    <x v="89"/>
    <x v="3"/>
    <x v="36"/>
    <s v="Sioux Falls"/>
    <x v="4"/>
    <n v="0.6"/>
    <n v="2000"/>
    <n v="1200"/>
    <n v="420"/>
    <n v="0.35"/>
  </r>
  <r>
    <x v="0"/>
    <n v="1185732"/>
    <x v="89"/>
    <x v="3"/>
    <x v="36"/>
    <s v="Sioux Falls"/>
    <x v="5"/>
    <n v="0.64999999999999991"/>
    <n v="3000"/>
    <n v="1949.9999999999998"/>
    <n v="780"/>
    <n v="0.4"/>
  </r>
  <r>
    <x v="0"/>
    <n v="1185732"/>
    <x v="212"/>
    <x v="3"/>
    <x v="37"/>
    <s v="Fargo"/>
    <x v="0"/>
    <n v="0.30000000000000004"/>
    <n v="4500"/>
    <n v="1350.0000000000002"/>
    <n v="405.00000000000006"/>
    <n v="0.3"/>
  </r>
  <r>
    <x v="0"/>
    <n v="1185732"/>
    <x v="212"/>
    <x v="3"/>
    <x v="37"/>
    <s v="Fargo"/>
    <x v="1"/>
    <n v="0.30000000000000004"/>
    <n v="2500"/>
    <n v="750.00000000000011"/>
    <n v="262.5"/>
    <n v="0.35"/>
  </r>
  <r>
    <x v="0"/>
    <n v="1185732"/>
    <x v="212"/>
    <x v="3"/>
    <x v="37"/>
    <s v="Fargo"/>
    <x v="2"/>
    <n v="0.20000000000000007"/>
    <n v="2500"/>
    <n v="500.00000000000017"/>
    <n v="150.00000000000006"/>
    <n v="0.3"/>
  </r>
  <r>
    <x v="0"/>
    <n v="1185732"/>
    <x v="212"/>
    <x v="3"/>
    <x v="37"/>
    <s v="Fargo"/>
    <x v="3"/>
    <n v="0.25000000000000006"/>
    <n v="1000"/>
    <n v="250.00000000000006"/>
    <n v="75.000000000000014"/>
    <n v="0.3"/>
  </r>
  <r>
    <x v="0"/>
    <n v="1185732"/>
    <x v="212"/>
    <x v="3"/>
    <x v="37"/>
    <s v="Fargo"/>
    <x v="4"/>
    <n v="0.39999999999999997"/>
    <n v="1500"/>
    <n v="600"/>
    <n v="300"/>
    <n v="0.5"/>
  </r>
  <r>
    <x v="0"/>
    <n v="1185732"/>
    <x v="212"/>
    <x v="3"/>
    <x v="37"/>
    <s v="Fargo"/>
    <x v="5"/>
    <n v="0.30000000000000004"/>
    <n v="2500"/>
    <n v="750.00000000000011"/>
    <n v="300.00000000000006"/>
    <n v="0.4"/>
  </r>
  <r>
    <x v="0"/>
    <n v="1185732"/>
    <x v="245"/>
    <x v="3"/>
    <x v="37"/>
    <s v="Fargo"/>
    <x v="0"/>
    <n v="0.30000000000000004"/>
    <n v="5000"/>
    <n v="1500.0000000000002"/>
    <n v="450.00000000000006"/>
    <n v="0.3"/>
  </r>
  <r>
    <x v="0"/>
    <n v="1185732"/>
    <x v="245"/>
    <x v="3"/>
    <x v="37"/>
    <s v="Fargo"/>
    <x v="1"/>
    <n v="0.30000000000000004"/>
    <n v="1500"/>
    <n v="450.00000000000006"/>
    <n v="157.5"/>
    <n v="0.35"/>
  </r>
  <r>
    <x v="0"/>
    <n v="1185732"/>
    <x v="245"/>
    <x v="3"/>
    <x v="37"/>
    <s v="Fargo"/>
    <x v="2"/>
    <n v="0.20000000000000007"/>
    <n v="2000"/>
    <n v="400.00000000000011"/>
    <n v="120.00000000000003"/>
    <n v="0.3"/>
  </r>
  <r>
    <x v="0"/>
    <n v="1185732"/>
    <x v="245"/>
    <x v="3"/>
    <x v="37"/>
    <s v="Fargo"/>
    <x v="3"/>
    <n v="0.25000000000000006"/>
    <n v="750"/>
    <n v="187.50000000000003"/>
    <n v="56.250000000000007"/>
    <n v="0.3"/>
  </r>
  <r>
    <x v="0"/>
    <n v="1185732"/>
    <x v="245"/>
    <x v="3"/>
    <x v="37"/>
    <s v="Fargo"/>
    <x v="4"/>
    <n v="0.39999999999999997"/>
    <n v="1500"/>
    <n v="600"/>
    <n v="300"/>
    <n v="0.5"/>
  </r>
  <r>
    <x v="0"/>
    <n v="1185732"/>
    <x v="245"/>
    <x v="3"/>
    <x v="37"/>
    <s v="Fargo"/>
    <x v="5"/>
    <n v="0.14999999999999997"/>
    <n v="2500"/>
    <n v="374.99999999999994"/>
    <n v="149.99999999999997"/>
    <n v="0.4"/>
  </r>
  <r>
    <x v="0"/>
    <n v="1185732"/>
    <x v="115"/>
    <x v="3"/>
    <x v="37"/>
    <s v="Fargo"/>
    <x v="0"/>
    <n v="0.20000000000000004"/>
    <n v="4700"/>
    <n v="940.00000000000023"/>
    <n v="282.00000000000006"/>
    <n v="0.3"/>
  </r>
  <r>
    <x v="0"/>
    <n v="1185732"/>
    <x v="115"/>
    <x v="3"/>
    <x v="37"/>
    <s v="Fargo"/>
    <x v="1"/>
    <n v="0.20000000000000004"/>
    <n v="1750"/>
    <n v="350.00000000000006"/>
    <n v="122.50000000000001"/>
    <n v="0.35"/>
  </r>
  <r>
    <x v="0"/>
    <n v="1185732"/>
    <x v="115"/>
    <x v="3"/>
    <x v="37"/>
    <s v="Fargo"/>
    <x v="2"/>
    <n v="0.10000000000000003"/>
    <n v="2250"/>
    <n v="225.00000000000009"/>
    <n v="67.500000000000028"/>
    <n v="0.3"/>
  </r>
  <r>
    <x v="0"/>
    <n v="1185732"/>
    <x v="115"/>
    <x v="3"/>
    <x v="37"/>
    <s v="Fargo"/>
    <x v="3"/>
    <n v="0.14999999999999997"/>
    <n v="1000"/>
    <n v="149.99999999999997"/>
    <n v="44.999999999999993"/>
    <n v="0.3"/>
  </r>
  <r>
    <x v="0"/>
    <n v="1185732"/>
    <x v="115"/>
    <x v="3"/>
    <x v="37"/>
    <s v="Fargo"/>
    <x v="4"/>
    <n v="0.30000000000000004"/>
    <n v="1500"/>
    <n v="450.00000000000006"/>
    <n v="225.00000000000003"/>
    <n v="0.5"/>
  </r>
  <r>
    <x v="0"/>
    <n v="1185732"/>
    <x v="115"/>
    <x v="3"/>
    <x v="37"/>
    <s v="Fargo"/>
    <x v="5"/>
    <n v="0.20000000000000004"/>
    <n v="2500"/>
    <n v="500.00000000000011"/>
    <n v="200.00000000000006"/>
    <n v="0.4"/>
  </r>
  <r>
    <x v="0"/>
    <n v="1185732"/>
    <x v="206"/>
    <x v="3"/>
    <x v="37"/>
    <s v="Fargo"/>
    <x v="0"/>
    <n v="0.20000000000000004"/>
    <n v="4750"/>
    <n v="950.00000000000023"/>
    <n v="285.00000000000006"/>
    <n v="0.3"/>
  </r>
  <r>
    <x v="0"/>
    <n v="1185732"/>
    <x v="206"/>
    <x v="3"/>
    <x v="37"/>
    <s v="Fargo"/>
    <x v="1"/>
    <n v="0.20000000000000004"/>
    <n v="1750"/>
    <n v="350.00000000000006"/>
    <n v="122.50000000000001"/>
    <n v="0.35"/>
  </r>
  <r>
    <x v="0"/>
    <n v="1185732"/>
    <x v="206"/>
    <x v="3"/>
    <x v="37"/>
    <s v="Fargo"/>
    <x v="2"/>
    <n v="0.10000000000000003"/>
    <n v="1750"/>
    <n v="175.00000000000006"/>
    <n v="52.500000000000014"/>
    <n v="0.3"/>
  </r>
  <r>
    <x v="0"/>
    <n v="1185732"/>
    <x v="206"/>
    <x v="3"/>
    <x v="37"/>
    <s v="Fargo"/>
    <x v="3"/>
    <n v="0.14999999999999997"/>
    <n v="1000"/>
    <n v="149.99999999999997"/>
    <n v="44.999999999999993"/>
    <n v="0.3"/>
  </r>
  <r>
    <x v="0"/>
    <n v="1185732"/>
    <x v="206"/>
    <x v="3"/>
    <x v="37"/>
    <s v="Fargo"/>
    <x v="4"/>
    <n v="0.6"/>
    <n v="1250"/>
    <n v="750"/>
    <n v="375"/>
    <n v="0.5"/>
  </r>
  <r>
    <x v="0"/>
    <n v="1185732"/>
    <x v="206"/>
    <x v="3"/>
    <x v="37"/>
    <s v="Fargo"/>
    <x v="5"/>
    <n v="0.5"/>
    <n v="2500"/>
    <n v="1250"/>
    <n v="500"/>
    <n v="0.4"/>
  </r>
  <r>
    <x v="0"/>
    <n v="1185732"/>
    <x v="246"/>
    <x v="3"/>
    <x v="37"/>
    <s v="Fargo"/>
    <x v="0"/>
    <n v="0.6"/>
    <n v="5200"/>
    <n v="3120"/>
    <n v="936"/>
    <n v="0.3"/>
  </r>
  <r>
    <x v="0"/>
    <n v="1185732"/>
    <x v="246"/>
    <x v="3"/>
    <x v="37"/>
    <s v="Fargo"/>
    <x v="1"/>
    <n v="0.4"/>
    <n v="2250"/>
    <n v="900"/>
    <n v="315"/>
    <n v="0.35"/>
  </r>
  <r>
    <x v="0"/>
    <n v="1185732"/>
    <x v="246"/>
    <x v="3"/>
    <x v="37"/>
    <s v="Fargo"/>
    <x v="2"/>
    <n v="0.35000000000000003"/>
    <n v="2000"/>
    <n v="700.00000000000011"/>
    <n v="210.00000000000003"/>
    <n v="0.3"/>
  </r>
  <r>
    <x v="0"/>
    <n v="1185732"/>
    <x v="246"/>
    <x v="3"/>
    <x v="37"/>
    <s v="Fargo"/>
    <x v="3"/>
    <n v="0.35000000000000003"/>
    <n v="1250"/>
    <n v="437.50000000000006"/>
    <n v="131.25"/>
    <n v="0.3"/>
  </r>
  <r>
    <x v="0"/>
    <n v="1185732"/>
    <x v="246"/>
    <x v="3"/>
    <x v="37"/>
    <s v="Fargo"/>
    <x v="4"/>
    <n v="0.44999999999999996"/>
    <n v="1500"/>
    <n v="674.99999999999989"/>
    <n v="337.49999999999994"/>
    <n v="0.5"/>
  </r>
  <r>
    <x v="0"/>
    <n v="1185732"/>
    <x v="246"/>
    <x v="3"/>
    <x v="37"/>
    <s v="Fargo"/>
    <x v="5"/>
    <n v="0.49999999999999994"/>
    <n v="2750"/>
    <n v="1374.9999999999998"/>
    <n v="549.99999999999989"/>
    <n v="0.4"/>
  </r>
  <r>
    <x v="0"/>
    <n v="1185732"/>
    <x v="247"/>
    <x v="3"/>
    <x v="37"/>
    <s v="Fargo"/>
    <x v="0"/>
    <n v="0.35000000000000003"/>
    <n v="5250"/>
    <n v="1837.5000000000002"/>
    <n v="551.25"/>
    <n v="0.3"/>
  </r>
  <r>
    <x v="0"/>
    <n v="1185732"/>
    <x v="247"/>
    <x v="3"/>
    <x v="37"/>
    <s v="Fargo"/>
    <x v="1"/>
    <n v="0.3000000000000001"/>
    <n v="2750"/>
    <n v="825.00000000000023"/>
    <n v="288.75000000000006"/>
    <n v="0.35"/>
  </r>
  <r>
    <x v="0"/>
    <n v="1185732"/>
    <x v="247"/>
    <x v="3"/>
    <x v="37"/>
    <s v="Fargo"/>
    <x v="2"/>
    <n v="0.25000000000000006"/>
    <n v="2000"/>
    <n v="500.00000000000011"/>
    <n v="150.00000000000003"/>
    <n v="0.3"/>
  </r>
  <r>
    <x v="0"/>
    <n v="1185732"/>
    <x v="247"/>
    <x v="3"/>
    <x v="37"/>
    <s v="Fargo"/>
    <x v="3"/>
    <n v="0.25000000000000006"/>
    <n v="1750"/>
    <n v="437.50000000000011"/>
    <n v="131.25000000000003"/>
    <n v="0.3"/>
  </r>
  <r>
    <x v="0"/>
    <n v="1185732"/>
    <x v="247"/>
    <x v="3"/>
    <x v="37"/>
    <s v="Fargo"/>
    <x v="4"/>
    <n v="0.35000000000000003"/>
    <n v="1750"/>
    <n v="612.50000000000011"/>
    <n v="306.25000000000006"/>
    <n v="0.5"/>
  </r>
  <r>
    <x v="0"/>
    <n v="1185732"/>
    <x v="247"/>
    <x v="3"/>
    <x v="37"/>
    <s v="Fargo"/>
    <x v="5"/>
    <n v="0.55000000000000004"/>
    <n v="3250"/>
    <n v="1787.5000000000002"/>
    <n v="715.00000000000011"/>
    <n v="0.4"/>
  </r>
  <r>
    <x v="0"/>
    <n v="1185732"/>
    <x v="116"/>
    <x v="3"/>
    <x v="37"/>
    <s v="Fargo"/>
    <x v="0"/>
    <n v="0.5"/>
    <n v="5500"/>
    <n v="2750"/>
    <n v="825"/>
    <n v="0.3"/>
  </r>
  <r>
    <x v="0"/>
    <n v="1185732"/>
    <x v="116"/>
    <x v="3"/>
    <x v="37"/>
    <s v="Fargo"/>
    <x v="1"/>
    <n v="0.45000000000000007"/>
    <n v="3000"/>
    <n v="1350.0000000000002"/>
    <n v="472.50000000000006"/>
    <n v="0.35"/>
  </r>
  <r>
    <x v="0"/>
    <n v="1185732"/>
    <x v="116"/>
    <x v="3"/>
    <x v="37"/>
    <s v="Fargo"/>
    <x v="2"/>
    <n v="0.4"/>
    <n v="2250"/>
    <n v="900"/>
    <n v="270"/>
    <n v="0.3"/>
  </r>
  <r>
    <x v="0"/>
    <n v="1185732"/>
    <x v="116"/>
    <x v="3"/>
    <x v="37"/>
    <s v="Fargo"/>
    <x v="3"/>
    <n v="0.4"/>
    <n v="1750"/>
    <n v="700"/>
    <n v="210"/>
    <n v="0.3"/>
  </r>
  <r>
    <x v="0"/>
    <n v="1185732"/>
    <x v="116"/>
    <x v="3"/>
    <x v="37"/>
    <s v="Fargo"/>
    <x v="4"/>
    <n v="0.5"/>
    <n v="2000"/>
    <n v="1000"/>
    <n v="500"/>
    <n v="0.5"/>
  </r>
  <r>
    <x v="0"/>
    <n v="1185732"/>
    <x v="116"/>
    <x v="3"/>
    <x v="37"/>
    <s v="Fargo"/>
    <x v="5"/>
    <n v="0.55000000000000004"/>
    <n v="3750"/>
    <n v="2062.5"/>
    <n v="825"/>
    <n v="0.4"/>
  </r>
  <r>
    <x v="0"/>
    <n v="1185732"/>
    <x v="208"/>
    <x v="3"/>
    <x v="37"/>
    <s v="Fargo"/>
    <x v="0"/>
    <n v="0.5"/>
    <n v="5250"/>
    <n v="2625"/>
    <n v="787.5"/>
    <n v="0.3"/>
  </r>
  <r>
    <x v="0"/>
    <n v="1185732"/>
    <x v="208"/>
    <x v="3"/>
    <x v="37"/>
    <s v="Fargo"/>
    <x v="1"/>
    <n v="0.45000000000000007"/>
    <n v="3000"/>
    <n v="1350.0000000000002"/>
    <n v="472.50000000000006"/>
    <n v="0.35"/>
  </r>
  <r>
    <x v="0"/>
    <n v="1185732"/>
    <x v="208"/>
    <x v="3"/>
    <x v="37"/>
    <s v="Fargo"/>
    <x v="2"/>
    <n v="0.4"/>
    <n v="2250"/>
    <n v="900"/>
    <n v="270"/>
    <n v="0.3"/>
  </r>
  <r>
    <x v="0"/>
    <n v="1185732"/>
    <x v="208"/>
    <x v="3"/>
    <x v="37"/>
    <s v="Fargo"/>
    <x v="3"/>
    <n v="0.4"/>
    <n v="2000"/>
    <n v="800"/>
    <n v="240"/>
    <n v="0.3"/>
  </r>
  <r>
    <x v="0"/>
    <n v="1185732"/>
    <x v="208"/>
    <x v="3"/>
    <x v="37"/>
    <s v="Fargo"/>
    <x v="4"/>
    <n v="0.5"/>
    <n v="1750"/>
    <n v="875"/>
    <n v="437.5"/>
    <n v="0.5"/>
  </r>
  <r>
    <x v="0"/>
    <n v="1185732"/>
    <x v="208"/>
    <x v="3"/>
    <x v="37"/>
    <s v="Fargo"/>
    <x v="5"/>
    <n v="0.55000000000000004"/>
    <n v="3500"/>
    <n v="1925.0000000000002"/>
    <n v="770.00000000000011"/>
    <n v="0.4"/>
  </r>
  <r>
    <x v="0"/>
    <n v="1185732"/>
    <x v="248"/>
    <x v="3"/>
    <x v="37"/>
    <s v="Fargo"/>
    <x v="0"/>
    <n v="0.35000000000000003"/>
    <n v="4750"/>
    <n v="1662.5000000000002"/>
    <n v="498.75000000000006"/>
    <n v="0.3"/>
  </r>
  <r>
    <x v="0"/>
    <n v="1185732"/>
    <x v="248"/>
    <x v="3"/>
    <x v="37"/>
    <s v="Fargo"/>
    <x v="1"/>
    <n v="0.3000000000000001"/>
    <n v="2750"/>
    <n v="825.00000000000023"/>
    <n v="288.75000000000006"/>
    <n v="0.35"/>
  </r>
  <r>
    <x v="0"/>
    <n v="1185732"/>
    <x v="248"/>
    <x v="3"/>
    <x v="37"/>
    <s v="Fargo"/>
    <x v="2"/>
    <n v="0.25000000000000006"/>
    <n v="1750"/>
    <n v="437.50000000000011"/>
    <n v="131.25000000000003"/>
    <n v="0.3"/>
  </r>
  <r>
    <x v="0"/>
    <n v="1185732"/>
    <x v="248"/>
    <x v="3"/>
    <x v="37"/>
    <s v="Fargo"/>
    <x v="3"/>
    <n v="0.25000000000000006"/>
    <n v="1500"/>
    <n v="375.00000000000006"/>
    <n v="112.50000000000001"/>
    <n v="0.3"/>
  </r>
  <r>
    <x v="0"/>
    <n v="1185732"/>
    <x v="248"/>
    <x v="3"/>
    <x v="37"/>
    <s v="Fargo"/>
    <x v="4"/>
    <n v="0.35000000000000003"/>
    <n v="1500"/>
    <n v="525"/>
    <n v="262.5"/>
    <n v="0.5"/>
  </r>
  <r>
    <x v="0"/>
    <n v="1185732"/>
    <x v="248"/>
    <x v="3"/>
    <x v="37"/>
    <s v="Fargo"/>
    <x v="5"/>
    <n v="0.4"/>
    <n v="2250"/>
    <n v="900"/>
    <n v="360"/>
    <n v="0.4"/>
  </r>
  <r>
    <x v="0"/>
    <n v="1185732"/>
    <x v="249"/>
    <x v="3"/>
    <x v="37"/>
    <s v="Fargo"/>
    <x v="0"/>
    <n v="0.44999999999999996"/>
    <n v="4000"/>
    <n v="1799.9999999999998"/>
    <n v="539.99999999999989"/>
    <n v="0.3"/>
  </r>
  <r>
    <x v="0"/>
    <n v="1185732"/>
    <x v="249"/>
    <x v="3"/>
    <x v="37"/>
    <s v="Fargo"/>
    <x v="1"/>
    <n v="0.35000000000000003"/>
    <n v="2500"/>
    <n v="875.00000000000011"/>
    <n v="306.25"/>
    <n v="0.35"/>
  </r>
  <r>
    <x v="0"/>
    <n v="1185732"/>
    <x v="249"/>
    <x v="3"/>
    <x v="37"/>
    <s v="Fargo"/>
    <x v="2"/>
    <n v="0.35000000000000003"/>
    <n v="1500"/>
    <n v="525"/>
    <n v="157.5"/>
    <n v="0.3"/>
  </r>
  <r>
    <x v="0"/>
    <n v="1185732"/>
    <x v="249"/>
    <x v="3"/>
    <x v="37"/>
    <s v="Fargo"/>
    <x v="3"/>
    <n v="0.35000000000000003"/>
    <n v="1250"/>
    <n v="437.50000000000006"/>
    <n v="131.25"/>
    <n v="0.3"/>
  </r>
  <r>
    <x v="0"/>
    <n v="1185732"/>
    <x v="249"/>
    <x v="3"/>
    <x v="37"/>
    <s v="Fargo"/>
    <x v="4"/>
    <n v="0.44999999999999996"/>
    <n v="1250"/>
    <n v="562.5"/>
    <n v="281.25"/>
    <n v="0.5"/>
  </r>
  <r>
    <x v="0"/>
    <n v="1185732"/>
    <x v="249"/>
    <x v="3"/>
    <x v="37"/>
    <s v="Fargo"/>
    <x v="5"/>
    <n v="0.49999999999999983"/>
    <n v="2500"/>
    <n v="1249.9999999999995"/>
    <n v="499.99999999999983"/>
    <n v="0.4"/>
  </r>
  <r>
    <x v="0"/>
    <n v="1185732"/>
    <x v="210"/>
    <x v="3"/>
    <x v="37"/>
    <s v="Fargo"/>
    <x v="0"/>
    <n v="0.44999999999999996"/>
    <n v="4000"/>
    <n v="1799.9999999999998"/>
    <n v="539.99999999999989"/>
    <n v="0.3"/>
  </r>
  <r>
    <x v="0"/>
    <n v="1185732"/>
    <x v="210"/>
    <x v="3"/>
    <x v="37"/>
    <s v="Fargo"/>
    <x v="1"/>
    <n v="0.35000000000000003"/>
    <n v="2750"/>
    <n v="962.50000000000011"/>
    <n v="336.875"/>
    <n v="0.35"/>
  </r>
  <r>
    <x v="0"/>
    <n v="1185732"/>
    <x v="210"/>
    <x v="3"/>
    <x v="37"/>
    <s v="Fargo"/>
    <x v="2"/>
    <n v="0.35000000000000003"/>
    <n v="2200"/>
    <n v="770.00000000000011"/>
    <n v="231.00000000000003"/>
    <n v="0.3"/>
  </r>
  <r>
    <x v="0"/>
    <n v="1185732"/>
    <x v="210"/>
    <x v="3"/>
    <x v="37"/>
    <s v="Fargo"/>
    <x v="3"/>
    <n v="0.35000000000000003"/>
    <n v="2000"/>
    <n v="700.00000000000011"/>
    <n v="210.00000000000003"/>
    <n v="0.3"/>
  </r>
  <r>
    <x v="0"/>
    <n v="1185732"/>
    <x v="210"/>
    <x v="3"/>
    <x v="37"/>
    <s v="Fargo"/>
    <x v="4"/>
    <n v="0.6"/>
    <n v="1750"/>
    <n v="1050"/>
    <n v="525"/>
    <n v="0.5"/>
  </r>
  <r>
    <x v="0"/>
    <n v="1185732"/>
    <x v="210"/>
    <x v="3"/>
    <x v="37"/>
    <s v="Fargo"/>
    <x v="5"/>
    <n v="0.64999999999999991"/>
    <n v="2750"/>
    <n v="1787.4999999999998"/>
    <n v="715"/>
    <n v="0.4"/>
  </r>
  <r>
    <x v="0"/>
    <n v="1185732"/>
    <x v="211"/>
    <x v="3"/>
    <x v="37"/>
    <s v="Fargo"/>
    <x v="0"/>
    <n v="0.6"/>
    <n v="5250"/>
    <n v="3150"/>
    <n v="945"/>
    <n v="0.3"/>
  </r>
  <r>
    <x v="0"/>
    <n v="1185732"/>
    <x v="211"/>
    <x v="3"/>
    <x v="37"/>
    <s v="Fargo"/>
    <x v="1"/>
    <n v="0.5"/>
    <n v="3250"/>
    <n v="1625"/>
    <n v="568.75"/>
    <n v="0.35"/>
  </r>
  <r>
    <x v="0"/>
    <n v="1185732"/>
    <x v="211"/>
    <x v="3"/>
    <x v="37"/>
    <s v="Fargo"/>
    <x v="2"/>
    <n v="0.5"/>
    <n v="2750"/>
    <n v="1375"/>
    <n v="412.5"/>
    <n v="0.3"/>
  </r>
  <r>
    <x v="0"/>
    <n v="1185732"/>
    <x v="211"/>
    <x v="3"/>
    <x v="37"/>
    <s v="Fargo"/>
    <x v="3"/>
    <n v="0.5"/>
    <n v="2250"/>
    <n v="1125"/>
    <n v="337.5"/>
    <n v="0.3"/>
  </r>
  <r>
    <x v="0"/>
    <n v="1185732"/>
    <x v="211"/>
    <x v="3"/>
    <x v="37"/>
    <s v="Fargo"/>
    <x v="4"/>
    <n v="0.6"/>
    <n v="2250"/>
    <n v="1350"/>
    <n v="675"/>
    <n v="0.5"/>
  </r>
  <r>
    <x v="0"/>
    <n v="1185732"/>
    <x v="211"/>
    <x v="3"/>
    <x v="37"/>
    <s v="Fargo"/>
    <x v="5"/>
    <n v="0.64999999999999991"/>
    <n v="3250"/>
    <n v="2112.4999999999995"/>
    <n v="844.99999999999989"/>
    <n v="0.4"/>
  </r>
  <r>
    <x v="0"/>
    <n v="1185732"/>
    <x v="66"/>
    <x v="3"/>
    <x v="38"/>
    <s v="Des Moines"/>
    <x v="0"/>
    <n v="0.30000000000000004"/>
    <n v="4500"/>
    <n v="1350.0000000000002"/>
    <n v="405.00000000000006"/>
    <n v="0.3"/>
  </r>
  <r>
    <x v="0"/>
    <n v="1185732"/>
    <x v="66"/>
    <x v="3"/>
    <x v="38"/>
    <s v="Des Moines"/>
    <x v="1"/>
    <n v="0.30000000000000004"/>
    <n v="2500"/>
    <n v="750.00000000000011"/>
    <n v="262.5"/>
    <n v="0.35"/>
  </r>
  <r>
    <x v="0"/>
    <n v="1185732"/>
    <x v="66"/>
    <x v="3"/>
    <x v="38"/>
    <s v="Des Moines"/>
    <x v="2"/>
    <n v="0.20000000000000007"/>
    <n v="2500"/>
    <n v="500.00000000000017"/>
    <n v="150.00000000000006"/>
    <n v="0.3"/>
  </r>
  <r>
    <x v="0"/>
    <n v="1185732"/>
    <x v="66"/>
    <x v="3"/>
    <x v="38"/>
    <s v="Des Moines"/>
    <x v="3"/>
    <n v="0.25000000000000006"/>
    <n v="1000"/>
    <n v="250.00000000000006"/>
    <n v="75.000000000000014"/>
    <n v="0.3"/>
  </r>
  <r>
    <x v="0"/>
    <n v="1185732"/>
    <x v="66"/>
    <x v="3"/>
    <x v="38"/>
    <s v="Des Moines"/>
    <x v="4"/>
    <n v="0.39999999999999997"/>
    <n v="1500"/>
    <n v="600"/>
    <n v="300"/>
    <n v="0.5"/>
  </r>
  <r>
    <x v="0"/>
    <n v="1185732"/>
    <x v="66"/>
    <x v="3"/>
    <x v="38"/>
    <s v="Des Moines"/>
    <x v="5"/>
    <n v="0.30000000000000004"/>
    <n v="2500"/>
    <n v="750.00000000000011"/>
    <n v="300.00000000000006"/>
    <n v="0.4"/>
  </r>
  <r>
    <x v="0"/>
    <n v="1185732"/>
    <x v="67"/>
    <x v="3"/>
    <x v="38"/>
    <s v="Des Moines"/>
    <x v="0"/>
    <n v="0.30000000000000004"/>
    <n v="5000"/>
    <n v="1500.0000000000002"/>
    <n v="450.00000000000006"/>
    <n v="0.3"/>
  </r>
  <r>
    <x v="0"/>
    <n v="1185732"/>
    <x v="67"/>
    <x v="3"/>
    <x v="38"/>
    <s v="Des Moines"/>
    <x v="1"/>
    <n v="0.30000000000000004"/>
    <n v="1500"/>
    <n v="450.00000000000006"/>
    <n v="157.5"/>
    <n v="0.35"/>
  </r>
  <r>
    <x v="0"/>
    <n v="1185732"/>
    <x v="67"/>
    <x v="3"/>
    <x v="38"/>
    <s v="Des Moines"/>
    <x v="2"/>
    <n v="0.20000000000000007"/>
    <n v="2000"/>
    <n v="400.00000000000011"/>
    <n v="120.00000000000003"/>
    <n v="0.3"/>
  </r>
  <r>
    <x v="0"/>
    <n v="1185732"/>
    <x v="67"/>
    <x v="3"/>
    <x v="38"/>
    <s v="Des Moines"/>
    <x v="3"/>
    <n v="0.25000000000000006"/>
    <n v="750"/>
    <n v="187.50000000000003"/>
    <n v="56.250000000000007"/>
    <n v="0.3"/>
  </r>
  <r>
    <x v="0"/>
    <n v="1185732"/>
    <x v="67"/>
    <x v="3"/>
    <x v="38"/>
    <s v="Des Moines"/>
    <x v="4"/>
    <n v="0.39999999999999997"/>
    <n v="1500"/>
    <n v="600"/>
    <n v="300"/>
    <n v="0.5"/>
  </r>
  <r>
    <x v="0"/>
    <n v="1185732"/>
    <x v="67"/>
    <x v="3"/>
    <x v="38"/>
    <s v="Des Moines"/>
    <x v="5"/>
    <n v="0.14999999999999997"/>
    <n v="2500"/>
    <n v="374.99999999999994"/>
    <n v="149.99999999999997"/>
    <n v="0.4"/>
  </r>
  <r>
    <x v="0"/>
    <n v="1185732"/>
    <x v="68"/>
    <x v="3"/>
    <x v="38"/>
    <s v="Des Moines"/>
    <x v="0"/>
    <n v="0.20000000000000004"/>
    <n v="4700"/>
    <n v="940.00000000000023"/>
    <n v="282.00000000000006"/>
    <n v="0.3"/>
  </r>
  <r>
    <x v="0"/>
    <n v="1185732"/>
    <x v="68"/>
    <x v="3"/>
    <x v="38"/>
    <s v="Des Moines"/>
    <x v="1"/>
    <n v="0.20000000000000004"/>
    <n v="1750"/>
    <n v="350.00000000000006"/>
    <n v="122.50000000000001"/>
    <n v="0.35"/>
  </r>
  <r>
    <x v="0"/>
    <n v="1185732"/>
    <x v="68"/>
    <x v="3"/>
    <x v="38"/>
    <s v="Des Moines"/>
    <x v="2"/>
    <n v="0.10000000000000003"/>
    <n v="2250"/>
    <n v="225.00000000000009"/>
    <n v="67.500000000000028"/>
    <n v="0.3"/>
  </r>
  <r>
    <x v="0"/>
    <n v="1185732"/>
    <x v="68"/>
    <x v="3"/>
    <x v="38"/>
    <s v="Des Moines"/>
    <x v="3"/>
    <n v="0.14999999999999997"/>
    <n v="750"/>
    <n v="112.49999999999997"/>
    <n v="33.749999999999993"/>
    <n v="0.3"/>
  </r>
  <r>
    <x v="0"/>
    <n v="1185732"/>
    <x v="68"/>
    <x v="3"/>
    <x v="38"/>
    <s v="Des Moines"/>
    <x v="4"/>
    <n v="0.30000000000000004"/>
    <n v="1250"/>
    <n v="375.00000000000006"/>
    <n v="187.50000000000003"/>
    <n v="0.5"/>
  </r>
  <r>
    <x v="0"/>
    <n v="1185732"/>
    <x v="68"/>
    <x v="3"/>
    <x v="38"/>
    <s v="Des Moines"/>
    <x v="5"/>
    <n v="0.20000000000000004"/>
    <n v="2250"/>
    <n v="450.00000000000011"/>
    <n v="180.00000000000006"/>
    <n v="0.4"/>
  </r>
  <r>
    <x v="0"/>
    <n v="1185732"/>
    <x v="69"/>
    <x v="3"/>
    <x v="38"/>
    <s v="Des Moines"/>
    <x v="0"/>
    <n v="0.20000000000000004"/>
    <n v="4500"/>
    <n v="900.00000000000023"/>
    <n v="270.00000000000006"/>
    <n v="0.3"/>
  </r>
  <r>
    <x v="0"/>
    <n v="1185732"/>
    <x v="69"/>
    <x v="3"/>
    <x v="38"/>
    <s v="Des Moines"/>
    <x v="1"/>
    <n v="0.20000000000000004"/>
    <n v="1500"/>
    <n v="300.00000000000006"/>
    <n v="105.00000000000001"/>
    <n v="0.35"/>
  </r>
  <r>
    <x v="0"/>
    <n v="1185732"/>
    <x v="69"/>
    <x v="3"/>
    <x v="38"/>
    <s v="Des Moines"/>
    <x v="2"/>
    <n v="0.10000000000000003"/>
    <n v="1500"/>
    <n v="150.00000000000006"/>
    <n v="45.000000000000014"/>
    <n v="0.3"/>
  </r>
  <r>
    <x v="0"/>
    <n v="1185732"/>
    <x v="69"/>
    <x v="3"/>
    <x v="38"/>
    <s v="Des Moines"/>
    <x v="3"/>
    <n v="0.14999999999999997"/>
    <n v="750"/>
    <n v="112.49999999999997"/>
    <n v="33.749999999999993"/>
    <n v="0.3"/>
  </r>
  <r>
    <x v="0"/>
    <n v="1185732"/>
    <x v="69"/>
    <x v="3"/>
    <x v="38"/>
    <s v="Des Moines"/>
    <x v="4"/>
    <n v="0.6"/>
    <n v="1000"/>
    <n v="600"/>
    <n v="300"/>
    <n v="0.5"/>
  </r>
  <r>
    <x v="0"/>
    <n v="1185732"/>
    <x v="69"/>
    <x v="3"/>
    <x v="38"/>
    <s v="Des Moines"/>
    <x v="5"/>
    <n v="0.5"/>
    <n v="2250"/>
    <n v="1125"/>
    <n v="450"/>
    <n v="0.4"/>
  </r>
  <r>
    <x v="0"/>
    <n v="1185732"/>
    <x v="70"/>
    <x v="3"/>
    <x v="38"/>
    <s v="Des Moines"/>
    <x v="0"/>
    <n v="0.6"/>
    <n v="4950"/>
    <n v="2970"/>
    <n v="891"/>
    <n v="0.3"/>
  </r>
  <r>
    <x v="0"/>
    <n v="1185732"/>
    <x v="70"/>
    <x v="3"/>
    <x v="38"/>
    <s v="Des Moines"/>
    <x v="1"/>
    <n v="0.4"/>
    <n v="2000"/>
    <n v="800"/>
    <n v="280"/>
    <n v="0.35"/>
  </r>
  <r>
    <x v="0"/>
    <n v="1185732"/>
    <x v="70"/>
    <x v="3"/>
    <x v="38"/>
    <s v="Des Moines"/>
    <x v="2"/>
    <n v="0.35000000000000003"/>
    <n v="1750"/>
    <n v="612.50000000000011"/>
    <n v="183.75000000000003"/>
    <n v="0.3"/>
  </r>
  <r>
    <x v="0"/>
    <n v="1185732"/>
    <x v="70"/>
    <x v="3"/>
    <x v="38"/>
    <s v="Des Moines"/>
    <x v="3"/>
    <n v="0.35000000000000003"/>
    <n v="1500"/>
    <n v="525"/>
    <n v="157.5"/>
    <n v="0.3"/>
  </r>
  <r>
    <x v="0"/>
    <n v="1185732"/>
    <x v="70"/>
    <x v="3"/>
    <x v="38"/>
    <s v="Des Moines"/>
    <x v="4"/>
    <n v="0.44999999999999996"/>
    <n v="1750"/>
    <n v="787.49999999999989"/>
    <n v="393.74999999999994"/>
    <n v="0.5"/>
  </r>
  <r>
    <x v="0"/>
    <n v="1185732"/>
    <x v="70"/>
    <x v="3"/>
    <x v="38"/>
    <s v="Des Moines"/>
    <x v="5"/>
    <n v="0.49999999999999994"/>
    <n v="3000"/>
    <n v="1499.9999999999998"/>
    <n v="599.99999999999989"/>
    <n v="0.4"/>
  </r>
  <r>
    <x v="0"/>
    <n v="1185732"/>
    <x v="71"/>
    <x v="3"/>
    <x v="38"/>
    <s v="Des Moines"/>
    <x v="0"/>
    <n v="0.35000000000000003"/>
    <n v="5500"/>
    <n v="1925.0000000000002"/>
    <n v="577.5"/>
    <n v="0.3"/>
  </r>
  <r>
    <x v="0"/>
    <n v="1185732"/>
    <x v="71"/>
    <x v="3"/>
    <x v="38"/>
    <s v="Des Moines"/>
    <x v="1"/>
    <n v="0.3000000000000001"/>
    <n v="3000"/>
    <n v="900.00000000000034"/>
    <n v="315.00000000000011"/>
    <n v="0.35"/>
  </r>
  <r>
    <x v="0"/>
    <n v="1185732"/>
    <x v="71"/>
    <x v="3"/>
    <x v="38"/>
    <s v="Des Moines"/>
    <x v="2"/>
    <n v="0.25000000000000006"/>
    <n v="2000"/>
    <n v="500.00000000000011"/>
    <n v="150.00000000000003"/>
    <n v="0.3"/>
  </r>
  <r>
    <x v="0"/>
    <n v="1185732"/>
    <x v="71"/>
    <x v="3"/>
    <x v="38"/>
    <s v="Des Moines"/>
    <x v="3"/>
    <n v="0.25000000000000006"/>
    <n v="1750"/>
    <n v="437.50000000000011"/>
    <n v="131.25000000000003"/>
    <n v="0.3"/>
  </r>
  <r>
    <x v="0"/>
    <n v="1185732"/>
    <x v="71"/>
    <x v="3"/>
    <x v="38"/>
    <s v="Des Moines"/>
    <x v="4"/>
    <n v="0.35000000000000003"/>
    <n v="1750"/>
    <n v="612.50000000000011"/>
    <n v="306.25000000000006"/>
    <n v="0.5"/>
  </r>
  <r>
    <x v="0"/>
    <n v="1185732"/>
    <x v="71"/>
    <x v="3"/>
    <x v="38"/>
    <s v="Des Moines"/>
    <x v="5"/>
    <n v="0.55000000000000004"/>
    <n v="3250"/>
    <n v="1787.5000000000002"/>
    <n v="715.00000000000011"/>
    <n v="0.4"/>
  </r>
  <r>
    <x v="0"/>
    <n v="1185732"/>
    <x v="72"/>
    <x v="3"/>
    <x v="38"/>
    <s v="Des Moines"/>
    <x v="0"/>
    <n v="0.5"/>
    <n v="5500"/>
    <n v="2750"/>
    <n v="825"/>
    <n v="0.3"/>
  </r>
  <r>
    <x v="0"/>
    <n v="1185732"/>
    <x v="72"/>
    <x v="3"/>
    <x v="38"/>
    <s v="Des Moines"/>
    <x v="1"/>
    <n v="0.45000000000000007"/>
    <n v="3000"/>
    <n v="1350.0000000000002"/>
    <n v="472.50000000000006"/>
    <n v="0.35"/>
  </r>
  <r>
    <x v="0"/>
    <n v="1185732"/>
    <x v="72"/>
    <x v="3"/>
    <x v="38"/>
    <s v="Des Moines"/>
    <x v="2"/>
    <n v="0.4"/>
    <n v="2250"/>
    <n v="900"/>
    <n v="270"/>
    <n v="0.3"/>
  </r>
  <r>
    <x v="0"/>
    <n v="1185732"/>
    <x v="72"/>
    <x v="3"/>
    <x v="38"/>
    <s v="Des Moines"/>
    <x v="3"/>
    <n v="0.4"/>
    <n v="1750"/>
    <n v="700"/>
    <n v="210"/>
    <n v="0.3"/>
  </r>
  <r>
    <x v="0"/>
    <n v="1185732"/>
    <x v="72"/>
    <x v="3"/>
    <x v="38"/>
    <s v="Des Moines"/>
    <x v="4"/>
    <n v="0.5"/>
    <n v="2000"/>
    <n v="1000"/>
    <n v="500"/>
    <n v="0.5"/>
  </r>
  <r>
    <x v="0"/>
    <n v="1185732"/>
    <x v="72"/>
    <x v="3"/>
    <x v="38"/>
    <s v="Des Moines"/>
    <x v="5"/>
    <n v="0.55000000000000004"/>
    <n v="3750"/>
    <n v="2062.5"/>
    <n v="825"/>
    <n v="0.4"/>
  </r>
  <r>
    <x v="0"/>
    <n v="1185732"/>
    <x v="73"/>
    <x v="3"/>
    <x v="38"/>
    <s v="Des Moines"/>
    <x v="0"/>
    <n v="0.5"/>
    <n v="5250"/>
    <n v="2625"/>
    <n v="787.5"/>
    <n v="0.3"/>
  </r>
  <r>
    <x v="0"/>
    <n v="1185732"/>
    <x v="73"/>
    <x v="3"/>
    <x v="38"/>
    <s v="Des Moines"/>
    <x v="1"/>
    <n v="0.45000000000000007"/>
    <n v="3000"/>
    <n v="1350.0000000000002"/>
    <n v="472.50000000000006"/>
    <n v="0.35"/>
  </r>
  <r>
    <x v="0"/>
    <n v="1185732"/>
    <x v="73"/>
    <x v="3"/>
    <x v="38"/>
    <s v="Des Moines"/>
    <x v="2"/>
    <n v="0.4"/>
    <n v="2250"/>
    <n v="900"/>
    <n v="270"/>
    <n v="0.3"/>
  </r>
  <r>
    <x v="0"/>
    <n v="1185732"/>
    <x v="73"/>
    <x v="3"/>
    <x v="38"/>
    <s v="Des Moines"/>
    <x v="3"/>
    <n v="0.4"/>
    <n v="2000"/>
    <n v="800"/>
    <n v="240"/>
    <n v="0.3"/>
  </r>
  <r>
    <x v="0"/>
    <n v="1185732"/>
    <x v="73"/>
    <x v="3"/>
    <x v="38"/>
    <s v="Des Moines"/>
    <x v="4"/>
    <n v="0.5"/>
    <n v="1750"/>
    <n v="875"/>
    <n v="437.5"/>
    <n v="0.5"/>
  </r>
  <r>
    <x v="0"/>
    <n v="1185732"/>
    <x v="73"/>
    <x v="3"/>
    <x v="38"/>
    <s v="Des Moines"/>
    <x v="5"/>
    <n v="0.55000000000000004"/>
    <n v="3500"/>
    <n v="1925.0000000000002"/>
    <n v="770.00000000000011"/>
    <n v="0.4"/>
  </r>
  <r>
    <x v="0"/>
    <n v="1185732"/>
    <x v="74"/>
    <x v="3"/>
    <x v="38"/>
    <s v="Des Moines"/>
    <x v="0"/>
    <n v="0.35000000000000003"/>
    <n v="4750"/>
    <n v="1662.5000000000002"/>
    <n v="498.75000000000006"/>
    <n v="0.3"/>
  </r>
  <r>
    <x v="0"/>
    <n v="1185732"/>
    <x v="74"/>
    <x v="3"/>
    <x v="38"/>
    <s v="Des Moines"/>
    <x v="1"/>
    <n v="0.3000000000000001"/>
    <n v="2500"/>
    <n v="750.00000000000023"/>
    <n v="262.50000000000006"/>
    <n v="0.35"/>
  </r>
  <r>
    <x v="0"/>
    <n v="1185732"/>
    <x v="74"/>
    <x v="3"/>
    <x v="38"/>
    <s v="Des Moines"/>
    <x v="2"/>
    <n v="0.25000000000000006"/>
    <n v="1500"/>
    <n v="375.00000000000006"/>
    <n v="112.50000000000001"/>
    <n v="0.3"/>
  </r>
  <r>
    <x v="0"/>
    <n v="1185732"/>
    <x v="74"/>
    <x v="3"/>
    <x v="38"/>
    <s v="Des Moines"/>
    <x v="3"/>
    <n v="0.25000000000000006"/>
    <n v="1250"/>
    <n v="312.50000000000006"/>
    <n v="93.750000000000014"/>
    <n v="0.3"/>
  </r>
  <r>
    <x v="0"/>
    <n v="1185732"/>
    <x v="74"/>
    <x v="3"/>
    <x v="38"/>
    <s v="Des Moines"/>
    <x v="4"/>
    <n v="0.35000000000000003"/>
    <n v="1250"/>
    <n v="437.50000000000006"/>
    <n v="218.75000000000003"/>
    <n v="0.5"/>
  </r>
  <r>
    <x v="0"/>
    <n v="1185732"/>
    <x v="74"/>
    <x v="3"/>
    <x v="38"/>
    <s v="Des Moines"/>
    <x v="5"/>
    <n v="0.4"/>
    <n v="2000"/>
    <n v="800"/>
    <n v="320"/>
    <n v="0.4"/>
  </r>
  <r>
    <x v="0"/>
    <n v="1185732"/>
    <x v="75"/>
    <x v="3"/>
    <x v="38"/>
    <s v="Des Moines"/>
    <x v="0"/>
    <n v="0.44999999999999996"/>
    <n v="3750"/>
    <n v="1687.4999999999998"/>
    <n v="506.24999999999989"/>
    <n v="0.3"/>
  </r>
  <r>
    <x v="0"/>
    <n v="1185732"/>
    <x v="75"/>
    <x v="3"/>
    <x v="38"/>
    <s v="Des Moines"/>
    <x v="1"/>
    <n v="0.35000000000000003"/>
    <n v="2250"/>
    <n v="787.50000000000011"/>
    <n v="275.625"/>
    <n v="0.35"/>
  </r>
  <r>
    <x v="0"/>
    <n v="1185732"/>
    <x v="75"/>
    <x v="3"/>
    <x v="38"/>
    <s v="Des Moines"/>
    <x v="2"/>
    <n v="0.35000000000000003"/>
    <n v="1250"/>
    <n v="437.50000000000006"/>
    <n v="131.25"/>
    <n v="0.3"/>
  </r>
  <r>
    <x v="0"/>
    <n v="1185732"/>
    <x v="75"/>
    <x v="3"/>
    <x v="38"/>
    <s v="Des Moines"/>
    <x v="3"/>
    <n v="0.35000000000000003"/>
    <n v="1250"/>
    <n v="437.50000000000006"/>
    <n v="131.25"/>
    <n v="0.3"/>
  </r>
  <r>
    <x v="0"/>
    <n v="1185732"/>
    <x v="75"/>
    <x v="3"/>
    <x v="38"/>
    <s v="Des Moines"/>
    <x v="4"/>
    <n v="0.44999999999999996"/>
    <n v="1250"/>
    <n v="562.5"/>
    <n v="281.25"/>
    <n v="0.5"/>
  </r>
  <r>
    <x v="0"/>
    <n v="1185732"/>
    <x v="75"/>
    <x v="3"/>
    <x v="38"/>
    <s v="Des Moines"/>
    <x v="5"/>
    <n v="0.49999999999999983"/>
    <n v="2500"/>
    <n v="1249.9999999999995"/>
    <n v="499.99999999999983"/>
    <n v="0.4"/>
  </r>
  <r>
    <x v="0"/>
    <n v="1185732"/>
    <x v="76"/>
    <x v="3"/>
    <x v="38"/>
    <s v="Des Moines"/>
    <x v="0"/>
    <n v="0.44999999999999996"/>
    <n v="4000"/>
    <n v="1799.9999999999998"/>
    <n v="539.99999999999989"/>
    <n v="0.3"/>
  </r>
  <r>
    <x v="0"/>
    <n v="1185732"/>
    <x v="76"/>
    <x v="3"/>
    <x v="38"/>
    <s v="Des Moines"/>
    <x v="1"/>
    <n v="0.35000000000000003"/>
    <n v="3000"/>
    <n v="1050"/>
    <n v="367.5"/>
    <n v="0.35"/>
  </r>
  <r>
    <x v="0"/>
    <n v="1185732"/>
    <x v="76"/>
    <x v="3"/>
    <x v="38"/>
    <s v="Des Moines"/>
    <x v="2"/>
    <n v="0.35000000000000003"/>
    <n v="2450"/>
    <n v="857.50000000000011"/>
    <n v="257.25"/>
    <n v="0.3"/>
  </r>
  <r>
    <x v="0"/>
    <n v="1185732"/>
    <x v="76"/>
    <x v="3"/>
    <x v="38"/>
    <s v="Des Moines"/>
    <x v="3"/>
    <n v="0.35000000000000003"/>
    <n v="2250"/>
    <n v="787.50000000000011"/>
    <n v="236.25000000000003"/>
    <n v="0.3"/>
  </r>
  <r>
    <x v="0"/>
    <n v="1185732"/>
    <x v="76"/>
    <x v="3"/>
    <x v="38"/>
    <s v="Des Moines"/>
    <x v="4"/>
    <n v="0.6"/>
    <n v="2000"/>
    <n v="1200"/>
    <n v="600"/>
    <n v="0.5"/>
  </r>
  <r>
    <x v="0"/>
    <n v="1185732"/>
    <x v="76"/>
    <x v="3"/>
    <x v="38"/>
    <s v="Des Moines"/>
    <x v="5"/>
    <n v="0.64999999999999991"/>
    <n v="3000"/>
    <n v="1949.9999999999998"/>
    <n v="780"/>
    <n v="0.4"/>
  </r>
  <r>
    <x v="0"/>
    <n v="1185732"/>
    <x v="77"/>
    <x v="3"/>
    <x v="38"/>
    <s v="Des Moines"/>
    <x v="0"/>
    <n v="0.6"/>
    <n v="5500"/>
    <n v="3300"/>
    <n v="990"/>
    <n v="0.3"/>
  </r>
  <r>
    <x v="0"/>
    <n v="1185732"/>
    <x v="77"/>
    <x v="3"/>
    <x v="38"/>
    <s v="Des Moines"/>
    <x v="1"/>
    <n v="0.5"/>
    <n v="3500"/>
    <n v="1750"/>
    <n v="612.5"/>
    <n v="0.35"/>
  </r>
  <r>
    <x v="0"/>
    <n v="1185732"/>
    <x v="77"/>
    <x v="3"/>
    <x v="38"/>
    <s v="Des Moines"/>
    <x v="2"/>
    <n v="0.5"/>
    <n v="3000"/>
    <n v="1500"/>
    <n v="450"/>
    <n v="0.3"/>
  </r>
  <r>
    <x v="0"/>
    <n v="1185732"/>
    <x v="77"/>
    <x v="3"/>
    <x v="38"/>
    <s v="Des Moines"/>
    <x v="3"/>
    <n v="0.5"/>
    <n v="2500"/>
    <n v="1250"/>
    <n v="375"/>
    <n v="0.3"/>
  </r>
  <r>
    <x v="0"/>
    <n v="1185732"/>
    <x v="77"/>
    <x v="3"/>
    <x v="38"/>
    <s v="Des Moines"/>
    <x v="4"/>
    <n v="0.6"/>
    <n v="2500"/>
    <n v="1500"/>
    <n v="750"/>
    <n v="0.5"/>
  </r>
  <r>
    <x v="0"/>
    <n v="1185732"/>
    <x v="77"/>
    <x v="3"/>
    <x v="38"/>
    <s v="Des Moines"/>
    <x v="5"/>
    <n v="0.64999999999999991"/>
    <n v="3500"/>
    <n v="2274.9999999999995"/>
    <n v="909.99999999999989"/>
    <n v="0.4"/>
  </r>
  <r>
    <x v="0"/>
    <n v="1185732"/>
    <x v="136"/>
    <x v="3"/>
    <x v="39"/>
    <s v="Milwaukee"/>
    <x v="0"/>
    <n v="0.35000000000000003"/>
    <n v="5000"/>
    <n v="1750.0000000000002"/>
    <n v="700.00000000000011"/>
    <n v="0.4"/>
  </r>
  <r>
    <x v="0"/>
    <n v="1185732"/>
    <x v="136"/>
    <x v="3"/>
    <x v="39"/>
    <s v="Milwaukee"/>
    <x v="1"/>
    <n v="0.35000000000000003"/>
    <n v="3000"/>
    <n v="1050"/>
    <n v="420"/>
    <n v="0.4"/>
  </r>
  <r>
    <x v="0"/>
    <n v="1185732"/>
    <x v="136"/>
    <x v="3"/>
    <x v="39"/>
    <s v="Milwaukee"/>
    <x v="2"/>
    <n v="0.25000000000000006"/>
    <n v="3000"/>
    <n v="750.00000000000011"/>
    <n v="262.5"/>
    <n v="0.35"/>
  </r>
  <r>
    <x v="0"/>
    <n v="1185732"/>
    <x v="136"/>
    <x v="3"/>
    <x v="39"/>
    <s v="Milwaukee"/>
    <x v="3"/>
    <n v="0.30000000000000004"/>
    <n v="1500"/>
    <n v="450.00000000000006"/>
    <n v="157.5"/>
    <n v="0.35"/>
  </r>
  <r>
    <x v="0"/>
    <n v="1185732"/>
    <x v="136"/>
    <x v="3"/>
    <x v="39"/>
    <s v="Milwaukee"/>
    <x v="4"/>
    <n v="0.44999999999999996"/>
    <n v="2000"/>
    <n v="899.99999999999989"/>
    <n v="269.99999999999994"/>
    <n v="0.3"/>
  </r>
  <r>
    <x v="0"/>
    <n v="1185732"/>
    <x v="136"/>
    <x v="3"/>
    <x v="39"/>
    <s v="Milwaukee"/>
    <x v="5"/>
    <n v="0.35000000000000003"/>
    <n v="3000"/>
    <n v="1050"/>
    <n v="420"/>
    <n v="0.4"/>
  </r>
  <r>
    <x v="0"/>
    <n v="1185732"/>
    <x v="79"/>
    <x v="3"/>
    <x v="39"/>
    <s v="Milwaukee"/>
    <x v="0"/>
    <n v="0.35000000000000003"/>
    <n v="5500"/>
    <n v="1925.0000000000002"/>
    <n v="770.00000000000011"/>
    <n v="0.4"/>
  </r>
  <r>
    <x v="0"/>
    <n v="1185732"/>
    <x v="79"/>
    <x v="3"/>
    <x v="39"/>
    <s v="Milwaukee"/>
    <x v="1"/>
    <n v="0.35000000000000003"/>
    <n v="2000"/>
    <n v="700.00000000000011"/>
    <n v="280.00000000000006"/>
    <n v="0.4"/>
  </r>
  <r>
    <x v="0"/>
    <n v="1185732"/>
    <x v="79"/>
    <x v="3"/>
    <x v="39"/>
    <s v="Milwaukee"/>
    <x v="2"/>
    <n v="0.25000000000000006"/>
    <n v="2500"/>
    <n v="625.00000000000011"/>
    <n v="218.75000000000003"/>
    <n v="0.35"/>
  </r>
  <r>
    <x v="0"/>
    <n v="1185732"/>
    <x v="79"/>
    <x v="3"/>
    <x v="39"/>
    <s v="Milwaukee"/>
    <x v="3"/>
    <n v="0.30000000000000004"/>
    <n v="1250"/>
    <n v="375.00000000000006"/>
    <n v="131.25"/>
    <n v="0.35"/>
  </r>
  <r>
    <x v="0"/>
    <n v="1185732"/>
    <x v="79"/>
    <x v="3"/>
    <x v="39"/>
    <s v="Milwaukee"/>
    <x v="4"/>
    <n v="0.44999999999999996"/>
    <n v="2000"/>
    <n v="899.99999999999989"/>
    <n v="269.99999999999994"/>
    <n v="0.3"/>
  </r>
  <r>
    <x v="0"/>
    <n v="1185732"/>
    <x v="79"/>
    <x v="3"/>
    <x v="39"/>
    <s v="Milwaukee"/>
    <x v="5"/>
    <n v="0.19999999999999996"/>
    <n v="3000"/>
    <n v="599.99999999999989"/>
    <n v="239.99999999999997"/>
    <n v="0.4"/>
  </r>
  <r>
    <x v="0"/>
    <n v="1185732"/>
    <x v="137"/>
    <x v="3"/>
    <x v="39"/>
    <s v="Milwaukee"/>
    <x v="0"/>
    <n v="0.25000000000000006"/>
    <n v="5200"/>
    <n v="1300.0000000000002"/>
    <n v="520.00000000000011"/>
    <n v="0.4"/>
  </r>
  <r>
    <x v="0"/>
    <n v="1185732"/>
    <x v="137"/>
    <x v="3"/>
    <x v="39"/>
    <s v="Milwaukee"/>
    <x v="1"/>
    <n v="0.25000000000000006"/>
    <n v="2250"/>
    <n v="562.50000000000011"/>
    <n v="225.00000000000006"/>
    <n v="0.4"/>
  </r>
  <r>
    <x v="0"/>
    <n v="1185732"/>
    <x v="137"/>
    <x v="3"/>
    <x v="39"/>
    <s v="Milwaukee"/>
    <x v="2"/>
    <n v="0.15000000000000002"/>
    <n v="2750"/>
    <n v="412.50000000000006"/>
    <n v="144.375"/>
    <n v="0.35"/>
  </r>
  <r>
    <x v="0"/>
    <n v="1185732"/>
    <x v="137"/>
    <x v="3"/>
    <x v="39"/>
    <s v="Milwaukee"/>
    <x v="3"/>
    <n v="0.19999999999999996"/>
    <n v="1250"/>
    <n v="249.99999999999994"/>
    <n v="87.499999999999972"/>
    <n v="0.35"/>
  </r>
  <r>
    <x v="0"/>
    <n v="1185732"/>
    <x v="137"/>
    <x v="3"/>
    <x v="39"/>
    <s v="Milwaukee"/>
    <x v="4"/>
    <n v="0.35000000000000003"/>
    <n v="1750"/>
    <n v="612.50000000000011"/>
    <n v="183.75000000000003"/>
    <n v="0.3"/>
  </r>
  <r>
    <x v="0"/>
    <n v="1185732"/>
    <x v="137"/>
    <x v="3"/>
    <x v="39"/>
    <s v="Milwaukee"/>
    <x v="5"/>
    <n v="0.25000000000000006"/>
    <n v="2750"/>
    <n v="687.50000000000011"/>
    <n v="275.00000000000006"/>
    <n v="0.4"/>
  </r>
  <r>
    <x v="0"/>
    <n v="1185732"/>
    <x v="138"/>
    <x v="3"/>
    <x v="39"/>
    <s v="Milwaukee"/>
    <x v="0"/>
    <n v="0.25000000000000006"/>
    <n v="5000"/>
    <n v="1250.0000000000002"/>
    <n v="500.00000000000011"/>
    <n v="0.4"/>
  </r>
  <r>
    <x v="0"/>
    <n v="1185732"/>
    <x v="138"/>
    <x v="3"/>
    <x v="39"/>
    <s v="Milwaukee"/>
    <x v="1"/>
    <n v="0.25000000000000006"/>
    <n v="2000"/>
    <n v="500.00000000000011"/>
    <n v="200.00000000000006"/>
    <n v="0.4"/>
  </r>
  <r>
    <x v="0"/>
    <n v="1185732"/>
    <x v="138"/>
    <x v="3"/>
    <x v="39"/>
    <s v="Milwaukee"/>
    <x v="2"/>
    <n v="0.15000000000000002"/>
    <n v="2000"/>
    <n v="300.00000000000006"/>
    <n v="105.00000000000001"/>
    <n v="0.35"/>
  </r>
  <r>
    <x v="0"/>
    <n v="1185732"/>
    <x v="138"/>
    <x v="3"/>
    <x v="39"/>
    <s v="Milwaukee"/>
    <x v="3"/>
    <n v="0.19999999999999996"/>
    <n v="1250"/>
    <n v="249.99999999999994"/>
    <n v="87.499999999999972"/>
    <n v="0.35"/>
  </r>
  <r>
    <x v="0"/>
    <n v="1185732"/>
    <x v="138"/>
    <x v="3"/>
    <x v="39"/>
    <s v="Milwaukee"/>
    <x v="4"/>
    <n v="0.65"/>
    <n v="1500"/>
    <n v="975"/>
    <n v="292.5"/>
    <n v="0.3"/>
  </r>
  <r>
    <x v="0"/>
    <n v="1185732"/>
    <x v="138"/>
    <x v="3"/>
    <x v="39"/>
    <s v="Milwaukee"/>
    <x v="5"/>
    <n v="0.5"/>
    <n v="2750"/>
    <n v="1375"/>
    <n v="550"/>
    <n v="0.4"/>
  </r>
  <r>
    <x v="0"/>
    <n v="1185732"/>
    <x v="139"/>
    <x v="3"/>
    <x v="39"/>
    <s v="Milwaukee"/>
    <x v="0"/>
    <n v="0.6"/>
    <n v="5450"/>
    <n v="3270"/>
    <n v="1308"/>
    <n v="0.4"/>
  </r>
  <r>
    <x v="0"/>
    <n v="1185732"/>
    <x v="139"/>
    <x v="3"/>
    <x v="39"/>
    <s v="Milwaukee"/>
    <x v="1"/>
    <n v="0.4"/>
    <n v="2500"/>
    <n v="1000"/>
    <n v="400"/>
    <n v="0.4"/>
  </r>
  <r>
    <x v="0"/>
    <n v="1185732"/>
    <x v="139"/>
    <x v="3"/>
    <x v="39"/>
    <s v="Milwaukee"/>
    <x v="2"/>
    <n v="0.35000000000000003"/>
    <n v="2250"/>
    <n v="787.50000000000011"/>
    <n v="275.625"/>
    <n v="0.35"/>
  </r>
  <r>
    <x v="0"/>
    <n v="1185732"/>
    <x v="139"/>
    <x v="3"/>
    <x v="39"/>
    <s v="Milwaukee"/>
    <x v="3"/>
    <n v="0.35000000000000003"/>
    <n v="1750"/>
    <n v="612.50000000000011"/>
    <n v="214.37500000000003"/>
    <n v="0.35"/>
  </r>
  <r>
    <x v="0"/>
    <n v="1185732"/>
    <x v="139"/>
    <x v="3"/>
    <x v="39"/>
    <s v="Milwaukee"/>
    <x v="4"/>
    <n v="0.44999999999999996"/>
    <n v="2000"/>
    <n v="899.99999999999989"/>
    <n v="269.99999999999994"/>
    <n v="0.3"/>
  </r>
  <r>
    <x v="0"/>
    <n v="1185732"/>
    <x v="139"/>
    <x v="3"/>
    <x v="39"/>
    <s v="Milwaukee"/>
    <x v="5"/>
    <n v="0.54999999999999993"/>
    <n v="3250"/>
    <n v="1787.4999999999998"/>
    <n v="715"/>
    <n v="0.4"/>
  </r>
  <r>
    <x v="0"/>
    <n v="1185732"/>
    <x v="83"/>
    <x v="3"/>
    <x v="39"/>
    <s v="Milwaukee"/>
    <x v="0"/>
    <n v="0.4"/>
    <n v="5750"/>
    <n v="2300"/>
    <n v="920"/>
    <n v="0.4"/>
  </r>
  <r>
    <x v="0"/>
    <n v="1185732"/>
    <x v="83"/>
    <x v="3"/>
    <x v="39"/>
    <s v="Milwaukee"/>
    <x v="1"/>
    <n v="0.35000000000000009"/>
    <n v="3250"/>
    <n v="1137.5000000000002"/>
    <n v="455.00000000000011"/>
    <n v="0.4"/>
  </r>
  <r>
    <x v="0"/>
    <n v="1185732"/>
    <x v="83"/>
    <x v="3"/>
    <x v="39"/>
    <s v="Milwaukee"/>
    <x v="2"/>
    <n v="0.30000000000000004"/>
    <n v="2000"/>
    <n v="600.00000000000011"/>
    <n v="210.00000000000003"/>
    <n v="0.35"/>
  </r>
  <r>
    <x v="0"/>
    <n v="1185732"/>
    <x v="83"/>
    <x v="3"/>
    <x v="39"/>
    <s v="Milwaukee"/>
    <x v="3"/>
    <n v="0.30000000000000004"/>
    <n v="1750"/>
    <n v="525.00000000000011"/>
    <n v="183.75000000000003"/>
    <n v="0.35"/>
  </r>
  <r>
    <x v="0"/>
    <n v="1185732"/>
    <x v="83"/>
    <x v="3"/>
    <x v="39"/>
    <s v="Milwaukee"/>
    <x v="4"/>
    <n v="0.4"/>
    <n v="1750"/>
    <n v="700"/>
    <n v="210"/>
    <n v="0.3"/>
  </r>
  <r>
    <x v="0"/>
    <n v="1185732"/>
    <x v="83"/>
    <x v="3"/>
    <x v="39"/>
    <s v="Milwaukee"/>
    <x v="5"/>
    <n v="0.60000000000000009"/>
    <n v="3250"/>
    <n v="1950.0000000000002"/>
    <n v="780.00000000000011"/>
    <n v="0.4"/>
  </r>
  <r>
    <x v="0"/>
    <n v="1185732"/>
    <x v="140"/>
    <x v="3"/>
    <x v="39"/>
    <s v="Milwaukee"/>
    <x v="0"/>
    <n v="0.55000000000000004"/>
    <n v="5500"/>
    <n v="3025.0000000000005"/>
    <n v="1210.0000000000002"/>
    <n v="0.4"/>
  </r>
  <r>
    <x v="0"/>
    <n v="1185732"/>
    <x v="140"/>
    <x v="3"/>
    <x v="39"/>
    <s v="Milwaukee"/>
    <x v="1"/>
    <n v="0.50000000000000011"/>
    <n v="3000"/>
    <n v="1500.0000000000002"/>
    <n v="600.00000000000011"/>
    <n v="0.4"/>
  </r>
  <r>
    <x v="0"/>
    <n v="1185732"/>
    <x v="140"/>
    <x v="3"/>
    <x v="39"/>
    <s v="Milwaukee"/>
    <x v="2"/>
    <n v="0.45"/>
    <n v="2250"/>
    <n v="1012.5"/>
    <n v="354.375"/>
    <n v="0.35"/>
  </r>
  <r>
    <x v="0"/>
    <n v="1185732"/>
    <x v="140"/>
    <x v="3"/>
    <x v="39"/>
    <s v="Milwaukee"/>
    <x v="3"/>
    <n v="0.45"/>
    <n v="1750"/>
    <n v="787.5"/>
    <n v="275.625"/>
    <n v="0.35"/>
  </r>
  <r>
    <x v="0"/>
    <n v="1185732"/>
    <x v="140"/>
    <x v="3"/>
    <x v="39"/>
    <s v="Milwaukee"/>
    <x v="4"/>
    <n v="0.55000000000000004"/>
    <n v="2000"/>
    <n v="1100"/>
    <n v="330"/>
    <n v="0.3"/>
  </r>
  <r>
    <x v="0"/>
    <n v="1185732"/>
    <x v="140"/>
    <x v="3"/>
    <x v="39"/>
    <s v="Milwaukee"/>
    <x v="5"/>
    <n v="0.60000000000000009"/>
    <n v="3750"/>
    <n v="2250.0000000000005"/>
    <n v="900.00000000000023"/>
    <n v="0.4"/>
  </r>
  <r>
    <x v="0"/>
    <n v="1185732"/>
    <x v="141"/>
    <x v="3"/>
    <x v="39"/>
    <s v="Milwaukee"/>
    <x v="0"/>
    <n v="0.5"/>
    <n v="5250"/>
    <n v="2625"/>
    <n v="1050"/>
    <n v="0.4"/>
  </r>
  <r>
    <x v="0"/>
    <n v="1185732"/>
    <x v="141"/>
    <x v="3"/>
    <x v="39"/>
    <s v="Milwaukee"/>
    <x v="1"/>
    <n v="0.45000000000000007"/>
    <n v="3000"/>
    <n v="1350.0000000000002"/>
    <n v="540.00000000000011"/>
    <n v="0.4"/>
  </r>
  <r>
    <x v="0"/>
    <n v="1185732"/>
    <x v="141"/>
    <x v="3"/>
    <x v="39"/>
    <s v="Milwaukee"/>
    <x v="2"/>
    <n v="0.4"/>
    <n v="2250"/>
    <n v="900"/>
    <n v="315"/>
    <n v="0.35"/>
  </r>
  <r>
    <x v="0"/>
    <n v="1185732"/>
    <x v="141"/>
    <x v="3"/>
    <x v="39"/>
    <s v="Milwaukee"/>
    <x v="3"/>
    <n v="0.4"/>
    <n v="2000"/>
    <n v="800"/>
    <n v="280"/>
    <n v="0.35"/>
  </r>
  <r>
    <x v="0"/>
    <n v="1185732"/>
    <x v="141"/>
    <x v="3"/>
    <x v="39"/>
    <s v="Milwaukee"/>
    <x v="4"/>
    <n v="0.5"/>
    <n v="1750"/>
    <n v="875"/>
    <n v="262.5"/>
    <n v="0.3"/>
  </r>
  <r>
    <x v="0"/>
    <n v="1185732"/>
    <x v="141"/>
    <x v="3"/>
    <x v="39"/>
    <s v="Milwaukee"/>
    <x v="5"/>
    <n v="0.55000000000000004"/>
    <n v="3500"/>
    <n v="1925.0000000000002"/>
    <n v="770.00000000000011"/>
    <n v="0.4"/>
  </r>
  <r>
    <x v="0"/>
    <n v="1185732"/>
    <x v="142"/>
    <x v="3"/>
    <x v="39"/>
    <s v="Milwaukee"/>
    <x v="0"/>
    <n v="0.35000000000000003"/>
    <n v="4750"/>
    <n v="1662.5000000000002"/>
    <n v="665.00000000000011"/>
    <n v="0.4"/>
  </r>
  <r>
    <x v="0"/>
    <n v="1185732"/>
    <x v="142"/>
    <x v="3"/>
    <x v="39"/>
    <s v="Milwaukee"/>
    <x v="1"/>
    <n v="0.3000000000000001"/>
    <n v="2750"/>
    <n v="825.00000000000023"/>
    <n v="330.00000000000011"/>
    <n v="0.4"/>
  </r>
  <r>
    <x v="0"/>
    <n v="1185732"/>
    <x v="142"/>
    <x v="3"/>
    <x v="39"/>
    <s v="Milwaukee"/>
    <x v="2"/>
    <n v="0.25000000000000006"/>
    <n v="1750"/>
    <n v="437.50000000000011"/>
    <n v="153.12500000000003"/>
    <n v="0.35"/>
  </r>
  <r>
    <x v="0"/>
    <n v="1185732"/>
    <x v="142"/>
    <x v="3"/>
    <x v="39"/>
    <s v="Milwaukee"/>
    <x v="3"/>
    <n v="0.25000000000000006"/>
    <n v="1500"/>
    <n v="375.00000000000006"/>
    <n v="131.25"/>
    <n v="0.35"/>
  </r>
  <r>
    <x v="0"/>
    <n v="1185732"/>
    <x v="142"/>
    <x v="3"/>
    <x v="39"/>
    <s v="Milwaukee"/>
    <x v="4"/>
    <n v="0.35000000000000003"/>
    <n v="1500"/>
    <n v="525"/>
    <n v="157.5"/>
    <n v="0.3"/>
  </r>
  <r>
    <x v="0"/>
    <n v="1185732"/>
    <x v="142"/>
    <x v="3"/>
    <x v="39"/>
    <s v="Milwaukee"/>
    <x v="5"/>
    <n v="0.4"/>
    <n v="2250"/>
    <n v="900"/>
    <n v="360"/>
    <n v="0.4"/>
  </r>
  <r>
    <x v="0"/>
    <n v="1185732"/>
    <x v="87"/>
    <x v="3"/>
    <x v="39"/>
    <s v="Milwaukee"/>
    <x v="0"/>
    <n v="0.44999999999999996"/>
    <n v="4000"/>
    <n v="1799.9999999999998"/>
    <n v="720"/>
    <n v="0.4"/>
  </r>
  <r>
    <x v="0"/>
    <n v="1185732"/>
    <x v="87"/>
    <x v="3"/>
    <x v="39"/>
    <s v="Milwaukee"/>
    <x v="1"/>
    <n v="0.35000000000000003"/>
    <n v="2500"/>
    <n v="875.00000000000011"/>
    <n v="350.00000000000006"/>
    <n v="0.4"/>
  </r>
  <r>
    <x v="0"/>
    <n v="1185732"/>
    <x v="87"/>
    <x v="3"/>
    <x v="39"/>
    <s v="Milwaukee"/>
    <x v="2"/>
    <n v="0.35000000000000003"/>
    <n v="1500"/>
    <n v="525"/>
    <n v="183.75"/>
    <n v="0.35"/>
  </r>
  <r>
    <x v="0"/>
    <n v="1185732"/>
    <x v="87"/>
    <x v="3"/>
    <x v="39"/>
    <s v="Milwaukee"/>
    <x v="3"/>
    <n v="0.35000000000000003"/>
    <n v="1500"/>
    <n v="525"/>
    <n v="183.75"/>
    <n v="0.35"/>
  </r>
  <r>
    <x v="0"/>
    <n v="1185732"/>
    <x v="87"/>
    <x v="3"/>
    <x v="39"/>
    <s v="Milwaukee"/>
    <x v="4"/>
    <n v="0.44999999999999996"/>
    <n v="1500"/>
    <n v="674.99999999999989"/>
    <n v="202.49999999999997"/>
    <n v="0.3"/>
  </r>
  <r>
    <x v="0"/>
    <n v="1185732"/>
    <x v="87"/>
    <x v="3"/>
    <x v="39"/>
    <s v="Milwaukee"/>
    <x v="5"/>
    <n v="0.49999999999999983"/>
    <n v="2750"/>
    <n v="1374.9999999999995"/>
    <n v="549.99999999999989"/>
    <n v="0.4"/>
  </r>
  <r>
    <x v="0"/>
    <n v="1185732"/>
    <x v="143"/>
    <x v="3"/>
    <x v="39"/>
    <s v="Milwaukee"/>
    <x v="0"/>
    <n v="0.44999999999999996"/>
    <n v="4250"/>
    <n v="1912.4999999999998"/>
    <n v="765"/>
    <n v="0.4"/>
  </r>
  <r>
    <x v="0"/>
    <n v="1185732"/>
    <x v="143"/>
    <x v="3"/>
    <x v="39"/>
    <s v="Milwaukee"/>
    <x v="1"/>
    <n v="0.35000000000000003"/>
    <n v="3250"/>
    <n v="1137.5"/>
    <n v="455"/>
    <n v="0.4"/>
  </r>
  <r>
    <x v="0"/>
    <n v="1185732"/>
    <x v="143"/>
    <x v="3"/>
    <x v="39"/>
    <s v="Milwaukee"/>
    <x v="2"/>
    <n v="0.35000000000000003"/>
    <n v="2700"/>
    <n v="945.00000000000011"/>
    <n v="330.75"/>
    <n v="0.35"/>
  </r>
  <r>
    <x v="0"/>
    <n v="1185732"/>
    <x v="143"/>
    <x v="3"/>
    <x v="39"/>
    <s v="Milwaukee"/>
    <x v="3"/>
    <n v="0.35000000000000003"/>
    <n v="2750"/>
    <n v="962.50000000000011"/>
    <n v="336.875"/>
    <n v="0.35"/>
  </r>
  <r>
    <x v="0"/>
    <n v="1185732"/>
    <x v="143"/>
    <x v="3"/>
    <x v="39"/>
    <s v="Milwaukee"/>
    <x v="4"/>
    <n v="0.6"/>
    <n v="2500"/>
    <n v="1500"/>
    <n v="450"/>
    <n v="0.3"/>
  </r>
  <r>
    <x v="0"/>
    <n v="1185732"/>
    <x v="143"/>
    <x v="3"/>
    <x v="39"/>
    <s v="Milwaukee"/>
    <x v="5"/>
    <n v="0.64999999999999991"/>
    <n v="3500"/>
    <n v="2274.9999999999995"/>
    <n v="909.99999999999989"/>
    <n v="0.4"/>
  </r>
  <r>
    <x v="0"/>
    <n v="1185732"/>
    <x v="144"/>
    <x v="3"/>
    <x v="39"/>
    <s v="Milwaukee"/>
    <x v="0"/>
    <n v="0.6"/>
    <n v="6000"/>
    <n v="3600"/>
    <n v="1440"/>
    <n v="0.4"/>
  </r>
  <r>
    <x v="0"/>
    <n v="1185732"/>
    <x v="144"/>
    <x v="3"/>
    <x v="39"/>
    <s v="Milwaukee"/>
    <x v="1"/>
    <n v="0.5"/>
    <n v="4000"/>
    <n v="2000"/>
    <n v="800"/>
    <n v="0.4"/>
  </r>
  <r>
    <x v="0"/>
    <n v="1185732"/>
    <x v="144"/>
    <x v="3"/>
    <x v="39"/>
    <s v="Milwaukee"/>
    <x v="2"/>
    <n v="0.5"/>
    <n v="3500"/>
    <n v="1750"/>
    <n v="612.5"/>
    <n v="0.35"/>
  </r>
  <r>
    <x v="0"/>
    <n v="1185732"/>
    <x v="144"/>
    <x v="3"/>
    <x v="39"/>
    <s v="Milwaukee"/>
    <x v="3"/>
    <n v="0.5"/>
    <n v="3000"/>
    <n v="1500"/>
    <n v="525"/>
    <n v="0.35"/>
  </r>
  <r>
    <x v="0"/>
    <n v="1185732"/>
    <x v="144"/>
    <x v="3"/>
    <x v="39"/>
    <s v="Milwaukee"/>
    <x v="4"/>
    <n v="0.6"/>
    <n v="3000"/>
    <n v="1800"/>
    <n v="540"/>
    <n v="0.3"/>
  </r>
  <r>
    <x v="0"/>
    <n v="1185732"/>
    <x v="144"/>
    <x v="3"/>
    <x v="39"/>
    <s v="Milwaukee"/>
    <x v="5"/>
    <n v="0.64999999999999991"/>
    <n v="4000"/>
    <n v="2599.9999999999995"/>
    <n v="1039.9999999999998"/>
    <n v="0.4"/>
  </r>
  <r>
    <x v="0"/>
    <n v="1185732"/>
    <x v="102"/>
    <x v="3"/>
    <x v="40"/>
    <s v="Indianapolis"/>
    <x v="0"/>
    <n v="0.35000000000000003"/>
    <n v="5000"/>
    <n v="1750.0000000000002"/>
    <n v="700.00000000000011"/>
    <n v="0.4"/>
  </r>
  <r>
    <x v="0"/>
    <n v="1185732"/>
    <x v="102"/>
    <x v="3"/>
    <x v="40"/>
    <s v="Indianapolis"/>
    <x v="1"/>
    <n v="0.35000000000000003"/>
    <n v="3000"/>
    <n v="1050"/>
    <n v="420"/>
    <n v="0.4"/>
  </r>
  <r>
    <x v="0"/>
    <n v="1185732"/>
    <x v="102"/>
    <x v="3"/>
    <x v="40"/>
    <s v="Indianapolis"/>
    <x v="2"/>
    <n v="0.25000000000000006"/>
    <n v="3000"/>
    <n v="750.00000000000011"/>
    <n v="300.00000000000006"/>
    <n v="0.4"/>
  </r>
  <r>
    <x v="0"/>
    <n v="1185732"/>
    <x v="102"/>
    <x v="3"/>
    <x v="40"/>
    <s v="Indianapolis"/>
    <x v="3"/>
    <n v="0.30000000000000004"/>
    <n v="1500"/>
    <n v="450.00000000000006"/>
    <n v="180.00000000000003"/>
    <n v="0.4"/>
  </r>
  <r>
    <x v="0"/>
    <n v="1185732"/>
    <x v="102"/>
    <x v="3"/>
    <x v="40"/>
    <s v="Indianapolis"/>
    <x v="4"/>
    <n v="0.44999999999999996"/>
    <n v="2000"/>
    <n v="899.99999999999989"/>
    <n v="360"/>
    <n v="0.4"/>
  </r>
  <r>
    <x v="0"/>
    <n v="1185732"/>
    <x v="102"/>
    <x v="3"/>
    <x v="40"/>
    <s v="Indianapolis"/>
    <x v="5"/>
    <n v="0.35000000000000003"/>
    <n v="3000"/>
    <n v="1050"/>
    <n v="420"/>
    <n v="0.4"/>
  </r>
  <r>
    <x v="0"/>
    <n v="1185732"/>
    <x v="103"/>
    <x v="3"/>
    <x v="40"/>
    <s v="Indianapolis"/>
    <x v="0"/>
    <n v="0.35000000000000003"/>
    <n v="5500"/>
    <n v="1925.0000000000002"/>
    <n v="770.00000000000011"/>
    <n v="0.4"/>
  </r>
  <r>
    <x v="0"/>
    <n v="1185732"/>
    <x v="103"/>
    <x v="3"/>
    <x v="40"/>
    <s v="Indianapolis"/>
    <x v="1"/>
    <n v="0.4"/>
    <n v="2000"/>
    <n v="800"/>
    <n v="320"/>
    <n v="0.4"/>
  </r>
  <r>
    <x v="0"/>
    <n v="1185732"/>
    <x v="103"/>
    <x v="3"/>
    <x v="40"/>
    <s v="Indianapolis"/>
    <x v="2"/>
    <n v="0.30000000000000004"/>
    <n v="3000"/>
    <n v="900.00000000000011"/>
    <n v="360.00000000000006"/>
    <n v="0.4"/>
  </r>
  <r>
    <x v="0"/>
    <n v="1185732"/>
    <x v="103"/>
    <x v="3"/>
    <x v="40"/>
    <s v="Indianapolis"/>
    <x v="3"/>
    <n v="0.35000000000000003"/>
    <n v="1750"/>
    <n v="612.50000000000011"/>
    <n v="245.00000000000006"/>
    <n v="0.4"/>
  </r>
  <r>
    <x v="0"/>
    <n v="1185732"/>
    <x v="103"/>
    <x v="3"/>
    <x v="40"/>
    <s v="Indianapolis"/>
    <x v="4"/>
    <n v="0.49999999999999994"/>
    <n v="2500"/>
    <n v="1249.9999999999998"/>
    <n v="499.99999999999994"/>
    <n v="0.4"/>
  </r>
  <r>
    <x v="0"/>
    <n v="1185732"/>
    <x v="103"/>
    <x v="3"/>
    <x v="40"/>
    <s v="Indianapolis"/>
    <x v="5"/>
    <n v="0.24999999999999994"/>
    <n v="3500"/>
    <n v="874.99999999999977"/>
    <n v="349.99999999999994"/>
    <n v="0.4"/>
  </r>
  <r>
    <x v="0"/>
    <n v="1185732"/>
    <x v="104"/>
    <x v="3"/>
    <x v="40"/>
    <s v="Indianapolis"/>
    <x v="0"/>
    <n v="0.30000000000000004"/>
    <n v="5700"/>
    <n v="1710.0000000000002"/>
    <n v="684.00000000000011"/>
    <n v="0.4"/>
  </r>
  <r>
    <x v="0"/>
    <n v="1185732"/>
    <x v="104"/>
    <x v="3"/>
    <x v="40"/>
    <s v="Indianapolis"/>
    <x v="1"/>
    <n v="0.30000000000000004"/>
    <n v="2750"/>
    <n v="825.00000000000011"/>
    <n v="330.00000000000006"/>
    <n v="0.4"/>
  </r>
  <r>
    <x v="0"/>
    <n v="1185732"/>
    <x v="104"/>
    <x v="3"/>
    <x v="40"/>
    <s v="Indianapolis"/>
    <x v="2"/>
    <n v="0.2"/>
    <n v="3250"/>
    <n v="650"/>
    <n v="260"/>
    <n v="0.4"/>
  </r>
  <r>
    <x v="0"/>
    <n v="1185732"/>
    <x v="104"/>
    <x v="3"/>
    <x v="40"/>
    <s v="Indianapolis"/>
    <x v="3"/>
    <n v="0.24999999999999994"/>
    <n v="1750"/>
    <n v="437.49999999999989"/>
    <n v="174.99999999999997"/>
    <n v="0.4"/>
  </r>
  <r>
    <x v="0"/>
    <n v="1185732"/>
    <x v="104"/>
    <x v="3"/>
    <x v="40"/>
    <s v="Indianapolis"/>
    <x v="4"/>
    <n v="0.4"/>
    <n v="2250"/>
    <n v="900"/>
    <n v="360"/>
    <n v="0.4"/>
  </r>
  <r>
    <x v="0"/>
    <n v="1185732"/>
    <x v="104"/>
    <x v="3"/>
    <x v="40"/>
    <s v="Indianapolis"/>
    <x v="5"/>
    <n v="0.30000000000000004"/>
    <n v="3250"/>
    <n v="975.00000000000011"/>
    <n v="390.00000000000006"/>
    <n v="0.4"/>
  </r>
  <r>
    <x v="0"/>
    <n v="1185732"/>
    <x v="105"/>
    <x v="3"/>
    <x v="40"/>
    <s v="Indianapolis"/>
    <x v="0"/>
    <n v="0.30000000000000004"/>
    <n v="5500"/>
    <n v="1650.0000000000002"/>
    <n v="660.00000000000011"/>
    <n v="0.4"/>
  </r>
  <r>
    <x v="0"/>
    <n v="1185732"/>
    <x v="105"/>
    <x v="3"/>
    <x v="40"/>
    <s v="Indianapolis"/>
    <x v="1"/>
    <n v="0.30000000000000004"/>
    <n v="2500"/>
    <n v="750.00000000000011"/>
    <n v="300.00000000000006"/>
    <n v="0.4"/>
  </r>
  <r>
    <x v="0"/>
    <n v="1185732"/>
    <x v="105"/>
    <x v="3"/>
    <x v="40"/>
    <s v="Indianapolis"/>
    <x v="2"/>
    <n v="0.2"/>
    <n v="2500"/>
    <n v="500"/>
    <n v="200"/>
    <n v="0.4"/>
  </r>
  <r>
    <x v="0"/>
    <n v="1185732"/>
    <x v="105"/>
    <x v="3"/>
    <x v="40"/>
    <s v="Indianapolis"/>
    <x v="3"/>
    <n v="0.24999999999999994"/>
    <n v="1750"/>
    <n v="437.49999999999989"/>
    <n v="174.99999999999997"/>
    <n v="0.4"/>
  </r>
  <r>
    <x v="0"/>
    <n v="1185732"/>
    <x v="105"/>
    <x v="3"/>
    <x v="40"/>
    <s v="Indianapolis"/>
    <x v="4"/>
    <n v="0.65"/>
    <n v="2000"/>
    <n v="1300"/>
    <n v="520"/>
    <n v="0.4"/>
  </r>
  <r>
    <x v="0"/>
    <n v="1185732"/>
    <x v="105"/>
    <x v="3"/>
    <x v="40"/>
    <s v="Indianapolis"/>
    <x v="5"/>
    <n v="0.5"/>
    <n v="3250"/>
    <n v="1625"/>
    <n v="650"/>
    <n v="0.4"/>
  </r>
  <r>
    <x v="0"/>
    <n v="1185732"/>
    <x v="106"/>
    <x v="3"/>
    <x v="40"/>
    <s v="Indianapolis"/>
    <x v="0"/>
    <n v="0.6"/>
    <n v="5950"/>
    <n v="3570"/>
    <n v="1428"/>
    <n v="0.4"/>
  </r>
  <r>
    <x v="0"/>
    <n v="1185732"/>
    <x v="106"/>
    <x v="3"/>
    <x v="40"/>
    <s v="Indianapolis"/>
    <x v="1"/>
    <n v="0.4"/>
    <n v="3000"/>
    <n v="1200"/>
    <n v="480"/>
    <n v="0.4"/>
  </r>
  <r>
    <x v="0"/>
    <n v="1185732"/>
    <x v="106"/>
    <x v="3"/>
    <x v="40"/>
    <s v="Indianapolis"/>
    <x v="2"/>
    <n v="0.35000000000000003"/>
    <n v="2750"/>
    <n v="962.50000000000011"/>
    <n v="385.00000000000006"/>
    <n v="0.4"/>
  </r>
  <r>
    <x v="0"/>
    <n v="1185732"/>
    <x v="106"/>
    <x v="3"/>
    <x v="40"/>
    <s v="Indianapolis"/>
    <x v="3"/>
    <n v="0.35000000000000003"/>
    <n v="2000"/>
    <n v="700.00000000000011"/>
    <n v="280.00000000000006"/>
    <n v="0.4"/>
  </r>
  <r>
    <x v="0"/>
    <n v="1185732"/>
    <x v="106"/>
    <x v="3"/>
    <x v="40"/>
    <s v="Indianapolis"/>
    <x v="4"/>
    <n v="0.44999999999999996"/>
    <n v="2250"/>
    <n v="1012.4999999999999"/>
    <n v="405"/>
    <n v="0.4"/>
  </r>
  <r>
    <x v="0"/>
    <n v="1185732"/>
    <x v="106"/>
    <x v="3"/>
    <x v="40"/>
    <s v="Indianapolis"/>
    <x v="5"/>
    <n v="0.54999999999999993"/>
    <n v="3500"/>
    <n v="1924.9999999999998"/>
    <n v="770"/>
    <n v="0.4"/>
  </r>
  <r>
    <x v="0"/>
    <n v="1185732"/>
    <x v="107"/>
    <x v="3"/>
    <x v="40"/>
    <s v="Indianapolis"/>
    <x v="0"/>
    <n v="0.45"/>
    <n v="6000"/>
    <n v="2700"/>
    <n v="1080"/>
    <n v="0.4"/>
  </r>
  <r>
    <x v="0"/>
    <n v="1185732"/>
    <x v="107"/>
    <x v="3"/>
    <x v="40"/>
    <s v="Indianapolis"/>
    <x v="1"/>
    <n v="0.40000000000000008"/>
    <n v="4250"/>
    <n v="1700.0000000000002"/>
    <n v="680.00000000000011"/>
    <n v="0.4"/>
  </r>
  <r>
    <x v="0"/>
    <n v="1185732"/>
    <x v="107"/>
    <x v="3"/>
    <x v="40"/>
    <s v="Indianapolis"/>
    <x v="2"/>
    <n v="0.35000000000000003"/>
    <n v="3000"/>
    <n v="1050"/>
    <n v="420"/>
    <n v="0.4"/>
  </r>
  <r>
    <x v="0"/>
    <n v="1185732"/>
    <x v="107"/>
    <x v="3"/>
    <x v="40"/>
    <s v="Indianapolis"/>
    <x v="3"/>
    <n v="0.35000000000000003"/>
    <n v="2750"/>
    <n v="962.50000000000011"/>
    <n v="385.00000000000006"/>
    <n v="0.4"/>
  </r>
  <r>
    <x v="0"/>
    <n v="1185732"/>
    <x v="107"/>
    <x v="3"/>
    <x v="40"/>
    <s v="Indianapolis"/>
    <x v="4"/>
    <n v="0.45"/>
    <n v="2750"/>
    <n v="1237.5"/>
    <n v="495"/>
    <n v="0.4"/>
  </r>
  <r>
    <x v="0"/>
    <n v="1185732"/>
    <x v="107"/>
    <x v="3"/>
    <x v="40"/>
    <s v="Indianapolis"/>
    <x v="5"/>
    <n v="0.65000000000000013"/>
    <n v="4250"/>
    <n v="2762.5000000000005"/>
    <n v="1105.0000000000002"/>
    <n v="0.4"/>
  </r>
  <r>
    <x v="0"/>
    <n v="1185732"/>
    <x v="108"/>
    <x v="3"/>
    <x v="40"/>
    <s v="Indianapolis"/>
    <x v="0"/>
    <n v="0.60000000000000009"/>
    <n v="6500"/>
    <n v="3900.0000000000005"/>
    <n v="1560.0000000000002"/>
    <n v="0.4"/>
  </r>
  <r>
    <x v="0"/>
    <n v="1185732"/>
    <x v="108"/>
    <x v="3"/>
    <x v="40"/>
    <s v="Indianapolis"/>
    <x v="1"/>
    <n v="0.55000000000000016"/>
    <n v="4000"/>
    <n v="2200.0000000000005"/>
    <n v="880.00000000000023"/>
    <n v="0.4"/>
  </r>
  <r>
    <x v="0"/>
    <n v="1185732"/>
    <x v="108"/>
    <x v="3"/>
    <x v="40"/>
    <s v="Indianapolis"/>
    <x v="2"/>
    <n v="0.5"/>
    <n v="3250"/>
    <n v="1625"/>
    <n v="650"/>
    <n v="0.4"/>
  </r>
  <r>
    <x v="0"/>
    <n v="1185732"/>
    <x v="108"/>
    <x v="3"/>
    <x v="40"/>
    <s v="Indianapolis"/>
    <x v="3"/>
    <n v="0.5"/>
    <n v="2750"/>
    <n v="1375"/>
    <n v="550"/>
    <n v="0.4"/>
  </r>
  <r>
    <x v="0"/>
    <n v="1185732"/>
    <x v="108"/>
    <x v="3"/>
    <x v="40"/>
    <s v="Indianapolis"/>
    <x v="4"/>
    <n v="0.60000000000000009"/>
    <n v="3000"/>
    <n v="1800.0000000000002"/>
    <n v="720.00000000000011"/>
    <n v="0.4"/>
  </r>
  <r>
    <x v="0"/>
    <n v="1185732"/>
    <x v="108"/>
    <x v="3"/>
    <x v="40"/>
    <s v="Indianapolis"/>
    <x v="5"/>
    <n v="0.65000000000000013"/>
    <n v="4750"/>
    <n v="3087.5000000000005"/>
    <n v="1235.0000000000002"/>
    <n v="0.4"/>
  </r>
  <r>
    <x v="0"/>
    <n v="1185732"/>
    <x v="109"/>
    <x v="3"/>
    <x v="40"/>
    <s v="Indianapolis"/>
    <x v="0"/>
    <n v="0.5"/>
    <n v="5250"/>
    <n v="2625"/>
    <n v="1050"/>
    <n v="0.4"/>
  </r>
  <r>
    <x v="0"/>
    <n v="1185732"/>
    <x v="109"/>
    <x v="3"/>
    <x v="40"/>
    <s v="Indianapolis"/>
    <x v="1"/>
    <n v="0.45000000000000007"/>
    <n v="3000"/>
    <n v="1350.0000000000002"/>
    <n v="540.00000000000011"/>
    <n v="0.4"/>
  </r>
  <r>
    <x v="0"/>
    <n v="1185732"/>
    <x v="109"/>
    <x v="3"/>
    <x v="40"/>
    <s v="Indianapolis"/>
    <x v="2"/>
    <n v="0.4"/>
    <n v="3000"/>
    <n v="1200"/>
    <n v="480"/>
    <n v="0.4"/>
  </r>
  <r>
    <x v="0"/>
    <n v="1185732"/>
    <x v="109"/>
    <x v="3"/>
    <x v="40"/>
    <s v="Indianapolis"/>
    <x v="3"/>
    <n v="0.4"/>
    <n v="2750"/>
    <n v="1100"/>
    <n v="440"/>
    <n v="0.4"/>
  </r>
  <r>
    <x v="0"/>
    <n v="1185732"/>
    <x v="109"/>
    <x v="3"/>
    <x v="40"/>
    <s v="Indianapolis"/>
    <x v="4"/>
    <n v="0.5"/>
    <n v="2500"/>
    <n v="1250"/>
    <n v="500"/>
    <n v="0.4"/>
  </r>
  <r>
    <x v="0"/>
    <n v="1185732"/>
    <x v="109"/>
    <x v="3"/>
    <x v="40"/>
    <s v="Indianapolis"/>
    <x v="5"/>
    <n v="0.55000000000000004"/>
    <n v="4250"/>
    <n v="2337.5"/>
    <n v="935"/>
    <n v="0.4"/>
  </r>
  <r>
    <x v="0"/>
    <n v="1185732"/>
    <x v="110"/>
    <x v="3"/>
    <x v="40"/>
    <s v="Indianapolis"/>
    <x v="0"/>
    <n v="0.35000000000000003"/>
    <n v="5500"/>
    <n v="1925.0000000000002"/>
    <n v="770.00000000000011"/>
    <n v="0.4"/>
  </r>
  <r>
    <x v="0"/>
    <n v="1185732"/>
    <x v="110"/>
    <x v="3"/>
    <x v="40"/>
    <s v="Indianapolis"/>
    <x v="1"/>
    <n v="0.3000000000000001"/>
    <n v="3500"/>
    <n v="1050.0000000000005"/>
    <n v="420.00000000000023"/>
    <n v="0.4"/>
  </r>
  <r>
    <x v="0"/>
    <n v="1185732"/>
    <x v="110"/>
    <x v="3"/>
    <x v="40"/>
    <s v="Indianapolis"/>
    <x v="2"/>
    <n v="0.25000000000000006"/>
    <n v="2500"/>
    <n v="625.00000000000011"/>
    <n v="250.00000000000006"/>
    <n v="0.4"/>
  </r>
  <r>
    <x v="0"/>
    <n v="1185732"/>
    <x v="110"/>
    <x v="3"/>
    <x v="40"/>
    <s v="Indianapolis"/>
    <x v="3"/>
    <n v="0.25000000000000006"/>
    <n v="2250"/>
    <n v="562.50000000000011"/>
    <n v="225.00000000000006"/>
    <n v="0.4"/>
  </r>
  <r>
    <x v="0"/>
    <n v="1185732"/>
    <x v="110"/>
    <x v="3"/>
    <x v="40"/>
    <s v="Indianapolis"/>
    <x v="4"/>
    <n v="0.35000000000000003"/>
    <n v="2250"/>
    <n v="787.50000000000011"/>
    <n v="315.00000000000006"/>
    <n v="0.4"/>
  </r>
  <r>
    <x v="0"/>
    <n v="1185732"/>
    <x v="110"/>
    <x v="3"/>
    <x v="40"/>
    <s v="Indianapolis"/>
    <x v="5"/>
    <n v="0.4"/>
    <n v="3000"/>
    <n v="1200"/>
    <n v="480"/>
    <n v="0.4"/>
  </r>
  <r>
    <x v="0"/>
    <n v="1185732"/>
    <x v="111"/>
    <x v="3"/>
    <x v="40"/>
    <s v="Indianapolis"/>
    <x v="0"/>
    <n v="0.44999999999999996"/>
    <n v="4250"/>
    <n v="1912.4999999999998"/>
    <n v="765"/>
    <n v="0.4"/>
  </r>
  <r>
    <x v="0"/>
    <n v="1185732"/>
    <x v="111"/>
    <x v="3"/>
    <x v="40"/>
    <s v="Indianapolis"/>
    <x v="1"/>
    <n v="0.35000000000000003"/>
    <n v="2750"/>
    <n v="962.50000000000011"/>
    <n v="385.00000000000006"/>
    <n v="0.4"/>
  </r>
  <r>
    <x v="0"/>
    <n v="1185732"/>
    <x v="111"/>
    <x v="3"/>
    <x v="40"/>
    <s v="Indianapolis"/>
    <x v="2"/>
    <n v="0.35000000000000003"/>
    <n v="1750"/>
    <n v="612.50000000000011"/>
    <n v="245.00000000000006"/>
    <n v="0.4"/>
  </r>
  <r>
    <x v="0"/>
    <n v="1185732"/>
    <x v="111"/>
    <x v="3"/>
    <x v="40"/>
    <s v="Indianapolis"/>
    <x v="3"/>
    <n v="0.35000000000000003"/>
    <n v="1750"/>
    <n v="612.50000000000011"/>
    <n v="245.00000000000006"/>
    <n v="0.4"/>
  </r>
  <r>
    <x v="0"/>
    <n v="1185732"/>
    <x v="111"/>
    <x v="3"/>
    <x v="40"/>
    <s v="Indianapolis"/>
    <x v="4"/>
    <n v="0.44999999999999996"/>
    <n v="1750"/>
    <n v="787.49999999999989"/>
    <n v="315"/>
    <n v="0.4"/>
  </r>
  <r>
    <x v="0"/>
    <n v="1185732"/>
    <x v="111"/>
    <x v="3"/>
    <x v="40"/>
    <s v="Indianapolis"/>
    <x v="5"/>
    <n v="0.49999999999999983"/>
    <n v="3000"/>
    <n v="1499.9999999999995"/>
    <n v="599.99999999999989"/>
    <n v="0.4"/>
  </r>
  <r>
    <x v="0"/>
    <n v="1185732"/>
    <x v="112"/>
    <x v="3"/>
    <x v="40"/>
    <s v="Indianapolis"/>
    <x v="0"/>
    <n v="0.44999999999999996"/>
    <n v="4500"/>
    <n v="2024.9999999999998"/>
    <n v="810"/>
    <n v="0.4"/>
  </r>
  <r>
    <x v="0"/>
    <n v="1185732"/>
    <x v="112"/>
    <x v="3"/>
    <x v="40"/>
    <s v="Indianapolis"/>
    <x v="1"/>
    <n v="0.35000000000000003"/>
    <n v="3500"/>
    <n v="1225.0000000000002"/>
    <n v="490.00000000000011"/>
    <n v="0.4"/>
  </r>
  <r>
    <x v="0"/>
    <n v="1185732"/>
    <x v="112"/>
    <x v="3"/>
    <x v="40"/>
    <s v="Indianapolis"/>
    <x v="2"/>
    <n v="0.35000000000000003"/>
    <n v="2950"/>
    <n v="1032.5"/>
    <n v="413"/>
    <n v="0.4"/>
  </r>
  <r>
    <x v="0"/>
    <n v="1185732"/>
    <x v="112"/>
    <x v="3"/>
    <x v="40"/>
    <s v="Indianapolis"/>
    <x v="3"/>
    <n v="0.4"/>
    <n v="3250"/>
    <n v="1300"/>
    <n v="520"/>
    <n v="0.4"/>
  </r>
  <r>
    <x v="0"/>
    <n v="1185732"/>
    <x v="112"/>
    <x v="3"/>
    <x v="40"/>
    <s v="Indianapolis"/>
    <x v="4"/>
    <n v="0.65"/>
    <n v="3000"/>
    <n v="1950"/>
    <n v="780"/>
    <n v="0.4"/>
  </r>
  <r>
    <x v="0"/>
    <n v="1185732"/>
    <x v="112"/>
    <x v="3"/>
    <x v="40"/>
    <s v="Indianapolis"/>
    <x v="5"/>
    <n v="0.7"/>
    <n v="4000"/>
    <n v="2800"/>
    <n v="1120"/>
    <n v="0.4"/>
  </r>
  <r>
    <x v="0"/>
    <n v="1185732"/>
    <x v="113"/>
    <x v="3"/>
    <x v="40"/>
    <s v="Indianapolis"/>
    <x v="0"/>
    <n v="0.65"/>
    <n v="6500"/>
    <n v="4225"/>
    <n v="1690"/>
    <n v="0.4"/>
  </r>
  <r>
    <x v="0"/>
    <n v="1185732"/>
    <x v="113"/>
    <x v="3"/>
    <x v="40"/>
    <s v="Indianapolis"/>
    <x v="1"/>
    <n v="0.55000000000000004"/>
    <n v="4500"/>
    <n v="2475"/>
    <n v="990"/>
    <n v="0.4"/>
  </r>
  <r>
    <x v="0"/>
    <n v="1185732"/>
    <x v="113"/>
    <x v="3"/>
    <x v="40"/>
    <s v="Indianapolis"/>
    <x v="2"/>
    <n v="0.55000000000000004"/>
    <n v="4000"/>
    <n v="2200"/>
    <n v="880"/>
    <n v="0.4"/>
  </r>
  <r>
    <x v="0"/>
    <n v="1185732"/>
    <x v="113"/>
    <x v="3"/>
    <x v="40"/>
    <s v="Indianapolis"/>
    <x v="3"/>
    <n v="0.55000000000000004"/>
    <n v="3500"/>
    <n v="1925.0000000000002"/>
    <n v="770.00000000000011"/>
    <n v="0.4"/>
  </r>
  <r>
    <x v="0"/>
    <n v="1185732"/>
    <x v="113"/>
    <x v="3"/>
    <x v="40"/>
    <s v="Indianapolis"/>
    <x v="4"/>
    <n v="0.65"/>
    <n v="3500"/>
    <n v="2275"/>
    <n v="910"/>
    <n v="0.4"/>
  </r>
  <r>
    <x v="0"/>
    <n v="1185732"/>
    <x v="113"/>
    <x v="3"/>
    <x v="40"/>
    <s v="Indianapolis"/>
    <x v="5"/>
    <n v="0.7"/>
    <n v="4500"/>
    <n v="3150"/>
    <n v="1260"/>
    <n v="0.4"/>
  </r>
  <r>
    <x v="0"/>
    <n v="1185732"/>
    <x v="145"/>
    <x v="0"/>
    <x v="41"/>
    <s v="Charleston"/>
    <x v="0"/>
    <n v="0.35000000000000003"/>
    <n v="4250"/>
    <n v="1487.5000000000002"/>
    <n v="595.00000000000011"/>
    <n v="0.4"/>
  </r>
  <r>
    <x v="0"/>
    <n v="1185732"/>
    <x v="145"/>
    <x v="0"/>
    <x v="41"/>
    <s v="Charleston"/>
    <x v="1"/>
    <n v="0.35000000000000003"/>
    <n v="2250"/>
    <n v="787.50000000000011"/>
    <n v="275.625"/>
    <n v="0.35"/>
  </r>
  <r>
    <x v="0"/>
    <n v="1185732"/>
    <x v="145"/>
    <x v="0"/>
    <x v="41"/>
    <s v="Charleston"/>
    <x v="2"/>
    <n v="0.25000000000000006"/>
    <n v="2250"/>
    <n v="562.50000000000011"/>
    <n v="196.87500000000003"/>
    <n v="0.35"/>
  </r>
  <r>
    <x v="0"/>
    <n v="1185732"/>
    <x v="145"/>
    <x v="0"/>
    <x v="41"/>
    <s v="Charleston"/>
    <x v="3"/>
    <n v="0.3"/>
    <n v="750"/>
    <n v="225"/>
    <n v="78.75"/>
    <n v="0.35"/>
  </r>
  <r>
    <x v="0"/>
    <n v="1185732"/>
    <x v="145"/>
    <x v="0"/>
    <x v="41"/>
    <s v="Charleston"/>
    <x v="4"/>
    <n v="0.45"/>
    <n v="1250"/>
    <n v="562.5"/>
    <n v="168.75"/>
    <n v="0.3"/>
  </r>
  <r>
    <x v="0"/>
    <n v="1185732"/>
    <x v="145"/>
    <x v="0"/>
    <x v="41"/>
    <s v="Charleston"/>
    <x v="5"/>
    <n v="0.35000000000000003"/>
    <n v="2250"/>
    <n v="787.50000000000011"/>
    <n v="236.25000000000003"/>
    <n v="0.3"/>
  </r>
  <r>
    <x v="0"/>
    <n v="1185732"/>
    <x v="216"/>
    <x v="0"/>
    <x v="41"/>
    <s v="Charleston"/>
    <x v="0"/>
    <n v="0.35000000000000003"/>
    <n v="4750"/>
    <n v="1662.5000000000002"/>
    <n v="665.00000000000011"/>
    <n v="0.4"/>
  </r>
  <r>
    <x v="0"/>
    <n v="1185732"/>
    <x v="216"/>
    <x v="0"/>
    <x v="41"/>
    <s v="Charleston"/>
    <x v="1"/>
    <n v="0.35000000000000003"/>
    <n v="1250"/>
    <n v="437.50000000000006"/>
    <n v="153.125"/>
    <n v="0.35"/>
  </r>
  <r>
    <x v="0"/>
    <n v="1185732"/>
    <x v="216"/>
    <x v="0"/>
    <x v="41"/>
    <s v="Charleston"/>
    <x v="2"/>
    <n v="0.25000000000000006"/>
    <n v="1750"/>
    <n v="437.50000000000011"/>
    <n v="153.12500000000003"/>
    <n v="0.35"/>
  </r>
  <r>
    <x v="0"/>
    <n v="1185732"/>
    <x v="216"/>
    <x v="0"/>
    <x v="41"/>
    <s v="Charleston"/>
    <x v="3"/>
    <n v="0.3"/>
    <n v="500"/>
    <n v="150"/>
    <n v="52.5"/>
    <n v="0.35"/>
  </r>
  <r>
    <x v="0"/>
    <n v="1185732"/>
    <x v="216"/>
    <x v="0"/>
    <x v="41"/>
    <s v="Charleston"/>
    <x v="4"/>
    <n v="0.45"/>
    <n v="1250"/>
    <n v="562.5"/>
    <n v="168.75"/>
    <n v="0.3"/>
  </r>
  <r>
    <x v="0"/>
    <n v="1185732"/>
    <x v="216"/>
    <x v="0"/>
    <x v="41"/>
    <s v="Charleston"/>
    <x v="5"/>
    <n v="0.35000000000000003"/>
    <n v="2250"/>
    <n v="787.50000000000011"/>
    <n v="236.25000000000003"/>
    <n v="0.3"/>
  </r>
  <r>
    <x v="0"/>
    <n v="1185732"/>
    <x v="250"/>
    <x v="0"/>
    <x v="41"/>
    <s v="Charleston"/>
    <x v="0"/>
    <n v="0.35000000000000003"/>
    <n v="4450"/>
    <n v="1557.5000000000002"/>
    <n v="623.00000000000011"/>
    <n v="0.4"/>
  </r>
  <r>
    <x v="0"/>
    <n v="1185732"/>
    <x v="250"/>
    <x v="0"/>
    <x v="41"/>
    <s v="Charleston"/>
    <x v="1"/>
    <n v="0.35000000000000003"/>
    <n v="1500"/>
    <n v="525"/>
    <n v="183.75"/>
    <n v="0.35"/>
  </r>
  <r>
    <x v="0"/>
    <n v="1185732"/>
    <x v="250"/>
    <x v="0"/>
    <x v="41"/>
    <s v="Charleston"/>
    <x v="2"/>
    <n v="0.25000000000000006"/>
    <n v="1750"/>
    <n v="437.50000000000011"/>
    <n v="153.12500000000003"/>
    <n v="0.35"/>
  </r>
  <r>
    <x v="0"/>
    <n v="1185732"/>
    <x v="250"/>
    <x v="0"/>
    <x v="41"/>
    <s v="Charleston"/>
    <x v="3"/>
    <n v="0.3"/>
    <n v="250"/>
    <n v="75"/>
    <n v="26.25"/>
    <n v="0.35"/>
  </r>
  <r>
    <x v="0"/>
    <n v="1185732"/>
    <x v="250"/>
    <x v="0"/>
    <x v="41"/>
    <s v="Charleston"/>
    <x v="4"/>
    <n v="0.45"/>
    <n v="750"/>
    <n v="337.5"/>
    <n v="101.25"/>
    <n v="0.3"/>
  </r>
  <r>
    <x v="0"/>
    <n v="1185732"/>
    <x v="250"/>
    <x v="0"/>
    <x v="41"/>
    <s v="Charleston"/>
    <x v="5"/>
    <n v="0.35000000000000003"/>
    <n v="1750"/>
    <n v="612.50000000000011"/>
    <n v="183.75000000000003"/>
    <n v="0.3"/>
  </r>
  <r>
    <x v="0"/>
    <n v="1185732"/>
    <x v="251"/>
    <x v="0"/>
    <x v="41"/>
    <s v="Charleston"/>
    <x v="0"/>
    <n v="0.35000000000000003"/>
    <n v="4250"/>
    <n v="1487.5000000000002"/>
    <n v="595.00000000000011"/>
    <n v="0.4"/>
  </r>
  <r>
    <x v="0"/>
    <n v="1185732"/>
    <x v="251"/>
    <x v="0"/>
    <x v="41"/>
    <s v="Charleston"/>
    <x v="1"/>
    <n v="0.35000000000000003"/>
    <n v="1250"/>
    <n v="437.50000000000006"/>
    <n v="153.125"/>
    <n v="0.35"/>
  </r>
  <r>
    <x v="0"/>
    <n v="1185732"/>
    <x v="251"/>
    <x v="0"/>
    <x v="41"/>
    <s v="Charleston"/>
    <x v="2"/>
    <n v="0.25000000000000006"/>
    <n v="1250"/>
    <n v="312.50000000000006"/>
    <n v="109.37500000000001"/>
    <n v="0.35"/>
  </r>
  <r>
    <x v="0"/>
    <n v="1185732"/>
    <x v="251"/>
    <x v="0"/>
    <x v="41"/>
    <s v="Charleston"/>
    <x v="3"/>
    <n v="0.3"/>
    <n v="500"/>
    <n v="150"/>
    <n v="52.5"/>
    <n v="0.35"/>
  </r>
  <r>
    <x v="0"/>
    <n v="1185732"/>
    <x v="251"/>
    <x v="0"/>
    <x v="41"/>
    <s v="Charleston"/>
    <x v="4"/>
    <n v="0.45"/>
    <n v="500"/>
    <n v="225"/>
    <n v="67.5"/>
    <n v="0.3"/>
  </r>
  <r>
    <x v="0"/>
    <n v="1185732"/>
    <x v="251"/>
    <x v="0"/>
    <x v="41"/>
    <s v="Charleston"/>
    <x v="5"/>
    <n v="0.35000000000000003"/>
    <n v="2000"/>
    <n v="700.00000000000011"/>
    <n v="210.00000000000003"/>
    <n v="0.3"/>
  </r>
  <r>
    <x v="0"/>
    <n v="1185732"/>
    <x v="252"/>
    <x v="0"/>
    <x v="41"/>
    <s v="Charleston"/>
    <x v="0"/>
    <n v="0.49999999999999994"/>
    <n v="4700"/>
    <n v="2349.9999999999995"/>
    <n v="939.99999999999989"/>
    <n v="0.4"/>
  </r>
  <r>
    <x v="0"/>
    <n v="1185732"/>
    <x v="252"/>
    <x v="0"/>
    <x v="41"/>
    <s v="Charleston"/>
    <x v="1"/>
    <n v="0.45"/>
    <n v="1750"/>
    <n v="787.5"/>
    <n v="275.625"/>
    <n v="0.35"/>
  </r>
  <r>
    <x v="0"/>
    <n v="1185732"/>
    <x v="252"/>
    <x v="0"/>
    <x v="41"/>
    <s v="Charleston"/>
    <x v="2"/>
    <n v="0.4"/>
    <n v="1500"/>
    <n v="600"/>
    <n v="210"/>
    <n v="0.35"/>
  </r>
  <r>
    <x v="0"/>
    <n v="1185732"/>
    <x v="252"/>
    <x v="0"/>
    <x v="41"/>
    <s v="Charleston"/>
    <x v="3"/>
    <n v="0.4"/>
    <n v="1000"/>
    <n v="400"/>
    <n v="140"/>
    <n v="0.35"/>
  </r>
  <r>
    <x v="0"/>
    <n v="1185732"/>
    <x v="252"/>
    <x v="0"/>
    <x v="41"/>
    <s v="Charleston"/>
    <x v="4"/>
    <n v="0.49999999999999994"/>
    <n v="1250"/>
    <n v="624.99999999999989"/>
    <n v="187.49999999999997"/>
    <n v="0.3"/>
  </r>
  <r>
    <x v="0"/>
    <n v="1185732"/>
    <x v="252"/>
    <x v="0"/>
    <x v="41"/>
    <s v="Charleston"/>
    <x v="5"/>
    <n v="0.54999999999999993"/>
    <n v="2500"/>
    <n v="1374.9999999999998"/>
    <n v="412.49999999999994"/>
    <n v="0.3"/>
  </r>
  <r>
    <x v="0"/>
    <n v="1185732"/>
    <x v="220"/>
    <x v="0"/>
    <x v="41"/>
    <s v="Charleston"/>
    <x v="0"/>
    <n v="0.49999999999999994"/>
    <n v="5000"/>
    <n v="2499.9999999999995"/>
    <n v="999.99999999999989"/>
    <n v="0.4"/>
  </r>
  <r>
    <x v="0"/>
    <n v="1185732"/>
    <x v="220"/>
    <x v="0"/>
    <x v="41"/>
    <s v="Charleston"/>
    <x v="1"/>
    <n v="0.45"/>
    <n v="2500"/>
    <n v="1125"/>
    <n v="393.75"/>
    <n v="0.35"/>
  </r>
  <r>
    <x v="0"/>
    <n v="1185732"/>
    <x v="220"/>
    <x v="0"/>
    <x v="41"/>
    <s v="Charleston"/>
    <x v="2"/>
    <n v="0.4"/>
    <n v="1750"/>
    <n v="700"/>
    <n v="244.99999999999997"/>
    <n v="0.35"/>
  </r>
  <r>
    <x v="0"/>
    <n v="1185732"/>
    <x v="220"/>
    <x v="0"/>
    <x v="41"/>
    <s v="Charleston"/>
    <x v="3"/>
    <n v="0.4"/>
    <n v="1500"/>
    <n v="600"/>
    <n v="210"/>
    <n v="0.35"/>
  </r>
  <r>
    <x v="0"/>
    <n v="1185732"/>
    <x v="220"/>
    <x v="0"/>
    <x v="41"/>
    <s v="Charleston"/>
    <x v="4"/>
    <n v="0.49999999999999994"/>
    <n v="1500"/>
    <n v="749.99999999999989"/>
    <n v="224.99999999999997"/>
    <n v="0.3"/>
  </r>
  <r>
    <x v="0"/>
    <n v="1185732"/>
    <x v="220"/>
    <x v="0"/>
    <x v="41"/>
    <s v="Charleston"/>
    <x v="5"/>
    <n v="0.54999999999999993"/>
    <n v="3000"/>
    <n v="1649.9999999999998"/>
    <n v="494.99999999999989"/>
    <n v="0.3"/>
  </r>
  <r>
    <x v="0"/>
    <n v="1185732"/>
    <x v="253"/>
    <x v="0"/>
    <x v="41"/>
    <s v="Charleston"/>
    <x v="0"/>
    <n v="0.49999999999999994"/>
    <n v="5250"/>
    <n v="2624.9999999999995"/>
    <n v="1049.9999999999998"/>
    <n v="0.4"/>
  </r>
  <r>
    <x v="0"/>
    <n v="1185732"/>
    <x v="253"/>
    <x v="0"/>
    <x v="41"/>
    <s v="Charleston"/>
    <x v="1"/>
    <n v="0.45"/>
    <n v="2750"/>
    <n v="1237.5"/>
    <n v="433.125"/>
    <n v="0.35"/>
  </r>
  <r>
    <x v="0"/>
    <n v="1185732"/>
    <x v="253"/>
    <x v="0"/>
    <x v="41"/>
    <s v="Charleston"/>
    <x v="2"/>
    <n v="0.4"/>
    <n v="2000"/>
    <n v="800"/>
    <n v="280"/>
    <n v="0.35"/>
  </r>
  <r>
    <x v="0"/>
    <n v="1185732"/>
    <x v="253"/>
    <x v="0"/>
    <x v="41"/>
    <s v="Charleston"/>
    <x v="3"/>
    <n v="0.4"/>
    <n v="1500"/>
    <n v="600"/>
    <n v="210"/>
    <n v="0.35"/>
  </r>
  <r>
    <x v="0"/>
    <n v="1185732"/>
    <x v="253"/>
    <x v="0"/>
    <x v="41"/>
    <s v="Charleston"/>
    <x v="4"/>
    <n v="0.49999999999999994"/>
    <n v="1750"/>
    <n v="874.99999999999989"/>
    <n v="262.49999999999994"/>
    <n v="0.3"/>
  </r>
  <r>
    <x v="0"/>
    <n v="1185732"/>
    <x v="253"/>
    <x v="0"/>
    <x v="41"/>
    <s v="Charleston"/>
    <x v="5"/>
    <n v="0.54999999999999993"/>
    <n v="3500"/>
    <n v="1924.9999999999998"/>
    <n v="577.49999999999989"/>
    <n v="0.3"/>
  </r>
  <r>
    <x v="0"/>
    <n v="1185732"/>
    <x v="254"/>
    <x v="0"/>
    <x v="41"/>
    <s v="Charleston"/>
    <x v="0"/>
    <n v="0.49999999999999994"/>
    <n v="5000"/>
    <n v="2499.9999999999995"/>
    <n v="999.99999999999989"/>
    <n v="0.4"/>
  </r>
  <r>
    <x v="0"/>
    <n v="1185732"/>
    <x v="254"/>
    <x v="0"/>
    <x v="41"/>
    <s v="Charleston"/>
    <x v="1"/>
    <n v="0.45"/>
    <n v="2750"/>
    <n v="1237.5"/>
    <n v="433.125"/>
    <n v="0.35"/>
  </r>
  <r>
    <x v="0"/>
    <n v="1185732"/>
    <x v="254"/>
    <x v="0"/>
    <x v="41"/>
    <s v="Charleston"/>
    <x v="2"/>
    <n v="0.4"/>
    <n v="2000"/>
    <n v="800"/>
    <n v="280"/>
    <n v="0.35"/>
  </r>
  <r>
    <x v="0"/>
    <n v="1185732"/>
    <x v="254"/>
    <x v="0"/>
    <x v="41"/>
    <s v="Charleston"/>
    <x v="3"/>
    <n v="0.4"/>
    <n v="1500"/>
    <n v="600"/>
    <n v="210"/>
    <n v="0.35"/>
  </r>
  <r>
    <x v="0"/>
    <n v="1185732"/>
    <x v="254"/>
    <x v="0"/>
    <x v="41"/>
    <s v="Charleston"/>
    <x v="4"/>
    <n v="0.49999999999999994"/>
    <n v="1250"/>
    <n v="624.99999999999989"/>
    <n v="187.49999999999997"/>
    <n v="0.3"/>
  </r>
  <r>
    <x v="0"/>
    <n v="1185732"/>
    <x v="254"/>
    <x v="0"/>
    <x v="41"/>
    <s v="Charleston"/>
    <x v="5"/>
    <n v="0.54999999999999993"/>
    <n v="3000"/>
    <n v="1649.9999999999998"/>
    <n v="494.99999999999989"/>
    <n v="0.3"/>
  </r>
  <r>
    <x v="0"/>
    <n v="1185732"/>
    <x v="255"/>
    <x v="0"/>
    <x v="41"/>
    <s v="Charleston"/>
    <x v="0"/>
    <n v="0.49999999999999994"/>
    <n v="4250"/>
    <n v="2124.9999999999995"/>
    <n v="849.99999999999989"/>
    <n v="0.4"/>
  </r>
  <r>
    <x v="0"/>
    <n v="1185732"/>
    <x v="255"/>
    <x v="0"/>
    <x v="41"/>
    <s v="Charleston"/>
    <x v="1"/>
    <n v="0.45"/>
    <n v="2250"/>
    <n v="1012.5"/>
    <n v="354.375"/>
    <n v="0.35"/>
  </r>
  <r>
    <x v="0"/>
    <n v="1185732"/>
    <x v="255"/>
    <x v="0"/>
    <x v="41"/>
    <s v="Charleston"/>
    <x v="2"/>
    <n v="0.4"/>
    <n v="1250"/>
    <n v="500"/>
    <n v="175"/>
    <n v="0.35"/>
  </r>
  <r>
    <x v="0"/>
    <n v="1185732"/>
    <x v="255"/>
    <x v="0"/>
    <x v="41"/>
    <s v="Charleston"/>
    <x v="3"/>
    <n v="0.4"/>
    <n v="1000"/>
    <n v="400"/>
    <n v="140"/>
    <n v="0.35"/>
  </r>
  <r>
    <x v="0"/>
    <n v="1185732"/>
    <x v="255"/>
    <x v="0"/>
    <x v="41"/>
    <s v="Charleston"/>
    <x v="4"/>
    <n v="0.49999999999999994"/>
    <n v="1000"/>
    <n v="499.99999999999994"/>
    <n v="149.99999999999997"/>
    <n v="0.3"/>
  </r>
  <r>
    <x v="0"/>
    <n v="1185732"/>
    <x v="255"/>
    <x v="0"/>
    <x v="41"/>
    <s v="Charleston"/>
    <x v="5"/>
    <n v="0.54999999999999993"/>
    <n v="2000"/>
    <n v="1099.9999999999998"/>
    <n v="329.99999999999994"/>
    <n v="0.3"/>
  </r>
  <r>
    <x v="0"/>
    <n v="1185732"/>
    <x v="224"/>
    <x v="0"/>
    <x v="41"/>
    <s v="Charleston"/>
    <x v="0"/>
    <n v="0.54999999999999993"/>
    <n v="3750"/>
    <n v="2062.4999999999995"/>
    <n v="824.99999999999989"/>
    <n v="0.4"/>
  </r>
  <r>
    <x v="0"/>
    <n v="1185732"/>
    <x v="224"/>
    <x v="0"/>
    <x v="41"/>
    <s v="Charleston"/>
    <x v="1"/>
    <n v="0.5"/>
    <n v="2000"/>
    <n v="1000"/>
    <n v="350"/>
    <n v="0.35"/>
  </r>
  <r>
    <x v="0"/>
    <n v="1185732"/>
    <x v="224"/>
    <x v="0"/>
    <x v="41"/>
    <s v="Charleston"/>
    <x v="2"/>
    <n v="0.5"/>
    <n v="1000"/>
    <n v="500"/>
    <n v="175"/>
    <n v="0.35"/>
  </r>
  <r>
    <x v="0"/>
    <n v="1185732"/>
    <x v="224"/>
    <x v="0"/>
    <x v="41"/>
    <s v="Charleston"/>
    <x v="3"/>
    <n v="0.5"/>
    <n v="750"/>
    <n v="375"/>
    <n v="131.25"/>
    <n v="0.35"/>
  </r>
  <r>
    <x v="0"/>
    <n v="1185732"/>
    <x v="224"/>
    <x v="0"/>
    <x v="41"/>
    <s v="Charleston"/>
    <x v="4"/>
    <n v="0.6"/>
    <n v="750"/>
    <n v="450"/>
    <n v="135"/>
    <n v="0.3"/>
  </r>
  <r>
    <x v="0"/>
    <n v="1185732"/>
    <x v="224"/>
    <x v="0"/>
    <x v="41"/>
    <s v="Charleston"/>
    <x v="5"/>
    <n v="0.64999999999999991"/>
    <n v="2000"/>
    <n v="1299.9999999999998"/>
    <n v="389.99999999999994"/>
    <n v="0.3"/>
  </r>
  <r>
    <x v="0"/>
    <n v="1185732"/>
    <x v="256"/>
    <x v="0"/>
    <x v="41"/>
    <s v="Charleston"/>
    <x v="0"/>
    <n v="0.6"/>
    <n v="3500"/>
    <n v="2100"/>
    <n v="840"/>
    <n v="0.4"/>
  </r>
  <r>
    <x v="0"/>
    <n v="1185732"/>
    <x v="256"/>
    <x v="0"/>
    <x v="41"/>
    <s v="Charleston"/>
    <x v="1"/>
    <n v="0.5"/>
    <n v="1750"/>
    <n v="875"/>
    <n v="306.25"/>
    <n v="0.35"/>
  </r>
  <r>
    <x v="0"/>
    <n v="1185732"/>
    <x v="256"/>
    <x v="0"/>
    <x v="41"/>
    <s v="Charleston"/>
    <x v="2"/>
    <n v="0.5"/>
    <n v="1700"/>
    <n v="850"/>
    <n v="297.5"/>
    <n v="0.35"/>
  </r>
  <r>
    <x v="0"/>
    <n v="1185732"/>
    <x v="256"/>
    <x v="0"/>
    <x v="41"/>
    <s v="Charleston"/>
    <x v="3"/>
    <n v="0.5"/>
    <n v="1500"/>
    <n v="750"/>
    <n v="262.5"/>
    <n v="0.35"/>
  </r>
  <r>
    <x v="0"/>
    <n v="1185732"/>
    <x v="256"/>
    <x v="0"/>
    <x v="41"/>
    <s v="Charleston"/>
    <x v="4"/>
    <n v="0.6"/>
    <n v="1250"/>
    <n v="750"/>
    <n v="225"/>
    <n v="0.3"/>
  </r>
  <r>
    <x v="0"/>
    <n v="1185732"/>
    <x v="256"/>
    <x v="0"/>
    <x v="41"/>
    <s v="Charleston"/>
    <x v="5"/>
    <n v="0.64999999999999991"/>
    <n v="2250"/>
    <n v="1462.4999999999998"/>
    <n v="438.74999999999994"/>
    <n v="0.3"/>
  </r>
  <r>
    <x v="0"/>
    <n v="1185732"/>
    <x v="257"/>
    <x v="0"/>
    <x v="41"/>
    <s v="Charleston"/>
    <x v="0"/>
    <n v="0.6"/>
    <n v="4500"/>
    <n v="2700"/>
    <n v="1080"/>
    <n v="0.4"/>
  </r>
  <r>
    <x v="0"/>
    <n v="1185732"/>
    <x v="257"/>
    <x v="0"/>
    <x v="41"/>
    <s v="Charleston"/>
    <x v="1"/>
    <n v="0.5"/>
    <n v="2500"/>
    <n v="1250"/>
    <n v="437.5"/>
    <n v="0.35"/>
  </r>
  <r>
    <x v="0"/>
    <n v="1185732"/>
    <x v="257"/>
    <x v="0"/>
    <x v="41"/>
    <s v="Charleston"/>
    <x v="2"/>
    <n v="0.5"/>
    <n v="2250"/>
    <n v="1125"/>
    <n v="393.75"/>
    <n v="0.35"/>
  </r>
  <r>
    <x v="0"/>
    <n v="1185732"/>
    <x v="257"/>
    <x v="0"/>
    <x v="41"/>
    <s v="Charleston"/>
    <x v="3"/>
    <n v="0.5"/>
    <n v="1750"/>
    <n v="875"/>
    <n v="306.25"/>
    <n v="0.35"/>
  </r>
  <r>
    <x v="0"/>
    <n v="1185732"/>
    <x v="257"/>
    <x v="0"/>
    <x v="41"/>
    <s v="Charleston"/>
    <x v="4"/>
    <n v="0.6"/>
    <n v="1750"/>
    <n v="1050"/>
    <n v="315"/>
    <n v="0.3"/>
  </r>
  <r>
    <x v="0"/>
    <n v="1185732"/>
    <x v="257"/>
    <x v="0"/>
    <x v="41"/>
    <s v="Charleston"/>
    <x v="5"/>
    <n v="0.64999999999999991"/>
    <n v="2750"/>
    <n v="1787.4999999999998"/>
    <n v="536.24999999999989"/>
    <n v="0.3"/>
  </r>
  <r>
    <x v="0"/>
    <n v="1185732"/>
    <x v="102"/>
    <x v="0"/>
    <x v="42"/>
    <s v="Baltimore"/>
    <x v="0"/>
    <n v="0.4"/>
    <n v="5250"/>
    <n v="2100"/>
    <n v="735"/>
    <n v="0.35"/>
  </r>
  <r>
    <x v="0"/>
    <n v="1185732"/>
    <x v="102"/>
    <x v="0"/>
    <x v="42"/>
    <s v="Baltimore"/>
    <x v="1"/>
    <n v="0.4"/>
    <n v="3250"/>
    <n v="1300"/>
    <n v="454.99999999999994"/>
    <n v="0.35"/>
  </r>
  <r>
    <x v="0"/>
    <n v="1185732"/>
    <x v="102"/>
    <x v="0"/>
    <x v="42"/>
    <s v="Baltimore"/>
    <x v="2"/>
    <n v="0.30000000000000004"/>
    <n v="3250"/>
    <n v="975.00000000000011"/>
    <n v="390.00000000000006"/>
    <n v="0.4"/>
  </r>
  <r>
    <x v="0"/>
    <n v="1185732"/>
    <x v="102"/>
    <x v="0"/>
    <x v="42"/>
    <s v="Baltimore"/>
    <x v="3"/>
    <n v="0.35"/>
    <n v="1750"/>
    <n v="612.5"/>
    <n v="245"/>
    <n v="0.4"/>
  </r>
  <r>
    <x v="0"/>
    <n v="1185732"/>
    <x v="102"/>
    <x v="0"/>
    <x v="42"/>
    <s v="Baltimore"/>
    <x v="4"/>
    <n v="0.5"/>
    <n v="2250"/>
    <n v="1125"/>
    <n v="337.5"/>
    <n v="0.3"/>
  </r>
  <r>
    <x v="0"/>
    <n v="1185732"/>
    <x v="102"/>
    <x v="0"/>
    <x v="42"/>
    <s v="Baltimore"/>
    <x v="5"/>
    <n v="0.4"/>
    <n v="3250"/>
    <n v="1300"/>
    <n v="520"/>
    <n v="0.4"/>
  </r>
  <r>
    <x v="0"/>
    <n v="1185732"/>
    <x v="37"/>
    <x v="0"/>
    <x v="42"/>
    <s v="Baltimore"/>
    <x v="0"/>
    <n v="0.4"/>
    <n v="5750"/>
    <n v="2300"/>
    <n v="805"/>
    <n v="0.35"/>
  </r>
  <r>
    <x v="0"/>
    <n v="1185732"/>
    <x v="37"/>
    <x v="0"/>
    <x v="42"/>
    <s v="Baltimore"/>
    <x v="1"/>
    <n v="0.4"/>
    <n v="2250"/>
    <n v="900"/>
    <n v="315"/>
    <n v="0.35"/>
  </r>
  <r>
    <x v="0"/>
    <n v="1185732"/>
    <x v="37"/>
    <x v="0"/>
    <x v="42"/>
    <s v="Baltimore"/>
    <x v="2"/>
    <n v="0.30000000000000004"/>
    <n v="2750"/>
    <n v="825.00000000000011"/>
    <n v="330.00000000000006"/>
    <n v="0.4"/>
  </r>
  <r>
    <x v="0"/>
    <n v="1185732"/>
    <x v="37"/>
    <x v="0"/>
    <x v="42"/>
    <s v="Baltimore"/>
    <x v="3"/>
    <n v="0.35"/>
    <n v="1500"/>
    <n v="525"/>
    <n v="210"/>
    <n v="0.4"/>
  </r>
  <r>
    <x v="0"/>
    <n v="1185732"/>
    <x v="37"/>
    <x v="0"/>
    <x v="42"/>
    <s v="Baltimore"/>
    <x v="4"/>
    <n v="0.5"/>
    <n v="2250"/>
    <n v="1125"/>
    <n v="337.5"/>
    <n v="0.3"/>
  </r>
  <r>
    <x v="0"/>
    <n v="1185732"/>
    <x v="37"/>
    <x v="0"/>
    <x v="42"/>
    <s v="Baltimore"/>
    <x v="5"/>
    <n v="0.4"/>
    <n v="3250"/>
    <n v="1300"/>
    <n v="520"/>
    <n v="0.4"/>
  </r>
  <r>
    <x v="0"/>
    <n v="1185732"/>
    <x v="258"/>
    <x v="0"/>
    <x v="42"/>
    <s v="Baltimore"/>
    <x v="0"/>
    <n v="0.4"/>
    <n v="5450"/>
    <n v="2180"/>
    <n v="763"/>
    <n v="0.35"/>
  </r>
  <r>
    <x v="0"/>
    <n v="1185732"/>
    <x v="258"/>
    <x v="0"/>
    <x v="42"/>
    <s v="Baltimore"/>
    <x v="1"/>
    <n v="0.4"/>
    <n v="2500"/>
    <n v="1000"/>
    <n v="350"/>
    <n v="0.35"/>
  </r>
  <r>
    <x v="0"/>
    <n v="1185732"/>
    <x v="258"/>
    <x v="0"/>
    <x v="42"/>
    <s v="Baltimore"/>
    <x v="2"/>
    <n v="0.30000000000000004"/>
    <n v="2750"/>
    <n v="825.00000000000011"/>
    <n v="330.00000000000006"/>
    <n v="0.4"/>
  </r>
  <r>
    <x v="0"/>
    <n v="1185732"/>
    <x v="258"/>
    <x v="0"/>
    <x v="42"/>
    <s v="Baltimore"/>
    <x v="3"/>
    <n v="0.35"/>
    <n v="1250"/>
    <n v="437.5"/>
    <n v="175"/>
    <n v="0.4"/>
  </r>
  <r>
    <x v="0"/>
    <n v="1185732"/>
    <x v="258"/>
    <x v="0"/>
    <x v="42"/>
    <s v="Baltimore"/>
    <x v="4"/>
    <n v="0.5"/>
    <n v="1750"/>
    <n v="875"/>
    <n v="262.5"/>
    <n v="0.3"/>
  </r>
  <r>
    <x v="0"/>
    <n v="1185732"/>
    <x v="258"/>
    <x v="0"/>
    <x v="42"/>
    <s v="Baltimore"/>
    <x v="5"/>
    <n v="0.4"/>
    <n v="2750"/>
    <n v="1100"/>
    <n v="440"/>
    <n v="0.4"/>
  </r>
  <r>
    <x v="0"/>
    <n v="1185732"/>
    <x v="259"/>
    <x v="0"/>
    <x v="42"/>
    <s v="Baltimore"/>
    <x v="0"/>
    <n v="0.4"/>
    <n v="5250"/>
    <n v="2100"/>
    <n v="735"/>
    <n v="0.35"/>
  </r>
  <r>
    <x v="0"/>
    <n v="1185732"/>
    <x v="259"/>
    <x v="0"/>
    <x v="42"/>
    <s v="Baltimore"/>
    <x v="1"/>
    <n v="0.4"/>
    <n v="2250"/>
    <n v="900"/>
    <n v="315"/>
    <n v="0.35"/>
  </r>
  <r>
    <x v="0"/>
    <n v="1185732"/>
    <x v="259"/>
    <x v="0"/>
    <x v="42"/>
    <s v="Baltimore"/>
    <x v="2"/>
    <n v="0.30000000000000004"/>
    <n v="2250"/>
    <n v="675.00000000000011"/>
    <n v="270.00000000000006"/>
    <n v="0.4"/>
  </r>
  <r>
    <x v="0"/>
    <n v="1185732"/>
    <x v="259"/>
    <x v="0"/>
    <x v="42"/>
    <s v="Baltimore"/>
    <x v="3"/>
    <n v="0.35"/>
    <n v="1500"/>
    <n v="525"/>
    <n v="210"/>
    <n v="0.4"/>
  </r>
  <r>
    <x v="0"/>
    <n v="1185732"/>
    <x v="259"/>
    <x v="0"/>
    <x v="42"/>
    <s v="Baltimore"/>
    <x v="4"/>
    <n v="0.5"/>
    <n v="1500"/>
    <n v="750"/>
    <n v="225"/>
    <n v="0.3"/>
  </r>
  <r>
    <x v="0"/>
    <n v="1185732"/>
    <x v="259"/>
    <x v="0"/>
    <x v="42"/>
    <s v="Baltimore"/>
    <x v="5"/>
    <n v="0.4"/>
    <n v="3000"/>
    <n v="1200"/>
    <n v="480"/>
    <n v="0.4"/>
  </r>
  <r>
    <x v="0"/>
    <n v="1185732"/>
    <x v="236"/>
    <x v="0"/>
    <x v="42"/>
    <s v="Baltimore"/>
    <x v="0"/>
    <n v="0.54999999999999993"/>
    <n v="5700"/>
    <n v="3134.9999999999995"/>
    <n v="1097.2499999999998"/>
    <n v="0.35"/>
  </r>
  <r>
    <x v="0"/>
    <n v="1185732"/>
    <x v="236"/>
    <x v="0"/>
    <x v="42"/>
    <s v="Baltimore"/>
    <x v="1"/>
    <n v="0.5"/>
    <n v="2750"/>
    <n v="1375"/>
    <n v="481.24999999999994"/>
    <n v="0.35"/>
  </r>
  <r>
    <x v="0"/>
    <n v="1185732"/>
    <x v="236"/>
    <x v="0"/>
    <x v="42"/>
    <s v="Baltimore"/>
    <x v="2"/>
    <n v="0.45"/>
    <n v="3000"/>
    <n v="1350"/>
    <n v="540"/>
    <n v="0.4"/>
  </r>
  <r>
    <x v="0"/>
    <n v="1185732"/>
    <x v="236"/>
    <x v="0"/>
    <x v="42"/>
    <s v="Baltimore"/>
    <x v="3"/>
    <n v="0.45"/>
    <n v="2500"/>
    <n v="1125"/>
    <n v="450"/>
    <n v="0.4"/>
  </r>
  <r>
    <x v="0"/>
    <n v="1185732"/>
    <x v="236"/>
    <x v="0"/>
    <x v="42"/>
    <s v="Baltimore"/>
    <x v="4"/>
    <n v="0.54999999999999993"/>
    <n v="2750"/>
    <n v="1512.4999999999998"/>
    <n v="453.74999999999994"/>
    <n v="0.3"/>
  </r>
  <r>
    <x v="0"/>
    <n v="1185732"/>
    <x v="236"/>
    <x v="0"/>
    <x v="42"/>
    <s v="Baltimore"/>
    <x v="5"/>
    <n v="0.6"/>
    <n v="4000"/>
    <n v="2400"/>
    <n v="960"/>
    <n v="0.4"/>
  </r>
  <r>
    <x v="0"/>
    <n v="1185732"/>
    <x v="41"/>
    <x v="0"/>
    <x v="42"/>
    <s v="Baltimore"/>
    <x v="0"/>
    <n v="0.54999999999999993"/>
    <n v="6500"/>
    <n v="3574.9999999999995"/>
    <n v="1251.2499999999998"/>
    <n v="0.35"/>
  </r>
  <r>
    <x v="0"/>
    <n v="1185732"/>
    <x v="41"/>
    <x v="0"/>
    <x v="42"/>
    <s v="Baltimore"/>
    <x v="1"/>
    <n v="0.5"/>
    <n v="4000"/>
    <n v="2000"/>
    <n v="700"/>
    <n v="0.35"/>
  </r>
  <r>
    <x v="0"/>
    <n v="1185732"/>
    <x v="41"/>
    <x v="0"/>
    <x v="42"/>
    <s v="Baltimore"/>
    <x v="2"/>
    <n v="0.45"/>
    <n v="3250"/>
    <n v="1462.5"/>
    <n v="585"/>
    <n v="0.4"/>
  </r>
  <r>
    <x v="0"/>
    <n v="1185732"/>
    <x v="41"/>
    <x v="0"/>
    <x v="42"/>
    <s v="Baltimore"/>
    <x v="3"/>
    <n v="0.45"/>
    <n v="3000"/>
    <n v="1350"/>
    <n v="540"/>
    <n v="0.4"/>
  </r>
  <r>
    <x v="0"/>
    <n v="1185732"/>
    <x v="41"/>
    <x v="0"/>
    <x v="42"/>
    <s v="Baltimore"/>
    <x v="4"/>
    <n v="0.54999999999999993"/>
    <n v="3000"/>
    <n v="1649.9999999999998"/>
    <n v="494.99999999999989"/>
    <n v="0.3"/>
  </r>
  <r>
    <x v="0"/>
    <n v="1185732"/>
    <x v="41"/>
    <x v="0"/>
    <x v="42"/>
    <s v="Baltimore"/>
    <x v="5"/>
    <n v="0.6"/>
    <n v="4500"/>
    <n v="2700"/>
    <n v="1080"/>
    <n v="0.4"/>
  </r>
  <r>
    <x v="0"/>
    <n v="1185732"/>
    <x v="260"/>
    <x v="0"/>
    <x v="42"/>
    <s v="Baltimore"/>
    <x v="0"/>
    <n v="0.54999999999999993"/>
    <n v="6750"/>
    <n v="3712.4999999999995"/>
    <n v="1299.3749999999998"/>
    <n v="0.35"/>
  </r>
  <r>
    <x v="0"/>
    <n v="1185732"/>
    <x v="260"/>
    <x v="0"/>
    <x v="42"/>
    <s v="Baltimore"/>
    <x v="1"/>
    <n v="0.5"/>
    <n v="4250"/>
    <n v="2125"/>
    <n v="743.75"/>
    <n v="0.35"/>
  </r>
  <r>
    <x v="0"/>
    <n v="1185732"/>
    <x v="260"/>
    <x v="0"/>
    <x v="42"/>
    <s v="Baltimore"/>
    <x v="2"/>
    <n v="0.45"/>
    <n v="3500"/>
    <n v="1575"/>
    <n v="630"/>
    <n v="0.4"/>
  </r>
  <r>
    <x v="0"/>
    <n v="1185732"/>
    <x v="260"/>
    <x v="0"/>
    <x v="42"/>
    <s v="Baltimore"/>
    <x v="3"/>
    <n v="0.45"/>
    <n v="3000"/>
    <n v="1350"/>
    <n v="540"/>
    <n v="0.4"/>
  </r>
  <r>
    <x v="0"/>
    <n v="1185732"/>
    <x v="260"/>
    <x v="0"/>
    <x v="42"/>
    <s v="Baltimore"/>
    <x v="4"/>
    <n v="0.54999999999999993"/>
    <n v="3250"/>
    <n v="1787.4999999999998"/>
    <n v="536.24999999999989"/>
    <n v="0.3"/>
  </r>
  <r>
    <x v="0"/>
    <n v="1185732"/>
    <x v="260"/>
    <x v="0"/>
    <x v="42"/>
    <s v="Baltimore"/>
    <x v="5"/>
    <n v="0.6"/>
    <n v="5000"/>
    <n v="3000"/>
    <n v="1200"/>
    <n v="0.4"/>
  </r>
  <r>
    <x v="0"/>
    <n v="1185732"/>
    <x v="261"/>
    <x v="0"/>
    <x v="42"/>
    <s v="Baltimore"/>
    <x v="0"/>
    <n v="0.54999999999999993"/>
    <n v="6500"/>
    <n v="3574.9999999999995"/>
    <n v="1251.2499999999998"/>
    <n v="0.35"/>
  </r>
  <r>
    <x v="0"/>
    <n v="1185732"/>
    <x v="261"/>
    <x v="0"/>
    <x v="42"/>
    <s v="Baltimore"/>
    <x v="1"/>
    <n v="0.5"/>
    <n v="4250"/>
    <n v="2125"/>
    <n v="743.75"/>
    <n v="0.35"/>
  </r>
  <r>
    <x v="0"/>
    <n v="1185732"/>
    <x v="261"/>
    <x v="0"/>
    <x v="42"/>
    <s v="Baltimore"/>
    <x v="2"/>
    <n v="0.45"/>
    <n v="3500"/>
    <n v="1575"/>
    <n v="630"/>
    <n v="0.4"/>
  </r>
  <r>
    <x v="0"/>
    <n v="1185732"/>
    <x v="261"/>
    <x v="0"/>
    <x v="42"/>
    <s v="Baltimore"/>
    <x v="3"/>
    <n v="0.45"/>
    <n v="2500"/>
    <n v="1125"/>
    <n v="450"/>
    <n v="0.4"/>
  </r>
  <r>
    <x v="0"/>
    <n v="1185732"/>
    <x v="261"/>
    <x v="0"/>
    <x v="42"/>
    <s v="Baltimore"/>
    <x v="4"/>
    <n v="0.54999999999999993"/>
    <n v="2250"/>
    <n v="1237.4999999999998"/>
    <n v="371.24999999999994"/>
    <n v="0.3"/>
  </r>
  <r>
    <x v="0"/>
    <n v="1185732"/>
    <x v="261"/>
    <x v="0"/>
    <x v="42"/>
    <s v="Baltimore"/>
    <x v="5"/>
    <n v="0.6"/>
    <n v="4000"/>
    <n v="2400"/>
    <n v="960"/>
    <n v="0.4"/>
  </r>
  <r>
    <x v="0"/>
    <n v="1185732"/>
    <x v="239"/>
    <x v="0"/>
    <x v="42"/>
    <s v="Baltimore"/>
    <x v="0"/>
    <n v="0.54999999999999993"/>
    <n v="5250"/>
    <n v="2887.4999999999995"/>
    <n v="1010.6249999999998"/>
    <n v="0.35"/>
  </r>
  <r>
    <x v="0"/>
    <n v="1185732"/>
    <x v="239"/>
    <x v="0"/>
    <x v="42"/>
    <s v="Baltimore"/>
    <x v="1"/>
    <n v="0.5"/>
    <n v="3250"/>
    <n v="1625"/>
    <n v="568.75"/>
    <n v="0.35"/>
  </r>
  <r>
    <x v="0"/>
    <n v="1185732"/>
    <x v="239"/>
    <x v="0"/>
    <x v="42"/>
    <s v="Baltimore"/>
    <x v="2"/>
    <n v="0.45"/>
    <n v="2250"/>
    <n v="1012.5"/>
    <n v="405"/>
    <n v="0.4"/>
  </r>
  <r>
    <x v="0"/>
    <n v="1185732"/>
    <x v="239"/>
    <x v="0"/>
    <x v="42"/>
    <s v="Baltimore"/>
    <x v="3"/>
    <n v="0.45"/>
    <n v="2000"/>
    <n v="900"/>
    <n v="360"/>
    <n v="0.4"/>
  </r>
  <r>
    <x v="0"/>
    <n v="1185732"/>
    <x v="239"/>
    <x v="0"/>
    <x v="42"/>
    <s v="Baltimore"/>
    <x v="4"/>
    <n v="0.54999999999999993"/>
    <n v="2000"/>
    <n v="1099.9999999999998"/>
    <n v="329.99999999999994"/>
    <n v="0.3"/>
  </r>
  <r>
    <x v="0"/>
    <n v="1185732"/>
    <x v="239"/>
    <x v="0"/>
    <x v="42"/>
    <s v="Baltimore"/>
    <x v="5"/>
    <n v="0.6"/>
    <n v="3000"/>
    <n v="1800"/>
    <n v="720"/>
    <n v="0.4"/>
  </r>
  <r>
    <x v="0"/>
    <n v="1185732"/>
    <x v="45"/>
    <x v="0"/>
    <x v="42"/>
    <s v="Baltimore"/>
    <x v="0"/>
    <n v="0.6"/>
    <n v="4750"/>
    <n v="2850"/>
    <n v="997.49999999999989"/>
    <n v="0.35"/>
  </r>
  <r>
    <x v="0"/>
    <n v="1185732"/>
    <x v="45"/>
    <x v="0"/>
    <x v="42"/>
    <s v="Baltimore"/>
    <x v="1"/>
    <n v="0.55000000000000004"/>
    <n v="3000"/>
    <n v="1650.0000000000002"/>
    <n v="577.5"/>
    <n v="0.35"/>
  </r>
  <r>
    <x v="0"/>
    <n v="1185732"/>
    <x v="45"/>
    <x v="0"/>
    <x v="42"/>
    <s v="Baltimore"/>
    <x v="2"/>
    <n v="0.55000000000000004"/>
    <n v="2000"/>
    <n v="1100"/>
    <n v="440"/>
    <n v="0.4"/>
  </r>
  <r>
    <x v="0"/>
    <n v="1185732"/>
    <x v="45"/>
    <x v="0"/>
    <x v="42"/>
    <s v="Baltimore"/>
    <x v="3"/>
    <n v="0.55000000000000004"/>
    <n v="1750"/>
    <n v="962.50000000000011"/>
    <n v="385.00000000000006"/>
    <n v="0.4"/>
  </r>
  <r>
    <x v="0"/>
    <n v="1185732"/>
    <x v="45"/>
    <x v="0"/>
    <x v="42"/>
    <s v="Baltimore"/>
    <x v="4"/>
    <n v="0.65"/>
    <n v="1750"/>
    <n v="1137.5"/>
    <n v="341.25"/>
    <n v="0.3"/>
  </r>
  <r>
    <x v="0"/>
    <n v="1185732"/>
    <x v="45"/>
    <x v="0"/>
    <x v="42"/>
    <s v="Baltimore"/>
    <x v="5"/>
    <n v="0.7"/>
    <n v="3000"/>
    <n v="2100"/>
    <n v="840"/>
    <n v="0.4"/>
  </r>
  <r>
    <x v="0"/>
    <n v="1185732"/>
    <x v="262"/>
    <x v="0"/>
    <x v="42"/>
    <s v="Baltimore"/>
    <x v="0"/>
    <n v="0.65"/>
    <n v="4500"/>
    <n v="2925"/>
    <n v="1023.7499999999999"/>
    <n v="0.35"/>
  </r>
  <r>
    <x v="0"/>
    <n v="1185732"/>
    <x v="262"/>
    <x v="0"/>
    <x v="42"/>
    <s v="Baltimore"/>
    <x v="1"/>
    <n v="0.55000000000000004"/>
    <n v="3250"/>
    <n v="1787.5000000000002"/>
    <n v="625.625"/>
    <n v="0.35"/>
  </r>
  <r>
    <x v="0"/>
    <n v="1185732"/>
    <x v="262"/>
    <x v="0"/>
    <x v="42"/>
    <s v="Baltimore"/>
    <x v="2"/>
    <n v="0.55000000000000004"/>
    <n v="3200"/>
    <n v="1760.0000000000002"/>
    <n v="704.00000000000011"/>
    <n v="0.4"/>
  </r>
  <r>
    <x v="0"/>
    <n v="1185732"/>
    <x v="262"/>
    <x v="0"/>
    <x v="42"/>
    <s v="Baltimore"/>
    <x v="3"/>
    <n v="0.55000000000000004"/>
    <n v="3000"/>
    <n v="1650.0000000000002"/>
    <n v="660.00000000000011"/>
    <n v="0.4"/>
  </r>
  <r>
    <x v="0"/>
    <n v="1185732"/>
    <x v="262"/>
    <x v="0"/>
    <x v="42"/>
    <s v="Baltimore"/>
    <x v="4"/>
    <n v="0.65"/>
    <n v="2750"/>
    <n v="1787.5"/>
    <n v="536.25"/>
    <n v="0.3"/>
  </r>
  <r>
    <x v="0"/>
    <n v="1185732"/>
    <x v="262"/>
    <x v="0"/>
    <x v="42"/>
    <s v="Baltimore"/>
    <x v="5"/>
    <n v="0.7"/>
    <n v="3750"/>
    <n v="2625"/>
    <n v="1050"/>
    <n v="0.4"/>
  </r>
  <r>
    <x v="0"/>
    <n v="1185732"/>
    <x v="263"/>
    <x v="0"/>
    <x v="42"/>
    <s v="Baltimore"/>
    <x v="0"/>
    <n v="0.65"/>
    <n v="6000"/>
    <n v="3900"/>
    <n v="1365"/>
    <n v="0.35"/>
  </r>
  <r>
    <x v="0"/>
    <n v="1185732"/>
    <x v="263"/>
    <x v="0"/>
    <x v="42"/>
    <s v="Baltimore"/>
    <x v="1"/>
    <n v="0.55000000000000004"/>
    <n v="4000"/>
    <n v="2200"/>
    <n v="770"/>
    <n v="0.35"/>
  </r>
  <r>
    <x v="0"/>
    <n v="1185732"/>
    <x v="263"/>
    <x v="0"/>
    <x v="42"/>
    <s v="Baltimore"/>
    <x v="2"/>
    <n v="0.55000000000000004"/>
    <n v="3750"/>
    <n v="2062.5"/>
    <n v="825"/>
    <n v="0.4"/>
  </r>
  <r>
    <x v="0"/>
    <n v="1185732"/>
    <x v="263"/>
    <x v="0"/>
    <x v="42"/>
    <s v="Baltimore"/>
    <x v="3"/>
    <n v="0.55000000000000004"/>
    <n v="3250"/>
    <n v="1787.5000000000002"/>
    <n v="715.00000000000011"/>
    <n v="0.4"/>
  </r>
  <r>
    <x v="0"/>
    <n v="1185732"/>
    <x v="263"/>
    <x v="0"/>
    <x v="42"/>
    <s v="Baltimore"/>
    <x v="4"/>
    <n v="0.65"/>
    <n v="3250"/>
    <n v="2112.5"/>
    <n v="633.75"/>
    <n v="0.3"/>
  </r>
  <r>
    <x v="0"/>
    <n v="1185732"/>
    <x v="263"/>
    <x v="0"/>
    <x v="42"/>
    <s v="Baltimore"/>
    <x v="5"/>
    <n v="0.7"/>
    <n v="4250"/>
    <n v="2975"/>
    <n v="1190"/>
    <n v="0.4"/>
  </r>
  <r>
    <x v="0"/>
    <n v="1185732"/>
    <x v="136"/>
    <x v="0"/>
    <x v="43"/>
    <s v="Wilmington"/>
    <x v="0"/>
    <n v="0.35000000000000003"/>
    <n v="4750"/>
    <n v="1662.5000000000002"/>
    <n v="581.875"/>
    <n v="0.35"/>
  </r>
  <r>
    <x v="0"/>
    <n v="1185732"/>
    <x v="136"/>
    <x v="0"/>
    <x v="43"/>
    <s v="Wilmington"/>
    <x v="1"/>
    <n v="0.35000000000000003"/>
    <n v="2750"/>
    <n v="962.50000000000011"/>
    <n v="336.875"/>
    <n v="0.35"/>
  </r>
  <r>
    <x v="0"/>
    <n v="1185732"/>
    <x v="136"/>
    <x v="0"/>
    <x v="43"/>
    <s v="Wilmington"/>
    <x v="2"/>
    <n v="0.25000000000000006"/>
    <n v="2750"/>
    <n v="687.50000000000011"/>
    <n v="275.00000000000006"/>
    <n v="0.4"/>
  </r>
  <r>
    <x v="0"/>
    <n v="1185732"/>
    <x v="136"/>
    <x v="0"/>
    <x v="43"/>
    <s v="Wilmington"/>
    <x v="3"/>
    <n v="0.3"/>
    <n v="1250"/>
    <n v="375"/>
    <n v="150"/>
    <n v="0.4"/>
  </r>
  <r>
    <x v="0"/>
    <n v="1185732"/>
    <x v="136"/>
    <x v="0"/>
    <x v="43"/>
    <s v="Wilmington"/>
    <x v="4"/>
    <n v="0.45"/>
    <n v="1750"/>
    <n v="787.5"/>
    <n v="236.25"/>
    <n v="0.3"/>
  </r>
  <r>
    <x v="0"/>
    <n v="1185732"/>
    <x v="136"/>
    <x v="0"/>
    <x v="43"/>
    <s v="Wilmington"/>
    <x v="5"/>
    <n v="0.35000000000000003"/>
    <n v="2750"/>
    <n v="962.50000000000011"/>
    <n v="385.00000000000006"/>
    <n v="0.4"/>
  </r>
  <r>
    <x v="0"/>
    <n v="1185732"/>
    <x v="264"/>
    <x v="0"/>
    <x v="43"/>
    <s v="Wilmington"/>
    <x v="0"/>
    <n v="0.35000000000000003"/>
    <n v="5250"/>
    <n v="1837.5000000000002"/>
    <n v="643.125"/>
    <n v="0.35"/>
  </r>
  <r>
    <x v="0"/>
    <n v="1185732"/>
    <x v="264"/>
    <x v="0"/>
    <x v="43"/>
    <s v="Wilmington"/>
    <x v="1"/>
    <n v="0.35000000000000003"/>
    <n v="1750"/>
    <n v="612.50000000000011"/>
    <n v="214.37500000000003"/>
    <n v="0.35"/>
  </r>
  <r>
    <x v="0"/>
    <n v="1185732"/>
    <x v="264"/>
    <x v="0"/>
    <x v="43"/>
    <s v="Wilmington"/>
    <x v="2"/>
    <n v="0.25000000000000006"/>
    <n v="2250"/>
    <n v="562.50000000000011"/>
    <n v="225.00000000000006"/>
    <n v="0.4"/>
  </r>
  <r>
    <x v="0"/>
    <n v="1185732"/>
    <x v="264"/>
    <x v="0"/>
    <x v="43"/>
    <s v="Wilmington"/>
    <x v="3"/>
    <n v="0.3"/>
    <n v="1000"/>
    <n v="300"/>
    <n v="120"/>
    <n v="0.4"/>
  </r>
  <r>
    <x v="0"/>
    <n v="1185732"/>
    <x v="264"/>
    <x v="0"/>
    <x v="43"/>
    <s v="Wilmington"/>
    <x v="4"/>
    <n v="0.45"/>
    <n v="1750"/>
    <n v="787.5"/>
    <n v="236.25"/>
    <n v="0.3"/>
  </r>
  <r>
    <x v="0"/>
    <n v="1185732"/>
    <x v="264"/>
    <x v="0"/>
    <x v="43"/>
    <s v="Wilmington"/>
    <x v="5"/>
    <n v="0.35000000000000003"/>
    <n v="2750"/>
    <n v="962.50000000000011"/>
    <n v="385.00000000000006"/>
    <n v="0.4"/>
  </r>
  <r>
    <x v="0"/>
    <n v="1185732"/>
    <x v="173"/>
    <x v="0"/>
    <x v="43"/>
    <s v="Wilmington"/>
    <x v="0"/>
    <n v="0.35000000000000003"/>
    <n v="4950"/>
    <n v="1732.5000000000002"/>
    <n v="606.375"/>
    <n v="0.35"/>
  </r>
  <r>
    <x v="0"/>
    <n v="1185732"/>
    <x v="173"/>
    <x v="0"/>
    <x v="43"/>
    <s v="Wilmington"/>
    <x v="1"/>
    <n v="0.35000000000000003"/>
    <n v="2000"/>
    <n v="700.00000000000011"/>
    <n v="245.00000000000003"/>
    <n v="0.35"/>
  </r>
  <r>
    <x v="0"/>
    <n v="1185732"/>
    <x v="173"/>
    <x v="0"/>
    <x v="43"/>
    <s v="Wilmington"/>
    <x v="2"/>
    <n v="0.25000000000000006"/>
    <n v="2250"/>
    <n v="562.50000000000011"/>
    <n v="225.00000000000006"/>
    <n v="0.4"/>
  </r>
  <r>
    <x v="0"/>
    <n v="1185732"/>
    <x v="173"/>
    <x v="0"/>
    <x v="43"/>
    <s v="Wilmington"/>
    <x v="3"/>
    <n v="0.3"/>
    <n v="750"/>
    <n v="225"/>
    <n v="90"/>
    <n v="0.4"/>
  </r>
  <r>
    <x v="0"/>
    <n v="1185732"/>
    <x v="173"/>
    <x v="0"/>
    <x v="43"/>
    <s v="Wilmington"/>
    <x v="4"/>
    <n v="0.45"/>
    <n v="1250"/>
    <n v="562.5"/>
    <n v="168.75"/>
    <n v="0.3"/>
  </r>
  <r>
    <x v="0"/>
    <n v="1185732"/>
    <x v="173"/>
    <x v="0"/>
    <x v="43"/>
    <s v="Wilmington"/>
    <x v="5"/>
    <n v="0.35000000000000003"/>
    <n v="2250"/>
    <n v="787.50000000000011"/>
    <n v="315.00000000000006"/>
    <n v="0.4"/>
  </r>
  <r>
    <x v="0"/>
    <n v="1185732"/>
    <x v="265"/>
    <x v="0"/>
    <x v="43"/>
    <s v="Wilmington"/>
    <x v="0"/>
    <n v="0.35000000000000003"/>
    <n v="4750"/>
    <n v="1662.5000000000002"/>
    <n v="581.875"/>
    <n v="0.35"/>
  </r>
  <r>
    <x v="0"/>
    <n v="1185732"/>
    <x v="265"/>
    <x v="0"/>
    <x v="43"/>
    <s v="Wilmington"/>
    <x v="1"/>
    <n v="0.35000000000000003"/>
    <n v="1750"/>
    <n v="612.50000000000011"/>
    <n v="214.37500000000003"/>
    <n v="0.35"/>
  </r>
  <r>
    <x v="0"/>
    <n v="1185732"/>
    <x v="265"/>
    <x v="0"/>
    <x v="43"/>
    <s v="Wilmington"/>
    <x v="2"/>
    <n v="0.25000000000000006"/>
    <n v="1750"/>
    <n v="437.50000000000011"/>
    <n v="175.00000000000006"/>
    <n v="0.4"/>
  </r>
  <r>
    <x v="0"/>
    <n v="1185732"/>
    <x v="265"/>
    <x v="0"/>
    <x v="43"/>
    <s v="Wilmington"/>
    <x v="3"/>
    <n v="0.3"/>
    <n v="1000"/>
    <n v="300"/>
    <n v="120"/>
    <n v="0.4"/>
  </r>
  <r>
    <x v="0"/>
    <n v="1185732"/>
    <x v="265"/>
    <x v="0"/>
    <x v="43"/>
    <s v="Wilmington"/>
    <x v="4"/>
    <n v="0.45"/>
    <n v="1000"/>
    <n v="450"/>
    <n v="135"/>
    <n v="0.3"/>
  </r>
  <r>
    <x v="0"/>
    <n v="1185732"/>
    <x v="265"/>
    <x v="0"/>
    <x v="43"/>
    <s v="Wilmington"/>
    <x v="5"/>
    <n v="0.35000000000000003"/>
    <n v="2500"/>
    <n v="875.00000000000011"/>
    <n v="350.00000000000006"/>
    <n v="0.4"/>
  </r>
  <r>
    <x v="0"/>
    <n v="1185732"/>
    <x v="61"/>
    <x v="0"/>
    <x v="43"/>
    <s v="Wilmington"/>
    <x v="0"/>
    <n v="0.49999999999999994"/>
    <n v="5200"/>
    <n v="2599.9999999999995"/>
    <n v="909.99999999999977"/>
    <n v="0.35"/>
  </r>
  <r>
    <x v="0"/>
    <n v="1185732"/>
    <x v="61"/>
    <x v="0"/>
    <x v="43"/>
    <s v="Wilmington"/>
    <x v="1"/>
    <n v="0.45"/>
    <n v="2250"/>
    <n v="1012.5"/>
    <n v="354.375"/>
    <n v="0.35"/>
  </r>
  <r>
    <x v="0"/>
    <n v="1185732"/>
    <x v="61"/>
    <x v="0"/>
    <x v="43"/>
    <s v="Wilmington"/>
    <x v="2"/>
    <n v="0.4"/>
    <n v="2500"/>
    <n v="1000"/>
    <n v="400"/>
    <n v="0.4"/>
  </r>
  <r>
    <x v="0"/>
    <n v="1185732"/>
    <x v="61"/>
    <x v="0"/>
    <x v="43"/>
    <s v="Wilmington"/>
    <x v="3"/>
    <n v="0.4"/>
    <n v="2000"/>
    <n v="800"/>
    <n v="320"/>
    <n v="0.4"/>
  </r>
  <r>
    <x v="0"/>
    <n v="1185732"/>
    <x v="61"/>
    <x v="0"/>
    <x v="43"/>
    <s v="Wilmington"/>
    <x v="4"/>
    <n v="0.49999999999999994"/>
    <n v="2250"/>
    <n v="1124.9999999999998"/>
    <n v="337.49999999999994"/>
    <n v="0.3"/>
  </r>
  <r>
    <x v="0"/>
    <n v="1185732"/>
    <x v="61"/>
    <x v="0"/>
    <x v="43"/>
    <s v="Wilmington"/>
    <x v="5"/>
    <n v="0.54999999999999993"/>
    <n v="3500"/>
    <n v="1924.9999999999998"/>
    <n v="770"/>
    <n v="0.4"/>
  </r>
  <r>
    <x v="0"/>
    <n v="1185732"/>
    <x v="266"/>
    <x v="0"/>
    <x v="43"/>
    <s v="Wilmington"/>
    <x v="0"/>
    <n v="0.49999999999999994"/>
    <n v="6000"/>
    <n v="2999.9999999999995"/>
    <n v="1049.9999999999998"/>
    <n v="0.35"/>
  </r>
  <r>
    <x v="0"/>
    <n v="1185732"/>
    <x v="266"/>
    <x v="0"/>
    <x v="43"/>
    <s v="Wilmington"/>
    <x v="1"/>
    <n v="0.45"/>
    <n v="3500"/>
    <n v="1575"/>
    <n v="551.25"/>
    <n v="0.35"/>
  </r>
  <r>
    <x v="0"/>
    <n v="1185732"/>
    <x v="266"/>
    <x v="0"/>
    <x v="43"/>
    <s v="Wilmington"/>
    <x v="2"/>
    <n v="0.4"/>
    <n v="2750"/>
    <n v="1100"/>
    <n v="440"/>
    <n v="0.4"/>
  </r>
  <r>
    <x v="0"/>
    <n v="1185732"/>
    <x v="266"/>
    <x v="0"/>
    <x v="43"/>
    <s v="Wilmington"/>
    <x v="3"/>
    <n v="0.4"/>
    <n v="2500"/>
    <n v="1000"/>
    <n v="400"/>
    <n v="0.4"/>
  </r>
  <r>
    <x v="0"/>
    <n v="1185732"/>
    <x v="266"/>
    <x v="0"/>
    <x v="43"/>
    <s v="Wilmington"/>
    <x v="4"/>
    <n v="0.49999999999999994"/>
    <n v="2500"/>
    <n v="1249.9999999999998"/>
    <n v="374.99999999999994"/>
    <n v="0.3"/>
  </r>
  <r>
    <x v="0"/>
    <n v="1185732"/>
    <x v="266"/>
    <x v="0"/>
    <x v="43"/>
    <s v="Wilmington"/>
    <x v="5"/>
    <n v="0.54999999999999993"/>
    <n v="4000"/>
    <n v="2199.9999999999995"/>
    <n v="879.99999999999989"/>
    <n v="0.4"/>
  </r>
  <r>
    <x v="0"/>
    <n v="1185732"/>
    <x v="176"/>
    <x v="0"/>
    <x v="43"/>
    <s v="Wilmington"/>
    <x v="0"/>
    <n v="0.49999999999999994"/>
    <n v="6250"/>
    <n v="3124.9999999999995"/>
    <n v="1093.7499999999998"/>
    <n v="0.35"/>
  </r>
  <r>
    <x v="0"/>
    <n v="1185732"/>
    <x v="176"/>
    <x v="0"/>
    <x v="43"/>
    <s v="Wilmington"/>
    <x v="1"/>
    <n v="0.45"/>
    <n v="3750"/>
    <n v="1687.5"/>
    <n v="590.625"/>
    <n v="0.35"/>
  </r>
  <r>
    <x v="0"/>
    <n v="1185732"/>
    <x v="176"/>
    <x v="0"/>
    <x v="43"/>
    <s v="Wilmington"/>
    <x v="2"/>
    <n v="0.4"/>
    <n v="3000"/>
    <n v="1200"/>
    <n v="480"/>
    <n v="0.4"/>
  </r>
  <r>
    <x v="0"/>
    <n v="1185732"/>
    <x v="176"/>
    <x v="0"/>
    <x v="43"/>
    <s v="Wilmington"/>
    <x v="3"/>
    <n v="0.4"/>
    <n v="2500"/>
    <n v="1000"/>
    <n v="400"/>
    <n v="0.4"/>
  </r>
  <r>
    <x v="0"/>
    <n v="1185732"/>
    <x v="176"/>
    <x v="0"/>
    <x v="43"/>
    <s v="Wilmington"/>
    <x v="4"/>
    <n v="0.49999999999999994"/>
    <n v="2750"/>
    <n v="1374.9999999999998"/>
    <n v="412.49999999999994"/>
    <n v="0.3"/>
  </r>
  <r>
    <x v="0"/>
    <n v="1185732"/>
    <x v="176"/>
    <x v="0"/>
    <x v="43"/>
    <s v="Wilmington"/>
    <x v="5"/>
    <n v="0.54999999999999993"/>
    <n v="4500"/>
    <n v="2474.9999999999995"/>
    <n v="989.99999999999989"/>
    <n v="0.4"/>
  </r>
  <r>
    <x v="0"/>
    <n v="1185732"/>
    <x v="117"/>
    <x v="0"/>
    <x v="43"/>
    <s v="Wilmington"/>
    <x v="0"/>
    <n v="0.49999999999999994"/>
    <n v="6000"/>
    <n v="2999.9999999999995"/>
    <n v="1049.9999999999998"/>
    <n v="0.35"/>
  </r>
  <r>
    <x v="0"/>
    <n v="1185732"/>
    <x v="117"/>
    <x v="0"/>
    <x v="43"/>
    <s v="Wilmington"/>
    <x v="1"/>
    <n v="0.45"/>
    <n v="3750"/>
    <n v="1687.5"/>
    <n v="590.625"/>
    <n v="0.35"/>
  </r>
  <r>
    <x v="0"/>
    <n v="1185732"/>
    <x v="117"/>
    <x v="0"/>
    <x v="43"/>
    <s v="Wilmington"/>
    <x v="2"/>
    <n v="0.4"/>
    <n v="3000"/>
    <n v="1200"/>
    <n v="480"/>
    <n v="0.4"/>
  </r>
  <r>
    <x v="0"/>
    <n v="1185732"/>
    <x v="117"/>
    <x v="0"/>
    <x v="43"/>
    <s v="Wilmington"/>
    <x v="3"/>
    <n v="0.4"/>
    <n v="2000"/>
    <n v="800"/>
    <n v="320"/>
    <n v="0.4"/>
  </r>
  <r>
    <x v="0"/>
    <n v="1185732"/>
    <x v="117"/>
    <x v="0"/>
    <x v="43"/>
    <s v="Wilmington"/>
    <x v="4"/>
    <n v="0.49999999999999994"/>
    <n v="1750"/>
    <n v="874.99999999999989"/>
    <n v="262.49999999999994"/>
    <n v="0.3"/>
  </r>
  <r>
    <x v="0"/>
    <n v="1185732"/>
    <x v="117"/>
    <x v="0"/>
    <x v="43"/>
    <s v="Wilmington"/>
    <x v="5"/>
    <n v="0.54999999999999993"/>
    <n v="3500"/>
    <n v="1924.9999999999998"/>
    <n v="770"/>
    <n v="0.4"/>
  </r>
  <r>
    <x v="0"/>
    <n v="1185732"/>
    <x v="63"/>
    <x v="0"/>
    <x v="43"/>
    <s v="Wilmington"/>
    <x v="0"/>
    <n v="0.49999999999999994"/>
    <n v="4750"/>
    <n v="2374.9999999999995"/>
    <n v="831.24999999999977"/>
    <n v="0.35"/>
  </r>
  <r>
    <x v="0"/>
    <n v="1185732"/>
    <x v="63"/>
    <x v="0"/>
    <x v="43"/>
    <s v="Wilmington"/>
    <x v="1"/>
    <n v="0.45"/>
    <n v="2750"/>
    <n v="1237.5"/>
    <n v="433.125"/>
    <n v="0.35"/>
  </r>
  <r>
    <x v="0"/>
    <n v="1185732"/>
    <x v="63"/>
    <x v="0"/>
    <x v="43"/>
    <s v="Wilmington"/>
    <x v="2"/>
    <n v="0.4"/>
    <n v="1750"/>
    <n v="700"/>
    <n v="280"/>
    <n v="0.4"/>
  </r>
  <r>
    <x v="0"/>
    <n v="1185732"/>
    <x v="63"/>
    <x v="0"/>
    <x v="43"/>
    <s v="Wilmington"/>
    <x v="3"/>
    <n v="0.4"/>
    <n v="1500"/>
    <n v="600"/>
    <n v="240"/>
    <n v="0.4"/>
  </r>
  <r>
    <x v="0"/>
    <n v="1185732"/>
    <x v="63"/>
    <x v="0"/>
    <x v="43"/>
    <s v="Wilmington"/>
    <x v="4"/>
    <n v="0.49999999999999994"/>
    <n v="1500"/>
    <n v="749.99999999999989"/>
    <n v="224.99999999999997"/>
    <n v="0.3"/>
  </r>
  <r>
    <x v="0"/>
    <n v="1185732"/>
    <x v="63"/>
    <x v="0"/>
    <x v="43"/>
    <s v="Wilmington"/>
    <x v="5"/>
    <n v="0.54999999999999993"/>
    <n v="2500"/>
    <n v="1374.9999999999998"/>
    <n v="549.99999999999989"/>
    <n v="0.4"/>
  </r>
  <r>
    <x v="0"/>
    <n v="1185732"/>
    <x v="267"/>
    <x v="0"/>
    <x v="43"/>
    <s v="Wilmington"/>
    <x v="0"/>
    <n v="0.54999999999999993"/>
    <n v="4250"/>
    <n v="2337.4999999999995"/>
    <n v="818.12499999999977"/>
    <n v="0.35"/>
  </r>
  <r>
    <x v="0"/>
    <n v="1185732"/>
    <x v="267"/>
    <x v="0"/>
    <x v="43"/>
    <s v="Wilmington"/>
    <x v="1"/>
    <n v="0.5"/>
    <n v="2500"/>
    <n v="1250"/>
    <n v="437.5"/>
    <n v="0.35"/>
  </r>
  <r>
    <x v="0"/>
    <n v="1185732"/>
    <x v="267"/>
    <x v="0"/>
    <x v="43"/>
    <s v="Wilmington"/>
    <x v="2"/>
    <n v="0.5"/>
    <n v="1500"/>
    <n v="750"/>
    <n v="300"/>
    <n v="0.4"/>
  </r>
  <r>
    <x v="0"/>
    <n v="1185732"/>
    <x v="267"/>
    <x v="0"/>
    <x v="43"/>
    <s v="Wilmington"/>
    <x v="3"/>
    <n v="0.5"/>
    <n v="1250"/>
    <n v="625"/>
    <n v="250"/>
    <n v="0.4"/>
  </r>
  <r>
    <x v="0"/>
    <n v="1185732"/>
    <x v="267"/>
    <x v="0"/>
    <x v="43"/>
    <s v="Wilmington"/>
    <x v="4"/>
    <n v="0.6"/>
    <n v="1250"/>
    <n v="750"/>
    <n v="225"/>
    <n v="0.3"/>
  </r>
  <r>
    <x v="0"/>
    <n v="1185732"/>
    <x v="267"/>
    <x v="0"/>
    <x v="43"/>
    <s v="Wilmington"/>
    <x v="5"/>
    <n v="0.64999999999999991"/>
    <n v="2500"/>
    <n v="1624.9999999999998"/>
    <n v="650"/>
    <n v="0.4"/>
  </r>
  <r>
    <x v="0"/>
    <n v="1185732"/>
    <x v="268"/>
    <x v="0"/>
    <x v="43"/>
    <s v="Wilmington"/>
    <x v="0"/>
    <n v="0.6"/>
    <n v="4000"/>
    <n v="2400"/>
    <n v="840"/>
    <n v="0.35"/>
  </r>
  <r>
    <x v="0"/>
    <n v="1185732"/>
    <x v="268"/>
    <x v="0"/>
    <x v="43"/>
    <s v="Wilmington"/>
    <x v="1"/>
    <n v="0.5"/>
    <n v="2750"/>
    <n v="1375"/>
    <n v="481.24999999999994"/>
    <n v="0.35"/>
  </r>
  <r>
    <x v="0"/>
    <n v="1185732"/>
    <x v="268"/>
    <x v="0"/>
    <x v="43"/>
    <s v="Wilmington"/>
    <x v="2"/>
    <n v="0.5"/>
    <n v="2700"/>
    <n v="1350"/>
    <n v="540"/>
    <n v="0.4"/>
  </r>
  <r>
    <x v="0"/>
    <n v="1185732"/>
    <x v="268"/>
    <x v="0"/>
    <x v="43"/>
    <s v="Wilmington"/>
    <x v="3"/>
    <n v="0.5"/>
    <n v="2500"/>
    <n v="1250"/>
    <n v="500"/>
    <n v="0.4"/>
  </r>
  <r>
    <x v="0"/>
    <n v="1185732"/>
    <x v="268"/>
    <x v="0"/>
    <x v="43"/>
    <s v="Wilmington"/>
    <x v="4"/>
    <n v="0.6"/>
    <n v="2250"/>
    <n v="1350"/>
    <n v="405"/>
    <n v="0.3"/>
  </r>
  <r>
    <x v="0"/>
    <n v="1185732"/>
    <x v="268"/>
    <x v="0"/>
    <x v="43"/>
    <s v="Wilmington"/>
    <x v="5"/>
    <n v="0.64999999999999991"/>
    <n v="3250"/>
    <n v="2112.4999999999995"/>
    <n v="844.99999999999989"/>
    <n v="0.4"/>
  </r>
  <r>
    <x v="0"/>
    <n v="1185732"/>
    <x v="269"/>
    <x v="0"/>
    <x v="43"/>
    <s v="Wilmington"/>
    <x v="0"/>
    <n v="0.6"/>
    <n v="5500"/>
    <n v="3300"/>
    <n v="1155"/>
    <n v="0.35"/>
  </r>
  <r>
    <x v="0"/>
    <n v="1185732"/>
    <x v="269"/>
    <x v="0"/>
    <x v="43"/>
    <s v="Wilmington"/>
    <x v="1"/>
    <n v="0.5"/>
    <n v="3500"/>
    <n v="1750"/>
    <n v="612.5"/>
    <n v="0.35"/>
  </r>
  <r>
    <x v="0"/>
    <n v="1185732"/>
    <x v="269"/>
    <x v="0"/>
    <x v="43"/>
    <s v="Wilmington"/>
    <x v="2"/>
    <n v="0.5"/>
    <n v="3250"/>
    <n v="1625"/>
    <n v="650"/>
    <n v="0.4"/>
  </r>
  <r>
    <x v="0"/>
    <n v="1185732"/>
    <x v="269"/>
    <x v="0"/>
    <x v="43"/>
    <s v="Wilmington"/>
    <x v="3"/>
    <n v="0.5"/>
    <n v="2750"/>
    <n v="1375"/>
    <n v="550"/>
    <n v="0.4"/>
  </r>
  <r>
    <x v="0"/>
    <n v="1185732"/>
    <x v="269"/>
    <x v="0"/>
    <x v="43"/>
    <s v="Wilmington"/>
    <x v="4"/>
    <n v="0.6"/>
    <n v="2750"/>
    <n v="1650"/>
    <n v="495"/>
    <n v="0.3"/>
  </r>
  <r>
    <x v="0"/>
    <n v="1185732"/>
    <x v="269"/>
    <x v="0"/>
    <x v="43"/>
    <s v="Wilmington"/>
    <x v="5"/>
    <n v="0.64999999999999991"/>
    <n v="3750"/>
    <n v="2437.4999999999995"/>
    <n v="974.99999999999989"/>
    <n v="0.4"/>
  </r>
  <r>
    <x v="0"/>
    <n v="1185732"/>
    <x v="48"/>
    <x v="0"/>
    <x v="44"/>
    <s v="Newark"/>
    <x v="0"/>
    <n v="0.4"/>
    <n v="5000"/>
    <n v="2000"/>
    <n v="800"/>
    <n v="0.4"/>
  </r>
  <r>
    <x v="0"/>
    <n v="1185732"/>
    <x v="48"/>
    <x v="0"/>
    <x v="44"/>
    <s v="Newark"/>
    <x v="1"/>
    <n v="0.4"/>
    <n v="3000"/>
    <n v="1200"/>
    <n v="480"/>
    <n v="0.4"/>
  </r>
  <r>
    <x v="0"/>
    <n v="1185732"/>
    <x v="48"/>
    <x v="0"/>
    <x v="44"/>
    <s v="Newark"/>
    <x v="2"/>
    <n v="0.30000000000000004"/>
    <n v="3000"/>
    <n v="900.00000000000011"/>
    <n v="270"/>
    <n v="0.3"/>
  </r>
  <r>
    <x v="0"/>
    <n v="1185732"/>
    <x v="48"/>
    <x v="0"/>
    <x v="44"/>
    <s v="Newark"/>
    <x v="3"/>
    <n v="0.35"/>
    <n v="1500"/>
    <n v="525"/>
    <n v="157.5"/>
    <n v="0.3"/>
  </r>
  <r>
    <x v="0"/>
    <n v="1185732"/>
    <x v="48"/>
    <x v="0"/>
    <x v="44"/>
    <s v="Newark"/>
    <x v="4"/>
    <n v="0.5"/>
    <n v="2000"/>
    <n v="1000"/>
    <n v="300"/>
    <n v="0.3"/>
  </r>
  <r>
    <x v="0"/>
    <n v="1185732"/>
    <x v="48"/>
    <x v="0"/>
    <x v="44"/>
    <s v="Newark"/>
    <x v="5"/>
    <n v="0.4"/>
    <n v="3000"/>
    <n v="1200"/>
    <n v="420"/>
    <n v="0.35"/>
  </r>
  <r>
    <x v="0"/>
    <n v="1185732"/>
    <x v="49"/>
    <x v="0"/>
    <x v="44"/>
    <s v="Newark"/>
    <x v="0"/>
    <n v="0.4"/>
    <n v="5500"/>
    <n v="2200"/>
    <n v="880"/>
    <n v="0.4"/>
  </r>
  <r>
    <x v="0"/>
    <n v="1185732"/>
    <x v="49"/>
    <x v="0"/>
    <x v="44"/>
    <s v="Newark"/>
    <x v="1"/>
    <n v="0.4"/>
    <n v="2000"/>
    <n v="800"/>
    <n v="320"/>
    <n v="0.4"/>
  </r>
  <r>
    <x v="0"/>
    <n v="1185732"/>
    <x v="49"/>
    <x v="0"/>
    <x v="44"/>
    <s v="Newark"/>
    <x v="2"/>
    <n v="0.30000000000000004"/>
    <n v="2500"/>
    <n v="750.00000000000011"/>
    <n v="225.00000000000003"/>
    <n v="0.3"/>
  </r>
  <r>
    <x v="0"/>
    <n v="1185732"/>
    <x v="49"/>
    <x v="0"/>
    <x v="44"/>
    <s v="Newark"/>
    <x v="3"/>
    <n v="0.35"/>
    <n v="1250"/>
    <n v="437.5"/>
    <n v="131.25"/>
    <n v="0.3"/>
  </r>
  <r>
    <x v="0"/>
    <n v="1185732"/>
    <x v="49"/>
    <x v="0"/>
    <x v="44"/>
    <s v="Newark"/>
    <x v="4"/>
    <n v="0.5"/>
    <n v="2000"/>
    <n v="1000"/>
    <n v="300"/>
    <n v="0.3"/>
  </r>
  <r>
    <x v="0"/>
    <n v="1185732"/>
    <x v="49"/>
    <x v="0"/>
    <x v="44"/>
    <s v="Newark"/>
    <x v="5"/>
    <n v="0.4"/>
    <n v="3000"/>
    <n v="1200"/>
    <n v="420"/>
    <n v="0.35"/>
  </r>
  <r>
    <x v="0"/>
    <n v="1185732"/>
    <x v="14"/>
    <x v="0"/>
    <x v="44"/>
    <s v="Newark"/>
    <x v="0"/>
    <n v="0.4"/>
    <n v="5200"/>
    <n v="2080"/>
    <n v="832"/>
    <n v="0.4"/>
  </r>
  <r>
    <x v="0"/>
    <n v="1185732"/>
    <x v="14"/>
    <x v="0"/>
    <x v="44"/>
    <s v="Newark"/>
    <x v="1"/>
    <n v="0.4"/>
    <n v="2250"/>
    <n v="900"/>
    <n v="360"/>
    <n v="0.4"/>
  </r>
  <r>
    <x v="0"/>
    <n v="1185732"/>
    <x v="14"/>
    <x v="0"/>
    <x v="44"/>
    <s v="Newark"/>
    <x v="2"/>
    <n v="0.30000000000000004"/>
    <n v="2500"/>
    <n v="750.00000000000011"/>
    <n v="225.00000000000003"/>
    <n v="0.3"/>
  </r>
  <r>
    <x v="0"/>
    <n v="1185732"/>
    <x v="14"/>
    <x v="0"/>
    <x v="44"/>
    <s v="Newark"/>
    <x v="3"/>
    <n v="0.35"/>
    <n v="1000"/>
    <n v="350"/>
    <n v="105"/>
    <n v="0.3"/>
  </r>
  <r>
    <x v="0"/>
    <n v="1185732"/>
    <x v="14"/>
    <x v="0"/>
    <x v="44"/>
    <s v="Newark"/>
    <x v="4"/>
    <n v="0.5"/>
    <n v="1500"/>
    <n v="750"/>
    <n v="225"/>
    <n v="0.3"/>
  </r>
  <r>
    <x v="0"/>
    <n v="1185732"/>
    <x v="14"/>
    <x v="0"/>
    <x v="44"/>
    <s v="Newark"/>
    <x v="5"/>
    <n v="0.4"/>
    <n v="2500"/>
    <n v="1000"/>
    <n v="350"/>
    <n v="0.35"/>
  </r>
  <r>
    <x v="0"/>
    <n v="1185732"/>
    <x v="50"/>
    <x v="0"/>
    <x v="44"/>
    <s v="Newark"/>
    <x v="0"/>
    <n v="0.4"/>
    <n v="5000"/>
    <n v="2000"/>
    <n v="800"/>
    <n v="0.4"/>
  </r>
  <r>
    <x v="0"/>
    <n v="1185732"/>
    <x v="50"/>
    <x v="0"/>
    <x v="44"/>
    <s v="Newark"/>
    <x v="1"/>
    <n v="0.4"/>
    <n v="2000"/>
    <n v="800"/>
    <n v="320"/>
    <n v="0.4"/>
  </r>
  <r>
    <x v="0"/>
    <n v="1185732"/>
    <x v="50"/>
    <x v="0"/>
    <x v="44"/>
    <s v="Newark"/>
    <x v="2"/>
    <n v="0.30000000000000004"/>
    <n v="2000"/>
    <n v="600.00000000000011"/>
    <n v="180.00000000000003"/>
    <n v="0.3"/>
  </r>
  <r>
    <x v="0"/>
    <n v="1185732"/>
    <x v="50"/>
    <x v="0"/>
    <x v="44"/>
    <s v="Newark"/>
    <x v="3"/>
    <n v="0.35"/>
    <n v="1250"/>
    <n v="437.5"/>
    <n v="131.25"/>
    <n v="0.3"/>
  </r>
  <r>
    <x v="0"/>
    <n v="1185732"/>
    <x v="50"/>
    <x v="0"/>
    <x v="44"/>
    <s v="Newark"/>
    <x v="4"/>
    <n v="0.5"/>
    <n v="1250"/>
    <n v="625"/>
    <n v="187.5"/>
    <n v="0.3"/>
  </r>
  <r>
    <x v="0"/>
    <n v="1185732"/>
    <x v="50"/>
    <x v="0"/>
    <x v="44"/>
    <s v="Newark"/>
    <x v="5"/>
    <n v="0.4"/>
    <n v="2750"/>
    <n v="1100"/>
    <n v="385"/>
    <n v="0.35"/>
  </r>
  <r>
    <x v="0"/>
    <n v="1185732"/>
    <x v="51"/>
    <x v="0"/>
    <x v="44"/>
    <s v="Newark"/>
    <x v="0"/>
    <n v="0.54999999999999993"/>
    <n v="5450"/>
    <n v="2997.4999999999995"/>
    <n v="1198.9999999999998"/>
    <n v="0.4"/>
  </r>
  <r>
    <x v="0"/>
    <n v="1185732"/>
    <x v="51"/>
    <x v="0"/>
    <x v="44"/>
    <s v="Newark"/>
    <x v="1"/>
    <n v="0.5"/>
    <n v="2500"/>
    <n v="1250"/>
    <n v="500"/>
    <n v="0.4"/>
  </r>
  <r>
    <x v="0"/>
    <n v="1185732"/>
    <x v="51"/>
    <x v="0"/>
    <x v="44"/>
    <s v="Newark"/>
    <x v="2"/>
    <n v="0.45"/>
    <n v="2750"/>
    <n v="1237.5"/>
    <n v="371.25"/>
    <n v="0.3"/>
  </r>
  <r>
    <x v="0"/>
    <n v="1185732"/>
    <x v="51"/>
    <x v="0"/>
    <x v="44"/>
    <s v="Newark"/>
    <x v="3"/>
    <n v="0.45"/>
    <n v="2250"/>
    <n v="1012.5"/>
    <n v="303.75"/>
    <n v="0.3"/>
  </r>
  <r>
    <x v="0"/>
    <n v="1185732"/>
    <x v="51"/>
    <x v="0"/>
    <x v="44"/>
    <s v="Newark"/>
    <x v="4"/>
    <n v="0.54999999999999993"/>
    <n v="2500"/>
    <n v="1374.9999999999998"/>
    <n v="412.49999999999994"/>
    <n v="0.3"/>
  </r>
  <r>
    <x v="0"/>
    <n v="1185732"/>
    <x v="51"/>
    <x v="0"/>
    <x v="44"/>
    <s v="Newark"/>
    <x v="5"/>
    <n v="0.6"/>
    <n v="3750"/>
    <n v="2250"/>
    <n v="787.5"/>
    <n v="0.35"/>
  </r>
  <r>
    <x v="0"/>
    <n v="1185732"/>
    <x v="52"/>
    <x v="0"/>
    <x v="44"/>
    <s v="Newark"/>
    <x v="0"/>
    <n v="0.54999999999999993"/>
    <n v="6250"/>
    <n v="3437.4999999999995"/>
    <n v="1375"/>
    <n v="0.4"/>
  </r>
  <r>
    <x v="0"/>
    <n v="1185732"/>
    <x v="52"/>
    <x v="0"/>
    <x v="44"/>
    <s v="Newark"/>
    <x v="1"/>
    <n v="0.5"/>
    <n v="3750"/>
    <n v="1875"/>
    <n v="750"/>
    <n v="0.4"/>
  </r>
  <r>
    <x v="0"/>
    <n v="1185732"/>
    <x v="52"/>
    <x v="0"/>
    <x v="44"/>
    <s v="Newark"/>
    <x v="2"/>
    <n v="0.45"/>
    <n v="3000"/>
    <n v="1350"/>
    <n v="405"/>
    <n v="0.3"/>
  </r>
  <r>
    <x v="0"/>
    <n v="1185732"/>
    <x v="52"/>
    <x v="0"/>
    <x v="44"/>
    <s v="Newark"/>
    <x v="3"/>
    <n v="0.45"/>
    <n v="2750"/>
    <n v="1237.5"/>
    <n v="371.25"/>
    <n v="0.3"/>
  </r>
  <r>
    <x v="0"/>
    <n v="1185732"/>
    <x v="52"/>
    <x v="0"/>
    <x v="44"/>
    <s v="Newark"/>
    <x v="4"/>
    <n v="0.54999999999999993"/>
    <n v="2750"/>
    <n v="1512.4999999999998"/>
    <n v="453.74999999999994"/>
    <n v="0.3"/>
  </r>
  <r>
    <x v="0"/>
    <n v="1185732"/>
    <x v="52"/>
    <x v="0"/>
    <x v="44"/>
    <s v="Newark"/>
    <x v="5"/>
    <n v="0.6"/>
    <n v="4250"/>
    <n v="2550"/>
    <n v="892.5"/>
    <n v="0.35"/>
  </r>
  <r>
    <x v="0"/>
    <n v="1185732"/>
    <x v="18"/>
    <x v="0"/>
    <x v="44"/>
    <s v="Newark"/>
    <x v="0"/>
    <n v="0.54999999999999993"/>
    <n v="6500"/>
    <n v="3574.9999999999995"/>
    <n v="1430"/>
    <n v="0.4"/>
  </r>
  <r>
    <x v="0"/>
    <n v="1185732"/>
    <x v="18"/>
    <x v="0"/>
    <x v="44"/>
    <s v="Newark"/>
    <x v="1"/>
    <n v="0.5"/>
    <n v="4000"/>
    <n v="2000"/>
    <n v="800"/>
    <n v="0.4"/>
  </r>
  <r>
    <x v="0"/>
    <n v="1185732"/>
    <x v="18"/>
    <x v="0"/>
    <x v="44"/>
    <s v="Newark"/>
    <x v="2"/>
    <n v="0.45"/>
    <n v="3250"/>
    <n v="1462.5"/>
    <n v="438.75"/>
    <n v="0.3"/>
  </r>
  <r>
    <x v="0"/>
    <n v="1185732"/>
    <x v="18"/>
    <x v="0"/>
    <x v="44"/>
    <s v="Newark"/>
    <x v="3"/>
    <n v="0.45"/>
    <n v="2750"/>
    <n v="1237.5"/>
    <n v="371.25"/>
    <n v="0.3"/>
  </r>
  <r>
    <x v="0"/>
    <n v="1185732"/>
    <x v="18"/>
    <x v="0"/>
    <x v="44"/>
    <s v="Newark"/>
    <x v="4"/>
    <n v="0.54999999999999993"/>
    <n v="3000"/>
    <n v="1649.9999999999998"/>
    <n v="494.99999999999989"/>
    <n v="0.3"/>
  </r>
  <r>
    <x v="0"/>
    <n v="1185732"/>
    <x v="18"/>
    <x v="0"/>
    <x v="44"/>
    <s v="Newark"/>
    <x v="5"/>
    <n v="0.6"/>
    <n v="4750"/>
    <n v="2850"/>
    <n v="997.49999999999989"/>
    <n v="0.35"/>
  </r>
  <r>
    <x v="0"/>
    <n v="1185732"/>
    <x v="53"/>
    <x v="0"/>
    <x v="44"/>
    <s v="Newark"/>
    <x v="0"/>
    <n v="0.54999999999999993"/>
    <n v="6250"/>
    <n v="3437.4999999999995"/>
    <n v="1375"/>
    <n v="0.4"/>
  </r>
  <r>
    <x v="0"/>
    <n v="1185732"/>
    <x v="53"/>
    <x v="0"/>
    <x v="44"/>
    <s v="Newark"/>
    <x v="1"/>
    <n v="0.5"/>
    <n v="4000"/>
    <n v="2000"/>
    <n v="800"/>
    <n v="0.4"/>
  </r>
  <r>
    <x v="0"/>
    <n v="1185732"/>
    <x v="53"/>
    <x v="0"/>
    <x v="44"/>
    <s v="Newark"/>
    <x v="2"/>
    <n v="0.45"/>
    <n v="3250"/>
    <n v="1462.5"/>
    <n v="438.75"/>
    <n v="0.3"/>
  </r>
  <r>
    <x v="0"/>
    <n v="1185732"/>
    <x v="53"/>
    <x v="0"/>
    <x v="44"/>
    <s v="Newark"/>
    <x v="3"/>
    <n v="0.45"/>
    <n v="2250"/>
    <n v="1012.5"/>
    <n v="303.75"/>
    <n v="0.3"/>
  </r>
  <r>
    <x v="0"/>
    <n v="1185732"/>
    <x v="53"/>
    <x v="0"/>
    <x v="44"/>
    <s v="Newark"/>
    <x v="4"/>
    <n v="0.54999999999999993"/>
    <n v="2000"/>
    <n v="1099.9999999999998"/>
    <n v="329.99999999999994"/>
    <n v="0.3"/>
  </r>
  <r>
    <x v="0"/>
    <n v="1185732"/>
    <x v="53"/>
    <x v="0"/>
    <x v="44"/>
    <s v="Newark"/>
    <x v="5"/>
    <n v="0.6"/>
    <n v="3750"/>
    <n v="2250"/>
    <n v="787.5"/>
    <n v="0.35"/>
  </r>
  <r>
    <x v="0"/>
    <n v="1185732"/>
    <x v="54"/>
    <x v="0"/>
    <x v="44"/>
    <s v="Newark"/>
    <x v="0"/>
    <n v="0.54999999999999993"/>
    <n v="5000"/>
    <n v="2749.9999999999995"/>
    <n v="1099.9999999999998"/>
    <n v="0.4"/>
  </r>
  <r>
    <x v="0"/>
    <n v="1185732"/>
    <x v="54"/>
    <x v="0"/>
    <x v="44"/>
    <s v="Newark"/>
    <x v="1"/>
    <n v="0.5"/>
    <n v="3000"/>
    <n v="1500"/>
    <n v="600"/>
    <n v="0.4"/>
  </r>
  <r>
    <x v="0"/>
    <n v="1185732"/>
    <x v="54"/>
    <x v="0"/>
    <x v="44"/>
    <s v="Newark"/>
    <x v="2"/>
    <n v="0.45"/>
    <n v="2000"/>
    <n v="900"/>
    <n v="270"/>
    <n v="0.3"/>
  </r>
  <r>
    <x v="0"/>
    <n v="1185732"/>
    <x v="54"/>
    <x v="0"/>
    <x v="44"/>
    <s v="Newark"/>
    <x v="3"/>
    <n v="0.45"/>
    <n v="1750"/>
    <n v="787.5"/>
    <n v="236.25"/>
    <n v="0.3"/>
  </r>
  <r>
    <x v="0"/>
    <n v="1185732"/>
    <x v="54"/>
    <x v="0"/>
    <x v="44"/>
    <s v="Newark"/>
    <x v="4"/>
    <n v="0.54999999999999993"/>
    <n v="1750"/>
    <n v="962.49999999999989"/>
    <n v="288.74999999999994"/>
    <n v="0.3"/>
  </r>
  <r>
    <x v="0"/>
    <n v="1185732"/>
    <x v="54"/>
    <x v="0"/>
    <x v="44"/>
    <s v="Newark"/>
    <x v="5"/>
    <n v="0.6"/>
    <n v="2750"/>
    <n v="1650"/>
    <n v="577.5"/>
    <n v="0.35"/>
  </r>
  <r>
    <x v="0"/>
    <n v="1185732"/>
    <x v="55"/>
    <x v="0"/>
    <x v="44"/>
    <s v="Newark"/>
    <x v="0"/>
    <n v="0.6"/>
    <n v="4500"/>
    <n v="2700"/>
    <n v="1080"/>
    <n v="0.4"/>
  </r>
  <r>
    <x v="0"/>
    <n v="1185732"/>
    <x v="55"/>
    <x v="0"/>
    <x v="44"/>
    <s v="Newark"/>
    <x v="1"/>
    <n v="0.55000000000000004"/>
    <n v="2750"/>
    <n v="1512.5000000000002"/>
    <n v="605.00000000000011"/>
    <n v="0.4"/>
  </r>
  <r>
    <x v="0"/>
    <n v="1185732"/>
    <x v="55"/>
    <x v="0"/>
    <x v="44"/>
    <s v="Newark"/>
    <x v="2"/>
    <n v="0.55000000000000004"/>
    <n v="1750"/>
    <n v="962.50000000000011"/>
    <n v="288.75"/>
    <n v="0.3"/>
  </r>
  <r>
    <x v="0"/>
    <n v="1185732"/>
    <x v="55"/>
    <x v="0"/>
    <x v="44"/>
    <s v="Newark"/>
    <x v="3"/>
    <n v="0.55000000000000004"/>
    <n v="1500"/>
    <n v="825.00000000000011"/>
    <n v="247.50000000000003"/>
    <n v="0.3"/>
  </r>
  <r>
    <x v="0"/>
    <n v="1185732"/>
    <x v="55"/>
    <x v="0"/>
    <x v="44"/>
    <s v="Newark"/>
    <x v="4"/>
    <n v="0.65"/>
    <n v="1500"/>
    <n v="975"/>
    <n v="292.5"/>
    <n v="0.3"/>
  </r>
  <r>
    <x v="0"/>
    <n v="1185732"/>
    <x v="55"/>
    <x v="0"/>
    <x v="44"/>
    <s v="Newark"/>
    <x v="5"/>
    <n v="0.7"/>
    <n v="2750"/>
    <n v="1924.9999999999998"/>
    <n v="673.74999999999989"/>
    <n v="0.35"/>
  </r>
  <r>
    <x v="0"/>
    <n v="1185732"/>
    <x v="56"/>
    <x v="0"/>
    <x v="44"/>
    <s v="Newark"/>
    <x v="0"/>
    <n v="0.65"/>
    <n v="4250"/>
    <n v="2762.5"/>
    <n v="1105"/>
    <n v="0.4"/>
  </r>
  <r>
    <x v="0"/>
    <n v="1185732"/>
    <x v="56"/>
    <x v="0"/>
    <x v="44"/>
    <s v="Newark"/>
    <x v="1"/>
    <n v="0.55000000000000004"/>
    <n v="3000"/>
    <n v="1650.0000000000002"/>
    <n v="660.00000000000011"/>
    <n v="0.4"/>
  </r>
  <r>
    <x v="0"/>
    <n v="1185732"/>
    <x v="56"/>
    <x v="0"/>
    <x v="44"/>
    <s v="Newark"/>
    <x v="2"/>
    <n v="0.55000000000000004"/>
    <n v="2950"/>
    <n v="1622.5000000000002"/>
    <n v="486.75000000000006"/>
    <n v="0.3"/>
  </r>
  <r>
    <x v="0"/>
    <n v="1185732"/>
    <x v="56"/>
    <x v="0"/>
    <x v="44"/>
    <s v="Newark"/>
    <x v="3"/>
    <n v="0.55000000000000004"/>
    <n v="2750"/>
    <n v="1512.5000000000002"/>
    <n v="453.75000000000006"/>
    <n v="0.3"/>
  </r>
  <r>
    <x v="0"/>
    <n v="1185732"/>
    <x v="56"/>
    <x v="0"/>
    <x v="44"/>
    <s v="Newark"/>
    <x v="4"/>
    <n v="0.65"/>
    <n v="2500"/>
    <n v="1625"/>
    <n v="487.5"/>
    <n v="0.3"/>
  </r>
  <r>
    <x v="0"/>
    <n v="1185732"/>
    <x v="56"/>
    <x v="0"/>
    <x v="44"/>
    <s v="Newark"/>
    <x v="5"/>
    <n v="0.7"/>
    <n v="3500"/>
    <n v="2450"/>
    <n v="857.5"/>
    <n v="0.35"/>
  </r>
  <r>
    <x v="0"/>
    <n v="1185732"/>
    <x v="57"/>
    <x v="0"/>
    <x v="44"/>
    <s v="Newark"/>
    <x v="0"/>
    <n v="0.65"/>
    <n v="5750"/>
    <n v="3737.5"/>
    <n v="1495"/>
    <n v="0.4"/>
  </r>
  <r>
    <x v="0"/>
    <n v="1185732"/>
    <x v="57"/>
    <x v="0"/>
    <x v="44"/>
    <s v="Newark"/>
    <x v="1"/>
    <n v="0.55000000000000004"/>
    <n v="3750"/>
    <n v="2062.5"/>
    <n v="825"/>
    <n v="0.4"/>
  </r>
  <r>
    <x v="0"/>
    <n v="1185732"/>
    <x v="57"/>
    <x v="0"/>
    <x v="44"/>
    <s v="Newark"/>
    <x v="2"/>
    <n v="0.55000000000000004"/>
    <n v="3500"/>
    <n v="1925.0000000000002"/>
    <n v="577.5"/>
    <n v="0.3"/>
  </r>
  <r>
    <x v="0"/>
    <n v="1185732"/>
    <x v="57"/>
    <x v="0"/>
    <x v="44"/>
    <s v="Newark"/>
    <x v="3"/>
    <n v="0.55000000000000004"/>
    <n v="3000"/>
    <n v="1650.0000000000002"/>
    <n v="495.00000000000006"/>
    <n v="0.3"/>
  </r>
  <r>
    <x v="0"/>
    <n v="1185732"/>
    <x v="57"/>
    <x v="0"/>
    <x v="44"/>
    <s v="Newark"/>
    <x v="4"/>
    <n v="0.65"/>
    <n v="3000"/>
    <n v="1950"/>
    <n v="585"/>
    <n v="0.3"/>
  </r>
  <r>
    <x v="0"/>
    <n v="1185732"/>
    <x v="57"/>
    <x v="0"/>
    <x v="44"/>
    <s v="Newark"/>
    <x v="5"/>
    <n v="0.7"/>
    <n v="4000"/>
    <n v="2800"/>
    <n v="979.99999999999989"/>
    <n v="0.35"/>
  </r>
  <r>
    <x v="0"/>
    <n v="1185732"/>
    <x v="136"/>
    <x v="0"/>
    <x v="45"/>
    <s v="Hartford"/>
    <x v="0"/>
    <n v="0.35000000000000003"/>
    <n v="4250"/>
    <n v="1487.5000000000002"/>
    <n v="520.625"/>
    <n v="0.35"/>
  </r>
  <r>
    <x v="0"/>
    <n v="1185732"/>
    <x v="136"/>
    <x v="0"/>
    <x v="45"/>
    <s v="Hartford"/>
    <x v="1"/>
    <n v="0.35000000000000003"/>
    <n v="2250"/>
    <n v="787.50000000000011"/>
    <n v="275.625"/>
    <n v="0.35"/>
  </r>
  <r>
    <x v="0"/>
    <n v="1185732"/>
    <x v="136"/>
    <x v="0"/>
    <x v="45"/>
    <s v="Hartford"/>
    <x v="2"/>
    <n v="0.25000000000000006"/>
    <n v="2250"/>
    <n v="562.50000000000011"/>
    <n v="225.00000000000006"/>
    <n v="0.4"/>
  </r>
  <r>
    <x v="0"/>
    <n v="1185732"/>
    <x v="136"/>
    <x v="0"/>
    <x v="45"/>
    <s v="Hartford"/>
    <x v="3"/>
    <n v="0.3"/>
    <n v="750"/>
    <n v="225"/>
    <n v="90"/>
    <n v="0.4"/>
  </r>
  <r>
    <x v="0"/>
    <n v="1185732"/>
    <x v="136"/>
    <x v="0"/>
    <x v="45"/>
    <s v="Hartford"/>
    <x v="4"/>
    <n v="0.45"/>
    <n v="1250"/>
    <n v="562.5"/>
    <n v="168.75"/>
    <n v="0.3"/>
  </r>
  <r>
    <x v="0"/>
    <n v="1185732"/>
    <x v="136"/>
    <x v="0"/>
    <x v="45"/>
    <s v="Hartford"/>
    <x v="5"/>
    <n v="0.35000000000000003"/>
    <n v="2250"/>
    <n v="787.50000000000011"/>
    <n v="315.00000000000006"/>
    <n v="0.4"/>
  </r>
  <r>
    <x v="0"/>
    <n v="1185732"/>
    <x v="264"/>
    <x v="0"/>
    <x v="45"/>
    <s v="Hartford"/>
    <x v="0"/>
    <n v="0.35000000000000003"/>
    <n v="4750"/>
    <n v="1662.5000000000002"/>
    <n v="581.875"/>
    <n v="0.35"/>
  </r>
  <r>
    <x v="0"/>
    <n v="1185732"/>
    <x v="264"/>
    <x v="0"/>
    <x v="45"/>
    <s v="Hartford"/>
    <x v="1"/>
    <n v="0.35000000000000003"/>
    <n v="1250"/>
    <n v="437.50000000000006"/>
    <n v="153.125"/>
    <n v="0.35"/>
  </r>
  <r>
    <x v="0"/>
    <n v="1185732"/>
    <x v="264"/>
    <x v="0"/>
    <x v="45"/>
    <s v="Hartford"/>
    <x v="2"/>
    <n v="0.25000000000000006"/>
    <n v="1750"/>
    <n v="437.50000000000011"/>
    <n v="175.00000000000006"/>
    <n v="0.4"/>
  </r>
  <r>
    <x v="0"/>
    <n v="1185732"/>
    <x v="264"/>
    <x v="0"/>
    <x v="45"/>
    <s v="Hartford"/>
    <x v="3"/>
    <n v="0.3"/>
    <n v="500"/>
    <n v="150"/>
    <n v="60"/>
    <n v="0.4"/>
  </r>
  <r>
    <x v="0"/>
    <n v="1185732"/>
    <x v="264"/>
    <x v="0"/>
    <x v="45"/>
    <s v="Hartford"/>
    <x v="4"/>
    <n v="0.45"/>
    <n v="1250"/>
    <n v="562.5"/>
    <n v="168.75"/>
    <n v="0.3"/>
  </r>
  <r>
    <x v="0"/>
    <n v="1185732"/>
    <x v="264"/>
    <x v="0"/>
    <x v="45"/>
    <s v="Hartford"/>
    <x v="5"/>
    <n v="0.35000000000000003"/>
    <n v="2250"/>
    <n v="787.50000000000011"/>
    <n v="315.00000000000006"/>
    <n v="0.4"/>
  </r>
  <r>
    <x v="0"/>
    <n v="1185732"/>
    <x v="173"/>
    <x v="0"/>
    <x v="45"/>
    <s v="Hartford"/>
    <x v="0"/>
    <n v="0.35000000000000003"/>
    <n v="4450"/>
    <n v="1557.5000000000002"/>
    <n v="545.125"/>
    <n v="0.35"/>
  </r>
  <r>
    <x v="0"/>
    <n v="1185732"/>
    <x v="173"/>
    <x v="0"/>
    <x v="45"/>
    <s v="Hartford"/>
    <x v="1"/>
    <n v="0.35000000000000003"/>
    <n v="1500"/>
    <n v="525"/>
    <n v="183.75"/>
    <n v="0.35"/>
  </r>
  <r>
    <x v="0"/>
    <n v="1185732"/>
    <x v="173"/>
    <x v="0"/>
    <x v="45"/>
    <s v="Hartford"/>
    <x v="2"/>
    <n v="0.25000000000000006"/>
    <n v="1750"/>
    <n v="437.50000000000011"/>
    <n v="175.00000000000006"/>
    <n v="0.4"/>
  </r>
  <r>
    <x v="0"/>
    <n v="1185732"/>
    <x v="173"/>
    <x v="0"/>
    <x v="45"/>
    <s v="Hartford"/>
    <x v="3"/>
    <n v="0.3"/>
    <n v="250"/>
    <n v="75"/>
    <n v="30"/>
    <n v="0.4"/>
  </r>
  <r>
    <x v="0"/>
    <n v="1185732"/>
    <x v="173"/>
    <x v="0"/>
    <x v="45"/>
    <s v="Hartford"/>
    <x v="4"/>
    <n v="0.45"/>
    <n v="750"/>
    <n v="337.5"/>
    <n v="101.25"/>
    <n v="0.3"/>
  </r>
  <r>
    <x v="0"/>
    <n v="1185732"/>
    <x v="173"/>
    <x v="0"/>
    <x v="45"/>
    <s v="Hartford"/>
    <x v="5"/>
    <n v="0.35000000000000003"/>
    <n v="1750"/>
    <n v="612.50000000000011"/>
    <n v="245.00000000000006"/>
    <n v="0.4"/>
  </r>
  <r>
    <x v="0"/>
    <n v="1185732"/>
    <x v="265"/>
    <x v="0"/>
    <x v="45"/>
    <s v="Hartford"/>
    <x v="0"/>
    <n v="0.35000000000000003"/>
    <n v="4250"/>
    <n v="1487.5000000000002"/>
    <n v="520.625"/>
    <n v="0.35"/>
  </r>
  <r>
    <x v="0"/>
    <n v="1185732"/>
    <x v="265"/>
    <x v="0"/>
    <x v="45"/>
    <s v="Hartford"/>
    <x v="1"/>
    <n v="0.35000000000000003"/>
    <n v="1250"/>
    <n v="437.50000000000006"/>
    <n v="153.125"/>
    <n v="0.35"/>
  </r>
  <r>
    <x v="0"/>
    <n v="1185732"/>
    <x v="265"/>
    <x v="0"/>
    <x v="45"/>
    <s v="Hartford"/>
    <x v="2"/>
    <n v="0.25000000000000006"/>
    <n v="1250"/>
    <n v="312.50000000000006"/>
    <n v="125.00000000000003"/>
    <n v="0.4"/>
  </r>
  <r>
    <x v="0"/>
    <n v="1185732"/>
    <x v="265"/>
    <x v="0"/>
    <x v="45"/>
    <s v="Hartford"/>
    <x v="3"/>
    <n v="0.3"/>
    <n v="500"/>
    <n v="150"/>
    <n v="60"/>
    <n v="0.4"/>
  </r>
  <r>
    <x v="0"/>
    <n v="1185732"/>
    <x v="265"/>
    <x v="0"/>
    <x v="45"/>
    <s v="Hartford"/>
    <x v="4"/>
    <n v="0.45"/>
    <n v="500"/>
    <n v="225"/>
    <n v="67.5"/>
    <n v="0.3"/>
  </r>
  <r>
    <x v="0"/>
    <n v="1185732"/>
    <x v="265"/>
    <x v="0"/>
    <x v="45"/>
    <s v="Hartford"/>
    <x v="5"/>
    <n v="0.35000000000000003"/>
    <n v="2000"/>
    <n v="700.00000000000011"/>
    <n v="280.00000000000006"/>
    <n v="0.4"/>
  </r>
  <r>
    <x v="0"/>
    <n v="1185732"/>
    <x v="61"/>
    <x v="0"/>
    <x v="45"/>
    <s v="Hartford"/>
    <x v="0"/>
    <n v="0.49999999999999994"/>
    <n v="4700"/>
    <n v="2349.9999999999995"/>
    <n v="822.49999999999977"/>
    <n v="0.35"/>
  </r>
  <r>
    <x v="0"/>
    <n v="1185732"/>
    <x v="61"/>
    <x v="0"/>
    <x v="45"/>
    <s v="Hartford"/>
    <x v="1"/>
    <n v="0.45"/>
    <n v="1750"/>
    <n v="787.5"/>
    <n v="275.625"/>
    <n v="0.35"/>
  </r>
  <r>
    <x v="0"/>
    <n v="1185732"/>
    <x v="61"/>
    <x v="0"/>
    <x v="45"/>
    <s v="Hartford"/>
    <x v="2"/>
    <n v="0.4"/>
    <n v="2000"/>
    <n v="800"/>
    <n v="320"/>
    <n v="0.4"/>
  </r>
  <r>
    <x v="0"/>
    <n v="1185732"/>
    <x v="61"/>
    <x v="0"/>
    <x v="45"/>
    <s v="Hartford"/>
    <x v="3"/>
    <n v="0.4"/>
    <n v="1500"/>
    <n v="600"/>
    <n v="240"/>
    <n v="0.4"/>
  </r>
  <r>
    <x v="0"/>
    <n v="1185732"/>
    <x v="61"/>
    <x v="0"/>
    <x v="45"/>
    <s v="Hartford"/>
    <x v="4"/>
    <n v="0.49999999999999994"/>
    <n v="1750"/>
    <n v="874.99999999999989"/>
    <n v="262.49999999999994"/>
    <n v="0.3"/>
  </r>
  <r>
    <x v="0"/>
    <n v="1185732"/>
    <x v="61"/>
    <x v="0"/>
    <x v="45"/>
    <s v="Hartford"/>
    <x v="5"/>
    <n v="0.54999999999999993"/>
    <n v="3000"/>
    <n v="1649.9999999999998"/>
    <n v="660"/>
    <n v="0.4"/>
  </r>
  <r>
    <x v="0"/>
    <n v="1185732"/>
    <x v="266"/>
    <x v="0"/>
    <x v="45"/>
    <s v="Hartford"/>
    <x v="0"/>
    <n v="0.49999999999999994"/>
    <n v="5500"/>
    <n v="2749.9999999999995"/>
    <n v="962.49999999999977"/>
    <n v="0.35"/>
  </r>
  <r>
    <x v="0"/>
    <n v="1185732"/>
    <x v="266"/>
    <x v="0"/>
    <x v="45"/>
    <s v="Hartford"/>
    <x v="1"/>
    <n v="0.45"/>
    <n v="3000"/>
    <n v="1350"/>
    <n v="472.49999999999994"/>
    <n v="0.35"/>
  </r>
  <r>
    <x v="0"/>
    <n v="1185732"/>
    <x v="266"/>
    <x v="0"/>
    <x v="45"/>
    <s v="Hartford"/>
    <x v="2"/>
    <n v="0.4"/>
    <n v="2250"/>
    <n v="900"/>
    <n v="360"/>
    <n v="0.4"/>
  </r>
  <r>
    <x v="0"/>
    <n v="1185732"/>
    <x v="266"/>
    <x v="0"/>
    <x v="45"/>
    <s v="Hartford"/>
    <x v="3"/>
    <n v="0.4"/>
    <n v="2000"/>
    <n v="800"/>
    <n v="320"/>
    <n v="0.4"/>
  </r>
  <r>
    <x v="0"/>
    <n v="1185732"/>
    <x v="266"/>
    <x v="0"/>
    <x v="45"/>
    <s v="Hartford"/>
    <x v="4"/>
    <n v="0.49999999999999994"/>
    <n v="2000"/>
    <n v="999.99999999999989"/>
    <n v="299.99999999999994"/>
    <n v="0.3"/>
  </r>
  <r>
    <x v="0"/>
    <n v="1185732"/>
    <x v="266"/>
    <x v="0"/>
    <x v="45"/>
    <s v="Hartford"/>
    <x v="5"/>
    <n v="0.54999999999999993"/>
    <n v="3500"/>
    <n v="1924.9999999999998"/>
    <n v="770"/>
    <n v="0.4"/>
  </r>
  <r>
    <x v="0"/>
    <n v="1185732"/>
    <x v="176"/>
    <x v="0"/>
    <x v="45"/>
    <s v="Hartford"/>
    <x v="0"/>
    <n v="0.49999999999999994"/>
    <n v="5750"/>
    <n v="2874.9999999999995"/>
    <n v="1006.2499999999998"/>
    <n v="0.35"/>
  </r>
  <r>
    <x v="0"/>
    <n v="1185732"/>
    <x v="176"/>
    <x v="0"/>
    <x v="45"/>
    <s v="Hartford"/>
    <x v="1"/>
    <n v="0.45"/>
    <n v="3250"/>
    <n v="1462.5"/>
    <n v="511.87499999999994"/>
    <n v="0.35"/>
  </r>
  <r>
    <x v="0"/>
    <n v="1185732"/>
    <x v="176"/>
    <x v="0"/>
    <x v="45"/>
    <s v="Hartford"/>
    <x v="2"/>
    <n v="0.4"/>
    <n v="2500"/>
    <n v="1000"/>
    <n v="400"/>
    <n v="0.4"/>
  </r>
  <r>
    <x v="0"/>
    <n v="1185732"/>
    <x v="176"/>
    <x v="0"/>
    <x v="45"/>
    <s v="Hartford"/>
    <x v="3"/>
    <n v="0.4"/>
    <n v="2000"/>
    <n v="800"/>
    <n v="320"/>
    <n v="0.4"/>
  </r>
  <r>
    <x v="0"/>
    <n v="1185732"/>
    <x v="176"/>
    <x v="0"/>
    <x v="45"/>
    <s v="Hartford"/>
    <x v="4"/>
    <n v="0.49999999999999994"/>
    <n v="2250"/>
    <n v="1124.9999999999998"/>
    <n v="337.49999999999994"/>
    <n v="0.3"/>
  </r>
  <r>
    <x v="0"/>
    <n v="1185732"/>
    <x v="176"/>
    <x v="0"/>
    <x v="45"/>
    <s v="Hartford"/>
    <x v="5"/>
    <n v="0.54999999999999993"/>
    <n v="4000"/>
    <n v="2199.9999999999995"/>
    <n v="879.99999999999989"/>
    <n v="0.4"/>
  </r>
  <r>
    <x v="0"/>
    <n v="1185732"/>
    <x v="117"/>
    <x v="0"/>
    <x v="45"/>
    <s v="Hartford"/>
    <x v="0"/>
    <n v="0.49999999999999994"/>
    <n v="5500"/>
    <n v="2749.9999999999995"/>
    <n v="962.49999999999977"/>
    <n v="0.35"/>
  </r>
  <r>
    <x v="0"/>
    <n v="1185732"/>
    <x v="117"/>
    <x v="0"/>
    <x v="45"/>
    <s v="Hartford"/>
    <x v="1"/>
    <n v="0.45"/>
    <n v="3250"/>
    <n v="1462.5"/>
    <n v="511.87499999999994"/>
    <n v="0.35"/>
  </r>
  <r>
    <x v="0"/>
    <n v="1185732"/>
    <x v="117"/>
    <x v="0"/>
    <x v="45"/>
    <s v="Hartford"/>
    <x v="2"/>
    <n v="0.4"/>
    <n v="2500"/>
    <n v="1000"/>
    <n v="400"/>
    <n v="0.4"/>
  </r>
  <r>
    <x v="0"/>
    <n v="1185732"/>
    <x v="117"/>
    <x v="0"/>
    <x v="45"/>
    <s v="Hartford"/>
    <x v="3"/>
    <n v="0.4"/>
    <n v="1500"/>
    <n v="600"/>
    <n v="240"/>
    <n v="0.4"/>
  </r>
  <r>
    <x v="0"/>
    <n v="1185732"/>
    <x v="117"/>
    <x v="0"/>
    <x v="45"/>
    <s v="Hartford"/>
    <x v="4"/>
    <n v="0.49999999999999994"/>
    <n v="1250"/>
    <n v="624.99999999999989"/>
    <n v="187.49999999999997"/>
    <n v="0.3"/>
  </r>
  <r>
    <x v="0"/>
    <n v="1185732"/>
    <x v="117"/>
    <x v="0"/>
    <x v="45"/>
    <s v="Hartford"/>
    <x v="5"/>
    <n v="0.54999999999999993"/>
    <n v="3000"/>
    <n v="1649.9999999999998"/>
    <n v="660"/>
    <n v="0.4"/>
  </r>
  <r>
    <x v="0"/>
    <n v="1185732"/>
    <x v="63"/>
    <x v="0"/>
    <x v="45"/>
    <s v="Hartford"/>
    <x v="0"/>
    <n v="0.49999999999999994"/>
    <n v="4250"/>
    <n v="2124.9999999999995"/>
    <n v="743.74999999999977"/>
    <n v="0.35"/>
  </r>
  <r>
    <x v="0"/>
    <n v="1185732"/>
    <x v="63"/>
    <x v="0"/>
    <x v="45"/>
    <s v="Hartford"/>
    <x v="1"/>
    <n v="0.45"/>
    <n v="2250"/>
    <n v="1012.5"/>
    <n v="354.375"/>
    <n v="0.35"/>
  </r>
  <r>
    <x v="0"/>
    <n v="1185732"/>
    <x v="63"/>
    <x v="0"/>
    <x v="45"/>
    <s v="Hartford"/>
    <x v="2"/>
    <n v="0.4"/>
    <n v="1250"/>
    <n v="500"/>
    <n v="200"/>
    <n v="0.4"/>
  </r>
  <r>
    <x v="0"/>
    <n v="1185732"/>
    <x v="63"/>
    <x v="0"/>
    <x v="45"/>
    <s v="Hartford"/>
    <x v="3"/>
    <n v="0.4"/>
    <n v="1000"/>
    <n v="400"/>
    <n v="160"/>
    <n v="0.4"/>
  </r>
  <r>
    <x v="0"/>
    <n v="1185732"/>
    <x v="63"/>
    <x v="0"/>
    <x v="45"/>
    <s v="Hartford"/>
    <x v="4"/>
    <n v="0.49999999999999994"/>
    <n v="1000"/>
    <n v="499.99999999999994"/>
    <n v="149.99999999999997"/>
    <n v="0.3"/>
  </r>
  <r>
    <x v="0"/>
    <n v="1185732"/>
    <x v="63"/>
    <x v="0"/>
    <x v="45"/>
    <s v="Hartford"/>
    <x v="5"/>
    <n v="0.54999999999999993"/>
    <n v="2000"/>
    <n v="1099.9999999999998"/>
    <n v="439.99999999999994"/>
    <n v="0.4"/>
  </r>
  <r>
    <x v="0"/>
    <n v="1185732"/>
    <x v="267"/>
    <x v="0"/>
    <x v="45"/>
    <s v="Hartford"/>
    <x v="0"/>
    <n v="0.54999999999999993"/>
    <n v="3750"/>
    <n v="2062.4999999999995"/>
    <n v="721.87499999999977"/>
    <n v="0.35"/>
  </r>
  <r>
    <x v="0"/>
    <n v="1185732"/>
    <x v="267"/>
    <x v="0"/>
    <x v="45"/>
    <s v="Hartford"/>
    <x v="1"/>
    <n v="0.5"/>
    <n v="2000"/>
    <n v="1000"/>
    <n v="350"/>
    <n v="0.35"/>
  </r>
  <r>
    <x v="0"/>
    <n v="1185732"/>
    <x v="267"/>
    <x v="0"/>
    <x v="45"/>
    <s v="Hartford"/>
    <x v="2"/>
    <n v="0.5"/>
    <n v="1000"/>
    <n v="500"/>
    <n v="200"/>
    <n v="0.4"/>
  </r>
  <r>
    <x v="0"/>
    <n v="1185732"/>
    <x v="267"/>
    <x v="0"/>
    <x v="45"/>
    <s v="Hartford"/>
    <x v="3"/>
    <n v="0.5"/>
    <n v="750"/>
    <n v="375"/>
    <n v="150"/>
    <n v="0.4"/>
  </r>
  <r>
    <x v="0"/>
    <n v="1185732"/>
    <x v="267"/>
    <x v="0"/>
    <x v="45"/>
    <s v="Hartford"/>
    <x v="4"/>
    <n v="0.6"/>
    <n v="750"/>
    <n v="450"/>
    <n v="135"/>
    <n v="0.3"/>
  </r>
  <r>
    <x v="0"/>
    <n v="1185732"/>
    <x v="267"/>
    <x v="0"/>
    <x v="45"/>
    <s v="Hartford"/>
    <x v="5"/>
    <n v="0.64999999999999991"/>
    <n v="2000"/>
    <n v="1299.9999999999998"/>
    <n v="519.99999999999989"/>
    <n v="0.4"/>
  </r>
  <r>
    <x v="0"/>
    <n v="1185732"/>
    <x v="268"/>
    <x v="0"/>
    <x v="45"/>
    <s v="Hartford"/>
    <x v="0"/>
    <n v="0.6"/>
    <n v="3500"/>
    <n v="2100"/>
    <n v="735"/>
    <n v="0.35"/>
  </r>
  <r>
    <x v="0"/>
    <n v="1185732"/>
    <x v="268"/>
    <x v="0"/>
    <x v="45"/>
    <s v="Hartford"/>
    <x v="1"/>
    <n v="0.5"/>
    <n v="2250"/>
    <n v="1125"/>
    <n v="393.75"/>
    <n v="0.35"/>
  </r>
  <r>
    <x v="0"/>
    <n v="1185732"/>
    <x v="268"/>
    <x v="0"/>
    <x v="45"/>
    <s v="Hartford"/>
    <x v="2"/>
    <n v="0.5"/>
    <n v="2200"/>
    <n v="1100"/>
    <n v="440"/>
    <n v="0.4"/>
  </r>
  <r>
    <x v="0"/>
    <n v="1185732"/>
    <x v="268"/>
    <x v="0"/>
    <x v="45"/>
    <s v="Hartford"/>
    <x v="3"/>
    <n v="0.5"/>
    <n v="2000"/>
    <n v="1000"/>
    <n v="400"/>
    <n v="0.4"/>
  </r>
  <r>
    <x v="0"/>
    <n v="1185732"/>
    <x v="268"/>
    <x v="0"/>
    <x v="45"/>
    <s v="Hartford"/>
    <x v="4"/>
    <n v="0.6"/>
    <n v="1750"/>
    <n v="1050"/>
    <n v="315"/>
    <n v="0.3"/>
  </r>
  <r>
    <x v="0"/>
    <n v="1185732"/>
    <x v="268"/>
    <x v="0"/>
    <x v="45"/>
    <s v="Hartford"/>
    <x v="5"/>
    <n v="0.64999999999999991"/>
    <n v="2750"/>
    <n v="1787.4999999999998"/>
    <n v="715"/>
    <n v="0.4"/>
  </r>
  <r>
    <x v="0"/>
    <n v="1185732"/>
    <x v="269"/>
    <x v="0"/>
    <x v="45"/>
    <s v="Hartford"/>
    <x v="0"/>
    <n v="0.6"/>
    <n v="5000"/>
    <n v="3000"/>
    <n v="1050"/>
    <n v="0.35"/>
  </r>
  <r>
    <x v="0"/>
    <n v="1185732"/>
    <x v="269"/>
    <x v="0"/>
    <x v="45"/>
    <s v="Hartford"/>
    <x v="1"/>
    <n v="0.5"/>
    <n v="3000"/>
    <n v="1500"/>
    <n v="525"/>
    <n v="0.35"/>
  </r>
  <r>
    <x v="0"/>
    <n v="1185732"/>
    <x v="269"/>
    <x v="0"/>
    <x v="45"/>
    <s v="Hartford"/>
    <x v="2"/>
    <n v="0.5"/>
    <n v="2750"/>
    <n v="1375"/>
    <n v="550"/>
    <n v="0.4"/>
  </r>
  <r>
    <x v="0"/>
    <n v="1185732"/>
    <x v="269"/>
    <x v="0"/>
    <x v="45"/>
    <s v="Hartford"/>
    <x v="3"/>
    <n v="0.5"/>
    <n v="2250"/>
    <n v="1125"/>
    <n v="450"/>
    <n v="0.4"/>
  </r>
  <r>
    <x v="0"/>
    <n v="1185732"/>
    <x v="269"/>
    <x v="0"/>
    <x v="45"/>
    <s v="Hartford"/>
    <x v="4"/>
    <n v="0.6"/>
    <n v="2250"/>
    <n v="1350"/>
    <n v="405"/>
    <n v="0.3"/>
  </r>
  <r>
    <x v="0"/>
    <n v="1185732"/>
    <x v="269"/>
    <x v="0"/>
    <x v="45"/>
    <s v="Hartford"/>
    <x v="5"/>
    <n v="0.64999999999999991"/>
    <n v="3250"/>
    <n v="2112.4999999999995"/>
    <n v="844.99999999999989"/>
    <n v="0.4"/>
  </r>
  <r>
    <x v="0"/>
    <n v="1185732"/>
    <x v="102"/>
    <x v="0"/>
    <x v="46"/>
    <s v="Providence"/>
    <x v="0"/>
    <n v="0.4"/>
    <n v="4500"/>
    <n v="1800"/>
    <n v="540"/>
    <n v="0.3"/>
  </r>
  <r>
    <x v="0"/>
    <n v="1185732"/>
    <x v="102"/>
    <x v="0"/>
    <x v="46"/>
    <s v="Providence"/>
    <x v="1"/>
    <n v="0.4"/>
    <n v="2500"/>
    <n v="1000"/>
    <n v="300"/>
    <n v="0.3"/>
  </r>
  <r>
    <x v="0"/>
    <n v="1185732"/>
    <x v="102"/>
    <x v="0"/>
    <x v="46"/>
    <s v="Providence"/>
    <x v="2"/>
    <n v="0.30000000000000004"/>
    <n v="2500"/>
    <n v="750.00000000000011"/>
    <n v="187.50000000000003"/>
    <n v="0.25"/>
  </r>
  <r>
    <x v="0"/>
    <n v="1185732"/>
    <x v="102"/>
    <x v="0"/>
    <x v="46"/>
    <s v="Providence"/>
    <x v="3"/>
    <n v="0.35"/>
    <n v="1000"/>
    <n v="350"/>
    <n v="87.5"/>
    <n v="0.25"/>
  </r>
  <r>
    <x v="0"/>
    <n v="1185732"/>
    <x v="102"/>
    <x v="0"/>
    <x v="46"/>
    <s v="Providence"/>
    <x v="4"/>
    <n v="0.5"/>
    <n v="1500"/>
    <n v="750"/>
    <n v="187.5"/>
    <n v="0.25"/>
  </r>
  <r>
    <x v="0"/>
    <n v="1185732"/>
    <x v="102"/>
    <x v="0"/>
    <x v="46"/>
    <s v="Providence"/>
    <x v="5"/>
    <n v="0.4"/>
    <n v="2500"/>
    <n v="1000"/>
    <n v="300"/>
    <n v="0.3"/>
  </r>
  <r>
    <x v="0"/>
    <n v="1185732"/>
    <x v="37"/>
    <x v="0"/>
    <x v="46"/>
    <s v="Providence"/>
    <x v="0"/>
    <n v="0.4"/>
    <n v="5000"/>
    <n v="2000"/>
    <n v="600"/>
    <n v="0.3"/>
  </r>
  <r>
    <x v="0"/>
    <n v="1185732"/>
    <x v="37"/>
    <x v="0"/>
    <x v="46"/>
    <s v="Providence"/>
    <x v="1"/>
    <n v="0.4"/>
    <n v="1500"/>
    <n v="600"/>
    <n v="180"/>
    <n v="0.3"/>
  </r>
  <r>
    <x v="0"/>
    <n v="1185732"/>
    <x v="37"/>
    <x v="0"/>
    <x v="46"/>
    <s v="Providence"/>
    <x v="2"/>
    <n v="0.30000000000000004"/>
    <n v="2000"/>
    <n v="600.00000000000011"/>
    <n v="150.00000000000003"/>
    <n v="0.25"/>
  </r>
  <r>
    <x v="0"/>
    <n v="1185732"/>
    <x v="37"/>
    <x v="0"/>
    <x v="46"/>
    <s v="Providence"/>
    <x v="3"/>
    <n v="0.35"/>
    <n v="2500"/>
    <n v="875"/>
    <n v="218.75"/>
    <n v="0.25"/>
  </r>
  <r>
    <x v="0"/>
    <n v="1185732"/>
    <x v="37"/>
    <x v="0"/>
    <x v="46"/>
    <s v="Providence"/>
    <x v="4"/>
    <n v="0.5"/>
    <n v="1500"/>
    <n v="750"/>
    <n v="187.5"/>
    <n v="0.25"/>
  </r>
  <r>
    <x v="0"/>
    <n v="1185732"/>
    <x v="37"/>
    <x v="0"/>
    <x v="46"/>
    <s v="Providence"/>
    <x v="5"/>
    <n v="0.4"/>
    <n v="2500"/>
    <n v="1000"/>
    <n v="300"/>
    <n v="0.3"/>
  </r>
  <r>
    <x v="0"/>
    <n v="1185732"/>
    <x v="258"/>
    <x v="0"/>
    <x v="46"/>
    <s v="Providence"/>
    <x v="0"/>
    <n v="0.4"/>
    <n v="4700"/>
    <n v="1880"/>
    <n v="564"/>
    <n v="0.3"/>
  </r>
  <r>
    <x v="0"/>
    <n v="1185732"/>
    <x v="258"/>
    <x v="0"/>
    <x v="46"/>
    <s v="Providence"/>
    <x v="1"/>
    <n v="0.4"/>
    <n v="1750"/>
    <n v="700"/>
    <n v="210"/>
    <n v="0.3"/>
  </r>
  <r>
    <x v="0"/>
    <n v="1185732"/>
    <x v="258"/>
    <x v="0"/>
    <x v="46"/>
    <s v="Providence"/>
    <x v="2"/>
    <n v="0.30000000000000004"/>
    <n v="2000"/>
    <n v="600.00000000000011"/>
    <n v="150.00000000000003"/>
    <n v="0.25"/>
  </r>
  <r>
    <x v="0"/>
    <n v="1185732"/>
    <x v="258"/>
    <x v="0"/>
    <x v="46"/>
    <s v="Providence"/>
    <x v="3"/>
    <n v="0.35"/>
    <n v="3000"/>
    <n v="1050"/>
    <n v="262.5"/>
    <n v="0.25"/>
  </r>
  <r>
    <x v="0"/>
    <n v="1185732"/>
    <x v="258"/>
    <x v="0"/>
    <x v="46"/>
    <s v="Providence"/>
    <x v="4"/>
    <n v="0.5"/>
    <n v="1000"/>
    <n v="500"/>
    <n v="125"/>
    <n v="0.25"/>
  </r>
  <r>
    <x v="0"/>
    <n v="1185732"/>
    <x v="258"/>
    <x v="0"/>
    <x v="46"/>
    <s v="Providence"/>
    <x v="5"/>
    <n v="0.4"/>
    <n v="2000"/>
    <n v="800"/>
    <n v="240"/>
    <n v="0.3"/>
  </r>
  <r>
    <x v="0"/>
    <n v="1185732"/>
    <x v="259"/>
    <x v="0"/>
    <x v="46"/>
    <s v="Providence"/>
    <x v="0"/>
    <n v="0.4"/>
    <n v="4500"/>
    <n v="1800"/>
    <n v="540"/>
    <n v="0.3"/>
  </r>
  <r>
    <x v="0"/>
    <n v="1185732"/>
    <x v="259"/>
    <x v="0"/>
    <x v="46"/>
    <s v="Providence"/>
    <x v="1"/>
    <n v="0.4"/>
    <n v="1500"/>
    <n v="600"/>
    <n v="180"/>
    <n v="0.3"/>
  </r>
  <r>
    <x v="0"/>
    <n v="1185732"/>
    <x v="259"/>
    <x v="0"/>
    <x v="46"/>
    <s v="Providence"/>
    <x v="2"/>
    <n v="0.30000000000000004"/>
    <n v="1500"/>
    <n v="450.00000000000006"/>
    <n v="112.50000000000001"/>
    <n v="0.25"/>
  </r>
  <r>
    <x v="0"/>
    <n v="1185732"/>
    <x v="259"/>
    <x v="0"/>
    <x v="46"/>
    <s v="Providence"/>
    <x v="3"/>
    <n v="0.35"/>
    <n v="1250"/>
    <n v="437.5"/>
    <n v="109.375"/>
    <n v="0.25"/>
  </r>
  <r>
    <x v="0"/>
    <n v="1185732"/>
    <x v="259"/>
    <x v="0"/>
    <x v="46"/>
    <s v="Providence"/>
    <x v="4"/>
    <n v="0.5"/>
    <n v="1250"/>
    <n v="625"/>
    <n v="156.25"/>
    <n v="0.25"/>
  </r>
  <r>
    <x v="0"/>
    <n v="1185732"/>
    <x v="259"/>
    <x v="0"/>
    <x v="46"/>
    <s v="Providence"/>
    <x v="5"/>
    <n v="0.4"/>
    <n v="2750"/>
    <n v="1100"/>
    <n v="330"/>
    <n v="0.3"/>
  </r>
  <r>
    <x v="0"/>
    <n v="1185732"/>
    <x v="236"/>
    <x v="0"/>
    <x v="46"/>
    <s v="Providence"/>
    <x v="0"/>
    <n v="0.54999999999999993"/>
    <n v="4950"/>
    <n v="2722.4999999999995"/>
    <n v="816.74999999999989"/>
    <n v="0.3"/>
  </r>
  <r>
    <x v="0"/>
    <n v="1185732"/>
    <x v="236"/>
    <x v="0"/>
    <x v="46"/>
    <s v="Providence"/>
    <x v="1"/>
    <n v="0.5"/>
    <n v="2000"/>
    <n v="1000"/>
    <n v="300"/>
    <n v="0.3"/>
  </r>
  <r>
    <x v="0"/>
    <n v="1185732"/>
    <x v="236"/>
    <x v="0"/>
    <x v="46"/>
    <s v="Providence"/>
    <x v="2"/>
    <n v="0.45"/>
    <n v="2250"/>
    <n v="1012.5"/>
    <n v="253.125"/>
    <n v="0.25"/>
  </r>
  <r>
    <x v="0"/>
    <n v="1185732"/>
    <x v="236"/>
    <x v="0"/>
    <x v="46"/>
    <s v="Providence"/>
    <x v="3"/>
    <n v="0.45"/>
    <n v="1750"/>
    <n v="787.5"/>
    <n v="196.875"/>
    <n v="0.25"/>
  </r>
  <r>
    <x v="0"/>
    <n v="1185732"/>
    <x v="236"/>
    <x v="0"/>
    <x v="46"/>
    <s v="Providence"/>
    <x v="4"/>
    <n v="0.54999999999999993"/>
    <n v="2000"/>
    <n v="1099.9999999999998"/>
    <n v="274.99999999999994"/>
    <n v="0.25"/>
  </r>
  <r>
    <x v="0"/>
    <n v="1185732"/>
    <x v="236"/>
    <x v="0"/>
    <x v="46"/>
    <s v="Providence"/>
    <x v="5"/>
    <n v="0.6"/>
    <n v="3250"/>
    <n v="1950"/>
    <n v="585"/>
    <n v="0.3"/>
  </r>
  <r>
    <x v="0"/>
    <n v="1185732"/>
    <x v="41"/>
    <x v="0"/>
    <x v="46"/>
    <s v="Providence"/>
    <x v="0"/>
    <n v="0.54999999999999993"/>
    <n v="5750"/>
    <n v="3162.4999999999995"/>
    <n v="948.74999999999977"/>
    <n v="0.3"/>
  </r>
  <r>
    <x v="0"/>
    <n v="1185732"/>
    <x v="41"/>
    <x v="0"/>
    <x v="46"/>
    <s v="Providence"/>
    <x v="1"/>
    <n v="0.5"/>
    <n v="3250"/>
    <n v="1625"/>
    <n v="487.5"/>
    <n v="0.3"/>
  </r>
  <r>
    <x v="0"/>
    <n v="1185732"/>
    <x v="41"/>
    <x v="0"/>
    <x v="46"/>
    <s v="Providence"/>
    <x v="2"/>
    <n v="0.45"/>
    <n v="2500"/>
    <n v="1125"/>
    <n v="281.25"/>
    <n v="0.25"/>
  </r>
  <r>
    <x v="0"/>
    <n v="1185732"/>
    <x v="41"/>
    <x v="0"/>
    <x v="46"/>
    <s v="Providence"/>
    <x v="3"/>
    <n v="0.45"/>
    <n v="2250"/>
    <n v="1012.5"/>
    <n v="253.125"/>
    <n v="0.25"/>
  </r>
  <r>
    <x v="0"/>
    <n v="1185732"/>
    <x v="41"/>
    <x v="0"/>
    <x v="46"/>
    <s v="Providence"/>
    <x v="4"/>
    <n v="0.54999999999999993"/>
    <n v="2250"/>
    <n v="1237.4999999999998"/>
    <n v="309.37499999999994"/>
    <n v="0.25"/>
  </r>
  <r>
    <x v="0"/>
    <n v="1185732"/>
    <x v="41"/>
    <x v="0"/>
    <x v="46"/>
    <s v="Providence"/>
    <x v="5"/>
    <n v="0.6"/>
    <n v="3750"/>
    <n v="2250"/>
    <n v="675"/>
    <n v="0.3"/>
  </r>
  <r>
    <x v="0"/>
    <n v="1185732"/>
    <x v="260"/>
    <x v="0"/>
    <x v="46"/>
    <s v="Providence"/>
    <x v="0"/>
    <n v="0.54999999999999993"/>
    <n v="6000"/>
    <n v="3299.9999999999995"/>
    <n v="989.99999999999977"/>
    <n v="0.3"/>
  </r>
  <r>
    <x v="0"/>
    <n v="1185732"/>
    <x v="260"/>
    <x v="0"/>
    <x v="46"/>
    <s v="Providence"/>
    <x v="1"/>
    <n v="0.5"/>
    <n v="3500"/>
    <n v="1750"/>
    <n v="525"/>
    <n v="0.3"/>
  </r>
  <r>
    <x v="0"/>
    <n v="1185732"/>
    <x v="260"/>
    <x v="0"/>
    <x v="46"/>
    <s v="Providence"/>
    <x v="2"/>
    <n v="0.45"/>
    <n v="2750"/>
    <n v="1237.5"/>
    <n v="309.375"/>
    <n v="0.25"/>
  </r>
  <r>
    <x v="0"/>
    <n v="1185732"/>
    <x v="260"/>
    <x v="0"/>
    <x v="46"/>
    <s v="Providence"/>
    <x v="3"/>
    <n v="0.45"/>
    <n v="2250"/>
    <n v="1012.5"/>
    <n v="253.125"/>
    <n v="0.25"/>
  </r>
  <r>
    <x v="0"/>
    <n v="1185732"/>
    <x v="260"/>
    <x v="0"/>
    <x v="46"/>
    <s v="Providence"/>
    <x v="4"/>
    <n v="0.54999999999999993"/>
    <n v="2500"/>
    <n v="1374.9999999999998"/>
    <n v="343.74999999999994"/>
    <n v="0.25"/>
  </r>
  <r>
    <x v="0"/>
    <n v="1185732"/>
    <x v="260"/>
    <x v="0"/>
    <x v="46"/>
    <s v="Providence"/>
    <x v="5"/>
    <n v="0.6"/>
    <n v="4250"/>
    <n v="2550"/>
    <n v="765"/>
    <n v="0.3"/>
  </r>
  <r>
    <x v="0"/>
    <n v="1185732"/>
    <x v="261"/>
    <x v="0"/>
    <x v="46"/>
    <s v="Providence"/>
    <x v="0"/>
    <n v="0.54999999999999993"/>
    <n v="5750"/>
    <n v="3162.4999999999995"/>
    <n v="948.74999999999977"/>
    <n v="0.3"/>
  </r>
  <r>
    <x v="0"/>
    <n v="1185732"/>
    <x v="261"/>
    <x v="0"/>
    <x v="46"/>
    <s v="Providence"/>
    <x v="1"/>
    <n v="0.5"/>
    <n v="3500"/>
    <n v="1750"/>
    <n v="525"/>
    <n v="0.3"/>
  </r>
  <r>
    <x v="0"/>
    <n v="1185732"/>
    <x v="261"/>
    <x v="0"/>
    <x v="46"/>
    <s v="Providence"/>
    <x v="2"/>
    <n v="0.45"/>
    <n v="2750"/>
    <n v="1237.5"/>
    <n v="309.375"/>
    <n v="0.25"/>
  </r>
  <r>
    <x v="0"/>
    <n v="1185732"/>
    <x v="261"/>
    <x v="0"/>
    <x v="46"/>
    <s v="Providence"/>
    <x v="3"/>
    <n v="0.45"/>
    <n v="1750"/>
    <n v="787.5"/>
    <n v="196.875"/>
    <n v="0.25"/>
  </r>
  <r>
    <x v="0"/>
    <n v="1185732"/>
    <x v="261"/>
    <x v="0"/>
    <x v="46"/>
    <s v="Providence"/>
    <x v="4"/>
    <n v="0.54999999999999993"/>
    <n v="1500"/>
    <n v="824.99999999999989"/>
    <n v="206.24999999999997"/>
    <n v="0.25"/>
  </r>
  <r>
    <x v="0"/>
    <n v="1185732"/>
    <x v="261"/>
    <x v="0"/>
    <x v="46"/>
    <s v="Providence"/>
    <x v="5"/>
    <n v="0.6"/>
    <n v="3250"/>
    <n v="1950"/>
    <n v="585"/>
    <n v="0.3"/>
  </r>
  <r>
    <x v="0"/>
    <n v="1185732"/>
    <x v="239"/>
    <x v="0"/>
    <x v="46"/>
    <s v="Providence"/>
    <x v="0"/>
    <n v="0.54999999999999993"/>
    <n v="4500"/>
    <n v="2474.9999999999995"/>
    <n v="742.49999999999989"/>
    <n v="0.3"/>
  </r>
  <r>
    <x v="0"/>
    <n v="1185732"/>
    <x v="239"/>
    <x v="0"/>
    <x v="46"/>
    <s v="Providence"/>
    <x v="1"/>
    <n v="0.5"/>
    <n v="2500"/>
    <n v="1250"/>
    <n v="375"/>
    <n v="0.3"/>
  </r>
  <r>
    <x v="0"/>
    <n v="1185732"/>
    <x v="239"/>
    <x v="0"/>
    <x v="46"/>
    <s v="Providence"/>
    <x v="2"/>
    <n v="0.45"/>
    <n v="1500"/>
    <n v="675"/>
    <n v="168.75"/>
    <n v="0.25"/>
  </r>
  <r>
    <x v="0"/>
    <n v="1185732"/>
    <x v="239"/>
    <x v="0"/>
    <x v="46"/>
    <s v="Providence"/>
    <x v="3"/>
    <n v="0.45"/>
    <n v="1250"/>
    <n v="562.5"/>
    <n v="140.625"/>
    <n v="0.25"/>
  </r>
  <r>
    <x v="0"/>
    <n v="1185732"/>
    <x v="239"/>
    <x v="0"/>
    <x v="46"/>
    <s v="Providence"/>
    <x v="4"/>
    <n v="0.54999999999999993"/>
    <n v="1250"/>
    <n v="687.49999999999989"/>
    <n v="171.87499999999997"/>
    <n v="0.25"/>
  </r>
  <r>
    <x v="0"/>
    <n v="1185732"/>
    <x v="239"/>
    <x v="0"/>
    <x v="46"/>
    <s v="Providence"/>
    <x v="5"/>
    <n v="0.6"/>
    <n v="2250"/>
    <n v="1350"/>
    <n v="405"/>
    <n v="0.3"/>
  </r>
  <r>
    <x v="0"/>
    <n v="1185732"/>
    <x v="45"/>
    <x v="0"/>
    <x v="46"/>
    <s v="Providence"/>
    <x v="0"/>
    <n v="0.6"/>
    <n v="4000"/>
    <n v="2400"/>
    <n v="720"/>
    <n v="0.3"/>
  </r>
  <r>
    <x v="0"/>
    <n v="1185732"/>
    <x v="45"/>
    <x v="0"/>
    <x v="46"/>
    <s v="Providence"/>
    <x v="1"/>
    <n v="0.55000000000000004"/>
    <n v="2250"/>
    <n v="1237.5"/>
    <n v="371.25"/>
    <n v="0.3"/>
  </r>
  <r>
    <x v="0"/>
    <n v="1185732"/>
    <x v="45"/>
    <x v="0"/>
    <x v="46"/>
    <s v="Providence"/>
    <x v="2"/>
    <n v="0.55000000000000004"/>
    <n v="1250"/>
    <n v="687.5"/>
    <n v="171.875"/>
    <n v="0.25"/>
  </r>
  <r>
    <x v="0"/>
    <n v="1185732"/>
    <x v="45"/>
    <x v="0"/>
    <x v="46"/>
    <s v="Providence"/>
    <x v="3"/>
    <n v="0.55000000000000004"/>
    <n v="1000"/>
    <n v="550"/>
    <n v="137.5"/>
    <n v="0.25"/>
  </r>
  <r>
    <x v="0"/>
    <n v="1185732"/>
    <x v="45"/>
    <x v="0"/>
    <x v="46"/>
    <s v="Providence"/>
    <x v="4"/>
    <n v="0.65"/>
    <n v="1000"/>
    <n v="650"/>
    <n v="162.5"/>
    <n v="0.25"/>
  </r>
  <r>
    <x v="0"/>
    <n v="1185732"/>
    <x v="45"/>
    <x v="0"/>
    <x v="46"/>
    <s v="Providence"/>
    <x v="5"/>
    <n v="0.7"/>
    <n v="2250"/>
    <n v="1575"/>
    <n v="472.5"/>
    <n v="0.3"/>
  </r>
  <r>
    <x v="0"/>
    <n v="1185732"/>
    <x v="262"/>
    <x v="0"/>
    <x v="46"/>
    <s v="Providence"/>
    <x v="0"/>
    <n v="0.65"/>
    <n v="3750"/>
    <n v="2437.5"/>
    <n v="731.25"/>
    <n v="0.3"/>
  </r>
  <r>
    <x v="0"/>
    <n v="1185732"/>
    <x v="262"/>
    <x v="0"/>
    <x v="46"/>
    <s v="Providence"/>
    <x v="1"/>
    <n v="0.55000000000000004"/>
    <n v="3000"/>
    <n v="1650.0000000000002"/>
    <n v="495.00000000000006"/>
    <n v="0.3"/>
  </r>
  <r>
    <x v="0"/>
    <n v="1185732"/>
    <x v="262"/>
    <x v="0"/>
    <x v="46"/>
    <s v="Providence"/>
    <x v="2"/>
    <n v="0.55000000000000004"/>
    <n v="2950"/>
    <n v="1622.5000000000002"/>
    <n v="405.62500000000006"/>
    <n v="0.25"/>
  </r>
  <r>
    <x v="0"/>
    <n v="1185732"/>
    <x v="262"/>
    <x v="0"/>
    <x v="46"/>
    <s v="Providence"/>
    <x v="3"/>
    <n v="0.55000000000000004"/>
    <n v="2750"/>
    <n v="1512.5000000000002"/>
    <n v="378.12500000000006"/>
    <n v="0.25"/>
  </r>
  <r>
    <x v="0"/>
    <n v="1185732"/>
    <x v="262"/>
    <x v="0"/>
    <x v="46"/>
    <s v="Providence"/>
    <x v="4"/>
    <n v="0.65"/>
    <n v="2500"/>
    <n v="1625"/>
    <n v="406.25"/>
    <n v="0.25"/>
  </r>
  <r>
    <x v="0"/>
    <n v="1185732"/>
    <x v="262"/>
    <x v="0"/>
    <x v="46"/>
    <s v="Providence"/>
    <x v="5"/>
    <n v="0.7"/>
    <n v="3500"/>
    <n v="2450"/>
    <n v="735"/>
    <n v="0.3"/>
  </r>
  <r>
    <x v="0"/>
    <n v="1185732"/>
    <x v="263"/>
    <x v="0"/>
    <x v="46"/>
    <s v="Providence"/>
    <x v="0"/>
    <n v="0.65"/>
    <n v="5750"/>
    <n v="3737.5"/>
    <n v="1121.25"/>
    <n v="0.3"/>
  </r>
  <r>
    <x v="0"/>
    <n v="1185732"/>
    <x v="263"/>
    <x v="0"/>
    <x v="46"/>
    <s v="Providence"/>
    <x v="1"/>
    <n v="0.55000000000000004"/>
    <n v="3750"/>
    <n v="2062.5"/>
    <n v="618.75"/>
    <n v="0.3"/>
  </r>
  <r>
    <x v="0"/>
    <n v="1185732"/>
    <x v="263"/>
    <x v="0"/>
    <x v="46"/>
    <s v="Providence"/>
    <x v="2"/>
    <n v="0.55000000000000004"/>
    <n v="3500"/>
    <n v="1925.0000000000002"/>
    <n v="481.25000000000006"/>
    <n v="0.25"/>
  </r>
  <r>
    <x v="0"/>
    <n v="1185732"/>
    <x v="263"/>
    <x v="0"/>
    <x v="46"/>
    <s v="Providence"/>
    <x v="3"/>
    <n v="0.55000000000000004"/>
    <n v="3000"/>
    <n v="1650.0000000000002"/>
    <n v="412.50000000000006"/>
    <n v="0.25"/>
  </r>
  <r>
    <x v="0"/>
    <n v="1185732"/>
    <x v="263"/>
    <x v="0"/>
    <x v="46"/>
    <s v="Providence"/>
    <x v="4"/>
    <n v="0.65"/>
    <n v="3000"/>
    <n v="1950"/>
    <n v="487.5"/>
    <n v="0.25"/>
  </r>
  <r>
    <x v="0"/>
    <n v="1185732"/>
    <x v="263"/>
    <x v="0"/>
    <x v="46"/>
    <s v="Providence"/>
    <x v="5"/>
    <n v="0.7"/>
    <n v="4000"/>
    <n v="2800"/>
    <n v="840"/>
    <n v="0.3"/>
  </r>
  <r>
    <x v="0"/>
    <n v="1185732"/>
    <x v="0"/>
    <x v="0"/>
    <x v="47"/>
    <s v="Boston"/>
    <x v="0"/>
    <n v="0.45"/>
    <n v="5250"/>
    <n v="2362.5"/>
    <n v="1063.125"/>
    <n v="0.45"/>
  </r>
  <r>
    <x v="0"/>
    <n v="1185732"/>
    <x v="0"/>
    <x v="0"/>
    <x v="47"/>
    <s v="Boston"/>
    <x v="1"/>
    <n v="0.45"/>
    <n v="3250"/>
    <n v="1462.5"/>
    <n v="658.125"/>
    <n v="0.45"/>
  </r>
  <r>
    <x v="0"/>
    <n v="1185732"/>
    <x v="0"/>
    <x v="0"/>
    <x v="47"/>
    <s v="Boston"/>
    <x v="2"/>
    <n v="0.35000000000000003"/>
    <n v="3250"/>
    <n v="1137.5"/>
    <n v="398.125"/>
    <n v="0.35"/>
  </r>
  <r>
    <x v="0"/>
    <n v="1185732"/>
    <x v="0"/>
    <x v="0"/>
    <x v="47"/>
    <s v="Boston"/>
    <x v="3"/>
    <n v="0.39999999999999997"/>
    <n v="1750"/>
    <n v="699.99999999999989"/>
    <n v="244.99999999999994"/>
    <n v="0.35"/>
  </r>
  <r>
    <x v="0"/>
    <n v="1185732"/>
    <x v="0"/>
    <x v="0"/>
    <x v="47"/>
    <s v="Boston"/>
    <x v="4"/>
    <n v="0.55000000000000004"/>
    <n v="2250"/>
    <n v="1237.5"/>
    <n v="433.125"/>
    <n v="0.35"/>
  </r>
  <r>
    <x v="0"/>
    <n v="1185732"/>
    <x v="0"/>
    <x v="0"/>
    <x v="47"/>
    <s v="Boston"/>
    <x v="5"/>
    <n v="0.45"/>
    <n v="3250"/>
    <n v="1462.5"/>
    <n v="585"/>
    <n v="0.39999999999999997"/>
  </r>
  <r>
    <x v="0"/>
    <n v="1185732"/>
    <x v="1"/>
    <x v="0"/>
    <x v="47"/>
    <s v="Boston"/>
    <x v="0"/>
    <n v="0.45"/>
    <n v="5750"/>
    <n v="2587.5"/>
    <n v="1164.375"/>
    <n v="0.45"/>
  </r>
  <r>
    <x v="0"/>
    <n v="1185732"/>
    <x v="1"/>
    <x v="0"/>
    <x v="47"/>
    <s v="Boston"/>
    <x v="1"/>
    <n v="0.45"/>
    <n v="2250"/>
    <n v="1012.5"/>
    <n v="455.625"/>
    <n v="0.45"/>
  </r>
  <r>
    <x v="0"/>
    <n v="1185732"/>
    <x v="1"/>
    <x v="0"/>
    <x v="47"/>
    <s v="Boston"/>
    <x v="2"/>
    <n v="0.35000000000000003"/>
    <n v="2750"/>
    <n v="962.50000000000011"/>
    <n v="336.875"/>
    <n v="0.35"/>
  </r>
  <r>
    <x v="0"/>
    <n v="1185732"/>
    <x v="1"/>
    <x v="0"/>
    <x v="47"/>
    <s v="Boston"/>
    <x v="3"/>
    <n v="0.39999999999999997"/>
    <n v="1500"/>
    <n v="600"/>
    <n v="210"/>
    <n v="0.35"/>
  </r>
  <r>
    <x v="0"/>
    <n v="1185732"/>
    <x v="1"/>
    <x v="0"/>
    <x v="47"/>
    <s v="Boston"/>
    <x v="4"/>
    <n v="0.55000000000000004"/>
    <n v="2250"/>
    <n v="1237.5"/>
    <n v="433.125"/>
    <n v="0.35"/>
  </r>
  <r>
    <x v="0"/>
    <n v="1185732"/>
    <x v="1"/>
    <x v="0"/>
    <x v="47"/>
    <s v="Boston"/>
    <x v="5"/>
    <n v="0.45"/>
    <n v="3250"/>
    <n v="1462.5"/>
    <n v="585"/>
    <n v="0.39999999999999997"/>
  </r>
  <r>
    <x v="0"/>
    <n v="1185732"/>
    <x v="2"/>
    <x v="0"/>
    <x v="47"/>
    <s v="Boston"/>
    <x v="0"/>
    <n v="0.45"/>
    <n v="5450"/>
    <n v="2452.5"/>
    <n v="1103.625"/>
    <n v="0.45"/>
  </r>
  <r>
    <x v="0"/>
    <n v="1185732"/>
    <x v="2"/>
    <x v="0"/>
    <x v="47"/>
    <s v="Boston"/>
    <x v="1"/>
    <n v="0.45"/>
    <n v="2500"/>
    <n v="1125"/>
    <n v="506.25"/>
    <n v="0.45"/>
  </r>
  <r>
    <x v="0"/>
    <n v="1185732"/>
    <x v="2"/>
    <x v="0"/>
    <x v="47"/>
    <s v="Boston"/>
    <x v="2"/>
    <n v="0.35000000000000003"/>
    <n v="2750"/>
    <n v="962.50000000000011"/>
    <n v="336.875"/>
    <n v="0.35"/>
  </r>
  <r>
    <x v="0"/>
    <n v="1185732"/>
    <x v="2"/>
    <x v="0"/>
    <x v="47"/>
    <s v="Boston"/>
    <x v="3"/>
    <n v="0.39999999999999997"/>
    <n v="1250"/>
    <n v="499.99999999999994"/>
    <n v="174.99999999999997"/>
    <n v="0.35"/>
  </r>
  <r>
    <x v="0"/>
    <n v="1185732"/>
    <x v="2"/>
    <x v="0"/>
    <x v="47"/>
    <s v="Boston"/>
    <x v="4"/>
    <n v="0.55000000000000004"/>
    <n v="1750"/>
    <n v="962.50000000000011"/>
    <n v="336.875"/>
    <n v="0.35"/>
  </r>
  <r>
    <x v="0"/>
    <n v="1185732"/>
    <x v="2"/>
    <x v="0"/>
    <x v="47"/>
    <s v="Boston"/>
    <x v="5"/>
    <n v="0.45"/>
    <n v="2750"/>
    <n v="1237.5"/>
    <n v="494.99999999999994"/>
    <n v="0.39999999999999997"/>
  </r>
  <r>
    <x v="0"/>
    <n v="1185732"/>
    <x v="3"/>
    <x v="0"/>
    <x v="47"/>
    <s v="Boston"/>
    <x v="0"/>
    <n v="0.45"/>
    <n v="5250"/>
    <n v="2362.5"/>
    <n v="1063.125"/>
    <n v="0.45"/>
  </r>
  <r>
    <x v="0"/>
    <n v="1185732"/>
    <x v="3"/>
    <x v="0"/>
    <x v="47"/>
    <s v="Boston"/>
    <x v="1"/>
    <n v="0.45"/>
    <n v="2250"/>
    <n v="1012.5"/>
    <n v="455.625"/>
    <n v="0.45"/>
  </r>
  <r>
    <x v="0"/>
    <n v="1185732"/>
    <x v="3"/>
    <x v="0"/>
    <x v="47"/>
    <s v="Boston"/>
    <x v="2"/>
    <n v="0.35000000000000003"/>
    <n v="2250"/>
    <n v="787.50000000000011"/>
    <n v="275.625"/>
    <n v="0.35"/>
  </r>
  <r>
    <x v="0"/>
    <n v="1185732"/>
    <x v="3"/>
    <x v="0"/>
    <x v="47"/>
    <s v="Boston"/>
    <x v="3"/>
    <n v="0.39999999999999997"/>
    <n v="1500"/>
    <n v="600"/>
    <n v="210"/>
    <n v="0.35"/>
  </r>
  <r>
    <x v="0"/>
    <n v="1185732"/>
    <x v="3"/>
    <x v="0"/>
    <x v="47"/>
    <s v="Boston"/>
    <x v="4"/>
    <n v="0.55000000000000004"/>
    <n v="1500"/>
    <n v="825.00000000000011"/>
    <n v="288.75"/>
    <n v="0.35"/>
  </r>
  <r>
    <x v="0"/>
    <n v="1185732"/>
    <x v="3"/>
    <x v="0"/>
    <x v="47"/>
    <s v="Boston"/>
    <x v="5"/>
    <n v="0.45"/>
    <n v="3000"/>
    <n v="1350"/>
    <n v="540"/>
    <n v="0.39999999999999997"/>
  </r>
  <r>
    <x v="0"/>
    <n v="1185732"/>
    <x v="4"/>
    <x v="0"/>
    <x v="47"/>
    <s v="Boston"/>
    <x v="0"/>
    <n v="0.6"/>
    <n v="5700"/>
    <n v="3420"/>
    <n v="1539"/>
    <n v="0.45"/>
  </r>
  <r>
    <x v="0"/>
    <n v="1185732"/>
    <x v="4"/>
    <x v="0"/>
    <x v="47"/>
    <s v="Boston"/>
    <x v="1"/>
    <n v="0.55000000000000004"/>
    <n v="2750"/>
    <n v="1512.5000000000002"/>
    <n v="680.62500000000011"/>
    <n v="0.45"/>
  </r>
  <r>
    <x v="0"/>
    <n v="1185732"/>
    <x v="4"/>
    <x v="0"/>
    <x v="47"/>
    <s v="Boston"/>
    <x v="2"/>
    <n v="0.5"/>
    <n v="3000"/>
    <n v="1500"/>
    <n v="525"/>
    <n v="0.35"/>
  </r>
  <r>
    <x v="0"/>
    <n v="1185732"/>
    <x v="4"/>
    <x v="0"/>
    <x v="47"/>
    <s v="Boston"/>
    <x v="3"/>
    <n v="0.5"/>
    <n v="2500"/>
    <n v="1250"/>
    <n v="437.5"/>
    <n v="0.35"/>
  </r>
  <r>
    <x v="0"/>
    <n v="1185732"/>
    <x v="4"/>
    <x v="0"/>
    <x v="47"/>
    <s v="Boston"/>
    <x v="4"/>
    <n v="0.6"/>
    <n v="2750"/>
    <n v="1650"/>
    <n v="577.5"/>
    <n v="0.35"/>
  </r>
  <r>
    <x v="0"/>
    <n v="1185732"/>
    <x v="4"/>
    <x v="0"/>
    <x v="47"/>
    <s v="Boston"/>
    <x v="5"/>
    <n v="0.65"/>
    <n v="4000"/>
    <n v="2600"/>
    <n v="1040"/>
    <n v="0.39999999999999997"/>
  </r>
  <r>
    <x v="0"/>
    <n v="1185732"/>
    <x v="5"/>
    <x v="0"/>
    <x v="47"/>
    <s v="Boston"/>
    <x v="0"/>
    <n v="0.6"/>
    <n v="6500"/>
    <n v="3900"/>
    <n v="1755"/>
    <n v="0.45"/>
  </r>
  <r>
    <x v="0"/>
    <n v="1185732"/>
    <x v="5"/>
    <x v="0"/>
    <x v="47"/>
    <s v="Boston"/>
    <x v="1"/>
    <n v="0.55000000000000004"/>
    <n v="4000"/>
    <n v="2200"/>
    <n v="990"/>
    <n v="0.45"/>
  </r>
  <r>
    <x v="0"/>
    <n v="1185732"/>
    <x v="5"/>
    <x v="0"/>
    <x v="47"/>
    <s v="Boston"/>
    <x v="2"/>
    <n v="0.5"/>
    <n v="3250"/>
    <n v="1625"/>
    <n v="568.75"/>
    <n v="0.35"/>
  </r>
  <r>
    <x v="0"/>
    <n v="1185732"/>
    <x v="5"/>
    <x v="0"/>
    <x v="47"/>
    <s v="Boston"/>
    <x v="3"/>
    <n v="0.5"/>
    <n v="3000"/>
    <n v="1500"/>
    <n v="525"/>
    <n v="0.35"/>
  </r>
  <r>
    <x v="0"/>
    <n v="1185732"/>
    <x v="5"/>
    <x v="0"/>
    <x v="47"/>
    <s v="Boston"/>
    <x v="4"/>
    <n v="0.6"/>
    <n v="3000"/>
    <n v="1800"/>
    <n v="630"/>
    <n v="0.35"/>
  </r>
  <r>
    <x v="0"/>
    <n v="1185732"/>
    <x v="5"/>
    <x v="0"/>
    <x v="47"/>
    <s v="Boston"/>
    <x v="5"/>
    <n v="0.65"/>
    <n v="4500"/>
    <n v="2925"/>
    <n v="1170"/>
    <n v="0.39999999999999997"/>
  </r>
  <r>
    <x v="0"/>
    <n v="1185732"/>
    <x v="6"/>
    <x v="0"/>
    <x v="47"/>
    <s v="Boston"/>
    <x v="0"/>
    <n v="0.6"/>
    <n v="6750"/>
    <n v="4050"/>
    <n v="1822.5"/>
    <n v="0.45"/>
  </r>
  <r>
    <x v="0"/>
    <n v="1185732"/>
    <x v="6"/>
    <x v="0"/>
    <x v="47"/>
    <s v="Boston"/>
    <x v="1"/>
    <n v="0.55000000000000004"/>
    <n v="4250"/>
    <n v="2337.5"/>
    <n v="1051.875"/>
    <n v="0.45"/>
  </r>
  <r>
    <x v="0"/>
    <n v="1185732"/>
    <x v="6"/>
    <x v="0"/>
    <x v="47"/>
    <s v="Boston"/>
    <x v="2"/>
    <n v="0.5"/>
    <n v="3500"/>
    <n v="1750"/>
    <n v="612.5"/>
    <n v="0.35"/>
  </r>
  <r>
    <x v="0"/>
    <n v="1185732"/>
    <x v="6"/>
    <x v="0"/>
    <x v="47"/>
    <s v="Boston"/>
    <x v="3"/>
    <n v="0.5"/>
    <n v="3000"/>
    <n v="1500"/>
    <n v="525"/>
    <n v="0.35"/>
  </r>
  <r>
    <x v="0"/>
    <n v="1185732"/>
    <x v="6"/>
    <x v="0"/>
    <x v="47"/>
    <s v="Boston"/>
    <x v="4"/>
    <n v="0.6"/>
    <n v="3250"/>
    <n v="1950"/>
    <n v="682.5"/>
    <n v="0.35"/>
  </r>
  <r>
    <x v="0"/>
    <n v="1185732"/>
    <x v="6"/>
    <x v="0"/>
    <x v="47"/>
    <s v="Boston"/>
    <x v="5"/>
    <n v="0.65"/>
    <n v="5000"/>
    <n v="3250"/>
    <n v="1300"/>
    <n v="0.39999999999999997"/>
  </r>
  <r>
    <x v="0"/>
    <n v="1185732"/>
    <x v="7"/>
    <x v="0"/>
    <x v="47"/>
    <s v="Boston"/>
    <x v="0"/>
    <n v="0.6"/>
    <n v="6500"/>
    <n v="3900"/>
    <n v="1755"/>
    <n v="0.45"/>
  </r>
  <r>
    <x v="0"/>
    <n v="1185732"/>
    <x v="7"/>
    <x v="0"/>
    <x v="47"/>
    <s v="Boston"/>
    <x v="1"/>
    <n v="0.55000000000000004"/>
    <n v="4250"/>
    <n v="2337.5"/>
    <n v="1051.875"/>
    <n v="0.45"/>
  </r>
  <r>
    <x v="0"/>
    <n v="1185732"/>
    <x v="7"/>
    <x v="0"/>
    <x v="47"/>
    <s v="Boston"/>
    <x v="2"/>
    <n v="0.5"/>
    <n v="3500"/>
    <n v="1750"/>
    <n v="612.5"/>
    <n v="0.35"/>
  </r>
  <r>
    <x v="0"/>
    <n v="1185732"/>
    <x v="7"/>
    <x v="0"/>
    <x v="47"/>
    <s v="Boston"/>
    <x v="3"/>
    <n v="0.5"/>
    <n v="2500"/>
    <n v="1250"/>
    <n v="437.5"/>
    <n v="0.35"/>
  </r>
  <r>
    <x v="0"/>
    <n v="1185732"/>
    <x v="7"/>
    <x v="0"/>
    <x v="47"/>
    <s v="Boston"/>
    <x v="4"/>
    <n v="0.6"/>
    <n v="2250"/>
    <n v="1350"/>
    <n v="472.49999999999994"/>
    <n v="0.35"/>
  </r>
  <r>
    <x v="0"/>
    <n v="1185732"/>
    <x v="7"/>
    <x v="0"/>
    <x v="47"/>
    <s v="Boston"/>
    <x v="5"/>
    <n v="0.65"/>
    <n v="4000"/>
    <n v="2600"/>
    <n v="1040"/>
    <n v="0.39999999999999997"/>
  </r>
  <r>
    <x v="0"/>
    <n v="1185732"/>
    <x v="8"/>
    <x v="0"/>
    <x v="47"/>
    <s v="Boston"/>
    <x v="0"/>
    <n v="0.6"/>
    <n v="5250"/>
    <n v="3150"/>
    <n v="1417.5"/>
    <n v="0.45"/>
  </r>
  <r>
    <x v="0"/>
    <n v="1185732"/>
    <x v="8"/>
    <x v="0"/>
    <x v="47"/>
    <s v="Boston"/>
    <x v="1"/>
    <n v="0.55000000000000004"/>
    <n v="3250"/>
    <n v="1787.5000000000002"/>
    <n v="804.37500000000011"/>
    <n v="0.45"/>
  </r>
  <r>
    <x v="0"/>
    <n v="1185732"/>
    <x v="8"/>
    <x v="0"/>
    <x v="47"/>
    <s v="Boston"/>
    <x v="2"/>
    <n v="0.5"/>
    <n v="2250"/>
    <n v="1125"/>
    <n v="393.75"/>
    <n v="0.35"/>
  </r>
  <r>
    <x v="0"/>
    <n v="1185732"/>
    <x v="8"/>
    <x v="0"/>
    <x v="47"/>
    <s v="Boston"/>
    <x v="3"/>
    <n v="0.5"/>
    <n v="2000"/>
    <n v="1000"/>
    <n v="350"/>
    <n v="0.35"/>
  </r>
  <r>
    <x v="0"/>
    <n v="1185732"/>
    <x v="8"/>
    <x v="0"/>
    <x v="47"/>
    <s v="Boston"/>
    <x v="4"/>
    <n v="0.6"/>
    <n v="2000"/>
    <n v="1200"/>
    <n v="420"/>
    <n v="0.35"/>
  </r>
  <r>
    <x v="0"/>
    <n v="1185732"/>
    <x v="8"/>
    <x v="0"/>
    <x v="47"/>
    <s v="Boston"/>
    <x v="5"/>
    <n v="0.65"/>
    <n v="3000"/>
    <n v="1950"/>
    <n v="779.99999999999989"/>
    <n v="0.39999999999999997"/>
  </r>
  <r>
    <x v="0"/>
    <n v="1185732"/>
    <x v="9"/>
    <x v="0"/>
    <x v="47"/>
    <s v="Boston"/>
    <x v="0"/>
    <n v="0.65"/>
    <n v="4750"/>
    <n v="3087.5"/>
    <n v="1389.375"/>
    <n v="0.45"/>
  </r>
  <r>
    <x v="0"/>
    <n v="1185732"/>
    <x v="9"/>
    <x v="0"/>
    <x v="47"/>
    <s v="Boston"/>
    <x v="1"/>
    <n v="0.60000000000000009"/>
    <n v="3000"/>
    <n v="1800.0000000000002"/>
    <n v="810.00000000000011"/>
    <n v="0.45"/>
  </r>
  <r>
    <x v="0"/>
    <n v="1185732"/>
    <x v="9"/>
    <x v="0"/>
    <x v="47"/>
    <s v="Boston"/>
    <x v="2"/>
    <n v="0.60000000000000009"/>
    <n v="2000"/>
    <n v="1200.0000000000002"/>
    <n v="420.00000000000006"/>
    <n v="0.35"/>
  </r>
  <r>
    <x v="0"/>
    <n v="1185732"/>
    <x v="9"/>
    <x v="0"/>
    <x v="47"/>
    <s v="Boston"/>
    <x v="3"/>
    <n v="0.60000000000000009"/>
    <n v="1750"/>
    <n v="1050.0000000000002"/>
    <n v="367.50000000000006"/>
    <n v="0.35"/>
  </r>
  <r>
    <x v="0"/>
    <n v="1185732"/>
    <x v="9"/>
    <x v="0"/>
    <x v="47"/>
    <s v="Boston"/>
    <x v="4"/>
    <n v="0.70000000000000007"/>
    <n v="1750"/>
    <n v="1225.0000000000002"/>
    <n v="428.75000000000006"/>
    <n v="0.35"/>
  </r>
  <r>
    <x v="0"/>
    <n v="1185732"/>
    <x v="9"/>
    <x v="0"/>
    <x v="47"/>
    <s v="Boston"/>
    <x v="5"/>
    <n v="0.75"/>
    <n v="3000"/>
    <n v="2250"/>
    <n v="899.99999999999989"/>
    <n v="0.39999999999999997"/>
  </r>
  <r>
    <x v="0"/>
    <n v="1185732"/>
    <x v="10"/>
    <x v="0"/>
    <x v="47"/>
    <s v="Boston"/>
    <x v="0"/>
    <n v="0.70000000000000007"/>
    <n v="4500"/>
    <n v="3150.0000000000005"/>
    <n v="1417.5000000000002"/>
    <n v="0.45"/>
  </r>
  <r>
    <x v="0"/>
    <n v="1185732"/>
    <x v="10"/>
    <x v="0"/>
    <x v="47"/>
    <s v="Boston"/>
    <x v="1"/>
    <n v="0.60000000000000009"/>
    <n v="3250"/>
    <n v="1950.0000000000002"/>
    <n v="877.50000000000011"/>
    <n v="0.45"/>
  </r>
  <r>
    <x v="0"/>
    <n v="1185732"/>
    <x v="10"/>
    <x v="0"/>
    <x v="47"/>
    <s v="Boston"/>
    <x v="2"/>
    <n v="0.60000000000000009"/>
    <n v="3200"/>
    <n v="1920.0000000000002"/>
    <n v="672"/>
    <n v="0.35"/>
  </r>
  <r>
    <x v="0"/>
    <n v="1185732"/>
    <x v="10"/>
    <x v="0"/>
    <x v="47"/>
    <s v="Boston"/>
    <x v="3"/>
    <n v="0.60000000000000009"/>
    <n v="3000"/>
    <n v="1800.0000000000002"/>
    <n v="630"/>
    <n v="0.35"/>
  </r>
  <r>
    <x v="0"/>
    <n v="1185732"/>
    <x v="10"/>
    <x v="0"/>
    <x v="47"/>
    <s v="Boston"/>
    <x v="4"/>
    <n v="0.70000000000000007"/>
    <n v="2750"/>
    <n v="1925.0000000000002"/>
    <n v="673.75"/>
    <n v="0.35"/>
  </r>
  <r>
    <x v="0"/>
    <n v="1185732"/>
    <x v="10"/>
    <x v="0"/>
    <x v="47"/>
    <s v="Boston"/>
    <x v="5"/>
    <n v="0.75"/>
    <n v="3750"/>
    <n v="2812.5"/>
    <n v="1125"/>
    <n v="0.39999999999999997"/>
  </r>
  <r>
    <x v="0"/>
    <n v="1185732"/>
    <x v="11"/>
    <x v="0"/>
    <x v="47"/>
    <s v="Boston"/>
    <x v="0"/>
    <n v="0.70000000000000007"/>
    <n v="6000"/>
    <n v="4200"/>
    <n v="1890"/>
    <n v="0.45"/>
  </r>
  <r>
    <x v="0"/>
    <n v="1185732"/>
    <x v="11"/>
    <x v="0"/>
    <x v="47"/>
    <s v="Boston"/>
    <x v="1"/>
    <n v="0.60000000000000009"/>
    <n v="4000"/>
    <n v="2400.0000000000005"/>
    <n v="1080.0000000000002"/>
    <n v="0.45"/>
  </r>
  <r>
    <x v="0"/>
    <n v="1185732"/>
    <x v="11"/>
    <x v="0"/>
    <x v="47"/>
    <s v="Boston"/>
    <x v="2"/>
    <n v="0.60000000000000009"/>
    <n v="3750"/>
    <n v="2250.0000000000005"/>
    <n v="787.50000000000011"/>
    <n v="0.35"/>
  </r>
  <r>
    <x v="0"/>
    <n v="1185732"/>
    <x v="11"/>
    <x v="0"/>
    <x v="47"/>
    <s v="Boston"/>
    <x v="3"/>
    <n v="0.60000000000000009"/>
    <n v="3250"/>
    <n v="1950.0000000000002"/>
    <n v="682.5"/>
    <n v="0.35"/>
  </r>
  <r>
    <x v="0"/>
    <n v="1185732"/>
    <x v="11"/>
    <x v="0"/>
    <x v="47"/>
    <s v="Boston"/>
    <x v="4"/>
    <n v="0.70000000000000007"/>
    <n v="3250"/>
    <n v="2275"/>
    <n v="796.25"/>
    <n v="0.35"/>
  </r>
  <r>
    <x v="0"/>
    <n v="1185732"/>
    <x v="11"/>
    <x v="0"/>
    <x v="47"/>
    <s v="Boston"/>
    <x v="5"/>
    <n v="0.75"/>
    <n v="4250"/>
    <n v="3187.5"/>
    <n v="1275"/>
    <n v="0.39999999999999997"/>
  </r>
  <r>
    <x v="0"/>
    <n v="1185732"/>
    <x v="124"/>
    <x v="0"/>
    <x v="48"/>
    <s v="Burlington"/>
    <x v="0"/>
    <n v="0.5"/>
    <n v="5250"/>
    <n v="2625"/>
    <n v="1050"/>
    <n v="0.4"/>
  </r>
  <r>
    <x v="0"/>
    <n v="1185732"/>
    <x v="124"/>
    <x v="0"/>
    <x v="48"/>
    <s v="Burlington"/>
    <x v="1"/>
    <n v="0.5"/>
    <n v="3250"/>
    <n v="1625"/>
    <n v="650"/>
    <n v="0.4"/>
  </r>
  <r>
    <x v="0"/>
    <n v="1185732"/>
    <x v="124"/>
    <x v="0"/>
    <x v="48"/>
    <s v="Burlington"/>
    <x v="2"/>
    <n v="0.4"/>
    <n v="3250"/>
    <n v="1300"/>
    <n v="390"/>
    <n v="0.3"/>
  </r>
  <r>
    <x v="0"/>
    <n v="1185732"/>
    <x v="124"/>
    <x v="0"/>
    <x v="48"/>
    <s v="Burlington"/>
    <x v="3"/>
    <n v="0.44999999999999996"/>
    <n v="1750"/>
    <n v="787.49999999999989"/>
    <n v="236.24999999999994"/>
    <n v="0.3"/>
  </r>
  <r>
    <x v="0"/>
    <n v="1185732"/>
    <x v="124"/>
    <x v="0"/>
    <x v="48"/>
    <s v="Burlington"/>
    <x v="4"/>
    <n v="0.60000000000000009"/>
    <n v="2250"/>
    <n v="1350.0000000000002"/>
    <n v="405.00000000000006"/>
    <n v="0.3"/>
  </r>
  <r>
    <x v="0"/>
    <n v="1185732"/>
    <x v="124"/>
    <x v="0"/>
    <x v="48"/>
    <s v="Burlington"/>
    <x v="5"/>
    <n v="0.5"/>
    <n v="3250"/>
    <n v="1625"/>
    <n v="568.75"/>
    <n v="0.35"/>
  </r>
  <r>
    <x v="0"/>
    <n v="1185732"/>
    <x v="125"/>
    <x v="0"/>
    <x v="48"/>
    <s v="Burlington"/>
    <x v="0"/>
    <n v="0.5"/>
    <n v="6000"/>
    <n v="3000"/>
    <n v="1200"/>
    <n v="0.4"/>
  </r>
  <r>
    <x v="0"/>
    <n v="1185732"/>
    <x v="125"/>
    <x v="0"/>
    <x v="48"/>
    <s v="Burlington"/>
    <x v="1"/>
    <n v="0.5"/>
    <n v="2500"/>
    <n v="1250"/>
    <n v="500"/>
    <n v="0.4"/>
  </r>
  <r>
    <x v="0"/>
    <n v="1185732"/>
    <x v="125"/>
    <x v="0"/>
    <x v="48"/>
    <s v="Burlington"/>
    <x v="2"/>
    <n v="0.4"/>
    <n v="3000"/>
    <n v="1200"/>
    <n v="360"/>
    <n v="0.3"/>
  </r>
  <r>
    <x v="0"/>
    <n v="1185732"/>
    <x v="125"/>
    <x v="0"/>
    <x v="48"/>
    <s v="Burlington"/>
    <x v="3"/>
    <n v="0.44999999999999996"/>
    <n v="2000"/>
    <n v="899.99999999999989"/>
    <n v="269.99999999999994"/>
    <n v="0.3"/>
  </r>
  <r>
    <x v="0"/>
    <n v="1185732"/>
    <x v="125"/>
    <x v="0"/>
    <x v="48"/>
    <s v="Burlington"/>
    <x v="4"/>
    <n v="0.60000000000000009"/>
    <n v="2750"/>
    <n v="1650.0000000000002"/>
    <n v="495.00000000000006"/>
    <n v="0.3"/>
  </r>
  <r>
    <x v="0"/>
    <n v="1185732"/>
    <x v="125"/>
    <x v="0"/>
    <x v="48"/>
    <s v="Burlington"/>
    <x v="5"/>
    <n v="0.5"/>
    <n v="3750"/>
    <n v="1875"/>
    <n v="656.25"/>
    <n v="0.35"/>
  </r>
  <r>
    <x v="0"/>
    <n v="1185732"/>
    <x v="126"/>
    <x v="0"/>
    <x v="48"/>
    <s v="Burlington"/>
    <x v="0"/>
    <n v="0.5"/>
    <n v="5700"/>
    <n v="2850"/>
    <n v="1140"/>
    <n v="0.4"/>
  </r>
  <r>
    <x v="0"/>
    <n v="1185732"/>
    <x v="126"/>
    <x v="0"/>
    <x v="48"/>
    <s v="Burlington"/>
    <x v="1"/>
    <n v="0.5"/>
    <n v="2750"/>
    <n v="1375"/>
    <n v="550"/>
    <n v="0.4"/>
  </r>
  <r>
    <x v="0"/>
    <n v="1185732"/>
    <x v="126"/>
    <x v="0"/>
    <x v="48"/>
    <s v="Burlington"/>
    <x v="2"/>
    <n v="0.4"/>
    <n v="3000"/>
    <n v="1200"/>
    <n v="360"/>
    <n v="0.3"/>
  </r>
  <r>
    <x v="0"/>
    <n v="1185732"/>
    <x v="126"/>
    <x v="0"/>
    <x v="48"/>
    <s v="Burlington"/>
    <x v="3"/>
    <n v="0.44999999999999996"/>
    <n v="1500"/>
    <n v="674.99999999999989"/>
    <n v="202.49999999999997"/>
    <n v="0.3"/>
  </r>
  <r>
    <x v="0"/>
    <n v="1185732"/>
    <x v="126"/>
    <x v="0"/>
    <x v="48"/>
    <s v="Burlington"/>
    <x v="4"/>
    <n v="0.60000000000000009"/>
    <n v="2000"/>
    <n v="1200.0000000000002"/>
    <n v="360.00000000000006"/>
    <n v="0.3"/>
  </r>
  <r>
    <x v="0"/>
    <n v="1185732"/>
    <x v="126"/>
    <x v="0"/>
    <x v="48"/>
    <s v="Burlington"/>
    <x v="5"/>
    <n v="0.5"/>
    <n v="3000"/>
    <n v="1500"/>
    <n v="525"/>
    <n v="0.35"/>
  </r>
  <r>
    <x v="0"/>
    <n v="1185732"/>
    <x v="127"/>
    <x v="0"/>
    <x v="48"/>
    <s v="Burlington"/>
    <x v="0"/>
    <n v="0.5"/>
    <n v="5500"/>
    <n v="2750"/>
    <n v="1100"/>
    <n v="0.4"/>
  </r>
  <r>
    <x v="0"/>
    <n v="1185732"/>
    <x v="127"/>
    <x v="0"/>
    <x v="48"/>
    <s v="Burlington"/>
    <x v="1"/>
    <n v="0.5"/>
    <n v="2500"/>
    <n v="1250"/>
    <n v="500"/>
    <n v="0.4"/>
  </r>
  <r>
    <x v="0"/>
    <n v="1185732"/>
    <x v="127"/>
    <x v="0"/>
    <x v="48"/>
    <s v="Burlington"/>
    <x v="2"/>
    <n v="0.4"/>
    <n v="2500"/>
    <n v="1000"/>
    <n v="300"/>
    <n v="0.3"/>
  </r>
  <r>
    <x v="0"/>
    <n v="1185732"/>
    <x v="127"/>
    <x v="0"/>
    <x v="48"/>
    <s v="Burlington"/>
    <x v="3"/>
    <n v="0.44999999999999996"/>
    <n v="1750"/>
    <n v="787.49999999999989"/>
    <n v="236.24999999999994"/>
    <n v="0.3"/>
  </r>
  <r>
    <x v="0"/>
    <n v="1185732"/>
    <x v="127"/>
    <x v="0"/>
    <x v="48"/>
    <s v="Burlington"/>
    <x v="4"/>
    <n v="0.60000000000000009"/>
    <n v="1750"/>
    <n v="1050.0000000000002"/>
    <n v="315.00000000000006"/>
    <n v="0.3"/>
  </r>
  <r>
    <x v="0"/>
    <n v="1185732"/>
    <x v="127"/>
    <x v="0"/>
    <x v="48"/>
    <s v="Burlington"/>
    <x v="5"/>
    <n v="0.5"/>
    <n v="3250"/>
    <n v="1625"/>
    <n v="568.75"/>
    <n v="0.35"/>
  </r>
  <r>
    <x v="0"/>
    <n v="1185732"/>
    <x v="128"/>
    <x v="0"/>
    <x v="48"/>
    <s v="Burlington"/>
    <x v="0"/>
    <n v="0.65"/>
    <n v="5950"/>
    <n v="3867.5"/>
    <n v="1547"/>
    <n v="0.4"/>
  </r>
  <r>
    <x v="0"/>
    <n v="1185732"/>
    <x v="128"/>
    <x v="0"/>
    <x v="48"/>
    <s v="Burlington"/>
    <x v="1"/>
    <n v="0.60000000000000009"/>
    <n v="3000"/>
    <n v="1800.0000000000002"/>
    <n v="720.00000000000011"/>
    <n v="0.4"/>
  </r>
  <r>
    <x v="0"/>
    <n v="1185732"/>
    <x v="128"/>
    <x v="0"/>
    <x v="48"/>
    <s v="Burlington"/>
    <x v="2"/>
    <n v="0.55000000000000004"/>
    <n v="3250"/>
    <n v="1787.5000000000002"/>
    <n v="536.25"/>
    <n v="0.3"/>
  </r>
  <r>
    <x v="0"/>
    <n v="1185732"/>
    <x v="128"/>
    <x v="0"/>
    <x v="48"/>
    <s v="Burlington"/>
    <x v="3"/>
    <n v="0.55000000000000004"/>
    <n v="2750"/>
    <n v="1512.5000000000002"/>
    <n v="453.75000000000006"/>
    <n v="0.3"/>
  </r>
  <r>
    <x v="0"/>
    <n v="1185732"/>
    <x v="128"/>
    <x v="0"/>
    <x v="48"/>
    <s v="Burlington"/>
    <x v="4"/>
    <n v="0.65"/>
    <n v="3000"/>
    <n v="1950"/>
    <n v="585"/>
    <n v="0.3"/>
  </r>
  <r>
    <x v="0"/>
    <n v="1185732"/>
    <x v="128"/>
    <x v="0"/>
    <x v="48"/>
    <s v="Burlington"/>
    <x v="5"/>
    <n v="0.70000000000000007"/>
    <n v="4250"/>
    <n v="2975.0000000000005"/>
    <n v="1041.25"/>
    <n v="0.35"/>
  </r>
  <r>
    <x v="0"/>
    <n v="1185732"/>
    <x v="129"/>
    <x v="0"/>
    <x v="48"/>
    <s v="Burlington"/>
    <x v="0"/>
    <n v="0.65"/>
    <n v="6750"/>
    <n v="4387.5"/>
    <n v="1755"/>
    <n v="0.4"/>
  </r>
  <r>
    <x v="0"/>
    <n v="1185732"/>
    <x v="129"/>
    <x v="0"/>
    <x v="48"/>
    <s v="Burlington"/>
    <x v="1"/>
    <n v="0.60000000000000009"/>
    <n v="4250"/>
    <n v="2550.0000000000005"/>
    <n v="1020.0000000000002"/>
    <n v="0.4"/>
  </r>
  <r>
    <x v="0"/>
    <n v="1185732"/>
    <x v="129"/>
    <x v="0"/>
    <x v="48"/>
    <s v="Burlington"/>
    <x v="2"/>
    <n v="0.55000000000000004"/>
    <n v="3500"/>
    <n v="1925.0000000000002"/>
    <n v="577.5"/>
    <n v="0.3"/>
  </r>
  <r>
    <x v="0"/>
    <n v="1185732"/>
    <x v="129"/>
    <x v="0"/>
    <x v="48"/>
    <s v="Burlington"/>
    <x v="3"/>
    <n v="0.55000000000000004"/>
    <n v="3250"/>
    <n v="1787.5000000000002"/>
    <n v="536.25"/>
    <n v="0.3"/>
  </r>
  <r>
    <x v="0"/>
    <n v="1185732"/>
    <x v="129"/>
    <x v="0"/>
    <x v="48"/>
    <s v="Burlington"/>
    <x v="4"/>
    <n v="0.65"/>
    <n v="3250"/>
    <n v="2112.5"/>
    <n v="633.75"/>
    <n v="0.3"/>
  </r>
  <r>
    <x v="0"/>
    <n v="1185732"/>
    <x v="129"/>
    <x v="0"/>
    <x v="48"/>
    <s v="Burlington"/>
    <x v="5"/>
    <n v="0.70000000000000007"/>
    <n v="4750"/>
    <n v="3325.0000000000005"/>
    <n v="1163.75"/>
    <n v="0.35"/>
  </r>
  <r>
    <x v="0"/>
    <n v="1185732"/>
    <x v="130"/>
    <x v="0"/>
    <x v="48"/>
    <s v="Burlington"/>
    <x v="0"/>
    <n v="0.65"/>
    <n v="7000"/>
    <n v="4550"/>
    <n v="1820"/>
    <n v="0.4"/>
  </r>
  <r>
    <x v="0"/>
    <n v="1185732"/>
    <x v="130"/>
    <x v="0"/>
    <x v="48"/>
    <s v="Burlington"/>
    <x v="1"/>
    <n v="0.60000000000000009"/>
    <n v="4500"/>
    <n v="2700.0000000000005"/>
    <n v="1080.0000000000002"/>
    <n v="0.4"/>
  </r>
  <r>
    <x v="0"/>
    <n v="1185732"/>
    <x v="130"/>
    <x v="0"/>
    <x v="48"/>
    <s v="Burlington"/>
    <x v="2"/>
    <n v="0.55000000000000004"/>
    <n v="3750"/>
    <n v="2062.5"/>
    <n v="618.75"/>
    <n v="0.3"/>
  </r>
  <r>
    <x v="0"/>
    <n v="1185732"/>
    <x v="130"/>
    <x v="0"/>
    <x v="48"/>
    <s v="Burlington"/>
    <x v="3"/>
    <n v="0.55000000000000004"/>
    <n v="3250"/>
    <n v="1787.5000000000002"/>
    <n v="536.25"/>
    <n v="0.3"/>
  </r>
  <r>
    <x v="0"/>
    <n v="1185732"/>
    <x v="130"/>
    <x v="0"/>
    <x v="48"/>
    <s v="Burlington"/>
    <x v="4"/>
    <n v="0.65"/>
    <n v="3500"/>
    <n v="2275"/>
    <n v="682.5"/>
    <n v="0.3"/>
  </r>
  <r>
    <x v="0"/>
    <n v="1185732"/>
    <x v="130"/>
    <x v="0"/>
    <x v="48"/>
    <s v="Burlington"/>
    <x v="5"/>
    <n v="0.70000000000000007"/>
    <n v="5250"/>
    <n v="3675.0000000000005"/>
    <n v="1286.25"/>
    <n v="0.35"/>
  </r>
  <r>
    <x v="0"/>
    <n v="1185732"/>
    <x v="131"/>
    <x v="0"/>
    <x v="48"/>
    <s v="Burlington"/>
    <x v="0"/>
    <n v="0.65"/>
    <n v="6750"/>
    <n v="4387.5"/>
    <n v="1755"/>
    <n v="0.4"/>
  </r>
  <r>
    <x v="0"/>
    <n v="1185732"/>
    <x v="131"/>
    <x v="0"/>
    <x v="48"/>
    <s v="Burlington"/>
    <x v="1"/>
    <n v="0.60000000000000009"/>
    <n v="4500"/>
    <n v="2700.0000000000005"/>
    <n v="1080.0000000000002"/>
    <n v="0.4"/>
  </r>
  <r>
    <x v="0"/>
    <n v="1185732"/>
    <x v="131"/>
    <x v="0"/>
    <x v="48"/>
    <s v="Burlington"/>
    <x v="2"/>
    <n v="0.55000000000000004"/>
    <n v="3750"/>
    <n v="2062.5"/>
    <n v="618.75"/>
    <n v="0.3"/>
  </r>
  <r>
    <x v="0"/>
    <n v="1185732"/>
    <x v="131"/>
    <x v="0"/>
    <x v="48"/>
    <s v="Burlington"/>
    <x v="3"/>
    <n v="0.55000000000000004"/>
    <n v="2750"/>
    <n v="1512.5000000000002"/>
    <n v="453.75000000000006"/>
    <n v="0.3"/>
  </r>
  <r>
    <x v="0"/>
    <n v="1185732"/>
    <x v="131"/>
    <x v="0"/>
    <x v="48"/>
    <s v="Burlington"/>
    <x v="4"/>
    <n v="0.65"/>
    <n v="2500"/>
    <n v="1625"/>
    <n v="487.5"/>
    <n v="0.3"/>
  </r>
  <r>
    <x v="0"/>
    <n v="1185732"/>
    <x v="131"/>
    <x v="0"/>
    <x v="48"/>
    <s v="Burlington"/>
    <x v="5"/>
    <n v="0.70000000000000007"/>
    <n v="4250"/>
    <n v="2975.0000000000005"/>
    <n v="1041.25"/>
    <n v="0.35"/>
  </r>
  <r>
    <x v="0"/>
    <n v="1185732"/>
    <x v="132"/>
    <x v="0"/>
    <x v="48"/>
    <s v="Burlington"/>
    <x v="0"/>
    <n v="0.65"/>
    <n v="5500"/>
    <n v="3575"/>
    <n v="1430"/>
    <n v="0.4"/>
  </r>
  <r>
    <x v="0"/>
    <n v="1185732"/>
    <x v="132"/>
    <x v="0"/>
    <x v="48"/>
    <s v="Burlington"/>
    <x v="1"/>
    <n v="0.60000000000000009"/>
    <n v="3500"/>
    <n v="2100.0000000000005"/>
    <n v="840.00000000000023"/>
    <n v="0.4"/>
  </r>
  <r>
    <x v="0"/>
    <n v="1185732"/>
    <x v="132"/>
    <x v="0"/>
    <x v="48"/>
    <s v="Burlington"/>
    <x v="2"/>
    <n v="0.55000000000000004"/>
    <n v="2500"/>
    <n v="1375"/>
    <n v="412.5"/>
    <n v="0.3"/>
  </r>
  <r>
    <x v="0"/>
    <n v="1185732"/>
    <x v="132"/>
    <x v="0"/>
    <x v="48"/>
    <s v="Burlington"/>
    <x v="3"/>
    <n v="0.55000000000000004"/>
    <n v="2250"/>
    <n v="1237.5"/>
    <n v="371.25"/>
    <n v="0.3"/>
  </r>
  <r>
    <x v="0"/>
    <n v="1185732"/>
    <x v="132"/>
    <x v="0"/>
    <x v="48"/>
    <s v="Burlington"/>
    <x v="4"/>
    <n v="0.65"/>
    <n v="2250"/>
    <n v="1462.5"/>
    <n v="438.75"/>
    <n v="0.3"/>
  </r>
  <r>
    <x v="0"/>
    <n v="1185732"/>
    <x v="132"/>
    <x v="0"/>
    <x v="48"/>
    <s v="Burlington"/>
    <x v="5"/>
    <n v="0.70000000000000007"/>
    <n v="3250"/>
    <n v="2275"/>
    <n v="796.25"/>
    <n v="0.35"/>
  </r>
  <r>
    <x v="0"/>
    <n v="1185732"/>
    <x v="133"/>
    <x v="0"/>
    <x v="48"/>
    <s v="Burlington"/>
    <x v="0"/>
    <n v="0.70000000000000007"/>
    <n v="4750"/>
    <n v="3325.0000000000005"/>
    <n v="1330.0000000000002"/>
    <n v="0.4"/>
  </r>
  <r>
    <x v="0"/>
    <n v="1185732"/>
    <x v="133"/>
    <x v="0"/>
    <x v="48"/>
    <s v="Burlington"/>
    <x v="1"/>
    <n v="0.65000000000000013"/>
    <n v="3000"/>
    <n v="1950.0000000000005"/>
    <n v="780.00000000000023"/>
    <n v="0.4"/>
  </r>
  <r>
    <x v="0"/>
    <n v="1185732"/>
    <x v="133"/>
    <x v="0"/>
    <x v="48"/>
    <s v="Burlington"/>
    <x v="2"/>
    <n v="0.65000000000000013"/>
    <n v="2000"/>
    <n v="1300.0000000000002"/>
    <n v="390.00000000000006"/>
    <n v="0.3"/>
  </r>
  <r>
    <x v="0"/>
    <n v="1185732"/>
    <x v="133"/>
    <x v="0"/>
    <x v="48"/>
    <s v="Burlington"/>
    <x v="3"/>
    <n v="0.65000000000000013"/>
    <n v="1750"/>
    <n v="1137.5000000000002"/>
    <n v="341.25000000000006"/>
    <n v="0.3"/>
  </r>
  <r>
    <x v="0"/>
    <n v="1185732"/>
    <x v="133"/>
    <x v="0"/>
    <x v="48"/>
    <s v="Burlington"/>
    <x v="4"/>
    <n v="0.75000000000000011"/>
    <n v="1750"/>
    <n v="1312.5000000000002"/>
    <n v="393.75000000000006"/>
    <n v="0.3"/>
  </r>
  <r>
    <x v="0"/>
    <n v="1185732"/>
    <x v="133"/>
    <x v="0"/>
    <x v="48"/>
    <s v="Burlington"/>
    <x v="5"/>
    <n v="0.8"/>
    <n v="3000"/>
    <n v="2400"/>
    <n v="840"/>
    <n v="0.35"/>
  </r>
  <r>
    <x v="0"/>
    <n v="1185732"/>
    <x v="134"/>
    <x v="0"/>
    <x v="48"/>
    <s v="Burlington"/>
    <x v="0"/>
    <n v="0.75000000000000011"/>
    <n v="4500"/>
    <n v="3375.0000000000005"/>
    <n v="1350.0000000000002"/>
    <n v="0.4"/>
  </r>
  <r>
    <x v="0"/>
    <n v="1185732"/>
    <x v="134"/>
    <x v="0"/>
    <x v="48"/>
    <s v="Burlington"/>
    <x v="1"/>
    <n v="0.65000000000000013"/>
    <n v="3250"/>
    <n v="2112.5000000000005"/>
    <n v="845.00000000000023"/>
    <n v="0.4"/>
  </r>
  <r>
    <x v="0"/>
    <n v="1185732"/>
    <x v="134"/>
    <x v="0"/>
    <x v="48"/>
    <s v="Burlington"/>
    <x v="2"/>
    <n v="0.65000000000000013"/>
    <n v="3450"/>
    <n v="2242.5000000000005"/>
    <n v="672.75000000000011"/>
    <n v="0.3"/>
  </r>
  <r>
    <x v="0"/>
    <n v="1185732"/>
    <x v="134"/>
    <x v="0"/>
    <x v="48"/>
    <s v="Burlington"/>
    <x v="3"/>
    <n v="0.65000000000000013"/>
    <n v="3250"/>
    <n v="2112.5000000000005"/>
    <n v="633.75000000000011"/>
    <n v="0.3"/>
  </r>
  <r>
    <x v="0"/>
    <n v="1185732"/>
    <x v="134"/>
    <x v="0"/>
    <x v="48"/>
    <s v="Burlington"/>
    <x v="4"/>
    <n v="0.75000000000000011"/>
    <n v="3000"/>
    <n v="2250.0000000000005"/>
    <n v="675.00000000000011"/>
    <n v="0.3"/>
  </r>
  <r>
    <x v="0"/>
    <n v="1185732"/>
    <x v="134"/>
    <x v="0"/>
    <x v="48"/>
    <s v="Burlington"/>
    <x v="5"/>
    <n v="0.8"/>
    <n v="4000"/>
    <n v="3200"/>
    <n v="1120"/>
    <n v="0.35"/>
  </r>
  <r>
    <x v="0"/>
    <n v="1185732"/>
    <x v="135"/>
    <x v="0"/>
    <x v="48"/>
    <s v="Burlington"/>
    <x v="0"/>
    <n v="0.75000000000000011"/>
    <n v="6250"/>
    <n v="4687.5000000000009"/>
    <n v="1875.0000000000005"/>
    <n v="0.4"/>
  </r>
  <r>
    <x v="0"/>
    <n v="1185732"/>
    <x v="135"/>
    <x v="0"/>
    <x v="48"/>
    <s v="Burlington"/>
    <x v="1"/>
    <n v="0.65000000000000013"/>
    <n v="4250"/>
    <n v="2762.5000000000005"/>
    <n v="1105.0000000000002"/>
    <n v="0.4"/>
  </r>
  <r>
    <x v="0"/>
    <n v="1185732"/>
    <x v="135"/>
    <x v="0"/>
    <x v="48"/>
    <s v="Burlington"/>
    <x v="2"/>
    <n v="0.65000000000000013"/>
    <n v="4000"/>
    <n v="2600.0000000000005"/>
    <n v="780.00000000000011"/>
    <n v="0.3"/>
  </r>
  <r>
    <x v="0"/>
    <n v="1185732"/>
    <x v="135"/>
    <x v="0"/>
    <x v="48"/>
    <s v="Burlington"/>
    <x v="3"/>
    <n v="0.65000000000000013"/>
    <n v="3500"/>
    <n v="2275.0000000000005"/>
    <n v="682.50000000000011"/>
    <n v="0.3"/>
  </r>
  <r>
    <x v="0"/>
    <n v="1185732"/>
    <x v="135"/>
    <x v="0"/>
    <x v="48"/>
    <s v="Burlington"/>
    <x v="4"/>
    <n v="0.75000000000000011"/>
    <n v="3500"/>
    <n v="2625.0000000000005"/>
    <n v="787.50000000000011"/>
    <n v="0.3"/>
  </r>
  <r>
    <x v="0"/>
    <n v="1185732"/>
    <x v="135"/>
    <x v="0"/>
    <x v="48"/>
    <s v="Burlington"/>
    <x v="5"/>
    <n v="0.8"/>
    <n v="4500"/>
    <n v="3600"/>
    <n v="1260"/>
    <n v="0.35"/>
  </r>
  <r>
    <x v="0"/>
    <n v="1185732"/>
    <x v="145"/>
    <x v="0"/>
    <x v="49"/>
    <s v="Manchester"/>
    <x v="0"/>
    <n v="0.55000000000000004"/>
    <n v="5000"/>
    <n v="2750"/>
    <n v="962.50000000000011"/>
    <n v="0.35000000000000003"/>
  </r>
  <r>
    <x v="0"/>
    <n v="1185732"/>
    <x v="145"/>
    <x v="0"/>
    <x v="49"/>
    <s v="Manchester"/>
    <x v="1"/>
    <n v="0.55000000000000004"/>
    <n v="3000"/>
    <n v="1650.0000000000002"/>
    <n v="577.50000000000011"/>
    <n v="0.35000000000000003"/>
  </r>
  <r>
    <x v="0"/>
    <n v="1185732"/>
    <x v="145"/>
    <x v="0"/>
    <x v="49"/>
    <s v="Manchester"/>
    <x v="2"/>
    <n v="0.45"/>
    <n v="3000"/>
    <n v="1350"/>
    <n v="337.5"/>
    <n v="0.25"/>
  </r>
  <r>
    <x v="0"/>
    <n v="1185732"/>
    <x v="145"/>
    <x v="0"/>
    <x v="49"/>
    <s v="Manchester"/>
    <x v="3"/>
    <n v="0.49999999999999994"/>
    <n v="1500"/>
    <n v="749.99999999999989"/>
    <n v="187.49999999999997"/>
    <n v="0.25"/>
  </r>
  <r>
    <x v="0"/>
    <n v="1185732"/>
    <x v="145"/>
    <x v="0"/>
    <x v="49"/>
    <s v="Manchester"/>
    <x v="4"/>
    <n v="0.65000000000000013"/>
    <n v="2000"/>
    <n v="1300.0000000000002"/>
    <n v="325.00000000000006"/>
    <n v="0.25"/>
  </r>
  <r>
    <x v="0"/>
    <n v="1185732"/>
    <x v="145"/>
    <x v="0"/>
    <x v="49"/>
    <s v="Manchester"/>
    <x v="5"/>
    <n v="0.55000000000000004"/>
    <n v="3000"/>
    <n v="1650.0000000000002"/>
    <n v="495.00000000000006"/>
    <n v="0.3"/>
  </r>
  <r>
    <x v="0"/>
    <n v="1185732"/>
    <x v="216"/>
    <x v="0"/>
    <x v="49"/>
    <s v="Manchester"/>
    <x v="0"/>
    <n v="0.55000000000000004"/>
    <n v="5750"/>
    <n v="3162.5000000000005"/>
    <n v="1106.8750000000002"/>
    <n v="0.35000000000000003"/>
  </r>
  <r>
    <x v="0"/>
    <n v="1185732"/>
    <x v="216"/>
    <x v="0"/>
    <x v="49"/>
    <s v="Manchester"/>
    <x v="1"/>
    <n v="0.55000000000000004"/>
    <n v="2250"/>
    <n v="1237.5"/>
    <n v="433.12500000000006"/>
    <n v="0.35000000000000003"/>
  </r>
  <r>
    <x v="0"/>
    <n v="1185732"/>
    <x v="216"/>
    <x v="0"/>
    <x v="49"/>
    <s v="Manchester"/>
    <x v="2"/>
    <n v="0.45"/>
    <n v="2750"/>
    <n v="1237.5"/>
    <n v="309.375"/>
    <n v="0.25"/>
  </r>
  <r>
    <x v="0"/>
    <n v="1185732"/>
    <x v="216"/>
    <x v="0"/>
    <x v="49"/>
    <s v="Manchester"/>
    <x v="3"/>
    <n v="0.49999999999999994"/>
    <n v="1750"/>
    <n v="874.99999999999989"/>
    <n v="218.74999999999997"/>
    <n v="0.25"/>
  </r>
  <r>
    <x v="0"/>
    <n v="1185732"/>
    <x v="216"/>
    <x v="0"/>
    <x v="49"/>
    <s v="Manchester"/>
    <x v="4"/>
    <n v="0.65000000000000013"/>
    <n v="2500"/>
    <n v="1625.0000000000002"/>
    <n v="406.25000000000006"/>
    <n v="0.25"/>
  </r>
  <r>
    <x v="0"/>
    <n v="1185732"/>
    <x v="216"/>
    <x v="0"/>
    <x v="49"/>
    <s v="Manchester"/>
    <x v="5"/>
    <n v="0.55000000000000004"/>
    <n v="3500"/>
    <n v="1925.0000000000002"/>
    <n v="577.5"/>
    <n v="0.3"/>
  </r>
  <r>
    <x v="0"/>
    <n v="1185732"/>
    <x v="250"/>
    <x v="0"/>
    <x v="49"/>
    <s v="Manchester"/>
    <x v="0"/>
    <n v="0.55000000000000004"/>
    <n v="5450"/>
    <n v="2997.5000000000005"/>
    <n v="1049.1250000000002"/>
    <n v="0.35000000000000003"/>
  </r>
  <r>
    <x v="0"/>
    <n v="1185732"/>
    <x v="250"/>
    <x v="0"/>
    <x v="49"/>
    <s v="Manchester"/>
    <x v="1"/>
    <n v="0.55000000000000004"/>
    <n v="2500"/>
    <n v="1375"/>
    <n v="481.25000000000006"/>
    <n v="0.35000000000000003"/>
  </r>
  <r>
    <x v="0"/>
    <n v="1185732"/>
    <x v="250"/>
    <x v="0"/>
    <x v="49"/>
    <s v="Manchester"/>
    <x v="2"/>
    <n v="0.45"/>
    <n v="2750"/>
    <n v="1237.5"/>
    <n v="309.375"/>
    <n v="0.25"/>
  </r>
  <r>
    <x v="0"/>
    <n v="1185732"/>
    <x v="250"/>
    <x v="0"/>
    <x v="49"/>
    <s v="Manchester"/>
    <x v="3"/>
    <n v="0.49999999999999994"/>
    <n v="1250"/>
    <n v="624.99999999999989"/>
    <n v="156.24999999999997"/>
    <n v="0.25"/>
  </r>
  <r>
    <x v="0"/>
    <n v="1185732"/>
    <x v="250"/>
    <x v="0"/>
    <x v="49"/>
    <s v="Manchester"/>
    <x v="4"/>
    <n v="0.65000000000000013"/>
    <n v="1750"/>
    <n v="1137.5000000000002"/>
    <n v="284.37500000000006"/>
    <n v="0.25"/>
  </r>
  <r>
    <x v="0"/>
    <n v="1185732"/>
    <x v="250"/>
    <x v="0"/>
    <x v="49"/>
    <s v="Manchester"/>
    <x v="5"/>
    <n v="0.55000000000000004"/>
    <n v="2750"/>
    <n v="1512.5000000000002"/>
    <n v="453.75000000000006"/>
    <n v="0.3"/>
  </r>
  <r>
    <x v="0"/>
    <n v="1185732"/>
    <x v="251"/>
    <x v="0"/>
    <x v="49"/>
    <s v="Manchester"/>
    <x v="0"/>
    <n v="0.55000000000000004"/>
    <n v="5250"/>
    <n v="2887.5000000000005"/>
    <n v="1010.6250000000002"/>
    <n v="0.35000000000000003"/>
  </r>
  <r>
    <x v="0"/>
    <n v="1185732"/>
    <x v="251"/>
    <x v="0"/>
    <x v="49"/>
    <s v="Manchester"/>
    <x v="1"/>
    <n v="0.55000000000000004"/>
    <n v="2250"/>
    <n v="1237.5"/>
    <n v="433.12500000000006"/>
    <n v="0.35000000000000003"/>
  </r>
  <r>
    <x v="0"/>
    <n v="1185732"/>
    <x v="251"/>
    <x v="0"/>
    <x v="49"/>
    <s v="Manchester"/>
    <x v="2"/>
    <n v="0.45"/>
    <n v="2250"/>
    <n v="1012.5"/>
    <n v="253.125"/>
    <n v="0.25"/>
  </r>
  <r>
    <x v="0"/>
    <n v="1185732"/>
    <x v="251"/>
    <x v="0"/>
    <x v="49"/>
    <s v="Manchester"/>
    <x v="3"/>
    <n v="0.49999999999999994"/>
    <n v="1500"/>
    <n v="749.99999999999989"/>
    <n v="187.49999999999997"/>
    <n v="0.25"/>
  </r>
  <r>
    <x v="0"/>
    <n v="1185732"/>
    <x v="251"/>
    <x v="0"/>
    <x v="49"/>
    <s v="Manchester"/>
    <x v="4"/>
    <n v="0.60000000000000009"/>
    <n v="1500"/>
    <n v="900.00000000000011"/>
    <n v="225.00000000000003"/>
    <n v="0.25"/>
  </r>
  <r>
    <x v="0"/>
    <n v="1185732"/>
    <x v="251"/>
    <x v="0"/>
    <x v="49"/>
    <s v="Manchester"/>
    <x v="5"/>
    <n v="0.5"/>
    <n v="3000"/>
    <n v="1500"/>
    <n v="450"/>
    <n v="0.3"/>
  </r>
  <r>
    <x v="0"/>
    <n v="1185732"/>
    <x v="252"/>
    <x v="0"/>
    <x v="49"/>
    <s v="Manchester"/>
    <x v="0"/>
    <n v="0.65"/>
    <n v="5700"/>
    <n v="3705"/>
    <n v="1296.7500000000002"/>
    <n v="0.35000000000000003"/>
  </r>
  <r>
    <x v="0"/>
    <n v="1185732"/>
    <x v="252"/>
    <x v="0"/>
    <x v="49"/>
    <s v="Manchester"/>
    <x v="1"/>
    <n v="0.60000000000000009"/>
    <n v="2750"/>
    <n v="1650.0000000000002"/>
    <n v="577.50000000000011"/>
    <n v="0.35000000000000003"/>
  </r>
  <r>
    <x v="0"/>
    <n v="1185732"/>
    <x v="252"/>
    <x v="0"/>
    <x v="49"/>
    <s v="Manchester"/>
    <x v="2"/>
    <n v="0.55000000000000004"/>
    <n v="3000"/>
    <n v="1650.0000000000002"/>
    <n v="412.50000000000006"/>
    <n v="0.25"/>
  </r>
  <r>
    <x v="0"/>
    <n v="1185732"/>
    <x v="252"/>
    <x v="0"/>
    <x v="49"/>
    <s v="Manchester"/>
    <x v="3"/>
    <n v="0.55000000000000004"/>
    <n v="2500"/>
    <n v="1375"/>
    <n v="343.75"/>
    <n v="0.25"/>
  </r>
  <r>
    <x v="0"/>
    <n v="1185732"/>
    <x v="252"/>
    <x v="0"/>
    <x v="49"/>
    <s v="Manchester"/>
    <x v="4"/>
    <n v="0.65"/>
    <n v="2750"/>
    <n v="1787.5"/>
    <n v="446.875"/>
    <n v="0.25"/>
  </r>
  <r>
    <x v="0"/>
    <n v="1185732"/>
    <x v="252"/>
    <x v="0"/>
    <x v="49"/>
    <s v="Manchester"/>
    <x v="5"/>
    <n v="0.70000000000000007"/>
    <n v="4000"/>
    <n v="2800.0000000000005"/>
    <n v="840.00000000000011"/>
    <n v="0.3"/>
  </r>
  <r>
    <x v="0"/>
    <n v="1185732"/>
    <x v="220"/>
    <x v="0"/>
    <x v="49"/>
    <s v="Manchester"/>
    <x v="0"/>
    <n v="0.65"/>
    <n v="6500"/>
    <n v="4225"/>
    <n v="1478.7500000000002"/>
    <n v="0.35000000000000003"/>
  </r>
  <r>
    <x v="0"/>
    <n v="1185732"/>
    <x v="220"/>
    <x v="0"/>
    <x v="49"/>
    <s v="Manchester"/>
    <x v="1"/>
    <n v="0.60000000000000009"/>
    <n v="4000"/>
    <n v="2400.0000000000005"/>
    <n v="840.00000000000023"/>
    <n v="0.35000000000000003"/>
  </r>
  <r>
    <x v="0"/>
    <n v="1185732"/>
    <x v="220"/>
    <x v="0"/>
    <x v="49"/>
    <s v="Manchester"/>
    <x v="2"/>
    <n v="0.55000000000000004"/>
    <n v="3250"/>
    <n v="1787.5000000000002"/>
    <n v="446.87500000000006"/>
    <n v="0.25"/>
  </r>
  <r>
    <x v="0"/>
    <n v="1185732"/>
    <x v="220"/>
    <x v="0"/>
    <x v="49"/>
    <s v="Manchester"/>
    <x v="3"/>
    <n v="0.55000000000000004"/>
    <n v="3000"/>
    <n v="1650.0000000000002"/>
    <n v="412.50000000000006"/>
    <n v="0.25"/>
  </r>
  <r>
    <x v="0"/>
    <n v="1185732"/>
    <x v="220"/>
    <x v="0"/>
    <x v="49"/>
    <s v="Manchester"/>
    <x v="4"/>
    <n v="0.65"/>
    <n v="3000"/>
    <n v="1950"/>
    <n v="487.5"/>
    <n v="0.25"/>
  </r>
  <r>
    <x v="0"/>
    <n v="1185732"/>
    <x v="220"/>
    <x v="0"/>
    <x v="49"/>
    <s v="Manchester"/>
    <x v="5"/>
    <n v="0.70000000000000007"/>
    <n v="4500"/>
    <n v="3150.0000000000005"/>
    <n v="945.00000000000011"/>
    <n v="0.3"/>
  </r>
  <r>
    <x v="0"/>
    <n v="1185732"/>
    <x v="253"/>
    <x v="0"/>
    <x v="49"/>
    <s v="Manchester"/>
    <x v="0"/>
    <n v="0.65"/>
    <n v="6750"/>
    <n v="4387.5"/>
    <n v="1535.6250000000002"/>
    <n v="0.35000000000000003"/>
  </r>
  <r>
    <x v="0"/>
    <n v="1185732"/>
    <x v="253"/>
    <x v="0"/>
    <x v="49"/>
    <s v="Manchester"/>
    <x v="1"/>
    <n v="0.60000000000000009"/>
    <n v="4250"/>
    <n v="2550.0000000000005"/>
    <n v="892.50000000000023"/>
    <n v="0.35000000000000003"/>
  </r>
  <r>
    <x v="0"/>
    <n v="1185732"/>
    <x v="253"/>
    <x v="0"/>
    <x v="49"/>
    <s v="Manchester"/>
    <x v="2"/>
    <n v="0.55000000000000004"/>
    <n v="3500"/>
    <n v="1925.0000000000002"/>
    <n v="481.25000000000006"/>
    <n v="0.25"/>
  </r>
  <r>
    <x v="0"/>
    <n v="1185732"/>
    <x v="253"/>
    <x v="0"/>
    <x v="49"/>
    <s v="Manchester"/>
    <x v="3"/>
    <n v="0.55000000000000004"/>
    <n v="3000"/>
    <n v="1650.0000000000002"/>
    <n v="412.50000000000006"/>
    <n v="0.25"/>
  </r>
  <r>
    <x v="0"/>
    <n v="1185732"/>
    <x v="253"/>
    <x v="0"/>
    <x v="49"/>
    <s v="Manchester"/>
    <x v="4"/>
    <n v="0.65"/>
    <n v="3250"/>
    <n v="2112.5"/>
    <n v="528.125"/>
    <n v="0.25"/>
  </r>
  <r>
    <x v="0"/>
    <n v="1185732"/>
    <x v="253"/>
    <x v="0"/>
    <x v="49"/>
    <s v="Manchester"/>
    <x v="5"/>
    <n v="0.70000000000000007"/>
    <n v="5000"/>
    <n v="3500.0000000000005"/>
    <n v="1050"/>
    <n v="0.3"/>
  </r>
  <r>
    <x v="0"/>
    <n v="1185732"/>
    <x v="254"/>
    <x v="0"/>
    <x v="49"/>
    <s v="Manchester"/>
    <x v="0"/>
    <n v="0.65"/>
    <n v="6500"/>
    <n v="4225"/>
    <n v="1478.7500000000002"/>
    <n v="0.35000000000000003"/>
  </r>
  <r>
    <x v="0"/>
    <n v="1185732"/>
    <x v="254"/>
    <x v="0"/>
    <x v="49"/>
    <s v="Manchester"/>
    <x v="1"/>
    <n v="0.60000000000000009"/>
    <n v="4250"/>
    <n v="2550.0000000000005"/>
    <n v="892.50000000000023"/>
    <n v="0.35000000000000003"/>
  </r>
  <r>
    <x v="0"/>
    <n v="1185732"/>
    <x v="254"/>
    <x v="0"/>
    <x v="49"/>
    <s v="Manchester"/>
    <x v="2"/>
    <n v="0.55000000000000004"/>
    <n v="3500"/>
    <n v="1925.0000000000002"/>
    <n v="481.25000000000006"/>
    <n v="0.25"/>
  </r>
  <r>
    <x v="0"/>
    <n v="1185732"/>
    <x v="254"/>
    <x v="0"/>
    <x v="49"/>
    <s v="Manchester"/>
    <x v="3"/>
    <n v="0.55000000000000004"/>
    <n v="2500"/>
    <n v="1375"/>
    <n v="343.75"/>
    <n v="0.25"/>
  </r>
  <r>
    <x v="0"/>
    <n v="1185732"/>
    <x v="254"/>
    <x v="0"/>
    <x v="49"/>
    <s v="Manchester"/>
    <x v="4"/>
    <n v="0.65"/>
    <n v="2250"/>
    <n v="1462.5"/>
    <n v="365.625"/>
    <n v="0.25"/>
  </r>
  <r>
    <x v="0"/>
    <n v="1185732"/>
    <x v="254"/>
    <x v="0"/>
    <x v="49"/>
    <s v="Manchester"/>
    <x v="5"/>
    <n v="0.70000000000000007"/>
    <n v="4000"/>
    <n v="2800.0000000000005"/>
    <n v="840.00000000000011"/>
    <n v="0.3"/>
  </r>
  <r>
    <x v="0"/>
    <n v="1185732"/>
    <x v="255"/>
    <x v="0"/>
    <x v="49"/>
    <s v="Manchester"/>
    <x v="0"/>
    <n v="0.65"/>
    <n v="5250"/>
    <n v="3412.5"/>
    <n v="1194.375"/>
    <n v="0.35000000000000003"/>
  </r>
  <r>
    <x v="0"/>
    <n v="1185732"/>
    <x v="255"/>
    <x v="0"/>
    <x v="49"/>
    <s v="Manchester"/>
    <x v="1"/>
    <n v="0.60000000000000009"/>
    <n v="3250"/>
    <n v="1950.0000000000002"/>
    <n v="682.50000000000011"/>
    <n v="0.35000000000000003"/>
  </r>
  <r>
    <x v="0"/>
    <n v="1185732"/>
    <x v="255"/>
    <x v="0"/>
    <x v="49"/>
    <s v="Manchester"/>
    <x v="2"/>
    <n v="0.55000000000000004"/>
    <n v="2250"/>
    <n v="1237.5"/>
    <n v="309.375"/>
    <n v="0.25"/>
  </r>
  <r>
    <x v="0"/>
    <n v="1185732"/>
    <x v="255"/>
    <x v="0"/>
    <x v="49"/>
    <s v="Manchester"/>
    <x v="3"/>
    <n v="0.55000000000000004"/>
    <n v="2000"/>
    <n v="1100"/>
    <n v="275"/>
    <n v="0.25"/>
  </r>
  <r>
    <x v="0"/>
    <n v="1185732"/>
    <x v="255"/>
    <x v="0"/>
    <x v="49"/>
    <s v="Manchester"/>
    <x v="4"/>
    <n v="0.65"/>
    <n v="2000"/>
    <n v="1300"/>
    <n v="325"/>
    <n v="0.25"/>
  </r>
  <r>
    <x v="0"/>
    <n v="1185732"/>
    <x v="255"/>
    <x v="0"/>
    <x v="49"/>
    <s v="Manchester"/>
    <x v="5"/>
    <n v="0.70000000000000007"/>
    <n v="3000"/>
    <n v="2100"/>
    <n v="630"/>
    <n v="0.3"/>
  </r>
  <r>
    <x v="0"/>
    <n v="1185732"/>
    <x v="224"/>
    <x v="0"/>
    <x v="49"/>
    <s v="Manchester"/>
    <x v="0"/>
    <n v="0.70000000000000007"/>
    <n v="4500"/>
    <n v="3150.0000000000005"/>
    <n v="1102.5000000000002"/>
    <n v="0.35000000000000003"/>
  </r>
  <r>
    <x v="0"/>
    <n v="1185732"/>
    <x v="224"/>
    <x v="0"/>
    <x v="49"/>
    <s v="Manchester"/>
    <x v="1"/>
    <n v="0.65000000000000013"/>
    <n v="2750"/>
    <n v="1787.5000000000005"/>
    <n v="625.62500000000023"/>
    <n v="0.35000000000000003"/>
  </r>
  <r>
    <x v="0"/>
    <n v="1185732"/>
    <x v="224"/>
    <x v="0"/>
    <x v="49"/>
    <s v="Manchester"/>
    <x v="2"/>
    <n v="0.65000000000000013"/>
    <n v="1750"/>
    <n v="1137.5000000000002"/>
    <n v="284.37500000000006"/>
    <n v="0.25"/>
  </r>
  <r>
    <x v="0"/>
    <n v="1185732"/>
    <x v="224"/>
    <x v="0"/>
    <x v="49"/>
    <s v="Manchester"/>
    <x v="3"/>
    <n v="0.65000000000000013"/>
    <n v="1500"/>
    <n v="975.00000000000023"/>
    <n v="243.75000000000006"/>
    <n v="0.25"/>
  </r>
  <r>
    <x v="0"/>
    <n v="1185732"/>
    <x v="224"/>
    <x v="0"/>
    <x v="49"/>
    <s v="Manchester"/>
    <x v="4"/>
    <n v="0.75000000000000011"/>
    <n v="1500"/>
    <n v="1125.0000000000002"/>
    <n v="281.25000000000006"/>
    <n v="0.25"/>
  </r>
  <r>
    <x v="0"/>
    <n v="1185732"/>
    <x v="224"/>
    <x v="0"/>
    <x v="49"/>
    <s v="Manchester"/>
    <x v="5"/>
    <n v="0.8"/>
    <n v="2750"/>
    <n v="2200"/>
    <n v="660"/>
    <n v="0.3"/>
  </r>
  <r>
    <x v="0"/>
    <n v="1185732"/>
    <x v="256"/>
    <x v="0"/>
    <x v="49"/>
    <s v="Manchester"/>
    <x v="0"/>
    <n v="0.75000000000000011"/>
    <n v="4250"/>
    <n v="3187.5000000000005"/>
    <n v="1115.6250000000002"/>
    <n v="0.35000000000000003"/>
  </r>
  <r>
    <x v="0"/>
    <n v="1185732"/>
    <x v="256"/>
    <x v="0"/>
    <x v="49"/>
    <s v="Manchester"/>
    <x v="1"/>
    <n v="0.65000000000000013"/>
    <n v="3000"/>
    <n v="1950.0000000000005"/>
    <n v="682.50000000000023"/>
    <n v="0.35000000000000003"/>
  </r>
  <r>
    <x v="0"/>
    <n v="1185732"/>
    <x v="256"/>
    <x v="0"/>
    <x v="49"/>
    <s v="Manchester"/>
    <x v="2"/>
    <n v="0.65000000000000013"/>
    <n v="3200"/>
    <n v="2080.0000000000005"/>
    <n v="520.00000000000011"/>
    <n v="0.25"/>
  </r>
  <r>
    <x v="0"/>
    <n v="1185732"/>
    <x v="256"/>
    <x v="0"/>
    <x v="49"/>
    <s v="Manchester"/>
    <x v="3"/>
    <n v="0.65000000000000013"/>
    <n v="3000"/>
    <n v="1950.0000000000005"/>
    <n v="487.50000000000011"/>
    <n v="0.25"/>
  </r>
  <r>
    <x v="0"/>
    <n v="1185732"/>
    <x v="256"/>
    <x v="0"/>
    <x v="49"/>
    <s v="Manchester"/>
    <x v="4"/>
    <n v="0.75000000000000011"/>
    <n v="2750"/>
    <n v="2062.5000000000005"/>
    <n v="515.62500000000011"/>
    <n v="0.25"/>
  </r>
  <r>
    <x v="0"/>
    <n v="1185732"/>
    <x v="256"/>
    <x v="0"/>
    <x v="49"/>
    <s v="Manchester"/>
    <x v="5"/>
    <n v="0.8"/>
    <n v="3750"/>
    <n v="3000"/>
    <n v="900"/>
    <n v="0.3"/>
  </r>
  <r>
    <x v="0"/>
    <n v="1185732"/>
    <x v="257"/>
    <x v="0"/>
    <x v="49"/>
    <s v="Manchester"/>
    <x v="0"/>
    <n v="0.75000000000000011"/>
    <n v="6000"/>
    <n v="4500.0000000000009"/>
    <n v="1575.0000000000005"/>
    <n v="0.35000000000000003"/>
  </r>
  <r>
    <x v="0"/>
    <n v="1185732"/>
    <x v="257"/>
    <x v="0"/>
    <x v="49"/>
    <s v="Manchester"/>
    <x v="1"/>
    <n v="0.65000000000000013"/>
    <n v="4000"/>
    <n v="2600.0000000000005"/>
    <n v="910.00000000000023"/>
    <n v="0.35000000000000003"/>
  </r>
  <r>
    <x v="0"/>
    <n v="1185732"/>
    <x v="257"/>
    <x v="0"/>
    <x v="49"/>
    <s v="Manchester"/>
    <x v="2"/>
    <n v="0.65000000000000013"/>
    <n v="3750"/>
    <n v="2437.5000000000005"/>
    <n v="609.37500000000011"/>
    <n v="0.25"/>
  </r>
  <r>
    <x v="0"/>
    <n v="1185732"/>
    <x v="257"/>
    <x v="0"/>
    <x v="49"/>
    <s v="Manchester"/>
    <x v="3"/>
    <n v="0.65000000000000013"/>
    <n v="3250"/>
    <n v="2112.5000000000005"/>
    <n v="528.12500000000011"/>
    <n v="0.25"/>
  </r>
  <r>
    <x v="0"/>
    <n v="1185732"/>
    <x v="257"/>
    <x v="0"/>
    <x v="49"/>
    <s v="Manchester"/>
    <x v="4"/>
    <n v="0.75000000000000011"/>
    <n v="3250"/>
    <n v="2437.5000000000005"/>
    <n v="609.37500000000011"/>
    <n v="0.25"/>
  </r>
  <r>
    <x v="0"/>
    <n v="1185732"/>
    <x v="257"/>
    <x v="0"/>
    <x v="49"/>
    <s v="Manchester"/>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571C04-DFBC-4120-BBAF-7F138F3557D7}" name="PivotTable4"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6:B77" firstHeaderRow="1" firstDataRow="1" firstDataCol="1"/>
  <pivotFields count="14">
    <pivotField showAll="0">
      <items count="5">
        <item x="1"/>
        <item x="3"/>
        <item x="2"/>
        <item x="0"/>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numFmtId="164" showAll="0"/>
    <pivotField dataField="1" numFmtId="3" showAll="0"/>
    <pivotField numFmtId="165" showAll="0"/>
    <pivotField numFmtId="165"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8" baseField="0" baseItem="0"/>
  </dataFields>
  <pivotTableStyleInfo name="PivotStyleLight16" showRowHeaders="1" showColHeaders="1" showRowStripes="0" showColStripes="0" showLastColumn="1"/>
  <filters count="1">
    <filter fld="2" type="dateBetween" evalOrder="-1" id="16"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BD7928-416E-49D0-85E5-1F119283913F}" name="PivotTable3"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8:B21" firstHeaderRow="1" firstDataRow="1" firstDataCol="1"/>
  <pivotFields count="14">
    <pivotField showAll="0">
      <items count="5">
        <item x="1"/>
        <item x="3"/>
        <item x="2"/>
        <item x="0"/>
        <item t="default"/>
      </items>
    </pivotField>
    <pivotField showAll="0"/>
    <pivotField axis="axisRow"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numFmtId="3" showAll="0"/>
    <pivotField dataField="1" numFmtId="165" showAll="0"/>
    <pivotField numFmtId="165"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3"/>
    <field x="12"/>
    <field x="2"/>
  </rowFields>
  <rowItems count="13">
    <i>
      <x v="1"/>
    </i>
    <i>
      <x v="2"/>
    </i>
    <i>
      <x v="3"/>
    </i>
    <i>
      <x v="4"/>
    </i>
    <i>
      <x v="5"/>
    </i>
    <i>
      <x v="6"/>
    </i>
    <i>
      <x v="7"/>
    </i>
    <i>
      <x v="8"/>
    </i>
    <i>
      <x v="9"/>
    </i>
    <i>
      <x v="10"/>
    </i>
    <i>
      <x v="11"/>
    </i>
    <i>
      <x v="12"/>
    </i>
    <i t="grand">
      <x/>
    </i>
  </rowItems>
  <colItems count="1">
    <i/>
  </colItems>
  <dataFields count="1">
    <dataField name="Sum of Total Sales" fld="9" baseField="0" baseItem="0" numFmtId="182"/>
  </dataFields>
  <formats count="1">
    <format dxfId="31">
      <pivotArea outline="0" collapsedLevelsAreSubtotals="1" fieldPosition="0"/>
    </format>
  </format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filters count="1">
    <filter fld="2" type="dateBetween" evalOrder="-1" id="26"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1D951A-7E2F-4D17-9DD9-F89F458A22E0}" name="PivotTable2"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D4" firstHeaderRow="0" firstDataRow="1" firstDataCol="0"/>
  <pivotFields count="14">
    <pivotField showAll="0">
      <items count="5">
        <item x="1"/>
        <item x="3"/>
        <item x="2"/>
        <item x="0"/>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dataField="1" numFmtId="3" showAll="0"/>
    <pivotField dataField="1" numFmtId="165" showAll="0"/>
    <pivotField dataField="1" numFmtId="165" showAll="0"/>
    <pivotField dataField="1"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Units Sold" fld="8" baseField="0" baseItem="0"/>
    <dataField name="Average of Operating Margin" fld="11" subtotal="average" baseField="0" baseItem="1"/>
    <dataField name="Sum of Operating Profit" fld="10" baseField="0" baseItem="1"/>
    <dataField name="Sum of Total Sales" fld="9" baseField="0" baseItem="0"/>
  </dataFields>
  <pivotTableStyleInfo name="PivotStyleLight16" showRowHeaders="1" showColHeaders="1" showRowStripes="0" showColStripes="0" showLastColumn="1"/>
  <filters count="1">
    <filter fld="2" type="dateBetween" evalOrder="-1" id="16"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3CEBC670-467F-4823-B202-C4CF72B748CE}" sourceName="Retailer">
  <pivotTables>
    <pivotTable tabId="4" name="PivotTable3"/>
    <pivotTable tabId="4" name="PivotTable2"/>
    <pivotTable tabId="4" name="PivotTable4"/>
  </pivotTables>
  <data>
    <tabular pivotCacheId="1225832903">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D195EEF-4F26-402C-8445-40800E9DCAA5}" sourceName="Region">
  <pivotTables>
    <pivotTable tabId="4" name="PivotTable3"/>
    <pivotTable tabId="4" name="PivotTable2"/>
    <pivotTable tabId="4" name="PivotTable4"/>
  </pivotTables>
  <data>
    <tabular pivotCacheId="1225832903">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74550D13-A86E-45C5-86E7-0320C058B71A}" sourceName="Beverage Brand">
  <pivotTables>
    <pivotTable tabId="4" name="PivotTable3"/>
    <pivotTable tabId="4" name="PivotTable2"/>
    <pivotTable tabId="4" name="PivotTable4"/>
  </pivotTables>
  <data>
    <tabular pivotCacheId="1225832903">
      <items count="6">
        <i x="0" s="1"/>
        <i x="5"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C04BDFAC-6FA3-4FD2-9DB8-C08060787237}" cache="Slicer_Retailer" caption="Retailer" style="Slicer Style 1" rowHeight="241300"/>
  <slicer name="Region" xr10:uid="{D1EF6D61-9E2E-4DEB-9A15-592E273896AF}" cache="Slicer_Region" caption="Region" startItem="1" style="Slicer Style 1" rowHeight="241300"/>
  <slicer name="Beverage Brand" xr10:uid="{8ED95FFB-8F72-48CA-8871-6F6BDA409019}" cache="Slicer_Beverage_Brand" caption="Beverage Bran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E5D12A-718C-4528-B3E2-18A2971D3D6D}" name="Table1" displayName="Table1" ref="B5:M3893" totalsRowShown="0" headerRowDxfId="32" dataDxfId="33">
  <autoFilter ref="B5:M3893" xr:uid="{0BE5D12A-718C-4528-B3E2-18A2971D3D6D}"/>
  <tableColumns count="12">
    <tableColumn id="1" xr3:uid="{68989648-B5CC-40CF-AC1B-2D6FBEE354D0}" name="Retailer" dataDxfId="45"/>
    <tableColumn id="2" xr3:uid="{45D2A8FA-D3BA-4060-9FB6-0B9D25CAFDA2}" name="Retailer ID" dataDxfId="44"/>
    <tableColumn id="3" xr3:uid="{432C833E-0674-4E89-A74C-9113BD1281F7}" name="Invoice Date" dataDxfId="43"/>
    <tableColumn id="4" xr3:uid="{E074909C-F064-4F33-B08C-FCCB4C7A2316}" name="Region" dataDxfId="42"/>
    <tableColumn id="5" xr3:uid="{94494C4E-6D76-4027-AED9-5929B57E2D2A}" name="State" dataDxfId="41"/>
    <tableColumn id="6" xr3:uid="{CD04074A-762C-4C95-B732-68513026C0D9}" name="City" dataDxfId="40"/>
    <tableColumn id="7" xr3:uid="{5F894A0E-768B-4B86-9F02-7785325B5CEE}" name="Beverage Brand" dataDxfId="39"/>
    <tableColumn id="8" xr3:uid="{EF2003A6-C736-44A2-872F-DE9E7E4203E6}" name="Price per Unit" dataDxfId="38"/>
    <tableColumn id="9" xr3:uid="{B4D89F11-A747-4EE0-B431-8806F1628DF6}" name="Units Sold" dataDxfId="37"/>
    <tableColumn id="10" xr3:uid="{A5BDD07C-B39F-49B0-A927-886CD3BB72AF}" name="Total Sales" dataDxfId="36">
      <calculatedColumnFormula>I6*J6</calculatedColumnFormula>
    </tableColumn>
    <tableColumn id="11" xr3:uid="{BAA9CD67-0C33-4161-9F64-401E708C2F53}" name="Operating Profit" dataDxfId="35">
      <calculatedColumnFormula>K6*M6</calculatedColumnFormula>
    </tableColumn>
    <tableColumn id="12" xr3:uid="{3EED3053-DE79-4D66-B794-72CDA81358F5}" name="Operating Margin" dataDxfId="34"/>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5285DF13-7AE5-47DD-8E46-872C3D59DDCA}" sourceName="Invoice Date">
  <pivotTables>
    <pivotTable tabId="4" name="PivotTable3"/>
    <pivotTable tabId="4" name="PivotTable2"/>
    <pivotTable tabId="4" name="PivotTable4"/>
  </pivotTables>
  <state minimalRefreshVersion="6" lastRefreshVersion="6" pivotCacheId="1225832903" filterType="dateBetween">
    <selection startDate="2021-01-01T00:00:00" endDate="2021-12-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4A548C16-F302-475D-AA0D-2799F3DBFB26}" cache="NativeTimeline_Invoice_Date" caption="Sales Period" level="2" selectionLevel="0" scrollPosition="2021-01-01T00:00:00" style="Timeline Style 1"/>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6775E-72DF-4670-ADF0-6381B677AA55}">
  <dimension ref="A3:E77"/>
  <sheetViews>
    <sheetView workbookViewId="0">
      <selection activeCell="E27" sqref="E27:E76"/>
    </sheetView>
  </sheetViews>
  <sheetFormatPr defaultRowHeight="14.5"/>
  <cols>
    <col min="1" max="1" width="14.1796875" bestFit="1" customWidth="1"/>
    <col min="2" max="2" width="15.54296875" bestFit="1" customWidth="1"/>
    <col min="3" max="3" width="20.81640625" bestFit="1" customWidth="1"/>
    <col min="4" max="4" width="16.08984375" bestFit="1" customWidth="1"/>
  </cols>
  <sheetData>
    <row r="3" spans="1:4">
      <c r="A3" t="s">
        <v>132</v>
      </c>
      <c r="B3" t="s">
        <v>135</v>
      </c>
      <c r="C3" t="s">
        <v>134</v>
      </c>
      <c r="D3" t="s">
        <v>133</v>
      </c>
    </row>
    <row r="4" spans="1:4">
      <c r="A4" s="36">
        <v>17148250</v>
      </c>
      <c r="B4" s="36">
        <v>0.36310442386830921</v>
      </c>
      <c r="C4" s="36">
        <v>3173631.875</v>
      </c>
      <c r="D4" s="36">
        <v>8684027.5</v>
      </c>
    </row>
    <row r="8" spans="1:4">
      <c r="A8" s="39" t="s">
        <v>139</v>
      </c>
      <c r="B8" t="s">
        <v>133</v>
      </c>
    </row>
    <row r="9" spans="1:4">
      <c r="A9" s="40" t="s">
        <v>141</v>
      </c>
      <c r="B9" s="41">
        <v>510750</v>
      </c>
    </row>
    <row r="10" spans="1:4">
      <c r="A10" s="40" t="s">
        <v>142</v>
      </c>
      <c r="B10" s="41">
        <v>484975</v>
      </c>
    </row>
    <row r="11" spans="1:4">
      <c r="A11" s="40" t="s">
        <v>143</v>
      </c>
      <c r="B11" s="41">
        <v>483530</v>
      </c>
    </row>
    <row r="12" spans="1:4">
      <c r="A12" s="40" t="s">
        <v>144</v>
      </c>
      <c r="B12" s="41">
        <v>494887.5</v>
      </c>
    </row>
    <row r="13" spans="1:4">
      <c r="A13" s="40" t="s">
        <v>145</v>
      </c>
      <c r="B13" s="41">
        <v>673572.5</v>
      </c>
    </row>
    <row r="14" spans="1:4">
      <c r="A14" s="40" t="s">
        <v>146</v>
      </c>
      <c r="B14" s="41">
        <v>903837.5</v>
      </c>
    </row>
    <row r="15" spans="1:4">
      <c r="A15" s="40" t="s">
        <v>147</v>
      </c>
      <c r="B15" s="41">
        <v>1041437.5</v>
      </c>
    </row>
    <row r="16" spans="1:4">
      <c r="A16" s="40" t="s">
        <v>148</v>
      </c>
      <c r="B16" s="41">
        <v>945275</v>
      </c>
    </row>
    <row r="17" spans="1:5">
      <c r="A17" s="40" t="s">
        <v>149</v>
      </c>
      <c r="B17" s="41">
        <v>681000</v>
      </c>
    </row>
    <row r="18" spans="1:5">
      <c r="A18" s="40" t="s">
        <v>150</v>
      </c>
      <c r="B18" s="41">
        <v>623375</v>
      </c>
    </row>
    <row r="19" spans="1:5">
      <c r="A19" s="40" t="s">
        <v>151</v>
      </c>
      <c r="B19" s="41">
        <v>795612.5</v>
      </c>
    </row>
    <row r="20" spans="1:5">
      <c r="A20" s="40" t="s">
        <v>152</v>
      </c>
      <c r="B20" s="41">
        <v>1045775</v>
      </c>
    </row>
    <row r="21" spans="1:5">
      <c r="A21" s="40" t="s">
        <v>140</v>
      </c>
      <c r="B21" s="41">
        <v>8684027.5</v>
      </c>
    </row>
    <row r="26" spans="1:5">
      <c r="A26" s="39" t="s">
        <v>139</v>
      </c>
      <c r="B26" t="s">
        <v>132</v>
      </c>
      <c r="D26" s="42" t="s">
        <v>153</v>
      </c>
      <c r="E26" s="42" t="s">
        <v>154</v>
      </c>
    </row>
    <row r="27" spans="1:5">
      <c r="A27" s="40" t="s">
        <v>57</v>
      </c>
      <c r="B27" s="36">
        <v>408500</v>
      </c>
      <c r="D27" t="str">
        <f>A27</f>
        <v>Alabama</v>
      </c>
      <c r="E27" s="43">
        <f>B27</f>
        <v>408500</v>
      </c>
    </row>
    <row r="28" spans="1:5">
      <c r="A28" s="40" t="s">
        <v>61</v>
      </c>
      <c r="B28" s="36">
        <v>312250</v>
      </c>
      <c r="D28" t="str">
        <f t="shared" ref="D28:D41" si="0">A28</f>
        <v>Alaska</v>
      </c>
      <c r="E28" s="43">
        <f t="shared" ref="E28:E41" si="1">B28</f>
        <v>312250</v>
      </c>
    </row>
    <row r="29" spans="1:5">
      <c r="A29" s="40" t="s">
        <v>82</v>
      </c>
      <c r="B29" s="36">
        <v>331500</v>
      </c>
      <c r="D29" t="str">
        <f t="shared" si="0"/>
        <v>Arizona</v>
      </c>
      <c r="E29" s="43">
        <f t="shared" si="1"/>
        <v>331500</v>
      </c>
    </row>
    <row r="30" spans="1:5">
      <c r="A30" s="40" t="s">
        <v>98</v>
      </c>
      <c r="B30" s="36">
        <v>255350</v>
      </c>
      <c r="D30" t="str">
        <f t="shared" si="0"/>
        <v>Arkansas</v>
      </c>
      <c r="E30" s="43">
        <f t="shared" si="1"/>
        <v>255350</v>
      </c>
    </row>
    <row r="31" spans="1:5">
      <c r="A31" s="40" t="s">
        <v>29</v>
      </c>
      <c r="B31" s="36">
        <v>1037250</v>
      </c>
      <c r="D31" t="str">
        <f t="shared" si="0"/>
        <v>California</v>
      </c>
      <c r="E31" s="43">
        <f t="shared" si="1"/>
        <v>1037250</v>
      </c>
    </row>
    <row r="32" spans="1:5">
      <c r="A32" s="40" t="s">
        <v>42</v>
      </c>
      <c r="B32" s="36">
        <v>324250</v>
      </c>
      <c r="D32" t="str">
        <f t="shared" si="0"/>
        <v>Colorado</v>
      </c>
      <c r="E32" s="43">
        <f t="shared" si="1"/>
        <v>324250</v>
      </c>
    </row>
    <row r="33" spans="1:5">
      <c r="A33" s="40" t="s">
        <v>121</v>
      </c>
      <c r="B33" s="36">
        <v>169600</v>
      </c>
      <c r="D33" t="str">
        <f t="shared" si="0"/>
        <v>Connecticut</v>
      </c>
      <c r="E33" s="43">
        <f t="shared" si="1"/>
        <v>169600</v>
      </c>
    </row>
    <row r="34" spans="1:5">
      <c r="A34" s="40" t="s">
        <v>117</v>
      </c>
      <c r="B34" s="36">
        <v>205600</v>
      </c>
      <c r="D34" t="str">
        <f t="shared" si="0"/>
        <v>Delaware</v>
      </c>
      <c r="E34" s="43">
        <f t="shared" si="1"/>
        <v>205600</v>
      </c>
    </row>
    <row r="35" spans="1:5">
      <c r="A35" s="40" t="s">
        <v>47</v>
      </c>
      <c r="B35" s="36">
        <v>1051700</v>
      </c>
      <c r="D35" t="str">
        <f t="shared" si="0"/>
        <v>Florida</v>
      </c>
      <c r="E35" s="43">
        <f t="shared" si="1"/>
        <v>1051700</v>
      </c>
    </row>
    <row r="36" spans="1:5">
      <c r="A36" s="40" t="s">
        <v>86</v>
      </c>
      <c r="B36" s="36">
        <v>579350</v>
      </c>
      <c r="D36" t="str">
        <f t="shared" si="0"/>
        <v>Georgia</v>
      </c>
      <c r="E36" s="43">
        <f t="shared" si="1"/>
        <v>579350</v>
      </c>
    </row>
    <row r="37" spans="1:5">
      <c r="A37" s="40" t="s">
        <v>63</v>
      </c>
      <c r="B37" s="36">
        <v>353500</v>
      </c>
      <c r="D37" t="str">
        <f t="shared" si="0"/>
        <v>Hawaii</v>
      </c>
      <c r="E37" s="43">
        <f t="shared" si="1"/>
        <v>353500</v>
      </c>
    </row>
    <row r="38" spans="1:5">
      <c r="A38" s="40" t="s">
        <v>80</v>
      </c>
      <c r="B38" s="36">
        <v>288250</v>
      </c>
      <c r="D38" t="str">
        <f t="shared" si="0"/>
        <v>Idaho</v>
      </c>
      <c r="E38" s="43">
        <f t="shared" si="1"/>
        <v>288250</v>
      </c>
    </row>
    <row r="39" spans="1:5">
      <c r="A39" s="40" t="s">
        <v>34</v>
      </c>
      <c r="B39" s="36">
        <v>185600</v>
      </c>
      <c r="D39" t="str">
        <f t="shared" si="0"/>
        <v>Illinois</v>
      </c>
      <c r="E39" s="43">
        <f t="shared" si="1"/>
        <v>185600</v>
      </c>
    </row>
    <row r="40" spans="1:5">
      <c r="A40" s="40" t="s">
        <v>112</v>
      </c>
      <c r="B40" s="36">
        <v>241600</v>
      </c>
      <c r="D40" t="str">
        <f t="shared" si="0"/>
        <v>Indiana</v>
      </c>
      <c r="E40" s="43">
        <f t="shared" si="1"/>
        <v>241600</v>
      </c>
    </row>
    <row r="41" spans="1:5">
      <c r="A41" s="40" t="s">
        <v>108</v>
      </c>
      <c r="B41" s="36">
        <v>183100</v>
      </c>
      <c r="D41" t="str">
        <f t="shared" si="0"/>
        <v>Iowa</v>
      </c>
      <c r="E41" s="43">
        <f t="shared" si="1"/>
        <v>183100</v>
      </c>
    </row>
    <row r="42" spans="1:5">
      <c r="A42" s="40" t="s">
        <v>102</v>
      </c>
      <c r="B42" s="36">
        <v>180600</v>
      </c>
      <c r="D42" t="str">
        <f t="shared" ref="D42:D61" si="2">A42</f>
        <v>Kansas</v>
      </c>
      <c r="E42" s="43">
        <f t="shared" ref="E42:E61" si="3">B42</f>
        <v>180600</v>
      </c>
    </row>
    <row r="43" spans="1:5">
      <c r="A43" s="40" t="s">
        <v>94</v>
      </c>
      <c r="B43" s="36">
        <v>363350</v>
      </c>
      <c r="D43" t="str">
        <f t="shared" si="2"/>
        <v>Kentucky</v>
      </c>
      <c r="E43" s="43">
        <f t="shared" si="3"/>
        <v>363350</v>
      </c>
    </row>
    <row r="44" spans="1:5">
      <c r="A44" s="40" t="s">
        <v>78</v>
      </c>
      <c r="B44" s="36">
        <v>412250</v>
      </c>
      <c r="D44" t="str">
        <f t="shared" si="2"/>
        <v>Louisiana</v>
      </c>
      <c r="E44" s="43">
        <f t="shared" si="3"/>
        <v>412250</v>
      </c>
    </row>
    <row r="45" spans="1:5">
      <c r="A45" s="40" t="s">
        <v>59</v>
      </c>
      <c r="B45" s="36">
        <v>172600</v>
      </c>
      <c r="D45" t="str">
        <f t="shared" si="2"/>
        <v>Maine</v>
      </c>
      <c r="E45" s="43">
        <f t="shared" si="3"/>
        <v>172600</v>
      </c>
    </row>
    <row r="46" spans="1:5">
      <c r="A46" s="40" t="s">
        <v>115</v>
      </c>
      <c r="B46" s="36">
        <v>241600</v>
      </c>
      <c r="D46" t="str">
        <f t="shared" si="2"/>
        <v>Maryland</v>
      </c>
      <c r="E46" s="43">
        <f t="shared" si="3"/>
        <v>241600</v>
      </c>
    </row>
    <row r="47" spans="1:5">
      <c r="A47" s="40" t="s">
        <v>125</v>
      </c>
      <c r="B47" s="36">
        <v>241600</v>
      </c>
      <c r="D47" t="str">
        <f t="shared" si="2"/>
        <v>Massachusetts</v>
      </c>
      <c r="E47" s="43">
        <f t="shared" si="3"/>
        <v>241600</v>
      </c>
    </row>
    <row r="48" spans="1:5">
      <c r="A48" s="40" t="s">
        <v>71</v>
      </c>
      <c r="B48" s="36">
        <v>280350</v>
      </c>
      <c r="D48" t="str">
        <f t="shared" si="2"/>
        <v>Michigan</v>
      </c>
      <c r="E48" s="43">
        <f t="shared" si="3"/>
        <v>280350</v>
      </c>
    </row>
    <row r="49" spans="1:5">
      <c r="A49" s="40" t="s">
        <v>49</v>
      </c>
      <c r="B49" s="36">
        <v>156850</v>
      </c>
      <c r="D49" t="str">
        <f t="shared" si="2"/>
        <v>Minnesota</v>
      </c>
      <c r="E49" s="43">
        <f t="shared" si="3"/>
        <v>156850</v>
      </c>
    </row>
    <row r="50" spans="1:5">
      <c r="A50" s="40" t="s">
        <v>96</v>
      </c>
      <c r="B50" s="36">
        <v>309350</v>
      </c>
      <c r="D50" t="str">
        <f t="shared" si="2"/>
        <v>Mississippi</v>
      </c>
      <c r="E50" s="43">
        <f t="shared" si="3"/>
        <v>309350</v>
      </c>
    </row>
    <row r="51" spans="1:5">
      <c r="A51" s="40" t="s">
        <v>73</v>
      </c>
      <c r="B51" s="36">
        <v>316350</v>
      </c>
      <c r="D51" t="str">
        <f t="shared" si="2"/>
        <v>Missouri</v>
      </c>
      <c r="E51" s="43">
        <f t="shared" si="3"/>
        <v>316350</v>
      </c>
    </row>
    <row r="52" spans="1:5">
      <c r="A52" s="40" t="s">
        <v>51</v>
      </c>
      <c r="B52" s="36">
        <v>328000</v>
      </c>
      <c r="D52" t="str">
        <f t="shared" si="2"/>
        <v>Montana</v>
      </c>
      <c r="E52" s="43">
        <f t="shared" si="3"/>
        <v>328000</v>
      </c>
    </row>
    <row r="53" spans="1:5">
      <c r="A53" s="40" t="s">
        <v>55</v>
      </c>
      <c r="B53" s="36">
        <v>136350</v>
      </c>
      <c r="D53" t="str">
        <f t="shared" si="2"/>
        <v>Nebraska</v>
      </c>
      <c r="E53" s="43">
        <f t="shared" si="3"/>
        <v>136350</v>
      </c>
    </row>
    <row r="54" spans="1:5">
      <c r="A54" s="40" t="s">
        <v>40</v>
      </c>
      <c r="B54" s="36">
        <v>324000</v>
      </c>
      <c r="D54" t="str">
        <f t="shared" si="2"/>
        <v>Nevada</v>
      </c>
      <c r="E54" s="43">
        <f t="shared" si="3"/>
        <v>324000</v>
      </c>
    </row>
    <row r="55" spans="1:5">
      <c r="A55" s="40" t="s">
        <v>129</v>
      </c>
      <c r="B55" s="36">
        <v>238850</v>
      </c>
      <c r="D55" t="str">
        <f t="shared" si="2"/>
        <v>New Hampshire</v>
      </c>
      <c r="E55" s="43">
        <f t="shared" si="3"/>
        <v>238850</v>
      </c>
    </row>
    <row r="56" spans="1:5">
      <c r="A56" s="40" t="s">
        <v>119</v>
      </c>
      <c r="B56" s="36">
        <v>223600</v>
      </c>
      <c r="D56" t="str">
        <f t="shared" si="2"/>
        <v>New Jersey</v>
      </c>
      <c r="E56" s="43">
        <f t="shared" si="3"/>
        <v>223600</v>
      </c>
    </row>
    <row r="57" spans="1:5">
      <c r="A57" s="40" t="s">
        <v>84</v>
      </c>
      <c r="B57" s="36">
        <v>313500</v>
      </c>
      <c r="D57" t="str">
        <f t="shared" si="2"/>
        <v>New Mexico</v>
      </c>
      <c r="E57" s="43">
        <f t="shared" si="3"/>
        <v>313500</v>
      </c>
    </row>
    <row r="58" spans="1:5">
      <c r="A58" s="40" t="s">
        <v>16</v>
      </c>
      <c r="B58" s="36">
        <v>1125200</v>
      </c>
      <c r="D58" t="str">
        <f t="shared" si="2"/>
        <v>New York</v>
      </c>
      <c r="E58" s="43">
        <f t="shared" si="3"/>
        <v>1125200</v>
      </c>
    </row>
    <row r="59" spans="1:5">
      <c r="A59" s="40" t="s">
        <v>90</v>
      </c>
      <c r="B59" s="36">
        <v>399350</v>
      </c>
      <c r="D59" t="str">
        <f t="shared" si="2"/>
        <v>North Carolina</v>
      </c>
      <c r="E59" s="43">
        <f t="shared" si="3"/>
        <v>399350</v>
      </c>
    </row>
    <row r="60" spans="1:5">
      <c r="A60" s="40" t="s">
        <v>106</v>
      </c>
      <c r="B60" s="36">
        <v>184100</v>
      </c>
      <c r="D60" t="str">
        <f t="shared" si="2"/>
        <v>North Dakota</v>
      </c>
      <c r="E60" s="43">
        <f t="shared" si="3"/>
        <v>184100</v>
      </c>
    </row>
    <row r="61" spans="1:5">
      <c r="A61" s="40" t="s">
        <v>92</v>
      </c>
      <c r="B61" s="36">
        <v>203600</v>
      </c>
      <c r="D61" t="str">
        <f t="shared" si="2"/>
        <v>Ohio</v>
      </c>
      <c r="E61" s="43">
        <f t="shared" si="3"/>
        <v>203600</v>
      </c>
    </row>
    <row r="62" spans="1:5">
      <c r="A62" s="40" t="s">
        <v>100</v>
      </c>
      <c r="B62" s="36">
        <v>237350</v>
      </c>
      <c r="D62" t="str">
        <f>A62</f>
        <v>Oklahoma</v>
      </c>
      <c r="E62" s="43">
        <f>B62</f>
        <v>237350</v>
      </c>
    </row>
    <row r="63" spans="1:5">
      <c r="A63" s="40" t="s">
        <v>77</v>
      </c>
      <c r="B63" s="36">
        <v>346750</v>
      </c>
      <c r="D63" t="str">
        <f t="shared" ref="D63:D70" si="4">A63</f>
        <v>Oregon</v>
      </c>
      <c r="E63" s="43">
        <f t="shared" ref="E63:E70" si="5">B63</f>
        <v>346750</v>
      </c>
    </row>
    <row r="64" spans="1:5">
      <c r="A64" s="40" t="s">
        <v>37</v>
      </c>
      <c r="B64" s="36">
        <v>165600</v>
      </c>
      <c r="D64" t="str">
        <f t="shared" si="4"/>
        <v>Pennsylvania</v>
      </c>
      <c r="E64" s="43">
        <f t="shared" si="5"/>
        <v>165600</v>
      </c>
    </row>
    <row r="65" spans="1:5">
      <c r="A65" s="40" t="s">
        <v>123</v>
      </c>
      <c r="B65" s="36">
        <v>198850</v>
      </c>
      <c r="D65" t="str">
        <f t="shared" si="4"/>
        <v>Rhode Island</v>
      </c>
      <c r="E65" s="43">
        <f t="shared" si="5"/>
        <v>198850</v>
      </c>
    </row>
    <row r="66" spans="1:5">
      <c r="A66" s="40" t="s">
        <v>88</v>
      </c>
      <c r="B66" s="36">
        <v>507350</v>
      </c>
      <c r="D66" t="str">
        <f t="shared" si="4"/>
        <v>South Carolina</v>
      </c>
      <c r="E66" s="43">
        <f t="shared" si="5"/>
        <v>507350</v>
      </c>
    </row>
    <row r="67" spans="1:5">
      <c r="A67" s="40" t="s">
        <v>104</v>
      </c>
      <c r="B67" s="36">
        <v>180600</v>
      </c>
      <c r="D67" t="str">
        <f t="shared" si="4"/>
        <v>South Dakota</v>
      </c>
      <c r="E67" s="43">
        <f t="shared" si="5"/>
        <v>180600</v>
      </c>
    </row>
    <row r="68" spans="1:5">
      <c r="A68" s="40" t="s">
        <v>53</v>
      </c>
      <c r="B68" s="36">
        <v>427750</v>
      </c>
      <c r="D68" t="str">
        <f t="shared" si="4"/>
        <v>Tennessee</v>
      </c>
      <c r="E68" s="43">
        <f t="shared" si="5"/>
        <v>427750</v>
      </c>
    </row>
    <row r="69" spans="1:5">
      <c r="A69" s="40" t="s">
        <v>25</v>
      </c>
      <c r="B69" s="36">
        <v>1014250</v>
      </c>
      <c r="D69" t="str">
        <f t="shared" si="4"/>
        <v>Texas</v>
      </c>
      <c r="E69" s="43">
        <f t="shared" si="5"/>
        <v>1014250</v>
      </c>
    </row>
    <row r="70" spans="1:5">
      <c r="A70" s="40" t="s">
        <v>75</v>
      </c>
      <c r="B70" s="36">
        <v>310750</v>
      </c>
      <c r="D70" t="str">
        <f t="shared" si="4"/>
        <v>Utah</v>
      </c>
      <c r="E70" s="43">
        <f t="shared" si="5"/>
        <v>310750</v>
      </c>
    </row>
    <row r="71" spans="1:5">
      <c r="A71" s="40" t="s">
        <v>127</v>
      </c>
      <c r="B71" s="36">
        <v>256850</v>
      </c>
      <c r="D71" t="str">
        <f>A71</f>
        <v>Vermont</v>
      </c>
      <c r="E71" s="43">
        <f>B71</f>
        <v>256850</v>
      </c>
    </row>
    <row r="72" spans="1:5">
      <c r="A72" s="40" t="s">
        <v>69</v>
      </c>
      <c r="B72" s="36">
        <v>403350</v>
      </c>
      <c r="D72" t="str">
        <f t="shared" ref="D72:D76" si="6">A72</f>
        <v>Virginia</v>
      </c>
      <c r="E72" s="43">
        <f t="shared" ref="E72:E76" si="7">B72</f>
        <v>403350</v>
      </c>
    </row>
    <row r="73" spans="1:5">
      <c r="A73" s="40" t="s">
        <v>44</v>
      </c>
      <c r="B73" s="36">
        <v>348750</v>
      </c>
      <c r="D73" t="str">
        <f t="shared" si="6"/>
        <v>Washington</v>
      </c>
      <c r="E73" s="43">
        <f t="shared" si="7"/>
        <v>348750</v>
      </c>
    </row>
    <row r="74" spans="1:5">
      <c r="A74" s="40" t="s">
        <v>114</v>
      </c>
      <c r="B74" s="36">
        <v>154600</v>
      </c>
      <c r="D74" t="str">
        <f t="shared" si="6"/>
        <v>West Virginia</v>
      </c>
      <c r="E74" s="43">
        <f t="shared" si="7"/>
        <v>154600</v>
      </c>
    </row>
    <row r="75" spans="1:5">
      <c r="A75" s="40" t="s">
        <v>110</v>
      </c>
      <c r="B75" s="36">
        <v>205850</v>
      </c>
      <c r="D75" t="str">
        <f t="shared" si="6"/>
        <v>Wisconsin</v>
      </c>
      <c r="E75" s="43">
        <f t="shared" si="7"/>
        <v>205850</v>
      </c>
    </row>
    <row r="76" spans="1:5">
      <c r="A76" s="40" t="s">
        <v>67</v>
      </c>
      <c r="B76" s="36">
        <v>310750</v>
      </c>
      <c r="D76" t="str">
        <f t="shared" si="6"/>
        <v>Wyoming</v>
      </c>
      <c r="E76" s="43">
        <f t="shared" si="7"/>
        <v>310750</v>
      </c>
    </row>
    <row r="77" spans="1:5">
      <c r="A77" s="40" t="s">
        <v>140</v>
      </c>
      <c r="B77" s="36">
        <v>17148250</v>
      </c>
    </row>
  </sheetData>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893"/>
  <sheetViews>
    <sheetView showGridLines="0" topLeftCell="B1" workbookViewId="0">
      <selection activeCell="E22" sqref="E22"/>
    </sheetView>
  </sheetViews>
  <sheetFormatPr defaultColWidth="14.453125" defaultRowHeight="15" customHeight="1"/>
  <cols>
    <col min="1" max="1" width="8.7265625" customWidth="1"/>
    <col min="2" max="2" width="9.26953125" customWidth="1"/>
    <col min="3" max="3" width="11.7265625" customWidth="1"/>
    <col min="4" max="4" width="13.453125" customWidth="1"/>
    <col min="5" max="5" width="10.453125" customWidth="1"/>
    <col min="6" max="6" width="14.26953125" customWidth="1"/>
    <col min="7" max="7" width="13.1796875" customWidth="1"/>
    <col min="8" max="8" width="16.26953125" customWidth="1"/>
    <col min="9" max="9" width="14.453125" customWidth="1"/>
    <col min="10" max="10" width="11.453125" customWidth="1"/>
    <col min="11" max="11" width="11.81640625" customWidth="1"/>
    <col min="12" max="12" width="16.7265625" customWidth="1"/>
    <col min="13" max="13" width="18" customWidth="1"/>
    <col min="14" max="14" width="8.81640625" customWidth="1"/>
    <col min="15" max="15" width="10.81640625" customWidth="1"/>
    <col min="16" max="18" width="8.81640625" customWidth="1"/>
  </cols>
  <sheetData>
    <row r="1" spans="1:15" ht="14.5">
      <c r="A1" s="1"/>
    </row>
    <row r="2" spans="1:15" ht="23.5">
      <c r="A2" s="1"/>
      <c r="B2" s="2" t="s">
        <v>0</v>
      </c>
      <c r="C2" s="3"/>
      <c r="D2" s="3"/>
      <c r="E2" s="3"/>
      <c r="F2" s="3"/>
      <c r="G2" s="3"/>
      <c r="H2" s="3"/>
      <c r="I2" s="3"/>
      <c r="J2" s="3"/>
      <c r="K2" s="3"/>
      <c r="L2" s="3"/>
      <c r="M2" s="3"/>
    </row>
    <row r="3" spans="1:15" ht="15.5">
      <c r="A3" s="1"/>
      <c r="B3" s="4" t="s">
        <v>1</v>
      </c>
    </row>
    <row r="4" spans="1:15" ht="14.5">
      <c r="A4" s="1"/>
    </row>
    <row r="5" spans="1:15" ht="14.5">
      <c r="A5" s="1"/>
      <c r="B5" s="5" t="s">
        <v>2</v>
      </c>
      <c r="C5" s="5" t="s">
        <v>3</v>
      </c>
      <c r="D5" s="5" t="s">
        <v>4</v>
      </c>
      <c r="E5" s="5" t="s">
        <v>5</v>
      </c>
      <c r="F5" s="5" t="s">
        <v>6</v>
      </c>
      <c r="G5" s="5" t="s">
        <v>7</v>
      </c>
      <c r="H5" s="5" t="s">
        <v>8</v>
      </c>
      <c r="I5" s="5" t="s">
        <v>9</v>
      </c>
      <c r="J5" s="5" t="s">
        <v>10</v>
      </c>
      <c r="K5" s="5" t="s">
        <v>11</v>
      </c>
      <c r="L5" s="5" t="s">
        <v>12</v>
      </c>
      <c r="M5" s="5" t="s">
        <v>13</v>
      </c>
    </row>
    <row r="6" spans="1:15" ht="14.5">
      <c r="A6" s="1"/>
      <c r="B6" s="6" t="s">
        <v>14</v>
      </c>
      <c r="C6" s="6">
        <v>1185732</v>
      </c>
      <c r="D6" s="7">
        <v>44210</v>
      </c>
      <c r="E6" s="6" t="s">
        <v>15</v>
      </c>
      <c r="F6" s="6" t="s">
        <v>16</v>
      </c>
      <c r="G6" s="6" t="s">
        <v>16</v>
      </c>
      <c r="H6" s="6" t="s">
        <v>17</v>
      </c>
      <c r="I6" s="8">
        <v>0.5</v>
      </c>
      <c r="J6" s="9">
        <v>12000</v>
      </c>
      <c r="K6" s="10">
        <f t="shared" ref="K6:K260" si="0">I6*J6</f>
        <v>6000</v>
      </c>
      <c r="L6" s="10">
        <f t="shared" ref="L6:L260" si="1">K6*M6</f>
        <v>3000</v>
      </c>
      <c r="M6" s="11">
        <v>0.5</v>
      </c>
      <c r="O6" s="12"/>
    </row>
    <row r="7" spans="1:15" ht="14.5">
      <c r="A7" s="1"/>
      <c r="B7" s="6" t="s">
        <v>14</v>
      </c>
      <c r="C7" s="6">
        <v>1185732</v>
      </c>
      <c r="D7" s="7">
        <v>44210</v>
      </c>
      <c r="E7" s="6" t="s">
        <v>15</v>
      </c>
      <c r="F7" s="6" t="s">
        <v>16</v>
      </c>
      <c r="G7" s="6" t="s">
        <v>16</v>
      </c>
      <c r="H7" s="6" t="s">
        <v>18</v>
      </c>
      <c r="I7" s="8">
        <v>0.5</v>
      </c>
      <c r="J7" s="9">
        <v>10000</v>
      </c>
      <c r="K7" s="10">
        <f t="shared" si="0"/>
        <v>5000</v>
      </c>
      <c r="L7" s="10">
        <f t="shared" si="1"/>
        <v>1500</v>
      </c>
      <c r="M7" s="11">
        <v>0.3</v>
      </c>
      <c r="O7" s="12"/>
    </row>
    <row r="8" spans="1:15" ht="14.5">
      <c r="A8" s="1"/>
      <c r="B8" s="6" t="s">
        <v>14</v>
      </c>
      <c r="C8" s="6">
        <v>1185732</v>
      </c>
      <c r="D8" s="7">
        <v>44210</v>
      </c>
      <c r="E8" s="6" t="s">
        <v>15</v>
      </c>
      <c r="F8" s="6" t="s">
        <v>16</v>
      </c>
      <c r="G8" s="6" t="s">
        <v>16</v>
      </c>
      <c r="H8" s="6" t="s">
        <v>19</v>
      </c>
      <c r="I8" s="8">
        <v>0.4</v>
      </c>
      <c r="J8" s="9">
        <v>10000</v>
      </c>
      <c r="K8" s="10">
        <f t="shared" si="0"/>
        <v>4000</v>
      </c>
      <c r="L8" s="10">
        <f t="shared" si="1"/>
        <v>1400</v>
      </c>
      <c r="M8" s="11">
        <v>0.35</v>
      </c>
      <c r="O8" s="12"/>
    </row>
    <row r="9" spans="1:15" ht="14.5">
      <c r="A9" s="1"/>
      <c r="B9" s="6" t="s">
        <v>14</v>
      </c>
      <c r="C9" s="6">
        <v>1185732</v>
      </c>
      <c r="D9" s="7">
        <v>44210</v>
      </c>
      <c r="E9" s="6" t="s">
        <v>15</v>
      </c>
      <c r="F9" s="6" t="s">
        <v>16</v>
      </c>
      <c r="G9" s="6" t="s">
        <v>16</v>
      </c>
      <c r="H9" s="6" t="s">
        <v>20</v>
      </c>
      <c r="I9" s="8">
        <v>0.45</v>
      </c>
      <c r="J9" s="9">
        <v>8500</v>
      </c>
      <c r="K9" s="10">
        <f t="shared" si="0"/>
        <v>3825</v>
      </c>
      <c r="L9" s="10">
        <f t="shared" si="1"/>
        <v>1338.75</v>
      </c>
      <c r="M9" s="11">
        <v>0.35</v>
      </c>
      <c r="O9" s="12"/>
    </row>
    <row r="10" spans="1:15" ht="14.5">
      <c r="A10" s="1"/>
      <c r="B10" s="6" t="s">
        <v>14</v>
      </c>
      <c r="C10" s="6">
        <v>1185732</v>
      </c>
      <c r="D10" s="7">
        <v>44210</v>
      </c>
      <c r="E10" s="6" t="s">
        <v>15</v>
      </c>
      <c r="F10" s="6" t="s">
        <v>16</v>
      </c>
      <c r="G10" s="6" t="s">
        <v>16</v>
      </c>
      <c r="H10" s="6" t="s">
        <v>21</v>
      </c>
      <c r="I10" s="8">
        <v>0.6</v>
      </c>
      <c r="J10" s="9">
        <v>9000</v>
      </c>
      <c r="K10" s="10">
        <f t="shared" si="0"/>
        <v>5400</v>
      </c>
      <c r="L10" s="10">
        <f t="shared" si="1"/>
        <v>1620</v>
      </c>
      <c r="M10" s="11">
        <v>0.3</v>
      </c>
      <c r="O10" s="12"/>
    </row>
    <row r="11" spans="1:15" ht="14.5">
      <c r="A11" s="1"/>
      <c r="B11" s="6" t="s">
        <v>14</v>
      </c>
      <c r="C11" s="6">
        <v>1185732</v>
      </c>
      <c r="D11" s="7">
        <v>44210</v>
      </c>
      <c r="E11" s="6" t="s">
        <v>15</v>
      </c>
      <c r="F11" s="6" t="s">
        <v>16</v>
      </c>
      <c r="G11" s="6" t="s">
        <v>16</v>
      </c>
      <c r="H11" s="6" t="s">
        <v>22</v>
      </c>
      <c r="I11" s="8">
        <v>0.5</v>
      </c>
      <c r="J11" s="9">
        <v>10000</v>
      </c>
      <c r="K11" s="10">
        <f t="shared" si="0"/>
        <v>5000</v>
      </c>
      <c r="L11" s="10">
        <f t="shared" si="1"/>
        <v>1250</v>
      </c>
      <c r="M11" s="11">
        <v>0.25</v>
      </c>
      <c r="O11" s="12"/>
    </row>
    <row r="12" spans="1:15" ht="14.5">
      <c r="A12" s="1"/>
      <c r="B12" s="6" t="s">
        <v>14</v>
      </c>
      <c r="C12" s="6">
        <v>1185732</v>
      </c>
      <c r="D12" s="7">
        <v>44239</v>
      </c>
      <c r="E12" s="6" t="s">
        <v>15</v>
      </c>
      <c r="F12" s="6" t="s">
        <v>16</v>
      </c>
      <c r="G12" s="6" t="s">
        <v>16</v>
      </c>
      <c r="H12" s="6" t="s">
        <v>17</v>
      </c>
      <c r="I12" s="8">
        <v>0.5</v>
      </c>
      <c r="J12" s="9">
        <v>12500</v>
      </c>
      <c r="K12" s="10">
        <f t="shared" si="0"/>
        <v>6250</v>
      </c>
      <c r="L12" s="10">
        <f t="shared" si="1"/>
        <v>3125</v>
      </c>
      <c r="M12" s="11">
        <v>0.5</v>
      </c>
      <c r="O12" s="12"/>
    </row>
    <row r="13" spans="1:15" ht="14.5">
      <c r="A13" s="1"/>
      <c r="B13" s="6" t="s">
        <v>14</v>
      </c>
      <c r="C13" s="6">
        <v>1185732</v>
      </c>
      <c r="D13" s="7">
        <v>44239</v>
      </c>
      <c r="E13" s="6" t="s">
        <v>15</v>
      </c>
      <c r="F13" s="6" t="s">
        <v>16</v>
      </c>
      <c r="G13" s="6" t="s">
        <v>16</v>
      </c>
      <c r="H13" s="6" t="s">
        <v>18</v>
      </c>
      <c r="I13" s="8">
        <v>0.5</v>
      </c>
      <c r="J13" s="9">
        <v>9000</v>
      </c>
      <c r="K13" s="10">
        <f t="shared" si="0"/>
        <v>4500</v>
      </c>
      <c r="L13" s="10">
        <f t="shared" si="1"/>
        <v>1350</v>
      </c>
      <c r="M13" s="11">
        <v>0.3</v>
      </c>
      <c r="O13" s="12"/>
    </row>
    <row r="14" spans="1:15" ht="14.5">
      <c r="A14" s="1"/>
      <c r="B14" s="6" t="s">
        <v>14</v>
      </c>
      <c r="C14" s="6">
        <v>1185732</v>
      </c>
      <c r="D14" s="7">
        <v>44239</v>
      </c>
      <c r="E14" s="6" t="s">
        <v>15</v>
      </c>
      <c r="F14" s="6" t="s">
        <v>16</v>
      </c>
      <c r="G14" s="6" t="s">
        <v>16</v>
      </c>
      <c r="H14" s="6" t="s">
        <v>19</v>
      </c>
      <c r="I14" s="8">
        <v>0.4</v>
      </c>
      <c r="J14" s="9">
        <v>9500</v>
      </c>
      <c r="K14" s="10">
        <f t="shared" si="0"/>
        <v>3800</v>
      </c>
      <c r="L14" s="10">
        <f t="shared" si="1"/>
        <v>1330</v>
      </c>
      <c r="M14" s="11">
        <v>0.35</v>
      </c>
      <c r="O14" s="12"/>
    </row>
    <row r="15" spans="1:15" ht="14.5">
      <c r="A15" s="1"/>
      <c r="B15" s="6" t="s">
        <v>14</v>
      </c>
      <c r="C15" s="6">
        <v>1185732</v>
      </c>
      <c r="D15" s="7">
        <v>44239</v>
      </c>
      <c r="E15" s="6" t="s">
        <v>15</v>
      </c>
      <c r="F15" s="6" t="s">
        <v>16</v>
      </c>
      <c r="G15" s="6" t="s">
        <v>16</v>
      </c>
      <c r="H15" s="6" t="s">
        <v>20</v>
      </c>
      <c r="I15" s="8">
        <v>0.45</v>
      </c>
      <c r="J15" s="9">
        <v>8250</v>
      </c>
      <c r="K15" s="10">
        <f t="shared" si="0"/>
        <v>3712.5</v>
      </c>
      <c r="L15" s="10">
        <f t="shared" si="1"/>
        <v>1299.375</v>
      </c>
      <c r="M15" s="11">
        <v>0.35</v>
      </c>
      <c r="O15" s="12"/>
    </row>
    <row r="16" spans="1:15" ht="14.5">
      <c r="A16" s="1"/>
      <c r="B16" s="6" t="s">
        <v>14</v>
      </c>
      <c r="C16" s="6">
        <v>1185732</v>
      </c>
      <c r="D16" s="7">
        <v>44239</v>
      </c>
      <c r="E16" s="6" t="s">
        <v>15</v>
      </c>
      <c r="F16" s="6" t="s">
        <v>16</v>
      </c>
      <c r="G16" s="6" t="s">
        <v>16</v>
      </c>
      <c r="H16" s="6" t="s">
        <v>21</v>
      </c>
      <c r="I16" s="8">
        <v>0.6</v>
      </c>
      <c r="J16" s="9">
        <v>9000</v>
      </c>
      <c r="K16" s="10">
        <f t="shared" si="0"/>
        <v>5400</v>
      </c>
      <c r="L16" s="10">
        <f t="shared" si="1"/>
        <v>1620</v>
      </c>
      <c r="M16" s="11">
        <v>0.3</v>
      </c>
      <c r="O16" s="12"/>
    </row>
    <row r="17" spans="1:15" ht="14.5">
      <c r="A17" s="1"/>
      <c r="B17" s="6" t="s">
        <v>14</v>
      </c>
      <c r="C17" s="6">
        <v>1185732</v>
      </c>
      <c r="D17" s="7">
        <v>44239</v>
      </c>
      <c r="E17" s="6" t="s">
        <v>15</v>
      </c>
      <c r="F17" s="6" t="s">
        <v>16</v>
      </c>
      <c r="G17" s="6" t="s">
        <v>16</v>
      </c>
      <c r="H17" s="6" t="s">
        <v>22</v>
      </c>
      <c r="I17" s="8">
        <v>0.5</v>
      </c>
      <c r="J17" s="9">
        <v>10000</v>
      </c>
      <c r="K17" s="10">
        <f t="shared" si="0"/>
        <v>5000</v>
      </c>
      <c r="L17" s="10">
        <f t="shared" si="1"/>
        <v>1250</v>
      </c>
      <c r="M17" s="11">
        <v>0.25</v>
      </c>
      <c r="O17" s="12"/>
    </row>
    <row r="18" spans="1:15" ht="14.5">
      <c r="A18" s="1"/>
      <c r="B18" s="6" t="s">
        <v>14</v>
      </c>
      <c r="C18" s="6">
        <v>1185732</v>
      </c>
      <c r="D18" s="7">
        <v>44265</v>
      </c>
      <c r="E18" s="6" t="s">
        <v>15</v>
      </c>
      <c r="F18" s="6" t="s">
        <v>16</v>
      </c>
      <c r="G18" s="6" t="s">
        <v>16</v>
      </c>
      <c r="H18" s="6" t="s">
        <v>17</v>
      </c>
      <c r="I18" s="8">
        <v>0.5</v>
      </c>
      <c r="J18" s="9">
        <v>12200</v>
      </c>
      <c r="K18" s="10">
        <f t="shared" si="0"/>
        <v>6100</v>
      </c>
      <c r="L18" s="10">
        <f t="shared" si="1"/>
        <v>3050</v>
      </c>
      <c r="M18" s="11">
        <v>0.5</v>
      </c>
      <c r="O18" s="12"/>
    </row>
    <row r="19" spans="1:15" ht="14.5">
      <c r="A19" s="1"/>
      <c r="B19" s="6" t="s">
        <v>14</v>
      </c>
      <c r="C19" s="6">
        <v>1185732</v>
      </c>
      <c r="D19" s="7">
        <v>44265</v>
      </c>
      <c r="E19" s="6" t="s">
        <v>15</v>
      </c>
      <c r="F19" s="6" t="s">
        <v>16</v>
      </c>
      <c r="G19" s="6" t="s">
        <v>16</v>
      </c>
      <c r="H19" s="6" t="s">
        <v>18</v>
      </c>
      <c r="I19" s="8">
        <v>0.5</v>
      </c>
      <c r="J19" s="9">
        <v>9250</v>
      </c>
      <c r="K19" s="10">
        <f t="shared" si="0"/>
        <v>4625</v>
      </c>
      <c r="L19" s="10">
        <f t="shared" si="1"/>
        <v>1387.5</v>
      </c>
      <c r="M19" s="11">
        <v>0.3</v>
      </c>
      <c r="O19" s="12"/>
    </row>
    <row r="20" spans="1:15" ht="14.5">
      <c r="A20" s="1"/>
      <c r="B20" s="6" t="s">
        <v>14</v>
      </c>
      <c r="C20" s="6">
        <v>1185732</v>
      </c>
      <c r="D20" s="7">
        <v>44265</v>
      </c>
      <c r="E20" s="6" t="s">
        <v>15</v>
      </c>
      <c r="F20" s="6" t="s">
        <v>16</v>
      </c>
      <c r="G20" s="6" t="s">
        <v>16</v>
      </c>
      <c r="H20" s="6" t="s">
        <v>19</v>
      </c>
      <c r="I20" s="8">
        <v>0.4</v>
      </c>
      <c r="J20" s="9">
        <v>9500</v>
      </c>
      <c r="K20" s="10">
        <f t="shared" si="0"/>
        <v>3800</v>
      </c>
      <c r="L20" s="10">
        <f t="shared" si="1"/>
        <v>1330</v>
      </c>
      <c r="M20" s="11">
        <v>0.35</v>
      </c>
      <c r="O20" s="12"/>
    </row>
    <row r="21" spans="1:15" ht="15.75" customHeight="1">
      <c r="A21" s="1"/>
      <c r="B21" s="6" t="s">
        <v>14</v>
      </c>
      <c r="C21" s="6">
        <v>1185732</v>
      </c>
      <c r="D21" s="7">
        <v>44265</v>
      </c>
      <c r="E21" s="6" t="s">
        <v>15</v>
      </c>
      <c r="F21" s="6" t="s">
        <v>16</v>
      </c>
      <c r="G21" s="6" t="s">
        <v>16</v>
      </c>
      <c r="H21" s="6" t="s">
        <v>20</v>
      </c>
      <c r="I21" s="8">
        <v>0.45</v>
      </c>
      <c r="J21" s="9">
        <v>8000</v>
      </c>
      <c r="K21" s="10">
        <f t="shared" si="0"/>
        <v>3600</v>
      </c>
      <c r="L21" s="10">
        <f t="shared" si="1"/>
        <v>1260</v>
      </c>
      <c r="M21" s="11">
        <v>0.35</v>
      </c>
      <c r="O21" s="12"/>
    </row>
    <row r="22" spans="1:15" ht="15.75" customHeight="1">
      <c r="A22" s="1"/>
      <c r="B22" s="6" t="s">
        <v>14</v>
      </c>
      <c r="C22" s="6">
        <v>1185732</v>
      </c>
      <c r="D22" s="7">
        <v>44265</v>
      </c>
      <c r="E22" s="6" t="s">
        <v>15</v>
      </c>
      <c r="F22" s="6" t="s">
        <v>16</v>
      </c>
      <c r="G22" s="6" t="s">
        <v>16</v>
      </c>
      <c r="H22" s="6" t="s">
        <v>21</v>
      </c>
      <c r="I22" s="8">
        <v>0.6</v>
      </c>
      <c r="J22" s="9">
        <v>8500</v>
      </c>
      <c r="K22" s="10">
        <f t="shared" si="0"/>
        <v>5100</v>
      </c>
      <c r="L22" s="10">
        <f t="shared" si="1"/>
        <v>1530</v>
      </c>
      <c r="M22" s="11">
        <v>0.3</v>
      </c>
      <c r="O22" s="12"/>
    </row>
    <row r="23" spans="1:15" ht="15.75" customHeight="1">
      <c r="A23" s="1"/>
      <c r="B23" s="6" t="s">
        <v>14</v>
      </c>
      <c r="C23" s="6">
        <v>1185732</v>
      </c>
      <c r="D23" s="7">
        <v>44265</v>
      </c>
      <c r="E23" s="6" t="s">
        <v>15</v>
      </c>
      <c r="F23" s="6" t="s">
        <v>16</v>
      </c>
      <c r="G23" s="6" t="s">
        <v>16</v>
      </c>
      <c r="H23" s="6" t="s">
        <v>22</v>
      </c>
      <c r="I23" s="8">
        <v>0.5</v>
      </c>
      <c r="J23" s="9">
        <v>9500</v>
      </c>
      <c r="K23" s="10">
        <f t="shared" si="0"/>
        <v>4750</v>
      </c>
      <c r="L23" s="10">
        <f t="shared" si="1"/>
        <v>1187.5</v>
      </c>
      <c r="M23" s="11">
        <v>0.25</v>
      </c>
      <c r="O23" s="12"/>
    </row>
    <row r="24" spans="1:15" ht="15.75" customHeight="1">
      <c r="A24" s="1"/>
      <c r="B24" s="6" t="s">
        <v>14</v>
      </c>
      <c r="C24" s="6">
        <v>1185732</v>
      </c>
      <c r="D24" s="7">
        <v>44297</v>
      </c>
      <c r="E24" s="6" t="s">
        <v>15</v>
      </c>
      <c r="F24" s="6" t="s">
        <v>16</v>
      </c>
      <c r="G24" s="6" t="s">
        <v>16</v>
      </c>
      <c r="H24" s="6" t="s">
        <v>17</v>
      </c>
      <c r="I24" s="8">
        <v>0.5</v>
      </c>
      <c r="J24" s="9">
        <v>12000</v>
      </c>
      <c r="K24" s="10">
        <f t="shared" si="0"/>
        <v>6000</v>
      </c>
      <c r="L24" s="10">
        <f t="shared" si="1"/>
        <v>3000</v>
      </c>
      <c r="M24" s="11">
        <v>0.5</v>
      </c>
      <c r="O24" s="12"/>
    </row>
    <row r="25" spans="1:15" ht="15.75" customHeight="1">
      <c r="A25" s="1"/>
      <c r="B25" s="6" t="s">
        <v>14</v>
      </c>
      <c r="C25" s="6">
        <v>1185732</v>
      </c>
      <c r="D25" s="7">
        <v>44297</v>
      </c>
      <c r="E25" s="6" t="s">
        <v>15</v>
      </c>
      <c r="F25" s="6" t="s">
        <v>16</v>
      </c>
      <c r="G25" s="6" t="s">
        <v>16</v>
      </c>
      <c r="H25" s="6" t="s">
        <v>18</v>
      </c>
      <c r="I25" s="8">
        <v>0.5</v>
      </c>
      <c r="J25" s="9">
        <v>9000</v>
      </c>
      <c r="K25" s="10">
        <f t="shared" si="0"/>
        <v>4500</v>
      </c>
      <c r="L25" s="10">
        <f t="shared" si="1"/>
        <v>1350</v>
      </c>
      <c r="M25" s="11">
        <v>0.3</v>
      </c>
      <c r="O25" s="12"/>
    </row>
    <row r="26" spans="1:15" ht="15.75" customHeight="1">
      <c r="A26" s="1"/>
      <c r="B26" s="6" t="s">
        <v>14</v>
      </c>
      <c r="C26" s="6">
        <v>1185732</v>
      </c>
      <c r="D26" s="7">
        <v>44297</v>
      </c>
      <c r="E26" s="6" t="s">
        <v>15</v>
      </c>
      <c r="F26" s="6" t="s">
        <v>16</v>
      </c>
      <c r="G26" s="6" t="s">
        <v>16</v>
      </c>
      <c r="H26" s="6" t="s">
        <v>19</v>
      </c>
      <c r="I26" s="8">
        <v>0.4</v>
      </c>
      <c r="J26" s="9">
        <v>9000</v>
      </c>
      <c r="K26" s="10">
        <f t="shared" si="0"/>
        <v>3600</v>
      </c>
      <c r="L26" s="10">
        <f t="shared" si="1"/>
        <v>1260</v>
      </c>
      <c r="M26" s="11">
        <v>0.35</v>
      </c>
      <c r="O26" s="12"/>
    </row>
    <row r="27" spans="1:15" ht="15.75" customHeight="1">
      <c r="A27" s="1"/>
      <c r="B27" s="6" t="s">
        <v>14</v>
      </c>
      <c r="C27" s="6">
        <v>1185732</v>
      </c>
      <c r="D27" s="7">
        <v>44297</v>
      </c>
      <c r="E27" s="6" t="s">
        <v>15</v>
      </c>
      <c r="F27" s="6" t="s">
        <v>16</v>
      </c>
      <c r="G27" s="6" t="s">
        <v>16</v>
      </c>
      <c r="H27" s="6" t="s">
        <v>20</v>
      </c>
      <c r="I27" s="8">
        <v>0.45</v>
      </c>
      <c r="J27" s="9">
        <v>8250</v>
      </c>
      <c r="K27" s="10">
        <f t="shared" si="0"/>
        <v>3712.5</v>
      </c>
      <c r="L27" s="10">
        <f t="shared" si="1"/>
        <v>1299.375</v>
      </c>
      <c r="M27" s="11">
        <v>0.35</v>
      </c>
      <c r="O27" s="12"/>
    </row>
    <row r="28" spans="1:15" ht="15.75" customHeight="1">
      <c r="A28" s="1"/>
      <c r="B28" s="6" t="s">
        <v>14</v>
      </c>
      <c r="C28" s="6">
        <v>1185732</v>
      </c>
      <c r="D28" s="7">
        <v>44297</v>
      </c>
      <c r="E28" s="6" t="s">
        <v>15</v>
      </c>
      <c r="F28" s="6" t="s">
        <v>16</v>
      </c>
      <c r="G28" s="6" t="s">
        <v>16</v>
      </c>
      <c r="H28" s="6" t="s">
        <v>21</v>
      </c>
      <c r="I28" s="8">
        <v>0.6</v>
      </c>
      <c r="J28" s="9">
        <v>8250</v>
      </c>
      <c r="K28" s="10">
        <f t="shared" si="0"/>
        <v>4950</v>
      </c>
      <c r="L28" s="10">
        <f t="shared" si="1"/>
        <v>1485</v>
      </c>
      <c r="M28" s="11">
        <v>0.3</v>
      </c>
      <c r="O28" s="12"/>
    </row>
    <row r="29" spans="1:15" ht="15.75" customHeight="1">
      <c r="A29" s="1"/>
      <c r="B29" s="6" t="s">
        <v>14</v>
      </c>
      <c r="C29" s="6">
        <v>1185732</v>
      </c>
      <c r="D29" s="7">
        <v>44297</v>
      </c>
      <c r="E29" s="6" t="s">
        <v>15</v>
      </c>
      <c r="F29" s="6" t="s">
        <v>16</v>
      </c>
      <c r="G29" s="6" t="s">
        <v>16</v>
      </c>
      <c r="H29" s="6" t="s">
        <v>22</v>
      </c>
      <c r="I29" s="8">
        <v>0.5</v>
      </c>
      <c r="J29" s="9">
        <v>9500</v>
      </c>
      <c r="K29" s="10">
        <f t="shared" si="0"/>
        <v>4750</v>
      </c>
      <c r="L29" s="10">
        <f t="shared" si="1"/>
        <v>1187.5</v>
      </c>
      <c r="M29" s="11">
        <v>0.25</v>
      </c>
      <c r="O29" s="12"/>
    </row>
    <row r="30" spans="1:15" ht="15.75" customHeight="1">
      <c r="A30" s="1"/>
      <c r="B30" s="6" t="s">
        <v>14</v>
      </c>
      <c r="C30" s="6">
        <v>1185732</v>
      </c>
      <c r="D30" s="7">
        <v>44326</v>
      </c>
      <c r="E30" s="6" t="s">
        <v>15</v>
      </c>
      <c r="F30" s="6" t="s">
        <v>16</v>
      </c>
      <c r="G30" s="6" t="s">
        <v>16</v>
      </c>
      <c r="H30" s="6" t="s">
        <v>17</v>
      </c>
      <c r="I30" s="8">
        <v>0.6</v>
      </c>
      <c r="J30" s="9">
        <v>12200</v>
      </c>
      <c r="K30" s="10">
        <f t="shared" si="0"/>
        <v>7320</v>
      </c>
      <c r="L30" s="10">
        <f t="shared" si="1"/>
        <v>3660</v>
      </c>
      <c r="M30" s="11">
        <v>0.5</v>
      </c>
      <c r="O30" s="12"/>
    </row>
    <row r="31" spans="1:15" ht="15.75" customHeight="1">
      <c r="A31" s="1"/>
      <c r="B31" s="6" t="s">
        <v>14</v>
      </c>
      <c r="C31" s="6">
        <v>1185732</v>
      </c>
      <c r="D31" s="7">
        <v>44326</v>
      </c>
      <c r="E31" s="6" t="s">
        <v>15</v>
      </c>
      <c r="F31" s="6" t="s">
        <v>16</v>
      </c>
      <c r="G31" s="6" t="s">
        <v>16</v>
      </c>
      <c r="H31" s="6" t="s">
        <v>18</v>
      </c>
      <c r="I31" s="8">
        <v>0.55000000000000004</v>
      </c>
      <c r="J31" s="9">
        <v>9250</v>
      </c>
      <c r="K31" s="10">
        <f t="shared" si="0"/>
        <v>5087.5</v>
      </c>
      <c r="L31" s="10">
        <f t="shared" si="1"/>
        <v>1526.25</v>
      </c>
      <c r="M31" s="11">
        <v>0.3</v>
      </c>
      <c r="O31" s="12"/>
    </row>
    <row r="32" spans="1:15" ht="15.75" customHeight="1">
      <c r="A32" s="1"/>
      <c r="B32" s="6" t="s">
        <v>14</v>
      </c>
      <c r="C32" s="6">
        <v>1185732</v>
      </c>
      <c r="D32" s="7">
        <v>44326</v>
      </c>
      <c r="E32" s="6" t="s">
        <v>15</v>
      </c>
      <c r="F32" s="6" t="s">
        <v>16</v>
      </c>
      <c r="G32" s="6" t="s">
        <v>16</v>
      </c>
      <c r="H32" s="6" t="s">
        <v>19</v>
      </c>
      <c r="I32" s="8">
        <v>0.5</v>
      </c>
      <c r="J32" s="9">
        <v>9000</v>
      </c>
      <c r="K32" s="10">
        <f t="shared" si="0"/>
        <v>4500</v>
      </c>
      <c r="L32" s="10">
        <f t="shared" si="1"/>
        <v>1575</v>
      </c>
      <c r="M32" s="11">
        <v>0.35</v>
      </c>
      <c r="O32" s="12"/>
    </row>
    <row r="33" spans="1:15" ht="15.75" customHeight="1">
      <c r="A33" s="1"/>
      <c r="B33" s="6" t="s">
        <v>14</v>
      </c>
      <c r="C33" s="6">
        <v>1185732</v>
      </c>
      <c r="D33" s="7">
        <v>44326</v>
      </c>
      <c r="E33" s="6" t="s">
        <v>15</v>
      </c>
      <c r="F33" s="6" t="s">
        <v>16</v>
      </c>
      <c r="G33" s="6" t="s">
        <v>16</v>
      </c>
      <c r="H33" s="6" t="s">
        <v>20</v>
      </c>
      <c r="I33" s="8">
        <v>0.5</v>
      </c>
      <c r="J33" s="9">
        <v>8500</v>
      </c>
      <c r="K33" s="10">
        <f t="shared" si="0"/>
        <v>4250</v>
      </c>
      <c r="L33" s="10">
        <f t="shared" si="1"/>
        <v>1487.5</v>
      </c>
      <c r="M33" s="11">
        <v>0.35</v>
      </c>
      <c r="O33" s="12"/>
    </row>
    <row r="34" spans="1:15" ht="15.75" customHeight="1">
      <c r="A34" s="1"/>
      <c r="B34" s="6" t="s">
        <v>14</v>
      </c>
      <c r="C34" s="6">
        <v>1185732</v>
      </c>
      <c r="D34" s="7">
        <v>44326</v>
      </c>
      <c r="E34" s="6" t="s">
        <v>15</v>
      </c>
      <c r="F34" s="6" t="s">
        <v>16</v>
      </c>
      <c r="G34" s="6" t="s">
        <v>16</v>
      </c>
      <c r="H34" s="6" t="s">
        <v>21</v>
      </c>
      <c r="I34" s="8">
        <v>0.6</v>
      </c>
      <c r="J34" s="9">
        <v>8750</v>
      </c>
      <c r="K34" s="10">
        <f t="shared" si="0"/>
        <v>5250</v>
      </c>
      <c r="L34" s="10">
        <f t="shared" si="1"/>
        <v>1575</v>
      </c>
      <c r="M34" s="11">
        <v>0.3</v>
      </c>
      <c r="O34" s="12"/>
    </row>
    <row r="35" spans="1:15" ht="15.75" customHeight="1">
      <c r="A35" s="1"/>
      <c r="B35" s="6" t="s">
        <v>14</v>
      </c>
      <c r="C35" s="6">
        <v>1185732</v>
      </c>
      <c r="D35" s="7">
        <v>44326</v>
      </c>
      <c r="E35" s="6" t="s">
        <v>15</v>
      </c>
      <c r="F35" s="6" t="s">
        <v>16</v>
      </c>
      <c r="G35" s="6" t="s">
        <v>16</v>
      </c>
      <c r="H35" s="6" t="s">
        <v>22</v>
      </c>
      <c r="I35" s="8">
        <v>0.65</v>
      </c>
      <c r="J35" s="9">
        <v>10000</v>
      </c>
      <c r="K35" s="10">
        <f t="shared" si="0"/>
        <v>6500</v>
      </c>
      <c r="L35" s="10">
        <f t="shared" si="1"/>
        <v>1625</v>
      </c>
      <c r="M35" s="11">
        <v>0.25</v>
      </c>
      <c r="O35" s="12"/>
    </row>
    <row r="36" spans="1:15" ht="15.75" customHeight="1">
      <c r="A36" s="1"/>
      <c r="B36" s="6" t="s">
        <v>14</v>
      </c>
      <c r="C36" s="6">
        <v>1185732</v>
      </c>
      <c r="D36" s="7">
        <v>44359</v>
      </c>
      <c r="E36" s="6" t="s">
        <v>15</v>
      </c>
      <c r="F36" s="6" t="s">
        <v>16</v>
      </c>
      <c r="G36" s="6" t="s">
        <v>16</v>
      </c>
      <c r="H36" s="6" t="s">
        <v>17</v>
      </c>
      <c r="I36" s="8">
        <v>0.6</v>
      </c>
      <c r="J36" s="9">
        <v>12500</v>
      </c>
      <c r="K36" s="10">
        <f t="shared" si="0"/>
        <v>7500</v>
      </c>
      <c r="L36" s="10">
        <f t="shared" si="1"/>
        <v>3750</v>
      </c>
      <c r="M36" s="11">
        <v>0.5</v>
      </c>
      <c r="O36" s="12"/>
    </row>
    <row r="37" spans="1:15" ht="15.75" customHeight="1">
      <c r="A37" s="1"/>
      <c r="B37" s="6" t="s">
        <v>14</v>
      </c>
      <c r="C37" s="6">
        <v>1185732</v>
      </c>
      <c r="D37" s="7">
        <v>44359</v>
      </c>
      <c r="E37" s="6" t="s">
        <v>15</v>
      </c>
      <c r="F37" s="6" t="s">
        <v>16</v>
      </c>
      <c r="G37" s="6" t="s">
        <v>16</v>
      </c>
      <c r="H37" s="6" t="s">
        <v>18</v>
      </c>
      <c r="I37" s="8">
        <v>0.55000000000000004</v>
      </c>
      <c r="J37" s="9">
        <v>10000</v>
      </c>
      <c r="K37" s="10">
        <f t="shared" si="0"/>
        <v>5500</v>
      </c>
      <c r="L37" s="10">
        <f t="shared" si="1"/>
        <v>1650</v>
      </c>
      <c r="M37" s="11">
        <v>0.3</v>
      </c>
      <c r="O37" s="12"/>
    </row>
    <row r="38" spans="1:15" ht="15.75" customHeight="1">
      <c r="A38" s="1"/>
      <c r="B38" s="6" t="s">
        <v>14</v>
      </c>
      <c r="C38" s="6">
        <v>1185732</v>
      </c>
      <c r="D38" s="7">
        <v>44359</v>
      </c>
      <c r="E38" s="6" t="s">
        <v>15</v>
      </c>
      <c r="F38" s="6" t="s">
        <v>16</v>
      </c>
      <c r="G38" s="6" t="s">
        <v>16</v>
      </c>
      <c r="H38" s="6" t="s">
        <v>19</v>
      </c>
      <c r="I38" s="8">
        <v>0.5</v>
      </c>
      <c r="J38" s="9">
        <v>9250</v>
      </c>
      <c r="K38" s="10">
        <f t="shared" si="0"/>
        <v>4625</v>
      </c>
      <c r="L38" s="10">
        <f t="shared" si="1"/>
        <v>1618.75</v>
      </c>
      <c r="M38" s="11">
        <v>0.35</v>
      </c>
      <c r="O38" s="12"/>
    </row>
    <row r="39" spans="1:15" ht="15.75" customHeight="1">
      <c r="A39" s="1"/>
      <c r="B39" s="6" t="s">
        <v>14</v>
      </c>
      <c r="C39" s="6">
        <v>1185732</v>
      </c>
      <c r="D39" s="7">
        <v>44359</v>
      </c>
      <c r="E39" s="6" t="s">
        <v>15</v>
      </c>
      <c r="F39" s="6" t="s">
        <v>16</v>
      </c>
      <c r="G39" s="6" t="s">
        <v>16</v>
      </c>
      <c r="H39" s="6" t="s">
        <v>20</v>
      </c>
      <c r="I39" s="8">
        <v>0.5</v>
      </c>
      <c r="J39" s="9">
        <v>9000</v>
      </c>
      <c r="K39" s="10">
        <f t="shared" si="0"/>
        <v>4500</v>
      </c>
      <c r="L39" s="10">
        <f t="shared" si="1"/>
        <v>1575</v>
      </c>
      <c r="M39" s="11">
        <v>0.35</v>
      </c>
      <c r="O39" s="12"/>
    </row>
    <row r="40" spans="1:15" ht="15.75" customHeight="1">
      <c r="A40" s="1"/>
      <c r="B40" s="6" t="s">
        <v>14</v>
      </c>
      <c r="C40" s="6">
        <v>1185732</v>
      </c>
      <c r="D40" s="7">
        <v>44359</v>
      </c>
      <c r="E40" s="6" t="s">
        <v>15</v>
      </c>
      <c r="F40" s="6" t="s">
        <v>16</v>
      </c>
      <c r="G40" s="6" t="s">
        <v>16</v>
      </c>
      <c r="H40" s="6" t="s">
        <v>21</v>
      </c>
      <c r="I40" s="8">
        <v>0.6</v>
      </c>
      <c r="J40" s="9">
        <v>9000</v>
      </c>
      <c r="K40" s="10">
        <f t="shared" si="0"/>
        <v>5400</v>
      </c>
      <c r="L40" s="10">
        <f t="shared" si="1"/>
        <v>1620</v>
      </c>
      <c r="M40" s="11">
        <v>0.3</v>
      </c>
      <c r="O40" s="12"/>
    </row>
    <row r="41" spans="1:15" ht="15.75" customHeight="1">
      <c r="A41" s="1"/>
      <c r="B41" s="6" t="s">
        <v>14</v>
      </c>
      <c r="C41" s="6">
        <v>1185732</v>
      </c>
      <c r="D41" s="7">
        <v>44359</v>
      </c>
      <c r="E41" s="6" t="s">
        <v>15</v>
      </c>
      <c r="F41" s="6" t="s">
        <v>16</v>
      </c>
      <c r="G41" s="6" t="s">
        <v>16</v>
      </c>
      <c r="H41" s="6" t="s">
        <v>22</v>
      </c>
      <c r="I41" s="8">
        <v>0.65</v>
      </c>
      <c r="J41" s="9">
        <v>10500</v>
      </c>
      <c r="K41" s="10">
        <f t="shared" si="0"/>
        <v>6825</v>
      </c>
      <c r="L41" s="10">
        <f t="shared" si="1"/>
        <v>1706.25</v>
      </c>
      <c r="M41" s="11">
        <v>0.25</v>
      </c>
      <c r="O41" s="12"/>
    </row>
    <row r="42" spans="1:15" ht="15.75" customHeight="1">
      <c r="A42" s="1"/>
      <c r="B42" s="6" t="s">
        <v>14</v>
      </c>
      <c r="C42" s="6">
        <v>1185732</v>
      </c>
      <c r="D42" s="7">
        <v>44387</v>
      </c>
      <c r="E42" s="6" t="s">
        <v>15</v>
      </c>
      <c r="F42" s="6" t="s">
        <v>16</v>
      </c>
      <c r="G42" s="6" t="s">
        <v>16</v>
      </c>
      <c r="H42" s="6" t="s">
        <v>17</v>
      </c>
      <c r="I42" s="8">
        <v>0.6</v>
      </c>
      <c r="J42" s="9">
        <v>12750</v>
      </c>
      <c r="K42" s="10">
        <f t="shared" si="0"/>
        <v>7650</v>
      </c>
      <c r="L42" s="10">
        <f t="shared" si="1"/>
        <v>3825</v>
      </c>
      <c r="M42" s="11">
        <v>0.5</v>
      </c>
      <c r="O42" s="12"/>
    </row>
    <row r="43" spans="1:15" ht="15.75" customHeight="1">
      <c r="A43" s="1"/>
      <c r="B43" s="6" t="s">
        <v>14</v>
      </c>
      <c r="C43" s="6">
        <v>1185732</v>
      </c>
      <c r="D43" s="7">
        <v>44387</v>
      </c>
      <c r="E43" s="6" t="s">
        <v>15</v>
      </c>
      <c r="F43" s="6" t="s">
        <v>16</v>
      </c>
      <c r="G43" s="6" t="s">
        <v>16</v>
      </c>
      <c r="H43" s="6" t="s">
        <v>18</v>
      </c>
      <c r="I43" s="8">
        <v>0.55000000000000004</v>
      </c>
      <c r="J43" s="9">
        <v>10250</v>
      </c>
      <c r="K43" s="10">
        <f t="shared" si="0"/>
        <v>5637.5000000000009</v>
      </c>
      <c r="L43" s="10">
        <f t="shared" si="1"/>
        <v>1691.2500000000002</v>
      </c>
      <c r="M43" s="11">
        <v>0.3</v>
      </c>
      <c r="O43" s="12"/>
    </row>
    <row r="44" spans="1:15" ht="15.75" customHeight="1">
      <c r="A44" s="1"/>
      <c r="B44" s="6" t="s">
        <v>14</v>
      </c>
      <c r="C44" s="6">
        <v>1185732</v>
      </c>
      <c r="D44" s="7">
        <v>44387</v>
      </c>
      <c r="E44" s="6" t="s">
        <v>15</v>
      </c>
      <c r="F44" s="6" t="s">
        <v>16</v>
      </c>
      <c r="G44" s="6" t="s">
        <v>16</v>
      </c>
      <c r="H44" s="6" t="s">
        <v>19</v>
      </c>
      <c r="I44" s="8">
        <v>0.5</v>
      </c>
      <c r="J44" s="9">
        <v>9500</v>
      </c>
      <c r="K44" s="10">
        <f t="shared" si="0"/>
        <v>4750</v>
      </c>
      <c r="L44" s="10">
        <f t="shared" si="1"/>
        <v>1662.5</v>
      </c>
      <c r="M44" s="11">
        <v>0.35</v>
      </c>
      <c r="O44" s="12"/>
    </row>
    <row r="45" spans="1:15" ht="15.75" customHeight="1">
      <c r="A45" s="1"/>
      <c r="B45" s="6" t="s">
        <v>14</v>
      </c>
      <c r="C45" s="6">
        <v>1185732</v>
      </c>
      <c r="D45" s="7">
        <v>44387</v>
      </c>
      <c r="E45" s="6" t="s">
        <v>15</v>
      </c>
      <c r="F45" s="6" t="s">
        <v>16</v>
      </c>
      <c r="G45" s="6" t="s">
        <v>16</v>
      </c>
      <c r="H45" s="6" t="s">
        <v>20</v>
      </c>
      <c r="I45" s="8">
        <v>0.5</v>
      </c>
      <c r="J45" s="9">
        <v>9000</v>
      </c>
      <c r="K45" s="10">
        <f t="shared" si="0"/>
        <v>4500</v>
      </c>
      <c r="L45" s="10">
        <f t="shared" si="1"/>
        <v>1575</v>
      </c>
      <c r="M45" s="11">
        <v>0.35</v>
      </c>
      <c r="O45" s="12"/>
    </row>
    <row r="46" spans="1:15" ht="15.75" customHeight="1">
      <c r="A46" s="1"/>
      <c r="B46" s="6" t="s">
        <v>14</v>
      </c>
      <c r="C46" s="6">
        <v>1185732</v>
      </c>
      <c r="D46" s="7">
        <v>44387</v>
      </c>
      <c r="E46" s="6" t="s">
        <v>15</v>
      </c>
      <c r="F46" s="6" t="s">
        <v>16</v>
      </c>
      <c r="G46" s="6" t="s">
        <v>16</v>
      </c>
      <c r="H46" s="6" t="s">
        <v>21</v>
      </c>
      <c r="I46" s="8">
        <v>0.6</v>
      </c>
      <c r="J46" s="9">
        <v>9250</v>
      </c>
      <c r="K46" s="10">
        <f t="shared" si="0"/>
        <v>5550</v>
      </c>
      <c r="L46" s="10">
        <f t="shared" si="1"/>
        <v>1665</v>
      </c>
      <c r="M46" s="11">
        <v>0.3</v>
      </c>
      <c r="O46" s="12"/>
    </row>
    <row r="47" spans="1:15" ht="15.75" customHeight="1">
      <c r="A47" s="1"/>
      <c r="B47" s="6" t="s">
        <v>14</v>
      </c>
      <c r="C47" s="6">
        <v>1185732</v>
      </c>
      <c r="D47" s="7">
        <v>44387</v>
      </c>
      <c r="E47" s="6" t="s">
        <v>15</v>
      </c>
      <c r="F47" s="6" t="s">
        <v>16</v>
      </c>
      <c r="G47" s="6" t="s">
        <v>16</v>
      </c>
      <c r="H47" s="6" t="s">
        <v>22</v>
      </c>
      <c r="I47" s="8">
        <v>0.65</v>
      </c>
      <c r="J47" s="9">
        <v>11000</v>
      </c>
      <c r="K47" s="10">
        <f t="shared" si="0"/>
        <v>7150</v>
      </c>
      <c r="L47" s="10">
        <f t="shared" si="1"/>
        <v>1787.5</v>
      </c>
      <c r="M47" s="11">
        <v>0.25</v>
      </c>
      <c r="O47" s="12"/>
    </row>
    <row r="48" spans="1:15" ht="15.75" customHeight="1">
      <c r="A48" s="1"/>
      <c r="B48" s="6" t="s">
        <v>14</v>
      </c>
      <c r="C48" s="6">
        <v>1185732</v>
      </c>
      <c r="D48" s="7">
        <v>44419</v>
      </c>
      <c r="E48" s="6" t="s">
        <v>15</v>
      </c>
      <c r="F48" s="6" t="s">
        <v>16</v>
      </c>
      <c r="G48" s="6" t="s">
        <v>16</v>
      </c>
      <c r="H48" s="6" t="s">
        <v>17</v>
      </c>
      <c r="I48" s="8">
        <v>0.6</v>
      </c>
      <c r="J48" s="9">
        <v>12500</v>
      </c>
      <c r="K48" s="10">
        <f t="shared" si="0"/>
        <v>7500</v>
      </c>
      <c r="L48" s="10">
        <f t="shared" si="1"/>
        <v>3750</v>
      </c>
      <c r="M48" s="11">
        <v>0.5</v>
      </c>
      <c r="O48" s="12"/>
    </row>
    <row r="49" spans="1:15" ht="15.75" customHeight="1">
      <c r="A49" s="1"/>
      <c r="B49" s="6" t="s">
        <v>14</v>
      </c>
      <c r="C49" s="6">
        <v>1185732</v>
      </c>
      <c r="D49" s="7">
        <v>44419</v>
      </c>
      <c r="E49" s="6" t="s">
        <v>15</v>
      </c>
      <c r="F49" s="6" t="s">
        <v>16</v>
      </c>
      <c r="G49" s="6" t="s">
        <v>16</v>
      </c>
      <c r="H49" s="6" t="s">
        <v>18</v>
      </c>
      <c r="I49" s="8">
        <v>0.55000000000000004</v>
      </c>
      <c r="J49" s="9">
        <v>10250</v>
      </c>
      <c r="K49" s="10">
        <f t="shared" si="0"/>
        <v>5637.5000000000009</v>
      </c>
      <c r="L49" s="10">
        <f t="shared" si="1"/>
        <v>1691.2500000000002</v>
      </c>
      <c r="M49" s="11">
        <v>0.3</v>
      </c>
      <c r="O49" s="12"/>
    </row>
    <row r="50" spans="1:15" ht="15.75" customHeight="1">
      <c r="A50" s="1"/>
      <c r="B50" s="6" t="s">
        <v>14</v>
      </c>
      <c r="C50" s="6">
        <v>1185732</v>
      </c>
      <c r="D50" s="7">
        <v>44419</v>
      </c>
      <c r="E50" s="6" t="s">
        <v>15</v>
      </c>
      <c r="F50" s="6" t="s">
        <v>16</v>
      </c>
      <c r="G50" s="6" t="s">
        <v>16</v>
      </c>
      <c r="H50" s="6" t="s">
        <v>19</v>
      </c>
      <c r="I50" s="8">
        <v>0.5</v>
      </c>
      <c r="J50" s="9">
        <v>9500</v>
      </c>
      <c r="K50" s="10">
        <f t="shared" si="0"/>
        <v>4750</v>
      </c>
      <c r="L50" s="10">
        <f t="shared" si="1"/>
        <v>1662.5</v>
      </c>
      <c r="M50" s="11">
        <v>0.35</v>
      </c>
      <c r="O50" s="12"/>
    </row>
    <row r="51" spans="1:15" ht="15.75" customHeight="1">
      <c r="A51" s="1"/>
      <c r="B51" s="6" t="s">
        <v>14</v>
      </c>
      <c r="C51" s="6">
        <v>1185732</v>
      </c>
      <c r="D51" s="7">
        <v>44419</v>
      </c>
      <c r="E51" s="6" t="s">
        <v>15</v>
      </c>
      <c r="F51" s="6" t="s">
        <v>16</v>
      </c>
      <c r="G51" s="6" t="s">
        <v>16</v>
      </c>
      <c r="H51" s="6" t="s">
        <v>20</v>
      </c>
      <c r="I51" s="8">
        <v>0.5</v>
      </c>
      <c r="J51" s="9">
        <v>9250</v>
      </c>
      <c r="K51" s="10">
        <f t="shared" si="0"/>
        <v>4625</v>
      </c>
      <c r="L51" s="10">
        <f t="shared" si="1"/>
        <v>1618.75</v>
      </c>
      <c r="M51" s="11">
        <v>0.35</v>
      </c>
      <c r="O51" s="12"/>
    </row>
    <row r="52" spans="1:15" ht="15.75" customHeight="1">
      <c r="A52" s="1"/>
      <c r="B52" s="6" t="s">
        <v>14</v>
      </c>
      <c r="C52" s="6">
        <v>1185732</v>
      </c>
      <c r="D52" s="7">
        <v>44419</v>
      </c>
      <c r="E52" s="6" t="s">
        <v>15</v>
      </c>
      <c r="F52" s="6" t="s">
        <v>16</v>
      </c>
      <c r="G52" s="6" t="s">
        <v>16</v>
      </c>
      <c r="H52" s="6" t="s">
        <v>21</v>
      </c>
      <c r="I52" s="8">
        <v>0.6</v>
      </c>
      <c r="J52" s="9">
        <v>9000</v>
      </c>
      <c r="K52" s="10">
        <f t="shared" si="0"/>
        <v>5400</v>
      </c>
      <c r="L52" s="10">
        <f t="shared" si="1"/>
        <v>1620</v>
      </c>
      <c r="M52" s="11">
        <v>0.3</v>
      </c>
      <c r="O52" s="12"/>
    </row>
    <row r="53" spans="1:15" ht="15.75" customHeight="1">
      <c r="A53" s="1"/>
      <c r="B53" s="6" t="s">
        <v>14</v>
      </c>
      <c r="C53" s="6">
        <v>1185732</v>
      </c>
      <c r="D53" s="7">
        <v>44419</v>
      </c>
      <c r="E53" s="6" t="s">
        <v>15</v>
      </c>
      <c r="F53" s="6" t="s">
        <v>16</v>
      </c>
      <c r="G53" s="6" t="s">
        <v>16</v>
      </c>
      <c r="H53" s="6" t="s">
        <v>22</v>
      </c>
      <c r="I53" s="8">
        <v>0.65</v>
      </c>
      <c r="J53" s="9">
        <v>10750</v>
      </c>
      <c r="K53" s="10">
        <f t="shared" si="0"/>
        <v>6987.5</v>
      </c>
      <c r="L53" s="10">
        <f t="shared" si="1"/>
        <v>1746.875</v>
      </c>
      <c r="M53" s="11">
        <v>0.25</v>
      </c>
      <c r="O53" s="12"/>
    </row>
    <row r="54" spans="1:15" ht="15.75" customHeight="1">
      <c r="A54" s="1"/>
      <c r="B54" s="6" t="s">
        <v>14</v>
      </c>
      <c r="C54" s="6">
        <v>1185732</v>
      </c>
      <c r="D54" s="7">
        <v>44449</v>
      </c>
      <c r="E54" s="6" t="s">
        <v>15</v>
      </c>
      <c r="F54" s="6" t="s">
        <v>16</v>
      </c>
      <c r="G54" s="6" t="s">
        <v>16</v>
      </c>
      <c r="H54" s="6" t="s">
        <v>17</v>
      </c>
      <c r="I54" s="8">
        <v>0.6</v>
      </c>
      <c r="J54" s="9">
        <v>12000</v>
      </c>
      <c r="K54" s="10">
        <f t="shared" si="0"/>
        <v>7200</v>
      </c>
      <c r="L54" s="10">
        <f t="shared" si="1"/>
        <v>3600</v>
      </c>
      <c r="M54" s="11">
        <v>0.5</v>
      </c>
      <c r="O54" s="12"/>
    </row>
    <row r="55" spans="1:15" ht="15.75" customHeight="1">
      <c r="A55" s="1"/>
      <c r="B55" s="6" t="s">
        <v>14</v>
      </c>
      <c r="C55" s="6">
        <v>1185732</v>
      </c>
      <c r="D55" s="7">
        <v>44449</v>
      </c>
      <c r="E55" s="6" t="s">
        <v>15</v>
      </c>
      <c r="F55" s="6" t="s">
        <v>16</v>
      </c>
      <c r="G55" s="6" t="s">
        <v>16</v>
      </c>
      <c r="H55" s="6" t="s">
        <v>18</v>
      </c>
      <c r="I55" s="8">
        <v>0.55000000000000004</v>
      </c>
      <c r="J55" s="9">
        <v>10000</v>
      </c>
      <c r="K55" s="10">
        <f t="shared" si="0"/>
        <v>5500</v>
      </c>
      <c r="L55" s="10">
        <f t="shared" si="1"/>
        <v>1650</v>
      </c>
      <c r="M55" s="11">
        <v>0.3</v>
      </c>
      <c r="O55" s="12"/>
    </row>
    <row r="56" spans="1:15" ht="15.75" customHeight="1">
      <c r="A56" s="1"/>
      <c r="B56" s="6" t="s">
        <v>14</v>
      </c>
      <c r="C56" s="6">
        <v>1185732</v>
      </c>
      <c r="D56" s="7">
        <v>44449</v>
      </c>
      <c r="E56" s="6" t="s">
        <v>15</v>
      </c>
      <c r="F56" s="6" t="s">
        <v>16</v>
      </c>
      <c r="G56" s="6" t="s">
        <v>16</v>
      </c>
      <c r="H56" s="6" t="s">
        <v>19</v>
      </c>
      <c r="I56" s="8">
        <v>0.5</v>
      </c>
      <c r="J56" s="9">
        <v>9250</v>
      </c>
      <c r="K56" s="10">
        <f t="shared" si="0"/>
        <v>4625</v>
      </c>
      <c r="L56" s="10">
        <f t="shared" si="1"/>
        <v>1618.75</v>
      </c>
      <c r="M56" s="11">
        <v>0.35</v>
      </c>
      <c r="O56" s="12"/>
    </row>
    <row r="57" spans="1:15" ht="15.75" customHeight="1">
      <c r="A57" s="1"/>
      <c r="B57" s="6" t="s">
        <v>14</v>
      </c>
      <c r="C57" s="6">
        <v>1185732</v>
      </c>
      <c r="D57" s="7">
        <v>44449</v>
      </c>
      <c r="E57" s="6" t="s">
        <v>15</v>
      </c>
      <c r="F57" s="6" t="s">
        <v>16</v>
      </c>
      <c r="G57" s="6" t="s">
        <v>16</v>
      </c>
      <c r="H57" s="6" t="s">
        <v>20</v>
      </c>
      <c r="I57" s="8">
        <v>0.5</v>
      </c>
      <c r="J57" s="9">
        <v>9000</v>
      </c>
      <c r="K57" s="10">
        <f t="shared" si="0"/>
        <v>4500</v>
      </c>
      <c r="L57" s="10">
        <f t="shared" si="1"/>
        <v>1575</v>
      </c>
      <c r="M57" s="11">
        <v>0.35</v>
      </c>
      <c r="O57" s="12"/>
    </row>
    <row r="58" spans="1:15" ht="15.75" customHeight="1">
      <c r="A58" s="1"/>
      <c r="B58" s="6" t="s">
        <v>14</v>
      </c>
      <c r="C58" s="6">
        <v>1185732</v>
      </c>
      <c r="D58" s="7">
        <v>44449</v>
      </c>
      <c r="E58" s="6" t="s">
        <v>15</v>
      </c>
      <c r="F58" s="6" t="s">
        <v>16</v>
      </c>
      <c r="G58" s="6" t="s">
        <v>16</v>
      </c>
      <c r="H58" s="6" t="s">
        <v>21</v>
      </c>
      <c r="I58" s="8">
        <v>0.6</v>
      </c>
      <c r="J58" s="9">
        <v>9000</v>
      </c>
      <c r="K58" s="10">
        <f t="shared" si="0"/>
        <v>5400</v>
      </c>
      <c r="L58" s="10">
        <f t="shared" si="1"/>
        <v>1620</v>
      </c>
      <c r="M58" s="11">
        <v>0.3</v>
      </c>
      <c r="O58" s="12"/>
    </row>
    <row r="59" spans="1:15" ht="15.75" customHeight="1">
      <c r="A59" s="1"/>
      <c r="B59" s="6" t="s">
        <v>14</v>
      </c>
      <c r="C59" s="6">
        <v>1185732</v>
      </c>
      <c r="D59" s="7">
        <v>44449</v>
      </c>
      <c r="E59" s="6" t="s">
        <v>15</v>
      </c>
      <c r="F59" s="6" t="s">
        <v>16</v>
      </c>
      <c r="G59" s="6" t="s">
        <v>16</v>
      </c>
      <c r="H59" s="6" t="s">
        <v>22</v>
      </c>
      <c r="I59" s="8">
        <v>0.65</v>
      </c>
      <c r="J59" s="9">
        <v>10000</v>
      </c>
      <c r="K59" s="10">
        <f t="shared" si="0"/>
        <v>6500</v>
      </c>
      <c r="L59" s="10">
        <f t="shared" si="1"/>
        <v>1625</v>
      </c>
      <c r="M59" s="11">
        <v>0.25</v>
      </c>
      <c r="O59" s="12"/>
    </row>
    <row r="60" spans="1:15" ht="15.75" customHeight="1">
      <c r="A60" s="1"/>
      <c r="B60" s="6" t="s">
        <v>14</v>
      </c>
      <c r="C60" s="6">
        <v>1185732</v>
      </c>
      <c r="D60" s="7">
        <v>44481</v>
      </c>
      <c r="E60" s="6" t="s">
        <v>15</v>
      </c>
      <c r="F60" s="6" t="s">
        <v>16</v>
      </c>
      <c r="G60" s="6" t="s">
        <v>16</v>
      </c>
      <c r="H60" s="6" t="s">
        <v>17</v>
      </c>
      <c r="I60" s="8">
        <v>0.65</v>
      </c>
      <c r="J60" s="9">
        <v>11750</v>
      </c>
      <c r="K60" s="10">
        <f t="shared" si="0"/>
        <v>7637.5</v>
      </c>
      <c r="L60" s="10">
        <f t="shared" si="1"/>
        <v>3818.75</v>
      </c>
      <c r="M60" s="11">
        <v>0.5</v>
      </c>
      <c r="O60" s="12"/>
    </row>
    <row r="61" spans="1:15" ht="15.75" customHeight="1">
      <c r="A61" s="1"/>
      <c r="B61" s="6" t="s">
        <v>14</v>
      </c>
      <c r="C61" s="6">
        <v>1185732</v>
      </c>
      <c r="D61" s="7">
        <v>44481</v>
      </c>
      <c r="E61" s="6" t="s">
        <v>15</v>
      </c>
      <c r="F61" s="6" t="s">
        <v>16</v>
      </c>
      <c r="G61" s="6" t="s">
        <v>16</v>
      </c>
      <c r="H61" s="6" t="s">
        <v>18</v>
      </c>
      <c r="I61" s="8">
        <v>0.55000000000000004</v>
      </c>
      <c r="J61" s="9">
        <v>10000</v>
      </c>
      <c r="K61" s="10">
        <f t="shared" si="0"/>
        <v>5500</v>
      </c>
      <c r="L61" s="10">
        <f t="shared" si="1"/>
        <v>1650</v>
      </c>
      <c r="M61" s="11">
        <v>0.3</v>
      </c>
      <c r="O61" s="12"/>
    </row>
    <row r="62" spans="1:15" ht="15.75" customHeight="1">
      <c r="A62" s="1"/>
      <c r="B62" s="6" t="s">
        <v>14</v>
      </c>
      <c r="C62" s="6">
        <v>1185732</v>
      </c>
      <c r="D62" s="7">
        <v>44481</v>
      </c>
      <c r="E62" s="6" t="s">
        <v>15</v>
      </c>
      <c r="F62" s="6" t="s">
        <v>16</v>
      </c>
      <c r="G62" s="6" t="s">
        <v>16</v>
      </c>
      <c r="H62" s="6" t="s">
        <v>19</v>
      </c>
      <c r="I62" s="8">
        <v>0.55000000000000004</v>
      </c>
      <c r="J62" s="9">
        <v>9000</v>
      </c>
      <c r="K62" s="10">
        <f t="shared" si="0"/>
        <v>4950</v>
      </c>
      <c r="L62" s="10">
        <f t="shared" si="1"/>
        <v>1732.5</v>
      </c>
      <c r="M62" s="11">
        <v>0.35</v>
      </c>
      <c r="O62" s="12"/>
    </row>
    <row r="63" spans="1:15" ht="15.75" customHeight="1">
      <c r="A63" s="1"/>
      <c r="B63" s="6" t="s">
        <v>14</v>
      </c>
      <c r="C63" s="6">
        <v>1185732</v>
      </c>
      <c r="D63" s="7">
        <v>44481</v>
      </c>
      <c r="E63" s="6" t="s">
        <v>15</v>
      </c>
      <c r="F63" s="6" t="s">
        <v>16</v>
      </c>
      <c r="G63" s="6" t="s">
        <v>16</v>
      </c>
      <c r="H63" s="6" t="s">
        <v>20</v>
      </c>
      <c r="I63" s="8">
        <v>0.55000000000000004</v>
      </c>
      <c r="J63" s="9">
        <v>8750</v>
      </c>
      <c r="K63" s="10">
        <f t="shared" si="0"/>
        <v>4812.5</v>
      </c>
      <c r="L63" s="10">
        <f t="shared" si="1"/>
        <v>1684.375</v>
      </c>
      <c r="M63" s="11">
        <v>0.35</v>
      </c>
      <c r="O63" s="12"/>
    </row>
    <row r="64" spans="1:15" ht="15.75" customHeight="1">
      <c r="A64" s="1"/>
      <c r="B64" s="6" t="s">
        <v>14</v>
      </c>
      <c r="C64" s="6">
        <v>1185732</v>
      </c>
      <c r="D64" s="7">
        <v>44481</v>
      </c>
      <c r="E64" s="6" t="s">
        <v>15</v>
      </c>
      <c r="F64" s="6" t="s">
        <v>16</v>
      </c>
      <c r="G64" s="6" t="s">
        <v>16</v>
      </c>
      <c r="H64" s="6" t="s">
        <v>21</v>
      </c>
      <c r="I64" s="8">
        <v>0.65</v>
      </c>
      <c r="J64" s="9">
        <v>8750</v>
      </c>
      <c r="K64" s="10">
        <f t="shared" si="0"/>
        <v>5687.5</v>
      </c>
      <c r="L64" s="10">
        <f t="shared" si="1"/>
        <v>1706.25</v>
      </c>
      <c r="M64" s="11">
        <v>0.3</v>
      </c>
      <c r="O64" s="12"/>
    </row>
    <row r="65" spans="1:15" ht="15.75" customHeight="1">
      <c r="A65" s="1"/>
      <c r="B65" s="6" t="s">
        <v>14</v>
      </c>
      <c r="C65" s="6">
        <v>1185732</v>
      </c>
      <c r="D65" s="7">
        <v>44481</v>
      </c>
      <c r="E65" s="6" t="s">
        <v>15</v>
      </c>
      <c r="F65" s="6" t="s">
        <v>16</v>
      </c>
      <c r="G65" s="6" t="s">
        <v>16</v>
      </c>
      <c r="H65" s="6" t="s">
        <v>22</v>
      </c>
      <c r="I65" s="8">
        <v>0.7</v>
      </c>
      <c r="J65" s="9">
        <v>10000</v>
      </c>
      <c r="K65" s="10">
        <f t="shared" si="0"/>
        <v>7000</v>
      </c>
      <c r="L65" s="10">
        <f t="shared" si="1"/>
        <v>1750</v>
      </c>
      <c r="M65" s="11">
        <v>0.25</v>
      </c>
      <c r="O65" s="12"/>
    </row>
    <row r="66" spans="1:15" ht="15.75" customHeight="1">
      <c r="A66" s="1"/>
      <c r="B66" s="6" t="s">
        <v>14</v>
      </c>
      <c r="C66" s="6">
        <v>1185732</v>
      </c>
      <c r="D66" s="7">
        <v>44511</v>
      </c>
      <c r="E66" s="6" t="s">
        <v>15</v>
      </c>
      <c r="F66" s="6" t="s">
        <v>16</v>
      </c>
      <c r="G66" s="6" t="s">
        <v>16</v>
      </c>
      <c r="H66" s="6" t="s">
        <v>17</v>
      </c>
      <c r="I66" s="8">
        <v>0.65</v>
      </c>
      <c r="J66" s="9">
        <v>11500</v>
      </c>
      <c r="K66" s="10">
        <f t="shared" si="0"/>
        <v>7475</v>
      </c>
      <c r="L66" s="10">
        <f t="shared" si="1"/>
        <v>3737.5</v>
      </c>
      <c r="M66" s="11">
        <v>0.5</v>
      </c>
      <c r="O66" s="12"/>
    </row>
    <row r="67" spans="1:15" ht="15.75" customHeight="1">
      <c r="A67" s="1"/>
      <c r="B67" s="6" t="s">
        <v>14</v>
      </c>
      <c r="C67" s="6">
        <v>1185732</v>
      </c>
      <c r="D67" s="7">
        <v>44511</v>
      </c>
      <c r="E67" s="6" t="s">
        <v>15</v>
      </c>
      <c r="F67" s="6" t="s">
        <v>16</v>
      </c>
      <c r="G67" s="6" t="s">
        <v>16</v>
      </c>
      <c r="H67" s="6" t="s">
        <v>18</v>
      </c>
      <c r="I67" s="8">
        <v>0.55000000000000004</v>
      </c>
      <c r="J67" s="9">
        <v>9750</v>
      </c>
      <c r="K67" s="10">
        <f t="shared" si="0"/>
        <v>5362.5</v>
      </c>
      <c r="L67" s="10">
        <f t="shared" si="1"/>
        <v>1608.75</v>
      </c>
      <c r="M67" s="11">
        <v>0.3</v>
      </c>
      <c r="O67" s="12"/>
    </row>
    <row r="68" spans="1:15" ht="15.75" customHeight="1">
      <c r="A68" s="1"/>
      <c r="B68" s="6" t="s">
        <v>14</v>
      </c>
      <c r="C68" s="6">
        <v>1185732</v>
      </c>
      <c r="D68" s="7">
        <v>44511</v>
      </c>
      <c r="E68" s="6" t="s">
        <v>15</v>
      </c>
      <c r="F68" s="6" t="s">
        <v>16</v>
      </c>
      <c r="G68" s="6" t="s">
        <v>16</v>
      </c>
      <c r="H68" s="6" t="s">
        <v>19</v>
      </c>
      <c r="I68" s="8">
        <v>0.55000000000000004</v>
      </c>
      <c r="J68" s="9">
        <v>9200</v>
      </c>
      <c r="K68" s="10">
        <f t="shared" si="0"/>
        <v>5060</v>
      </c>
      <c r="L68" s="10">
        <f t="shared" si="1"/>
        <v>1771</v>
      </c>
      <c r="M68" s="11">
        <v>0.35</v>
      </c>
      <c r="O68" s="12"/>
    </row>
    <row r="69" spans="1:15" ht="15.75" customHeight="1">
      <c r="A69" s="1"/>
      <c r="B69" s="6" t="s">
        <v>14</v>
      </c>
      <c r="C69" s="6">
        <v>1185732</v>
      </c>
      <c r="D69" s="7">
        <v>44511</v>
      </c>
      <c r="E69" s="6" t="s">
        <v>15</v>
      </c>
      <c r="F69" s="6" t="s">
        <v>16</v>
      </c>
      <c r="G69" s="6" t="s">
        <v>16</v>
      </c>
      <c r="H69" s="6" t="s">
        <v>20</v>
      </c>
      <c r="I69" s="8">
        <v>0.55000000000000004</v>
      </c>
      <c r="J69" s="9">
        <v>9000</v>
      </c>
      <c r="K69" s="10">
        <f t="shared" si="0"/>
        <v>4950</v>
      </c>
      <c r="L69" s="10">
        <f t="shared" si="1"/>
        <v>1732.5</v>
      </c>
      <c r="M69" s="11">
        <v>0.35</v>
      </c>
      <c r="O69" s="12"/>
    </row>
    <row r="70" spans="1:15" ht="15.75" customHeight="1">
      <c r="A70" s="1"/>
      <c r="B70" s="6" t="s">
        <v>14</v>
      </c>
      <c r="C70" s="6">
        <v>1185732</v>
      </c>
      <c r="D70" s="7">
        <v>44511</v>
      </c>
      <c r="E70" s="6" t="s">
        <v>15</v>
      </c>
      <c r="F70" s="6" t="s">
        <v>16</v>
      </c>
      <c r="G70" s="6" t="s">
        <v>16</v>
      </c>
      <c r="H70" s="6" t="s">
        <v>21</v>
      </c>
      <c r="I70" s="8">
        <v>0.65</v>
      </c>
      <c r="J70" s="9">
        <v>8750</v>
      </c>
      <c r="K70" s="10">
        <f t="shared" si="0"/>
        <v>5687.5</v>
      </c>
      <c r="L70" s="10">
        <f t="shared" si="1"/>
        <v>1706.25</v>
      </c>
      <c r="M70" s="11">
        <v>0.3</v>
      </c>
      <c r="O70" s="12"/>
    </row>
    <row r="71" spans="1:15" ht="15.75" customHeight="1">
      <c r="A71" s="1"/>
      <c r="B71" s="6" t="s">
        <v>14</v>
      </c>
      <c r="C71" s="6">
        <v>1185732</v>
      </c>
      <c r="D71" s="7">
        <v>44511</v>
      </c>
      <c r="E71" s="6" t="s">
        <v>15</v>
      </c>
      <c r="F71" s="6" t="s">
        <v>16</v>
      </c>
      <c r="G71" s="6" t="s">
        <v>16</v>
      </c>
      <c r="H71" s="6" t="s">
        <v>22</v>
      </c>
      <c r="I71" s="8">
        <v>0.7</v>
      </c>
      <c r="J71" s="9">
        <v>9750</v>
      </c>
      <c r="K71" s="10">
        <f t="shared" si="0"/>
        <v>6825</v>
      </c>
      <c r="L71" s="10">
        <f t="shared" si="1"/>
        <v>1706.25</v>
      </c>
      <c r="M71" s="11">
        <v>0.25</v>
      </c>
      <c r="O71" s="12"/>
    </row>
    <row r="72" spans="1:15" ht="15.75" customHeight="1">
      <c r="A72" s="1"/>
      <c r="B72" s="6" t="s">
        <v>14</v>
      </c>
      <c r="C72" s="6">
        <v>1185732</v>
      </c>
      <c r="D72" s="7">
        <v>44540</v>
      </c>
      <c r="E72" s="6" t="s">
        <v>15</v>
      </c>
      <c r="F72" s="6" t="s">
        <v>16</v>
      </c>
      <c r="G72" s="6" t="s">
        <v>16</v>
      </c>
      <c r="H72" s="6" t="s">
        <v>17</v>
      </c>
      <c r="I72" s="8">
        <v>0.65</v>
      </c>
      <c r="J72" s="9">
        <v>12000</v>
      </c>
      <c r="K72" s="10">
        <f t="shared" si="0"/>
        <v>7800</v>
      </c>
      <c r="L72" s="10">
        <f t="shared" si="1"/>
        <v>3900</v>
      </c>
      <c r="M72" s="11">
        <v>0.5</v>
      </c>
      <c r="O72" s="12"/>
    </row>
    <row r="73" spans="1:15" ht="15.75" customHeight="1">
      <c r="A73" s="1"/>
      <c r="B73" s="6" t="s">
        <v>14</v>
      </c>
      <c r="C73" s="6">
        <v>1185732</v>
      </c>
      <c r="D73" s="7">
        <v>44540</v>
      </c>
      <c r="E73" s="6" t="s">
        <v>15</v>
      </c>
      <c r="F73" s="6" t="s">
        <v>16</v>
      </c>
      <c r="G73" s="6" t="s">
        <v>16</v>
      </c>
      <c r="H73" s="6" t="s">
        <v>18</v>
      </c>
      <c r="I73" s="8">
        <v>0.55000000000000004</v>
      </c>
      <c r="J73" s="9">
        <v>10000</v>
      </c>
      <c r="K73" s="10">
        <f t="shared" si="0"/>
        <v>5500</v>
      </c>
      <c r="L73" s="10">
        <f t="shared" si="1"/>
        <v>1650</v>
      </c>
      <c r="M73" s="11">
        <v>0.3</v>
      </c>
      <c r="O73" s="12"/>
    </row>
    <row r="74" spans="1:15" ht="15.75" customHeight="1">
      <c r="A74" s="1"/>
      <c r="B74" s="6" t="s">
        <v>14</v>
      </c>
      <c r="C74" s="6">
        <v>1185732</v>
      </c>
      <c r="D74" s="7">
        <v>44540</v>
      </c>
      <c r="E74" s="6" t="s">
        <v>15</v>
      </c>
      <c r="F74" s="6" t="s">
        <v>16</v>
      </c>
      <c r="G74" s="6" t="s">
        <v>16</v>
      </c>
      <c r="H74" s="6" t="s">
        <v>19</v>
      </c>
      <c r="I74" s="8">
        <v>0.55000000000000004</v>
      </c>
      <c r="J74" s="9">
        <v>9500</v>
      </c>
      <c r="K74" s="10">
        <f t="shared" si="0"/>
        <v>5225</v>
      </c>
      <c r="L74" s="10">
        <f t="shared" si="1"/>
        <v>1828.7499999999998</v>
      </c>
      <c r="M74" s="11">
        <v>0.35</v>
      </c>
      <c r="O74" s="12"/>
    </row>
    <row r="75" spans="1:15" ht="15.75" customHeight="1">
      <c r="A75" s="1"/>
      <c r="B75" s="6" t="s">
        <v>14</v>
      </c>
      <c r="C75" s="6">
        <v>1185732</v>
      </c>
      <c r="D75" s="7">
        <v>44540</v>
      </c>
      <c r="E75" s="6" t="s">
        <v>15</v>
      </c>
      <c r="F75" s="6" t="s">
        <v>16</v>
      </c>
      <c r="G75" s="6" t="s">
        <v>16</v>
      </c>
      <c r="H75" s="6" t="s">
        <v>20</v>
      </c>
      <c r="I75" s="8">
        <v>0.55000000000000004</v>
      </c>
      <c r="J75" s="9">
        <v>9000</v>
      </c>
      <c r="K75" s="10">
        <f t="shared" si="0"/>
        <v>4950</v>
      </c>
      <c r="L75" s="10">
        <f t="shared" si="1"/>
        <v>1732.5</v>
      </c>
      <c r="M75" s="11">
        <v>0.35</v>
      </c>
      <c r="O75" s="12"/>
    </row>
    <row r="76" spans="1:15" ht="15.75" customHeight="1">
      <c r="A76" s="1"/>
      <c r="B76" s="6" t="s">
        <v>14</v>
      </c>
      <c r="C76" s="6">
        <v>1185732</v>
      </c>
      <c r="D76" s="7">
        <v>44540</v>
      </c>
      <c r="E76" s="6" t="s">
        <v>15</v>
      </c>
      <c r="F76" s="6" t="s">
        <v>16</v>
      </c>
      <c r="G76" s="6" t="s">
        <v>16</v>
      </c>
      <c r="H76" s="6" t="s">
        <v>21</v>
      </c>
      <c r="I76" s="8">
        <v>0.65</v>
      </c>
      <c r="J76" s="9">
        <v>9000</v>
      </c>
      <c r="K76" s="10">
        <f t="shared" si="0"/>
        <v>5850</v>
      </c>
      <c r="L76" s="10">
        <f t="shared" si="1"/>
        <v>1755</v>
      </c>
      <c r="M76" s="11">
        <v>0.3</v>
      </c>
      <c r="O76" s="12"/>
    </row>
    <row r="77" spans="1:15" ht="15.75" customHeight="1">
      <c r="A77" s="1"/>
      <c r="B77" s="6" t="s">
        <v>14</v>
      </c>
      <c r="C77" s="6">
        <v>1185732</v>
      </c>
      <c r="D77" s="7">
        <v>44540</v>
      </c>
      <c r="E77" s="6" t="s">
        <v>15</v>
      </c>
      <c r="F77" s="6" t="s">
        <v>16</v>
      </c>
      <c r="G77" s="6" t="s">
        <v>16</v>
      </c>
      <c r="H77" s="6" t="s">
        <v>22</v>
      </c>
      <c r="I77" s="8">
        <v>0.7</v>
      </c>
      <c r="J77" s="9">
        <v>10000</v>
      </c>
      <c r="K77" s="10">
        <f t="shared" si="0"/>
        <v>7000</v>
      </c>
      <c r="L77" s="10">
        <f t="shared" si="1"/>
        <v>1750</v>
      </c>
      <c r="M77" s="11">
        <v>0.25</v>
      </c>
      <c r="O77" s="12"/>
    </row>
    <row r="78" spans="1:15" ht="15.75" customHeight="1">
      <c r="A78" s="1"/>
      <c r="B78" s="6" t="s">
        <v>23</v>
      </c>
      <c r="C78" s="6">
        <v>1197831</v>
      </c>
      <c r="D78" s="7">
        <v>44198</v>
      </c>
      <c r="E78" s="6" t="s">
        <v>24</v>
      </c>
      <c r="F78" s="6" t="s">
        <v>25</v>
      </c>
      <c r="G78" s="6" t="s">
        <v>26</v>
      </c>
      <c r="H78" s="6" t="s">
        <v>17</v>
      </c>
      <c r="I78" s="8">
        <v>0.25</v>
      </c>
      <c r="J78" s="9">
        <v>9000</v>
      </c>
      <c r="K78" s="10">
        <f t="shared" si="0"/>
        <v>2250</v>
      </c>
      <c r="L78" s="10">
        <f t="shared" si="1"/>
        <v>787.5</v>
      </c>
      <c r="M78" s="11">
        <v>0.35</v>
      </c>
      <c r="O78" s="12"/>
    </row>
    <row r="79" spans="1:15" ht="15.75" customHeight="1">
      <c r="A79" s="1"/>
      <c r="B79" s="6" t="s">
        <v>23</v>
      </c>
      <c r="C79" s="6">
        <v>1197831</v>
      </c>
      <c r="D79" s="7">
        <v>44198</v>
      </c>
      <c r="E79" s="6" t="s">
        <v>24</v>
      </c>
      <c r="F79" s="6" t="s">
        <v>25</v>
      </c>
      <c r="G79" s="6" t="s">
        <v>26</v>
      </c>
      <c r="H79" s="6" t="s">
        <v>18</v>
      </c>
      <c r="I79" s="8">
        <v>0.35</v>
      </c>
      <c r="J79" s="9">
        <v>9000</v>
      </c>
      <c r="K79" s="10">
        <f t="shared" si="0"/>
        <v>3150</v>
      </c>
      <c r="L79" s="10">
        <f t="shared" si="1"/>
        <v>1102.5</v>
      </c>
      <c r="M79" s="11">
        <v>0.35</v>
      </c>
      <c r="O79" s="12"/>
    </row>
    <row r="80" spans="1:15" ht="15.75" customHeight="1">
      <c r="A80" s="1"/>
      <c r="B80" s="6" t="s">
        <v>23</v>
      </c>
      <c r="C80" s="6">
        <v>1197831</v>
      </c>
      <c r="D80" s="7">
        <v>44198</v>
      </c>
      <c r="E80" s="6" t="s">
        <v>24</v>
      </c>
      <c r="F80" s="6" t="s">
        <v>25</v>
      </c>
      <c r="G80" s="6" t="s">
        <v>26</v>
      </c>
      <c r="H80" s="6" t="s">
        <v>19</v>
      </c>
      <c r="I80" s="8">
        <v>0.35</v>
      </c>
      <c r="J80" s="9">
        <v>7000</v>
      </c>
      <c r="K80" s="10">
        <f t="shared" si="0"/>
        <v>2450</v>
      </c>
      <c r="L80" s="10">
        <f t="shared" si="1"/>
        <v>857.5</v>
      </c>
      <c r="M80" s="11">
        <v>0.35</v>
      </c>
      <c r="O80" s="12"/>
    </row>
    <row r="81" spans="1:15" ht="15.75" customHeight="1">
      <c r="A81" s="1"/>
      <c r="B81" s="6" t="s">
        <v>23</v>
      </c>
      <c r="C81" s="6">
        <v>1197831</v>
      </c>
      <c r="D81" s="7">
        <v>44198</v>
      </c>
      <c r="E81" s="6" t="s">
        <v>24</v>
      </c>
      <c r="F81" s="6" t="s">
        <v>25</v>
      </c>
      <c r="G81" s="6" t="s">
        <v>26</v>
      </c>
      <c r="H81" s="6" t="s">
        <v>20</v>
      </c>
      <c r="I81" s="8">
        <v>0.35</v>
      </c>
      <c r="J81" s="9">
        <v>7000</v>
      </c>
      <c r="K81" s="10">
        <f t="shared" si="0"/>
        <v>2450</v>
      </c>
      <c r="L81" s="10">
        <f t="shared" si="1"/>
        <v>1102.5</v>
      </c>
      <c r="M81" s="11">
        <v>0.45</v>
      </c>
      <c r="O81" s="12"/>
    </row>
    <row r="82" spans="1:15" ht="15.75" customHeight="1">
      <c r="A82" s="1"/>
      <c r="B82" s="6" t="s">
        <v>23</v>
      </c>
      <c r="C82" s="6">
        <v>1197831</v>
      </c>
      <c r="D82" s="7">
        <v>44198</v>
      </c>
      <c r="E82" s="6" t="s">
        <v>24</v>
      </c>
      <c r="F82" s="6" t="s">
        <v>25</v>
      </c>
      <c r="G82" s="6" t="s">
        <v>26</v>
      </c>
      <c r="H82" s="6" t="s">
        <v>21</v>
      </c>
      <c r="I82" s="8">
        <v>0.4</v>
      </c>
      <c r="J82" s="9">
        <v>5500</v>
      </c>
      <c r="K82" s="10">
        <f t="shared" si="0"/>
        <v>2200</v>
      </c>
      <c r="L82" s="10">
        <f t="shared" si="1"/>
        <v>660</v>
      </c>
      <c r="M82" s="11">
        <v>0.3</v>
      </c>
      <c r="O82" s="12"/>
    </row>
    <row r="83" spans="1:15" ht="15.75" customHeight="1">
      <c r="A83" s="1"/>
      <c r="B83" s="6" t="s">
        <v>23</v>
      </c>
      <c r="C83" s="6">
        <v>1197831</v>
      </c>
      <c r="D83" s="7">
        <v>44198</v>
      </c>
      <c r="E83" s="6" t="s">
        <v>24</v>
      </c>
      <c r="F83" s="6" t="s">
        <v>25</v>
      </c>
      <c r="G83" s="6" t="s">
        <v>26</v>
      </c>
      <c r="H83" s="6" t="s">
        <v>22</v>
      </c>
      <c r="I83" s="8">
        <v>0.35</v>
      </c>
      <c r="J83" s="9">
        <v>7000</v>
      </c>
      <c r="K83" s="10">
        <f t="shared" si="0"/>
        <v>2450</v>
      </c>
      <c r="L83" s="10">
        <f t="shared" si="1"/>
        <v>1225</v>
      </c>
      <c r="M83" s="11">
        <v>0.5</v>
      </c>
      <c r="O83" s="12"/>
    </row>
    <row r="84" spans="1:15" ht="15.75" customHeight="1">
      <c r="A84" s="1"/>
      <c r="B84" s="6" t="s">
        <v>23</v>
      </c>
      <c r="C84" s="6">
        <v>1197831</v>
      </c>
      <c r="D84" s="7">
        <v>44228</v>
      </c>
      <c r="E84" s="6" t="s">
        <v>24</v>
      </c>
      <c r="F84" s="6" t="s">
        <v>25</v>
      </c>
      <c r="G84" s="6" t="s">
        <v>26</v>
      </c>
      <c r="H84" s="6" t="s">
        <v>17</v>
      </c>
      <c r="I84" s="8">
        <v>0.25</v>
      </c>
      <c r="J84" s="9">
        <v>8500</v>
      </c>
      <c r="K84" s="10">
        <f t="shared" si="0"/>
        <v>2125</v>
      </c>
      <c r="L84" s="10">
        <f t="shared" si="1"/>
        <v>743.75</v>
      </c>
      <c r="M84" s="11">
        <v>0.35</v>
      </c>
      <c r="O84" s="12"/>
    </row>
    <row r="85" spans="1:15" ht="15.75" customHeight="1">
      <c r="A85" s="1"/>
      <c r="B85" s="6" t="s">
        <v>23</v>
      </c>
      <c r="C85" s="6">
        <v>1197831</v>
      </c>
      <c r="D85" s="7">
        <v>44228</v>
      </c>
      <c r="E85" s="6" t="s">
        <v>24</v>
      </c>
      <c r="F85" s="6" t="s">
        <v>25</v>
      </c>
      <c r="G85" s="6" t="s">
        <v>26</v>
      </c>
      <c r="H85" s="6" t="s">
        <v>18</v>
      </c>
      <c r="I85" s="8">
        <v>0.35</v>
      </c>
      <c r="J85" s="9">
        <v>8500</v>
      </c>
      <c r="K85" s="10">
        <f t="shared" si="0"/>
        <v>2975</v>
      </c>
      <c r="L85" s="10">
        <f t="shared" si="1"/>
        <v>1041.25</v>
      </c>
      <c r="M85" s="11">
        <v>0.35</v>
      </c>
      <c r="O85" s="12"/>
    </row>
    <row r="86" spans="1:15" ht="15.75" customHeight="1">
      <c r="A86" s="1"/>
      <c r="B86" s="6" t="s">
        <v>23</v>
      </c>
      <c r="C86" s="6">
        <v>1197831</v>
      </c>
      <c r="D86" s="7">
        <v>44228</v>
      </c>
      <c r="E86" s="6" t="s">
        <v>24</v>
      </c>
      <c r="F86" s="6" t="s">
        <v>25</v>
      </c>
      <c r="G86" s="6" t="s">
        <v>26</v>
      </c>
      <c r="H86" s="6" t="s">
        <v>19</v>
      </c>
      <c r="I86" s="8">
        <v>0.35</v>
      </c>
      <c r="J86" s="9">
        <v>6750</v>
      </c>
      <c r="K86" s="10">
        <f t="shared" si="0"/>
        <v>2362.5</v>
      </c>
      <c r="L86" s="10">
        <f t="shared" si="1"/>
        <v>826.875</v>
      </c>
      <c r="M86" s="11">
        <v>0.35</v>
      </c>
      <c r="O86" s="12"/>
    </row>
    <row r="87" spans="1:15" ht="15.75" customHeight="1">
      <c r="A87" s="1"/>
      <c r="B87" s="6" t="s">
        <v>23</v>
      </c>
      <c r="C87" s="6">
        <v>1197831</v>
      </c>
      <c r="D87" s="7">
        <v>44228</v>
      </c>
      <c r="E87" s="6" t="s">
        <v>24</v>
      </c>
      <c r="F87" s="6" t="s">
        <v>25</v>
      </c>
      <c r="G87" s="6" t="s">
        <v>26</v>
      </c>
      <c r="H87" s="6" t="s">
        <v>20</v>
      </c>
      <c r="I87" s="8">
        <v>0.35</v>
      </c>
      <c r="J87" s="9">
        <v>6250</v>
      </c>
      <c r="K87" s="10">
        <f t="shared" si="0"/>
        <v>2187.5</v>
      </c>
      <c r="L87" s="10">
        <f t="shared" si="1"/>
        <v>984.375</v>
      </c>
      <c r="M87" s="11">
        <v>0.45</v>
      </c>
      <c r="O87" s="12"/>
    </row>
    <row r="88" spans="1:15" ht="15.75" customHeight="1">
      <c r="A88" s="1"/>
      <c r="B88" s="6" t="s">
        <v>23</v>
      </c>
      <c r="C88" s="6">
        <v>1197831</v>
      </c>
      <c r="D88" s="7">
        <v>44228</v>
      </c>
      <c r="E88" s="6" t="s">
        <v>24</v>
      </c>
      <c r="F88" s="6" t="s">
        <v>25</v>
      </c>
      <c r="G88" s="6" t="s">
        <v>26</v>
      </c>
      <c r="H88" s="6" t="s">
        <v>21</v>
      </c>
      <c r="I88" s="8">
        <v>0.4</v>
      </c>
      <c r="J88" s="9">
        <v>5000</v>
      </c>
      <c r="K88" s="10">
        <f t="shared" si="0"/>
        <v>2000</v>
      </c>
      <c r="L88" s="10">
        <f t="shared" si="1"/>
        <v>600</v>
      </c>
      <c r="M88" s="11">
        <v>0.3</v>
      </c>
      <c r="O88" s="12"/>
    </row>
    <row r="89" spans="1:15" ht="15.75" customHeight="1">
      <c r="A89" s="1"/>
      <c r="B89" s="6" t="s">
        <v>23</v>
      </c>
      <c r="C89" s="6">
        <v>1197831</v>
      </c>
      <c r="D89" s="7">
        <v>44228</v>
      </c>
      <c r="E89" s="6" t="s">
        <v>24</v>
      </c>
      <c r="F89" s="6" t="s">
        <v>25</v>
      </c>
      <c r="G89" s="6" t="s">
        <v>26</v>
      </c>
      <c r="H89" s="6" t="s">
        <v>22</v>
      </c>
      <c r="I89" s="8">
        <v>0.35</v>
      </c>
      <c r="J89" s="9">
        <v>7000</v>
      </c>
      <c r="K89" s="10">
        <f t="shared" si="0"/>
        <v>2450</v>
      </c>
      <c r="L89" s="10">
        <f t="shared" si="1"/>
        <v>1225</v>
      </c>
      <c r="M89" s="11">
        <v>0.5</v>
      </c>
      <c r="O89" s="12"/>
    </row>
    <row r="90" spans="1:15" ht="15.75" customHeight="1">
      <c r="A90" s="1"/>
      <c r="B90" s="6" t="s">
        <v>23</v>
      </c>
      <c r="C90" s="6">
        <v>1197831</v>
      </c>
      <c r="D90" s="7">
        <v>44258</v>
      </c>
      <c r="E90" s="6" t="s">
        <v>24</v>
      </c>
      <c r="F90" s="6" t="s">
        <v>25</v>
      </c>
      <c r="G90" s="6" t="s">
        <v>26</v>
      </c>
      <c r="H90" s="6" t="s">
        <v>17</v>
      </c>
      <c r="I90" s="8">
        <v>0.3</v>
      </c>
      <c r="J90" s="9">
        <v>8750</v>
      </c>
      <c r="K90" s="10">
        <f t="shared" si="0"/>
        <v>2625</v>
      </c>
      <c r="L90" s="10">
        <f t="shared" si="1"/>
        <v>918.74999999999989</v>
      </c>
      <c r="M90" s="11">
        <v>0.35</v>
      </c>
      <c r="O90" s="12"/>
    </row>
    <row r="91" spans="1:15" ht="15.75" customHeight="1">
      <c r="A91" s="1"/>
      <c r="B91" s="6" t="s">
        <v>23</v>
      </c>
      <c r="C91" s="6">
        <v>1197831</v>
      </c>
      <c r="D91" s="7">
        <v>44258</v>
      </c>
      <c r="E91" s="6" t="s">
        <v>24</v>
      </c>
      <c r="F91" s="6" t="s">
        <v>25</v>
      </c>
      <c r="G91" s="6" t="s">
        <v>26</v>
      </c>
      <c r="H91" s="6" t="s">
        <v>18</v>
      </c>
      <c r="I91" s="8">
        <v>0.4</v>
      </c>
      <c r="J91" s="9">
        <v>8750</v>
      </c>
      <c r="K91" s="10">
        <f t="shared" si="0"/>
        <v>3500</v>
      </c>
      <c r="L91" s="10">
        <f t="shared" si="1"/>
        <v>1225</v>
      </c>
      <c r="M91" s="11">
        <v>0.35</v>
      </c>
      <c r="O91" s="12"/>
    </row>
    <row r="92" spans="1:15" ht="15.75" customHeight="1">
      <c r="A92" s="1"/>
      <c r="B92" s="6" t="s">
        <v>23</v>
      </c>
      <c r="C92" s="6">
        <v>1197831</v>
      </c>
      <c r="D92" s="7">
        <v>44258</v>
      </c>
      <c r="E92" s="6" t="s">
        <v>24</v>
      </c>
      <c r="F92" s="6" t="s">
        <v>25</v>
      </c>
      <c r="G92" s="6" t="s">
        <v>26</v>
      </c>
      <c r="H92" s="6" t="s">
        <v>19</v>
      </c>
      <c r="I92" s="8">
        <v>0.35</v>
      </c>
      <c r="J92" s="9">
        <v>7000</v>
      </c>
      <c r="K92" s="10">
        <f t="shared" si="0"/>
        <v>2450</v>
      </c>
      <c r="L92" s="10">
        <f t="shared" si="1"/>
        <v>857.5</v>
      </c>
      <c r="M92" s="11">
        <v>0.35</v>
      </c>
      <c r="O92" s="12"/>
    </row>
    <row r="93" spans="1:15" ht="15.75" customHeight="1">
      <c r="A93" s="1"/>
      <c r="B93" s="6" t="s">
        <v>23</v>
      </c>
      <c r="C93" s="6">
        <v>1197831</v>
      </c>
      <c r="D93" s="7">
        <v>44258</v>
      </c>
      <c r="E93" s="6" t="s">
        <v>24</v>
      </c>
      <c r="F93" s="6" t="s">
        <v>25</v>
      </c>
      <c r="G93" s="6" t="s">
        <v>26</v>
      </c>
      <c r="H93" s="6" t="s">
        <v>20</v>
      </c>
      <c r="I93" s="8">
        <v>0.4</v>
      </c>
      <c r="J93" s="9">
        <v>6000</v>
      </c>
      <c r="K93" s="10">
        <f t="shared" si="0"/>
        <v>2400</v>
      </c>
      <c r="L93" s="10">
        <f t="shared" si="1"/>
        <v>1080</v>
      </c>
      <c r="M93" s="11">
        <v>0.45</v>
      </c>
      <c r="O93" s="12"/>
    </row>
    <row r="94" spans="1:15" ht="15.75" customHeight="1">
      <c r="A94" s="1"/>
      <c r="B94" s="6" t="s">
        <v>23</v>
      </c>
      <c r="C94" s="6">
        <v>1197831</v>
      </c>
      <c r="D94" s="7">
        <v>44258</v>
      </c>
      <c r="E94" s="6" t="s">
        <v>24</v>
      </c>
      <c r="F94" s="6" t="s">
        <v>25</v>
      </c>
      <c r="G94" s="6" t="s">
        <v>26</v>
      </c>
      <c r="H94" s="6" t="s">
        <v>21</v>
      </c>
      <c r="I94" s="8">
        <v>0.45</v>
      </c>
      <c r="J94" s="9">
        <v>5000</v>
      </c>
      <c r="K94" s="10">
        <f t="shared" si="0"/>
        <v>2250</v>
      </c>
      <c r="L94" s="10">
        <f t="shared" si="1"/>
        <v>675</v>
      </c>
      <c r="M94" s="11">
        <v>0.3</v>
      </c>
      <c r="O94" s="12"/>
    </row>
    <row r="95" spans="1:15" ht="15.75" customHeight="1">
      <c r="A95" s="1"/>
      <c r="B95" s="6" t="s">
        <v>23</v>
      </c>
      <c r="C95" s="6">
        <v>1197831</v>
      </c>
      <c r="D95" s="7">
        <v>44258</v>
      </c>
      <c r="E95" s="6" t="s">
        <v>24</v>
      </c>
      <c r="F95" s="6" t="s">
        <v>25</v>
      </c>
      <c r="G95" s="6" t="s">
        <v>26</v>
      </c>
      <c r="H95" s="6" t="s">
        <v>22</v>
      </c>
      <c r="I95" s="8">
        <v>0.4</v>
      </c>
      <c r="J95" s="9">
        <v>6500</v>
      </c>
      <c r="K95" s="10">
        <f t="shared" si="0"/>
        <v>2600</v>
      </c>
      <c r="L95" s="10">
        <f t="shared" si="1"/>
        <v>1300</v>
      </c>
      <c r="M95" s="11">
        <v>0.5</v>
      </c>
      <c r="O95" s="12"/>
    </row>
    <row r="96" spans="1:15" ht="15.75" customHeight="1">
      <c r="A96" s="1"/>
      <c r="B96" s="6" t="s">
        <v>23</v>
      </c>
      <c r="C96" s="6">
        <v>1197831</v>
      </c>
      <c r="D96" s="7">
        <v>44288</v>
      </c>
      <c r="E96" s="6" t="s">
        <v>24</v>
      </c>
      <c r="F96" s="6" t="s">
        <v>25</v>
      </c>
      <c r="G96" s="6" t="s">
        <v>26</v>
      </c>
      <c r="H96" s="6" t="s">
        <v>17</v>
      </c>
      <c r="I96" s="8">
        <v>0.3</v>
      </c>
      <c r="J96" s="9">
        <v>9000</v>
      </c>
      <c r="K96" s="10">
        <f t="shared" si="0"/>
        <v>2700</v>
      </c>
      <c r="L96" s="10">
        <f t="shared" si="1"/>
        <v>944.99999999999989</v>
      </c>
      <c r="M96" s="11">
        <v>0.35</v>
      </c>
      <c r="O96" s="12"/>
    </row>
    <row r="97" spans="1:15" ht="15.75" customHeight="1">
      <c r="A97" s="1"/>
      <c r="B97" s="6" t="s">
        <v>23</v>
      </c>
      <c r="C97" s="6">
        <v>1197831</v>
      </c>
      <c r="D97" s="7">
        <v>44288</v>
      </c>
      <c r="E97" s="6" t="s">
        <v>24</v>
      </c>
      <c r="F97" s="6" t="s">
        <v>25</v>
      </c>
      <c r="G97" s="6" t="s">
        <v>26</v>
      </c>
      <c r="H97" s="6" t="s">
        <v>18</v>
      </c>
      <c r="I97" s="8">
        <v>0.4</v>
      </c>
      <c r="J97" s="9">
        <v>9000</v>
      </c>
      <c r="K97" s="10">
        <f t="shared" si="0"/>
        <v>3600</v>
      </c>
      <c r="L97" s="10">
        <f t="shared" si="1"/>
        <v>1260</v>
      </c>
      <c r="M97" s="11">
        <v>0.35</v>
      </c>
      <c r="O97" s="12"/>
    </row>
    <row r="98" spans="1:15" ht="15.75" customHeight="1">
      <c r="A98" s="1"/>
      <c r="B98" s="6" t="s">
        <v>23</v>
      </c>
      <c r="C98" s="6">
        <v>1197831</v>
      </c>
      <c r="D98" s="7">
        <v>44288</v>
      </c>
      <c r="E98" s="6" t="s">
        <v>24</v>
      </c>
      <c r="F98" s="6" t="s">
        <v>25</v>
      </c>
      <c r="G98" s="6" t="s">
        <v>26</v>
      </c>
      <c r="H98" s="6" t="s">
        <v>19</v>
      </c>
      <c r="I98" s="8">
        <v>0.35</v>
      </c>
      <c r="J98" s="9">
        <v>7250</v>
      </c>
      <c r="K98" s="10">
        <f t="shared" si="0"/>
        <v>2537.5</v>
      </c>
      <c r="L98" s="10">
        <f t="shared" si="1"/>
        <v>888.125</v>
      </c>
      <c r="M98" s="11">
        <v>0.35</v>
      </c>
      <c r="O98" s="12"/>
    </row>
    <row r="99" spans="1:15" ht="15.75" customHeight="1">
      <c r="A99" s="1"/>
      <c r="B99" s="6" t="s">
        <v>23</v>
      </c>
      <c r="C99" s="6">
        <v>1197831</v>
      </c>
      <c r="D99" s="7">
        <v>44288</v>
      </c>
      <c r="E99" s="6" t="s">
        <v>24</v>
      </c>
      <c r="F99" s="6" t="s">
        <v>25</v>
      </c>
      <c r="G99" s="6" t="s">
        <v>26</v>
      </c>
      <c r="H99" s="6" t="s">
        <v>20</v>
      </c>
      <c r="I99" s="8">
        <v>0.4</v>
      </c>
      <c r="J99" s="9">
        <v>6250</v>
      </c>
      <c r="K99" s="10">
        <f t="shared" si="0"/>
        <v>2500</v>
      </c>
      <c r="L99" s="10">
        <f t="shared" si="1"/>
        <v>1125</v>
      </c>
      <c r="M99" s="11">
        <v>0.45</v>
      </c>
      <c r="O99" s="12"/>
    </row>
    <row r="100" spans="1:15" ht="15.75" customHeight="1">
      <c r="A100" s="1"/>
      <c r="B100" s="6" t="s">
        <v>23</v>
      </c>
      <c r="C100" s="6">
        <v>1197831</v>
      </c>
      <c r="D100" s="7">
        <v>44288</v>
      </c>
      <c r="E100" s="6" t="s">
        <v>24</v>
      </c>
      <c r="F100" s="6" t="s">
        <v>25</v>
      </c>
      <c r="G100" s="6" t="s">
        <v>26</v>
      </c>
      <c r="H100" s="6" t="s">
        <v>21</v>
      </c>
      <c r="I100" s="8">
        <v>0.45</v>
      </c>
      <c r="J100" s="9">
        <v>5250</v>
      </c>
      <c r="K100" s="10">
        <f t="shared" si="0"/>
        <v>2362.5</v>
      </c>
      <c r="L100" s="10">
        <f t="shared" si="1"/>
        <v>708.75</v>
      </c>
      <c r="M100" s="11">
        <v>0.3</v>
      </c>
      <c r="O100" s="12"/>
    </row>
    <row r="101" spans="1:15" ht="15.75" customHeight="1">
      <c r="A101" s="1"/>
      <c r="B101" s="6" t="s">
        <v>23</v>
      </c>
      <c r="C101" s="6">
        <v>1197831</v>
      </c>
      <c r="D101" s="7">
        <v>44288</v>
      </c>
      <c r="E101" s="6" t="s">
        <v>24</v>
      </c>
      <c r="F101" s="6" t="s">
        <v>25</v>
      </c>
      <c r="G101" s="6" t="s">
        <v>26</v>
      </c>
      <c r="H101" s="6" t="s">
        <v>22</v>
      </c>
      <c r="I101" s="8">
        <v>0.4</v>
      </c>
      <c r="J101" s="9">
        <v>8000</v>
      </c>
      <c r="K101" s="10">
        <f t="shared" si="0"/>
        <v>3200</v>
      </c>
      <c r="L101" s="10">
        <f t="shared" si="1"/>
        <v>1600</v>
      </c>
      <c r="M101" s="11">
        <v>0.5</v>
      </c>
      <c r="O101" s="12"/>
    </row>
    <row r="102" spans="1:15" ht="15.75" customHeight="1">
      <c r="A102" s="1"/>
      <c r="B102" s="6" t="s">
        <v>23</v>
      </c>
      <c r="C102" s="6">
        <v>1197831</v>
      </c>
      <c r="D102" s="7">
        <v>44318</v>
      </c>
      <c r="E102" s="6" t="s">
        <v>24</v>
      </c>
      <c r="F102" s="6" t="s">
        <v>25</v>
      </c>
      <c r="G102" s="6" t="s">
        <v>26</v>
      </c>
      <c r="H102" s="6" t="s">
        <v>17</v>
      </c>
      <c r="I102" s="8">
        <v>0.3</v>
      </c>
      <c r="J102" s="9">
        <v>9250</v>
      </c>
      <c r="K102" s="10">
        <f t="shared" si="0"/>
        <v>2775</v>
      </c>
      <c r="L102" s="10">
        <f t="shared" si="1"/>
        <v>971.24999999999989</v>
      </c>
      <c r="M102" s="11">
        <v>0.35</v>
      </c>
      <c r="O102" s="12"/>
    </row>
    <row r="103" spans="1:15" ht="15.75" customHeight="1">
      <c r="A103" s="1"/>
      <c r="B103" s="6" t="s">
        <v>23</v>
      </c>
      <c r="C103" s="6">
        <v>1197831</v>
      </c>
      <c r="D103" s="7">
        <v>44318</v>
      </c>
      <c r="E103" s="6" t="s">
        <v>24</v>
      </c>
      <c r="F103" s="6" t="s">
        <v>25</v>
      </c>
      <c r="G103" s="6" t="s">
        <v>26</v>
      </c>
      <c r="H103" s="6" t="s">
        <v>18</v>
      </c>
      <c r="I103" s="8">
        <v>0.4</v>
      </c>
      <c r="J103" s="9">
        <v>9250</v>
      </c>
      <c r="K103" s="10">
        <f t="shared" si="0"/>
        <v>3700</v>
      </c>
      <c r="L103" s="10">
        <f t="shared" si="1"/>
        <v>1295</v>
      </c>
      <c r="M103" s="11">
        <v>0.35</v>
      </c>
      <c r="O103" s="12"/>
    </row>
    <row r="104" spans="1:15" ht="15.75" customHeight="1">
      <c r="A104" s="1"/>
      <c r="B104" s="6" t="s">
        <v>23</v>
      </c>
      <c r="C104" s="6">
        <v>1197831</v>
      </c>
      <c r="D104" s="7">
        <v>44318</v>
      </c>
      <c r="E104" s="6" t="s">
        <v>24</v>
      </c>
      <c r="F104" s="6" t="s">
        <v>25</v>
      </c>
      <c r="G104" s="6" t="s">
        <v>26</v>
      </c>
      <c r="H104" s="6" t="s">
        <v>19</v>
      </c>
      <c r="I104" s="8">
        <v>0.35</v>
      </c>
      <c r="J104" s="9">
        <v>7750</v>
      </c>
      <c r="K104" s="10">
        <f t="shared" si="0"/>
        <v>2712.5</v>
      </c>
      <c r="L104" s="10">
        <f t="shared" si="1"/>
        <v>949.37499999999989</v>
      </c>
      <c r="M104" s="11">
        <v>0.35</v>
      </c>
      <c r="O104" s="12"/>
    </row>
    <row r="105" spans="1:15" ht="15.75" customHeight="1">
      <c r="A105" s="1"/>
      <c r="B105" s="6" t="s">
        <v>23</v>
      </c>
      <c r="C105" s="6">
        <v>1197831</v>
      </c>
      <c r="D105" s="7">
        <v>44318</v>
      </c>
      <c r="E105" s="6" t="s">
        <v>24</v>
      </c>
      <c r="F105" s="6" t="s">
        <v>25</v>
      </c>
      <c r="G105" s="6" t="s">
        <v>26</v>
      </c>
      <c r="H105" s="6" t="s">
        <v>20</v>
      </c>
      <c r="I105" s="8">
        <v>0.4</v>
      </c>
      <c r="J105" s="9">
        <v>7000</v>
      </c>
      <c r="K105" s="10">
        <f t="shared" si="0"/>
        <v>2800</v>
      </c>
      <c r="L105" s="10">
        <f t="shared" si="1"/>
        <v>1260</v>
      </c>
      <c r="M105" s="11">
        <v>0.45</v>
      </c>
      <c r="O105" s="12"/>
    </row>
    <row r="106" spans="1:15" ht="15.75" customHeight="1">
      <c r="A106" s="1"/>
      <c r="B106" s="6" t="s">
        <v>23</v>
      </c>
      <c r="C106" s="6">
        <v>1197831</v>
      </c>
      <c r="D106" s="7">
        <v>44318</v>
      </c>
      <c r="E106" s="6" t="s">
        <v>24</v>
      </c>
      <c r="F106" s="6" t="s">
        <v>25</v>
      </c>
      <c r="G106" s="6" t="s">
        <v>26</v>
      </c>
      <c r="H106" s="6" t="s">
        <v>21</v>
      </c>
      <c r="I106" s="8">
        <v>0.45</v>
      </c>
      <c r="J106" s="9">
        <v>6000</v>
      </c>
      <c r="K106" s="10">
        <f t="shared" si="0"/>
        <v>2700</v>
      </c>
      <c r="L106" s="10">
        <f t="shared" si="1"/>
        <v>810</v>
      </c>
      <c r="M106" s="11">
        <v>0.3</v>
      </c>
      <c r="O106" s="12"/>
    </row>
    <row r="107" spans="1:15" ht="15.75" customHeight="1">
      <c r="A107" s="1"/>
      <c r="B107" s="6" t="s">
        <v>23</v>
      </c>
      <c r="C107" s="6">
        <v>1197831</v>
      </c>
      <c r="D107" s="7">
        <v>44318</v>
      </c>
      <c r="E107" s="6" t="s">
        <v>24</v>
      </c>
      <c r="F107" s="6" t="s">
        <v>25</v>
      </c>
      <c r="G107" s="6" t="s">
        <v>26</v>
      </c>
      <c r="H107" s="6" t="s">
        <v>22</v>
      </c>
      <c r="I107" s="8">
        <v>0.4</v>
      </c>
      <c r="J107" s="9">
        <v>9500</v>
      </c>
      <c r="K107" s="10">
        <f t="shared" si="0"/>
        <v>3800</v>
      </c>
      <c r="L107" s="10">
        <f t="shared" si="1"/>
        <v>1900</v>
      </c>
      <c r="M107" s="11">
        <v>0.5</v>
      </c>
      <c r="O107" s="12"/>
    </row>
    <row r="108" spans="1:15" ht="15.75" customHeight="1">
      <c r="A108" s="1"/>
      <c r="B108" s="6" t="s">
        <v>23</v>
      </c>
      <c r="C108" s="6">
        <v>1197831</v>
      </c>
      <c r="D108" s="7">
        <v>44348</v>
      </c>
      <c r="E108" s="6" t="s">
        <v>24</v>
      </c>
      <c r="F108" s="6" t="s">
        <v>25</v>
      </c>
      <c r="G108" s="6" t="s">
        <v>26</v>
      </c>
      <c r="H108" s="6" t="s">
        <v>17</v>
      </c>
      <c r="I108" s="8">
        <v>0.4</v>
      </c>
      <c r="J108" s="9">
        <v>9500</v>
      </c>
      <c r="K108" s="10">
        <f t="shared" si="0"/>
        <v>3800</v>
      </c>
      <c r="L108" s="10">
        <f t="shared" si="1"/>
        <v>1330</v>
      </c>
      <c r="M108" s="11">
        <v>0.35</v>
      </c>
      <c r="O108" s="12"/>
    </row>
    <row r="109" spans="1:15" ht="15.75" customHeight="1">
      <c r="A109" s="1"/>
      <c r="B109" s="6" t="s">
        <v>23</v>
      </c>
      <c r="C109" s="6">
        <v>1197831</v>
      </c>
      <c r="D109" s="7">
        <v>44348</v>
      </c>
      <c r="E109" s="6" t="s">
        <v>24</v>
      </c>
      <c r="F109" s="6" t="s">
        <v>25</v>
      </c>
      <c r="G109" s="6" t="s">
        <v>26</v>
      </c>
      <c r="H109" s="6" t="s">
        <v>18</v>
      </c>
      <c r="I109" s="8">
        <v>0.45</v>
      </c>
      <c r="J109" s="9">
        <v>9500</v>
      </c>
      <c r="K109" s="10">
        <f t="shared" si="0"/>
        <v>4275</v>
      </c>
      <c r="L109" s="10">
        <f t="shared" si="1"/>
        <v>1496.25</v>
      </c>
      <c r="M109" s="11">
        <v>0.35</v>
      </c>
      <c r="O109" s="12"/>
    </row>
    <row r="110" spans="1:15" ht="15.75" customHeight="1">
      <c r="A110" s="1"/>
      <c r="B110" s="6" t="s">
        <v>23</v>
      </c>
      <c r="C110" s="6">
        <v>1197831</v>
      </c>
      <c r="D110" s="7">
        <v>44348</v>
      </c>
      <c r="E110" s="6" t="s">
        <v>24</v>
      </c>
      <c r="F110" s="6" t="s">
        <v>25</v>
      </c>
      <c r="G110" s="6" t="s">
        <v>26</v>
      </c>
      <c r="H110" s="6" t="s">
        <v>19</v>
      </c>
      <c r="I110" s="8">
        <v>0.4</v>
      </c>
      <c r="J110" s="9">
        <v>8000</v>
      </c>
      <c r="K110" s="10">
        <f t="shared" si="0"/>
        <v>3200</v>
      </c>
      <c r="L110" s="10">
        <f t="shared" si="1"/>
        <v>1120</v>
      </c>
      <c r="M110" s="11">
        <v>0.35</v>
      </c>
      <c r="O110" s="12"/>
    </row>
    <row r="111" spans="1:15" ht="15.75" customHeight="1">
      <c r="A111" s="1"/>
      <c r="B111" s="6" t="s">
        <v>23</v>
      </c>
      <c r="C111" s="6">
        <v>1197831</v>
      </c>
      <c r="D111" s="7">
        <v>44348</v>
      </c>
      <c r="E111" s="6" t="s">
        <v>24</v>
      </c>
      <c r="F111" s="6" t="s">
        <v>25</v>
      </c>
      <c r="G111" s="6" t="s">
        <v>26</v>
      </c>
      <c r="H111" s="6" t="s">
        <v>20</v>
      </c>
      <c r="I111" s="8">
        <v>0.4</v>
      </c>
      <c r="J111" s="9">
        <v>7500</v>
      </c>
      <c r="K111" s="10">
        <f t="shared" si="0"/>
        <v>3000</v>
      </c>
      <c r="L111" s="10">
        <f t="shared" si="1"/>
        <v>1350</v>
      </c>
      <c r="M111" s="11">
        <v>0.45</v>
      </c>
      <c r="O111" s="12"/>
    </row>
    <row r="112" spans="1:15" ht="15.75" customHeight="1">
      <c r="A112" s="1"/>
      <c r="B112" s="6" t="s">
        <v>23</v>
      </c>
      <c r="C112" s="6">
        <v>1197831</v>
      </c>
      <c r="D112" s="7">
        <v>44348</v>
      </c>
      <c r="E112" s="6" t="s">
        <v>24</v>
      </c>
      <c r="F112" s="6" t="s">
        <v>25</v>
      </c>
      <c r="G112" s="6" t="s">
        <v>26</v>
      </c>
      <c r="H112" s="6" t="s">
        <v>21</v>
      </c>
      <c r="I112" s="8">
        <v>0.45</v>
      </c>
      <c r="J112" s="9">
        <v>6500</v>
      </c>
      <c r="K112" s="10">
        <f t="shared" si="0"/>
        <v>2925</v>
      </c>
      <c r="L112" s="10">
        <f t="shared" si="1"/>
        <v>877.5</v>
      </c>
      <c r="M112" s="11">
        <v>0.3</v>
      </c>
      <c r="O112" s="12"/>
    </row>
    <row r="113" spans="1:15" ht="15.75" customHeight="1">
      <c r="A113" s="1"/>
      <c r="B113" s="6" t="s">
        <v>23</v>
      </c>
      <c r="C113" s="6">
        <v>1197831</v>
      </c>
      <c r="D113" s="7">
        <v>44348</v>
      </c>
      <c r="E113" s="6" t="s">
        <v>24</v>
      </c>
      <c r="F113" s="6" t="s">
        <v>25</v>
      </c>
      <c r="G113" s="6" t="s">
        <v>26</v>
      </c>
      <c r="H113" s="6" t="s">
        <v>22</v>
      </c>
      <c r="I113" s="8">
        <v>0.5</v>
      </c>
      <c r="J113" s="9">
        <v>10000</v>
      </c>
      <c r="K113" s="10">
        <f t="shared" si="0"/>
        <v>5000</v>
      </c>
      <c r="L113" s="10">
        <f t="shared" si="1"/>
        <v>2500</v>
      </c>
      <c r="M113" s="11">
        <v>0.5</v>
      </c>
      <c r="O113" s="12"/>
    </row>
    <row r="114" spans="1:15" ht="15.75" customHeight="1">
      <c r="A114" s="1"/>
      <c r="B114" s="6" t="s">
        <v>23</v>
      </c>
      <c r="C114" s="6">
        <v>1197831</v>
      </c>
      <c r="D114" s="7">
        <v>44380</v>
      </c>
      <c r="E114" s="6" t="s">
        <v>24</v>
      </c>
      <c r="F114" s="6" t="s">
        <v>25</v>
      </c>
      <c r="G114" s="6" t="s">
        <v>26</v>
      </c>
      <c r="H114" s="6" t="s">
        <v>17</v>
      </c>
      <c r="I114" s="8">
        <v>0.4</v>
      </c>
      <c r="J114" s="9">
        <v>9500</v>
      </c>
      <c r="K114" s="10">
        <f t="shared" si="0"/>
        <v>3800</v>
      </c>
      <c r="L114" s="10">
        <f t="shared" si="1"/>
        <v>1330</v>
      </c>
      <c r="M114" s="11">
        <v>0.35</v>
      </c>
      <c r="O114" s="12"/>
    </row>
    <row r="115" spans="1:15" ht="15.75" customHeight="1">
      <c r="A115" s="1"/>
      <c r="B115" s="6" t="s">
        <v>23</v>
      </c>
      <c r="C115" s="6">
        <v>1197831</v>
      </c>
      <c r="D115" s="7">
        <v>44380</v>
      </c>
      <c r="E115" s="6" t="s">
        <v>24</v>
      </c>
      <c r="F115" s="6" t="s">
        <v>25</v>
      </c>
      <c r="G115" s="6" t="s">
        <v>26</v>
      </c>
      <c r="H115" s="6" t="s">
        <v>18</v>
      </c>
      <c r="I115" s="8">
        <v>0.45</v>
      </c>
      <c r="J115" s="9">
        <v>9500</v>
      </c>
      <c r="K115" s="10">
        <f t="shared" si="0"/>
        <v>4275</v>
      </c>
      <c r="L115" s="10">
        <f t="shared" si="1"/>
        <v>1496.25</v>
      </c>
      <c r="M115" s="11">
        <v>0.35</v>
      </c>
      <c r="O115" s="12"/>
    </row>
    <row r="116" spans="1:15" ht="15.75" customHeight="1">
      <c r="A116" s="1"/>
      <c r="B116" s="6" t="s">
        <v>23</v>
      </c>
      <c r="C116" s="6">
        <v>1197831</v>
      </c>
      <c r="D116" s="7">
        <v>44380</v>
      </c>
      <c r="E116" s="6" t="s">
        <v>24</v>
      </c>
      <c r="F116" s="6" t="s">
        <v>25</v>
      </c>
      <c r="G116" s="6" t="s">
        <v>26</v>
      </c>
      <c r="H116" s="6" t="s">
        <v>19</v>
      </c>
      <c r="I116" s="8">
        <v>0.4</v>
      </c>
      <c r="J116" s="9">
        <v>11000</v>
      </c>
      <c r="K116" s="10">
        <f t="shared" si="0"/>
        <v>4400</v>
      </c>
      <c r="L116" s="10">
        <f t="shared" si="1"/>
        <v>1540</v>
      </c>
      <c r="M116" s="11">
        <v>0.35</v>
      </c>
      <c r="O116" s="12"/>
    </row>
    <row r="117" spans="1:15" ht="15.75" customHeight="1">
      <c r="A117" s="1"/>
      <c r="B117" s="6" t="s">
        <v>23</v>
      </c>
      <c r="C117" s="6">
        <v>1197831</v>
      </c>
      <c r="D117" s="7">
        <v>44380</v>
      </c>
      <c r="E117" s="6" t="s">
        <v>24</v>
      </c>
      <c r="F117" s="6" t="s">
        <v>25</v>
      </c>
      <c r="G117" s="6" t="s">
        <v>26</v>
      </c>
      <c r="H117" s="6" t="s">
        <v>20</v>
      </c>
      <c r="I117" s="8">
        <v>0.4</v>
      </c>
      <c r="J117" s="9">
        <v>7000</v>
      </c>
      <c r="K117" s="10">
        <f t="shared" si="0"/>
        <v>2800</v>
      </c>
      <c r="L117" s="10">
        <f t="shared" si="1"/>
        <v>1260</v>
      </c>
      <c r="M117" s="11">
        <v>0.45</v>
      </c>
      <c r="O117" s="12"/>
    </row>
    <row r="118" spans="1:15" ht="15.75" customHeight="1">
      <c r="A118" s="1"/>
      <c r="B118" s="6" t="s">
        <v>23</v>
      </c>
      <c r="C118" s="6">
        <v>1197831</v>
      </c>
      <c r="D118" s="7">
        <v>44380</v>
      </c>
      <c r="E118" s="6" t="s">
        <v>24</v>
      </c>
      <c r="F118" s="6" t="s">
        <v>25</v>
      </c>
      <c r="G118" s="6" t="s">
        <v>26</v>
      </c>
      <c r="H118" s="6" t="s">
        <v>21</v>
      </c>
      <c r="I118" s="8">
        <v>0.45</v>
      </c>
      <c r="J118" s="9">
        <v>7000</v>
      </c>
      <c r="K118" s="10">
        <f t="shared" si="0"/>
        <v>3150</v>
      </c>
      <c r="L118" s="10">
        <f t="shared" si="1"/>
        <v>945</v>
      </c>
      <c r="M118" s="11">
        <v>0.3</v>
      </c>
      <c r="O118" s="12"/>
    </row>
    <row r="119" spans="1:15" ht="15.75" customHeight="1">
      <c r="A119" s="1"/>
      <c r="B119" s="6" t="s">
        <v>23</v>
      </c>
      <c r="C119" s="6">
        <v>1197831</v>
      </c>
      <c r="D119" s="7">
        <v>44380</v>
      </c>
      <c r="E119" s="6" t="s">
        <v>24</v>
      </c>
      <c r="F119" s="6" t="s">
        <v>25</v>
      </c>
      <c r="G119" s="6" t="s">
        <v>26</v>
      </c>
      <c r="H119" s="6" t="s">
        <v>22</v>
      </c>
      <c r="I119" s="8">
        <v>0.5</v>
      </c>
      <c r="J119" s="9">
        <v>9750</v>
      </c>
      <c r="K119" s="10">
        <f t="shared" si="0"/>
        <v>4875</v>
      </c>
      <c r="L119" s="10">
        <f t="shared" si="1"/>
        <v>2437.5</v>
      </c>
      <c r="M119" s="11">
        <v>0.5</v>
      </c>
      <c r="O119" s="12"/>
    </row>
    <row r="120" spans="1:15" ht="15.75" customHeight="1">
      <c r="A120" s="1"/>
      <c r="B120" s="6" t="s">
        <v>23</v>
      </c>
      <c r="C120" s="6">
        <v>1197831</v>
      </c>
      <c r="D120" s="7">
        <v>44413</v>
      </c>
      <c r="E120" s="6" t="s">
        <v>24</v>
      </c>
      <c r="F120" s="6" t="s">
        <v>25</v>
      </c>
      <c r="G120" s="6" t="s">
        <v>26</v>
      </c>
      <c r="H120" s="6" t="s">
        <v>17</v>
      </c>
      <c r="I120" s="8">
        <v>0.4</v>
      </c>
      <c r="J120" s="9">
        <v>9250</v>
      </c>
      <c r="K120" s="10">
        <f t="shared" si="0"/>
        <v>3700</v>
      </c>
      <c r="L120" s="10">
        <f t="shared" si="1"/>
        <v>1295</v>
      </c>
      <c r="M120" s="11">
        <v>0.35</v>
      </c>
      <c r="O120" s="12"/>
    </row>
    <row r="121" spans="1:15" ht="15.75" customHeight="1">
      <c r="A121" s="1"/>
      <c r="B121" s="6" t="s">
        <v>23</v>
      </c>
      <c r="C121" s="6">
        <v>1197831</v>
      </c>
      <c r="D121" s="7">
        <v>44413</v>
      </c>
      <c r="E121" s="6" t="s">
        <v>24</v>
      </c>
      <c r="F121" s="6" t="s">
        <v>25</v>
      </c>
      <c r="G121" s="6" t="s">
        <v>26</v>
      </c>
      <c r="H121" s="6" t="s">
        <v>18</v>
      </c>
      <c r="I121" s="8">
        <v>0.45</v>
      </c>
      <c r="J121" s="9">
        <v>9250</v>
      </c>
      <c r="K121" s="10">
        <f t="shared" si="0"/>
        <v>4162.5</v>
      </c>
      <c r="L121" s="10">
        <f t="shared" si="1"/>
        <v>1456.875</v>
      </c>
      <c r="M121" s="11">
        <v>0.35</v>
      </c>
      <c r="O121" s="12"/>
    </row>
    <row r="122" spans="1:15" ht="15.75" customHeight="1">
      <c r="A122" s="1"/>
      <c r="B122" s="6" t="s">
        <v>23</v>
      </c>
      <c r="C122" s="6">
        <v>1197831</v>
      </c>
      <c r="D122" s="7">
        <v>44413</v>
      </c>
      <c r="E122" s="6" t="s">
        <v>24</v>
      </c>
      <c r="F122" s="6" t="s">
        <v>25</v>
      </c>
      <c r="G122" s="6" t="s">
        <v>26</v>
      </c>
      <c r="H122" s="6" t="s">
        <v>19</v>
      </c>
      <c r="I122" s="8">
        <v>0.4</v>
      </c>
      <c r="J122" s="9">
        <v>11000</v>
      </c>
      <c r="K122" s="10">
        <f t="shared" si="0"/>
        <v>4400</v>
      </c>
      <c r="L122" s="10">
        <f t="shared" si="1"/>
        <v>1540</v>
      </c>
      <c r="M122" s="11">
        <v>0.35</v>
      </c>
      <c r="O122" s="12"/>
    </row>
    <row r="123" spans="1:15" ht="15.75" customHeight="1">
      <c r="A123" s="1"/>
      <c r="B123" s="6" t="s">
        <v>23</v>
      </c>
      <c r="C123" s="6">
        <v>1197831</v>
      </c>
      <c r="D123" s="7">
        <v>44413</v>
      </c>
      <c r="E123" s="6" t="s">
        <v>24</v>
      </c>
      <c r="F123" s="6" t="s">
        <v>25</v>
      </c>
      <c r="G123" s="6" t="s">
        <v>26</v>
      </c>
      <c r="H123" s="6" t="s">
        <v>20</v>
      </c>
      <c r="I123" s="8">
        <v>0.4</v>
      </c>
      <c r="J123" s="9">
        <v>6500</v>
      </c>
      <c r="K123" s="10">
        <f t="shared" si="0"/>
        <v>2600</v>
      </c>
      <c r="L123" s="10">
        <f t="shared" si="1"/>
        <v>1170</v>
      </c>
      <c r="M123" s="11">
        <v>0.45</v>
      </c>
      <c r="O123" s="12"/>
    </row>
    <row r="124" spans="1:15" ht="15.75" customHeight="1">
      <c r="A124" s="1"/>
      <c r="B124" s="6" t="s">
        <v>23</v>
      </c>
      <c r="C124" s="6">
        <v>1197831</v>
      </c>
      <c r="D124" s="7">
        <v>44413</v>
      </c>
      <c r="E124" s="6" t="s">
        <v>24</v>
      </c>
      <c r="F124" s="6" t="s">
        <v>25</v>
      </c>
      <c r="G124" s="6" t="s">
        <v>26</v>
      </c>
      <c r="H124" s="6" t="s">
        <v>21</v>
      </c>
      <c r="I124" s="8">
        <v>0.45</v>
      </c>
      <c r="J124" s="9">
        <v>6500</v>
      </c>
      <c r="K124" s="10">
        <f t="shared" si="0"/>
        <v>2925</v>
      </c>
      <c r="L124" s="10">
        <f t="shared" si="1"/>
        <v>877.5</v>
      </c>
      <c r="M124" s="11">
        <v>0.3</v>
      </c>
      <c r="O124" s="12"/>
    </row>
    <row r="125" spans="1:15" ht="15.75" customHeight="1">
      <c r="A125" s="1"/>
      <c r="B125" s="6" t="s">
        <v>23</v>
      </c>
      <c r="C125" s="6">
        <v>1197831</v>
      </c>
      <c r="D125" s="7">
        <v>44413</v>
      </c>
      <c r="E125" s="6" t="s">
        <v>24</v>
      </c>
      <c r="F125" s="6" t="s">
        <v>25</v>
      </c>
      <c r="G125" s="6" t="s">
        <v>26</v>
      </c>
      <c r="H125" s="6" t="s">
        <v>22</v>
      </c>
      <c r="I125" s="8">
        <v>0.5</v>
      </c>
      <c r="J125" s="9">
        <v>9000</v>
      </c>
      <c r="K125" s="10">
        <f t="shared" si="0"/>
        <v>4500</v>
      </c>
      <c r="L125" s="10">
        <f t="shared" si="1"/>
        <v>2250</v>
      </c>
      <c r="M125" s="11">
        <v>0.5</v>
      </c>
      <c r="O125" s="12"/>
    </row>
    <row r="126" spans="1:15" ht="15.75" customHeight="1">
      <c r="A126" s="1"/>
      <c r="B126" s="6" t="s">
        <v>23</v>
      </c>
      <c r="C126" s="6">
        <v>1197831</v>
      </c>
      <c r="D126" s="7">
        <v>44441</v>
      </c>
      <c r="E126" s="6" t="s">
        <v>24</v>
      </c>
      <c r="F126" s="6" t="s">
        <v>25</v>
      </c>
      <c r="G126" s="6" t="s">
        <v>26</v>
      </c>
      <c r="H126" s="6" t="s">
        <v>17</v>
      </c>
      <c r="I126" s="8">
        <v>0.45</v>
      </c>
      <c r="J126" s="9">
        <v>8500</v>
      </c>
      <c r="K126" s="10">
        <f t="shared" si="0"/>
        <v>3825</v>
      </c>
      <c r="L126" s="10">
        <f t="shared" si="1"/>
        <v>1338.75</v>
      </c>
      <c r="M126" s="11">
        <v>0.35</v>
      </c>
      <c r="O126" s="12"/>
    </row>
    <row r="127" spans="1:15" ht="15.75" customHeight="1">
      <c r="A127" s="1"/>
      <c r="B127" s="6" t="s">
        <v>23</v>
      </c>
      <c r="C127" s="6">
        <v>1197831</v>
      </c>
      <c r="D127" s="7">
        <v>44441</v>
      </c>
      <c r="E127" s="6" t="s">
        <v>24</v>
      </c>
      <c r="F127" s="6" t="s">
        <v>25</v>
      </c>
      <c r="G127" s="6" t="s">
        <v>26</v>
      </c>
      <c r="H127" s="6" t="s">
        <v>18</v>
      </c>
      <c r="I127" s="8">
        <v>0.45</v>
      </c>
      <c r="J127" s="9">
        <v>8500</v>
      </c>
      <c r="K127" s="10">
        <f t="shared" si="0"/>
        <v>3825</v>
      </c>
      <c r="L127" s="10">
        <f t="shared" si="1"/>
        <v>1338.75</v>
      </c>
      <c r="M127" s="11">
        <v>0.35</v>
      </c>
      <c r="O127" s="12"/>
    </row>
    <row r="128" spans="1:15" ht="15.75" customHeight="1">
      <c r="A128" s="1"/>
      <c r="B128" s="6" t="s">
        <v>23</v>
      </c>
      <c r="C128" s="6">
        <v>1197831</v>
      </c>
      <c r="D128" s="7">
        <v>44441</v>
      </c>
      <c r="E128" s="6" t="s">
        <v>24</v>
      </c>
      <c r="F128" s="6" t="s">
        <v>25</v>
      </c>
      <c r="G128" s="6" t="s">
        <v>26</v>
      </c>
      <c r="H128" s="6" t="s">
        <v>19</v>
      </c>
      <c r="I128" s="8">
        <v>0.5</v>
      </c>
      <c r="J128" s="9">
        <v>9000</v>
      </c>
      <c r="K128" s="10">
        <f t="shared" si="0"/>
        <v>4500</v>
      </c>
      <c r="L128" s="10">
        <f t="shared" si="1"/>
        <v>1575</v>
      </c>
      <c r="M128" s="11">
        <v>0.35</v>
      </c>
      <c r="O128" s="12"/>
    </row>
    <row r="129" spans="1:15" ht="15.75" customHeight="1">
      <c r="A129" s="1"/>
      <c r="B129" s="6" t="s">
        <v>23</v>
      </c>
      <c r="C129" s="6">
        <v>1197831</v>
      </c>
      <c r="D129" s="7">
        <v>44441</v>
      </c>
      <c r="E129" s="6" t="s">
        <v>24</v>
      </c>
      <c r="F129" s="6" t="s">
        <v>25</v>
      </c>
      <c r="G129" s="6" t="s">
        <v>26</v>
      </c>
      <c r="H129" s="6" t="s">
        <v>20</v>
      </c>
      <c r="I129" s="8">
        <v>0.5</v>
      </c>
      <c r="J129" s="9">
        <v>6250</v>
      </c>
      <c r="K129" s="10">
        <f t="shared" si="0"/>
        <v>3125</v>
      </c>
      <c r="L129" s="10">
        <f t="shared" si="1"/>
        <v>1406.25</v>
      </c>
      <c r="M129" s="11">
        <v>0.45</v>
      </c>
      <c r="O129" s="12"/>
    </row>
    <row r="130" spans="1:15" ht="15.75" customHeight="1">
      <c r="A130" s="1"/>
      <c r="B130" s="6" t="s">
        <v>23</v>
      </c>
      <c r="C130" s="6">
        <v>1197831</v>
      </c>
      <c r="D130" s="7">
        <v>44441</v>
      </c>
      <c r="E130" s="6" t="s">
        <v>24</v>
      </c>
      <c r="F130" s="6" t="s">
        <v>25</v>
      </c>
      <c r="G130" s="6" t="s">
        <v>26</v>
      </c>
      <c r="H130" s="6" t="s">
        <v>21</v>
      </c>
      <c r="I130" s="8">
        <v>0.45</v>
      </c>
      <c r="J130" s="9">
        <v>6250</v>
      </c>
      <c r="K130" s="10">
        <f t="shared" si="0"/>
        <v>2812.5</v>
      </c>
      <c r="L130" s="10">
        <f t="shared" si="1"/>
        <v>843.75</v>
      </c>
      <c r="M130" s="11">
        <v>0.3</v>
      </c>
      <c r="O130" s="12"/>
    </row>
    <row r="131" spans="1:15" ht="15.75" customHeight="1">
      <c r="A131" s="1"/>
      <c r="B131" s="6" t="s">
        <v>23</v>
      </c>
      <c r="C131" s="6">
        <v>1197831</v>
      </c>
      <c r="D131" s="7">
        <v>44441</v>
      </c>
      <c r="E131" s="6" t="s">
        <v>24</v>
      </c>
      <c r="F131" s="6" t="s">
        <v>25</v>
      </c>
      <c r="G131" s="6" t="s">
        <v>26</v>
      </c>
      <c r="H131" s="6" t="s">
        <v>22</v>
      </c>
      <c r="I131" s="8">
        <v>0.55000000000000004</v>
      </c>
      <c r="J131" s="9">
        <v>8500</v>
      </c>
      <c r="K131" s="10">
        <f t="shared" si="0"/>
        <v>4675</v>
      </c>
      <c r="L131" s="10">
        <f t="shared" si="1"/>
        <v>2337.5</v>
      </c>
      <c r="M131" s="11">
        <v>0.5</v>
      </c>
      <c r="O131" s="12"/>
    </row>
    <row r="132" spans="1:15" ht="15.75" customHeight="1">
      <c r="A132" s="1"/>
      <c r="B132" s="6" t="s">
        <v>23</v>
      </c>
      <c r="C132" s="6">
        <v>1197831</v>
      </c>
      <c r="D132" s="7">
        <v>44470</v>
      </c>
      <c r="E132" s="6" t="s">
        <v>24</v>
      </c>
      <c r="F132" s="6" t="s">
        <v>25</v>
      </c>
      <c r="G132" s="6" t="s">
        <v>26</v>
      </c>
      <c r="H132" s="6" t="s">
        <v>17</v>
      </c>
      <c r="I132" s="8">
        <v>0.45</v>
      </c>
      <c r="J132" s="9">
        <v>8000</v>
      </c>
      <c r="K132" s="10">
        <f t="shared" si="0"/>
        <v>3600</v>
      </c>
      <c r="L132" s="10">
        <f t="shared" si="1"/>
        <v>1260</v>
      </c>
      <c r="M132" s="11">
        <v>0.35</v>
      </c>
      <c r="O132" s="12"/>
    </row>
    <row r="133" spans="1:15" ht="15.75" customHeight="1">
      <c r="A133" s="1"/>
      <c r="B133" s="6" t="s">
        <v>23</v>
      </c>
      <c r="C133" s="6">
        <v>1197831</v>
      </c>
      <c r="D133" s="7">
        <v>44470</v>
      </c>
      <c r="E133" s="6" t="s">
        <v>24</v>
      </c>
      <c r="F133" s="6" t="s">
        <v>25</v>
      </c>
      <c r="G133" s="6" t="s">
        <v>26</v>
      </c>
      <c r="H133" s="6" t="s">
        <v>18</v>
      </c>
      <c r="I133" s="8">
        <v>0.45</v>
      </c>
      <c r="J133" s="9">
        <v>8000</v>
      </c>
      <c r="K133" s="10">
        <f t="shared" si="0"/>
        <v>3600</v>
      </c>
      <c r="L133" s="10">
        <f t="shared" si="1"/>
        <v>1260</v>
      </c>
      <c r="M133" s="11">
        <v>0.35</v>
      </c>
      <c r="O133" s="12"/>
    </row>
    <row r="134" spans="1:15" ht="15.75" customHeight="1">
      <c r="A134" s="1"/>
      <c r="B134" s="6" t="s">
        <v>23</v>
      </c>
      <c r="C134" s="6">
        <v>1197831</v>
      </c>
      <c r="D134" s="7">
        <v>44470</v>
      </c>
      <c r="E134" s="6" t="s">
        <v>24</v>
      </c>
      <c r="F134" s="6" t="s">
        <v>25</v>
      </c>
      <c r="G134" s="6" t="s">
        <v>26</v>
      </c>
      <c r="H134" s="6" t="s">
        <v>19</v>
      </c>
      <c r="I134" s="8">
        <v>0.5</v>
      </c>
      <c r="J134" s="9">
        <v>7500</v>
      </c>
      <c r="K134" s="10">
        <f t="shared" si="0"/>
        <v>3750</v>
      </c>
      <c r="L134" s="10">
        <f t="shared" si="1"/>
        <v>1312.5</v>
      </c>
      <c r="M134" s="11">
        <v>0.35</v>
      </c>
      <c r="O134" s="12"/>
    </row>
    <row r="135" spans="1:15" ht="15.75" customHeight="1">
      <c r="A135" s="1"/>
      <c r="B135" s="6" t="s">
        <v>23</v>
      </c>
      <c r="C135" s="6">
        <v>1197831</v>
      </c>
      <c r="D135" s="7">
        <v>44470</v>
      </c>
      <c r="E135" s="6" t="s">
        <v>24</v>
      </c>
      <c r="F135" s="6" t="s">
        <v>25</v>
      </c>
      <c r="G135" s="6" t="s">
        <v>26</v>
      </c>
      <c r="H135" s="6" t="s">
        <v>20</v>
      </c>
      <c r="I135" s="8">
        <v>0.5</v>
      </c>
      <c r="J135" s="9">
        <v>6000</v>
      </c>
      <c r="K135" s="10">
        <f t="shared" si="0"/>
        <v>3000</v>
      </c>
      <c r="L135" s="10">
        <f t="shared" si="1"/>
        <v>1350</v>
      </c>
      <c r="M135" s="11">
        <v>0.45</v>
      </c>
      <c r="O135" s="12"/>
    </row>
    <row r="136" spans="1:15" ht="15.75" customHeight="1">
      <c r="A136" s="1"/>
      <c r="B136" s="6" t="s">
        <v>23</v>
      </c>
      <c r="C136" s="6">
        <v>1197831</v>
      </c>
      <c r="D136" s="7">
        <v>44470</v>
      </c>
      <c r="E136" s="6" t="s">
        <v>24</v>
      </c>
      <c r="F136" s="6" t="s">
        <v>25</v>
      </c>
      <c r="G136" s="6" t="s">
        <v>26</v>
      </c>
      <c r="H136" s="6" t="s">
        <v>21</v>
      </c>
      <c r="I136" s="8">
        <v>0.45</v>
      </c>
      <c r="J136" s="9">
        <v>5750</v>
      </c>
      <c r="K136" s="10">
        <f t="shared" si="0"/>
        <v>2587.5</v>
      </c>
      <c r="L136" s="10">
        <f t="shared" si="1"/>
        <v>776.25</v>
      </c>
      <c r="M136" s="11">
        <v>0.3</v>
      </c>
      <c r="O136" s="12"/>
    </row>
    <row r="137" spans="1:15" ht="15.75" customHeight="1">
      <c r="A137" s="1"/>
      <c r="B137" s="6" t="s">
        <v>23</v>
      </c>
      <c r="C137" s="6">
        <v>1197831</v>
      </c>
      <c r="D137" s="7">
        <v>44470</v>
      </c>
      <c r="E137" s="6" t="s">
        <v>24</v>
      </c>
      <c r="F137" s="6" t="s">
        <v>25</v>
      </c>
      <c r="G137" s="6" t="s">
        <v>26</v>
      </c>
      <c r="H137" s="6" t="s">
        <v>22</v>
      </c>
      <c r="I137" s="8">
        <v>0.55000000000000004</v>
      </c>
      <c r="J137" s="9">
        <v>7500</v>
      </c>
      <c r="K137" s="10">
        <f t="shared" si="0"/>
        <v>4125</v>
      </c>
      <c r="L137" s="10">
        <f t="shared" si="1"/>
        <v>2062.5</v>
      </c>
      <c r="M137" s="11">
        <v>0.5</v>
      </c>
      <c r="O137" s="12"/>
    </row>
    <row r="138" spans="1:15" ht="15.75" customHeight="1">
      <c r="A138" s="1"/>
      <c r="B138" s="6" t="s">
        <v>23</v>
      </c>
      <c r="C138" s="6">
        <v>1197831</v>
      </c>
      <c r="D138" s="7">
        <v>44502</v>
      </c>
      <c r="E138" s="6" t="s">
        <v>24</v>
      </c>
      <c r="F138" s="6" t="s">
        <v>25</v>
      </c>
      <c r="G138" s="6" t="s">
        <v>26</v>
      </c>
      <c r="H138" s="6" t="s">
        <v>17</v>
      </c>
      <c r="I138" s="8">
        <v>0.45</v>
      </c>
      <c r="J138" s="9">
        <v>9000</v>
      </c>
      <c r="K138" s="10">
        <f t="shared" si="0"/>
        <v>4050</v>
      </c>
      <c r="L138" s="10">
        <f t="shared" si="1"/>
        <v>1417.5</v>
      </c>
      <c r="M138" s="11">
        <v>0.35</v>
      </c>
      <c r="O138" s="12"/>
    </row>
    <row r="139" spans="1:15" ht="15.75" customHeight="1">
      <c r="A139" s="1"/>
      <c r="B139" s="6" t="s">
        <v>23</v>
      </c>
      <c r="C139" s="6">
        <v>1197831</v>
      </c>
      <c r="D139" s="7">
        <v>44502</v>
      </c>
      <c r="E139" s="6" t="s">
        <v>24</v>
      </c>
      <c r="F139" s="6" t="s">
        <v>25</v>
      </c>
      <c r="G139" s="6" t="s">
        <v>26</v>
      </c>
      <c r="H139" s="6" t="s">
        <v>18</v>
      </c>
      <c r="I139" s="8">
        <v>0.45</v>
      </c>
      <c r="J139" s="9">
        <v>9000</v>
      </c>
      <c r="K139" s="10">
        <f t="shared" si="0"/>
        <v>4050</v>
      </c>
      <c r="L139" s="10">
        <f t="shared" si="1"/>
        <v>1417.5</v>
      </c>
      <c r="M139" s="11">
        <v>0.35</v>
      </c>
      <c r="O139" s="12"/>
    </row>
    <row r="140" spans="1:15" ht="15.75" customHeight="1">
      <c r="A140" s="1"/>
      <c r="B140" s="6" t="s">
        <v>23</v>
      </c>
      <c r="C140" s="6">
        <v>1197831</v>
      </c>
      <c r="D140" s="7">
        <v>44502</v>
      </c>
      <c r="E140" s="6" t="s">
        <v>24</v>
      </c>
      <c r="F140" s="6" t="s">
        <v>25</v>
      </c>
      <c r="G140" s="6" t="s">
        <v>26</v>
      </c>
      <c r="H140" s="6" t="s">
        <v>19</v>
      </c>
      <c r="I140" s="8">
        <v>0.5</v>
      </c>
      <c r="J140" s="9">
        <v>8250</v>
      </c>
      <c r="K140" s="10">
        <f t="shared" si="0"/>
        <v>4125</v>
      </c>
      <c r="L140" s="10">
        <f t="shared" si="1"/>
        <v>1443.75</v>
      </c>
      <c r="M140" s="11">
        <v>0.35</v>
      </c>
      <c r="O140" s="12"/>
    </row>
    <row r="141" spans="1:15" ht="15.75" customHeight="1">
      <c r="A141" s="1"/>
      <c r="B141" s="6" t="s">
        <v>23</v>
      </c>
      <c r="C141" s="6">
        <v>1197831</v>
      </c>
      <c r="D141" s="7">
        <v>44502</v>
      </c>
      <c r="E141" s="6" t="s">
        <v>24</v>
      </c>
      <c r="F141" s="6" t="s">
        <v>25</v>
      </c>
      <c r="G141" s="6" t="s">
        <v>26</v>
      </c>
      <c r="H141" s="6" t="s">
        <v>20</v>
      </c>
      <c r="I141" s="8">
        <v>0.5</v>
      </c>
      <c r="J141" s="9">
        <v>6750</v>
      </c>
      <c r="K141" s="10">
        <f t="shared" si="0"/>
        <v>3375</v>
      </c>
      <c r="L141" s="10">
        <f t="shared" si="1"/>
        <v>1518.75</v>
      </c>
      <c r="M141" s="11">
        <v>0.45</v>
      </c>
      <c r="O141" s="12"/>
    </row>
    <row r="142" spans="1:15" ht="15.75" customHeight="1">
      <c r="A142" s="1"/>
      <c r="B142" s="6" t="s">
        <v>23</v>
      </c>
      <c r="C142" s="6">
        <v>1197831</v>
      </c>
      <c r="D142" s="7">
        <v>44502</v>
      </c>
      <c r="E142" s="6" t="s">
        <v>24</v>
      </c>
      <c r="F142" s="6" t="s">
        <v>25</v>
      </c>
      <c r="G142" s="6" t="s">
        <v>26</v>
      </c>
      <c r="H142" s="6" t="s">
        <v>21</v>
      </c>
      <c r="I142" s="8">
        <v>0.45</v>
      </c>
      <c r="J142" s="9">
        <v>6500</v>
      </c>
      <c r="K142" s="10">
        <f t="shared" si="0"/>
        <v>2925</v>
      </c>
      <c r="L142" s="10">
        <f t="shared" si="1"/>
        <v>877.5</v>
      </c>
      <c r="M142" s="11">
        <v>0.3</v>
      </c>
      <c r="O142" s="12"/>
    </row>
    <row r="143" spans="1:15" ht="15.75" customHeight="1">
      <c r="A143" s="1"/>
      <c r="B143" s="6" t="s">
        <v>23</v>
      </c>
      <c r="C143" s="6">
        <v>1197831</v>
      </c>
      <c r="D143" s="7">
        <v>44502</v>
      </c>
      <c r="E143" s="6" t="s">
        <v>24</v>
      </c>
      <c r="F143" s="6" t="s">
        <v>25</v>
      </c>
      <c r="G143" s="6" t="s">
        <v>26</v>
      </c>
      <c r="H143" s="6" t="s">
        <v>22</v>
      </c>
      <c r="I143" s="8">
        <v>0.55000000000000004</v>
      </c>
      <c r="J143" s="9">
        <v>8500</v>
      </c>
      <c r="K143" s="10">
        <f t="shared" si="0"/>
        <v>4675</v>
      </c>
      <c r="L143" s="10">
        <f t="shared" si="1"/>
        <v>2337.5</v>
      </c>
      <c r="M143" s="11">
        <v>0.5</v>
      </c>
      <c r="O143" s="12"/>
    </row>
    <row r="144" spans="1:15" ht="15.75" customHeight="1">
      <c r="A144" s="1"/>
      <c r="B144" s="6" t="s">
        <v>23</v>
      </c>
      <c r="C144" s="6">
        <v>1197831</v>
      </c>
      <c r="D144" s="7">
        <v>44531</v>
      </c>
      <c r="E144" s="6" t="s">
        <v>24</v>
      </c>
      <c r="F144" s="6" t="s">
        <v>25</v>
      </c>
      <c r="G144" s="6" t="s">
        <v>26</v>
      </c>
      <c r="H144" s="6" t="s">
        <v>17</v>
      </c>
      <c r="I144" s="8">
        <v>0.45</v>
      </c>
      <c r="J144" s="9">
        <v>9500</v>
      </c>
      <c r="K144" s="10">
        <f t="shared" si="0"/>
        <v>4275</v>
      </c>
      <c r="L144" s="10">
        <f t="shared" si="1"/>
        <v>1496.25</v>
      </c>
      <c r="M144" s="11">
        <v>0.35</v>
      </c>
      <c r="O144" s="12"/>
    </row>
    <row r="145" spans="1:15" ht="15.75" customHeight="1">
      <c r="A145" s="1"/>
      <c r="B145" s="6" t="s">
        <v>23</v>
      </c>
      <c r="C145" s="6">
        <v>1197831</v>
      </c>
      <c r="D145" s="7">
        <v>44531</v>
      </c>
      <c r="E145" s="6" t="s">
        <v>24</v>
      </c>
      <c r="F145" s="6" t="s">
        <v>25</v>
      </c>
      <c r="G145" s="6" t="s">
        <v>26</v>
      </c>
      <c r="H145" s="6" t="s">
        <v>18</v>
      </c>
      <c r="I145" s="8">
        <v>0.45</v>
      </c>
      <c r="J145" s="9">
        <v>9500</v>
      </c>
      <c r="K145" s="10">
        <f t="shared" si="0"/>
        <v>4275</v>
      </c>
      <c r="L145" s="10">
        <f t="shared" si="1"/>
        <v>1496.25</v>
      </c>
      <c r="M145" s="11">
        <v>0.35</v>
      </c>
      <c r="O145" s="12"/>
    </row>
    <row r="146" spans="1:15" ht="15.75" customHeight="1">
      <c r="A146" s="1"/>
      <c r="B146" s="6" t="s">
        <v>23</v>
      </c>
      <c r="C146" s="6">
        <v>1197831</v>
      </c>
      <c r="D146" s="7">
        <v>44531</v>
      </c>
      <c r="E146" s="6" t="s">
        <v>24</v>
      </c>
      <c r="F146" s="6" t="s">
        <v>25</v>
      </c>
      <c r="G146" s="6" t="s">
        <v>26</v>
      </c>
      <c r="H146" s="6" t="s">
        <v>19</v>
      </c>
      <c r="I146" s="8">
        <v>0.5</v>
      </c>
      <c r="J146" s="9">
        <v>8500</v>
      </c>
      <c r="K146" s="10">
        <f t="shared" si="0"/>
        <v>4250</v>
      </c>
      <c r="L146" s="10">
        <f t="shared" si="1"/>
        <v>1487.5</v>
      </c>
      <c r="M146" s="11">
        <v>0.35</v>
      </c>
      <c r="O146" s="12"/>
    </row>
    <row r="147" spans="1:15" ht="15.75" customHeight="1">
      <c r="A147" s="1"/>
      <c r="B147" s="6" t="s">
        <v>23</v>
      </c>
      <c r="C147" s="6">
        <v>1197831</v>
      </c>
      <c r="D147" s="7">
        <v>44531</v>
      </c>
      <c r="E147" s="6" t="s">
        <v>24</v>
      </c>
      <c r="F147" s="6" t="s">
        <v>25</v>
      </c>
      <c r="G147" s="6" t="s">
        <v>26</v>
      </c>
      <c r="H147" s="6" t="s">
        <v>20</v>
      </c>
      <c r="I147" s="8">
        <v>0.5</v>
      </c>
      <c r="J147" s="9">
        <v>7000</v>
      </c>
      <c r="K147" s="10">
        <f t="shared" si="0"/>
        <v>3500</v>
      </c>
      <c r="L147" s="10">
        <f t="shared" si="1"/>
        <v>1575</v>
      </c>
      <c r="M147" s="11">
        <v>0.45</v>
      </c>
      <c r="O147" s="12"/>
    </row>
    <row r="148" spans="1:15" ht="15.75" customHeight="1">
      <c r="A148" s="1"/>
      <c r="B148" s="6" t="s">
        <v>23</v>
      </c>
      <c r="C148" s="6">
        <v>1197831</v>
      </c>
      <c r="D148" s="7">
        <v>44531</v>
      </c>
      <c r="E148" s="6" t="s">
        <v>24</v>
      </c>
      <c r="F148" s="6" t="s">
        <v>25</v>
      </c>
      <c r="G148" s="6" t="s">
        <v>26</v>
      </c>
      <c r="H148" s="6" t="s">
        <v>21</v>
      </c>
      <c r="I148" s="8">
        <v>0.45</v>
      </c>
      <c r="J148" s="9">
        <v>6500</v>
      </c>
      <c r="K148" s="10">
        <f t="shared" si="0"/>
        <v>2925</v>
      </c>
      <c r="L148" s="10">
        <f t="shared" si="1"/>
        <v>877.5</v>
      </c>
      <c r="M148" s="11">
        <v>0.3</v>
      </c>
      <c r="O148" s="12"/>
    </row>
    <row r="149" spans="1:15" ht="15.75" customHeight="1">
      <c r="A149" s="1"/>
      <c r="B149" s="6" t="s">
        <v>23</v>
      </c>
      <c r="C149" s="6">
        <v>1197831</v>
      </c>
      <c r="D149" s="7">
        <v>44531</v>
      </c>
      <c r="E149" s="6" t="s">
        <v>24</v>
      </c>
      <c r="F149" s="6" t="s">
        <v>25</v>
      </c>
      <c r="G149" s="6" t="s">
        <v>26</v>
      </c>
      <c r="H149" s="6" t="s">
        <v>22</v>
      </c>
      <c r="I149" s="8">
        <v>0.55000000000000004</v>
      </c>
      <c r="J149" s="9">
        <v>9000</v>
      </c>
      <c r="K149" s="10">
        <f t="shared" si="0"/>
        <v>4950</v>
      </c>
      <c r="L149" s="10">
        <f t="shared" si="1"/>
        <v>2475</v>
      </c>
      <c r="M149" s="11">
        <v>0.5</v>
      </c>
      <c r="O149" s="12"/>
    </row>
    <row r="150" spans="1:15" ht="15.75" customHeight="1">
      <c r="A150" s="1"/>
      <c r="B150" s="6" t="s">
        <v>27</v>
      </c>
      <c r="C150" s="6">
        <v>1128299</v>
      </c>
      <c r="D150" s="7">
        <v>44216</v>
      </c>
      <c r="E150" s="6" t="s">
        <v>28</v>
      </c>
      <c r="F150" s="6" t="s">
        <v>29</v>
      </c>
      <c r="G150" s="6" t="s">
        <v>30</v>
      </c>
      <c r="H150" s="6" t="s">
        <v>17</v>
      </c>
      <c r="I150" s="8">
        <v>0.39999999999999997</v>
      </c>
      <c r="J150" s="9">
        <v>7750</v>
      </c>
      <c r="K150" s="10">
        <f t="shared" si="0"/>
        <v>3099.9999999999995</v>
      </c>
      <c r="L150" s="10">
        <f t="shared" si="1"/>
        <v>1085</v>
      </c>
      <c r="M150" s="11">
        <v>0.35000000000000003</v>
      </c>
      <c r="O150" s="1"/>
    </row>
    <row r="151" spans="1:15" ht="15.75" customHeight="1">
      <c r="A151" s="1"/>
      <c r="B151" s="6" t="s">
        <v>27</v>
      </c>
      <c r="C151" s="6">
        <v>1128299</v>
      </c>
      <c r="D151" s="7">
        <v>44216</v>
      </c>
      <c r="E151" s="6" t="s">
        <v>28</v>
      </c>
      <c r="F151" s="6" t="s">
        <v>29</v>
      </c>
      <c r="G151" s="6" t="s">
        <v>30</v>
      </c>
      <c r="H151" s="6" t="s">
        <v>18</v>
      </c>
      <c r="I151" s="8">
        <v>0.5</v>
      </c>
      <c r="J151" s="9">
        <v>7750</v>
      </c>
      <c r="K151" s="10">
        <f t="shared" si="0"/>
        <v>3875</v>
      </c>
      <c r="L151" s="10">
        <f t="shared" si="1"/>
        <v>775</v>
      </c>
      <c r="M151" s="11">
        <v>0.2</v>
      </c>
      <c r="O151" s="1"/>
    </row>
    <row r="152" spans="1:15" ht="15.75" customHeight="1">
      <c r="A152" s="1"/>
      <c r="B152" s="6" t="s">
        <v>27</v>
      </c>
      <c r="C152" s="6">
        <v>1128299</v>
      </c>
      <c r="D152" s="7">
        <v>44216</v>
      </c>
      <c r="E152" s="6" t="s">
        <v>28</v>
      </c>
      <c r="F152" s="6" t="s">
        <v>29</v>
      </c>
      <c r="G152" s="6" t="s">
        <v>30</v>
      </c>
      <c r="H152" s="6" t="s">
        <v>19</v>
      </c>
      <c r="I152" s="8">
        <v>0.5</v>
      </c>
      <c r="J152" s="9">
        <v>7750</v>
      </c>
      <c r="K152" s="10">
        <f t="shared" si="0"/>
        <v>3875</v>
      </c>
      <c r="L152" s="10">
        <f t="shared" si="1"/>
        <v>1356.2500000000002</v>
      </c>
      <c r="M152" s="11">
        <v>0.35000000000000003</v>
      </c>
      <c r="O152" s="1"/>
    </row>
    <row r="153" spans="1:15" ht="15.75" customHeight="1">
      <c r="A153" s="1"/>
      <c r="B153" s="6" t="s">
        <v>27</v>
      </c>
      <c r="C153" s="6">
        <v>1128299</v>
      </c>
      <c r="D153" s="7">
        <v>44216</v>
      </c>
      <c r="E153" s="6" t="s">
        <v>28</v>
      </c>
      <c r="F153" s="6" t="s">
        <v>29</v>
      </c>
      <c r="G153" s="6" t="s">
        <v>30</v>
      </c>
      <c r="H153" s="6" t="s">
        <v>20</v>
      </c>
      <c r="I153" s="8">
        <v>0.5</v>
      </c>
      <c r="J153" s="9">
        <v>6250</v>
      </c>
      <c r="K153" s="10">
        <f t="shared" si="0"/>
        <v>3125</v>
      </c>
      <c r="L153" s="10">
        <f t="shared" si="1"/>
        <v>937.5</v>
      </c>
      <c r="M153" s="11">
        <v>0.3</v>
      </c>
      <c r="O153" s="1"/>
    </row>
    <row r="154" spans="1:15" ht="15.75" customHeight="1">
      <c r="A154" s="1"/>
      <c r="B154" s="6" t="s">
        <v>27</v>
      </c>
      <c r="C154" s="6">
        <v>1128299</v>
      </c>
      <c r="D154" s="7">
        <v>44216</v>
      </c>
      <c r="E154" s="6" t="s">
        <v>28</v>
      </c>
      <c r="F154" s="6" t="s">
        <v>29</v>
      </c>
      <c r="G154" s="6" t="s">
        <v>30</v>
      </c>
      <c r="H154" s="6" t="s">
        <v>21</v>
      </c>
      <c r="I154" s="8">
        <v>0.55000000000000004</v>
      </c>
      <c r="J154" s="9">
        <v>5750</v>
      </c>
      <c r="K154" s="10">
        <f t="shared" si="0"/>
        <v>3162.5000000000005</v>
      </c>
      <c r="L154" s="10">
        <f t="shared" si="1"/>
        <v>1581.2500000000002</v>
      </c>
      <c r="M154" s="11">
        <v>0.5</v>
      </c>
      <c r="O154" s="1"/>
    </row>
    <row r="155" spans="1:15" ht="15.75" customHeight="1">
      <c r="A155" s="1"/>
      <c r="B155" s="6" t="s">
        <v>27</v>
      </c>
      <c r="C155" s="6">
        <v>1128299</v>
      </c>
      <c r="D155" s="7">
        <v>44216</v>
      </c>
      <c r="E155" s="6" t="s">
        <v>28</v>
      </c>
      <c r="F155" s="6" t="s">
        <v>29</v>
      </c>
      <c r="G155" s="6" t="s">
        <v>30</v>
      </c>
      <c r="H155" s="6" t="s">
        <v>22</v>
      </c>
      <c r="I155" s="8">
        <v>0.5</v>
      </c>
      <c r="J155" s="9">
        <v>7750</v>
      </c>
      <c r="K155" s="10">
        <f t="shared" si="0"/>
        <v>3875</v>
      </c>
      <c r="L155" s="10">
        <f t="shared" si="1"/>
        <v>581.25000000000011</v>
      </c>
      <c r="M155" s="11">
        <v>0.15000000000000002</v>
      </c>
      <c r="O155" s="1"/>
    </row>
    <row r="156" spans="1:15" ht="15.75" customHeight="1">
      <c r="A156" s="1"/>
      <c r="B156" s="6" t="s">
        <v>27</v>
      </c>
      <c r="C156" s="6">
        <v>1128299</v>
      </c>
      <c r="D156" s="7">
        <v>44247</v>
      </c>
      <c r="E156" s="6" t="s">
        <v>28</v>
      </c>
      <c r="F156" s="6" t="s">
        <v>29</v>
      </c>
      <c r="G156" s="6" t="s">
        <v>30</v>
      </c>
      <c r="H156" s="6" t="s">
        <v>17</v>
      </c>
      <c r="I156" s="8">
        <v>0.39999999999999997</v>
      </c>
      <c r="J156" s="9">
        <v>8250</v>
      </c>
      <c r="K156" s="10">
        <f t="shared" si="0"/>
        <v>3299.9999999999995</v>
      </c>
      <c r="L156" s="10">
        <f t="shared" si="1"/>
        <v>1155</v>
      </c>
      <c r="M156" s="11">
        <v>0.35000000000000003</v>
      </c>
      <c r="O156" s="1"/>
    </row>
    <row r="157" spans="1:15" ht="15.75" customHeight="1">
      <c r="A157" s="1"/>
      <c r="B157" s="6" t="s">
        <v>27</v>
      </c>
      <c r="C157" s="6">
        <v>1128299</v>
      </c>
      <c r="D157" s="7">
        <v>44247</v>
      </c>
      <c r="E157" s="6" t="s">
        <v>28</v>
      </c>
      <c r="F157" s="6" t="s">
        <v>29</v>
      </c>
      <c r="G157" s="6" t="s">
        <v>30</v>
      </c>
      <c r="H157" s="6" t="s">
        <v>18</v>
      </c>
      <c r="I157" s="8">
        <v>0.5</v>
      </c>
      <c r="J157" s="9">
        <v>7250</v>
      </c>
      <c r="K157" s="10">
        <f t="shared" si="0"/>
        <v>3625</v>
      </c>
      <c r="L157" s="10">
        <f t="shared" si="1"/>
        <v>725</v>
      </c>
      <c r="M157" s="11">
        <v>0.2</v>
      </c>
      <c r="O157" s="1"/>
    </row>
    <row r="158" spans="1:15" ht="15.75" customHeight="1">
      <c r="A158" s="1"/>
      <c r="B158" s="6" t="s">
        <v>27</v>
      </c>
      <c r="C158" s="6">
        <v>1128299</v>
      </c>
      <c r="D158" s="7">
        <v>44247</v>
      </c>
      <c r="E158" s="6" t="s">
        <v>28</v>
      </c>
      <c r="F158" s="6" t="s">
        <v>29</v>
      </c>
      <c r="G158" s="6" t="s">
        <v>30</v>
      </c>
      <c r="H158" s="6" t="s">
        <v>19</v>
      </c>
      <c r="I158" s="8">
        <v>0.5</v>
      </c>
      <c r="J158" s="9">
        <v>7250</v>
      </c>
      <c r="K158" s="10">
        <f t="shared" si="0"/>
        <v>3625</v>
      </c>
      <c r="L158" s="10">
        <f t="shared" si="1"/>
        <v>1268.7500000000002</v>
      </c>
      <c r="M158" s="11">
        <v>0.35000000000000003</v>
      </c>
      <c r="O158" s="1"/>
    </row>
    <row r="159" spans="1:15" ht="15.75" customHeight="1">
      <c r="A159" s="1"/>
      <c r="B159" s="6" t="s">
        <v>27</v>
      </c>
      <c r="C159" s="6">
        <v>1128299</v>
      </c>
      <c r="D159" s="7">
        <v>44247</v>
      </c>
      <c r="E159" s="6" t="s">
        <v>28</v>
      </c>
      <c r="F159" s="6" t="s">
        <v>29</v>
      </c>
      <c r="G159" s="6" t="s">
        <v>30</v>
      </c>
      <c r="H159" s="6" t="s">
        <v>20</v>
      </c>
      <c r="I159" s="8">
        <v>0.5</v>
      </c>
      <c r="J159" s="9">
        <v>5750</v>
      </c>
      <c r="K159" s="10">
        <f t="shared" si="0"/>
        <v>2875</v>
      </c>
      <c r="L159" s="10">
        <f t="shared" si="1"/>
        <v>862.5</v>
      </c>
      <c r="M159" s="11">
        <v>0.3</v>
      </c>
      <c r="O159" s="1"/>
    </row>
    <row r="160" spans="1:15" ht="15.75" customHeight="1">
      <c r="A160" s="1"/>
      <c r="B160" s="6" t="s">
        <v>27</v>
      </c>
      <c r="C160" s="6">
        <v>1128299</v>
      </c>
      <c r="D160" s="7">
        <v>44247</v>
      </c>
      <c r="E160" s="6" t="s">
        <v>28</v>
      </c>
      <c r="F160" s="6" t="s">
        <v>29</v>
      </c>
      <c r="G160" s="6" t="s">
        <v>30</v>
      </c>
      <c r="H160" s="6" t="s">
        <v>21</v>
      </c>
      <c r="I160" s="8">
        <v>0.55000000000000004</v>
      </c>
      <c r="J160" s="9">
        <v>5000</v>
      </c>
      <c r="K160" s="10">
        <f t="shared" si="0"/>
        <v>2750</v>
      </c>
      <c r="L160" s="10">
        <f t="shared" si="1"/>
        <v>1375</v>
      </c>
      <c r="M160" s="11">
        <v>0.5</v>
      </c>
      <c r="O160" s="1"/>
    </row>
    <row r="161" spans="1:15" ht="15.75" customHeight="1">
      <c r="A161" s="1"/>
      <c r="B161" s="6" t="s">
        <v>27</v>
      </c>
      <c r="C161" s="6">
        <v>1128299</v>
      </c>
      <c r="D161" s="7">
        <v>44247</v>
      </c>
      <c r="E161" s="6" t="s">
        <v>28</v>
      </c>
      <c r="F161" s="6" t="s">
        <v>29</v>
      </c>
      <c r="G161" s="6" t="s">
        <v>30</v>
      </c>
      <c r="H161" s="6" t="s">
        <v>22</v>
      </c>
      <c r="I161" s="8">
        <v>0.5</v>
      </c>
      <c r="J161" s="9">
        <v>7000</v>
      </c>
      <c r="K161" s="10">
        <f t="shared" si="0"/>
        <v>3500</v>
      </c>
      <c r="L161" s="10">
        <f t="shared" si="1"/>
        <v>525.00000000000011</v>
      </c>
      <c r="M161" s="11">
        <v>0.15000000000000002</v>
      </c>
      <c r="O161" s="1"/>
    </row>
    <row r="162" spans="1:15" ht="15.75" customHeight="1">
      <c r="A162" s="1"/>
      <c r="B162" s="6" t="s">
        <v>27</v>
      </c>
      <c r="C162" s="6">
        <v>1128299</v>
      </c>
      <c r="D162" s="7">
        <v>44274</v>
      </c>
      <c r="E162" s="6" t="s">
        <v>28</v>
      </c>
      <c r="F162" s="6" t="s">
        <v>29</v>
      </c>
      <c r="G162" s="6" t="s">
        <v>30</v>
      </c>
      <c r="H162" s="6" t="s">
        <v>17</v>
      </c>
      <c r="I162" s="8">
        <v>0.5</v>
      </c>
      <c r="J162" s="9">
        <v>8500</v>
      </c>
      <c r="K162" s="10">
        <f t="shared" si="0"/>
        <v>4250</v>
      </c>
      <c r="L162" s="10">
        <f t="shared" si="1"/>
        <v>1487.5000000000002</v>
      </c>
      <c r="M162" s="11">
        <v>0.35000000000000003</v>
      </c>
      <c r="O162" s="1"/>
    </row>
    <row r="163" spans="1:15" ht="15.75" customHeight="1">
      <c r="A163" s="1"/>
      <c r="B163" s="6" t="s">
        <v>27</v>
      </c>
      <c r="C163" s="6">
        <v>1128299</v>
      </c>
      <c r="D163" s="7">
        <v>44274</v>
      </c>
      <c r="E163" s="6" t="s">
        <v>28</v>
      </c>
      <c r="F163" s="6" t="s">
        <v>29</v>
      </c>
      <c r="G163" s="6" t="s">
        <v>30</v>
      </c>
      <c r="H163" s="6" t="s">
        <v>18</v>
      </c>
      <c r="I163" s="8">
        <v>0.6</v>
      </c>
      <c r="J163" s="9">
        <v>7000</v>
      </c>
      <c r="K163" s="10">
        <f t="shared" si="0"/>
        <v>4200</v>
      </c>
      <c r="L163" s="10">
        <f t="shared" si="1"/>
        <v>840</v>
      </c>
      <c r="M163" s="11">
        <v>0.2</v>
      </c>
      <c r="O163" s="1"/>
    </row>
    <row r="164" spans="1:15" ht="15.75" customHeight="1">
      <c r="A164" s="1"/>
      <c r="B164" s="6" t="s">
        <v>27</v>
      </c>
      <c r="C164" s="6">
        <v>1128299</v>
      </c>
      <c r="D164" s="7">
        <v>44274</v>
      </c>
      <c r="E164" s="6" t="s">
        <v>28</v>
      </c>
      <c r="F164" s="6" t="s">
        <v>29</v>
      </c>
      <c r="G164" s="6" t="s">
        <v>30</v>
      </c>
      <c r="H164" s="6" t="s">
        <v>19</v>
      </c>
      <c r="I164" s="8">
        <v>0.6</v>
      </c>
      <c r="J164" s="9">
        <v>7000</v>
      </c>
      <c r="K164" s="10">
        <f t="shared" si="0"/>
        <v>4200</v>
      </c>
      <c r="L164" s="10">
        <f t="shared" si="1"/>
        <v>1470.0000000000002</v>
      </c>
      <c r="M164" s="11">
        <v>0.35000000000000003</v>
      </c>
      <c r="O164" s="1"/>
    </row>
    <row r="165" spans="1:15" ht="15.75" customHeight="1">
      <c r="A165" s="1"/>
      <c r="B165" s="6" t="s">
        <v>27</v>
      </c>
      <c r="C165" s="6">
        <v>1128299</v>
      </c>
      <c r="D165" s="7">
        <v>44274</v>
      </c>
      <c r="E165" s="6" t="s">
        <v>28</v>
      </c>
      <c r="F165" s="6" t="s">
        <v>29</v>
      </c>
      <c r="G165" s="6" t="s">
        <v>30</v>
      </c>
      <c r="H165" s="6" t="s">
        <v>20</v>
      </c>
      <c r="I165" s="8">
        <v>0.6</v>
      </c>
      <c r="J165" s="9">
        <v>6000</v>
      </c>
      <c r="K165" s="10">
        <f t="shared" si="0"/>
        <v>3600</v>
      </c>
      <c r="L165" s="10">
        <f t="shared" si="1"/>
        <v>1080</v>
      </c>
      <c r="M165" s="11">
        <v>0.3</v>
      </c>
      <c r="O165" s="1"/>
    </row>
    <row r="166" spans="1:15" ht="15.75" customHeight="1">
      <c r="A166" s="1"/>
      <c r="B166" s="6" t="s">
        <v>27</v>
      </c>
      <c r="C166" s="6">
        <v>1128299</v>
      </c>
      <c r="D166" s="7">
        <v>44274</v>
      </c>
      <c r="E166" s="6" t="s">
        <v>28</v>
      </c>
      <c r="F166" s="6" t="s">
        <v>29</v>
      </c>
      <c r="G166" s="6" t="s">
        <v>30</v>
      </c>
      <c r="H166" s="6" t="s">
        <v>21</v>
      </c>
      <c r="I166" s="8">
        <v>0.65</v>
      </c>
      <c r="J166" s="9">
        <v>5000</v>
      </c>
      <c r="K166" s="10">
        <f t="shared" si="0"/>
        <v>3250</v>
      </c>
      <c r="L166" s="10">
        <f t="shared" si="1"/>
        <v>1625</v>
      </c>
      <c r="M166" s="11">
        <v>0.5</v>
      </c>
      <c r="O166" s="1"/>
    </row>
    <row r="167" spans="1:15" ht="15.75" customHeight="1">
      <c r="A167" s="1"/>
      <c r="B167" s="6" t="s">
        <v>27</v>
      </c>
      <c r="C167" s="6">
        <v>1128299</v>
      </c>
      <c r="D167" s="7">
        <v>44274</v>
      </c>
      <c r="E167" s="6" t="s">
        <v>28</v>
      </c>
      <c r="F167" s="6" t="s">
        <v>29</v>
      </c>
      <c r="G167" s="6" t="s">
        <v>30</v>
      </c>
      <c r="H167" s="6" t="s">
        <v>22</v>
      </c>
      <c r="I167" s="8">
        <v>0.6</v>
      </c>
      <c r="J167" s="9">
        <v>7000</v>
      </c>
      <c r="K167" s="10">
        <f t="shared" si="0"/>
        <v>4200</v>
      </c>
      <c r="L167" s="10">
        <f t="shared" si="1"/>
        <v>630.00000000000011</v>
      </c>
      <c r="M167" s="11">
        <v>0.15000000000000002</v>
      </c>
      <c r="O167" s="1"/>
    </row>
    <row r="168" spans="1:15" ht="15.75" customHeight="1">
      <c r="A168" s="1"/>
      <c r="B168" s="6" t="s">
        <v>27</v>
      </c>
      <c r="C168" s="6">
        <v>1128299</v>
      </c>
      <c r="D168" s="7">
        <v>44306</v>
      </c>
      <c r="E168" s="6" t="s">
        <v>28</v>
      </c>
      <c r="F168" s="6" t="s">
        <v>29</v>
      </c>
      <c r="G168" s="6" t="s">
        <v>30</v>
      </c>
      <c r="H168" s="6" t="s">
        <v>17</v>
      </c>
      <c r="I168" s="8">
        <v>0.6</v>
      </c>
      <c r="J168" s="9">
        <v>8750</v>
      </c>
      <c r="K168" s="10">
        <f t="shared" si="0"/>
        <v>5250</v>
      </c>
      <c r="L168" s="10">
        <f t="shared" si="1"/>
        <v>1837.5000000000002</v>
      </c>
      <c r="M168" s="11">
        <v>0.35000000000000003</v>
      </c>
      <c r="O168" s="1"/>
    </row>
    <row r="169" spans="1:15" ht="15.75" customHeight="1">
      <c r="A169" s="1"/>
      <c r="B169" s="6" t="s">
        <v>27</v>
      </c>
      <c r="C169" s="6">
        <v>1128299</v>
      </c>
      <c r="D169" s="7">
        <v>44306</v>
      </c>
      <c r="E169" s="6" t="s">
        <v>28</v>
      </c>
      <c r="F169" s="6" t="s">
        <v>29</v>
      </c>
      <c r="G169" s="6" t="s">
        <v>30</v>
      </c>
      <c r="H169" s="6" t="s">
        <v>18</v>
      </c>
      <c r="I169" s="8">
        <v>0.65</v>
      </c>
      <c r="J169" s="9">
        <v>6750</v>
      </c>
      <c r="K169" s="10">
        <f t="shared" si="0"/>
        <v>4387.5</v>
      </c>
      <c r="L169" s="10">
        <f t="shared" si="1"/>
        <v>877.5</v>
      </c>
      <c r="M169" s="11">
        <v>0.2</v>
      </c>
      <c r="O169" s="1"/>
    </row>
    <row r="170" spans="1:15" ht="15.75" customHeight="1">
      <c r="A170" s="1"/>
      <c r="B170" s="6" t="s">
        <v>27</v>
      </c>
      <c r="C170" s="6">
        <v>1128299</v>
      </c>
      <c r="D170" s="7">
        <v>44306</v>
      </c>
      <c r="E170" s="6" t="s">
        <v>28</v>
      </c>
      <c r="F170" s="6" t="s">
        <v>29</v>
      </c>
      <c r="G170" s="6" t="s">
        <v>30</v>
      </c>
      <c r="H170" s="6" t="s">
        <v>19</v>
      </c>
      <c r="I170" s="8">
        <v>0.65</v>
      </c>
      <c r="J170" s="9">
        <v>7250</v>
      </c>
      <c r="K170" s="10">
        <f t="shared" si="0"/>
        <v>4712.5</v>
      </c>
      <c r="L170" s="10">
        <f t="shared" si="1"/>
        <v>1649.3750000000002</v>
      </c>
      <c r="M170" s="11">
        <v>0.35000000000000003</v>
      </c>
      <c r="O170" s="1"/>
    </row>
    <row r="171" spans="1:15" ht="15.75" customHeight="1">
      <c r="A171" s="1"/>
      <c r="B171" s="6" t="s">
        <v>27</v>
      </c>
      <c r="C171" s="6">
        <v>1128299</v>
      </c>
      <c r="D171" s="7">
        <v>44306</v>
      </c>
      <c r="E171" s="6" t="s">
        <v>28</v>
      </c>
      <c r="F171" s="6" t="s">
        <v>29</v>
      </c>
      <c r="G171" s="6" t="s">
        <v>30</v>
      </c>
      <c r="H171" s="6" t="s">
        <v>20</v>
      </c>
      <c r="I171" s="8">
        <v>0.6</v>
      </c>
      <c r="J171" s="9">
        <v>6250</v>
      </c>
      <c r="K171" s="10">
        <f t="shared" si="0"/>
        <v>3750</v>
      </c>
      <c r="L171" s="10">
        <f t="shared" si="1"/>
        <v>1125</v>
      </c>
      <c r="M171" s="11">
        <v>0.3</v>
      </c>
      <c r="O171" s="1"/>
    </row>
    <row r="172" spans="1:15" ht="15.75" customHeight="1">
      <c r="A172" s="1"/>
      <c r="B172" s="6" t="s">
        <v>27</v>
      </c>
      <c r="C172" s="6">
        <v>1128299</v>
      </c>
      <c r="D172" s="7">
        <v>44306</v>
      </c>
      <c r="E172" s="6" t="s">
        <v>28</v>
      </c>
      <c r="F172" s="6" t="s">
        <v>29</v>
      </c>
      <c r="G172" s="6" t="s">
        <v>30</v>
      </c>
      <c r="H172" s="6" t="s">
        <v>21</v>
      </c>
      <c r="I172" s="8">
        <v>0.65</v>
      </c>
      <c r="J172" s="9">
        <v>5250</v>
      </c>
      <c r="K172" s="10">
        <f t="shared" si="0"/>
        <v>3412.5</v>
      </c>
      <c r="L172" s="10">
        <f t="shared" si="1"/>
        <v>1706.25</v>
      </c>
      <c r="M172" s="11">
        <v>0.5</v>
      </c>
      <c r="O172" s="1"/>
    </row>
    <row r="173" spans="1:15" ht="15.75" customHeight="1">
      <c r="A173" s="1"/>
      <c r="B173" s="6" t="s">
        <v>27</v>
      </c>
      <c r="C173" s="6">
        <v>1128299</v>
      </c>
      <c r="D173" s="7">
        <v>44306</v>
      </c>
      <c r="E173" s="6" t="s">
        <v>28</v>
      </c>
      <c r="F173" s="6" t="s">
        <v>29</v>
      </c>
      <c r="G173" s="6" t="s">
        <v>30</v>
      </c>
      <c r="H173" s="6" t="s">
        <v>22</v>
      </c>
      <c r="I173" s="8">
        <v>0.8</v>
      </c>
      <c r="J173" s="9">
        <v>7000</v>
      </c>
      <c r="K173" s="10">
        <f t="shared" si="0"/>
        <v>5600</v>
      </c>
      <c r="L173" s="10">
        <f t="shared" si="1"/>
        <v>840.00000000000011</v>
      </c>
      <c r="M173" s="11">
        <v>0.15000000000000002</v>
      </c>
      <c r="O173" s="1"/>
    </row>
    <row r="174" spans="1:15" ht="15.75" customHeight="1">
      <c r="A174" s="1"/>
      <c r="B174" s="6" t="s">
        <v>27</v>
      </c>
      <c r="C174" s="6">
        <v>1128299</v>
      </c>
      <c r="D174" s="7">
        <v>44337</v>
      </c>
      <c r="E174" s="6" t="s">
        <v>28</v>
      </c>
      <c r="F174" s="6" t="s">
        <v>29</v>
      </c>
      <c r="G174" s="6" t="s">
        <v>30</v>
      </c>
      <c r="H174" s="6" t="s">
        <v>17</v>
      </c>
      <c r="I174" s="8">
        <v>0.6</v>
      </c>
      <c r="J174" s="9">
        <v>9000</v>
      </c>
      <c r="K174" s="10">
        <f t="shared" si="0"/>
        <v>5400</v>
      </c>
      <c r="L174" s="10">
        <f t="shared" si="1"/>
        <v>2160</v>
      </c>
      <c r="M174" s="11">
        <v>0.4</v>
      </c>
      <c r="O174" s="1"/>
    </row>
    <row r="175" spans="1:15" ht="15.75" customHeight="1">
      <c r="A175" s="1"/>
      <c r="B175" s="6" t="s">
        <v>27</v>
      </c>
      <c r="C175" s="6">
        <v>1128299</v>
      </c>
      <c r="D175" s="7">
        <v>44337</v>
      </c>
      <c r="E175" s="6" t="s">
        <v>28</v>
      </c>
      <c r="F175" s="6" t="s">
        <v>29</v>
      </c>
      <c r="G175" s="6" t="s">
        <v>30</v>
      </c>
      <c r="H175" s="6" t="s">
        <v>18</v>
      </c>
      <c r="I175" s="8">
        <v>0.65</v>
      </c>
      <c r="J175" s="9">
        <v>7500</v>
      </c>
      <c r="K175" s="10">
        <f t="shared" si="0"/>
        <v>4875</v>
      </c>
      <c r="L175" s="10">
        <f t="shared" si="1"/>
        <v>1218.75</v>
      </c>
      <c r="M175" s="11">
        <v>0.25</v>
      </c>
      <c r="O175" s="1"/>
    </row>
    <row r="176" spans="1:15" ht="15.75" customHeight="1">
      <c r="A176" s="1"/>
      <c r="B176" s="6" t="s">
        <v>27</v>
      </c>
      <c r="C176" s="6">
        <v>1128299</v>
      </c>
      <c r="D176" s="7">
        <v>44337</v>
      </c>
      <c r="E176" s="6" t="s">
        <v>28</v>
      </c>
      <c r="F176" s="6" t="s">
        <v>29</v>
      </c>
      <c r="G176" s="6" t="s">
        <v>30</v>
      </c>
      <c r="H176" s="6" t="s">
        <v>19</v>
      </c>
      <c r="I176" s="8">
        <v>0.65</v>
      </c>
      <c r="J176" s="9">
        <v>7500</v>
      </c>
      <c r="K176" s="10">
        <f t="shared" si="0"/>
        <v>4875</v>
      </c>
      <c r="L176" s="10">
        <f t="shared" si="1"/>
        <v>1950</v>
      </c>
      <c r="M176" s="11">
        <v>0.4</v>
      </c>
      <c r="O176" s="1"/>
    </row>
    <row r="177" spans="1:15" ht="15.75" customHeight="1">
      <c r="A177" s="1"/>
      <c r="B177" s="6" t="s">
        <v>27</v>
      </c>
      <c r="C177" s="6">
        <v>1128299</v>
      </c>
      <c r="D177" s="7">
        <v>44337</v>
      </c>
      <c r="E177" s="6" t="s">
        <v>28</v>
      </c>
      <c r="F177" s="6" t="s">
        <v>29</v>
      </c>
      <c r="G177" s="6" t="s">
        <v>30</v>
      </c>
      <c r="H177" s="6" t="s">
        <v>20</v>
      </c>
      <c r="I177" s="8">
        <v>0.6</v>
      </c>
      <c r="J177" s="9">
        <v>6500</v>
      </c>
      <c r="K177" s="10">
        <f t="shared" si="0"/>
        <v>3900</v>
      </c>
      <c r="L177" s="10">
        <f t="shared" si="1"/>
        <v>1365</v>
      </c>
      <c r="M177" s="11">
        <v>0.35</v>
      </c>
      <c r="O177" s="1"/>
    </row>
    <row r="178" spans="1:15" ht="15.75" customHeight="1">
      <c r="A178" s="1"/>
      <c r="B178" s="6" t="s">
        <v>27</v>
      </c>
      <c r="C178" s="6">
        <v>1128299</v>
      </c>
      <c r="D178" s="7">
        <v>44337</v>
      </c>
      <c r="E178" s="6" t="s">
        <v>28</v>
      </c>
      <c r="F178" s="6" t="s">
        <v>29</v>
      </c>
      <c r="G178" s="6" t="s">
        <v>30</v>
      </c>
      <c r="H178" s="6" t="s">
        <v>21</v>
      </c>
      <c r="I178" s="8">
        <v>0.65</v>
      </c>
      <c r="J178" s="9">
        <v>5500</v>
      </c>
      <c r="K178" s="10">
        <f t="shared" si="0"/>
        <v>3575</v>
      </c>
      <c r="L178" s="10">
        <f t="shared" si="1"/>
        <v>1966.2500000000002</v>
      </c>
      <c r="M178" s="11">
        <v>0.55000000000000004</v>
      </c>
      <c r="O178" s="1"/>
    </row>
    <row r="179" spans="1:15" ht="15.75" customHeight="1">
      <c r="A179" s="1"/>
      <c r="B179" s="6" t="s">
        <v>27</v>
      </c>
      <c r="C179" s="6">
        <v>1128299</v>
      </c>
      <c r="D179" s="7">
        <v>44337</v>
      </c>
      <c r="E179" s="6" t="s">
        <v>28</v>
      </c>
      <c r="F179" s="6" t="s">
        <v>29</v>
      </c>
      <c r="G179" s="6" t="s">
        <v>30</v>
      </c>
      <c r="H179" s="6" t="s">
        <v>22</v>
      </c>
      <c r="I179" s="8">
        <v>0.8</v>
      </c>
      <c r="J179" s="9">
        <v>7250</v>
      </c>
      <c r="K179" s="10">
        <f t="shared" si="0"/>
        <v>5800</v>
      </c>
      <c r="L179" s="10">
        <f t="shared" si="1"/>
        <v>1160</v>
      </c>
      <c r="M179" s="11">
        <v>0.2</v>
      </c>
      <c r="O179" s="1"/>
    </row>
    <row r="180" spans="1:15" ht="15.75" customHeight="1">
      <c r="A180" s="1"/>
      <c r="B180" s="6" t="s">
        <v>27</v>
      </c>
      <c r="C180" s="6">
        <v>1128299</v>
      </c>
      <c r="D180" s="7">
        <v>44367</v>
      </c>
      <c r="E180" s="6" t="s">
        <v>28</v>
      </c>
      <c r="F180" s="6" t="s">
        <v>29</v>
      </c>
      <c r="G180" s="6" t="s">
        <v>30</v>
      </c>
      <c r="H180" s="6" t="s">
        <v>17</v>
      </c>
      <c r="I180" s="8">
        <v>0.6</v>
      </c>
      <c r="J180" s="9">
        <v>9750</v>
      </c>
      <c r="K180" s="10">
        <f t="shared" si="0"/>
        <v>5850</v>
      </c>
      <c r="L180" s="10">
        <f t="shared" si="1"/>
        <v>2340</v>
      </c>
      <c r="M180" s="11">
        <v>0.4</v>
      </c>
      <c r="O180" s="1"/>
    </row>
    <row r="181" spans="1:15" ht="15.75" customHeight="1">
      <c r="A181" s="1"/>
      <c r="B181" s="6" t="s">
        <v>27</v>
      </c>
      <c r="C181" s="6">
        <v>1128299</v>
      </c>
      <c r="D181" s="7">
        <v>44367</v>
      </c>
      <c r="E181" s="6" t="s">
        <v>28</v>
      </c>
      <c r="F181" s="6" t="s">
        <v>29</v>
      </c>
      <c r="G181" s="6" t="s">
        <v>30</v>
      </c>
      <c r="H181" s="6" t="s">
        <v>18</v>
      </c>
      <c r="I181" s="8">
        <v>0.65</v>
      </c>
      <c r="J181" s="9">
        <v>8250</v>
      </c>
      <c r="K181" s="10">
        <f t="shared" si="0"/>
        <v>5362.5</v>
      </c>
      <c r="L181" s="10">
        <f t="shared" si="1"/>
        <v>1340.625</v>
      </c>
      <c r="M181" s="11">
        <v>0.25</v>
      </c>
      <c r="O181" s="1"/>
    </row>
    <row r="182" spans="1:15" ht="15.75" customHeight="1">
      <c r="A182" s="1"/>
      <c r="B182" s="6" t="s">
        <v>27</v>
      </c>
      <c r="C182" s="6">
        <v>1128299</v>
      </c>
      <c r="D182" s="7">
        <v>44367</v>
      </c>
      <c r="E182" s="6" t="s">
        <v>28</v>
      </c>
      <c r="F182" s="6" t="s">
        <v>29</v>
      </c>
      <c r="G182" s="6" t="s">
        <v>30</v>
      </c>
      <c r="H182" s="6" t="s">
        <v>19</v>
      </c>
      <c r="I182" s="8">
        <v>0.65</v>
      </c>
      <c r="J182" s="9">
        <v>8250</v>
      </c>
      <c r="K182" s="10">
        <f t="shared" si="0"/>
        <v>5362.5</v>
      </c>
      <c r="L182" s="10">
        <f t="shared" si="1"/>
        <v>2145</v>
      </c>
      <c r="M182" s="11">
        <v>0.4</v>
      </c>
      <c r="O182" s="1"/>
    </row>
    <row r="183" spans="1:15" ht="15.75" customHeight="1">
      <c r="A183" s="1"/>
      <c r="B183" s="6" t="s">
        <v>27</v>
      </c>
      <c r="C183" s="6">
        <v>1128299</v>
      </c>
      <c r="D183" s="7">
        <v>44367</v>
      </c>
      <c r="E183" s="6" t="s">
        <v>28</v>
      </c>
      <c r="F183" s="6" t="s">
        <v>29</v>
      </c>
      <c r="G183" s="6" t="s">
        <v>30</v>
      </c>
      <c r="H183" s="6" t="s">
        <v>20</v>
      </c>
      <c r="I183" s="8">
        <v>0.6</v>
      </c>
      <c r="J183" s="9">
        <v>7000</v>
      </c>
      <c r="K183" s="10">
        <f t="shared" si="0"/>
        <v>4200</v>
      </c>
      <c r="L183" s="10">
        <f t="shared" si="1"/>
        <v>1470</v>
      </c>
      <c r="M183" s="11">
        <v>0.35</v>
      </c>
      <c r="O183" s="1"/>
    </row>
    <row r="184" spans="1:15" ht="15.75" customHeight="1">
      <c r="A184" s="1"/>
      <c r="B184" s="6" t="s">
        <v>27</v>
      </c>
      <c r="C184" s="6">
        <v>1128299</v>
      </c>
      <c r="D184" s="7">
        <v>44367</v>
      </c>
      <c r="E184" s="6" t="s">
        <v>28</v>
      </c>
      <c r="F184" s="6" t="s">
        <v>29</v>
      </c>
      <c r="G184" s="6" t="s">
        <v>30</v>
      </c>
      <c r="H184" s="6" t="s">
        <v>21</v>
      </c>
      <c r="I184" s="8">
        <v>0.65</v>
      </c>
      <c r="J184" s="9">
        <v>5750</v>
      </c>
      <c r="K184" s="10">
        <f t="shared" si="0"/>
        <v>3737.5</v>
      </c>
      <c r="L184" s="10">
        <f t="shared" si="1"/>
        <v>2055.625</v>
      </c>
      <c r="M184" s="11">
        <v>0.55000000000000004</v>
      </c>
      <c r="O184" s="1"/>
    </row>
    <row r="185" spans="1:15" ht="15.75" customHeight="1">
      <c r="A185" s="1"/>
      <c r="B185" s="6" t="s">
        <v>27</v>
      </c>
      <c r="C185" s="6">
        <v>1128299</v>
      </c>
      <c r="D185" s="7">
        <v>44367</v>
      </c>
      <c r="E185" s="6" t="s">
        <v>28</v>
      </c>
      <c r="F185" s="6" t="s">
        <v>29</v>
      </c>
      <c r="G185" s="6" t="s">
        <v>30</v>
      </c>
      <c r="H185" s="6" t="s">
        <v>22</v>
      </c>
      <c r="I185" s="8">
        <v>0.8</v>
      </c>
      <c r="J185" s="9">
        <v>8750</v>
      </c>
      <c r="K185" s="10">
        <f t="shared" si="0"/>
        <v>7000</v>
      </c>
      <c r="L185" s="10">
        <f t="shared" si="1"/>
        <v>1400</v>
      </c>
      <c r="M185" s="11">
        <v>0.2</v>
      </c>
      <c r="O185" s="1"/>
    </row>
    <row r="186" spans="1:15" ht="15.75" customHeight="1">
      <c r="A186" s="1"/>
      <c r="B186" s="6" t="s">
        <v>27</v>
      </c>
      <c r="C186" s="6">
        <v>1128299</v>
      </c>
      <c r="D186" s="7">
        <v>44396</v>
      </c>
      <c r="E186" s="6" t="s">
        <v>28</v>
      </c>
      <c r="F186" s="6" t="s">
        <v>29</v>
      </c>
      <c r="G186" s="6" t="s">
        <v>30</v>
      </c>
      <c r="H186" s="6" t="s">
        <v>17</v>
      </c>
      <c r="I186" s="8">
        <v>0.6</v>
      </c>
      <c r="J186" s="9">
        <v>10250</v>
      </c>
      <c r="K186" s="10">
        <f t="shared" si="0"/>
        <v>6150</v>
      </c>
      <c r="L186" s="10">
        <f t="shared" si="1"/>
        <v>2152.5</v>
      </c>
      <c r="M186" s="11">
        <v>0.35000000000000003</v>
      </c>
      <c r="O186" s="1"/>
    </row>
    <row r="187" spans="1:15" ht="15.75" customHeight="1">
      <c r="A187" s="1"/>
      <c r="B187" s="6" t="s">
        <v>27</v>
      </c>
      <c r="C187" s="6">
        <v>1128299</v>
      </c>
      <c r="D187" s="7">
        <v>44396</v>
      </c>
      <c r="E187" s="6" t="s">
        <v>28</v>
      </c>
      <c r="F187" s="6" t="s">
        <v>29</v>
      </c>
      <c r="G187" s="6" t="s">
        <v>30</v>
      </c>
      <c r="H187" s="6" t="s">
        <v>18</v>
      </c>
      <c r="I187" s="8">
        <v>0.65</v>
      </c>
      <c r="J187" s="9">
        <v>8750</v>
      </c>
      <c r="K187" s="10">
        <f t="shared" si="0"/>
        <v>5687.5</v>
      </c>
      <c r="L187" s="10">
        <f t="shared" si="1"/>
        <v>1137.5</v>
      </c>
      <c r="M187" s="11">
        <v>0.2</v>
      </c>
      <c r="O187" s="1"/>
    </row>
    <row r="188" spans="1:15" ht="15.75" customHeight="1">
      <c r="A188" s="1"/>
      <c r="B188" s="6" t="s">
        <v>27</v>
      </c>
      <c r="C188" s="6">
        <v>1128299</v>
      </c>
      <c r="D188" s="7">
        <v>44396</v>
      </c>
      <c r="E188" s="6" t="s">
        <v>28</v>
      </c>
      <c r="F188" s="6" t="s">
        <v>29</v>
      </c>
      <c r="G188" s="6" t="s">
        <v>30</v>
      </c>
      <c r="H188" s="6" t="s">
        <v>19</v>
      </c>
      <c r="I188" s="8">
        <v>0.65</v>
      </c>
      <c r="J188" s="9">
        <v>8250</v>
      </c>
      <c r="K188" s="10">
        <f t="shared" si="0"/>
        <v>5362.5</v>
      </c>
      <c r="L188" s="10">
        <f t="shared" si="1"/>
        <v>1876.8750000000002</v>
      </c>
      <c r="M188" s="11">
        <v>0.35000000000000003</v>
      </c>
      <c r="O188" s="1"/>
    </row>
    <row r="189" spans="1:15" ht="15.75" customHeight="1">
      <c r="A189" s="1"/>
      <c r="B189" s="6" t="s">
        <v>27</v>
      </c>
      <c r="C189" s="6">
        <v>1128299</v>
      </c>
      <c r="D189" s="7">
        <v>44396</v>
      </c>
      <c r="E189" s="6" t="s">
        <v>28</v>
      </c>
      <c r="F189" s="6" t="s">
        <v>29</v>
      </c>
      <c r="G189" s="6" t="s">
        <v>30</v>
      </c>
      <c r="H189" s="6" t="s">
        <v>20</v>
      </c>
      <c r="I189" s="8">
        <v>0.6</v>
      </c>
      <c r="J189" s="9">
        <v>7250</v>
      </c>
      <c r="K189" s="10">
        <f t="shared" si="0"/>
        <v>4350</v>
      </c>
      <c r="L189" s="10">
        <f t="shared" si="1"/>
        <v>1305</v>
      </c>
      <c r="M189" s="11">
        <v>0.3</v>
      </c>
      <c r="O189" s="1"/>
    </row>
    <row r="190" spans="1:15" ht="15.75" customHeight="1">
      <c r="A190" s="1"/>
      <c r="B190" s="6" t="s">
        <v>27</v>
      </c>
      <c r="C190" s="6">
        <v>1128299</v>
      </c>
      <c r="D190" s="7">
        <v>44396</v>
      </c>
      <c r="E190" s="6" t="s">
        <v>28</v>
      </c>
      <c r="F190" s="6" t="s">
        <v>29</v>
      </c>
      <c r="G190" s="6" t="s">
        <v>30</v>
      </c>
      <c r="H190" s="6" t="s">
        <v>21</v>
      </c>
      <c r="I190" s="8">
        <v>0.65</v>
      </c>
      <c r="J190" s="9">
        <v>7750</v>
      </c>
      <c r="K190" s="10">
        <f t="shared" si="0"/>
        <v>5037.5</v>
      </c>
      <c r="L190" s="10">
        <f t="shared" si="1"/>
        <v>2518.75</v>
      </c>
      <c r="M190" s="11">
        <v>0.5</v>
      </c>
      <c r="O190" s="1"/>
    </row>
    <row r="191" spans="1:15" ht="15.75" customHeight="1">
      <c r="A191" s="1"/>
      <c r="B191" s="6" t="s">
        <v>27</v>
      </c>
      <c r="C191" s="6">
        <v>1128299</v>
      </c>
      <c r="D191" s="7">
        <v>44396</v>
      </c>
      <c r="E191" s="6" t="s">
        <v>28</v>
      </c>
      <c r="F191" s="6" t="s">
        <v>29</v>
      </c>
      <c r="G191" s="6" t="s">
        <v>30</v>
      </c>
      <c r="H191" s="6" t="s">
        <v>22</v>
      </c>
      <c r="I191" s="8">
        <v>0.8</v>
      </c>
      <c r="J191" s="9">
        <v>7750</v>
      </c>
      <c r="K191" s="10">
        <f t="shared" si="0"/>
        <v>6200</v>
      </c>
      <c r="L191" s="10">
        <f t="shared" si="1"/>
        <v>930.00000000000011</v>
      </c>
      <c r="M191" s="11">
        <v>0.15000000000000002</v>
      </c>
      <c r="O191" s="1"/>
    </row>
    <row r="192" spans="1:15" ht="15.75" customHeight="1">
      <c r="A192" s="1"/>
      <c r="B192" s="6" t="s">
        <v>27</v>
      </c>
      <c r="C192" s="6">
        <v>1128299</v>
      </c>
      <c r="D192" s="7">
        <v>44428</v>
      </c>
      <c r="E192" s="6" t="s">
        <v>28</v>
      </c>
      <c r="F192" s="6" t="s">
        <v>29</v>
      </c>
      <c r="G192" s="6" t="s">
        <v>30</v>
      </c>
      <c r="H192" s="6" t="s">
        <v>17</v>
      </c>
      <c r="I192" s="8">
        <v>0.65</v>
      </c>
      <c r="J192" s="9">
        <v>9750</v>
      </c>
      <c r="K192" s="10">
        <f t="shared" si="0"/>
        <v>6337.5</v>
      </c>
      <c r="L192" s="10">
        <f t="shared" si="1"/>
        <v>2218.125</v>
      </c>
      <c r="M192" s="11">
        <v>0.35000000000000003</v>
      </c>
      <c r="O192" s="1"/>
    </row>
    <row r="193" spans="1:15" ht="15.75" customHeight="1">
      <c r="A193" s="1"/>
      <c r="B193" s="6" t="s">
        <v>27</v>
      </c>
      <c r="C193" s="6">
        <v>1128299</v>
      </c>
      <c r="D193" s="7">
        <v>44428</v>
      </c>
      <c r="E193" s="6" t="s">
        <v>28</v>
      </c>
      <c r="F193" s="6" t="s">
        <v>29</v>
      </c>
      <c r="G193" s="6" t="s">
        <v>30</v>
      </c>
      <c r="H193" s="6" t="s">
        <v>18</v>
      </c>
      <c r="I193" s="8">
        <v>0.70000000000000007</v>
      </c>
      <c r="J193" s="9">
        <v>9250</v>
      </c>
      <c r="K193" s="10">
        <f t="shared" si="0"/>
        <v>6475.0000000000009</v>
      </c>
      <c r="L193" s="10">
        <f t="shared" si="1"/>
        <v>1295.0000000000002</v>
      </c>
      <c r="M193" s="11">
        <v>0.2</v>
      </c>
      <c r="O193" s="1"/>
    </row>
    <row r="194" spans="1:15" ht="15.75" customHeight="1">
      <c r="A194" s="1"/>
      <c r="B194" s="6" t="s">
        <v>27</v>
      </c>
      <c r="C194" s="6">
        <v>1128299</v>
      </c>
      <c r="D194" s="7">
        <v>44428</v>
      </c>
      <c r="E194" s="6" t="s">
        <v>28</v>
      </c>
      <c r="F194" s="6" t="s">
        <v>29</v>
      </c>
      <c r="G194" s="6" t="s">
        <v>30</v>
      </c>
      <c r="H194" s="6" t="s">
        <v>19</v>
      </c>
      <c r="I194" s="8">
        <v>0.65</v>
      </c>
      <c r="J194" s="9">
        <v>8000</v>
      </c>
      <c r="K194" s="10">
        <f t="shared" si="0"/>
        <v>5200</v>
      </c>
      <c r="L194" s="10">
        <f t="shared" si="1"/>
        <v>1820.0000000000002</v>
      </c>
      <c r="M194" s="11">
        <v>0.35000000000000003</v>
      </c>
      <c r="O194" s="1"/>
    </row>
    <row r="195" spans="1:15" ht="15.75" customHeight="1">
      <c r="A195" s="1"/>
      <c r="B195" s="6" t="s">
        <v>27</v>
      </c>
      <c r="C195" s="6">
        <v>1128299</v>
      </c>
      <c r="D195" s="7">
        <v>44428</v>
      </c>
      <c r="E195" s="6" t="s">
        <v>28</v>
      </c>
      <c r="F195" s="6" t="s">
        <v>29</v>
      </c>
      <c r="G195" s="6" t="s">
        <v>30</v>
      </c>
      <c r="H195" s="6" t="s">
        <v>20</v>
      </c>
      <c r="I195" s="8">
        <v>0.65</v>
      </c>
      <c r="J195" s="9">
        <v>7500</v>
      </c>
      <c r="K195" s="10">
        <f t="shared" si="0"/>
        <v>4875</v>
      </c>
      <c r="L195" s="10">
        <f t="shared" si="1"/>
        <v>1462.5</v>
      </c>
      <c r="M195" s="11">
        <v>0.3</v>
      </c>
      <c r="O195" s="1"/>
    </row>
    <row r="196" spans="1:15" ht="15.75" customHeight="1">
      <c r="A196" s="1"/>
      <c r="B196" s="6" t="s">
        <v>27</v>
      </c>
      <c r="C196" s="6">
        <v>1128299</v>
      </c>
      <c r="D196" s="7">
        <v>44428</v>
      </c>
      <c r="E196" s="6" t="s">
        <v>28</v>
      </c>
      <c r="F196" s="6" t="s">
        <v>29</v>
      </c>
      <c r="G196" s="6" t="s">
        <v>30</v>
      </c>
      <c r="H196" s="6" t="s">
        <v>21</v>
      </c>
      <c r="I196" s="8">
        <v>0.75</v>
      </c>
      <c r="J196" s="9">
        <v>7500</v>
      </c>
      <c r="K196" s="10">
        <f t="shared" si="0"/>
        <v>5625</v>
      </c>
      <c r="L196" s="10">
        <f t="shared" si="1"/>
        <v>2812.5</v>
      </c>
      <c r="M196" s="11">
        <v>0.5</v>
      </c>
      <c r="O196" s="1"/>
    </row>
    <row r="197" spans="1:15" ht="15.75" customHeight="1">
      <c r="A197" s="1"/>
      <c r="B197" s="6" t="s">
        <v>27</v>
      </c>
      <c r="C197" s="6">
        <v>1128299</v>
      </c>
      <c r="D197" s="7">
        <v>44428</v>
      </c>
      <c r="E197" s="6" t="s">
        <v>28</v>
      </c>
      <c r="F197" s="6" t="s">
        <v>29</v>
      </c>
      <c r="G197" s="6" t="s">
        <v>30</v>
      </c>
      <c r="H197" s="6" t="s">
        <v>22</v>
      </c>
      <c r="I197" s="8">
        <v>0.8</v>
      </c>
      <c r="J197" s="9">
        <v>7250</v>
      </c>
      <c r="K197" s="10">
        <f t="shared" si="0"/>
        <v>5800</v>
      </c>
      <c r="L197" s="10">
        <f t="shared" si="1"/>
        <v>870.00000000000011</v>
      </c>
      <c r="M197" s="11">
        <v>0.15000000000000002</v>
      </c>
      <c r="O197" s="1"/>
    </row>
    <row r="198" spans="1:15" ht="15.75" customHeight="1">
      <c r="A198" s="1"/>
      <c r="B198" s="6" t="s">
        <v>27</v>
      </c>
      <c r="C198" s="6">
        <v>1128299</v>
      </c>
      <c r="D198" s="7">
        <v>44460</v>
      </c>
      <c r="E198" s="6" t="s">
        <v>28</v>
      </c>
      <c r="F198" s="6" t="s">
        <v>29</v>
      </c>
      <c r="G198" s="6" t="s">
        <v>30</v>
      </c>
      <c r="H198" s="6" t="s">
        <v>17</v>
      </c>
      <c r="I198" s="8">
        <v>0.55000000000000004</v>
      </c>
      <c r="J198" s="9">
        <v>9250</v>
      </c>
      <c r="K198" s="10">
        <f t="shared" si="0"/>
        <v>5087.5</v>
      </c>
      <c r="L198" s="10">
        <f t="shared" si="1"/>
        <v>1526.2500000000002</v>
      </c>
      <c r="M198" s="11">
        <v>0.30000000000000004</v>
      </c>
      <c r="O198" s="1"/>
    </row>
    <row r="199" spans="1:15" ht="15.75" customHeight="1">
      <c r="A199" s="1"/>
      <c r="B199" s="6" t="s">
        <v>27</v>
      </c>
      <c r="C199" s="6">
        <v>1128299</v>
      </c>
      <c r="D199" s="7">
        <v>44460</v>
      </c>
      <c r="E199" s="6" t="s">
        <v>28</v>
      </c>
      <c r="F199" s="6" t="s">
        <v>29</v>
      </c>
      <c r="G199" s="6" t="s">
        <v>30</v>
      </c>
      <c r="H199" s="6" t="s">
        <v>18</v>
      </c>
      <c r="I199" s="8">
        <v>0.60000000000000009</v>
      </c>
      <c r="J199" s="9">
        <v>9250</v>
      </c>
      <c r="K199" s="10">
        <f t="shared" si="0"/>
        <v>5550.0000000000009</v>
      </c>
      <c r="L199" s="10">
        <f t="shared" si="1"/>
        <v>832.50000000000011</v>
      </c>
      <c r="M199" s="11">
        <v>0.15</v>
      </c>
      <c r="O199" s="1"/>
    </row>
    <row r="200" spans="1:15" ht="15.75" customHeight="1">
      <c r="A200" s="1"/>
      <c r="B200" s="6" t="s">
        <v>27</v>
      </c>
      <c r="C200" s="6">
        <v>1128299</v>
      </c>
      <c r="D200" s="7">
        <v>44460</v>
      </c>
      <c r="E200" s="6" t="s">
        <v>28</v>
      </c>
      <c r="F200" s="6" t="s">
        <v>29</v>
      </c>
      <c r="G200" s="6" t="s">
        <v>30</v>
      </c>
      <c r="H200" s="6" t="s">
        <v>19</v>
      </c>
      <c r="I200" s="8">
        <v>0.55000000000000004</v>
      </c>
      <c r="J200" s="9">
        <v>7750</v>
      </c>
      <c r="K200" s="10">
        <f t="shared" si="0"/>
        <v>4262.5</v>
      </c>
      <c r="L200" s="10">
        <f t="shared" si="1"/>
        <v>1278.7500000000002</v>
      </c>
      <c r="M200" s="11">
        <v>0.30000000000000004</v>
      </c>
      <c r="O200" s="1"/>
    </row>
    <row r="201" spans="1:15" ht="15.75" customHeight="1">
      <c r="A201" s="1"/>
      <c r="B201" s="6" t="s">
        <v>27</v>
      </c>
      <c r="C201" s="6">
        <v>1128299</v>
      </c>
      <c r="D201" s="7">
        <v>44460</v>
      </c>
      <c r="E201" s="6" t="s">
        <v>28</v>
      </c>
      <c r="F201" s="6" t="s">
        <v>29</v>
      </c>
      <c r="G201" s="6" t="s">
        <v>30</v>
      </c>
      <c r="H201" s="6" t="s">
        <v>20</v>
      </c>
      <c r="I201" s="8">
        <v>0.55000000000000004</v>
      </c>
      <c r="J201" s="9">
        <v>7250</v>
      </c>
      <c r="K201" s="10">
        <f t="shared" si="0"/>
        <v>3987.5000000000005</v>
      </c>
      <c r="L201" s="10">
        <f t="shared" si="1"/>
        <v>996.875</v>
      </c>
      <c r="M201" s="11">
        <v>0.24999999999999997</v>
      </c>
      <c r="O201" s="1"/>
    </row>
    <row r="202" spans="1:15" ht="15.75" customHeight="1">
      <c r="A202" s="1"/>
      <c r="B202" s="6" t="s">
        <v>27</v>
      </c>
      <c r="C202" s="6">
        <v>1128299</v>
      </c>
      <c r="D202" s="7">
        <v>44460</v>
      </c>
      <c r="E202" s="6" t="s">
        <v>28</v>
      </c>
      <c r="F202" s="6" t="s">
        <v>29</v>
      </c>
      <c r="G202" s="6" t="s">
        <v>30</v>
      </c>
      <c r="H202" s="6" t="s">
        <v>21</v>
      </c>
      <c r="I202" s="8">
        <v>0.65</v>
      </c>
      <c r="J202" s="9">
        <v>7250</v>
      </c>
      <c r="K202" s="10">
        <f t="shared" si="0"/>
        <v>4712.5</v>
      </c>
      <c r="L202" s="10">
        <f t="shared" si="1"/>
        <v>2120.6250000000005</v>
      </c>
      <c r="M202" s="11">
        <v>0.45000000000000007</v>
      </c>
      <c r="O202" s="1"/>
    </row>
    <row r="203" spans="1:15" ht="15.75" customHeight="1">
      <c r="A203" s="1"/>
      <c r="B203" s="6" t="s">
        <v>27</v>
      </c>
      <c r="C203" s="6">
        <v>1128299</v>
      </c>
      <c r="D203" s="7">
        <v>44460</v>
      </c>
      <c r="E203" s="6" t="s">
        <v>28</v>
      </c>
      <c r="F203" s="6" t="s">
        <v>29</v>
      </c>
      <c r="G203" s="6" t="s">
        <v>30</v>
      </c>
      <c r="H203" s="6" t="s">
        <v>22</v>
      </c>
      <c r="I203" s="8">
        <v>0.70000000000000007</v>
      </c>
      <c r="J203" s="9">
        <v>7750</v>
      </c>
      <c r="K203" s="10">
        <f t="shared" si="0"/>
        <v>5425.0000000000009</v>
      </c>
      <c r="L203" s="10">
        <f t="shared" si="1"/>
        <v>542.50000000000011</v>
      </c>
      <c r="M203" s="11">
        <v>0.1</v>
      </c>
      <c r="O203" s="1"/>
    </row>
    <row r="204" spans="1:15" ht="15.75" customHeight="1">
      <c r="A204" s="1"/>
      <c r="B204" s="6" t="s">
        <v>27</v>
      </c>
      <c r="C204" s="6">
        <v>1128299</v>
      </c>
      <c r="D204" s="7">
        <v>44489</v>
      </c>
      <c r="E204" s="6" t="s">
        <v>28</v>
      </c>
      <c r="F204" s="6" t="s">
        <v>29</v>
      </c>
      <c r="G204" s="6" t="s">
        <v>30</v>
      </c>
      <c r="H204" s="6" t="s">
        <v>17</v>
      </c>
      <c r="I204" s="8">
        <v>0.55000000000000004</v>
      </c>
      <c r="J204" s="9">
        <v>8750</v>
      </c>
      <c r="K204" s="10">
        <f t="shared" si="0"/>
        <v>4812.5</v>
      </c>
      <c r="L204" s="10">
        <f t="shared" si="1"/>
        <v>1443.7500000000002</v>
      </c>
      <c r="M204" s="11">
        <v>0.30000000000000004</v>
      </c>
      <c r="O204" s="1"/>
    </row>
    <row r="205" spans="1:15" ht="15.75" customHeight="1">
      <c r="A205" s="1"/>
      <c r="B205" s="6" t="s">
        <v>27</v>
      </c>
      <c r="C205" s="6">
        <v>1128299</v>
      </c>
      <c r="D205" s="7">
        <v>44489</v>
      </c>
      <c r="E205" s="6" t="s">
        <v>28</v>
      </c>
      <c r="F205" s="6" t="s">
        <v>29</v>
      </c>
      <c r="G205" s="6" t="s">
        <v>30</v>
      </c>
      <c r="H205" s="6" t="s">
        <v>18</v>
      </c>
      <c r="I205" s="8">
        <v>0.60000000000000009</v>
      </c>
      <c r="J205" s="9">
        <v>8750</v>
      </c>
      <c r="K205" s="10">
        <f t="shared" si="0"/>
        <v>5250.0000000000009</v>
      </c>
      <c r="L205" s="10">
        <f t="shared" si="1"/>
        <v>787.50000000000011</v>
      </c>
      <c r="M205" s="11">
        <v>0.15</v>
      </c>
      <c r="O205" s="1"/>
    </row>
    <row r="206" spans="1:15" ht="15.75" customHeight="1">
      <c r="A206" s="1"/>
      <c r="B206" s="6" t="s">
        <v>27</v>
      </c>
      <c r="C206" s="6">
        <v>1128299</v>
      </c>
      <c r="D206" s="7">
        <v>44489</v>
      </c>
      <c r="E206" s="6" t="s">
        <v>28</v>
      </c>
      <c r="F206" s="6" t="s">
        <v>29</v>
      </c>
      <c r="G206" s="6" t="s">
        <v>30</v>
      </c>
      <c r="H206" s="6" t="s">
        <v>19</v>
      </c>
      <c r="I206" s="8">
        <v>0.55000000000000004</v>
      </c>
      <c r="J206" s="9">
        <v>7000</v>
      </c>
      <c r="K206" s="10">
        <f t="shared" si="0"/>
        <v>3850.0000000000005</v>
      </c>
      <c r="L206" s="10">
        <f t="shared" si="1"/>
        <v>1155.0000000000002</v>
      </c>
      <c r="M206" s="11">
        <v>0.30000000000000004</v>
      </c>
      <c r="O206" s="1"/>
    </row>
    <row r="207" spans="1:15" ht="15.75" customHeight="1">
      <c r="A207" s="1"/>
      <c r="B207" s="6" t="s">
        <v>27</v>
      </c>
      <c r="C207" s="6">
        <v>1128299</v>
      </c>
      <c r="D207" s="7">
        <v>44489</v>
      </c>
      <c r="E207" s="6" t="s">
        <v>28</v>
      </c>
      <c r="F207" s="6" t="s">
        <v>29</v>
      </c>
      <c r="G207" s="6" t="s">
        <v>30</v>
      </c>
      <c r="H207" s="6" t="s">
        <v>20</v>
      </c>
      <c r="I207" s="8">
        <v>0.55000000000000004</v>
      </c>
      <c r="J207" s="9">
        <v>6750</v>
      </c>
      <c r="K207" s="10">
        <f t="shared" si="0"/>
        <v>3712.5000000000005</v>
      </c>
      <c r="L207" s="10">
        <f t="shared" si="1"/>
        <v>928.125</v>
      </c>
      <c r="M207" s="11">
        <v>0.24999999999999997</v>
      </c>
      <c r="O207" s="1"/>
    </row>
    <row r="208" spans="1:15" ht="15.75" customHeight="1">
      <c r="A208" s="1"/>
      <c r="B208" s="6" t="s">
        <v>27</v>
      </c>
      <c r="C208" s="6">
        <v>1128299</v>
      </c>
      <c r="D208" s="7">
        <v>44489</v>
      </c>
      <c r="E208" s="6" t="s">
        <v>28</v>
      </c>
      <c r="F208" s="6" t="s">
        <v>29</v>
      </c>
      <c r="G208" s="6" t="s">
        <v>30</v>
      </c>
      <c r="H208" s="6" t="s">
        <v>21</v>
      </c>
      <c r="I208" s="8">
        <v>0.65</v>
      </c>
      <c r="J208" s="9">
        <v>6500</v>
      </c>
      <c r="K208" s="10">
        <f t="shared" si="0"/>
        <v>4225</v>
      </c>
      <c r="L208" s="10">
        <f t="shared" si="1"/>
        <v>1901.2500000000002</v>
      </c>
      <c r="M208" s="11">
        <v>0.45000000000000007</v>
      </c>
      <c r="O208" s="1"/>
    </row>
    <row r="209" spans="1:15" ht="15.75" customHeight="1">
      <c r="A209" s="1"/>
      <c r="B209" s="6" t="s">
        <v>27</v>
      </c>
      <c r="C209" s="6">
        <v>1128299</v>
      </c>
      <c r="D209" s="7">
        <v>44489</v>
      </c>
      <c r="E209" s="6" t="s">
        <v>28</v>
      </c>
      <c r="F209" s="6" t="s">
        <v>29</v>
      </c>
      <c r="G209" s="6" t="s">
        <v>30</v>
      </c>
      <c r="H209" s="6" t="s">
        <v>22</v>
      </c>
      <c r="I209" s="8">
        <v>0.70000000000000007</v>
      </c>
      <c r="J209" s="9">
        <v>7000</v>
      </c>
      <c r="K209" s="10">
        <f t="shared" si="0"/>
        <v>4900.0000000000009</v>
      </c>
      <c r="L209" s="10">
        <f t="shared" si="1"/>
        <v>490.00000000000011</v>
      </c>
      <c r="M209" s="11">
        <v>0.1</v>
      </c>
      <c r="O209" s="1"/>
    </row>
    <row r="210" spans="1:15" ht="15.75" customHeight="1">
      <c r="A210" s="1"/>
      <c r="B210" s="6" t="s">
        <v>27</v>
      </c>
      <c r="C210" s="6">
        <v>1128299</v>
      </c>
      <c r="D210" s="7">
        <v>44520</v>
      </c>
      <c r="E210" s="6" t="s">
        <v>28</v>
      </c>
      <c r="F210" s="6" t="s">
        <v>29</v>
      </c>
      <c r="G210" s="6" t="s">
        <v>30</v>
      </c>
      <c r="H210" s="6" t="s">
        <v>17</v>
      </c>
      <c r="I210" s="8">
        <v>0.55000000000000004</v>
      </c>
      <c r="J210" s="9">
        <v>8750</v>
      </c>
      <c r="K210" s="10">
        <f t="shared" si="0"/>
        <v>4812.5</v>
      </c>
      <c r="L210" s="10">
        <f t="shared" si="1"/>
        <v>1443.7500000000002</v>
      </c>
      <c r="M210" s="11">
        <v>0.30000000000000004</v>
      </c>
      <c r="O210" s="1"/>
    </row>
    <row r="211" spans="1:15" ht="15.75" customHeight="1">
      <c r="A211" s="1"/>
      <c r="B211" s="6" t="s">
        <v>27</v>
      </c>
      <c r="C211" s="6">
        <v>1128299</v>
      </c>
      <c r="D211" s="7">
        <v>44520</v>
      </c>
      <c r="E211" s="6" t="s">
        <v>28</v>
      </c>
      <c r="F211" s="6" t="s">
        <v>29</v>
      </c>
      <c r="G211" s="6" t="s">
        <v>30</v>
      </c>
      <c r="H211" s="6" t="s">
        <v>18</v>
      </c>
      <c r="I211" s="8">
        <v>0.60000000000000009</v>
      </c>
      <c r="J211" s="9">
        <v>8750</v>
      </c>
      <c r="K211" s="10">
        <f t="shared" si="0"/>
        <v>5250.0000000000009</v>
      </c>
      <c r="L211" s="10">
        <f t="shared" si="1"/>
        <v>787.50000000000011</v>
      </c>
      <c r="M211" s="11">
        <v>0.15</v>
      </c>
      <c r="O211" s="1"/>
    </row>
    <row r="212" spans="1:15" ht="15.75" customHeight="1">
      <c r="A212" s="1"/>
      <c r="B212" s="6" t="s">
        <v>27</v>
      </c>
      <c r="C212" s="6">
        <v>1128299</v>
      </c>
      <c r="D212" s="7">
        <v>44520</v>
      </c>
      <c r="E212" s="6" t="s">
        <v>28</v>
      </c>
      <c r="F212" s="6" t="s">
        <v>29</v>
      </c>
      <c r="G212" s="6" t="s">
        <v>30</v>
      </c>
      <c r="H212" s="6" t="s">
        <v>19</v>
      </c>
      <c r="I212" s="8">
        <v>0.55000000000000004</v>
      </c>
      <c r="J212" s="9">
        <v>7250</v>
      </c>
      <c r="K212" s="10">
        <f t="shared" si="0"/>
        <v>3987.5000000000005</v>
      </c>
      <c r="L212" s="10">
        <f t="shared" si="1"/>
        <v>1196.2500000000002</v>
      </c>
      <c r="M212" s="11">
        <v>0.30000000000000004</v>
      </c>
      <c r="O212" s="1"/>
    </row>
    <row r="213" spans="1:15" ht="15.75" customHeight="1">
      <c r="A213" s="1"/>
      <c r="B213" s="6" t="s">
        <v>27</v>
      </c>
      <c r="C213" s="6">
        <v>1128299</v>
      </c>
      <c r="D213" s="7">
        <v>44520</v>
      </c>
      <c r="E213" s="6" t="s">
        <v>28</v>
      </c>
      <c r="F213" s="6" t="s">
        <v>29</v>
      </c>
      <c r="G213" s="6" t="s">
        <v>30</v>
      </c>
      <c r="H213" s="6" t="s">
        <v>20</v>
      </c>
      <c r="I213" s="8">
        <v>0.55000000000000004</v>
      </c>
      <c r="J213" s="9">
        <v>7000</v>
      </c>
      <c r="K213" s="10">
        <f t="shared" si="0"/>
        <v>3850.0000000000005</v>
      </c>
      <c r="L213" s="10">
        <f t="shared" si="1"/>
        <v>962.5</v>
      </c>
      <c r="M213" s="11">
        <v>0.24999999999999997</v>
      </c>
      <c r="O213" s="1"/>
    </row>
    <row r="214" spans="1:15" ht="15.75" customHeight="1">
      <c r="A214" s="1"/>
      <c r="B214" s="6" t="s">
        <v>27</v>
      </c>
      <c r="C214" s="6">
        <v>1128299</v>
      </c>
      <c r="D214" s="7">
        <v>44520</v>
      </c>
      <c r="E214" s="6" t="s">
        <v>28</v>
      </c>
      <c r="F214" s="6" t="s">
        <v>29</v>
      </c>
      <c r="G214" s="6" t="s">
        <v>30</v>
      </c>
      <c r="H214" s="6" t="s">
        <v>21</v>
      </c>
      <c r="I214" s="8">
        <v>0.65</v>
      </c>
      <c r="J214" s="9">
        <v>6500</v>
      </c>
      <c r="K214" s="10">
        <f t="shared" si="0"/>
        <v>4225</v>
      </c>
      <c r="L214" s="10">
        <f t="shared" si="1"/>
        <v>1901.2500000000002</v>
      </c>
      <c r="M214" s="11">
        <v>0.45000000000000007</v>
      </c>
      <c r="O214" s="1"/>
    </row>
    <row r="215" spans="1:15" ht="15.75" customHeight="1">
      <c r="A215" s="1"/>
      <c r="B215" s="6" t="s">
        <v>27</v>
      </c>
      <c r="C215" s="6">
        <v>1128299</v>
      </c>
      <c r="D215" s="7">
        <v>44520</v>
      </c>
      <c r="E215" s="6" t="s">
        <v>28</v>
      </c>
      <c r="F215" s="6" t="s">
        <v>29</v>
      </c>
      <c r="G215" s="6" t="s">
        <v>30</v>
      </c>
      <c r="H215" s="6" t="s">
        <v>22</v>
      </c>
      <c r="I215" s="8">
        <v>0.70000000000000007</v>
      </c>
      <c r="J215" s="9">
        <v>7750</v>
      </c>
      <c r="K215" s="10">
        <f t="shared" si="0"/>
        <v>5425.0000000000009</v>
      </c>
      <c r="L215" s="10">
        <f t="shared" si="1"/>
        <v>542.50000000000011</v>
      </c>
      <c r="M215" s="11">
        <v>0.1</v>
      </c>
      <c r="O215" s="1"/>
    </row>
    <row r="216" spans="1:15" ht="15.75" customHeight="1">
      <c r="A216" s="1"/>
      <c r="B216" s="6" t="s">
        <v>27</v>
      </c>
      <c r="C216" s="6">
        <v>1128299</v>
      </c>
      <c r="D216" s="7">
        <v>44549</v>
      </c>
      <c r="E216" s="6" t="s">
        <v>28</v>
      </c>
      <c r="F216" s="6" t="s">
        <v>29</v>
      </c>
      <c r="G216" s="6" t="s">
        <v>30</v>
      </c>
      <c r="H216" s="6" t="s">
        <v>17</v>
      </c>
      <c r="I216" s="8">
        <v>0.55000000000000004</v>
      </c>
      <c r="J216" s="9">
        <v>9750</v>
      </c>
      <c r="K216" s="10">
        <f t="shared" si="0"/>
        <v>5362.5</v>
      </c>
      <c r="L216" s="10">
        <f t="shared" si="1"/>
        <v>1608.7500000000002</v>
      </c>
      <c r="M216" s="11">
        <v>0.30000000000000004</v>
      </c>
      <c r="O216" s="1"/>
    </row>
    <row r="217" spans="1:15" ht="15.75" customHeight="1">
      <c r="A217" s="1"/>
      <c r="B217" s="6" t="s">
        <v>27</v>
      </c>
      <c r="C217" s="6">
        <v>1128299</v>
      </c>
      <c r="D217" s="7">
        <v>44549</v>
      </c>
      <c r="E217" s="6" t="s">
        <v>28</v>
      </c>
      <c r="F217" s="6" t="s">
        <v>29</v>
      </c>
      <c r="G217" s="6" t="s">
        <v>30</v>
      </c>
      <c r="H217" s="6" t="s">
        <v>18</v>
      </c>
      <c r="I217" s="8">
        <v>0.60000000000000009</v>
      </c>
      <c r="J217" s="9">
        <v>9750</v>
      </c>
      <c r="K217" s="10">
        <f t="shared" si="0"/>
        <v>5850.0000000000009</v>
      </c>
      <c r="L217" s="10">
        <f t="shared" si="1"/>
        <v>877.50000000000011</v>
      </c>
      <c r="M217" s="11">
        <v>0.15</v>
      </c>
      <c r="O217" s="1"/>
    </row>
    <row r="218" spans="1:15" ht="15.75" customHeight="1">
      <c r="A218" s="1"/>
      <c r="B218" s="6" t="s">
        <v>27</v>
      </c>
      <c r="C218" s="6">
        <v>1128299</v>
      </c>
      <c r="D218" s="7">
        <v>44549</v>
      </c>
      <c r="E218" s="6" t="s">
        <v>28</v>
      </c>
      <c r="F218" s="6" t="s">
        <v>29</v>
      </c>
      <c r="G218" s="6" t="s">
        <v>30</v>
      </c>
      <c r="H218" s="6" t="s">
        <v>19</v>
      </c>
      <c r="I218" s="8">
        <v>0.55000000000000004</v>
      </c>
      <c r="J218" s="9">
        <v>7750</v>
      </c>
      <c r="K218" s="10">
        <f t="shared" si="0"/>
        <v>4262.5</v>
      </c>
      <c r="L218" s="10">
        <f t="shared" si="1"/>
        <v>1278.7500000000002</v>
      </c>
      <c r="M218" s="11">
        <v>0.30000000000000004</v>
      </c>
      <c r="O218" s="1"/>
    </row>
    <row r="219" spans="1:15" ht="15.75" customHeight="1">
      <c r="A219" s="1"/>
      <c r="B219" s="6" t="s">
        <v>27</v>
      </c>
      <c r="C219" s="6">
        <v>1128299</v>
      </c>
      <c r="D219" s="7">
        <v>44549</v>
      </c>
      <c r="E219" s="6" t="s">
        <v>28</v>
      </c>
      <c r="F219" s="6" t="s">
        <v>29</v>
      </c>
      <c r="G219" s="6" t="s">
        <v>30</v>
      </c>
      <c r="H219" s="6" t="s">
        <v>20</v>
      </c>
      <c r="I219" s="8">
        <v>0.55000000000000004</v>
      </c>
      <c r="J219" s="9">
        <v>7750</v>
      </c>
      <c r="K219" s="10">
        <f t="shared" si="0"/>
        <v>4262.5</v>
      </c>
      <c r="L219" s="10">
        <f t="shared" si="1"/>
        <v>1065.6249999999998</v>
      </c>
      <c r="M219" s="11">
        <v>0.24999999999999997</v>
      </c>
      <c r="O219" s="1"/>
    </row>
    <row r="220" spans="1:15" ht="15.75" customHeight="1">
      <c r="A220" s="1"/>
      <c r="B220" s="6" t="s">
        <v>27</v>
      </c>
      <c r="C220" s="6">
        <v>1128299</v>
      </c>
      <c r="D220" s="7">
        <v>44549</v>
      </c>
      <c r="E220" s="6" t="s">
        <v>28</v>
      </c>
      <c r="F220" s="6" t="s">
        <v>29</v>
      </c>
      <c r="G220" s="6" t="s">
        <v>30</v>
      </c>
      <c r="H220" s="6" t="s">
        <v>21</v>
      </c>
      <c r="I220" s="8">
        <v>0.65</v>
      </c>
      <c r="J220" s="9">
        <v>7000</v>
      </c>
      <c r="K220" s="10">
        <f t="shared" si="0"/>
        <v>4550</v>
      </c>
      <c r="L220" s="10">
        <f t="shared" si="1"/>
        <v>2047.5000000000002</v>
      </c>
      <c r="M220" s="11">
        <v>0.45000000000000007</v>
      </c>
      <c r="O220" s="1"/>
    </row>
    <row r="221" spans="1:15" ht="15.75" customHeight="1">
      <c r="A221" s="1"/>
      <c r="B221" s="6" t="s">
        <v>27</v>
      </c>
      <c r="C221" s="6">
        <v>1128299</v>
      </c>
      <c r="D221" s="7">
        <v>44549</v>
      </c>
      <c r="E221" s="6" t="s">
        <v>28</v>
      </c>
      <c r="F221" s="6" t="s">
        <v>29</v>
      </c>
      <c r="G221" s="6" t="s">
        <v>30</v>
      </c>
      <c r="H221" s="6" t="s">
        <v>22</v>
      </c>
      <c r="I221" s="8">
        <v>0.70000000000000007</v>
      </c>
      <c r="J221" s="9">
        <v>8000</v>
      </c>
      <c r="K221" s="10">
        <f t="shared" si="0"/>
        <v>5600.0000000000009</v>
      </c>
      <c r="L221" s="10">
        <f t="shared" si="1"/>
        <v>560.00000000000011</v>
      </c>
      <c r="M221" s="11">
        <v>0.1</v>
      </c>
      <c r="O221" s="1"/>
    </row>
    <row r="222" spans="1:15" ht="15.75" customHeight="1">
      <c r="A222" s="1"/>
      <c r="B222" s="6" t="s">
        <v>31</v>
      </c>
      <c r="C222" s="6">
        <v>1189833</v>
      </c>
      <c r="D222" s="7">
        <v>44211</v>
      </c>
      <c r="E222" s="6" t="s">
        <v>28</v>
      </c>
      <c r="F222" s="6" t="s">
        <v>29</v>
      </c>
      <c r="G222" s="6" t="s">
        <v>32</v>
      </c>
      <c r="H222" s="6" t="s">
        <v>17</v>
      </c>
      <c r="I222" s="8">
        <v>0.35</v>
      </c>
      <c r="J222" s="9">
        <v>7000</v>
      </c>
      <c r="K222" s="10">
        <f t="shared" si="0"/>
        <v>2450</v>
      </c>
      <c r="L222" s="10">
        <f t="shared" si="1"/>
        <v>980</v>
      </c>
      <c r="M222" s="11">
        <v>0.4</v>
      </c>
      <c r="O222" s="1"/>
    </row>
    <row r="223" spans="1:15" ht="15.75" customHeight="1">
      <c r="A223" s="1"/>
      <c r="B223" s="6" t="s">
        <v>31</v>
      </c>
      <c r="C223" s="6">
        <v>1189833</v>
      </c>
      <c r="D223" s="7">
        <v>44211</v>
      </c>
      <c r="E223" s="6" t="s">
        <v>28</v>
      </c>
      <c r="F223" s="6" t="s">
        <v>29</v>
      </c>
      <c r="G223" s="6" t="s">
        <v>32</v>
      </c>
      <c r="H223" s="6" t="s">
        <v>18</v>
      </c>
      <c r="I223" s="8">
        <v>0.45</v>
      </c>
      <c r="J223" s="9">
        <v>7000</v>
      </c>
      <c r="K223" s="10">
        <f t="shared" si="0"/>
        <v>3150</v>
      </c>
      <c r="L223" s="10">
        <f t="shared" si="1"/>
        <v>787.5</v>
      </c>
      <c r="M223" s="11">
        <v>0.25</v>
      </c>
      <c r="O223" s="1"/>
    </row>
    <row r="224" spans="1:15" ht="15.75" customHeight="1">
      <c r="A224" s="1"/>
      <c r="B224" s="6" t="s">
        <v>31</v>
      </c>
      <c r="C224" s="6">
        <v>1189833</v>
      </c>
      <c r="D224" s="7">
        <v>44211</v>
      </c>
      <c r="E224" s="6" t="s">
        <v>28</v>
      </c>
      <c r="F224" s="6" t="s">
        <v>29</v>
      </c>
      <c r="G224" s="6" t="s">
        <v>32</v>
      </c>
      <c r="H224" s="6" t="s">
        <v>19</v>
      </c>
      <c r="I224" s="8">
        <v>0.45</v>
      </c>
      <c r="J224" s="9">
        <v>7000</v>
      </c>
      <c r="K224" s="10">
        <f t="shared" si="0"/>
        <v>3150</v>
      </c>
      <c r="L224" s="10">
        <f t="shared" si="1"/>
        <v>1260</v>
      </c>
      <c r="M224" s="11">
        <v>0.4</v>
      </c>
      <c r="O224" s="1"/>
    </row>
    <row r="225" spans="1:15" ht="15.75" customHeight="1">
      <c r="A225" s="1"/>
      <c r="B225" s="6" t="s">
        <v>31</v>
      </c>
      <c r="C225" s="6">
        <v>1189833</v>
      </c>
      <c r="D225" s="7">
        <v>44211</v>
      </c>
      <c r="E225" s="6" t="s">
        <v>28</v>
      </c>
      <c r="F225" s="6" t="s">
        <v>29</v>
      </c>
      <c r="G225" s="6" t="s">
        <v>32</v>
      </c>
      <c r="H225" s="6" t="s">
        <v>20</v>
      </c>
      <c r="I225" s="8">
        <v>0.45</v>
      </c>
      <c r="J225" s="9">
        <v>5500</v>
      </c>
      <c r="K225" s="10">
        <f t="shared" si="0"/>
        <v>2475</v>
      </c>
      <c r="L225" s="10">
        <f t="shared" si="1"/>
        <v>866.25</v>
      </c>
      <c r="M225" s="11">
        <v>0.35</v>
      </c>
      <c r="O225" s="1"/>
    </row>
    <row r="226" spans="1:15" ht="15.75" customHeight="1">
      <c r="A226" s="1"/>
      <c r="B226" s="6" t="s">
        <v>31</v>
      </c>
      <c r="C226" s="6">
        <v>1189833</v>
      </c>
      <c r="D226" s="7">
        <v>44211</v>
      </c>
      <c r="E226" s="6" t="s">
        <v>28</v>
      </c>
      <c r="F226" s="6" t="s">
        <v>29</v>
      </c>
      <c r="G226" s="6" t="s">
        <v>32</v>
      </c>
      <c r="H226" s="6" t="s">
        <v>21</v>
      </c>
      <c r="I226" s="8">
        <v>0.5</v>
      </c>
      <c r="J226" s="9">
        <v>5000</v>
      </c>
      <c r="K226" s="10">
        <f t="shared" si="0"/>
        <v>2500</v>
      </c>
      <c r="L226" s="10">
        <f t="shared" si="1"/>
        <v>1375</v>
      </c>
      <c r="M226" s="11">
        <v>0.55000000000000004</v>
      </c>
      <c r="O226" s="1"/>
    </row>
    <row r="227" spans="1:15" ht="15.75" customHeight="1">
      <c r="A227" s="1"/>
      <c r="B227" s="6" t="s">
        <v>31</v>
      </c>
      <c r="C227" s="6">
        <v>1189833</v>
      </c>
      <c r="D227" s="7">
        <v>44211</v>
      </c>
      <c r="E227" s="6" t="s">
        <v>28</v>
      </c>
      <c r="F227" s="6" t="s">
        <v>29</v>
      </c>
      <c r="G227" s="6" t="s">
        <v>32</v>
      </c>
      <c r="H227" s="6" t="s">
        <v>22</v>
      </c>
      <c r="I227" s="8">
        <v>0.45</v>
      </c>
      <c r="J227" s="9">
        <v>7000</v>
      </c>
      <c r="K227" s="10">
        <f t="shared" si="0"/>
        <v>3150</v>
      </c>
      <c r="L227" s="10">
        <f t="shared" si="1"/>
        <v>630</v>
      </c>
      <c r="M227" s="11">
        <v>0.2</v>
      </c>
      <c r="O227" s="1"/>
    </row>
    <row r="228" spans="1:15" ht="15.75" customHeight="1">
      <c r="A228" s="1"/>
      <c r="B228" s="6" t="s">
        <v>31</v>
      </c>
      <c r="C228" s="6">
        <v>1189833</v>
      </c>
      <c r="D228" s="7">
        <v>44242</v>
      </c>
      <c r="E228" s="6" t="s">
        <v>28</v>
      </c>
      <c r="F228" s="6" t="s">
        <v>29</v>
      </c>
      <c r="G228" s="6" t="s">
        <v>32</v>
      </c>
      <c r="H228" s="6" t="s">
        <v>17</v>
      </c>
      <c r="I228" s="8">
        <v>0.35</v>
      </c>
      <c r="J228" s="9">
        <v>7500</v>
      </c>
      <c r="K228" s="10">
        <f t="shared" si="0"/>
        <v>2625</v>
      </c>
      <c r="L228" s="10">
        <f t="shared" si="1"/>
        <v>1050</v>
      </c>
      <c r="M228" s="11">
        <v>0.4</v>
      </c>
      <c r="O228" s="1"/>
    </row>
    <row r="229" spans="1:15" ht="15.75" customHeight="1">
      <c r="A229" s="1"/>
      <c r="B229" s="6" t="s">
        <v>31</v>
      </c>
      <c r="C229" s="6">
        <v>1189833</v>
      </c>
      <c r="D229" s="7">
        <v>44242</v>
      </c>
      <c r="E229" s="6" t="s">
        <v>28</v>
      </c>
      <c r="F229" s="6" t="s">
        <v>29</v>
      </c>
      <c r="G229" s="6" t="s">
        <v>32</v>
      </c>
      <c r="H229" s="6" t="s">
        <v>18</v>
      </c>
      <c r="I229" s="8">
        <v>0.45</v>
      </c>
      <c r="J229" s="9">
        <v>6500</v>
      </c>
      <c r="K229" s="10">
        <f t="shared" si="0"/>
        <v>2925</v>
      </c>
      <c r="L229" s="10">
        <f t="shared" si="1"/>
        <v>731.25</v>
      </c>
      <c r="M229" s="11">
        <v>0.25</v>
      </c>
      <c r="O229" s="1"/>
    </row>
    <row r="230" spans="1:15" ht="15.75" customHeight="1">
      <c r="A230" s="1"/>
      <c r="B230" s="6" t="s">
        <v>31</v>
      </c>
      <c r="C230" s="6">
        <v>1189833</v>
      </c>
      <c r="D230" s="7">
        <v>44242</v>
      </c>
      <c r="E230" s="6" t="s">
        <v>28</v>
      </c>
      <c r="F230" s="6" t="s">
        <v>29</v>
      </c>
      <c r="G230" s="6" t="s">
        <v>32</v>
      </c>
      <c r="H230" s="6" t="s">
        <v>19</v>
      </c>
      <c r="I230" s="8">
        <v>0.45</v>
      </c>
      <c r="J230" s="9">
        <v>6750</v>
      </c>
      <c r="K230" s="10">
        <f t="shared" si="0"/>
        <v>3037.5</v>
      </c>
      <c r="L230" s="10">
        <f t="shared" si="1"/>
        <v>1215</v>
      </c>
      <c r="M230" s="11">
        <v>0.4</v>
      </c>
      <c r="O230" s="1"/>
    </row>
    <row r="231" spans="1:15" ht="15.75" customHeight="1">
      <c r="A231" s="1"/>
      <c r="B231" s="6" t="s">
        <v>31</v>
      </c>
      <c r="C231" s="6">
        <v>1189833</v>
      </c>
      <c r="D231" s="7">
        <v>44242</v>
      </c>
      <c r="E231" s="6" t="s">
        <v>28</v>
      </c>
      <c r="F231" s="6" t="s">
        <v>29</v>
      </c>
      <c r="G231" s="6" t="s">
        <v>32</v>
      </c>
      <c r="H231" s="6" t="s">
        <v>20</v>
      </c>
      <c r="I231" s="8">
        <v>0.45</v>
      </c>
      <c r="J231" s="9">
        <v>5250</v>
      </c>
      <c r="K231" s="10">
        <f t="shared" si="0"/>
        <v>2362.5</v>
      </c>
      <c r="L231" s="10">
        <f t="shared" si="1"/>
        <v>826.875</v>
      </c>
      <c r="M231" s="11">
        <v>0.35</v>
      </c>
      <c r="O231" s="1"/>
    </row>
    <row r="232" spans="1:15" ht="15.75" customHeight="1">
      <c r="A232" s="1"/>
      <c r="B232" s="6" t="s">
        <v>31</v>
      </c>
      <c r="C232" s="6">
        <v>1189833</v>
      </c>
      <c r="D232" s="7">
        <v>44242</v>
      </c>
      <c r="E232" s="6" t="s">
        <v>28</v>
      </c>
      <c r="F232" s="6" t="s">
        <v>29</v>
      </c>
      <c r="G232" s="6" t="s">
        <v>32</v>
      </c>
      <c r="H232" s="6" t="s">
        <v>21</v>
      </c>
      <c r="I232" s="8">
        <v>0.5</v>
      </c>
      <c r="J232" s="9">
        <v>4500</v>
      </c>
      <c r="K232" s="10">
        <f t="shared" si="0"/>
        <v>2250</v>
      </c>
      <c r="L232" s="10">
        <f t="shared" si="1"/>
        <v>1237.5</v>
      </c>
      <c r="M232" s="11">
        <v>0.55000000000000004</v>
      </c>
      <c r="O232" s="1"/>
    </row>
    <row r="233" spans="1:15" ht="15.75" customHeight="1">
      <c r="A233" s="1"/>
      <c r="B233" s="6" t="s">
        <v>31</v>
      </c>
      <c r="C233" s="6">
        <v>1189833</v>
      </c>
      <c r="D233" s="7">
        <v>44242</v>
      </c>
      <c r="E233" s="6" t="s">
        <v>28</v>
      </c>
      <c r="F233" s="6" t="s">
        <v>29</v>
      </c>
      <c r="G233" s="6" t="s">
        <v>32</v>
      </c>
      <c r="H233" s="6" t="s">
        <v>22</v>
      </c>
      <c r="I233" s="8">
        <v>0.45</v>
      </c>
      <c r="J233" s="9">
        <v>6500</v>
      </c>
      <c r="K233" s="10">
        <f t="shared" si="0"/>
        <v>2925</v>
      </c>
      <c r="L233" s="10">
        <f t="shared" si="1"/>
        <v>585</v>
      </c>
      <c r="M233" s="11">
        <v>0.2</v>
      </c>
      <c r="O233" s="1"/>
    </row>
    <row r="234" spans="1:15" ht="15.75" customHeight="1">
      <c r="A234" s="1"/>
      <c r="B234" s="6" t="s">
        <v>31</v>
      </c>
      <c r="C234" s="6">
        <v>1189833</v>
      </c>
      <c r="D234" s="7">
        <v>44269</v>
      </c>
      <c r="E234" s="6" t="s">
        <v>28</v>
      </c>
      <c r="F234" s="6" t="s">
        <v>29</v>
      </c>
      <c r="G234" s="6" t="s">
        <v>32</v>
      </c>
      <c r="H234" s="6" t="s">
        <v>17</v>
      </c>
      <c r="I234" s="8">
        <v>0.35</v>
      </c>
      <c r="J234" s="9">
        <v>8000</v>
      </c>
      <c r="K234" s="10">
        <f t="shared" si="0"/>
        <v>2800</v>
      </c>
      <c r="L234" s="10">
        <f t="shared" si="1"/>
        <v>1120</v>
      </c>
      <c r="M234" s="11">
        <v>0.4</v>
      </c>
      <c r="O234" s="1"/>
    </row>
    <row r="235" spans="1:15" ht="15.75" customHeight="1">
      <c r="A235" s="1"/>
      <c r="B235" s="6" t="s">
        <v>31</v>
      </c>
      <c r="C235" s="6">
        <v>1189833</v>
      </c>
      <c r="D235" s="7">
        <v>44269</v>
      </c>
      <c r="E235" s="6" t="s">
        <v>28</v>
      </c>
      <c r="F235" s="6" t="s">
        <v>29</v>
      </c>
      <c r="G235" s="6" t="s">
        <v>32</v>
      </c>
      <c r="H235" s="6" t="s">
        <v>18</v>
      </c>
      <c r="I235" s="8">
        <v>0.45</v>
      </c>
      <c r="J235" s="9">
        <v>6500</v>
      </c>
      <c r="K235" s="10">
        <f t="shared" si="0"/>
        <v>2925</v>
      </c>
      <c r="L235" s="10">
        <f t="shared" si="1"/>
        <v>731.25</v>
      </c>
      <c r="M235" s="11">
        <v>0.25</v>
      </c>
      <c r="O235" s="1"/>
    </row>
    <row r="236" spans="1:15" ht="15.75" customHeight="1">
      <c r="A236" s="1"/>
      <c r="B236" s="6" t="s">
        <v>31</v>
      </c>
      <c r="C236" s="6">
        <v>1189833</v>
      </c>
      <c r="D236" s="7">
        <v>44269</v>
      </c>
      <c r="E236" s="6" t="s">
        <v>28</v>
      </c>
      <c r="F236" s="6" t="s">
        <v>29</v>
      </c>
      <c r="G236" s="6" t="s">
        <v>32</v>
      </c>
      <c r="H236" s="6" t="s">
        <v>19</v>
      </c>
      <c r="I236" s="8">
        <v>0.45</v>
      </c>
      <c r="J236" s="9">
        <v>6500</v>
      </c>
      <c r="K236" s="10">
        <f t="shared" si="0"/>
        <v>2925</v>
      </c>
      <c r="L236" s="10">
        <f t="shared" si="1"/>
        <v>1170</v>
      </c>
      <c r="M236" s="11">
        <v>0.4</v>
      </c>
      <c r="O236" s="1"/>
    </row>
    <row r="237" spans="1:15" ht="15.75" customHeight="1">
      <c r="A237" s="1"/>
      <c r="B237" s="6" t="s">
        <v>31</v>
      </c>
      <c r="C237" s="6">
        <v>1189833</v>
      </c>
      <c r="D237" s="7">
        <v>44269</v>
      </c>
      <c r="E237" s="6" t="s">
        <v>28</v>
      </c>
      <c r="F237" s="6" t="s">
        <v>29</v>
      </c>
      <c r="G237" s="6" t="s">
        <v>32</v>
      </c>
      <c r="H237" s="6" t="s">
        <v>20</v>
      </c>
      <c r="I237" s="8">
        <v>0.45</v>
      </c>
      <c r="J237" s="9">
        <v>5500</v>
      </c>
      <c r="K237" s="10">
        <f t="shared" si="0"/>
        <v>2475</v>
      </c>
      <c r="L237" s="10">
        <f t="shared" si="1"/>
        <v>866.25</v>
      </c>
      <c r="M237" s="11">
        <v>0.35</v>
      </c>
      <c r="O237" s="1"/>
    </row>
    <row r="238" spans="1:15" ht="15.75" customHeight="1">
      <c r="A238" s="1"/>
      <c r="B238" s="6" t="s">
        <v>31</v>
      </c>
      <c r="C238" s="6">
        <v>1189833</v>
      </c>
      <c r="D238" s="7">
        <v>44269</v>
      </c>
      <c r="E238" s="6" t="s">
        <v>28</v>
      </c>
      <c r="F238" s="6" t="s">
        <v>29</v>
      </c>
      <c r="G238" s="6" t="s">
        <v>32</v>
      </c>
      <c r="H238" s="6" t="s">
        <v>21</v>
      </c>
      <c r="I238" s="8">
        <v>0.5</v>
      </c>
      <c r="J238" s="9">
        <v>4250</v>
      </c>
      <c r="K238" s="10">
        <f t="shared" si="0"/>
        <v>2125</v>
      </c>
      <c r="L238" s="10">
        <f t="shared" si="1"/>
        <v>1168.75</v>
      </c>
      <c r="M238" s="11">
        <v>0.55000000000000004</v>
      </c>
      <c r="O238" s="1"/>
    </row>
    <row r="239" spans="1:15" ht="15.75" customHeight="1">
      <c r="A239" s="1"/>
      <c r="B239" s="6" t="s">
        <v>31</v>
      </c>
      <c r="C239" s="6">
        <v>1189833</v>
      </c>
      <c r="D239" s="7">
        <v>44269</v>
      </c>
      <c r="E239" s="6" t="s">
        <v>28</v>
      </c>
      <c r="F239" s="6" t="s">
        <v>29</v>
      </c>
      <c r="G239" s="6" t="s">
        <v>32</v>
      </c>
      <c r="H239" s="6" t="s">
        <v>22</v>
      </c>
      <c r="I239" s="8">
        <v>0.45</v>
      </c>
      <c r="J239" s="9">
        <v>6250</v>
      </c>
      <c r="K239" s="10">
        <f t="shared" si="0"/>
        <v>2812.5</v>
      </c>
      <c r="L239" s="10">
        <f t="shared" si="1"/>
        <v>562.5</v>
      </c>
      <c r="M239" s="11">
        <v>0.2</v>
      </c>
      <c r="O239" s="1"/>
    </row>
    <row r="240" spans="1:15" ht="15.75" customHeight="1">
      <c r="A240" s="1"/>
      <c r="B240" s="6" t="s">
        <v>31</v>
      </c>
      <c r="C240" s="6">
        <v>1189833</v>
      </c>
      <c r="D240" s="7">
        <v>44301</v>
      </c>
      <c r="E240" s="6" t="s">
        <v>28</v>
      </c>
      <c r="F240" s="6" t="s">
        <v>29</v>
      </c>
      <c r="G240" s="6" t="s">
        <v>32</v>
      </c>
      <c r="H240" s="6" t="s">
        <v>17</v>
      </c>
      <c r="I240" s="8">
        <v>0.45</v>
      </c>
      <c r="J240" s="9">
        <v>8000</v>
      </c>
      <c r="K240" s="10">
        <f t="shared" si="0"/>
        <v>3600</v>
      </c>
      <c r="L240" s="10">
        <f t="shared" si="1"/>
        <v>1440</v>
      </c>
      <c r="M240" s="11">
        <v>0.4</v>
      </c>
      <c r="O240" s="1"/>
    </row>
    <row r="241" spans="1:15" ht="15.75" customHeight="1">
      <c r="A241" s="1"/>
      <c r="B241" s="6" t="s">
        <v>31</v>
      </c>
      <c r="C241" s="6">
        <v>1189833</v>
      </c>
      <c r="D241" s="7">
        <v>44301</v>
      </c>
      <c r="E241" s="6" t="s">
        <v>28</v>
      </c>
      <c r="F241" s="6" t="s">
        <v>29</v>
      </c>
      <c r="G241" s="6" t="s">
        <v>32</v>
      </c>
      <c r="H241" s="6" t="s">
        <v>18</v>
      </c>
      <c r="I241" s="8">
        <v>0.5</v>
      </c>
      <c r="J241" s="9">
        <v>6000</v>
      </c>
      <c r="K241" s="10">
        <f t="shared" si="0"/>
        <v>3000</v>
      </c>
      <c r="L241" s="10">
        <f t="shared" si="1"/>
        <v>750</v>
      </c>
      <c r="M241" s="11">
        <v>0.25</v>
      </c>
      <c r="O241" s="1"/>
    </row>
    <row r="242" spans="1:15" ht="15.75" customHeight="1">
      <c r="A242" s="1"/>
      <c r="B242" s="6" t="s">
        <v>31</v>
      </c>
      <c r="C242" s="6">
        <v>1189833</v>
      </c>
      <c r="D242" s="7">
        <v>44301</v>
      </c>
      <c r="E242" s="6" t="s">
        <v>28</v>
      </c>
      <c r="F242" s="6" t="s">
        <v>29</v>
      </c>
      <c r="G242" s="6" t="s">
        <v>32</v>
      </c>
      <c r="H242" s="6" t="s">
        <v>19</v>
      </c>
      <c r="I242" s="8">
        <v>0.5</v>
      </c>
      <c r="J242" s="9">
        <v>6250</v>
      </c>
      <c r="K242" s="10">
        <f t="shared" si="0"/>
        <v>3125</v>
      </c>
      <c r="L242" s="10">
        <f t="shared" si="1"/>
        <v>1250</v>
      </c>
      <c r="M242" s="11">
        <v>0.4</v>
      </c>
      <c r="O242" s="1"/>
    </row>
    <row r="243" spans="1:15" ht="15.75" customHeight="1">
      <c r="A243" s="1"/>
      <c r="B243" s="6" t="s">
        <v>31</v>
      </c>
      <c r="C243" s="6">
        <v>1189833</v>
      </c>
      <c r="D243" s="7">
        <v>44301</v>
      </c>
      <c r="E243" s="6" t="s">
        <v>28</v>
      </c>
      <c r="F243" s="6" t="s">
        <v>29</v>
      </c>
      <c r="G243" s="6" t="s">
        <v>32</v>
      </c>
      <c r="H243" s="6" t="s">
        <v>20</v>
      </c>
      <c r="I243" s="8">
        <v>0.45</v>
      </c>
      <c r="J243" s="9">
        <v>5250</v>
      </c>
      <c r="K243" s="10">
        <f t="shared" si="0"/>
        <v>2362.5</v>
      </c>
      <c r="L243" s="10">
        <f t="shared" si="1"/>
        <v>826.875</v>
      </c>
      <c r="M243" s="11">
        <v>0.35</v>
      </c>
      <c r="O243" s="1"/>
    </row>
    <row r="244" spans="1:15" ht="15.75" customHeight="1">
      <c r="A244" s="1"/>
      <c r="B244" s="6" t="s">
        <v>31</v>
      </c>
      <c r="C244" s="6">
        <v>1189833</v>
      </c>
      <c r="D244" s="7">
        <v>44301</v>
      </c>
      <c r="E244" s="6" t="s">
        <v>28</v>
      </c>
      <c r="F244" s="6" t="s">
        <v>29</v>
      </c>
      <c r="G244" s="6" t="s">
        <v>32</v>
      </c>
      <c r="H244" s="6" t="s">
        <v>21</v>
      </c>
      <c r="I244" s="8">
        <v>0.5</v>
      </c>
      <c r="J244" s="9">
        <v>4250</v>
      </c>
      <c r="K244" s="10">
        <f t="shared" si="0"/>
        <v>2125</v>
      </c>
      <c r="L244" s="10">
        <f t="shared" si="1"/>
        <v>1168.75</v>
      </c>
      <c r="M244" s="11">
        <v>0.55000000000000004</v>
      </c>
      <c r="O244" s="1"/>
    </row>
    <row r="245" spans="1:15" ht="15.75" customHeight="1">
      <c r="A245" s="1"/>
      <c r="B245" s="6" t="s">
        <v>31</v>
      </c>
      <c r="C245" s="6">
        <v>1189833</v>
      </c>
      <c r="D245" s="7">
        <v>44301</v>
      </c>
      <c r="E245" s="6" t="s">
        <v>28</v>
      </c>
      <c r="F245" s="6" t="s">
        <v>29</v>
      </c>
      <c r="G245" s="6" t="s">
        <v>32</v>
      </c>
      <c r="H245" s="6" t="s">
        <v>22</v>
      </c>
      <c r="I245" s="8">
        <v>0.65</v>
      </c>
      <c r="J245" s="9">
        <v>6000</v>
      </c>
      <c r="K245" s="10">
        <f t="shared" si="0"/>
        <v>3900</v>
      </c>
      <c r="L245" s="10">
        <f t="shared" si="1"/>
        <v>780</v>
      </c>
      <c r="M245" s="11">
        <v>0.2</v>
      </c>
      <c r="O245" s="1"/>
    </row>
    <row r="246" spans="1:15" ht="15.75" customHeight="1">
      <c r="A246" s="1"/>
      <c r="B246" s="6" t="s">
        <v>31</v>
      </c>
      <c r="C246" s="6">
        <v>1189833</v>
      </c>
      <c r="D246" s="7">
        <v>44332</v>
      </c>
      <c r="E246" s="6" t="s">
        <v>28</v>
      </c>
      <c r="F246" s="6" t="s">
        <v>29</v>
      </c>
      <c r="G246" s="6" t="s">
        <v>32</v>
      </c>
      <c r="H246" s="6" t="s">
        <v>17</v>
      </c>
      <c r="I246" s="8">
        <v>0.45</v>
      </c>
      <c r="J246" s="9">
        <v>8000</v>
      </c>
      <c r="K246" s="10">
        <f t="shared" si="0"/>
        <v>3600</v>
      </c>
      <c r="L246" s="10">
        <f t="shared" si="1"/>
        <v>1440</v>
      </c>
      <c r="M246" s="11">
        <v>0.4</v>
      </c>
      <c r="O246" s="1"/>
    </row>
    <row r="247" spans="1:15" ht="15.75" customHeight="1">
      <c r="A247" s="1"/>
      <c r="B247" s="6" t="s">
        <v>31</v>
      </c>
      <c r="C247" s="6">
        <v>1189833</v>
      </c>
      <c r="D247" s="7">
        <v>44332</v>
      </c>
      <c r="E247" s="6" t="s">
        <v>28</v>
      </c>
      <c r="F247" s="6" t="s">
        <v>29</v>
      </c>
      <c r="G247" s="6" t="s">
        <v>32</v>
      </c>
      <c r="H247" s="6" t="s">
        <v>18</v>
      </c>
      <c r="I247" s="8">
        <v>0.5</v>
      </c>
      <c r="J247" s="9">
        <v>6500</v>
      </c>
      <c r="K247" s="10">
        <f t="shared" si="0"/>
        <v>3250</v>
      </c>
      <c r="L247" s="10">
        <f t="shared" si="1"/>
        <v>812.5</v>
      </c>
      <c r="M247" s="11">
        <v>0.25</v>
      </c>
      <c r="O247" s="1"/>
    </row>
    <row r="248" spans="1:15" ht="15.75" customHeight="1">
      <c r="A248" s="1"/>
      <c r="B248" s="6" t="s">
        <v>31</v>
      </c>
      <c r="C248" s="6">
        <v>1189833</v>
      </c>
      <c r="D248" s="7">
        <v>44332</v>
      </c>
      <c r="E248" s="6" t="s">
        <v>28</v>
      </c>
      <c r="F248" s="6" t="s">
        <v>29</v>
      </c>
      <c r="G248" s="6" t="s">
        <v>32</v>
      </c>
      <c r="H248" s="6" t="s">
        <v>19</v>
      </c>
      <c r="I248" s="8">
        <v>0.5</v>
      </c>
      <c r="J248" s="9">
        <v>6500</v>
      </c>
      <c r="K248" s="10">
        <f t="shared" si="0"/>
        <v>3250</v>
      </c>
      <c r="L248" s="10">
        <f t="shared" si="1"/>
        <v>1300</v>
      </c>
      <c r="M248" s="11">
        <v>0.4</v>
      </c>
      <c r="O248" s="1"/>
    </row>
    <row r="249" spans="1:15" ht="15.75" customHeight="1">
      <c r="A249" s="1"/>
      <c r="B249" s="6" t="s">
        <v>31</v>
      </c>
      <c r="C249" s="6">
        <v>1189833</v>
      </c>
      <c r="D249" s="7">
        <v>44332</v>
      </c>
      <c r="E249" s="6" t="s">
        <v>28</v>
      </c>
      <c r="F249" s="6" t="s">
        <v>29</v>
      </c>
      <c r="G249" s="6" t="s">
        <v>32</v>
      </c>
      <c r="H249" s="6" t="s">
        <v>20</v>
      </c>
      <c r="I249" s="8">
        <v>0.45</v>
      </c>
      <c r="J249" s="9">
        <v>5500</v>
      </c>
      <c r="K249" s="10">
        <f t="shared" si="0"/>
        <v>2475</v>
      </c>
      <c r="L249" s="10">
        <f t="shared" si="1"/>
        <v>866.25</v>
      </c>
      <c r="M249" s="11">
        <v>0.35</v>
      </c>
      <c r="O249" s="1"/>
    </row>
    <row r="250" spans="1:15" ht="15.75" customHeight="1">
      <c r="A250" s="1"/>
      <c r="B250" s="6" t="s">
        <v>31</v>
      </c>
      <c r="C250" s="6">
        <v>1189833</v>
      </c>
      <c r="D250" s="7">
        <v>44332</v>
      </c>
      <c r="E250" s="6" t="s">
        <v>28</v>
      </c>
      <c r="F250" s="6" t="s">
        <v>29</v>
      </c>
      <c r="G250" s="6" t="s">
        <v>32</v>
      </c>
      <c r="H250" s="6" t="s">
        <v>21</v>
      </c>
      <c r="I250" s="8">
        <v>0.5</v>
      </c>
      <c r="J250" s="9">
        <v>4500</v>
      </c>
      <c r="K250" s="10">
        <f t="shared" si="0"/>
        <v>2250</v>
      </c>
      <c r="L250" s="10">
        <f t="shared" si="1"/>
        <v>1237.5</v>
      </c>
      <c r="M250" s="11">
        <v>0.55000000000000004</v>
      </c>
      <c r="O250" s="1"/>
    </row>
    <row r="251" spans="1:15" ht="15.75" customHeight="1">
      <c r="A251" s="1"/>
      <c r="B251" s="6" t="s">
        <v>31</v>
      </c>
      <c r="C251" s="6">
        <v>1189833</v>
      </c>
      <c r="D251" s="7">
        <v>44332</v>
      </c>
      <c r="E251" s="6" t="s">
        <v>28</v>
      </c>
      <c r="F251" s="6" t="s">
        <v>29</v>
      </c>
      <c r="G251" s="6" t="s">
        <v>32</v>
      </c>
      <c r="H251" s="6" t="s">
        <v>22</v>
      </c>
      <c r="I251" s="8">
        <v>0.65</v>
      </c>
      <c r="J251" s="9">
        <v>6250</v>
      </c>
      <c r="K251" s="10">
        <f t="shared" si="0"/>
        <v>4062.5</v>
      </c>
      <c r="L251" s="10">
        <f t="shared" si="1"/>
        <v>812.5</v>
      </c>
      <c r="M251" s="11">
        <v>0.2</v>
      </c>
      <c r="O251" s="1"/>
    </row>
    <row r="252" spans="1:15" ht="15.75" customHeight="1">
      <c r="A252" s="1"/>
      <c r="B252" s="6" t="s">
        <v>31</v>
      </c>
      <c r="C252" s="6">
        <v>1189833</v>
      </c>
      <c r="D252" s="7">
        <v>44362</v>
      </c>
      <c r="E252" s="6" t="s">
        <v>28</v>
      </c>
      <c r="F252" s="6" t="s">
        <v>29</v>
      </c>
      <c r="G252" s="6" t="s">
        <v>32</v>
      </c>
      <c r="H252" s="6" t="s">
        <v>17</v>
      </c>
      <c r="I252" s="8">
        <v>0.45</v>
      </c>
      <c r="J252" s="9">
        <v>9000</v>
      </c>
      <c r="K252" s="10">
        <f t="shared" si="0"/>
        <v>4050</v>
      </c>
      <c r="L252" s="10">
        <f t="shared" si="1"/>
        <v>1620</v>
      </c>
      <c r="M252" s="11">
        <v>0.4</v>
      </c>
      <c r="O252" s="1"/>
    </row>
    <row r="253" spans="1:15" ht="15.75" customHeight="1">
      <c r="A253" s="1"/>
      <c r="B253" s="6" t="s">
        <v>31</v>
      </c>
      <c r="C253" s="6">
        <v>1189833</v>
      </c>
      <c r="D253" s="7">
        <v>44362</v>
      </c>
      <c r="E253" s="6" t="s">
        <v>28</v>
      </c>
      <c r="F253" s="6" t="s">
        <v>29</v>
      </c>
      <c r="G253" s="6" t="s">
        <v>32</v>
      </c>
      <c r="H253" s="6" t="s">
        <v>18</v>
      </c>
      <c r="I253" s="8">
        <v>0.5</v>
      </c>
      <c r="J253" s="9">
        <v>7500</v>
      </c>
      <c r="K253" s="10">
        <f t="shared" si="0"/>
        <v>3750</v>
      </c>
      <c r="L253" s="10">
        <f t="shared" si="1"/>
        <v>937.5</v>
      </c>
      <c r="M253" s="11">
        <v>0.25</v>
      </c>
      <c r="O253" s="1"/>
    </row>
    <row r="254" spans="1:15" ht="15.75" customHeight="1">
      <c r="A254" s="1"/>
      <c r="B254" s="6" t="s">
        <v>31</v>
      </c>
      <c r="C254" s="6">
        <v>1189833</v>
      </c>
      <c r="D254" s="7">
        <v>44362</v>
      </c>
      <c r="E254" s="6" t="s">
        <v>28</v>
      </c>
      <c r="F254" s="6" t="s">
        <v>29</v>
      </c>
      <c r="G254" s="6" t="s">
        <v>32</v>
      </c>
      <c r="H254" s="6" t="s">
        <v>19</v>
      </c>
      <c r="I254" s="8">
        <v>0.5</v>
      </c>
      <c r="J254" s="9">
        <v>7500</v>
      </c>
      <c r="K254" s="10">
        <f t="shared" si="0"/>
        <v>3750</v>
      </c>
      <c r="L254" s="10">
        <f t="shared" si="1"/>
        <v>1500</v>
      </c>
      <c r="M254" s="11">
        <v>0.4</v>
      </c>
      <c r="O254" s="1"/>
    </row>
    <row r="255" spans="1:15" ht="15.75" customHeight="1">
      <c r="A255" s="1"/>
      <c r="B255" s="6" t="s">
        <v>31</v>
      </c>
      <c r="C255" s="6">
        <v>1189833</v>
      </c>
      <c r="D255" s="7">
        <v>44362</v>
      </c>
      <c r="E255" s="6" t="s">
        <v>28</v>
      </c>
      <c r="F255" s="6" t="s">
        <v>29</v>
      </c>
      <c r="G255" s="6" t="s">
        <v>32</v>
      </c>
      <c r="H255" s="6" t="s">
        <v>20</v>
      </c>
      <c r="I255" s="8">
        <v>0.45</v>
      </c>
      <c r="J255" s="9">
        <v>6250</v>
      </c>
      <c r="K255" s="10">
        <f t="shared" si="0"/>
        <v>2812.5</v>
      </c>
      <c r="L255" s="10">
        <f t="shared" si="1"/>
        <v>984.37499999999989</v>
      </c>
      <c r="M255" s="11">
        <v>0.35</v>
      </c>
      <c r="O255" s="1"/>
    </row>
    <row r="256" spans="1:15" ht="15.75" customHeight="1">
      <c r="A256" s="1"/>
      <c r="B256" s="6" t="s">
        <v>31</v>
      </c>
      <c r="C256" s="6">
        <v>1189833</v>
      </c>
      <c r="D256" s="7">
        <v>44362</v>
      </c>
      <c r="E256" s="6" t="s">
        <v>28</v>
      </c>
      <c r="F256" s="6" t="s">
        <v>29</v>
      </c>
      <c r="G256" s="6" t="s">
        <v>32</v>
      </c>
      <c r="H256" s="6" t="s">
        <v>21</v>
      </c>
      <c r="I256" s="8">
        <v>0.5</v>
      </c>
      <c r="J256" s="9">
        <v>5000</v>
      </c>
      <c r="K256" s="10">
        <f t="shared" si="0"/>
        <v>2500</v>
      </c>
      <c r="L256" s="10">
        <f t="shared" si="1"/>
        <v>1375</v>
      </c>
      <c r="M256" s="11">
        <v>0.55000000000000004</v>
      </c>
      <c r="O256" s="1"/>
    </row>
    <row r="257" spans="1:15" ht="15.75" customHeight="1">
      <c r="A257" s="1"/>
      <c r="B257" s="6" t="s">
        <v>31</v>
      </c>
      <c r="C257" s="6">
        <v>1189833</v>
      </c>
      <c r="D257" s="7">
        <v>44362</v>
      </c>
      <c r="E257" s="6" t="s">
        <v>28</v>
      </c>
      <c r="F257" s="6" t="s">
        <v>29</v>
      </c>
      <c r="G257" s="6" t="s">
        <v>32</v>
      </c>
      <c r="H257" s="6" t="s">
        <v>22</v>
      </c>
      <c r="I257" s="8">
        <v>0.65</v>
      </c>
      <c r="J257" s="9">
        <v>8000</v>
      </c>
      <c r="K257" s="10">
        <f t="shared" si="0"/>
        <v>5200</v>
      </c>
      <c r="L257" s="10">
        <f t="shared" si="1"/>
        <v>1040</v>
      </c>
      <c r="M257" s="11">
        <v>0.2</v>
      </c>
      <c r="O257" s="1"/>
    </row>
    <row r="258" spans="1:15" ht="15.75" customHeight="1">
      <c r="A258" s="1"/>
      <c r="B258" s="6" t="s">
        <v>31</v>
      </c>
      <c r="C258" s="6">
        <v>1189833</v>
      </c>
      <c r="D258" s="7">
        <v>44391</v>
      </c>
      <c r="E258" s="6" t="s">
        <v>28</v>
      </c>
      <c r="F258" s="6" t="s">
        <v>29</v>
      </c>
      <c r="G258" s="6" t="s">
        <v>32</v>
      </c>
      <c r="H258" s="6" t="s">
        <v>17</v>
      </c>
      <c r="I258" s="8">
        <v>0.45</v>
      </c>
      <c r="J258" s="9">
        <v>9500</v>
      </c>
      <c r="K258" s="10">
        <f t="shared" si="0"/>
        <v>4275</v>
      </c>
      <c r="L258" s="10">
        <f t="shared" si="1"/>
        <v>1710</v>
      </c>
      <c r="M258" s="11">
        <v>0.4</v>
      </c>
      <c r="O258" s="1"/>
    </row>
    <row r="259" spans="1:15" ht="15.75" customHeight="1">
      <c r="A259" s="1"/>
      <c r="B259" s="6" t="s">
        <v>31</v>
      </c>
      <c r="C259" s="6">
        <v>1189833</v>
      </c>
      <c r="D259" s="7">
        <v>44391</v>
      </c>
      <c r="E259" s="6" t="s">
        <v>28</v>
      </c>
      <c r="F259" s="6" t="s">
        <v>29</v>
      </c>
      <c r="G259" s="6" t="s">
        <v>32</v>
      </c>
      <c r="H259" s="6" t="s">
        <v>18</v>
      </c>
      <c r="I259" s="8">
        <v>0.5</v>
      </c>
      <c r="J259" s="9">
        <v>8000</v>
      </c>
      <c r="K259" s="10">
        <f t="shared" si="0"/>
        <v>4000</v>
      </c>
      <c r="L259" s="10">
        <f t="shared" si="1"/>
        <v>1000</v>
      </c>
      <c r="M259" s="11">
        <v>0.25</v>
      </c>
      <c r="O259" s="1"/>
    </row>
    <row r="260" spans="1:15" ht="15.75" customHeight="1">
      <c r="A260" s="1"/>
      <c r="B260" s="6" t="s">
        <v>31</v>
      </c>
      <c r="C260" s="6">
        <v>1189833</v>
      </c>
      <c r="D260" s="7">
        <v>44391</v>
      </c>
      <c r="E260" s="6" t="s">
        <v>28</v>
      </c>
      <c r="F260" s="6" t="s">
        <v>29</v>
      </c>
      <c r="G260" s="6" t="s">
        <v>32</v>
      </c>
      <c r="H260" s="6" t="s">
        <v>19</v>
      </c>
      <c r="I260" s="8">
        <v>0.5</v>
      </c>
      <c r="J260" s="9">
        <v>7500</v>
      </c>
      <c r="K260" s="10">
        <f t="shared" si="0"/>
        <v>3750</v>
      </c>
      <c r="L260" s="10">
        <f t="shared" si="1"/>
        <v>1500</v>
      </c>
      <c r="M260" s="11">
        <v>0.4</v>
      </c>
      <c r="O260" s="1"/>
    </row>
    <row r="261" spans="1:15" ht="15.75" customHeight="1">
      <c r="A261" s="1"/>
      <c r="B261" s="6" t="s">
        <v>31</v>
      </c>
      <c r="C261" s="6">
        <v>1189833</v>
      </c>
      <c r="D261" s="7">
        <v>44391</v>
      </c>
      <c r="E261" s="6" t="s">
        <v>28</v>
      </c>
      <c r="F261" s="6" t="s">
        <v>29</v>
      </c>
      <c r="G261" s="6" t="s">
        <v>32</v>
      </c>
      <c r="H261" s="6" t="s">
        <v>20</v>
      </c>
      <c r="I261" s="8">
        <v>0.45</v>
      </c>
      <c r="J261" s="9">
        <v>6500</v>
      </c>
      <c r="K261" s="10">
        <f t="shared" ref="K261:K515" si="2">I261*J261</f>
        <v>2925</v>
      </c>
      <c r="L261" s="10">
        <f t="shared" ref="L261:L515" si="3">K261*M261</f>
        <v>1023.7499999999999</v>
      </c>
      <c r="M261" s="11">
        <v>0.35</v>
      </c>
      <c r="O261" s="1"/>
    </row>
    <row r="262" spans="1:15" ht="15.75" customHeight="1">
      <c r="A262" s="1"/>
      <c r="B262" s="6" t="s">
        <v>31</v>
      </c>
      <c r="C262" s="6">
        <v>1189833</v>
      </c>
      <c r="D262" s="7">
        <v>44391</v>
      </c>
      <c r="E262" s="6" t="s">
        <v>28</v>
      </c>
      <c r="F262" s="6" t="s">
        <v>29</v>
      </c>
      <c r="G262" s="6" t="s">
        <v>32</v>
      </c>
      <c r="H262" s="6" t="s">
        <v>21</v>
      </c>
      <c r="I262" s="8">
        <v>0.5</v>
      </c>
      <c r="J262" s="9">
        <v>7000</v>
      </c>
      <c r="K262" s="10">
        <f t="shared" si="2"/>
        <v>3500</v>
      </c>
      <c r="L262" s="10">
        <f t="shared" si="3"/>
        <v>1925.0000000000002</v>
      </c>
      <c r="M262" s="11">
        <v>0.55000000000000004</v>
      </c>
      <c r="O262" s="1"/>
    </row>
    <row r="263" spans="1:15" ht="15.75" customHeight="1">
      <c r="A263" s="1"/>
      <c r="B263" s="6" t="s">
        <v>31</v>
      </c>
      <c r="C263" s="6">
        <v>1189833</v>
      </c>
      <c r="D263" s="7">
        <v>44391</v>
      </c>
      <c r="E263" s="6" t="s">
        <v>28</v>
      </c>
      <c r="F263" s="6" t="s">
        <v>29</v>
      </c>
      <c r="G263" s="6" t="s">
        <v>32</v>
      </c>
      <c r="H263" s="6" t="s">
        <v>22</v>
      </c>
      <c r="I263" s="8">
        <v>0.65</v>
      </c>
      <c r="J263" s="9">
        <v>7000</v>
      </c>
      <c r="K263" s="10">
        <f t="shared" si="2"/>
        <v>4550</v>
      </c>
      <c r="L263" s="10">
        <f t="shared" si="3"/>
        <v>910</v>
      </c>
      <c r="M263" s="11">
        <v>0.2</v>
      </c>
      <c r="O263" s="1"/>
    </row>
    <row r="264" spans="1:15" ht="15.75" customHeight="1">
      <c r="A264" s="1"/>
      <c r="B264" s="6" t="s">
        <v>31</v>
      </c>
      <c r="C264" s="6">
        <v>1189833</v>
      </c>
      <c r="D264" s="7">
        <v>44423</v>
      </c>
      <c r="E264" s="6" t="s">
        <v>28</v>
      </c>
      <c r="F264" s="6" t="s">
        <v>29</v>
      </c>
      <c r="G264" s="6" t="s">
        <v>32</v>
      </c>
      <c r="H264" s="6" t="s">
        <v>17</v>
      </c>
      <c r="I264" s="8">
        <v>0.5</v>
      </c>
      <c r="J264" s="9">
        <v>9000</v>
      </c>
      <c r="K264" s="10">
        <f t="shared" si="2"/>
        <v>4500</v>
      </c>
      <c r="L264" s="10">
        <f t="shared" si="3"/>
        <v>1800</v>
      </c>
      <c r="M264" s="11">
        <v>0.4</v>
      </c>
      <c r="O264" s="1"/>
    </row>
    <row r="265" spans="1:15" ht="15.75" customHeight="1">
      <c r="A265" s="1"/>
      <c r="B265" s="6" t="s">
        <v>31</v>
      </c>
      <c r="C265" s="6">
        <v>1189833</v>
      </c>
      <c r="D265" s="7">
        <v>44423</v>
      </c>
      <c r="E265" s="6" t="s">
        <v>28</v>
      </c>
      <c r="F265" s="6" t="s">
        <v>29</v>
      </c>
      <c r="G265" s="6" t="s">
        <v>32</v>
      </c>
      <c r="H265" s="6" t="s">
        <v>18</v>
      </c>
      <c r="I265" s="8">
        <v>0.55000000000000004</v>
      </c>
      <c r="J265" s="9">
        <v>8500</v>
      </c>
      <c r="K265" s="10">
        <f t="shared" si="2"/>
        <v>4675</v>
      </c>
      <c r="L265" s="10">
        <f t="shared" si="3"/>
        <v>1168.75</v>
      </c>
      <c r="M265" s="11">
        <v>0.25</v>
      </c>
      <c r="O265" s="1"/>
    </row>
    <row r="266" spans="1:15" ht="15.75" customHeight="1">
      <c r="A266" s="1"/>
      <c r="B266" s="6" t="s">
        <v>31</v>
      </c>
      <c r="C266" s="6">
        <v>1189833</v>
      </c>
      <c r="D266" s="7">
        <v>44423</v>
      </c>
      <c r="E266" s="6" t="s">
        <v>28</v>
      </c>
      <c r="F266" s="6" t="s">
        <v>29</v>
      </c>
      <c r="G266" s="6" t="s">
        <v>32</v>
      </c>
      <c r="H266" s="6" t="s">
        <v>19</v>
      </c>
      <c r="I266" s="8">
        <v>0.5</v>
      </c>
      <c r="J266" s="9">
        <v>7250</v>
      </c>
      <c r="K266" s="10">
        <f t="shared" si="2"/>
        <v>3625</v>
      </c>
      <c r="L266" s="10">
        <f t="shared" si="3"/>
        <v>1450</v>
      </c>
      <c r="M266" s="11">
        <v>0.4</v>
      </c>
      <c r="O266" s="1"/>
    </row>
    <row r="267" spans="1:15" ht="15.75" customHeight="1">
      <c r="A267" s="1"/>
      <c r="B267" s="6" t="s">
        <v>31</v>
      </c>
      <c r="C267" s="6">
        <v>1189833</v>
      </c>
      <c r="D267" s="7">
        <v>44423</v>
      </c>
      <c r="E267" s="6" t="s">
        <v>28</v>
      </c>
      <c r="F267" s="6" t="s">
        <v>29</v>
      </c>
      <c r="G267" s="6" t="s">
        <v>32</v>
      </c>
      <c r="H267" s="6" t="s">
        <v>20</v>
      </c>
      <c r="I267" s="8">
        <v>0.5</v>
      </c>
      <c r="J267" s="9">
        <v>6750</v>
      </c>
      <c r="K267" s="10">
        <f t="shared" si="2"/>
        <v>3375</v>
      </c>
      <c r="L267" s="10">
        <f t="shared" si="3"/>
        <v>1181.25</v>
      </c>
      <c r="M267" s="11">
        <v>0.35</v>
      </c>
      <c r="O267" s="1"/>
    </row>
    <row r="268" spans="1:15" ht="15.75" customHeight="1">
      <c r="A268" s="1"/>
      <c r="B268" s="6" t="s">
        <v>31</v>
      </c>
      <c r="C268" s="6">
        <v>1189833</v>
      </c>
      <c r="D268" s="7">
        <v>44423</v>
      </c>
      <c r="E268" s="6" t="s">
        <v>28</v>
      </c>
      <c r="F268" s="6" t="s">
        <v>29</v>
      </c>
      <c r="G268" s="6" t="s">
        <v>32</v>
      </c>
      <c r="H268" s="6" t="s">
        <v>21</v>
      </c>
      <c r="I268" s="8">
        <v>0.6</v>
      </c>
      <c r="J268" s="9">
        <v>6750</v>
      </c>
      <c r="K268" s="10">
        <f t="shared" si="2"/>
        <v>4050</v>
      </c>
      <c r="L268" s="10">
        <f t="shared" si="3"/>
        <v>2227.5</v>
      </c>
      <c r="M268" s="11">
        <v>0.55000000000000004</v>
      </c>
      <c r="O268" s="1"/>
    </row>
    <row r="269" spans="1:15" ht="15.75" customHeight="1">
      <c r="A269" s="1"/>
      <c r="B269" s="6" t="s">
        <v>31</v>
      </c>
      <c r="C269" s="6">
        <v>1189833</v>
      </c>
      <c r="D269" s="7">
        <v>44423</v>
      </c>
      <c r="E269" s="6" t="s">
        <v>28</v>
      </c>
      <c r="F269" s="6" t="s">
        <v>29</v>
      </c>
      <c r="G269" s="6" t="s">
        <v>32</v>
      </c>
      <c r="H269" s="6" t="s">
        <v>22</v>
      </c>
      <c r="I269" s="8">
        <v>0.65</v>
      </c>
      <c r="J269" s="9">
        <v>6500</v>
      </c>
      <c r="K269" s="10">
        <f t="shared" si="2"/>
        <v>4225</v>
      </c>
      <c r="L269" s="10">
        <f t="shared" si="3"/>
        <v>845</v>
      </c>
      <c r="M269" s="11">
        <v>0.2</v>
      </c>
      <c r="O269" s="1"/>
    </row>
    <row r="270" spans="1:15" ht="15.75" customHeight="1">
      <c r="A270" s="1"/>
      <c r="B270" s="6" t="s">
        <v>31</v>
      </c>
      <c r="C270" s="6">
        <v>1189833</v>
      </c>
      <c r="D270" s="7">
        <v>44455</v>
      </c>
      <c r="E270" s="6" t="s">
        <v>28</v>
      </c>
      <c r="F270" s="6" t="s">
        <v>29</v>
      </c>
      <c r="G270" s="6" t="s">
        <v>32</v>
      </c>
      <c r="H270" s="6" t="s">
        <v>17</v>
      </c>
      <c r="I270" s="8">
        <v>0.5</v>
      </c>
      <c r="J270" s="9">
        <v>8500</v>
      </c>
      <c r="K270" s="10">
        <f t="shared" si="2"/>
        <v>4250</v>
      </c>
      <c r="L270" s="10">
        <f t="shared" si="3"/>
        <v>1700</v>
      </c>
      <c r="M270" s="11">
        <v>0.4</v>
      </c>
      <c r="O270" s="1"/>
    </row>
    <row r="271" spans="1:15" ht="15.75" customHeight="1">
      <c r="A271" s="1"/>
      <c r="B271" s="6" t="s">
        <v>31</v>
      </c>
      <c r="C271" s="6">
        <v>1189833</v>
      </c>
      <c r="D271" s="7">
        <v>44455</v>
      </c>
      <c r="E271" s="6" t="s">
        <v>28</v>
      </c>
      <c r="F271" s="6" t="s">
        <v>29</v>
      </c>
      <c r="G271" s="6" t="s">
        <v>32</v>
      </c>
      <c r="H271" s="6" t="s">
        <v>18</v>
      </c>
      <c r="I271" s="8">
        <v>0.55000000000000004</v>
      </c>
      <c r="J271" s="9">
        <v>8500</v>
      </c>
      <c r="K271" s="10">
        <f t="shared" si="2"/>
        <v>4675</v>
      </c>
      <c r="L271" s="10">
        <f t="shared" si="3"/>
        <v>1168.75</v>
      </c>
      <c r="M271" s="11">
        <v>0.25</v>
      </c>
      <c r="O271" s="1"/>
    </row>
    <row r="272" spans="1:15" ht="15.75" customHeight="1">
      <c r="A272" s="1"/>
      <c r="B272" s="6" t="s">
        <v>31</v>
      </c>
      <c r="C272" s="6">
        <v>1189833</v>
      </c>
      <c r="D272" s="7">
        <v>44455</v>
      </c>
      <c r="E272" s="6" t="s">
        <v>28</v>
      </c>
      <c r="F272" s="6" t="s">
        <v>29</v>
      </c>
      <c r="G272" s="6" t="s">
        <v>32</v>
      </c>
      <c r="H272" s="6" t="s">
        <v>19</v>
      </c>
      <c r="I272" s="8">
        <v>0.5</v>
      </c>
      <c r="J272" s="9">
        <v>7000</v>
      </c>
      <c r="K272" s="10">
        <f t="shared" si="2"/>
        <v>3500</v>
      </c>
      <c r="L272" s="10">
        <f t="shared" si="3"/>
        <v>1400</v>
      </c>
      <c r="M272" s="11">
        <v>0.4</v>
      </c>
      <c r="O272" s="1"/>
    </row>
    <row r="273" spans="1:15" ht="15.75" customHeight="1">
      <c r="A273" s="1"/>
      <c r="B273" s="6" t="s">
        <v>31</v>
      </c>
      <c r="C273" s="6">
        <v>1189833</v>
      </c>
      <c r="D273" s="7">
        <v>44455</v>
      </c>
      <c r="E273" s="6" t="s">
        <v>28</v>
      </c>
      <c r="F273" s="6" t="s">
        <v>29</v>
      </c>
      <c r="G273" s="6" t="s">
        <v>32</v>
      </c>
      <c r="H273" s="6" t="s">
        <v>20</v>
      </c>
      <c r="I273" s="8">
        <v>0.5</v>
      </c>
      <c r="J273" s="9">
        <v>6500</v>
      </c>
      <c r="K273" s="10">
        <f t="shared" si="2"/>
        <v>3250</v>
      </c>
      <c r="L273" s="10">
        <f t="shared" si="3"/>
        <v>1137.5</v>
      </c>
      <c r="M273" s="11">
        <v>0.35</v>
      </c>
      <c r="O273" s="1"/>
    </row>
    <row r="274" spans="1:15" ht="15.75" customHeight="1">
      <c r="A274" s="1"/>
      <c r="B274" s="6" t="s">
        <v>31</v>
      </c>
      <c r="C274" s="6">
        <v>1189833</v>
      </c>
      <c r="D274" s="7">
        <v>44455</v>
      </c>
      <c r="E274" s="6" t="s">
        <v>28</v>
      </c>
      <c r="F274" s="6" t="s">
        <v>29</v>
      </c>
      <c r="G274" s="6" t="s">
        <v>32</v>
      </c>
      <c r="H274" s="6" t="s">
        <v>21</v>
      </c>
      <c r="I274" s="8">
        <v>0.6</v>
      </c>
      <c r="J274" s="9">
        <v>6500</v>
      </c>
      <c r="K274" s="10">
        <f t="shared" si="2"/>
        <v>3900</v>
      </c>
      <c r="L274" s="10">
        <f t="shared" si="3"/>
        <v>2145</v>
      </c>
      <c r="M274" s="11">
        <v>0.55000000000000004</v>
      </c>
      <c r="O274" s="1"/>
    </row>
    <row r="275" spans="1:15" ht="15.75" customHeight="1">
      <c r="A275" s="1"/>
      <c r="B275" s="6" t="s">
        <v>31</v>
      </c>
      <c r="C275" s="6">
        <v>1189833</v>
      </c>
      <c r="D275" s="7">
        <v>44455</v>
      </c>
      <c r="E275" s="6" t="s">
        <v>28</v>
      </c>
      <c r="F275" s="6" t="s">
        <v>29</v>
      </c>
      <c r="G275" s="6" t="s">
        <v>32</v>
      </c>
      <c r="H275" s="6" t="s">
        <v>22</v>
      </c>
      <c r="I275" s="8">
        <v>0.65</v>
      </c>
      <c r="J275" s="9">
        <v>7000</v>
      </c>
      <c r="K275" s="10">
        <f t="shared" si="2"/>
        <v>4550</v>
      </c>
      <c r="L275" s="10">
        <f t="shared" si="3"/>
        <v>910</v>
      </c>
      <c r="M275" s="11">
        <v>0.2</v>
      </c>
      <c r="O275" s="1"/>
    </row>
    <row r="276" spans="1:15" ht="15.75" customHeight="1">
      <c r="A276" s="1"/>
      <c r="B276" s="6" t="s">
        <v>31</v>
      </c>
      <c r="C276" s="6">
        <v>1189833</v>
      </c>
      <c r="D276" s="7">
        <v>44484</v>
      </c>
      <c r="E276" s="6" t="s">
        <v>28</v>
      </c>
      <c r="F276" s="6" t="s">
        <v>29</v>
      </c>
      <c r="G276" s="6" t="s">
        <v>32</v>
      </c>
      <c r="H276" s="6" t="s">
        <v>17</v>
      </c>
      <c r="I276" s="8">
        <v>0.5</v>
      </c>
      <c r="J276" s="9">
        <v>8000</v>
      </c>
      <c r="K276" s="10">
        <f t="shared" si="2"/>
        <v>4000</v>
      </c>
      <c r="L276" s="10">
        <f t="shared" si="3"/>
        <v>1600</v>
      </c>
      <c r="M276" s="11">
        <v>0.4</v>
      </c>
      <c r="O276" s="1"/>
    </row>
    <row r="277" spans="1:15" ht="15.75" customHeight="1">
      <c r="A277" s="1"/>
      <c r="B277" s="6" t="s">
        <v>31</v>
      </c>
      <c r="C277" s="6">
        <v>1189833</v>
      </c>
      <c r="D277" s="7">
        <v>44484</v>
      </c>
      <c r="E277" s="6" t="s">
        <v>28</v>
      </c>
      <c r="F277" s="6" t="s">
        <v>29</v>
      </c>
      <c r="G277" s="6" t="s">
        <v>32</v>
      </c>
      <c r="H277" s="6" t="s">
        <v>18</v>
      </c>
      <c r="I277" s="8">
        <v>0.55000000000000004</v>
      </c>
      <c r="J277" s="9">
        <v>8000</v>
      </c>
      <c r="K277" s="10">
        <f t="shared" si="2"/>
        <v>4400</v>
      </c>
      <c r="L277" s="10">
        <f t="shared" si="3"/>
        <v>1100</v>
      </c>
      <c r="M277" s="11">
        <v>0.25</v>
      </c>
      <c r="O277" s="1"/>
    </row>
    <row r="278" spans="1:15" ht="15.75" customHeight="1">
      <c r="A278" s="1"/>
      <c r="B278" s="6" t="s">
        <v>31</v>
      </c>
      <c r="C278" s="6">
        <v>1189833</v>
      </c>
      <c r="D278" s="7">
        <v>44484</v>
      </c>
      <c r="E278" s="6" t="s">
        <v>28</v>
      </c>
      <c r="F278" s="6" t="s">
        <v>29</v>
      </c>
      <c r="G278" s="6" t="s">
        <v>32</v>
      </c>
      <c r="H278" s="6" t="s">
        <v>19</v>
      </c>
      <c r="I278" s="8">
        <v>0.5</v>
      </c>
      <c r="J278" s="9">
        <v>6500</v>
      </c>
      <c r="K278" s="10">
        <f t="shared" si="2"/>
        <v>3250</v>
      </c>
      <c r="L278" s="10">
        <f t="shared" si="3"/>
        <v>1300</v>
      </c>
      <c r="M278" s="11">
        <v>0.4</v>
      </c>
      <c r="O278" s="1"/>
    </row>
    <row r="279" spans="1:15" ht="15.75" customHeight="1">
      <c r="A279" s="1"/>
      <c r="B279" s="6" t="s">
        <v>31</v>
      </c>
      <c r="C279" s="6">
        <v>1189833</v>
      </c>
      <c r="D279" s="7">
        <v>44484</v>
      </c>
      <c r="E279" s="6" t="s">
        <v>28</v>
      </c>
      <c r="F279" s="6" t="s">
        <v>29</v>
      </c>
      <c r="G279" s="6" t="s">
        <v>32</v>
      </c>
      <c r="H279" s="6" t="s">
        <v>20</v>
      </c>
      <c r="I279" s="8">
        <v>0.5</v>
      </c>
      <c r="J279" s="9">
        <v>6250</v>
      </c>
      <c r="K279" s="10">
        <f t="shared" si="2"/>
        <v>3125</v>
      </c>
      <c r="L279" s="10">
        <f t="shared" si="3"/>
        <v>1093.75</v>
      </c>
      <c r="M279" s="11">
        <v>0.35</v>
      </c>
      <c r="O279" s="1"/>
    </row>
    <row r="280" spans="1:15" ht="15.75" customHeight="1">
      <c r="A280" s="1"/>
      <c r="B280" s="6" t="s">
        <v>31</v>
      </c>
      <c r="C280" s="6">
        <v>1189833</v>
      </c>
      <c r="D280" s="7">
        <v>44484</v>
      </c>
      <c r="E280" s="6" t="s">
        <v>28</v>
      </c>
      <c r="F280" s="6" t="s">
        <v>29</v>
      </c>
      <c r="G280" s="6" t="s">
        <v>32</v>
      </c>
      <c r="H280" s="6" t="s">
        <v>21</v>
      </c>
      <c r="I280" s="8">
        <v>0.6</v>
      </c>
      <c r="J280" s="9">
        <v>6000</v>
      </c>
      <c r="K280" s="10">
        <f t="shared" si="2"/>
        <v>3600</v>
      </c>
      <c r="L280" s="10">
        <f t="shared" si="3"/>
        <v>1980.0000000000002</v>
      </c>
      <c r="M280" s="11">
        <v>0.55000000000000004</v>
      </c>
      <c r="O280" s="1"/>
    </row>
    <row r="281" spans="1:15" ht="15.75" customHeight="1">
      <c r="A281" s="1"/>
      <c r="B281" s="6" t="s">
        <v>31</v>
      </c>
      <c r="C281" s="6">
        <v>1189833</v>
      </c>
      <c r="D281" s="7">
        <v>44484</v>
      </c>
      <c r="E281" s="6" t="s">
        <v>28</v>
      </c>
      <c r="F281" s="6" t="s">
        <v>29</v>
      </c>
      <c r="G281" s="6" t="s">
        <v>32</v>
      </c>
      <c r="H281" s="6" t="s">
        <v>22</v>
      </c>
      <c r="I281" s="8">
        <v>0.65</v>
      </c>
      <c r="J281" s="9">
        <v>6500</v>
      </c>
      <c r="K281" s="10">
        <f t="shared" si="2"/>
        <v>4225</v>
      </c>
      <c r="L281" s="10">
        <f t="shared" si="3"/>
        <v>845</v>
      </c>
      <c r="M281" s="11">
        <v>0.2</v>
      </c>
      <c r="O281" s="1"/>
    </row>
    <row r="282" spans="1:15" ht="15.75" customHeight="1">
      <c r="A282" s="1"/>
      <c r="B282" s="6" t="s">
        <v>31</v>
      </c>
      <c r="C282" s="6">
        <v>1189833</v>
      </c>
      <c r="D282" s="7">
        <v>44515</v>
      </c>
      <c r="E282" s="6" t="s">
        <v>28</v>
      </c>
      <c r="F282" s="6" t="s">
        <v>29</v>
      </c>
      <c r="G282" s="6" t="s">
        <v>32</v>
      </c>
      <c r="H282" s="6" t="s">
        <v>17</v>
      </c>
      <c r="I282" s="8">
        <v>0.5</v>
      </c>
      <c r="J282" s="9">
        <v>8250</v>
      </c>
      <c r="K282" s="10">
        <f t="shared" si="2"/>
        <v>4125</v>
      </c>
      <c r="L282" s="10">
        <f t="shared" si="3"/>
        <v>1650</v>
      </c>
      <c r="M282" s="11">
        <v>0.4</v>
      </c>
      <c r="O282" s="1"/>
    </row>
    <row r="283" spans="1:15" ht="15.75" customHeight="1">
      <c r="A283" s="1"/>
      <c r="B283" s="6" t="s">
        <v>31</v>
      </c>
      <c r="C283" s="6">
        <v>1189833</v>
      </c>
      <c r="D283" s="7">
        <v>44515</v>
      </c>
      <c r="E283" s="6" t="s">
        <v>28</v>
      </c>
      <c r="F283" s="6" t="s">
        <v>29</v>
      </c>
      <c r="G283" s="6" t="s">
        <v>32</v>
      </c>
      <c r="H283" s="6" t="s">
        <v>18</v>
      </c>
      <c r="I283" s="8">
        <v>0.55000000000000004</v>
      </c>
      <c r="J283" s="9">
        <v>8250</v>
      </c>
      <c r="K283" s="10">
        <f t="shared" si="2"/>
        <v>4537.5</v>
      </c>
      <c r="L283" s="10">
        <f t="shared" si="3"/>
        <v>1134.375</v>
      </c>
      <c r="M283" s="11">
        <v>0.25</v>
      </c>
      <c r="O283" s="1"/>
    </row>
    <row r="284" spans="1:15" ht="15.75" customHeight="1">
      <c r="A284" s="1"/>
      <c r="B284" s="6" t="s">
        <v>31</v>
      </c>
      <c r="C284" s="6">
        <v>1189833</v>
      </c>
      <c r="D284" s="7">
        <v>44515</v>
      </c>
      <c r="E284" s="6" t="s">
        <v>28</v>
      </c>
      <c r="F284" s="6" t="s">
        <v>29</v>
      </c>
      <c r="G284" s="6" t="s">
        <v>32</v>
      </c>
      <c r="H284" s="6" t="s">
        <v>19</v>
      </c>
      <c r="I284" s="8">
        <v>0.5</v>
      </c>
      <c r="J284" s="9">
        <v>6750</v>
      </c>
      <c r="K284" s="10">
        <f t="shared" si="2"/>
        <v>3375</v>
      </c>
      <c r="L284" s="10">
        <f t="shared" si="3"/>
        <v>1350</v>
      </c>
      <c r="M284" s="11">
        <v>0.4</v>
      </c>
      <c r="O284" s="1"/>
    </row>
    <row r="285" spans="1:15" ht="15.75" customHeight="1">
      <c r="A285" s="1"/>
      <c r="B285" s="6" t="s">
        <v>31</v>
      </c>
      <c r="C285" s="6">
        <v>1189833</v>
      </c>
      <c r="D285" s="7">
        <v>44515</v>
      </c>
      <c r="E285" s="6" t="s">
        <v>28</v>
      </c>
      <c r="F285" s="6" t="s">
        <v>29</v>
      </c>
      <c r="G285" s="6" t="s">
        <v>32</v>
      </c>
      <c r="H285" s="6" t="s">
        <v>20</v>
      </c>
      <c r="I285" s="8">
        <v>0.5</v>
      </c>
      <c r="J285" s="9">
        <v>6500</v>
      </c>
      <c r="K285" s="10">
        <f t="shared" si="2"/>
        <v>3250</v>
      </c>
      <c r="L285" s="10">
        <f t="shared" si="3"/>
        <v>1137.5</v>
      </c>
      <c r="M285" s="11">
        <v>0.35</v>
      </c>
      <c r="O285" s="1"/>
    </row>
    <row r="286" spans="1:15" ht="15.75" customHeight="1">
      <c r="A286" s="1"/>
      <c r="B286" s="6" t="s">
        <v>31</v>
      </c>
      <c r="C286" s="6">
        <v>1189833</v>
      </c>
      <c r="D286" s="7">
        <v>44515</v>
      </c>
      <c r="E286" s="6" t="s">
        <v>28</v>
      </c>
      <c r="F286" s="6" t="s">
        <v>29</v>
      </c>
      <c r="G286" s="6" t="s">
        <v>32</v>
      </c>
      <c r="H286" s="6" t="s">
        <v>21</v>
      </c>
      <c r="I286" s="8">
        <v>0.6</v>
      </c>
      <c r="J286" s="9">
        <v>6000</v>
      </c>
      <c r="K286" s="10">
        <f t="shared" si="2"/>
        <v>3600</v>
      </c>
      <c r="L286" s="10">
        <f t="shared" si="3"/>
        <v>1980.0000000000002</v>
      </c>
      <c r="M286" s="11">
        <v>0.55000000000000004</v>
      </c>
      <c r="O286" s="1"/>
    </row>
    <row r="287" spans="1:15" ht="15.75" customHeight="1">
      <c r="A287" s="1"/>
      <c r="B287" s="6" t="s">
        <v>31</v>
      </c>
      <c r="C287" s="6">
        <v>1189833</v>
      </c>
      <c r="D287" s="7">
        <v>44515</v>
      </c>
      <c r="E287" s="6" t="s">
        <v>28</v>
      </c>
      <c r="F287" s="6" t="s">
        <v>29</v>
      </c>
      <c r="G287" s="6" t="s">
        <v>32</v>
      </c>
      <c r="H287" s="6" t="s">
        <v>22</v>
      </c>
      <c r="I287" s="8">
        <v>0.65</v>
      </c>
      <c r="J287" s="9">
        <v>7000</v>
      </c>
      <c r="K287" s="10">
        <f t="shared" si="2"/>
        <v>4550</v>
      </c>
      <c r="L287" s="10">
        <f t="shared" si="3"/>
        <v>910</v>
      </c>
      <c r="M287" s="11">
        <v>0.2</v>
      </c>
      <c r="O287" s="1"/>
    </row>
    <row r="288" spans="1:15" ht="15.75" customHeight="1">
      <c r="A288" s="1"/>
      <c r="B288" s="6" t="s">
        <v>31</v>
      </c>
      <c r="C288" s="6">
        <v>1189833</v>
      </c>
      <c r="D288" s="7">
        <v>44544</v>
      </c>
      <c r="E288" s="6" t="s">
        <v>28</v>
      </c>
      <c r="F288" s="6" t="s">
        <v>29</v>
      </c>
      <c r="G288" s="6" t="s">
        <v>32</v>
      </c>
      <c r="H288" s="6" t="s">
        <v>17</v>
      </c>
      <c r="I288" s="8">
        <v>0.5</v>
      </c>
      <c r="J288" s="9">
        <v>9000</v>
      </c>
      <c r="K288" s="10">
        <f t="shared" si="2"/>
        <v>4500</v>
      </c>
      <c r="L288" s="10">
        <f t="shared" si="3"/>
        <v>1800</v>
      </c>
      <c r="M288" s="11">
        <v>0.4</v>
      </c>
      <c r="O288" s="1"/>
    </row>
    <row r="289" spans="1:16" ht="15.75" customHeight="1">
      <c r="A289" s="1"/>
      <c r="B289" s="6" t="s">
        <v>31</v>
      </c>
      <c r="C289" s="6">
        <v>1189833</v>
      </c>
      <c r="D289" s="7">
        <v>44544</v>
      </c>
      <c r="E289" s="6" t="s">
        <v>28</v>
      </c>
      <c r="F289" s="6" t="s">
        <v>29</v>
      </c>
      <c r="G289" s="6" t="s">
        <v>32</v>
      </c>
      <c r="H289" s="6" t="s">
        <v>18</v>
      </c>
      <c r="I289" s="8">
        <v>0.55000000000000004</v>
      </c>
      <c r="J289" s="9">
        <v>9000</v>
      </c>
      <c r="K289" s="10">
        <f t="shared" si="2"/>
        <v>4950</v>
      </c>
      <c r="L289" s="10">
        <f t="shared" si="3"/>
        <v>1237.5</v>
      </c>
      <c r="M289" s="11">
        <v>0.25</v>
      </c>
      <c r="O289" s="1"/>
    </row>
    <row r="290" spans="1:16" ht="15.75" customHeight="1">
      <c r="A290" s="1"/>
      <c r="B290" s="6" t="s">
        <v>31</v>
      </c>
      <c r="C290" s="6">
        <v>1189833</v>
      </c>
      <c r="D290" s="7">
        <v>44544</v>
      </c>
      <c r="E290" s="6" t="s">
        <v>28</v>
      </c>
      <c r="F290" s="6" t="s">
        <v>29</v>
      </c>
      <c r="G290" s="6" t="s">
        <v>32</v>
      </c>
      <c r="H290" s="6" t="s">
        <v>19</v>
      </c>
      <c r="I290" s="8">
        <v>0.5</v>
      </c>
      <c r="J290" s="9">
        <v>7000</v>
      </c>
      <c r="K290" s="10">
        <f t="shared" si="2"/>
        <v>3500</v>
      </c>
      <c r="L290" s="10">
        <f t="shared" si="3"/>
        <v>1400</v>
      </c>
      <c r="M290" s="11">
        <v>0.4</v>
      </c>
      <c r="O290" s="1"/>
    </row>
    <row r="291" spans="1:16" ht="15.75" customHeight="1">
      <c r="A291" s="1"/>
      <c r="B291" s="6" t="s">
        <v>31</v>
      </c>
      <c r="C291" s="6">
        <v>1189833</v>
      </c>
      <c r="D291" s="7">
        <v>44544</v>
      </c>
      <c r="E291" s="6" t="s">
        <v>28</v>
      </c>
      <c r="F291" s="6" t="s">
        <v>29</v>
      </c>
      <c r="G291" s="6" t="s">
        <v>32</v>
      </c>
      <c r="H291" s="6" t="s">
        <v>20</v>
      </c>
      <c r="I291" s="8">
        <v>0.5</v>
      </c>
      <c r="J291" s="9">
        <v>7000</v>
      </c>
      <c r="K291" s="10">
        <f t="shared" si="2"/>
        <v>3500</v>
      </c>
      <c r="L291" s="10">
        <f t="shared" si="3"/>
        <v>1225</v>
      </c>
      <c r="M291" s="11">
        <v>0.35</v>
      </c>
      <c r="O291" s="1"/>
    </row>
    <row r="292" spans="1:16" ht="15.75" customHeight="1">
      <c r="A292" s="1"/>
      <c r="B292" s="6" t="s">
        <v>31</v>
      </c>
      <c r="C292" s="6">
        <v>1189833</v>
      </c>
      <c r="D292" s="7">
        <v>44544</v>
      </c>
      <c r="E292" s="6" t="s">
        <v>28</v>
      </c>
      <c r="F292" s="6" t="s">
        <v>29</v>
      </c>
      <c r="G292" s="6" t="s">
        <v>32</v>
      </c>
      <c r="H292" s="6" t="s">
        <v>21</v>
      </c>
      <c r="I292" s="8">
        <v>0.6</v>
      </c>
      <c r="J292" s="9">
        <v>6250</v>
      </c>
      <c r="K292" s="10">
        <f t="shared" si="2"/>
        <v>3750</v>
      </c>
      <c r="L292" s="10">
        <f t="shared" si="3"/>
        <v>2062.5</v>
      </c>
      <c r="M292" s="11">
        <v>0.55000000000000004</v>
      </c>
      <c r="O292" s="1"/>
    </row>
    <row r="293" spans="1:16" ht="15.75" customHeight="1">
      <c r="A293" s="1"/>
      <c r="B293" s="6" t="s">
        <v>31</v>
      </c>
      <c r="C293" s="6">
        <v>1189833</v>
      </c>
      <c r="D293" s="7">
        <v>44544</v>
      </c>
      <c r="E293" s="6" t="s">
        <v>28</v>
      </c>
      <c r="F293" s="6" t="s">
        <v>29</v>
      </c>
      <c r="G293" s="6" t="s">
        <v>32</v>
      </c>
      <c r="H293" s="6" t="s">
        <v>22</v>
      </c>
      <c r="I293" s="8">
        <v>0.65</v>
      </c>
      <c r="J293" s="9">
        <v>7250</v>
      </c>
      <c r="K293" s="10">
        <f t="shared" si="2"/>
        <v>4712.5</v>
      </c>
      <c r="L293" s="10">
        <f t="shared" si="3"/>
        <v>942.5</v>
      </c>
      <c r="M293" s="11">
        <v>0.2</v>
      </c>
      <c r="O293" s="1"/>
    </row>
    <row r="294" spans="1:16" ht="15.75" customHeight="1">
      <c r="A294" s="1"/>
      <c r="B294" s="6" t="s">
        <v>14</v>
      </c>
      <c r="C294" s="6">
        <v>1185732</v>
      </c>
      <c r="D294" s="7">
        <v>44211</v>
      </c>
      <c r="E294" s="6" t="s">
        <v>33</v>
      </c>
      <c r="F294" s="6" t="s">
        <v>34</v>
      </c>
      <c r="G294" s="6" t="s">
        <v>35</v>
      </c>
      <c r="H294" s="6" t="s">
        <v>17</v>
      </c>
      <c r="I294" s="8">
        <v>0.45</v>
      </c>
      <c r="J294" s="9">
        <v>4750</v>
      </c>
      <c r="K294" s="10">
        <f t="shared" si="2"/>
        <v>2137.5</v>
      </c>
      <c r="L294" s="10">
        <f t="shared" si="3"/>
        <v>855</v>
      </c>
      <c r="M294" s="11">
        <v>0.4</v>
      </c>
      <c r="O294" s="13"/>
      <c r="P294" s="12"/>
    </row>
    <row r="295" spans="1:16" ht="15.75" customHeight="1">
      <c r="A295" s="1"/>
      <c r="B295" s="6" t="s">
        <v>14</v>
      </c>
      <c r="C295" s="6">
        <v>1185732</v>
      </c>
      <c r="D295" s="7">
        <v>44211</v>
      </c>
      <c r="E295" s="6" t="s">
        <v>33</v>
      </c>
      <c r="F295" s="6" t="s">
        <v>34</v>
      </c>
      <c r="G295" s="6" t="s">
        <v>35</v>
      </c>
      <c r="H295" s="6" t="s">
        <v>18</v>
      </c>
      <c r="I295" s="8">
        <v>0.45</v>
      </c>
      <c r="J295" s="9">
        <v>2750</v>
      </c>
      <c r="K295" s="10">
        <f t="shared" si="2"/>
        <v>1237.5</v>
      </c>
      <c r="L295" s="10">
        <f t="shared" si="3"/>
        <v>433.125</v>
      </c>
      <c r="M295" s="11">
        <v>0.35</v>
      </c>
      <c r="O295" s="13"/>
      <c r="P295" s="12"/>
    </row>
    <row r="296" spans="1:16" ht="15.75" customHeight="1">
      <c r="A296" s="1"/>
      <c r="B296" s="6" t="s">
        <v>14</v>
      </c>
      <c r="C296" s="6">
        <v>1185732</v>
      </c>
      <c r="D296" s="7">
        <v>44211</v>
      </c>
      <c r="E296" s="6" t="s">
        <v>33</v>
      </c>
      <c r="F296" s="6" t="s">
        <v>34</v>
      </c>
      <c r="G296" s="6" t="s">
        <v>35</v>
      </c>
      <c r="H296" s="6" t="s">
        <v>19</v>
      </c>
      <c r="I296" s="8">
        <v>0.35000000000000003</v>
      </c>
      <c r="J296" s="9">
        <v>2750</v>
      </c>
      <c r="K296" s="10">
        <f t="shared" si="2"/>
        <v>962.50000000000011</v>
      </c>
      <c r="L296" s="10">
        <f t="shared" si="3"/>
        <v>336.875</v>
      </c>
      <c r="M296" s="11">
        <v>0.35</v>
      </c>
      <c r="O296" s="13"/>
      <c r="P296" s="12"/>
    </row>
    <row r="297" spans="1:16" ht="15.75" customHeight="1">
      <c r="A297" s="1"/>
      <c r="B297" s="6" t="s">
        <v>14</v>
      </c>
      <c r="C297" s="6">
        <v>1185732</v>
      </c>
      <c r="D297" s="7">
        <v>44211</v>
      </c>
      <c r="E297" s="6" t="s">
        <v>33</v>
      </c>
      <c r="F297" s="6" t="s">
        <v>34</v>
      </c>
      <c r="G297" s="6" t="s">
        <v>35</v>
      </c>
      <c r="H297" s="6" t="s">
        <v>20</v>
      </c>
      <c r="I297" s="8">
        <v>0.4</v>
      </c>
      <c r="J297" s="9">
        <v>1250</v>
      </c>
      <c r="K297" s="10">
        <f t="shared" si="2"/>
        <v>500</v>
      </c>
      <c r="L297" s="10">
        <f t="shared" si="3"/>
        <v>200</v>
      </c>
      <c r="M297" s="11">
        <v>0.4</v>
      </c>
      <c r="O297" s="14"/>
      <c r="P297" s="12"/>
    </row>
    <row r="298" spans="1:16" ht="15.75" customHeight="1">
      <c r="A298" s="1"/>
      <c r="B298" s="6" t="s">
        <v>14</v>
      </c>
      <c r="C298" s="6">
        <v>1185732</v>
      </c>
      <c r="D298" s="7">
        <v>44211</v>
      </c>
      <c r="E298" s="6" t="s">
        <v>33</v>
      </c>
      <c r="F298" s="6" t="s">
        <v>34</v>
      </c>
      <c r="G298" s="6" t="s">
        <v>35</v>
      </c>
      <c r="H298" s="6" t="s">
        <v>21</v>
      </c>
      <c r="I298" s="8">
        <v>0.54999999999999993</v>
      </c>
      <c r="J298" s="9">
        <v>1750</v>
      </c>
      <c r="K298" s="10">
        <f t="shared" si="2"/>
        <v>962.49999999999989</v>
      </c>
      <c r="L298" s="10">
        <f t="shared" si="3"/>
        <v>336.87499999999994</v>
      </c>
      <c r="M298" s="11">
        <v>0.35</v>
      </c>
      <c r="O298" s="14"/>
      <c r="P298" s="12"/>
    </row>
    <row r="299" spans="1:16" ht="15.75" customHeight="1">
      <c r="A299" s="1"/>
      <c r="B299" s="6" t="s">
        <v>14</v>
      </c>
      <c r="C299" s="6">
        <v>1185732</v>
      </c>
      <c r="D299" s="7">
        <v>44211</v>
      </c>
      <c r="E299" s="6" t="s">
        <v>33</v>
      </c>
      <c r="F299" s="6" t="s">
        <v>34</v>
      </c>
      <c r="G299" s="6" t="s">
        <v>35</v>
      </c>
      <c r="H299" s="6" t="s">
        <v>22</v>
      </c>
      <c r="I299" s="8">
        <v>0.45</v>
      </c>
      <c r="J299" s="9">
        <v>2750</v>
      </c>
      <c r="K299" s="10">
        <f t="shared" si="2"/>
        <v>1237.5</v>
      </c>
      <c r="L299" s="10">
        <f t="shared" si="3"/>
        <v>618.75</v>
      </c>
      <c r="M299" s="11">
        <v>0.5</v>
      </c>
      <c r="O299" s="14"/>
      <c r="P299" s="12"/>
    </row>
    <row r="300" spans="1:16" ht="15.75" customHeight="1">
      <c r="A300" s="1"/>
      <c r="B300" s="6" t="s">
        <v>14</v>
      </c>
      <c r="C300" s="6">
        <v>1185732</v>
      </c>
      <c r="D300" s="7">
        <v>44242</v>
      </c>
      <c r="E300" s="6" t="s">
        <v>33</v>
      </c>
      <c r="F300" s="6" t="s">
        <v>34</v>
      </c>
      <c r="G300" s="6" t="s">
        <v>35</v>
      </c>
      <c r="H300" s="6" t="s">
        <v>17</v>
      </c>
      <c r="I300" s="8">
        <v>0.45</v>
      </c>
      <c r="J300" s="9">
        <v>5250</v>
      </c>
      <c r="K300" s="10">
        <f t="shared" si="2"/>
        <v>2362.5</v>
      </c>
      <c r="L300" s="10">
        <f t="shared" si="3"/>
        <v>945</v>
      </c>
      <c r="M300" s="11">
        <v>0.4</v>
      </c>
      <c r="O300" s="14"/>
      <c r="P300" s="12"/>
    </row>
    <row r="301" spans="1:16" ht="15.75" customHeight="1">
      <c r="A301" s="1"/>
      <c r="B301" s="6" t="s">
        <v>14</v>
      </c>
      <c r="C301" s="6">
        <v>1185732</v>
      </c>
      <c r="D301" s="7">
        <v>44242</v>
      </c>
      <c r="E301" s="6" t="s">
        <v>33</v>
      </c>
      <c r="F301" s="6" t="s">
        <v>34</v>
      </c>
      <c r="G301" s="6" t="s">
        <v>35</v>
      </c>
      <c r="H301" s="6" t="s">
        <v>18</v>
      </c>
      <c r="I301" s="8">
        <v>0.45</v>
      </c>
      <c r="J301" s="9">
        <v>1750</v>
      </c>
      <c r="K301" s="10">
        <f t="shared" si="2"/>
        <v>787.5</v>
      </c>
      <c r="L301" s="10">
        <f t="shared" si="3"/>
        <v>275.625</v>
      </c>
      <c r="M301" s="11">
        <v>0.35</v>
      </c>
      <c r="O301" s="14"/>
      <c r="P301" s="12"/>
    </row>
    <row r="302" spans="1:16" ht="15.75" customHeight="1">
      <c r="A302" s="1"/>
      <c r="B302" s="6" t="s">
        <v>14</v>
      </c>
      <c r="C302" s="6">
        <v>1185732</v>
      </c>
      <c r="D302" s="7">
        <v>44242</v>
      </c>
      <c r="E302" s="6" t="s">
        <v>33</v>
      </c>
      <c r="F302" s="6" t="s">
        <v>34</v>
      </c>
      <c r="G302" s="6" t="s">
        <v>35</v>
      </c>
      <c r="H302" s="6" t="s">
        <v>19</v>
      </c>
      <c r="I302" s="8">
        <v>0.35000000000000003</v>
      </c>
      <c r="J302" s="9">
        <v>2250</v>
      </c>
      <c r="K302" s="10">
        <f t="shared" si="2"/>
        <v>787.50000000000011</v>
      </c>
      <c r="L302" s="10">
        <f t="shared" si="3"/>
        <v>275.625</v>
      </c>
      <c r="M302" s="11">
        <v>0.35</v>
      </c>
      <c r="O302" s="14"/>
      <c r="P302" s="12"/>
    </row>
    <row r="303" spans="1:16" ht="15.75" customHeight="1">
      <c r="A303" s="1"/>
      <c r="B303" s="6" t="s">
        <v>14</v>
      </c>
      <c r="C303" s="6">
        <v>1185732</v>
      </c>
      <c r="D303" s="7">
        <v>44242</v>
      </c>
      <c r="E303" s="6" t="s">
        <v>33</v>
      </c>
      <c r="F303" s="6" t="s">
        <v>34</v>
      </c>
      <c r="G303" s="6" t="s">
        <v>35</v>
      </c>
      <c r="H303" s="6" t="s">
        <v>20</v>
      </c>
      <c r="I303" s="8">
        <v>0.4</v>
      </c>
      <c r="J303" s="9">
        <v>1000</v>
      </c>
      <c r="K303" s="10">
        <f t="shared" si="2"/>
        <v>400</v>
      </c>
      <c r="L303" s="10">
        <f t="shared" si="3"/>
        <v>160</v>
      </c>
      <c r="M303" s="11">
        <v>0.4</v>
      </c>
      <c r="O303" s="14"/>
      <c r="P303" s="12"/>
    </row>
    <row r="304" spans="1:16" ht="15.75" customHeight="1">
      <c r="A304" s="1"/>
      <c r="B304" s="6" t="s">
        <v>14</v>
      </c>
      <c r="C304" s="6">
        <v>1185732</v>
      </c>
      <c r="D304" s="7">
        <v>44242</v>
      </c>
      <c r="E304" s="6" t="s">
        <v>33</v>
      </c>
      <c r="F304" s="6" t="s">
        <v>34</v>
      </c>
      <c r="G304" s="6" t="s">
        <v>35</v>
      </c>
      <c r="H304" s="6" t="s">
        <v>21</v>
      </c>
      <c r="I304" s="8">
        <v>0.54999999999999993</v>
      </c>
      <c r="J304" s="9">
        <v>1750</v>
      </c>
      <c r="K304" s="10">
        <f t="shared" si="2"/>
        <v>962.49999999999989</v>
      </c>
      <c r="L304" s="10">
        <f t="shared" si="3"/>
        <v>336.87499999999994</v>
      </c>
      <c r="M304" s="11">
        <v>0.35</v>
      </c>
      <c r="O304" s="14"/>
      <c r="P304" s="12"/>
    </row>
    <row r="305" spans="1:16" ht="15.75" customHeight="1">
      <c r="A305" s="1"/>
      <c r="B305" s="6" t="s">
        <v>14</v>
      </c>
      <c r="C305" s="6">
        <v>1185732</v>
      </c>
      <c r="D305" s="7">
        <v>44242</v>
      </c>
      <c r="E305" s="6" t="s">
        <v>33</v>
      </c>
      <c r="F305" s="6" t="s">
        <v>34</v>
      </c>
      <c r="G305" s="6" t="s">
        <v>35</v>
      </c>
      <c r="H305" s="6" t="s">
        <v>22</v>
      </c>
      <c r="I305" s="8">
        <v>0.45</v>
      </c>
      <c r="J305" s="9">
        <v>2750</v>
      </c>
      <c r="K305" s="10">
        <f t="shared" si="2"/>
        <v>1237.5</v>
      </c>
      <c r="L305" s="10">
        <f t="shared" si="3"/>
        <v>618.75</v>
      </c>
      <c r="M305" s="11">
        <v>0.5</v>
      </c>
      <c r="O305" s="14"/>
      <c r="P305" s="12"/>
    </row>
    <row r="306" spans="1:16" ht="15.75" customHeight="1">
      <c r="A306" s="1"/>
      <c r="B306" s="6" t="s">
        <v>14</v>
      </c>
      <c r="C306" s="6">
        <v>1185732</v>
      </c>
      <c r="D306" s="7">
        <v>44269</v>
      </c>
      <c r="E306" s="6" t="s">
        <v>33</v>
      </c>
      <c r="F306" s="6" t="s">
        <v>34</v>
      </c>
      <c r="G306" s="6" t="s">
        <v>35</v>
      </c>
      <c r="H306" s="6" t="s">
        <v>17</v>
      </c>
      <c r="I306" s="8">
        <v>0.5</v>
      </c>
      <c r="J306" s="9">
        <v>4950</v>
      </c>
      <c r="K306" s="10">
        <f t="shared" si="2"/>
        <v>2475</v>
      </c>
      <c r="L306" s="10">
        <f t="shared" si="3"/>
        <v>990</v>
      </c>
      <c r="M306" s="11">
        <v>0.4</v>
      </c>
      <c r="O306" s="14"/>
      <c r="P306" s="12"/>
    </row>
    <row r="307" spans="1:16" ht="15.75" customHeight="1">
      <c r="A307" s="1"/>
      <c r="B307" s="6" t="s">
        <v>14</v>
      </c>
      <c r="C307" s="6">
        <v>1185732</v>
      </c>
      <c r="D307" s="7">
        <v>44269</v>
      </c>
      <c r="E307" s="6" t="s">
        <v>33</v>
      </c>
      <c r="F307" s="6" t="s">
        <v>34</v>
      </c>
      <c r="G307" s="6" t="s">
        <v>35</v>
      </c>
      <c r="H307" s="6" t="s">
        <v>18</v>
      </c>
      <c r="I307" s="8">
        <v>0.5</v>
      </c>
      <c r="J307" s="9">
        <v>2000</v>
      </c>
      <c r="K307" s="10">
        <f t="shared" si="2"/>
        <v>1000</v>
      </c>
      <c r="L307" s="10">
        <f t="shared" si="3"/>
        <v>350</v>
      </c>
      <c r="M307" s="11">
        <v>0.35</v>
      </c>
      <c r="O307" s="14"/>
      <c r="P307" s="12"/>
    </row>
    <row r="308" spans="1:16" ht="15.75" customHeight="1">
      <c r="A308" s="1"/>
      <c r="B308" s="6" t="s">
        <v>14</v>
      </c>
      <c r="C308" s="6">
        <v>1185732</v>
      </c>
      <c r="D308" s="7">
        <v>44269</v>
      </c>
      <c r="E308" s="6" t="s">
        <v>33</v>
      </c>
      <c r="F308" s="6" t="s">
        <v>34</v>
      </c>
      <c r="G308" s="6" t="s">
        <v>35</v>
      </c>
      <c r="H308" s="6" t="s">
        <v>19</v>
      </c>
      <c r="I308" s="8">
        <v>0.4</v>
      </c>
      <c r="J308" s="9">
        <v>2250</v>
      </c>
      <c r="K308" s="10">
        <f t="shared" si="2"/>
        <v>900</v>
      </c>
      <c r="L308" s="10">
        <f t="shared" si="3"/>
        <v>315</v>
      </c>
      <c r="M308" s="11">
        <v>0.35</v>
      </c>
      <c r="O308" s="14"/>
      <c r="P308" s="12"/>
    </row>
    <row r="309" spans="1:16" ht="15.75" customHeight="1">
      <c r="A309" s="1"/>
      <c r="B309" s="6" t="s">
        <v>14</v>
      </c>
      <c r="C309" s="6">
        <v>1185732</v>
      </c>
      <c r="D309" s="7">
        <v>44269</v>
      </c>
      <c r="E309" s="6" t="s">
        <v>33</v>
      </c>
      <c r="F309" s="6" t="s">
        <v>34</v>
      </c>
      <c r="G309" s="6" t="s">
        <v>35</v>
      </c>
      <c r="H309" s="6" t="s">
        <v>20</v>
      </c>
      <c r="I309" s="8">
        <v>0.45</v>
      </c>
      <c r="J309" s="9">
        <v>750</v>
      </c>
      <c r="K309" s="10">
        <f t="shared" si="2"/>
        <v>337.5</v>
      </c>
      <c r="L309" s="10">
        <f t="shared" si="3"/>
        <v>135</v>
      </c>
      <c r="M309" s="11">
        <v>0.4</v>
      </c>
      <c r="O309" s="14"/>
      <c r="P309" s="12"/>
    </row>
    <row r="310" spans="1:16" ht="15.75" customHeight="1">
      <c r="A310" s="1"/>
      <c r="B310" s="6" t="s">
        <v>14</v>
      </c>
      <c r="C310" s="6">
        <v>1185732</v>
      </c>
      <c r="D310" s="7">
        <v>44269</v>
      </c>
      <c r="E310" s="6" t="s">
        <v>33</v>
      </c>
      <c r="F310" s="6" t="s">
        <v>34</v>
      </c>
      <c r="G310" s="6" t="s">
        <v>35</v>
      </c>
      <c r="H310" s="6" t="s">
        <v>21</v>
      </c>
      <c r="I310" s="8">
        <v>0.6</v>
      </c>
      <c r="J310" s="9">
        <v>1250</v>
      </c>
      <c r="K310" s="10">
        <f t="shared" si="2"/>
        <v>750</v>
      </c>
      <c r="L310" s="10">
        <f t="shared" si="3"/>
        <v>262.5</v>
      </c>
      <c r="M310" s="11">
        <v>0.35</v>
      </c>
      <c r="O310" s="14"/>
      <c r="P310" s="12"/>
    </row>
    <row r="311" spans="1:16" ht="15.75" customHeight="1">
      <c r="A311" s="1"/>
      <c r="B311" s="6" t="s">
        <v>14</v>
      </c>
      <c r="C311" s="6">
        <v>1185732</v>
      </c>
      <c r="D311" s="7">
        <v>44269</v>
      </c>
      <c r="E311" s="6" t="s">
        <v>33</v>
      </c>
      <c r="F311" s="6" t="s">
        <v>34</v>
      </c>
      <c r="G311" s="6" t="s">
        <v>35</v>
      </c>
      <c r="H311" s="6" t="s">
        <v>22</v>
      </c>
      <c r="I311" s="8">
        <v>0.5</v>
      </c>
      <c r="J311" s="9">
        <v>2250</v>
      </c>
      <c r="K311" s="10">
        <f t="shared" si="2"/>
        <v>1125</v>
      </c>
      <c r="L311" s="10">
        <f t="shared" si="3"/>
        <v>562.5</v>
      </c>
      <c r="M311" s="11">
        <v>0.5</v>
      </c>
      <c r="O311" s="14"/>
      <c r="P311" s="12"/>
    </row>
    <row r="312" spans="1:16" ht="15.75" customHeight="1">
      <c r="A312" s="1"/>
      <c r="B312" s="6" t="s">
        <v>14</v>
      </c>
      <c r="C312" s="6">
        <v>1185732</v>
      </c>
      <c r="D312" s="7">
        <v>44301</v>
      </c>
      <c r="E312" s="6" t="s">
        <v>33</v>
      </c>
      <c r="F312" s="6" t="s">
        <v>34</v>
      </c>
      <c r="G312" s="6" t="s">
        <v>35</v>
      </c>
      <c r="H312" s="6" t="s">
        <v>17</v>
      </c>
      <c r="I312" s="8">
        <v>0.5</v>
      </c>
      <c r="J312" s="9">
        <v>4500</v>
      </c>
      <c r="K312" s="10">
        <f t="shared" si="2"/>
        <v>2250</v>
      </c>
      <c r="L312" s="10">
        <f t="shared" si="3"/>
        <v>900</v>
      </c>
      <c r="M312" s="11">
        <v>0.4</v>
      </c>
      <c r="O312" s="14"/>
      <c r="P312" s="12"/>
    </row>
    <row r="313" spans="1:16" ht="15.75" customHeight="1">
      <c r="A313" s="1"/>
      <c r="B313" s="6" t="s">
        <v>14</v>
      </c>
      <c r="C313" s="6">
        <v>1185732</v>
      </c>
      <c r="D313" s="7">
        <v>44301</v>
      </c>
      <c r="E313" s="6" t="s">
        <v>33</v>
      </c>
      <c r="F313" s="6" t="s">
        <v>34</v>
      </c>
      <c r="G313" s="6" t="s">
        <v>35</v>
      </c>
      <c r="H313" s="6" t="s">
        <v>18</v>
      </c>
      <c r="I313" s="8">
        <v>0.5</v>
      </c>
      <c r="J313" s="9">
        <v>1500</v>
      </c>
      <c r="K313" s="10">
        <f t="shared" si="2"/>
        <v>750</v>
      </c>
      <c r="L313" s="10">
        <f t="shared" si="3"/>
        <v>262.5</v>
      </c>
      <c r="M313" s="11">
        <v>0.35</v>
      </c>
      <c r="O313" s="14"/>
      <c r="P313" s="12"/>
    </row>
    <row r="314" spans="1:16" ht="15.75" customHeight="1">
      <c r="A314" s="1"/>
      <c r="B314" s="6" t="s">
        <v>14</v>
      </c>
      <c r="C314" s="6">
        <v>1185732</v>
      </c>
      <c r="D314" s="7">
        <v>44301</v>
      </c>
      <c r="E314" s="6" t="s">
        <v>33</v>
      </c>
      <c r="F314" s="6" t="s">
        <v>34</v>
      </c>
      <c r="G314" s="6" t="s">
        <v>35</v>
      </c>
      <c r="H314" s="6" t="s">
        <v>19</v>
      </c>
      <c r="I314" s="8">
        <v>0.4</v>
      </c>
      <c r="J314" s="9">
        <v>1500</v>
      </c>
      <c r="K314" s="10">
        <f t="shared" si="2"/>
        <v>600</v>
      </c>
      <c r="L314" s="10">
        <f t="shared" si="3"/>
        <v>210</v>
      </c>
      <c r="M314" s="11">
        <v>0.35</v>
      </c>
      <c r="O314" s="14"/>
      <c r="P314" s="12"/>
    </row>
    <row r="315" spans="1:16" ht="15.75" customHeight="1">
      <c r="A315" s="1"/>
      <c r="B315" s="6" t="s">
        <v>14</v>
      </c>
      <c r="C315" s="6">
        <v>1185732</v>
      </c>
      <c r="D315" s="7">
        <v>44301</v>
      </c>
      <c r="E315" s="6" t="s">
        <v>33</v>
      </c>
      <c r="F315" s="6" t="s">
        <v>34</v>
      </c>
      <c r="G315" s="6" t="s">
        <v>35</v>
      </c>
      <c r="H315" s="6" t="s">
        <v>20</v>
      </c>
      <c r="I315" s="8">
        <v>0.45</v>
      </c>
      <c r="J315" s="9">
        <v>750</v>
      </c>
      <c r="K315" s="10">
        <f t="shared" si="2"/>
        <v>337.5</v>
      </c>
      <c r="L315" s="10">
        <f t="shared" si="3"/>
        <v>135</v>
      </c>
      <c r="M315" s="11">
        <v>0.4</v>
      </c>
      <c r="O315" s="14"/>
      <c r="P315" s="12"/>
    </row>
    <row r="316" spans="1:16" ht="15.75" customHeight="1">
      <c r="A316" s="1"/>
      <c r="B316" s="6" t="s">
        <v>14</v>
      </c>
      <c r="C316" s="6">
        <v>1185732</v>
      </c>
      <c r="D316" s="7">
        <v>44301</v>
      </c>
      <c r="E316" s="6" t="s">
        <v>33</v>
      </c>
      <c r="F316" s="6" t="s">
        <v>34</v>
      </c>
      <c r="G316" s="6" t="s">
        <v>35</v>
      </c>
      <c r="H316" s="6" t="s">
        <v>21</v>
      </c>
      <c r="I316" s="8">
        <v>0.6</v>
      </c>
      <c r="J316" s="9">
        <v>1000</v>
      </c>
      <c r="K316" s="10">
        <f t="shared" si="2"/>
        <v>600</v>
      </c>
      <c r="L316" s="10">
        <f t="shared" si="3"/>
        <v>210</v>
      </c>
      <c r="M316" s="11">
        <v>0.35</v>
      </c>
      <c r="O316" s="14"/>
      <c r="P316" s="12"/>
    </row>
    <row r="317" spans="1:16" ht="15.75" customHeight="1">
      <c r="A317" s="1"/>
      <c r="B317" s="6" t="s">
        <v>14</v>
      </c>
      <c r="C317" s="6">
        <v>1185732</v>
      </c>
      <c r="D317" s="7">
        <v>44301</v>
      </c>
      <c r="E317" s="6" t="s">
        <v>33</v>
      </c>
      <c r="F317" s="6" t="s">
        <v>34</v>
      </c>
      <c r="G317" s="6" t="s">
        <v>35</v>
      </c>
      <c r="H317" s="6" t="s">
        <v>22</v>
      </c>
      <c r="I317" s="8">
        <v>0.5</v>
      </c>
      <c r="J317" s="9">
        <v>2250</v>
      </c>
      <c r="K317" s="10">
        <f t="shared" si="2"/>
        <v>1125</v>
      </c>
      <c r="L317" s="10">
        <f t="shared" si="3"/>
        <v>562.5</v>
      </c>
      <c r="M317" s="11">
        <v>0.5</v>
      </c>
      <c r="O317" s="14"/>
      <c r="P317" s="12"/>
    </row>
    <row r="318" spans="1:16" ht="15.75" customHeight="1">
      <c r="A318" s="1"/>
      <c r="B318" s="6" t="s">
        <v>14</v>
      </c>
      <c r="C318" s="6">
        <v>1185732</v>
      </c>
      <c r="D318" s="7">
        <v>44332</v>
      </c>
      <c r="E318" s="6" t="s">
        <v>33</v>
      </c>
      <c r="F318" s="6" t="s">
        <v>34</v>
      </c>
      <c r="G318" s="6" t="s">
        <v>35</v>
      </c>
      <c r="H318" s="6" t="s">
        <v>17</v>
      </c>
      <c r="I318" s="8">
        <v>0.6</v>
      </c>
      <c r="J318" s="9">
        <v>4950</v>
      </c>
      <c r="K318" s="10">
        <f t="shared" si="2"/>
        <v>2970</v>
      </c>
      <c r="L318" s="10">
        <f t="shared" si="3"/>
        <v>1188</v>
      </c>
      <c r="M318" s="11">
        <v>0.4</v>
      </c>
      <c r="O318" s="14"/>
      <c r="P318" s="12"/>
    </row>
    <row r="319" spans="1:16" ht="15.75" customHeight="1">
      <c r="A319" s="1"/>
      <c r="B319" s="6" t="s">
        <v>14</v>
      </c>
      <c r="C319" s="6">
        <v>1185732</v>
      </c>
      <c r="D319" s="7">
        <v>44332</v>
      </c>
      <c r="E319" s="6" t="s">
        <v>33</v>
      </c>
      <c r="F319" s="6" t="s">
        <v>34</v>
      </c>
      <c r="G319" s="6" t="s">
        <v>35</v>
      </c>
      <c r="H319" s="6" t="s">
        <v>18</v>
      </c>
      <c r="I319" s="8">
        <v>0.55000000000000004</v>
      </c>
      <c r="J319" s="9">
        <v>2000</v>
      </c>
      <c r="K319" s="10">
        <f t="shared" si="2"/>
        <v>1100</v>
      </c>
      <c r="L319" s="10">
        <f t="shared" si="3"/>
        <v>385</v>
      </c>
      <c r="M319" s="11">
        <v>0.35</v>
      </c>
      <c r="O319" s="14"/>
      <c r="P319" s="12"/>
    </row>
    <row r="320" spans="1:16" ht="15.75" customHeight="1">
      <c r="A320" s="1"/>
      <c r="B320" s="6" t="s">
        <v>14</v>
      </c>
      <c r="C320" s="6">
        <v>1185732</v>
      </c>
      <c r="D320" s="7">
        <v>44332</v>
      </c>
      <c r="E320" s="6" t="s">
        <v>33</v>
      </c>
      <c r="F320" s="6" t="s">
        <v>34</v>
      </c>
      <c r="G320" s="6" t="s">
        <v>35</v>
      </c>
      <c r="H320" s="6" t="s">
        <v>19</v>
      </c>
      <c r="I320" s="8">
        <v>0.5</v>
      </c>
      <c r="J320" s="9">
        <v>1750</v>
      </c>
      <c r="K320" s="10">
        <f t="shared" si="2"/>
        <v>875</v>
      </c>
      <c r="L320" s="10">
        <f t="shared" si="3"/>
        <v>306.25</v>
      </c>
      <c r="M320" s="11">
        <v>0.35</v>
      </c>
      <c r="O320" s="14"/>
      <c r="P320" s="12"/>
    </row>
    <row r="321" spans="1:16" ht="15.75" customHeight="1">
      <c r="A321" s="1"/>
      <c r="B321" s="6" t="s">
        <v>14</v>
      </c>
      <c r="C321" s="6">
        <v>1185732</v>
      </c>
      <c r="D321" s="7">
        <v>44332</v>
      </c>
      <c r="E321" s="6" t="s">
        <v>33</v>
      </c>
      <c r="F321" s="6" t="s">
        <v>34</v>
      </c>
      <c r="G321" s="6" t="s">
        <v>35</v>
      </c>
      <c r="H321" s="6" t="s">
        <v>20</v>
      </c>
      <c r="I321" s="8">
        <v>0.5</v>
      </c>
      <c r="J321" s="9">
        <v>1000</v>
      </c>
      <c r="K321" s="10">
        <f t="shared" si="2"/>
        <v>500</v>
      </c>
      <c r="L321" s="10">
        <f t="shared" si="3"/>
        <v>200</v>
      </c>
      <c r="M321" s="11">
        <v>0.4</v>
      </c>
      <c r="O321" s="14"/>
      <c r="P321" s="12"/>
    </row>
    <row r="322" spans="1:16" ht="15.75" customHeight="1">
      <c r="A322" s="1"/>
      <c r="B322" s="6" t="s">
        <v>14</v>
      </c>
      <c r="C322" s="6">
        <v>1185732</v>
      </c>
      <c r="D322" s="7">
        <v>44332</v>
      </c>
      <c r="E322" s="6" t="s">
        <v>33</v>
      </c>
      <c r="F322" s="6" t="s">
        <v>34</v>
      </c>
      <c r="G322" s="6" t="s">
        <v>35</v>
      </c>
      <c r="H322" s="6" t="s">
        <v>21</v>
      </c>
      <c r="I322" s="8">
        <v>0.6</v>
      </c>
      <c r="J322" s="9">
        <v>1250</v>
      </c>
      <c r="K322" s="10">
        <f t="shared" si="2"/>
        <v>750</v>
      </c>
      <c r="L322" s="10">
        <f t="shared" si="3"/>
        <v>262.5</v>
      </c>
      <c r="M322" s="11">
        <v>0.35</v>
      </c>
      <c r="O322" s="14"/>
      <c r="P322" s="12"/>
    </row>
    <row r="323" spans="1:16" ht="15.75" customHeight="1">
      <c r="A323" s="1"/>
      <c r="B323" s="6" t="s">
        <v>14</v>
      </c>
      <c r="C323" s="6">
        <v>1185732</v>
      </c>
      <c r="D323" s="7">
        <v>44332</v>
      </c>
      <c r="E323" s="6" t="s">
        <v>33</v>
      </c>
      <c r="F323" s="6" t="s">
        <v>34</v>
      </c>
      <c r="G323" s="6" t="s">
        <v>35</v>
      </c>
      <c r="H323" s="6" t="s">
        <v>22</v>
      </c>
      <c r="I323" s="8">
        <v>0.65</v>
      </c>
      <c r="J323" s="9">
        <v>2500</v>
      </c>
      <c r="K323" s="10">
        <f t="shared" si="2"/>
        <v>1625</v>
      </c>
      <c r="L323" s="10">
        <f t="shared" si="3"/>
        <v>812.5</v>
      </c>
      <c r="M323" s="11">
        <v>0.5</v>
      </c>
      <c r="O323" s="14"/>
      <c r="P323" s="12"/>
    </row>
    <row r="324" spans="1:16" ht="15.75" customHeight="1">
      <c r="A324" s="1"/>
      <c r="B324" s="6" t="s">
        <v>14</v>
      </c>
      <c r="C324" s="6">
        <v>1185732</v>
      </c>
      <c r="D324" s="7">
        <v>44362</v>
      </c>
      <c r="E324" s="6" t="s">
        <v>33</v>
      </c>
      <c r="F324" s="6" t="s">
        <v>34</v>
      </c>
      <c r="G324" s="6" t="s">
        <v>35</v>
      </c>
      <c r="H324" s="6" t="s">
        <v>17</v>
      </c>
      <c r="I324" s="8">
        <v>0.5</v>
      </c>
      <c r="J324" s="9">
        <v>5000</v>
      </c>
      <c r="K324" s="10">
        <f t="shared" si="2"/>
        <v>2500</v>
      </c>
      <c r="L324" s="10">
        <f t="shared" si="3"/>
        <v>1000</v>
      </c>
      <c r="M324" s="11">
        <v>0.4</v>
      </c>
      <c r="O324" s="14"/>
      <c r="P324" s="12"/>
    </row>
    <row r="325" spans="1:16" ht="15.75" customHeight="1">
      <c r="A325" s="1"/>
      <c r="B325" s="6" t="s">
        <v>14</v>
      </c>
      <c r="C325" s="6">
        <v>1185732</v>
      </c>
      <c r="D325" s="7">
        <v>44362</v>
      </c>
      <c r="E325" s="6" t="s">
        <v>33</v>
      </c>
      <c r="F325" s="6" t="s">
        <v>34</v>
      </c>
      <c r="G325" s="6" t="s">
        <v>35</v>
      </c>
      <c r="H325" s="6" t="s">
        <v>18</v>
      </c>
      <c r="I325" s="8">
        <v>0.45000000000000007</v>
      </c>
      <c r="J325" s="9">
        <v>2500</v>
      </c>
      <c r="K325" s="10">
        <f t="shared" si="2"/>
        <v>1125.0000000000002</v>
      </c>
      <c r="L325" s="10">
        <f t="shared" si="3"/>
        <v>393.75000000000006</v>
      </c>
      <c r="M325" s="11">
        <v>0.35</v>
      </c>
      <c r="O325" s="14"/>
      <c r="P325" s="12"/>
    </row>
    <row r="326" spans="1:16" ht="15.75" customHeight="1">
      <c r="A326" s="1"/>
      <c r="B326" s="6" t="s">
        <v>14</v>
      </c>
      <c r="C326" s="6">
        <v>1185732</v>
      </c>
      <c r="D326" s="7">
        <v>44362</v>
      </c>
      <c r="E326" s="6" t="s">
        <v>33</v>
      </c>
      <c r="F326" s="6" t="s">
        <v>34</v>
      </c>
      <c r="G326" s="6" t="s">
        <v>35</v>
      </c>
      <c r="H326" s="6" t="s">
        <v>19</v>
      </c>
      <c r="I326" s="8">
        <v>0.4</v>
      </c>
      <c r="J326" s="9">
        <v>2000</v>
      </c>
      <c r="K326" s="10">
        <f t="shared" si="2"/>
        <v>800</v>
      </c>
      <c r="L326" s="10">
        <f t="shared" si="3"/>
        <v>280</v>
      </c>
      <c r="M326" s="11">
        <v>0.35</v>
      </c>
      <c r="O326" s="14"/>
      <c r="P326" s="12"/>
    </row>
    <row r="327" spans="1:16" ht="15.75" customHeight="1">
      <c r="A327" s="1"/>
      <c r="B327" s="6" t="s">
        <v>14</v>
      </c>
      <c r="C327" s="6">
        <v>1185732</v>
      </c>
      <c r="D327" s="7">
        <v>44362</v>
      </c>
      <c r="E327" s="6" t="s">
        <v>33</v>
      </c>
      <c r="F327" s="6" t="s">
        <v>34</v>
      </c>
      <c r="G327" s="6" t="s">
        <v>35</v>
      </c>
      <c r="H327" s="6" t="s">
        <v>20</v>
      </c>
      <c r="I327" s="8">
        <v>0.4</v>
      </c>
      <c r="J327" s="9">
        <v>1750</v>
      </c>
      <c r="K327" s="10">
        <f t="shared" si="2"/>
        <v>700</v>
      </c>
      <c r="L327" s="10">
        <f t="shared" si="3"/>
        <v>280</v>
      </c>
      <c r="M327" s="11">
        <v>0.4</v>
      </c>
      <c r="O327" s="14"/>
      <c r="P327" s="12"/>
    </row>
    <row r="328" spans="1:16" ht="15.75" customHeight="1">
      <c r="A328" s="1"/>
      <c r="B328" s="6" t="s">
        <v>14</v>
      </c>
      <c r="C328" s="6">
        <v>1185732</v>
      </c>
      <c r="D328" s="7">
        <v>44362</v>
      </c>
      <c r="E328" s="6" t="s">
        <v>33</v>
      </c>
      <c r="F328" s="6" t="s">
        <v>34</v>
      </c>
      <c r="G328" s="6" t="s">
        <v>35</v>
      </c>
      <c r="H328" s="6" t="s">
        <v>21</v>
      </c>
      <c r="I328" s="8">
        <v>0.5</v>
      </c>
      <c r="J328" s="9">
        <v>1750</v>
      </c>
      <c r="K328" s="10">
        <f t="shared" si="2"/>
        <v>875</v>
      </c>
      <c r="L328" s="10">
        <f t="shared" si="3"/>
        <v>306.25</v>
      </c>
      <c r="M328" s="11">
        <v>0.35</v>
      </c>
      <c r="O328" s="14"/>
      <c r="P328" s="12"/>
    </row>
    <row r="329" spans="1:16" ht="15.75" customHeight="1">
      <c r="A329" s="1"/>
      <c r="B329" s="6" t="s">
        <v>14</v>
      </c>
      <c r="C329" s="6">
        <v>1185732</v>
      </c>
      <c r="D329" s="7">
        <v>44362</v>
      </c>
      <c r="E329" s="6" t="s">
        <v>33</v>
      </c>
      <c r="F329" s="6" t="s">
        <v>34</v>
      </c>
      <c r="G329" s="6" t="s">
        <v>35</v>
      </c>
      <c r="H329" s="6" t="s">
        <v>22</v>
      </c>
      <c r="I329" s="8">
        <v>0.55000000000000004</v>
      </c>
      <c r="J329" s="9">
        <v>3500</v>
      </c>
      <c r="K329" s="10">
        <f t="shared" si="2"/>
        <v>1925.0000000000002</v>
      </c>
      <c r="L329" s="10">
        <f t="shared" si="3"/>
        <v>962.50000000000011</v>
      </c>
      <c r="M329" s="11">
        <v>0.5</v>
      </c>
      <c r="O329" s="14"/>
      <c r="P329" s="12"/>
    </row>
    <row r="330" spans="1:16" ht="15.75" customHeight="1">
      <c r="A330" s="1"/>
      <c r="B330" s="6" t="s">
        <v>14</v>
      </c>
      <c r="C330" s="6">
        <v>1185732</v>
      </c>
      <c r="D330" s="7">
        <v>44391</v>
      </c>
      <c r="E330" s="6" t="s">
        <v>33</v>
      </c>
      <c r="F330" s="6" t="s">
        <v>34</v>
      </c>
      <c r="G330" s="6" t="s">
        <v>35</v>
      </c>
      <c r="H330" s="6" t="s">
        <v>17</v>
      </c>
      <c r="I330" s="8">
        <v>0.5</v>
      </c>
      <c r="J330" s="9">
        <v>5750</v>
      </c>
      <c r="K330" s="10">
        <f t="shared" si="2"/>
        <v>2875</v>
      </c>
      <c r="L330" s="10">
        <f t="shared" si="3"/>
        <v>1150</v>
      </c>
      <c r="M330" s="11">
        <v>0.4</v>
      </c>
      <c r="O330" s="14"/>
      <c r="P330" s="12"/>
    </row>
    <row r="331" spans="1:16" ht="15.75" customHeight="1">
      <c r="A331" s="1"/>
      <c r="B331" s="6" t="s">
        <v>14</v>
      </c>
      <c r="C331" s="6">
        <v>1185732</v>
      </c>
      <c r="D331" s="7">
        <v>44391</v>
      </c>
      <c r="E331" s="6" t="s">
        <v>33</v>
      </c>
      <c r="F331" s="6" t="s">
        <v>34</v>
      </c>
      <c r="G331" s="6" t="s">
        <v>35</v>
      </c>
      <c r="H331" s="6" t="s">
        <v>18</v>
      </c>
      <c r="I331" s="8">
        <v>0.45000000000000007</v>
      </c>
      <c r="J331" s="9">
        <v>3250</v>
      </c>
      <c r="K331" s="10">
        <f t="shared" si="2"/>
        <v>1462.5000000000002</v>
      </c>
      <c r="L331" s="10">
        <f t="shared" si="3"/>
        <v>511.87500000000006</v>
      </c>
      <c r="M331" s="11">
        <v>0.35</v>
      </c>
      <c r="O331" s="14"/>
      <c r="P331" s="12"/>
    </row>
    <row r="332" spans="1:16" ht="15.75" customHeight="1">
      <c r="A332" s="1"/>
      <c r="B332" s="6" t="s">
        <v>14</v>
      </c>
      <c r="C332" s="6">
        <v>1185732</v>
      </c>
      <c r="D332" s="7">
        <v>44391</v>
      </c>
      <c r="E332" s="6" t="s">
        <v>33</v>
      </c>
      <c r="F332" s="6" t="s">
        <v>34</v>
      </c>
      <c r="G332" s="6" t="s">
        <v>35</v>
      </c>
      <c r="H332" s="6" t="s">
        <v>19</v>
      </c>
      <c r="I332" s="8">
        <v>0.4</v>
      </c>
      <c r="J332" s="9">
        <v>2500</v>
      </c>
      <c r="K332" s="10">
        <f t="shared" si="2"/>
        <v>1000</v>
      </c>
      <c r="L332" s="10">
        <f t="shared" si="3"/>
        <v>350</v>
      </c>
      <c r="M332" s="11">
        <v>0.35</v>
      </c>
      <c r="O332" s="14"/>
      <c r="P332" s="12"/>
    </row>
    <row r="333" spans="1:16" ht="15.75" customHeight="1">
      <c r="A333" s="1"/>
      <c r="B333" s="6" t="s">
        <v>14</v>
      </c>
      <c r="C333" s="6">
        <v>1185732</v>
      </c>
      <c r="D333" s="7">
        <v>44391</v>
      </c>
      <c r="E333" s="6" t="s">
        <v>33</v>
      </c>
      <c r="F333" s="6" t="s">
        <v>34</v>
      </c>
      <c r="G333" s="6" t="s">
        <v>35</v>
      </c>
      <c r="H333" s="6" t="s">
        <v>20</v>
      </c>
      <c r="I333" s="8">
        <v>0.4</v>
      </c>
      <c r="J333" s="9">
        <v>2000</v>
      </c>
      <c r="K333" s="10">
        <f t="shared" si="2"/>
        <v>800</v>
      </c>
      <c r="L333" s="10">
        <f t="shared" si="3"/>
        <v>320</v>
      </c>
      <c r="M333" s="11">
        <v>0.4</v>
      </c>
      <c r="O333" s="14"/>
      <c r="P333" s="12"/>
    </row>
    <row r="334" spans="1:16" ht="15.75" customHeight="1">
      <c r="A334" s="1"/>
      <c r="B334" s="6" t="s">
        <v>14</v>
      </c>
      <c r="C334" s="6">
        <v>1185732</v>
      </c>
      <c r="D334" s="7">
        <v>44391</v>
      </c>
      <c r="E334" s="6" t="s">
        <v>33</v>
      </c>
      <c r="F334" s="6" t="s">
        <v>34</v>
      </c>
      <c r="G334" s="6" t="s">
        <v>35</v>
      </c>
      <c r="H334" s="6" t="s">
        <v>21</v>
      </c>
      <c r="I334" s="8">
        <v>0.5</v>
      </c>
      <c r="J334" s="9">
        <v>2250</v>
      </c>
      <c r="K334" s="10">
        <f t="shared" si="2"/>
        <v>1125</v>
      </c>
      <c r="L334" s="10">
        <f t="shared" si="3"/>
        <v>393.75</v>
      </c>
      <c r="M334" s="11">
        <v>0.35</v>
      </c>
      <c r="O334" s="14"/>
      <c r="P334" s="12"/>
    </row>
    <row r="335" spans="1:16" ht="15.75" customHeight="1">
      <c r="A335" s="1"/>
      <c r="B335" s="6" t="s">
        <v>14</v>
      </c>
      <c r="C335" s="6">
        <v>1185732</v>
      </c>
      <c r="D335" s="7">
        <v>44391</v>
      </c>
      <c r="E335" s="6" t="s">
        <v>33</v>
      </c>
      <c r="F335" s="6" t="s">
        <v>34</v>
      </c>
      <c r="G335" s="6" t="s">
        <v>35</v>
      </c>
      <c r="H335" s="6" t="s">
        <v>22</v>
      </c>
      <c r="I335" s="8">
        <v>0.55000000000000004</v>
      </c>
      <c r="J335" s="9">
        <v>4000</v>
      </c>
      <c r="K335" s="10">
        <f t="shared" si="2"/>
        <v>2200</v>
      </c>
      <c r="L335" s="10">
        <f t="shared" si="3"/>
        <v>1100</v>
      </c>
      <c r="M335" s="11">
        <v>0.5</v>
      </c>
      <c r="O335" s="14"/>
      <c r="P335" s="12"/>
    </row>
    <row r="336" spans="1:16" ht="15.75" customHeight="1">
      <c r="A336" s="1"/>
      <c r="B336" s="6" t="s">
        <v>14</v>
      </c>
      <c r="C336" s="6">
        <v>1185732</v>
      </c>
      <c r="D336" s="7">
        <v>44423</v>
      </c>
      <c r="E336" s="6" t="s">
        <v>33</v>
      </c>
      <c r="F336" s="6" t="s">
        <v>34</v>
      </c>
      <c r="G336" s="6" t="s">
        <v>35</v>
      </c>
      <c r="H336" s="6" t="s">
        <v>17</v>
      </c>
      <c r="I336" s="8">
        <v>0.5</v>
      </c>
      <c r="J336" s="9">
        <v>5500</v>
      </c>
      <c r="K336" s="10">
        <f t="shared" si="2"/>
        <v>2750</v>
      </c>
      <c r="L336" s="10">
        <f t="shared" si="3"/>
        <v>1100</v>
      </c>
      <c r="M336" s="11">
        <v>0.4</v>
      </c>
      <c r="O336" s="14"/>
      <c r="P336" s="12"/>
    </row>
    <row r="337" spans="1:16" ht="15.75" customHeight="1">
      <c r="A337" s="1"/>
      <c r="B337" s="6" t="s">
        <v>14</v>
      </c>
      <c r="C337" s="6">
        <v>1185732</v>
      </c>
      <c r="D337" s="7">
        <v>44423</v>
      </c>
      <c r="E337" s="6" t="s">
        <v>33</v>
      </c>
      <c r="F337" s="6" t="s">
        <v>34</v>
      </c>
      <c r="G337" s="6" t="s">
        <v>35</v>
      </c>
      <c r="H337" s="6" t="s">
        <v>18</v>
      </c>
      <c r="I337" s="8">
        <v>0.45000000000000007</v>
      </c>
      <c r="J337" s="9">
        <v>3250</v>
      </c>
      <c r="K337" s="10">
        <f t="shared" si="2"/>
        <v>1462.5000000000002</v>
      </c>
      <c r="L337" s="10">
        <f t="shared" si="3"/>
        <v>511.87500000000006</v>
      </c>
      <c r="M337" s="11">
        <v>0.35</v>
      </c>
      <c r="O337" s="14"/>
      <c r="P337" s="12"/>
    </row>
    <row r="338" spans="1:16" ht="15.75" customHeight="1">
      <c r="A338" s="1"/>
      <c r="B338" s="6" t="s">
        <v>14</v>
      </c>
      <c r="C338" s="6">
        <v>1185732</v>
      </c>
      <c r="D338" s="7">
        <v>44423</v>
      </c>
      <c r="E338" s="6" t="s">
        <v>33</v>
      </c>
      <c r="F338" s="6" t="s">
        <v>34</v>
      </c>
      <c r="G338" s="6" t="s">
        <v>35</v>
      </c>
      <c r="H338" s="6" t="s">
        <v>19</v>
      </c>
      <c r="I338" s="8">
        <v>0.4</v>
      </c>
      <c r="J338" s="9">
        <v>2500</v>
      </c>
      <c r="K338" s="10">
        <f t="shared" si="2"/>
        <v>1000</v>
      </c>
      <c r="L338" s="10">
        <f t="shared" si="3"/>
        <v>350</v>
      </c>
      <c r="M338" s="11">
        <v>0.35</v>
      </c>
      <c r="O338" s="14"/>
      <c r="P338" s="12"/>
    </row>
    <row r="339" spans="1:16" ht="15.75" customHeight="1">
      <c r="A339" s="1"/>
      <c r="B339" s="6" t="s">
        <v>14</v>
      </c>
      <c r="C339" s="6">
        <v>1185732</v>
      </c>
      <c r="D339" s="7">
        <v>44423</v>
      </c>
      <c r="E339" s="6" t="s">
        <v>33</v>
      </c>
      <c r="F339" s="6" t="s">
        <v>34</v>
      </c>
      <c r="G339" s="6" t="s">
        <v>35</v>
      </c>
      <c r="H339" s="6" t="s">
        <v>20</v>
      </c>
      <c r="I339" s="8">
        <v>0.4</v>
      </c>
      <c r="J339" s="9">
        <v>2250</v>
      </c>
      <c r="K339" s="10">
        <f t="shared" si="2"/>
        <v>900</v>
      </c>
      <c r="L339" s="10">
        <f t="shared" si="3"/>
        <v>360</v>
      </c>
      <c r="M339" s="11">
        <v>0.4</v>
      </c>
      <c r="O339" s="14"/>
      <c r="P339" s="12"/>
    </row>
    <row r="340" spans="1:16" ht="15.75" customHeight="1">
      <c r="A340" s="1"/>
      <c r="B340" s="6" t="s">
        <v>14</v>
      </c>
      <c r="C340" s="6">
        <v>1185732</v>
      </c>
      <c r="D340" s="7">
        <v>44423</v>
      </c>
      <c r="E340" s="6" t="s">
        <v>33</v>
      </c>
      <c r="F340" s="6" t="s">
        <v>34</v>
      </c>
      <c r="G340" s="6" t="s">
        <v>35</v>
      </c>
      <c r="H340" s="6" t="s">
        <v>21</v>
      </c>
      <c r="I340" s="8">
        <v>0.5</v>
      </c>
      <c r="J340" s="9">
        <v>2000</v>
      </c>
      <c r="K340" s="10">
        <f t="shared" si="2"/>
        <v>1000</v>
      </c>
      <c r="L340" s="10">
        <f t="shared" si="3"/>
        <v>350</v>
      </c>
      <c r="M340" s="11">
        <v>0.35</v>
      </c>
      <c r="O340" s="14"/>
      <c r="P340" s="12"/>
    </row>
    <row r="341" spans="1:16" ht="15.75" customHeight="1">
      <c r="A341" s="1"/>
      <c r="B341" s="6" t="s">
        <v>14</v>
      </c>
      <c r="C341" s="6">
        <v>1185732</v>
      </c>
      <c r="D341" s="7">
        <v>44423</v>
      </c>
      <c r="E341" s="6" t="s">
        <v>33</v>
      </c>
      <c r="F341" s="6" t="s">
        <v>34</v>
      </c>
      <c r="G341" s="6" t="s">
        <v>35</v>
      </c>
      <c r="H341" s="6" t="s">
        <v>22</v>
      </c>
      <c r="I341" s="8">
        <v>0.55000000000000004</v>
      </c>
      <c r="J341" s="9">
        <v>3750</v>
      </c>
      <c r="K341" s="10">
        <f t="shared" si="2"/>
        <v>2062.5</v>
      </c>
      <c r="L341" s="10">
        <f t="shared" si="3"/>
        <v>1031.25</v>
      </c>
      <c r="M341" s="11">
        <v>0.5</v>
      </c>
      <c r="O341" s="14"/>
      <c r="P341" s="12"/>
    </row>
    <row r="342" spans="1:16" ht="15.75" customHeight="1">
      <c r="A342" s="1"/>
      <c r="B342" s="6" t="s">
        <v>14</v>
      </c>
      <c r="C342" s="6">
        <v>1185732</v>
      </c>
      <c r="D342" s="7">
        <v>44455</v>
      </c>
      <c r="E342" s="6" t="s">
        <v>33</v>
      </c>
      <c r="F342" s="6" t="s">
        <v>34</v>
      </c>
      <c r="G342" s="6" t="s">
        <v>35</v>
      </c>
      <c r="H342" s="6" t="s">
        <v>17</v>
      </c>
      <c r="I342" s="8">
        <v>0.5</v>
      </c>
      <c r="J342" s="9">
        <v>5000</v>
      </c>
      <c r="K342" s="10">
        <f t="shared" si="2"/>
        <v>2500</v>
      </c>
      <c r="L342" s="10">
        <f t="shared" si="3"/>
        <v>1000</v>
      </c>
      <c r="M342" s="11">
        <v>0.4</v>
      </c>
      <c r="O342" s="14"/>
      <c r="P342" s="12"/>
    </row>
    <row r="343" spans="1:16" ht="15.75" customHeight="1">
      <c r="A343" s="1"/>
      <c r="B343" s="6" t="s">
        <v>14</v>
      </c>
      <c r="C343" s="6">
        <v>1185732</v>
      </c>
      <c r="D343" s="7">
        <v>44455</v>
      </c>
      <c r="E343" s="6" t="s">
        <v>33</v>
      </c>
      <c r="F343" s="6" t="s">
        <v>34</v>
      </c>
      <c r="G343" s="6" t="s">
        <v>35</v>
      </c>
      <c r="H343" s="6" t="s">
        <v>18</v>
      </c>
      <c r="I343" s="8">
        <v>0.45000000000000007</v>
      </c>
      <c r="J343" s="9">
        <v>3000</v>
      </c>
      <c r="K343" s="10">
        <f t="shared" si="2"/>
        <v>1350.0000000000002</v>
      </c>
      <c r="L343" s="10">
        <f t="shared" si="3"/>
        <v>472.50000000000006</v>
      </c>
      <c r="M343" s="11">
        <v>0.35</v>
      </c>
      <c r="O343" s="14"/>
      <c r="P343" s="12"/>
    </row>
    <row r="344" spans="1:16" ht="15.75" customHeight="1">
      <c r="A344" s="1"/>
      <c r="B344" s="6" t="s">
        <v>14</v>
      </c>
      <c r="C344" s="6">
        <v>1185732</v>
      </c>
      <c r="D344" s="7">
        <v>44455</v>
      </c>
      <c r="E344" s="6" t="s">
        <v>33</v>
      </c>
      <c r="F344" s="6" t="s">
        <v>34</v>
      </c>
      <c r="G344" s="6" t="s">
        <v>35</v>
      </c>
      <c r="H344" s="6" t="s">
        <v>19</v>
      </c>
      <c r="I344" s="8">
        <v>0.4</v>
      </c>
      <c r="J344" s="9">
        <v>2000</v>
      </c>
      <c r="K344" s="10">
        <f t="shared" si="2"/>
        <v>800</v>
      </c>
      <c r="L344" s="10">
        <f t="shared" si="3"/>
        <v>280</v>
      </c>
      <c r="M344" s="11">
        <v>0.35</v>
      </c>
      <c r="O344" s="14"/>
      <c r="P344" s="12"/>
    </row>
    <row r="345" spans="1:16" ht="15.75" customHeight="1">
      <c r="A345" s="1"/>
      <c r="B345" s="6" t="s">
        <v>14</v>
      </c>
      <c r="C345" s="6">
        <v>1185732</v>
      </c>
      <c r="D345" s="7">
        <v>44455</v>
      </c>
      <c r="E345" s="6" t="s">
        <v>33</v>
      </c>
      <c r="F345" s="6" t="s">
        <v>34</v>
      </c>
      <c r="G345" s="6" t="s">
        <v>35</v>
      </c>
      <c r="H345" s="6" t="s">
        <v>20</v>
      </c>
      <c r="I345" s="8">
        <v>0.4</v>
      </c>
      <c r="J345" s="9">
        <v>1750</v>
      </c>
      <c r="K345" s="10">
        <f t="shared" si="2"/>
        <v>700</v>
      </c>
      <c r="L345" s="10">
        <f t="shared" si="3"/>
        <v>280</v>
      </c>
      <c r="M345" s="11">
        <v>0.4</v>
      </c>
      <c r="O345" s="14"/>
      <c r="P345" s="12"/>
    </row>
    <row r="346" spans="1:16" ht="15.75" customHeight="1">
      <c r="A346" s="1"/>
      <c r="B346" s="6" t="s">
        <v>14</v>
      </c>
      <c r="C346" s="6">
        <v>1185732</v>
      </c>
      <c r="D346" s="7">
        <v>44455</v>
      </c>
      <c r="E346" s="6" t="s">
        <v>33</v>
      </c>
      <c r="F346" s="6" t="s">
        <v>34</v>
      </c>
      <c r="G346" s="6" t="s">
        <v>35</v>
      </c>
      <c r="H346" s="6" t="s">
        <v>21</v>
      </c>
      <c r="I346" s="8">
        <v>0.5</v>
      </c>
      <c r="J346" s="9">
        <v>1750</v>
      </c>
      <c r="K346" s="10">
        <f t="shared" si="2"/>
        <v>875</v>
      </c>
      <c r="L346" s="10">
        <f t="shared" si="3"/>
        <v>306.25</v>
      </c>
      <c r="M346" s="11">
        <v>0.35</v>
      </c>
      <c r="O346" s="14"/>
      <c r="P346" s="12"/>
    </row>
    <row r="347" spans="1:16" ht="15.75" customHeight="1">
      <c r="A347" s="1"/>
      <c r="B347" s="6" t="s">
        <v>14</v>
      </c>
      <c r="C347" s="6">
        <v>1185732</v>
      </c>
      <c r="D347" s="7">
        <v>44455</v>
      </c>
      <c r="E347" s="6" t="s">
        <v>33</v>
      </c>
      <c r="F347" s="6" t="s">
        <v>34</v>
      </c>
      <c r="G347" s="6" t="s">
        <v>35</v>
      </c>
      <c r="H347" s="6" t="s">
        <v>22</v>
      </c>
      <c r="I347" s="8">
        <v>0.55000000000000004</v>
      </c>
      <c r="J347" s="9">
        <v>2500</v>
      </c>
      <c r="K347" s="10">
        <f t="shared" si="2"/>
        <v>1375</v>
      </c>
      <c r="L347" s="10">
        <f t="shared" si="3"/>
        <v>687.5</v>
      </c>
      <c r="M347" s="11">
        <v>0.5</v>
      </c>
      <c r="O347" s="14"/>
      <c r="P347" s="12"/>
    </row>
    <row r="348" spans="1:16" ht="15.75" customHeight="1">
      <c r="A348" s="1"/>
      <c r="B348" s="6" t="s">
        <v>14</v>
      </c>
      <c r="C348" s="6">
        <v>1185732</v>
      </c>
      <c r="D348" s="7">
        <v>44484</v>
      </c>
      <c r="E348" s="6" t="s">
        <v>33</v>
      </c>
      <c r="F348" s="6" t="s">
        <v>34</v>
      </c>
      <c r="G348" s="6" t="s">
        <v>35</v>
      </c>
      <c r="H348" s="6" t="s">
        <v>17</v>
      </c>
      <c r="I348" s="8">
        <v>0.6</v>
      </c>
      <c r="J348" s="9">
        <v>4250</v>
      </c>
      <c r="K348" s="10">
        <f t="shared" si="2"/>
        <v>2550</v>
      </c>
      <c r="L348" s="10">
        <f t="shared" si="3"/>
        <v>1020</v>
      </c>
      <c r="M348" s="11">
        <v>0.4</v>
      </c>
      <c r="O348" s="14"/>
      <c r="P348" s="12"/>
    </row>
    <row r="349" spans="1:16" ht="15.75" customHeight="1">
      <c r="A349" s="1"/>
      <c r="B349" s="6" t="s">
        <v>14</v>
      </c>
      <c r="C349" s="6">
        <v>1185732</v>
      </c>
      <c r="D349" s="7">
        <v>44484</v>
      </c>
      <c r="E349" s="6" t="s">
        <v>33</v>
      </c>
      <c r="F349" s="6" t="s">
        <v>34</v>
      </c>
      <c r="G349" s="6" t="s">
        <v>35</v>
      </c>
      <c r="H349" s="6" t="s">
        <v>18</v>
      </c>
      <c r="I349" s="8">
        <v>0.5</v>
      </c>
      <c r="J349" s="9">
        <v>2500</v>
      </c>
      <c r="K349" s="10">
        <f t="shared" si="2"/>
        <v>1250</v>
      </c>
      <c r="L349" s="10">
        <f t="shared" si="3"/>
        <v>437.5</v>
      </c>
      <c r="M349" s="11">
        <v>0.35</v>
      </c>
      <c r="O349" s="14"/>
      <c r="P349" s="12"/>
    </row>
    <row r="350" spans="1:16" ht="15.75" customHeight="1">
      <c r="A350" s="1"/>
      <c r="B350" s="6" t="s">
        <v>14</v>
      </c>
      <c r="C350" s="6">
        <v>1185732</v>
      </c>
      <c r="D350" s="7">
        <v>44484</v>
      </c>
      <c r="E350" s="6" t="s">
        <v>33</v>
      </c>
      <c r="F350" s="6" t="s">
        <v>34</v>
      </c>
      <c r="G350" s="6" t="s">
        <v>35</v>
      </c>
      <c r="H350" s="6" t="s">
        <v>19</v>
      </c>
      <c r="I350" s="8">
        <v>0.5</v>
      </c>
      <c r="J350" s="9">
        <v>1500</v>
      </c>
      <c r="K350" s="10">
        <f t="shared" si="2"/>
        <v>750</v>
      </c>
      <c r="L350" s="10">
        <f t="shared" si="3"/>
        <v>262.5</v>
      </c>
      <c r="M350" s="11">
        <v>0.35</v>
      </c>
      <c r="O350" s="14"/>
      <c r="P350" s="12"/>
    </row>
    <row r="351" spans="1:16" ht="15.75" customHeight="1">
      <c r="A351" s="1"/>
      <c r="B351" s="6" t="s">
        <v>14</v>
      </c>
      <c r="C351" s="6">
        <v>1185732</v>
      </c>
      <c r="D351" s="7">
        <v>44484</v>
      </c>
      <c r="E351" s="6" t="s">
        <v>33</v>
      </c>
      <c r="F351" s="6" t="s">
        <v>34</v>
      </c>
      <c r="G351" s="6" t="s">
        <v>35</v>
      </c>
      <c r="H351" s="6" t="s">
        <v>20</v>
      </c>
      <c r="I351" s="8">
        <v>0.5</v>
      </c>
      <c r="J351" s="9">
        <v>1250</v>
      </c>
      <c r="K351" s="10">
        <f t="shared" si="2"/>
        <v>625</v>
      </c>
      <c r="L351" s="10">
        <f t="shared" si="3"/>
        <v>250</v>
      </c>
      <c r="M351" s="11">
        <v>0.4</v>
      </c>
      <c r="O351" s="14"/>
      <c r="P351" s="12"/>
    </row>
    <row r="352" spans="1:16" ht="15.75" customHeight="1">
      <c r="A352" s="1"/>
      <c r="B352" s="6" t="s">
        <v>14</v>
      </c>
      <c r="C352" s="6">
        <v>1185732</v>
      </c>
      <c r="D352" s="7">
        <v>44484</v>
      </c>
      <c r="E352" s="6" t="s">
        <v>33</v>
      </c>
      <c r="F352" s="6" t="s">
        <v>34</v>
      </c>
      <c r="G352" s="6" t="s">
        <v>35</v>
      </c>
      <c r="H352" s="6" t="s">
        <v>21</v>
      </c>
      <c r="I352" s="8">
        <v>0.6</v>
      </c>
      <c r="J352" s="9">
        <v>1250</v>
      </c>
      <c r="K352" s="10">
        <f t="shared" si="2"/>
        <v>750</v>
      </c>
      <c r="L352" s="10">
        <f t="shared" si="3"/>
        <v>262.5</v>
      </c>
      <c r="M352" s="11">
        <v>0.35</v>
      </c>
      <c r="O352" s="14"/>
      <c r="P352" s="12"/>
    </row>
    <row r="353" spans="1:16" ht="15.75" customHeight="1">
      <c r="A353" s="1"/>
      <c r="B353" s="6" t="s">
        <v>14</v>
      </c>
      <c r="C353" s="6">
        <v>1185732</v>
      </c>
      <c r="D353" s="7">
        <v>44484</v>
      </c>
      <c r="E353" s="6" t="s">
        <v>33</v>
      </c>
      <c r="F353" s="6" t="s">
        <v>34</v>
      </c>
      <c r="G353" s="6" t="s">
        <v>35</v>
      </c>
      <c r="H353" s="6" t="s">
        <v>22</v>
      </c>
      <c r="I353" s="8">
        <v>0.64999999999999991</v>
      </c>
      <c r="J353" s="9">
        <v>2500</v>
      </c>
      <c r="K353" s="10">
        <f t="shared" si="2"/>
        <v>1624.9999999999998</v>
      </c>
      <c r="L353" s="10">
        <f t="shared" si="3"/>
        <v>812.49999999999989</v>
      </c>
      <c r="M353" s="11">
        <v>0.5</v>
      </c>
      <c r="O353" s="14"/>
      <c r="P353" s="12"/>
    </row>
    <row r="354" spans="1:16" ht="15.75" customHeight="1">
      <c r="A354" s="1"/>
      <c r="B354" s="6" t="s">
        <v>14</v>
      </c>
      <c r="C354" s="6">
        <v>1185732</v>
      </c>
      <c r="D354" s="7">
        <v>44515</v>
      </c>
      <c r="E354" s="6" t="s">
        <v>33</v>
      </c>
      <c r="F354" s="6" t="s">
        <v>34</v>
      </c>
      <c r="G354" s="6" t="s">
        <v>35</v>
      </c>
      <c r="H354" s="6" t="s">
        <v>17</v>
      </c>
      <c r="I354" s="8">
        <v>0.6</v>
      </c>
      <c r="J354" s="9">
        <v>4000</v>
      </c>
      <c r="K354" s="10">
        <f t="shared" si="2"/>
        <v>2400</v>
      </c>
      <c r="L354" s="10">
        <f t="shared" si="3"/>
        <v>960</v>
      </c>
      <c r="M354" s="11">
        <v>0.4</v>
      </c>
      <c r="O354" s="14"/>
      <c r="P354" s="12"/>
    </row>
    <row r="355" spans="1:16" ht="15.75" customHeight="1">
      <c r="A355" s="1"/>
      <c r="B355" s="6" t="s">
        <v>14</v>
      </c>
      <c r="C355" s="6">
        <v>1185732</v>
      </c>
      <c r="D355" s="7">
        <v>44515</v>
      </c>
      <c r="E355" s="6" t="s">
        <v>33</v>
      </c>
      <c r="F355" s="6" t="s">
        <v>34</v>
      </c>
      <c r="G355" s="6" t="s">
        <v>35</v>
      </c>
      <c r="H355" s="6" t="s">
        <v>18</v>
      </c>
      <c r="I355" s="8">
        <v>0.5</v>
      </c>
      <c r="J355" s="9">
        <v>2500</v>
      </c>
      <c r="K355" s="10">
        <f t="shared" si="2"/>
        <v>1250</v>
      </c>
      <c r="L355" s="10">
        <f t="shared" si="3"/>
        <v>437.5</v>
      </c>
      <c r="M355" s="11">
        <v>0.35</v>
      </c>
      <c r="O355" s="14"/>
      <c r="P355" s="12"/>
    </row>
    <row r="356" spans="1:16" ht="15.75" customHeight="1">
      <c r="A356" s="1"/>
      <c r="B356" s="6" t="s">
        <v>14</v>
      </c>
      <c r="C356" s="6">
        <v>1185732</v>
      </c>
      <c r="D356" s="7">
        <v>44515</v>
      </c>
      <c r="E356" s="6" t="s">
        <v>33</v>
      </c>
      <c r="F356" s="6" t="s">
        <v>34</v>
      </c>
      <c r="G356" s="6" t="s">
        <v>35</v>
      </c>
      <c r="H356" s="6" t="s">
        <v>19</v>
      </c>
      <c r="I356" s="8">
        <v>0.5</v>
      </c>
      <c r="J356" s="9">
        <v>1950</v>
      </c>
      <c r="K356" s="10">
        <f t="shared" si="2"/>
        <v>975</v>
      </c>
      <c r="L356" s="10">
        <f t="shared" si="3"/>
        <v>341.25</v>
      </c>
      <c r="M356" s="11">
        <v>0.35</v>
      </c>
      <c r="O356" s="14"/>
      <c r="P356" s="12"/>
    </row>
    <row r="357" spans="1:16" ht="15.75" customHeight="1">
      <c r="A357" s="1"/>
      <c r="B357" s="6" t="s">
        <v>14</v>
      </c>
      <c r="C357" s="6">
        <v>1185732</v>
      </c>
      <c r="D357" s="7">
        <v>44515</v>
      </c>
      <c r="E357" s="6" t="s">
        <v>33</v>
      </c>
      <c r="F357" s="6" t="s">
        <v>34</v>
      </c>
      <c r="G357" s="6" t="s">
        <v>35</v>
      </c>
      <c r="H357" s="6" t="s">
        <v>20</v>
      </c>
      <c r="I357" s="8">
        <v>0.5</v>
      </c>
      <c r="J357" s="9">
        <v>1750</v>
      </c>
      <c r="K357" s="10">
        <f t="shared" si="2"/>
        <v>875</v>
      </c>
      <c r="L357" s="10">
        <f t="shared" si="3"/>
        <v>350</v>
      </c>
      <c r="M357" s="11">
        <v>0.4</v>
      </c>
      <c r="O357" s="14"/>
      <c r="P357" s="12"/>
    </row>
    <row r="358" spans="1:16" ht="15.75" customHeight="1">
      <c r="A358" s="1"/>
      <c r="B358" s="6" t="s">
        <v>14</v>
      </c>
      <c r="C358" s="6">
        <v>1185732</v>
      </c>
      <c r="D358" s="7">
        <v>44515</v>
      </c>
      <c r="E358" s="6" t="s">
        <v>33</v>
      </c>
      <c r="F358" s="6" t="s">
        <v>34</v>
      </c>
      <c r="G358" s="6" t="s">
        <v>35</v>
      </c>
      <c r="H358" s="6" t="s">
        <v>21</v>
      </c>
      <c r="I358" s="8">
        <v>0.6</v>
      </c>
      <c r="J358" s="9">
        <v>1500</v>
      </c>
      <c r="K358" s="10">
        <f t="shared" si="2"/>
        <v>900</v>
      </c>
      <c r="L358" s="10">
        <f t="shared" si="3"/>
        <v>315</v>
      </c>
      <c r="M358" s="11">
        <v>0.35</v>
      </c>
      <c r="O358" s="14"/>
      <c r="P358" s="12"/>
    </row>
    <row r="359" spans="1:16" ht="15.75" customHeight="1">
      <c r="A359" s="1"/>
      <c r="B359" s="6" t="s">
        <v>14</v>
      </c>
      <c r="C359" s="6">
        <v>1185732</v>
      </c>
      <c r="D359" s="7">
        <v>44515</v>
      </c>
      <c r="E359" s="6" t="s">
        <v>33</v>
      </c>
      <c r="F359" s="6" t="s">
        <v>34</v>
      </c>
      <c r="G359" s="6" t="s">
        <v>35</v>
      </c>
      <c r="H359" s="6" t="s">
        <v>22</v>
      </c>
      <c r="I359" s="8">
        <v>0.64999999999999991</v>
      </c>
      <c r="J359" s="9">
        <v>2500</v>
      </c>
      <c r="K359" s="10">
        <f t="shared" si="2"/>
        <v>1624.9999999999998</v>
      </c>
      <c r="L359" s="10">
        <f t="shared" si="3"/>
        <v>812.49999999999989</v>
      </c>
      <c r="M359" s="11">
        <v>0.5</v>
      </c>
      <c r="O359" s="14"/>
      <c r="P359" s="12"/>
    </row>
    <row r="360" spans="1:16" ht="15.75" customHeight="1">
      <c r="A360" s="1"/>
      <c r="B360" s="6" t="s">
        <v>14</v>
      </c>
      <c r="C360" s="6">
        <v>1185732</v>
      </c>
      <c r="D360" s="7">
        <v>44544</v>
      </c>
      <c r="E360" s="6" t="s">
        <v>33</v>
      </c>
      <c r="F360" s="6" t="s">
        <v>34</v>
      </c>
      <c r="G360" s="6" t="s">
        <v>35</v>
      </c>
      <c r="H360" s="6" t="s">
        <v>17</v>
      </c>
      <c r="I360" s="8">
        <v>0.6</v>
      </c>
      <c r="J360" s="9">
        <v>5000</v>
      </c>
      <c r="K360" s="10">
        <f t="shared" si="2"/>
        <v>3000</v>
      </c>
      <c r="L360" s="10">
        <f t="shared" si="3"/>
        <v>1200</v>
      </c>
      <c r="M360" s="11">
        <v>0.4</v>
      </c>
      <c r="O360" s="14"/>
      <c r="P360" s="12"/>
    </row>
    <row r="361" spans="1:16" ht="15.75" customHeight="1">
      <c r="A361" s="1"/>
      <c r="B361" s="6" t="s">
        <v>14</v>
      </c>
      <c r="C361" s="6">
        <v>1185732</v>
      </c>
      <c r="D361" s="7">
        <v>44544</v>
      </c>
      <c r="E361" s="6" t="s">
        <v>33</v>
      </c>
      <c r="F361" s="6" t="s">
        <v>34</v>
      </c>
      <c r="G361" s="6" t="s">
        <v>35</v>
      </c>
      <c r="H361" s="6" t="s">
        <v>18</v>
      </c>
      <c r="I361" s="8">
        <v>0.5</v>
      </c>
      <c r="J361" s="9">
        <v>3000</v>
      </c>
      <c r="K361" s="10">
        <f t="shared" si="2"/>
        <v>1500</v>
      </c>
      <c r="L361" s="10">
        <f t="shared" si="3"/>
        <v>525</v>
      </c>
      <c r="M361" s="11">
        <v>0.35</v>
      </c>
      <c r="O361" s="14"/>
      <c r="P361" s="12"/>
    </row>
    <row r="362" spans="1:16" ht="15.75" customHeight="1">
      <c r="A362" s="1"/>
      <c r="B362" s="6" t="s">
        <v>14</v>
      </c>
      <c r="C362" s="6">
        <v>1185732</v>
      </c>
      <c r="D362" s="7">
        <v>44544</v>
      </c>
      <c r="E362" s="6" t="s">
        <v>33</v>
      </c>
      <c r="F362" s="6" t="s">
        <v>34</v>
      </c>
      <c r="G362" s="6" t="s">
        <v>35</v>
      </c>
      <c r="H362" s="6" t="s">
        <v>19</v>
      </c>
      <c r="I362" s="8">
        <v>0.5</v>
      </c>
      <c r="J362" s="9">
        <v>2500</v>
      </c>
      <c r="K362" s="10">
        <f t="shared" si="2"/>
        <v>1250</v>
      </c>
      <c r="L362" s="10">
        <f t="shared" si="3"/>
        <v>437.5</v>
      </c>
      <c r="M362" s="11">
        <v>0.35</v>
      </c>
      <c r="O362" s="14"/>
      <c r="P362" s="12"/>
    </row>
    <row r="363" spans="1:16" ht="15.75" customHeight="1">
      <c r="A363" s="1"/>
      <c r="B363" s="6" t="s">
        <v>14</v>
      </c>
      <c r="C363" s="6">
        <v>1185732</v>
      </c>
      <c r="D363" s="7">
        <v>44544</v>
      </c>
      <c r="E363" s="6" t="s">
        <v>33</v>
      </c>
      <c r="F363" s="6" t="s">
        <v>34</v>
      </c>
      <c r="G363" s="6" t="s">
        <v>35</v>
      </c>
      <c r="H363" s="6" t="s">
        <v>20</v>
      </c>
      <c r="I363" s="8">
        <v>0.5</v>
      </c>
      <c r="J363" s="9">
        <v>2000</v>
      </c>
      <c r="K363" s="10">
        <f t="shared" si="2"/>
        <v>1000</v>
      </c>
      <c r="L363" s="10">
        <f t="shared" si="3"/>
        <v>400</v>
      </c>
      <c r="M363" s="11">
        <v>0.4</v>
      </c>
      <c r="O363" s="14"/>
      <c r="P363" s="12"/>
    </row>
    <row r="364" spans="1:16" ht="15.75" customHeight="1">
      <c r="A364" s="1"/>
      <c r="B364" s="6" t="s">
        <v>14</v>
      </c>
      <c r="C364" s="6">
        <v>1185732</v>
      </c>
      <c r="D364" s="7">
        <v>44544</v>
      </c>
      <c r="E364" s="6" t="s">
        <v>33</v>
      </c>
      <c r="F364" s="6" t="s">
        <v>34</v>
      </c>
      <c r="G364" s="6" t="s">
        <v>35</v>
      </c>
      <c r="H364" s="6" t="s">
        <v>21</v>
      </c>
      <c r="I364" s="8">
        <v>0.6</v>
      </c>
      <c r="J364" s="9">
        <v>2000</v>
      </c>
      <c r="K364" s="10">
        <f t="shared" si="2"/>
        <v>1200</v>
      </c>
      <c r="L364" s="10">
        <f t="shared" si="3"/>
        <v>420</v>
      </c>
      <c r="M364" s="11">
        <v>0.35</v>
      </c>
      <c r="O364" s="14"/>
      <c r="P364" s="12"/>
    </row>
    <row r="365" spans="1:16" ht="15.75" customHeight="1">
      <c r="A365" s="1"/>
      <c r="B365" s="6" t="s">
        <v>14</v>
      </c>
      <c r="C365" s="6">
        <v>1185732</v>
      </c>
      <c r="D365" s="7">
        <v>44544</v>
      </c>
      <c r="E365" s="6" t="s">
        <v>33</v>
      </c>
      <c r="F365" s="6" t="s">
        <v>34</v>
      </c>
      <c r="G365" s="6" t="s">
        <v>35</v>
      </c>
      <c r="H365" s="6" t="s">
        <v>22</v>
      </c>
      <c r="I365" s="8">
        <v>0.64999999999999991</v>
      </c>
      <c r="J365" s="9">
        <v>3000</v>
      </c>
      <c r="K365" s="10">
        <f t="shared" si="2"/>
        <v>1949.9999999999998</v>
      </c>
      <c r="L365" s="10">
        <f t="shared" si="3"/>
        <v>974.99999999999989</v>
      </c>
      <c r="M365" s="11">
        <v>0.5</v>
      </c>
      <c r="O365" s="14"/>
      <c r="P365" s="12"/>
    </row>
    <row r="366" spans="1:16" ht="15.75" customHeight="1">
      <c r="A366" s="1"/>
      <c r="B366" s="6" t="s">
        <v>23</v>
      </c>
      <c r="C366" s="6">
        <v>1197831</v>
      </c>
      <c r="D366" s="7">
        <v>44198</v>
      </c>
      <c r="E366" s="6" t="s">
        <v>24</v>
      </c>
      <c r="F366" s="6" t="s">
        <v>25</v>
      </c>
      <c r="G366" s="6" t="s">
        <v>36</v>
      </c>
      <c r="H366" s="6" t="s">
        <v>17</v>
      </c>
      <c r="I366" s="8">
        <v>0.2</v>
      </c>
      <c r="J366" s="9">
        <v>7250</v>
      </c>
      <c r="K366" s="10">
        <f t="shared" si="2"/>
        <v>1450</v>
      </c>
      <c r="L366" s="10">
        <f t="shared" si="3"/>
        <v>435</v>
      </c>
      <c r="M366" s="11">
        <v>0.3</v>
      </c>
      <c r="O366" s="13"/>
      <c r="P366" s="12"/>
    </row>
    <row r="367" spans="1:16" ht="15.75" customHeight="1">
      <c r="A367" s="1"/>
      <c r="B367" s="6" t="s">
        <v>23</v>
      </c>
      <c r="C367" s="6">
        <v>1197831</v>
      </c>
      <c r="D367" s="7">
        <v>44198</v>
      </c>
      <c r="E367" s="6" t="s">
        <v>24</v>
      </c>
      <c r="F367" s="6" t="s">
        <v>25</v>
      </c>
      <c r="G367" s="6" t="s">
        <v>36</v>
      </c>
      <c r="H367" s="6" t="s">
        <v>18</v>
      </c>
      <c r="I367" s="8">
        <v>0.3</v>
      </c>
      <c r="J367" s="9">
        <v>7250</v>
      </c>
      <c r="K367" s="10">
        <f t="shared" si="2"/>
        <v>2175</v>
      </c>
      <c r="L367" s="10">
        <f t="shared" si="3"/>
        <v>652.5</v>
      </c>
      <c r="M367" s="11">
        <v>0.3</v>
      </c>
      <c r="O367" s="13"/>
      <c r="P367" s="12"/>
    </row>
    <row r="368" spans="1:16" ht="15.75" customHeight="1">
      <c r="A368" s="1"/>
      <c r="B368" s="6" t="s">
        <v>23</v>
      </c>
      <c r="C368" s="6">
        <v>1197831</v>
      </c>
      <c r="D368" s="7">
        <v>44198</v>
      </c>
      <c r="E368" s="6" t="s">
        <v>24</v>
      </c>
      <c r="F368" s="6" t="s">
        <v>25</v>
      </c>
      <c r="G368" s="6" t="s">
        <v>36</v>
      </c>
      <c r="H368" s="6" t="s">
        <v>19</v>
      </c>
      <c r="I368" s="8">
        <v>0.3</v>
      </c>
      <c r="J368" s="9">
        <v>5250</v>
      </c>
      <c r="K368" s="10">
        <f t="shared" si="2"/>
        <v>1575</v>
      </c>
      <c r="L368" s="10">
        <f t="shared" si="3"/>
        <v>472.5</v>
      </c>
      <c r="M368" s="11">
        <v>0.3</v>
      </c>
      <c r="O368" s="13"/>
      <c r="P368" s="12"/>
    </row>
    <row r="369" spans="1:16" ht="15.75" customHeight="1">
      <c r="A369" s="1"/>
      <c r="B369" s="6" t="s">
        <v>23</v>
      </c>
      <c r="C369" s="6">
        <v>1197831</v>
      </c>
      <c r="D369" s="7">
        <v>44198</v>
      </c>
      <c r="E369" s="6" t="s">
        <v>24</v>
      </c>
      <c r="F369" s="6" t="s">
        <v>25</v>
      </c>
      <c r="G369" s="6" t="s">
        <v>36</v>
      </c>
      <c r="H369" s="6" t="s">
        <v>20</v>
      </c>
      <c r="I369" s="8">
        <v>0.35</v>
      </c>
      <c r="J369" s="9">
        <v>5250</v>
      </c>
      <c r="K369" s="10">
        <f t="shared" si="2"/>
        <v>1837.4999999999998</v>
      </c>
      <c r="L369" s="10">
        <f t="shared" si="3"/>
        <v>735</v>
      </c>
      <c r="M369" s="11">
        <v>0.4</v>
      </c>
      <c r="O369" s="13"/>
      <c r="P369" s="12"/>
    </row>
    <row r="370" spans="1:16" ht="15.75" customHeight="1">
      <c r="A370" s="1"/>
      <c r="B370" s="6" t="s">
        <v>23</v>
      </c>
      <c r="C370" s="6">
        <v>1197831</v>
      </c>
      <c r="D370" s="7">
        <v>44198</v>
      </c>
      <c r="E370" s="6" t="s">
        <v>24</v>
      </c>
      <c r="F370" s="6" t="s">
        <v>25</v>
      </c>
      <c r="G370" s="6" t="s">
        <v>36</v>
      </c>
      <c r="H370" s="6" t="s">
        <v>21</v>
      </c>
      <c r="I370" s="8">
        <v>0.4</v>
      </c>
      <c r="J370" s="9">
        <v>3750</v>
      </c>
      <c r="K370" s="10">
        <f t="shared" si="2"/>
        <v>1500</v>
      </c>
      <c r="L370" s="10">
        <f t="shared" si="3"/>
        <v>375</v>
      </c>
      <c r="M370" s="11">
        <v>0.25</v>
      </c>
      <c r="O370" s="13"/>
      <c r="P370" s="12"/>
    </row>
    <row r="371" spans="1:16" ht="15.75" customHeight="1">
      <c r="A371" s="1"/>
      <c r="B371" s="6" t="s">
        <v>23</v>
      </c>
      <c r="C371" s="6">
        <v>1197831</v>
      </c>
      <c r="D371" s="7">
        <v>44198</v>
      </c>
      <c r="E371" s="6" t="s">
        <v>24</v>
      </c>
      <c r="F371" s="6" t="s">
        <v>25</v>
      </c>
      <c r="G371" s="6" t="s">
        <v>36</v>
      </c>
      <c r="H371" s="6" t="s">
        <v>22</v>
      </c>
      <c r="I371" s="8">
        <v>0.35</v>
      </c>
      <c r="J371" s="9">
        <v>5250</v>
      </c>
      <c r="K371" s="10">
        <f t="shared" si="2"/>
        <v>1837.4999999999998</v>
      </c>
      <c r="L371" s="10">
        <f t="shared" si="3"/>
        <v>826.87499999999989</v>
      </c>
      <c r="M371" s="11">
        <v>0.45</v>
      </c>
      <c r="O371" s="13"/>
      <c r="P371" s="12"/>
    </row>
    <row r="372" spans="1:16" ht="15.75" customHeight="1">
      <c r="A372" s="1"/>
      <c r="B372" s="6" t="s">
        <v>23</v>
      </c>
      <c r="C372" s="6">
        <v>1197831</v>
      </c>
      <c r="D372" s="7">
        <v>44228</v>
      </c>
      <c r="E372" s="6" t="s">
        <v>24</v>
      </c>
      <c r="F372" s="6" t="s">
        <v>25</v>
      </c>
      <c r="G372" s="6" t="s">
        <v>36</v>
      </c>
      <c r="H372" s="6" t="s">
        <v>17</v>
      </c>
      <c r="I372" s="8">
        <v>0.25</v>
      </c>
      <c r="J372" s="9">
        <v>6750</v>
      </c>
      <c r="K372" s="10">
        <f t="shared" si="2"/>
        <v>1687.5</v>
      </c>
      <c r="L372" s="10">
        <f t="shared" si="3"/>
        <v>506.25</v>
      </c>
      <c r="M372" s="11">
        <v>0.3</v>
      </c>
      <c r="O372" s="13"/>
      <c r="P372" s="12"/>
    </row>
    <row r="373" spans="1:16" ht="15.75" customHeight="1">
      <c r="A373" s="1"/>
      <c r="B373" s="6" t="s">
        <v>23</v>
      </c>
      <c r="C373" s="6">
        <v>1197831</v>
      </c>
      <c r="D373" s="7">
        <v>44228</v>
      </c>
      <c r="E373" s="6" t="s">
        <v>24</v>
      </c>
      <c r="F373" s="6" t="s">
        <v>25</v>
      </c>
      <c r="G373" s="6" t="s">
        <v>36</v>
      </c>
      <c r="H373" s="6" t="s">
        <v>18</v>
      </c>
      <c r="I373" s="8">
        <v>0.35</v>
      </c>
      <c r="J373" s="9">
        <v>6500</v>
      </c>
      <c r="K373" s="10">
        <f t="shared" si="2"/>
        <v>2275</v>
      </c>
      <c r="L373" s="10">
        <f t="shared" si="3"/>
        <v>682.5</v>
      </c>
      <c r="M373" s="11">
        <v>0.3</v>
      </c>
      <c r="O373" s="13"/>
      <c r="P373" s="12"/>
    </row>
    <row r="374" spans="1:16" ht="15.75" customHeight="1">
      <c r="A374" s="1"/>
      <c r="B374" s="6" t="s">
        <v>23</v>
      </c>
      <c r="C374" s="6">
        <v>1197831</v>
      </c>
      <c r="D374" s="7">
        <v>44228</v>
      </c>
      <c r="E374" s="6" t="s">
        <v>24</v>
      </c>
      <c r="F374" s="6" t="s">
        <v>25</v>
      </c>
      <c r="G374" s="6" t="s">
        <v>36</v>
      </c>
      <c r="H374" s="6" t="s">
        <v>19</v>
      </c>
      <c r="I374" s="8">
        <v>0.35</v>
      </c>
      <c r="J374" s="9">
        <v>4750</v>
      </c>
      <c r="K374" s="10">
        <f t="shared" si="2"/>
        <v>1662.5</v>
      </c>
      <c r="L374" s="10">
        <f t="shared" si="3"/>
        <v>498.75</v>
      </c>
      <c r="M374" s="11">
        <v>0.3</v>
      </c>
      <c r="O374" s="13"/>
      <c r="P374" s="12"/>
    </row>
    <row r="375" spans="1:16" ht="15.75" customHeight="1">
      <c r="A375" s="1"/>
      <c r="B375" s="6" t="s">
        <v>23</v>
      </c>
      <c r="C375" s="6">
        <v>1197831</v>
      </c>
      <c r="D375" s="7">
        <v>44228</v>
      </c>
      <c r="E375" s="6" t="s">
        <v>24</v>
      </c>
      <c r="F375" s="6" t="s">
        <v>25</v>
      </c>
      <c r="G375" s="6" t="s">
        <v>36</v>
      </c>
      <c r="H375" s="6" t="s">
        <v>20</v>
      </c>
      <c r="I375" s="8">
        <v>0.35</v>
      </c>
      <c r="J375" s="9">
        <v>4250</v>
      </c>
      <c r="K375" s="10">
        <f t="shared" si="2"/>
        <v>1487.5</v>
      </c>
      <c r="L375" s="10">
        <f t="shared" si="3"/>
        <v>595</v>
      </c>
      <c r="M375" s="11">
        <v>0.4</v>
      </c>
      <c r="O375" s="13"/>
      <c r="P375" s="12"/>
    </row>
    <row r="376" spans="1:16" ht="15.75" customHeight="1">
      <c r="A376" s="1"/>
      <c r="B376" s="6" t="s">
        <v>23</v>
      </c>
      <c r="C376" s="6">
        <v>1197831</v>
      </c>
      <c r="D376" s="7">
        <v>44228</v>
      </c>
      <c r="E376" s="6" t="s">
        <v>24</v>
      </c>
      <c r="F376" s="6" t="s">
        <v>25</v>
      </c>
      <c r="G376" s="6" t="s">
        <v>36</v>
      </c>
      <c r="H376" s="6" t="s">
        <v>21</v>
      </c>
      <c r="I376" s="8">
        <v>0.4</v>
      </c>
      <c r="J376" s="9">
        <v>3000</v>
      </c>
      <c r="K376" s="10">
        <f t="shared" si="2"/>
        <v>1200</v>
      </c>
      <c r="L376" s="10">
        <f t="shared" si="3"/>
        <v>300</v>
      </c>
      <c r="M376" s="11">
        <v>0.25</v>
      </c>
      <c r="O376" s="13"/>
      <c r="P376" s="12"/>
    </row>
    <row r="377" spans="1:16" ht="15.75" customHeight="1">
      <c r="A377" s="1"/>
      <c r="B377" s="6" t="s">
        <v>23</v>
      </c>
      <c r="C377" s="6">
        <v>1197831</v>
      </c>
      <c r="D377" s="7">
        <v>44228</v>
      </c>
      <c r="E377" s="6" t="s">
        <v>24</v>
      </c>
      <c r="F377" s="6" t="s">
        <v>25</v>
      </c>
      <c r="G377" s="6" t="s">
        <v>36</v>
      </c>
      <c r="H377" s="6" t="s">
        <v>22</v>
      </c>
      <c r="I377" s="8">
        <v>0.35</v>
      </c>
      <c r="J377" s="9">
        <v>5000</v>
      </c>
      <c r="K377" s="10">
        <f t="shared" si="2"/>
        <v>1750</v>
      </c>
      <c r="L377" s="10">
        <f t="shared" si="3"/>
        <v>787.5</v>
      </c>
      <c r="M377" s="11">
        <v>0.45</v>
      </c>
      <c r="O377" s="13"/>
      <c r="P377" s="12"/>
    </row>
    <row r="378" spans="1:16" ht="15.75" customHeight="1">
      <c r="A378" s="1"/>
      <c r="B378" s="6" t="s">
        <v>23</v>
      </c>
      <c r="C378" s="6">
        <v>1197831</v>
      </c>
      <c r="D378" s="7">
        <v>44258</v>
      </c>
      <c r="E378" s="6" t="s">
        <v>24</v>
      </c>
      <c r="F378" s="6" t="s">
        <v>25</v>
      </c>
      <c r="G378" s="6" t="s">
        <v>36</v>
      </c>
      <c r="H378" s="6" t="s">
        <v>17</v>
      </c>
      <c r="I378" s="8">
        <v>0.3</v>
      </c>
      <c r="J378" s="9">
        <v>6750</v>
      </c>
      <c r="K378" s="10">
        <f t="shared" si="2"/>
        <v>2025</v>
      </c>
      <c r="L378" s="10">
        <f t="shared" si="3"/>
        <v>708.75</v>
      </c>
      <c r="M378" s="11">
        <v>0.35</v>
      </c>
      <c r="O378" s="13"/>
      <c r="P378" s="12"/>
    </row>
    <row r="379" spans="1:16" ht="15.75" customHeight="1">
      <c r="A379" s="1"/>
      <c r="B379" s="6" t="s">
        <v>23</v>
      </c>
      <c r="C379" s="6">
        <v>1197831</v>
      </c>
      <c r="D379" s="7">
        <v>44258</v>
      </c>
      <c r="E379" s="6" t="s">
        <v>24</v>
      </c>
      <c r="F379" s="6" t="s">
        <v>25</v>
      </c>
      <c r="G379" s="6" t="s">
        <v>36</v>
      </c>
      <c r="H379" s="6" t="s">
        <v>18</v>
      </c>
      <c r="I379" s="8">
        <v>0.4</v>
      </c>
      <c r="J379" s="9">
        <v>6750</v>
      </c>
      <c r="K379" s="10">
        <f t="shared" si="2"/>
        <v>2700</v>
      </c>
      <c r="L379" s="10">
        <f t="shared" si="3"/>
        <v>944.99999999999989</v>
      </c>
      <c r="M379" s="11">
        <v>0.35</v>
      </c>
      <c r="O379" s="13"/>
      <c r="P379" s="12"/>
    </row>
    <row r="380" spans="1:16" ht="15.75" customHeight="1">
      <c r="A380" s="1"/>
      <c r="B380" s="6" t="s">
        <v>23</v>
      </c>
      <c r="C380" s="6">
        <v>1197831</v>
      </c>
      <c r="D380" s="7">
        <v>44258</v>
      </c>
      <c r="E380" s="6" t="s">
        <v>24</v>
      </c>
      <c r="F380" s="6" t="s">
        <v>25</v>
      </c>
      <c r="G380" s="6" t="s">
        <v>36</v>
      </c>
      <c r="H380" s="6" t="s">
        <v>19</v>
      </c>
      <c r="I380" s="8">
        <v>0.3</v>
      </c>
      <c r="J380" s="9">
        <v>5000</v>
      </c>
      <c r="K380" s="10">
        <f t="shared" si="2"/>
        <v>1500</v>
      </c>
      <c r="L380" s="10">
        <f t="shared" si="3"/>
        <v>525</v>
      </c>
      <c r="M380" s="11">
        <v>0.35</v>
      </c>
      <c r="O380" s="13"/>
      <c r="P380" s="12"/>
    </row>
    <row r="381" spans="1:16" ht="15.75" customHeight="1">
      <c r="A381" s="1"/>
      <c r="B381" s="6" t="s">
        <v>23</v>
      </c>
      <c r="C381" s="6">
        <v>1197831</v>
      </c>
      <c r="D381" s="7">
        <v>44258</v>
      </c>
      <c r="E381" s="6" t="s">
        <v>24</v>
      </c>
      <c r="F381" s="6" t="s">
        <v>25</v>
      </c>
      <c r="G381" s="6" t="s">
        <v>36</v>
      </c>
      <c r="H381" s="6" t="s">
        <v>20</v>
      </c>
      <c r="I381" s="8">
        <v>0.35000000000000003</v>
      </c>
      <c r="J381" s="9">
        <v>4000</v>
      </c>
      <c r="K381" s="10">
        <f t="shared" si="2"/>
        <v>1400.0000000000002</v>
      </c>
      <c r="L381" s="10">
        <f t="shared" si="3"/>
        <v>630.00000000000011</v>
      </c>
      <c r="M381" s="11">
        <v>0.45</v>
      </c>
      <c r="O381" s="13"/>
      <c r="P381" s="12"/>
    </row>
    <row r="382" spans="1:16" ht="15.75" customHeight="1">
      <c r="A382" s="1"/>
      <c r="B382" s="6" t="s">
        <v>23</v>
      </c>
      <c r="C382" s="6">
        <v>1197831</v>
      </c>
      <c r="D382" s="7">
        <v>44258</v>
      </c>
      <c r="E382" s="6" t="s">
        <v>24</v>
      </c>
      <c r="F382" s="6" t="s">
        <v>25</v>
      </c>
      <c r="G382" s="6" t="s">
        <v>36</v>
      </c>
      <c r="H382" s="6" t="s">
        <v>21</v>
      </c>
      <c r="I382" s="8">
        <v>0.4</v>
      </c>
      <c r="J382" s="9">
        <v>3000</v>
      </c>
      <c r="K382" s="10">
        <f t="shared" si="2"/>
        <v>1200</v>
      </c>
      <c r="L382" s="10">
        <f t="shared" si="3"/>
        <v>360</v>
      </c>
      <c r="M382" s="11">
        <v>0.3</v>
      </c>
      <c r="O382" s="13"/>
      <c r="P382" s="12"/>
    </row>
    <row r="383" spans="1:16" ht="15.75" customHeight="1">
      <c r="A383" s="1"/>
      <c r="B383" s="6" t="s">
        <v>23</v>
      </c>
      <c r="C383" s="6">
        <v>1197831</v>
      </c>
      <c r="D383" s="7">
        <v>44258</v>
      </c>
      <c r="E383" s="6" t="s">
        <v>24</v>
      </c>
      <c r="F383" s="6" t="s">
        <v>25</v>
      </c>
      <c r="G383" s="6" t="s">
        <v>36</v>
      </c>
      <c r="H383" s="6" t="s">
        <v>22</v>
      </c>
      <c r="I383" s="8">
        <v>0.35000000000000003</v>
      </c>
      <c r="J383" s="9">
        <v>4500</v>
      </c>
      <c r="K383" s="10">
        <f t="shared" si="2"/>
        <v>1575.0000000000002</v>
      </c>
      <c r="L383" s="10">
        <f t="shared" si="3"/>
        <v>787.50000000000011</v>
      </c>
      <c r="M383" s="11">
        <v>0.5</v>
      </c>
      <c r="O383" s="13"/>
      <c r="P383" s="12"/>
    </row>
    <row r="384" spans="1:16" ht="15.75" customHeight="1">
      <c r="A384" s="1"/>
      <c r="B384" s="6" t="s">
        <v>23</v>
      </c>
      <c r="C384" s="6">
        <v>1197831</v>
      </c>
      <c r="D384" s="7">
        <v>44288</v>
      </c>
      <c r="E384" s="6" t="s">
        <v>24</v>
      </c>
      <c r="F384" s="6" t="s">
        <v>25</v>
      </c>
      <c r="G384" s="6" t="s">
        <v>36</v>
      </c>
      <c r="H384" s="6" t="s">
        <v>17</v>
      </c>
      <c r="I384" s="8">
        <v>0.19999999999999998</v>
      </c>
      <c r="J384" s="9">
        <v>7000</v>
      </c>
      <c r="K384" s="10">
        <f t="shared" si="2"/>
        <v>1399.9999999999998</v>
      </c>
      <c r="L384" s="10">
        <f t="shared" si="3"/>
        <v>489.99999999999989</v>
      </c>
      <c r="M384" s="11">
        <v>0.35</v>
      </c>
      <c r="O384" s="13"/>
      <c r="P384" s="12"/>
    </row>
    <row r="385" spans="1:16" ht="15.75" customHeight="1">
      <c r="A385" s="1"/>
      <c r="B385" s="6" t="s">
        <v>23</v>
      </c>
      <c r="C385" s="6">
        <v>1197831</v>
      </c>
      <c r="D385" s="7">
        <v>44288</v>
      </c>
      <c r="E385" s="6" t="s">
        <v>24</v>
      </c>
      <c r="F385" s="6" t="s">
        <v>25</v>
      </c>
      <c r="G385" s="6" t="s">
        <v>36</v>
      </c>
      <c r="H385" s="6" t="s">
        <v>18</v>
      </c>
      <c r="I385" s="8">
        <v>0.30000000000000004</v>
      </c>
      <c r="J385" s="9">
        <v>7000</v>
      </c>
      <c r="K385" s="10">
        <f t="shared" si="2"/>
        <v>2100.0000000000005</v>
      </c>
      <c r="L385" s="10">
        <f t="shared" si="3"/>
        <v>735.00000000000011</v>
      </c>
      <c r="M385" s="11">
        <v>0.35</v>
      </c>
      <c r="O385" s="13"/>
      <c r="P385" s="12"/>
    </row>
    <row r="386" spans="1:16" ht="15.75" customHeight="1">
      <c r="A386" s="1"/>
      <c r="B386" s="6" t="s">
        <v>23</v>
      </c>
      <c r="C386" s="6">
        <v>1197831</v>
      </c>
      <c r="D386" s="7">
        <v>44288</v>
      </c>
      <c r="E386" s="6" t="s">
        <v>24</v>
      </c>
      <c r="F386" s="6" t="s">
        <v>25</v>
      </c>
      <c r="G386" s="6" t="s">
        <v>36</v>
      </c>
      <c r="H386" s="6" t="s">
        <v>19</v>
      </c>
      <c r="I386" s="8">
        <v>0.24999999999999997</v>
      </c>
      <c r="J386" s="9">
        <v>5250</v>
      </c>
      <c r="K386" s="10">
        <f t="shared" si="2"/>
        <v>1312.4999999999998</v>
      </c>
      <c r="L386" s="10">
        <f t="shared" si="3"/>
        <v>459.37499999999989</v>
      </c>
      <c r="M386" s="11">
        <v>0.35</v>
      </c>
      <c r="O386" s="13"/>
      <c r="P386" s="12"/>
    </row>
    <row r="387" spans="1:16" ht="15.75" customHeight="1">
      <c r="A387" s="1"/>
      <c r="B387" s="6" t="s">
        <v>23</v>
      </c>
      <c r="C387" s="6">
        <v>1197831</v>
      </c>
      <c r="D387" s="7">
        <v>44288</v>
      </c>
      <c r="E387" s="6" t="s">
        <v>24</v>
      </c>
      <c r="F387" s="6" t="s">
        <v>25</v>
      </c>
      <c r="G387" s="6" t="s">
        <v>36</v>
      </c>
      <c r="H387" s="6" t="s">
        <v>20</v>
      </c>
      <c r="I387" s="8">
        <v>0.30000000000000004</v>
      </c>
      <c r="J387" s="9">
        <v>4250</v>
      </c>
      <c r="K387" s="10">
        <f t="shared" si="2"/>
        <v>1275.0000000000002</v>
      </c>
      <c r="L387" s="10">
        <f t="shared" si="3"/>
        <v>573.75000000000011</v>
      </c>
      <c r="M387" s="11">
        <v>0.45</v>
      </c>
      <c r="O387" s="13"/>
      <c r="P387" s="12"/>
    </row>
    <row r="388" spans="1:16" ht="15.75" customHeight="1">
      <c r="A388" s="1"/>
      <c r="B388" s="6" t="s">
        <v>23</v>
      </c>
      <c r="C388" s="6">
        <v>1197831</v>
      </c>
      <c r="D388" s="7">
        <v>44288</v>
      </c>
      <c r="E388" s="6" t="s">
        <v>24</v>
      </c>
      <c r="F388" s="6" t="s">
        <v>25</v>
      </c>
      <c r="G388" s="6" t="s">
        <v>36</v>
      </c>
      <c r="H388" s="6" t="s">
        <v>21</v>
      </c>
      <c r="I388" s="8">
        <v>0.35</v>
      </c>
      <c r="J388" s="9">
        <v>3250</v>
      </c>
      <c r="K388" s="10">
        <f t="shared" si="2"/>
        <v>1137.5</v>
      </c>
      <c r="L388" s="10">
        <f t="shared" si="3"/>
        <v>341.25</v>
      </c>
      <c r="M388" s="11">
        <v>0.3</v>
      </c>
      <c r="O388" s="13"/>
      <c r="P388" s="12"/>
    </row>
    <row r="389" spans="1:16" ht="15.75" customHeight="1">
      <c r="A389" s="1"/>
      <c r="B389" s="6" t="s">
        <v>23</v>
      </c>
      <c r="C389" s="6">
        <v>1197831</v>
      </c>
      <c r="D389" s="7">
        <v>44288</v>
      </c>
      <c r="E389" s="6" t="s">
        <v>24</v>
      </c>
      <c r="F389" s="6" t="s">
        <v>25</v>
      </c>
      <c r="G389" s="6" t="s">
        <v>36</v>
      </c>
      <c r="H389" s="6" t="s">
        <v>22</v>
      </c>
      <c r="I389" s="8">
        <v>0.30000000000000004</v>
      </c>
      <c r="J389" s="9">
        <v>6000</v>
      </c>
      <c r="K389" s="10">
        <f t="shared" si="2"/>
        <v>1800.0000000000002</v>
      </c>
      <c r="L389" s="10">
        <f t="shared" si="3"/>
        <v>900.00000000000011</v>
      </c>
      <c r="M389" s="11">
        <v>0.5</v>
      </c>
      <c r="O389" s="13"/>
      <c r="P389" s="12"/>
    </row>
    <row r="390" spans="1:16" ht="15.75" customHeight="1">
      <c r="A390" s="1"/>
      <c r="B390" s="6" t="s">
        <v>23</v>
      </c>
      <c r="C390" s="6">
        <v>1197831</v>
      </c>
      <c r="D390" s="7">
        <v>44318</v>
      </c>
      <c r="E390" s="6" t="s">
        <v>24</v>
      </c>
      <c r="F390" s="6" t="s">
        <v>25</v>
      </c>
      <c r="G390" s="6" t="s">
        <v>36</v>
      </c>
      <c r="H390" s="6" t="s">
        <v>17</v>
      </c>
      <c r="I390" s="8">
        <v>0.19999999999999998</v>
      </c>
      <c r="J390" s="9">
        <v>7500</v>
      </c>
      <c r="K390" s="10">
        <f t="shared" si="2"/>
        <v>1499.9999999999998</v>
      </c>
      <c r="L390" s="10">
        <f t="shared" si="3"/>
        <v>524.99999999999989</v>
      </c>
      <c r="M390" s="11">
        <v>0.35</v>
      </c>
      <c r="O390" s="13"/>
      <c r="P390" s="12"/>
    </row>
    <row r="391" spans="1:16" ht="15.75" customHeight="1">
      <c r="A391" s="1"/>
      <c r="B391" s="6" t="s">
        <v>23</v>
      </c>
      <c r="C391" s="6">
        <v>1197831</v>
      </c>
      <c r="D391" s="7">
        <v>44318</v>
      </c>
      <c r="E391" s="6" t="s">
        <v>24</v>
      </c>
      <c r="F391" s="6" t="s">
        <v>25</v>
      </c>
      <c r="G391" s="6" t="s">
        <v>36</v>
      </c>
      <c r="H391" s="6" t="s">
        <v>18</v>
      </c>
      <c r="I391" s="8">
        <v>0.30000000000000004</v>
      </c>
      <c r="J391" s="9">
        <v>7750</v>
      </c>
      <c r="K391" s="10">
        <f t="shared" si="2"/>
        <v>2325.0000000000005</v>
      </c>
      <c r="L391" s="10">
        <f t="shared" si="3"/>
        <v>813.75000000000011</v>
      </c>
      <c r="M391" s="11">
        <v>0.35</v>
      </c>
      <c r="O391" s="13"/>
      <c r="P391" s="12"/>
    </row>
    <row r="392" spans="1:16" ht="15.75" customHeight="1">
      <c r="A392" s="1"/>
      <c r="B392" s="6" t="s">
        <v>23</v>
      </c>
      <c r="C392" s="6">
        <v>1197831</v>
      </c>
      <c r="D392" s="7">
        <v>44318</v>
      </c>
      <c r="E392" s="6" t="s">
        <v>24</v>
      </c>
      <c r="F392" s="6" t="s">
        <v>25</v>
      </c>
      <c r="G392" s="6" t="s">
        <v>36</v>
      </c>
      <c r="H392" s="6" t="s">
        <v>19</v>
      </c>
      <c r="I392" s="8">
        <v>0.24999999999999997</v>
      </c>
      <c r="J392" s="9">
        <v>6250</v>
      </c>
      <c r="K392" s="10">
        <f t="shared" si="2"/>
        <v>1562.4999999999998</v>
      </c>
      <c r="L392" s="10">
        <f t="shared" si="3"/>
        <v>546.87499999999989</v>
      </c>
      <c r="M392" s="11">
        <v>0.35</v>
      </c>
      <c r="O392" s="13"/>
      <c r="P392" s="12"/>
    </row>
    <row r="393" spans="1:16" ht="15.75" customHeight="1">
      <c r="A393" s="1"/>
      <c r="B393" s="6" t="s">
        <v>23</v>
      </c>
      <c r="C393" s="6">
        <v>1197831</v>
      </c>
      <c r="D393" s="7">
        <v>44318</v>
      </c>
      <c r="E393" s="6" t="s">
        <v>24</v>
      </c>
      <c r="F393" s="6" t="s">
        <v>25</v>
      </c>
      <c r="G393" s="6" t="s">
        <v>36</v>
      </c>
      <c r="H393" s="6" t="s">
        <v>20</v>
      </c>
      <c r="I393" s="8">
        <v>0.35000000000000003</v>
      </c>
      <c r="J393" s="9">
        <v>5500</v>
      </c>
      <c r="K393" s="10">
        <f t="shared" si="2"/>
        <v>1925.0000000000002</v>
      </c>
      <c r="L393" s="10">
        <f t="shared" si="3"/>
        <v>866.25000000000011</v>
      </c>
      <c r="M393" s="11">
        <v>0.45</v>
      </c>
      <c r="O393" s="13"/>
      <c r="P393" s="12"/>
    </row>
    <row r="394" spans="1:16" ht="15.75" customHeight="1">
      <c r="A394" s="1"/>
      <c r="B394" s="6" t="s">
        <v>23</v>
      </c>
      <c r="C394" s="6">
        <v>1197831</v>
      </c>
      <c r="D394" s="7">
        <v>44318</v>
      </c>
      <c r="E394" s="6" t="s">
        <v>24</v>
      </c>
      <c r="F394" s="6" t="s">
        <v>25</v>
      </c>
      <c r="G394" s="6" t="s">
        <v>36</v>
      </c>
      <c r="H394" s="6" t="s">
        <v>21</v>
      </c>
      <c r="I394" s="8">
        <v>0.5</v>
      </c>
      <c r="J394" s="9">
        <v>4500</v>
      </c>
      <c r="K394" s="10">
        <f t="shared" si="2"/>
        <v>2250</v>
      </c>
      <c r="L394" s="10">
        <f t="shared" si="3"/>
        <v>675</v>
      </c>
      <c r="M394" s="11">
        <v>0.3</v>
      </c>
      <c r="O394" s="13"/>
      <c r="P394" s="12"/>
    </row>
    <row r="395" spans="1:16" ht="15.75" customHeight="1">
      <c r="A395" s="1"/>
      <c r="B395" s="6" t="s">
        <v>23</v>
      </c>
      <c r="C395" s="6">
        <v>1197831</v>
      </c>
      <c r="D395" s="7">
        <v>44318</v>
      </c>
      <c r="E395" s="6" t="s">
        <v>24</v>
      </c>
      <c r="F395" s="6" t="s">
        <v>25</v>
      </c>
      <c r="G395" s="6" t="s">
        <v>36</v>
      </c>
      <c r="H395" s="6" t="s">
        <v>22</v>
      </c>
      <c r="I395" s="8">
        <v>0.45</v>
      </c>
      <c r="J395" s="9">
        <v>8000</v>
      </c>
      <c r="K395" s="10">
        <f t="shared" si="2"/>
        <v>3600</v>
      </c>
      <c r="L395" s="10">
        <f t="shared" si="3"/>
        <v>1800</v>
      </c>
      <c r="M395" s="11">
        <v>0.5</v>
      </c>
      <c r="O395" s="13"/>
      <c r="P395" s="12"/>
    </row>
    <row r="396" spans="1:16" ht="15.75" customHeight="1">
      <c r="A396" s="1"/>
      <c r="B396" s="6" t="s">
        <v>23</v>
      </c>
      <c r="C396" s="6">
        <v>1197831</v>
      </c>
      <c r="D396" s="7">
        <v>44348</v>
      </c>
      <c r="E396" s="6" t="s">
        <v>24</v>
      </c>
      <c r="F396" s="6" t="s">
        <v>25</v>
      </c>
      <c r="G396" s="6" t="s">
        <v>36</v>
      </c>
      <c r="H396" s="6" t="s">
        <v>17</v>
      </c>
      <c r="I396" s="8">
        <v>0.45</v>
      </c>
      <c r="J396" s="9">
        <v>8000</v>
      </c>
      <c r="K396" s="10">
        <f t="shared" si="2"/>
        <v>3600</v>
      </c>
      <c r="L396" s="10">
        <f t="shared" si="3"/>
        <v>1260</v>
      </c>
      <c r="M396" s="11">
        <v>0.35</v>
      </c>
      <c r="O396" s="13"/>
      <c r="P396" s="12"/>
    </row>
    <row r="397" spans="1:16" ht="15.75" customHeight="1">
      <c r="A397" s="1"/>
      <c r="B397" s="6" t="s">
        <v>23</v>
      </c>
      <c r="C397" s="6">
        <v>1197831</v>
      </c>
      <c r="D397" s="7">
        <v>44348</v>
      </c>
      <c r="E397" s="6" t="s">
        <v>24</v>
      </c>
      <c r="F397" s="6" t="s">
        <v>25</v>
      </c>
      <c r="G397" s="6" t="s">
        <v>36</v>
      </c>
      <c r="H397" s="6" t="s">
        <v>18</v>
      </c>
      <c r="I397" s="8">
        <v>0.5</v>
      </c>
      <c r="J397" s="9">
        <v>8000</v>
      </c>
      <c r="K397" s="10">
        <f t="shared" si="2"/>
        <v>4000</v>
      </c>
      <c r="L397" s="10">
        <f t="shared" si="3"/>
        <v>1400</v>
      </c>
      <c r="M397" s="11">
        <v>0.35</v>
      </c>
      <c r="O397" s="13"/>
      <c r="P397" s="12"/>
    </row>
    <row r="398" spans="1:16" ht="15.75" customHeight="1">
      <c r="A398" s="1"/>
      <c r="B398" s="6" t="s">
        <v>23</v>
      </c>
      <c r="C398" s="6">
        <v>1197831</v>
      </c>
      <c r="D398" s="7">
        <v>44348</v>
      </c>
      <c r="E398" s="6" t="s">
        <v>24</v>
      </c>
      <c r="F398" s="6" t="s">
        <v>25</v>
      </c>
      <c r="G398" s="6" t="s">
        <v>36</v>
      </c>
      <c r="H398" s="6" t="s">
        <v>19</v>
      </c>
      <c r="I398" s="8">
        <v>0.45</v>
      </c>
      <c r="J398" s="9">
        <v>6500</v>
      </c>
      <c r="K398" s="10">
        <f t="shared" si="2"/>
        <v>2925</v>
      </c>
      <c r="L398" s="10">
        <f t="shared" si="3"/>
        <v>1023.7499999999999</v>
      </c>
      <c r="M398" s="11">
        <v>0.35</v>
      </c>
      <c r="O398" s="13"/>
      <c r="P398" s="12"/>
    </row>
    <row r="399" spans="1:16" ht="15.75" customHeight="1">
      <c r="A399" s="1"/>
      <c r="B399" s="6" t="s">
        <v>23</v>
      </c>
      <c r="C399" s="6">
        <v>1197831</v>
      </c>
      <c r="D399" s="7">
        <v>44348</v>
      </c>
      <c r="E399" s="6" t="s">
        <v>24</v>
      </c>
      <c r="F399" s="6" t="s">
        <v>25</v>
      </c>
      <c r="G399" s="6" t="s">
        <v>36</v>
      </c>
      <c r="H399" s="6" t="s">
        <v>20</v>
      </c>
      <c r="I399" s="8">
        <v>0.45</v>
      </c>
      <c r="J399" s="9">
        <v>6000</v>
      </c>
      <c r="K399" s="10">
        <f t="shared" si="2"/>
        <v>2700</v>
      </c>
      <c r="L399" s="10">
        <f t="shared" si="3"/>
        <v>1215</v>
      </c>
      <c r="M399" s="11">
        <v>0.45</v>
      </c>
      <c r="O399" s="13"/>
      <c r="P399" s="12"/>
    </row>
    <row r="400" spans="1:16" ht="15.75" customHeight="1">
      <c r="A400" s="1"/>
      <c r="B400" s="6" t="s">
        <v>23</v>
      </c>
      <c r="C400" s="6">
        <v>1197831</v>
      </c>
      <c r="D400" s="7">
        <v>44348</v>
      </c>
      <c r="E400" s="6" t="s">
        <v>24</v>
      </c>
      <c r="F400" s="6" t="s">
        <v>25</v>
      </c>
      <c r="G400" s="6" t="s">
        <v>36</v>
      </c>
      <c r="H400" s="6" t="s">
        <v>21</v>
      </c>
      <c r="I400" s="8">
        <v>0.5</v>
      </c>
      <c r="J400" s="9">
        <v>5000</v>
      </c>
      <c r="K400" s="10">
        <f t="shared" si="2"/>
        <v>2500</v>
      </c>
      <c r="L400" s="10">
        <f t="shared" si="3"/>
        <v>750</v>
      </c>
      <c r="M400" s="11">
        <v>0.3</v>
      </c>
      <c r="O400" s="13"/>
      <c r="P400" s="12"/>
    </row>
    <row r="401" spans="1:16" ht="15.75" customHeight="1">
      <c r="A401" s="1"/>
      <c r="B401" s="6" t="s">
        <v>23</v>
      </c>
      <c r="C401" s="6">
        <v>1197831</v>
      </c>
      <c r="D401" s="7">
        <v>44348</v>
      </c>
      <c r="E401" s="6" t="s">
        <v>24</v>
      </c>
      <c r="F401" s="6" t="s">
        <v>25</v>
      </c>
      <c r="G401" s="6" t="s">
        <v>36</v>
      </c>
      <c r="H401" s="6" t="s">
        <v>22</v>
      </c>
      <c r="I401" s="8">
        <v>0.55000000000000004</v>
      </c>
      <c r="J401" s="9">
        <v>8750</v>
      </c>
      <c r="K401" s="10">
        <f t="shared" si="2"/>
        <v>4812.5</v>
      </c>
      <c r="L401" s="10">
        <f t="shared" si="3"/>
        <v>2406.25</v>
      </c>
      <c r="M401" s="11">
        <v>0.5</v>
      </c>
      <c r="O401" s="13"/>
      <c r="P401" s="12"/>
    </row>
    <row r="402" spans="1:16" ht="15.75" customHeight="1">
      <c r="A402" s="1"/>
      <c r="B402" s="6" t="s">
        <v>23</v>
      </c>
      <c r="C402" s="6">
        <v>1197831</v>
      </c>
      <c r="D402" s="7">
        <v>44380</v>
      </c>
      <c r="E402" s="6" t="s">
        <v>24</v>
      </c>
      <c r="F402" s="6" t="s">
        <v>25</v>
      </c>
      <c r="G402" s="6" t="s">
        <v>36</v>
      </c>
      <c r="H402" s="6" t="s">
        <v>17</v>
      </c>
      <c r="I402" s="8">
        <v>0.45</v>
      </c>
      <c r="J402" s="9">
        <v>8250</v>
      </c>
      <c r="K402" s="10">
        <f t="shared" si="2"/>
        <v>3712.5</v>
      </c>
      <c r="L402" s="10">
        <f t="shared" si="3"/>
        <v>1484.9999999999998</v>
      </c>
      <c r="M402" s="11">
        <v>0.39999999999999997</v>
      </c>
      <c r="O402" s="13"/>
      <c r="P402" s="12"/>
    </row>
    <row r="403" spans="1:16" ht="15.75" customHeight="1">
      <c r="A403" s="1"/>
      <c r="B403" s="6" t="s">
        <v>23</v>
      </c>
      <c r="C403" s="6">
        <v>1197831</v>
      </c>
      <c r="D403" s="7">
        <v>44380</v>
      </c>
      <c r="E403" s="6" t="s">
        <v>24</v>
      </c>
      <c r="F403" s="6" t="s">
        <v>25</v>
      </c>
      <c r="G403" s="6" t="s">
        <v>36</v>
      </c>
      <c r="H403" s="6" t="s">
        <v>18</v>
      </c>
      <c r="I403" s="8">
        <v>0.5</v>
      </c>
      <c r="J403" s="9">
        <v>8250</v>
      </c>
      <c r="K403" s="10">
        <f t="shared" si="2"/>
        <v>4125</v>
      </c>
      <c r="L403" s="10">
        <f t="shared" si="3"/>
        <v>1649.9999999999998</v>
      </c>
      <c r="M403" s="11">
        <v>0.39999999999999997</v>
      </c>
      <c r="O403" s="13"/>
      <c r="P403" s="12"/>
    </row>
    <row r="404" spans="1:16" ht="15.75" customHeight="1">
      <c r="A404" s="1"/>
      <c r="B404" s="6" t="s">
        <v>23</v>
      </c>
      <c r="C404" s="6">
        <v>1197831</v>
      </c>
      <c r="D404" s="7">
        <v>44380</v>
      </c>
      <c r="E404" s="6" t="s">
        <v>24</v>
      </c>
      <c r="F404" s="6" t="s">
        <v>25</v>
      </c>
      <c r="G404" s="6" t="s">
        <v>36</v>
      </c>
      <c r="H404" s="6" t="s">
        <v>19</v>
      </c>
      <c r="I404" s="8">
        <v>0.45</v>
      </c>
      <c r="J404" s="9">
        <v>9750</v>
      </c>
      <c r="K404" s="10">
        <f t="shared" si="2"/>
        <v>4387.5</v>
      </c>
      <c r="L404" s="10">
        <f t="shared" si="3"/>
        <v>1754.9999999999998</v>
      </c>
      <c r="M404" s="11">
        <v>0.39999999999999997</v>
      </c>
      <c r="O404" s="13"/>
      <c r="P404" s="12"/>
    </row>
    <row r="405" spans="1:16" ht="15.75" customHeight="1">
      <c r="A405" s="1"/>
      <c r="B405" s="6" t="s">
        <v>23</v>
      </c>
      <c r="C405" s="6">
        <v>1197831</v>
      </c>
      <c r="D405" s="7">
        <v>44380</v>
      </c>
      <c r="E405" s="6" t="s">
        <v>24</v>
      </c>
      <c r="F405" s="6" t="s">
        <v>25</v>
      </c>
      <c r="G405" s="6" t="s">
        <v>36</v>
      </c>
      <c r="H405" s="6" t="s">
        <v>20</v>
      </c>
      <c r="I405" s="8">
        <v>0.45</v>
      </c>
      <c r="J405" s="9">
        <v>5750</v>
      </c>
      <c r="K405" s="10">
        <f t="shared" si="2"/>
        <v>2587.5</v>
      </c>
      <c r="L405" s="10">
        <f t="shared" si="3"/>
        <v>1293.75</v>
      </c>
      <c r="M405" s="11">
        <v>0.5</v>
      </c>
      <c r="O405" s="13"/>
      <c r="P405" s="12"/>
    </row>
    <row r="406" spans="1:16" ht="15.75" customHeight="1">
      <c r="A406" s="1"/>
      <c r="B406" s="6" t="s">
        <v>23</v>
      </c>
      <c r="C406" s="6">
        <v>1197831</v>
      </c>
      <c r="D406" s="7">
        <v>44380</v>
      </c>
      <c r="E406" s="6" t="s">
        <v>24</v>
      </c>
      <c r="F406" s="6" t="s">
        <v>25</v>
      </c>
      <c r="G406" s="6" t="s">
        <v>36</v>
      </c>
      <c r="H406" s="6" t="s">
        <v>21</v>
      </c>
      <c r="I406" s="8">
        <v>0.5</v>
      </c>
      <c r="J406" s="9">
        <v>5750</v>
      </c>
      <c r="K406" s="10">
        <f t="shared" si="2"/>
        <v>2875</v>
      </c>
      <c r="L406" s="10">
        <f t="shared" si="3"/>
        <v>1006.2499999999999</v>
      </c>
      <c r="M406" s="11">
        <v>0.35</v>
      </c>
      <c r="O406" s="13"/>
      <c r="P406" s="12"/>
    </row>
    <row r="407" spans="1:16" ht="15.75" customHeight="1">
      <c r="A407" s="1"/>
      <c r="B407" s="6" t="s">
        <v>23</v>
      </c>
      <c r="C407" s="6">
        <v>1197831</v>
      </c>
      <c r="D407" s="7">
        <v>44380</v>
      </c>
      <c r="E407" s="6" t="s">
        <v>24</v>
      </c>
      <c r="F407" s="6" t="s">
        <v>25</v>
      </c>
      <c r="G407" s="6" t="s">
        <v>36</v>
      </c>
      <c r="H407" s="6" t="s">
        <v>22</v>
      </c>
      <c r="I407" s="8">
        <v>0.6</v>
      </c>
      <c r="J407" s="9">
        <v>8500</v>
      </c>
      <c r="K407" s="10">
        <f t="shared" si="2"/>
        <v>5100</v>
      </c>
      <c r="L407" s="10">
        <f t="shared" si="3"/>
        <v>2805</v>
      </c>
      <c r="M407" s="11">
        <v>0.55000000000000004</v>
      </c>
      <c r="O407" s="13"/>
      <c r="P407" s="12"/>
    </row>
    <row r="408" spans="1:16" ht="15.75" customHeight="1">
      <c r="A408" s="1"/>
      <c r="B408" s="6" t="s">
        <v>23</v>
      </c>
      <c r="C408" s="6">
        <v>1197831</v>
      </c>
      <c r="D408" s="7">
        <v>44413</v>
      </c>
      <c r="E408" s="6" t="s">
        <v>24</v>
      </c>
      <c r="F408" s="6" t="s">
        <v>25</v>
      </c>
      <c r="G408" s="6" t="s">
        <v>36</v>
      </c>
      <c r="H408" s="6" t="s">
        <v>17</v>
      </c>
      <c r="I408" s="8">
        <v>0.5</v>
      </c>
      <c r="J408" s="9">
        <v>8000</v>
      </c>
      <c r="K408" s="10">
        <f t="shared" si="2"/>
        <v>4000</v>
      </c>
      <c r="L408" s="10">
        <f t="shared" si="3"/>
        <v>1599.9999999999998</v>
      </c>
      <c r="M408" s="11">
        <v>0.39999999999999997</v>
      </c>
      <c r="O408" s="13"/>
      <c r="P408" s="12"/>
    </row>
    <row r="409" spans="1:16" ht="15.75" customHeight="1">
      <c r="A409" s="1"/>
      <c r="B409" s="6" t="s">
        <v>23</v>
      </c>
      <c r="C409" s="6">
        <v>1197831</v>
      </c>
      <c r="D409" s="7">
        <v>44413</v>
      </c>
      <c r="E409" s="6" t="s">
        <v>24</v>
      </c>
      <c r="F409" s="6" t="s">
        <v>25</v>
      </c>
      <c r="G409" s="6" t="s">
        <v>36</v>
      </c>
      <c r="H409" s="6" t="s">
        <v>18</v>
      </c>
      <c r="I409" s="8">
        <v>0.55000000000000004</v>
      </c>
      <c r="J409" s="9">
        <v>8000</v>
      </c>
      <c r="K409" s="10">
        <f t="shared" si="2"/>
        <v>4400</v>
      </c>
      <c r="L409" s="10">
        <f t="shared" si="3"/>
        <v>1759.9999999999998</v>
      </c>
      <c r="M409" s="11">
        <v>0.39999999999999997</v>
      </c>
      <c r="O409" s="13"/>
      <c r="P409" s="12"/>
    </row>
    <row r="410" spans="1:16" ht="15.75" customHeight="1">
      <c r="A410" s="1"/>
      <c r="B410" s="6" t="s">
        <v>23</v>
      </c>
      <c r="C410" s="6">
        <v>1197831</v>
      </c>
      <c r="D410" s="7">
        <v>44413</v>
      </c>
      <c r="E410" s="6" t="s">
        <v>24</v>
      </c>
      <c r="F410" s="6" t="s">
        <v>25</v>
      </c>
      <c r="G410" s="6" t="s">
        <v>36</v>
      </c>
      <c r="H410" s="6" t="s">
        <v>19</v>
      </c>
      <c r="I410" s="8">
        <v>0.5</v>
      </c>
      <c r="J410" s="9">
        <v>9750</v>
      </c>
      <c r="K410" s="10">
        <f t="shared" si="2"/>
        <v>4875</v>
      </c>
      <c r="L410" s="10">
        <f t="shared" si="3"/>
        <v>1949.9999999999998</v>
      </c>
      <c r="M410" s="11">
        <v>0.39999999999999997</v>
      </c>
      <c r="O410" s="13"/>
      <c r="P410" s="12"/>
    </row>
    <row r="411" spans="1:16" ht="15.75" customHeight="1">
      <c r="A411" s="1"/>
      <c r="B411" s="6" t="s">
        <v>23</v>
      </c>
      <c r="C411" s="6">
        <v>1197831</v>
      </c>
      <c r="D411" s="7">
        <v>44413</v>
      </c>
      <c r="E411" s="6" t="s">
        <v>24</v>
      </c>
      <c r="F411" s="6" t="s">
        <v>25</v>
      </c>
      <c r="G411" s="6" t="s">
        <v>36</v>
      </c>
      <c r="H411" s="6" t="s">
        <v>20</v>
      </c>
      <c r="I411" s="8">
        <v>0.5</v>
      </c>
      <c r="J411" s="9">
        <v>5250</v>
      </c>
      <c r="K411" s="10">
        <f t="shared" si="2"/>
        <v>2625</v>
      </c>
      <c r="L411" s="10">
        <f t="shared" si="3"/>
        <v>1312.5</v>
      </c>
      <c r="M411" s="11">
        <v>0.5</v>
      </c>
      <c r="O411" s="13"/>
      <c r="P411" s="12"/>
    </row>
    <row r="412" spans="1:16" ht="15.75" customHeight="1">
      <c r="A412" s="1"/>
      <c r="B412" s="6" t="s">
        <v>23</v>
      </c>
      <c r="C412" s="6">
        <v>1197831</v>
      </c>
      <c r="D412" s="7">
        <v>44413</v>
      </c>
      <c r="E412" s="6" t="s">
        <v>24</v>
      </c>
      <c r="F412" s="6" t="s">
        <v>25</v>
      </c>
      <c r="G412" s="6" t="s">
        <v>36</v>
      </c>
      <c r="H412" s="6" t="s">
        <v>21</v>
      </c>
      <c r="I412" s="8">
        <v>0.55000000000000004</v>
      </c>
      <c r="J412" s="9">
        <v>5250</v>
      </c>
      <c r="K412" s="10">
        <f t="shared" si="2"/>
        <v>2887.5000000000005</v>
      </c>
      <c r="L412" s="10">
        <f t="shared" si="3"/>
        <v>1010.6250000000001</v>
      </c>
      <c r="M412" s="11">
        <v>0.35</v>
      </c>
      <c r="O412" s="13"/>
      <c r="P412" s="12"/>
    </row>
    <row r="413" spans="1:16" ht="15.75" customHeight="1">
      <c r="A413" s="1"/>
      <c r="B413" s="6" t="s">
        <v>23</v>
      </c>
      <c r="C413" s="6">
        <v>1197831</v>
      </c>
      <c r="D413" s="7">
        <v>44413</v>
      </c>
      <c r="E413" s="6" t="s">
        <v>24</v>
      </c>
      <c r="F413" s="6" t="s">
        <v>25</v>
      </c>
      <c r="G413" s="6" t="s">
        <v>36</v>
      </c>
      <c r="H413" s="6" t="s">
        <v>22</v>
      </c>
      <c r="I413" s="8">
        <v>0.6</v>
      </c>
      <c r="J413" s="9">
        <v>7750</v>
      </c>
      <c r="K413" s="10">
        <f t="shared" si="2"/>
        <v>4650</v>
      </c>
      <c r="L413" s="10">
        <f t="shared" si="3"/>
        <v>2557.5</v>
      </c>
      <c r="M413" s="11">
        <v>0.55000000000000004</v>
      </c>
      <c r="O413" s="13"/>
      <c r="P413" s="12"/>
    </row>
    <row r="414" spans="1:16" ht="15.75" customHeight="1">
      <c r="A414" s="1"/>
      <c r="B414" s="6" t="s">
        <v>23</v>
      </c>
      <c r="C414" s="6">
        <v>1197831</v>
      </c>
      <c r="D414" s="7">
        <v>44441</v>
      </c>
      <c r="E414" s="6" t="s">
        <v>24</v>
      </c>
      <c r="F414" s="6" t="s">
        <v>25</v>
      </c>
      <c r="G414" s="6" t="s">
        <v>36</v>
      </c>
      <c r="H414" s="6" t="s">
        <v>17</v>
      </c>
      <c r="I414" s="8">
        <v>0.55000000000000004</v>
      </c>
      <c r="J414" s="9">
        <v>7250</v>
      </c>
      <c r="K414" s="10">
        <f t="shared" si="2"/>
        <v>3987.5000000000005</v>
      </c>
      <c r="L414" s="10">
        <f t="shared" si="3"/>
        <v>1595</v>
      </c>
      <c r="M414" s="11">
        <v>0.39999999999999997</v>
      </c>
      <c r="O414" s="13"/>
      <c r="P414" s="12"/>
    </row>
    <row r="415" spans="1:16" ht="15.75" customHeight="1">
      <c r="A415" s="1"/>
      <c r="B415" s="6" t="s">
        <v>23</v>
      </c>
      <c r="C415" s="6">
        <v>1197831</v>
      </c>
      <c r="D415" s="7">
        <v>44441</v>
      </c>
      <c r="E415" s="6" t="s">
        <v>24</v>
      </c>
      <c r="F415" s="6" t="s">
        <v>25</v>
      </c>
      <c r="G415" s="6" t="s">
        <v>36</v>
      </c>
      <c r="H415" s="6" t="s">
        <v>18</v>
      </c>
      <c r="I415" s="8">
        <v>0.55000000000000004</v>
      </c>
      <c r="J415" s="9">
        <v>6750</v>
      </c>
      <c r="K415" s="10">
        <f t="shared" si="2"/>
        <v>3712.5000000000005</v>
      </c>
      <c r="L415" s="10">
        <f t="shared" si="3"/>
        <v>1485</v>
      </c>
      <c r="M415" s="11">
        <v>0.39999999999999997</v>
      </c>
      <c r="O415" s="13"/>
      <c r="P415" s="12"/>
    </row>
    <row r="416" spans="1:16" ht="15.75" customHeight="1">
      <c r="A416" s="1"/>
      <c r="B416" s="6" t="s">
        <v>23</v>
      </c>
      <c r="C416" s="6">
        <v>1197831</v>
      </c>
      <c r="D416" s="7">
        <v>44441</v>
      </c>
      <c r="E416" s="6" t="s">
        <v>24</v>
      </c>
      <c r="F416" s="6" t="s">
        <v>25</v>
      </c>
      <c r="G416" s="6" t="s">
        <v>36</v>
      </c>
      <c r="H416" s="6" t="s">
        <v>19</v>
      </c>
      <c r="I416" s="8">
        <v>0.6</v>
      </c>
      <c r="J416" s="9">
        <v>7250</v>
      </c>
      <c r="K416" s="10">
        <f t="shared" si="2"/>
        <v>4350</v>
      </c>
      <c r="L416" s="10">
        <f t="shared" si="3"/>
        <v>1739.9999999999998</v>
      </c>
      <c r="M416" s="11">
        <v>0.39999999999999997</v>
      </c>
      <c r="O416" s="13"/>
      <c r="P416" s="12"/>
    </row>
    <row r="417" spans="1:16" ht="15.75" customHeight="1">
      <c r="A417" s="1"/>
      <c r="B417" s="6" t="s">
        <v>23</v>
      </c>
      <c r="C417" s="6">
        <v>1197831</v>
      </c>
      <c r="D417" s="7">
        <v>44441</v>
      </c>
      <c r="E417" s="6" t="s">
        <v>24</v>
      </c>
      <c r="F417" s="6" t="s">
        <v>25</v>
      </c>
      <c r="G417" s="6" t="s">
        <v>36</v>
      </c>
      <c r="H417" s="6" t="s">
        <v>20</v>
      </c>
      <c r="I417" s="8">
        <v>0.6</v>
      </c>
      <c r="J417" s="9">
        <v>4500</v>
      </c>
      <c r="K417" s="10">
        <f t="shared" si="2"/>
        <v>2700</v>
      </c>
      <c r="L417" s="10">
        <f t="shared" si="3"/>
        <v>1350</v>
      </c>
      <c r="M417" s="11">
        <v>0.5</v>
      </c>
      <c r="O417" s="13"/>
      <c r="P417" s="12"/>
    </row>
    <row r="418" spans="1:16" ht="15.75" customHeight="1">
      <c r="A418" s="1"/>
      <c r="B418" s="6" t="s">
        <v>23</v>
      </c>
      <c r="C418" s="6">
        <v>1197831</v>
      </c>
      <c r="D418" s="7">
        <v>44441</v>
      </c>
      <c r="E418" s="6" t="s">
        <v>24</v>
      </c>
      <c r="F418" s="6" t="s">
        <v>25</v>
      </c>
      <c r="G418" s="6" t="s">
        <v>36</v>
      </c>
      <c r="H418" s="6" t="s">
        <v>21</v>
      </c>
      <c r="I418" s="8">
        <v>0.55000000000000004</v>
      </c>
      <c r="J418" s="9">
        <v>4500</v>
      </c>
      <c r="K418" s="10">
        <f t="shared" si="2"/>
        <v>2475</v>
      </c>
      <c r="L418" s="10">
        <f t="shared" si="3"/>
        <v>866.25</v>
      </c>
      <c r="M418" s="11">
        <v>0.35</v>
      </c>
      <c r="O418" s="13"/>
      <c r="P418" s="12"/>
    </row>
    <row r="419" spans="1:16" ht="15.75" customHeight="1">
      <c r="A419" s="1"/>
      <c r="B419" s="6" t="s">
        <v>23</v>
      </c>
      <c r="C419" s="6">
        <v>1197831</v>
      </c>
      <c r="D419" s="7">
        <v>44441</v>
      </c>
      <c r="E419" s="6" t="s">
        <v>24</v>
      </c>
      <c r="F419" s="6" t="s">
        <v>25</v>
      </c>
      <c r="G419" s="6" t="s">
        <v>36</v>
      </c>
      <c r="H419" s="6" t="s">
        <v>22</v>
      </c>
      <c r="I419" s="8">
        <v>0.5</v>
      </c>
      <c r="J419" s="9">
        <v>6750</v>
      </c>
      <c r="K419" s="10">
        <f t="shared" si="2"/>
        <v>3375</v>
      </c>
      <c r="L419" s="10">
        <f t="shared" si="3"/>
        <v>1856.2500000000002</v>
      </c>
      <c r="M419" s="11">
        <v>0.55000000000000004</v>
      </c>
      <c r="O419" s="13"/>
      <c r="P419" s="12"/>
    </row>
    <row r="420" spans="1:16" ht="15.75" customHeight="1">
      <c r="A420" s="1"/>
      <c r="B420" s="6" t="s">
        <v>23</v>
      </c>
      <c r="C420" s="6">
        <v>1197831</v>
      </c>
      <c r="D420" s="7">
        <v>44470</v>
      </c>
      <c r="E420" s="6" t="s">
        <v>24</v>
      </c>
      <c r="F420" s="6" t="s">
        <v>25</v>
      </c>
      <c r="G420" s="6" t="s">
        <v>36</v>
      </c>
      <c r="H420" s="6" t="s">
        <v>17</v>
      </c>
      <c r="I420" s="8">
        <v>0.4</v>
      </c>
      <c r="J420" s="9">
        <v>6250</v>
      </c>
      <c r="K420" s="10">
        <f t="shared" si="2"/>
        <v>2500</v>
      </c>
      <c r="L420" s="10">
        <f t="shared" si="3"/>
        <v>999.99999999999989</v>
      </c>
      <c r="M420" s="11">
        <v>0.39999999999999997</v>
      </c>
      <c r="O420" s="13"/>
      <c r="P420" s="12"/>
    </row>
    <row r="421" spans="1:16" ht="15.75" customHeight="1">
      <c r="A421" s="1"/>
      <c r="B421" s="6" t="s">
        <v>23</v>
      </c>
      <c r="C421" s="6">
        <v>1197831</v>
      </c>
      <c r="D421" s="7">
        <v>44470</v>
      </c>
      <c r="E421" s="6" t="s">
        <v>24</v>
      </c>
      <c r="F421" s="6" t="s">
        <v>25</v>
      </c>
      <c r="G421" s="6" t="s">
        <v>36</v>
      </c>
      <c r="H421" s="6" t="s">
        <v>18</v>
      </c>
      <c r="I421" s="8">
        <v>0.4</v>
      </c>
      <c r="J421" s="9">
        <v>6250</v>
      </c>
      <c r="K421" s="10">
        <f t="shared" si="2"/>
        <v>2500</v>
      </c>
      <c r="L421" s="10">
        <f t="shared" si="3"/>
        <v>999.99999999999989</v>
      </c>
      <c r="M421" s="11">
        <v>0.39999999999999997</v>
      </c>
      <c r="O421" s="13"/>
      <c r="P421" s="12"/>
    </row>
    <row r="422" spans="1:16" ht="15.75" customHeight="1">
      <c r="A422" s="1"/>
      <c r="B422" s="6" t="s">
        <v>23</v>
      </c>
      <c r="C422" s="6">
        <v>1197831</v>
      </c>
      <c r="D422" s="7">
        <v>44470</v>
      </c>
      <c r="E422" s="6" t="s">
        <v>24</v>
      </c>
      <c r="F422" s="6" t="s">
        <v>25</v>
      </c>
      <c r="G422" s="6" t="s">
        <v>36</v>
      </c>
      <c r="H422" s="6" t="s">
        <v>19</v>
      </c>
      <c r="I422" s="8">
        <v>0.45</v>
      </c>
      <c r="J422" s="9">
        <v>5750</v>
      </c>
      <c r="K422" s="10">
        <f t="shared" si="2"/>
        <v>2587.5</v>
      </c>
      <c r="L422" s="10">
        <f t="shared" si="3"/>
        <v>1035</v>
      </c>
      <c r="M422" s="11">
        <v>0.39999999999999997</v>
      </c>
      <c r="O422" s="13"/>
      <c r="P422" s="12"/>
    </row>
    <row r="423" spans="1:16" ht="15.75" customHeight="1">
      <c r="A423" s="1"/>
      <c r="B423" s="6" t="s">
        <v>23</v>
      </c>
      <c r="C423" s="6">
        <v>1197831</v>
      </c>
      <c r="D423" s="7">
        <v>44470</v>
      </c>
      <c r="E423" s="6" t="s">
        <v>24</v>
      </c>
      <c r="F423" s="6" t="s">
        <v>25</v>
      </c>
      <c r="G423" s="6" t="s">
        <v>36</v>
      </c>
      <c r="H423" s="6" t="s">
        <v>20</v>
      </c>
      <c r="I423" s="8">
        <v>0.45</v>
      </c>
      <c r="J423" s="9">
        <v>4250</v>
      </c>
      <c r="K423" s="10">
        <f t="shared" si="2"/>
        <v>1912.5</v>
      </c>
      <c r="L423" s="10">
        <f t="shared" si="3"/>
        <v>956.25</v>
      </c>
      <c r="M423" s="11">
        <v>0.5</v>
      </c>
      <c r="O423" s="13"/>
      <c r="P423" s="12"/>
    </row>
    <row r="424" spans="1:16" ht="15.75" customHeight="1">
      <c r="A424" s="1"/>
      <c r="B424" s="6" t="s">
        <v>23</v>
      </c>
      <c r="C424" s="6">
        <v>1197831</v>
      </c>
      <c r="D424" s="7">
        <v>44470</v>
      </c>
      <c r="E424" s="6" t="s">
        <v>24</v>
      </c>
      <c r="F424" s="6" t="s">
        <v>25</v>
      </c>
      <c r="G424" s="6" t="s">
        <v>36</v>
      </c>
      <c r="H424" s="6" t="s">
        <v>21</v>
      </c>
      <c r="I424" s="8">
        <v>0.4</v>
      </c>
      <c r="J424" s="9">
        <v>4000</v>
      </c>
      <c r="K424" s="10">
        <f t="shared" si="2"/>
        <v>1600</v>
      </c>
      <c r="L424" s="10">
        <f t="shared" si="3"/>
        <v>560</v>
      </c>
      <c r="M424" s="11">
        <v>0.35</v>
      </c>
      <c r="O424" s="13"/>
      <c r="P424" s="12"/>
    </row>
    <row r="425" spans="1:16" ht="15.75" customHeight="1">
      <c r="A425" s="1"/>
      <c r="B425" s="6" t="s">
        <v>23</v>
      </c>
      <c r="C425" s="6">
        <v>1197831</v>
      </c>
      <c r="D425" s="7">
        <v>44470</v>
      </c>
      <c r="E425" s="6" t="s">
        <v>24</v>
      </c>
      <c r="F425" s="6" t="s">
        <v>25</v>
      </c>
      <c r="G425" s="6" t="s">
        <v>36</v>
      </c>
      <c r="H425" s="6" t="s">
        <v>22</v>
      </c>
      <c r="I425" s="8">
        <v>0.5</v>
      </c>
      <c r="J425" s="9">
        <v>5750</v>
      </c>
      <c r="K425" s="10">
        <f t="shared" si="2"/>
        <v>2875</v>
      </c>
      <c r="L425" s="10">
        <f t="shared" si="3"/>
        <v>1581.2500000000002</v>
      </c>
      <c r="M425" s="11">
        <v>0.55000000000000004</v>
      </c>
      <c r="O425" s="13"/>
      <c r="P425" s="12"/>
    </row>
    <row r="426" spans="1:16" ht="15.75" customHeight="1">
      <c r="A426" s="1"/>
      <c r="B426" s="6" t="s">
        <v>23</v>
      </c>
      <c r="C426" s="6">
        <v>1197831</v>
      </c>
      <c r="D426" s="7">
        <v>44502</v>
      </c>
      <c r="E426" s="6" t="s">
        <v>24</v>
      </c>
      <c r="F426" s="6" t="s">
        <v>25</v>
      </c>
      <c r="G426" s="6" t="s">
        <v>36</v>
      </c>
      <c r="H426" s="6" t="s">
        <v>17</v>
      </c>
      <c r="I426" s="8">
        <v>0.4</v>
      </c>
      <c r="J426" s="9">
        <v>7250</v>
      </c>
      <c r="K426" s="10">
        <f t="shared" si="2"/>
        <v>2900</v>
      </c>
      <c r="L426" s="10">
        <f t="shared" si="3"/>
        <v>1160</v>
      </c>
      <c r="M426" s="11">
        <v>0.39999999999999997</v>
      </c>
      <c r="O426" s="13"/>
      <c r="P426" s="12"/>
    </row>
    <row r="427" spans="1:16" ht="15.75" customHeight="1">
      <c r="A427" s="1"/>
      <c r="B427" s="6" t="s">
        <v>23</v>
      </c>
      <c r="C427" s="6">
        <v>1197831</v>
      </c>
      <c r="D427" s="7">
        <v>44502</v>
      </c>
      <c r="E427" s="6" t="s">
        <v>24</v>
      </c>
      <c r="F427" s="6" t="s">
        <v>25</v>
      </c>
      <c r="G427" s="6" t="s">
        <v>36</v>
      </c>
      <c r="H427" s="6" t="s">
        <v>18</v>
      </c>
      <c r="I427" s="8">
        <v>0.4</v>
      </c>
      <c r="J427" s="9">
        <v>7250</v>
      </c>
      <c r="K427" s="10">
        <f t="shared" si="2"/>
        <v>2900</v>
      </c>
      <c r="L427" s="10">
        <f t="shared" si="3"/>
        <v>1160</v>
      </c>
      <c r="M427" s="11">
        <v>0.39999999999999997</v>
      </c>
      <c r="O427" s="13"/>
      <c r="P427" s="12"/>
    </row>
    <row r="428" spans="1:16" ht="15.75" customHeight="1">
      <c r="A428" s="1"/>
      <c r="B428" s="6" t="s">
        <v>23</v>
      </c>
      <c r="C428" s="6">
        <v>1197831</v>
      </c>
      <c r="D428" s="7">
        <v>44502</v>
      </c>
      <c r="E428" s="6" t="s">
        <v>24</v>
      </c>
      <c r="F428" s="6" t="s">
        <v>25</v>
      </c>
      <c r="G428" s="6" t="s">
        <v>36</v>
      </c>
      <c r="H428" s="6" t="s">
        <v>19</v>
      </c>
      <c r="I428" s="8">
        <v>0.65</v>
      </c>
      <c r="J428" s="9">
        <v>6500</v>
      </c>
      <c r="K428" s="10">
        <f t="shared" si="2"/>
        <v>4225</v>
      </c>
      <c r="L428" s="10">
        <f t="shared" si="3"/>
        <v>1689.9999999999998</v>
      </c>
      <c r="M428" s="11">
        <v>0.39999999999999997</v>
      </c>
      <c r="O428" s="13"/>
      <c r="P428" s="12"/>
    </row>
    <row r="429" spans="1:16" ht="15.75" customHeight="1">
      <c r="A429" s="1"/>
      <c r="B429" s="6" t="s">
        <v>23</v>
      </c>
      <c r="C429" s="6">
        <v>1197831</v>
      </c>
      <c r="D429" s="7">
        <v>44502</v>
      </c>
      <c r="E429" s="6" t="s">
        <v>24</v>
      </c>
      <c r="F429" s="6" t="s">
        <v>25</v>
      </c>
      <c r="G429" s="6" t="s">
        <v>36</v>
      </c>
      <c r="H429" s="6" t="s">
        <v>20</v>
      </c>
      <c r="I429" s="8">
        <v>0.65</v>
      </c>
      <c r="J429" s="9">
        <v>5000</v>
      </c>
      <c r="K429" s="10">
        <f t="shared" si="2"/>
        <v>3250</v>
      </c>
      <c r="L429" s="10">
        <f t="shared" si="3"/>
        <v>1625</v>
      </c>
      <c r="M429" s="11">
        <v>0.5</v>
      </c>
      <c r="O429" s="13"/>
      <c r="P429" s="12"/>
    </row>
    <row r="430" spans="1:16" ht="15.75" customHeight="1">
      <c r="A430" s="1"/>
      <c r="B430" s="6" t="s">
        <v>23</v>
      </c>
      <c r="C430" s="6">
        <v>1197831</v>
      </c>
      <c r="D430" s="7">
        <v>44502</v>
      </c>
      <c r="E430" s="6" t="s">
        <v>24</v>
      </c>
      <c r="F430" s="6" t="s">
        <v>25</v>
      </c>
      <c r="G430" s="6" t="s">
        <v>36</v>
      </c>
      <c r="H430" s="6" t="s">
        <v>21</v>
      </c>
      <c r="I430" s="8">
        <v>0.6</v>
      </c>
      <c r="J430" s="9">
        <v>4750</v>
      </c>
      <c r="K430" s="10">
        <f t="shared" si="2"/>
        <v>2850</v>
      </c>
      <c r="L430" s="10">
        <f t="shared" si="3"/>
        <v>997.49999999999989</v>
      </c>
      <c r="M430" s="11">
        <v>0.35</v>
      </c>
      <c r="O430" s="13"/>
      <c r="P430" s="12"/>
    </row>
    <row r="431" spans="1:16" ht="15.75" customHeight="1">
      <c r="A431" s="1"/>
      <c r="B431" s="6" t="s">
        <v>23</v>
      </c>
      <c r="C431" s="6">
        <v>1197831</v>
      </c>
      <c r="D431" s="7">
        <v>44502</v>
      </c>
      <c r="E431" s="6" t="s">
        <v>24</v>
      </c>
      <c r="F431" s="6" t="s">
        <v>25</v>
      </c>
      <c r="G431" s="6" t="s">
        <v>36</v>
      </c>
      <c r="H431" s="6" t="s">
        <v>22</v>
      </c>
      <c r="I431" s="8">
        <v>0.70000000000000007</v>
      </c>
      <c r="J431" s="9">
        <v>6750</v>
      </c>
      <c r="K431" s="10">
        <f t="shared" si="2"/>
        <v>4725</v>
      </c>
      <c r="L431" s="10">
        <f t="shared" si="3"/>
        <v>2598.75</v>
      </c>
      <c r="M431" s="11">
        <v>0.55000000000000004</v>
      </c>
      <c r="O431" s="13"/>
      <c r="P431" s="12"/>
    </row>
    <row r="432" spans="1:16" ht="15.75" customHeight="1">
      <c r="A432" s="1"/>
      <c r="B432" s="6" t="s">
        <v>23</v>
      </c>
      <c r="C432" s="6">
        <v>1197831</v>
      </c>
      <c r="D432" s="7">
        <v>44531</v>
      </c>
      <c r="E432" s="6" t="s">
        <v>24</v>
      </c>
      <c r="F432" s="6" t="s">
        <v>25</v>
      </c>
      <c r="G432" s="6" t="s">
        <v>36</v>
      </c>
      <c r="H432" s="6" t="s">
        <v>17</v>
      </c>
      <c r="I432" s="8">
        <v>0.6</v>
      </c>
      <c r="J432" s="9">
        <v>8250</v>
      </c>
      <c r="K432" s="10">
        <f t="shared" si="2"/>
        <v>4950</v>
      </c>
      <c r="L432" s="10">
        <f t="shared" si="3"/>
        <v>1979.9999999999998</v>
      </c>
      <c r="M432" s="11">
        <v>0.39999999999999997</v>
      </c>
      <c r="O432" s="13"/>
      <c r="P432" s="12"/>
    </row>
    <row r="433" spans="1:17" ht="15.75" customHeight="1">
      <c r="A433" s="1"/>
      <c r="B433" s="6" t="s">
        <v>23</v>
      </c>
      <c r="C433" s="6">
        <v>1197831</v>
      </c>
      <c r="D433" s="7">
        <v>44531</v>
      </c>
      <c r="E433" s="6" t="s">
        <v>24</v>
      </c>
      <c r="F433" s="6" t="s">
        <v>25</v>
      </c>
      <c r="G433" s="6" t="s">
        <v>36</v>
      </c>
      <c r="H433" s="6" t="s">
        <v>18</v>
      </c>
      <c r="I433" s="8">
        <v>0.6</v>
      </c>
      <c r="J433" s="9">
        <v>8250</v>
      </c>
      <c r="K433" s="10">
        <f t="shared" si="2"/>
        <v>4950</v>
      </c>
      <c r="L433" s="10">
        <f t="shared" si="3"/>
        <v>1979.9999999999998</v>
      </c>
      <c r="M433" s="11">
        <v>0.39999999999999997</v>
      </c>
      <c r="O433" s="13"/>
      <c r="P433" s="12"/>
    </row>
    <row r="434" spans="1:17" ht="15.75" customHeight="1">
      <c r="A434" s="1"/>
      <c r="B434" s="6" t="s">
        <v>23</v>
      </c>
      <c r="C434" s="6">
        <v>1197831</v>
      </c>
      <c r="D434" s="7">
        <v>44531</v>
      </c>
      <c r="E434" s="6" t="s">
        <v>24</v>
      </c>
      <c r="F434" s="6" t="s">
        <v>25</v>
      </c>
      <c r="G434" s="6" t="s">
        <v>36</v>
      </c>
      <c r="H434" s="6" t="s">
        <v>19</v>
      </c>
      <c r="I434" s="8">
        <v>0.65</v>
      </c>
      <c r="J434" s="9">
        <v>7250</v>
      </c>
      <c r="K434" s="10">
        <f t="shared" si="2"/>
        <v>4712.5</v>
      </c>
      <c r="L434" s="10">
        <f t="shared" si="3"/>
        <v>1884.9999999999998</v>
      </c>
      <c r="M434" s="11">
        <v>0.39999999999999997</v>
      </c>
      <c r="O434" s="13"/>
      <c r="P434" s="12"/>
    </row>
    <row r="435" spans="1:17" ht="15.75" customHeight="1">
      <c r="A435" s="1"/>
      <c r="B435" s="6" t="s">
        <v>23</v>
      </c>
      <c r="C435" s="6">
        <v>1197831</v>
      </c>
      <c r="D435" s="7">
        <v>44531</v>
      </c>
      <c r="E435" s="6" t="s">
        <v>24</v>
      </c>
      <c r="F435" s="6" t="s">
        <v>25</v>
      </c>
      <c r="G435" s="6" t="s">
        <v>36</v>
      </c>
      <c r="H435" s="6" t="s">
        <v>20</v>
      </c>
      <c r="I435" s="8">
        <v>0.65</v>
      </c>
      <c r="J435" s="9">
        <v>5750</v>
      </c>
      <c r="K435" s="10">
        <f t="shared" si="2"/>
        <v>3737.5</v>
      </c>
      <c r="L435" s="10">
        <f t="shared" si="3"/>
        <v>1868.75</v>
      </c>
      <c r="M435" s="11">
        <v>0.5</v>
      </c>
      <c r="O435" s="13"/>
      <c r="P435" s="12"/>
    </row>
    <row r="436" spans="1:17" ht="15.75" customHeight="1">
      <c r="A436" s="1"/>
      <c r="B436" s="6" t="s">
        <v>23</v>
      </c>
      <c r="C436" s="6">
        <v>1197831</v>
      </c>
      <c r="D436" s="7">
        <v>44531</v>
      </c>
      <c r="E436" s="6" t="s">
        <v>24</v>
      </c>
      <c r="F436" s="6" t="s">
        <v>25</v>
      </c>
      <c r="G436" s="6" t="s">
        <v>36</v>
      </c>
      <c r="H436" s="6" t="s">
        <v>21</v>
      </c>
      <c r="I436" s="8">
        <v>0.6</v>
      </c>
      <c r="J436" s="9">
        <v>5250</v>
      </c>
      <c r="K436" s="10">
        <f t="shared" si="2"/>
        <v>3150</v>
      </c>
      <c r="L436" s="10">
        <f t="shared" si="3"/>
        <v>1102.5</v>
      </c>
      <c r="M436" s="11">
        <v>0.35</v>
      </c>
      <c r="O436" s="13"/>
      <c r="P436" s="12"/>
    </row>
    <row r="437" spans="1:17" ht="15.75" customHeight="1">
      <c r="A437" s="1"/>
      <c r="B437" s="6" t="s">
        <v>23</v>
      </c>
      <c r="C437" s="6">
        <v>1197831</v>
      </c>
      <c r="D437" s="7">
        <v>44531</v>
      </c>
      <c r="E437" s="6" t="s">
        <v>24</v>
      </c>
      <c r="F437" s="6" t="s">
        <v>25</v>
      </c>
      <c r="G437" s="6" t="s">
        <v>36</v>
      </c>
      <c r="H437" s="6" t="s">
        <v>22</v>
      </c>
      <c r="I437" s="8">
        <v>0.70000000000000007</v>
      </c>
      <c r="J437" s="9">
        <v>7750</v>
      </c>
      <c r="K437" s="10">
        <f t="shared" si="2"/>
        <v>5425.0000000000009</v>
      </c>
      <c r="L437" s="10">
        <f t="shared" si="3"/>
        <v>2983.7500000000009</v>
      </c>
      <c r="M437" s="11">
        <v>0.55000000000000004</v>
      </c>
      <c r="O437" s="13"/>
      <c r="P437" s="12"/>
    </row>
    <row r="438" spans="1:17" ht="15.75" customHeight="1">
      <c r="A438" s="1"/>
      <c r="B438" s="6" t="s">
        <v>14</v>
      </c>
      <c r="C438" s="6">
        <v>1185732</v>
      </c>
      <c r="D438" s="7">
        <v>44203</v>
      </c>
      <c r="E438" s="6" t="s">
        <v>15</v>
      </c>
      <c r="F438" s="6" t="s">
        <v>37</v>
      </c>
      <c r="G438" s="6" t="s">
        <v>38</v>
      </c>
      <c r="H438" s="6" t="s">
        <v>17</v>
      </c>
      <c r="I438" s="8">
        <v>0.45</v>
      </c>
      <c r="J438" s="9">
        <v>4250</v>
      </c>
      <c r="K438" s="10">
        <f t="shared" si="2"/>
        <v>1912.5</v>
      </c>
      <c r="L438" s="10">
        <f t="shared" si="3"/>
        <v>1051.875</v>
      </c>
      <c r="M438" s="11">
        <v>0.55000000000000004</v>
      </c>
      <c r="O438" s="14"/>
      <c r="P438" s="12"/>
      <c r="Q438" s="15"/>
    </row>
    <row r="439" spans="1:17" ht="15.75" customHeight="1">
      <c r="A439" s="1"/>
      <c r="B439" s="6" t="s">
        <v>14</v>
      </c>
      <c r="C439" s="6">
        <v>1185732</v>
      </c>
      <c r="D439" s="7">
        <v>44203</v>
      </c>
      <c r="E439" s="6" t="s">
        <v>15</v>
      </c>
      <c r="F439" s="6" t="s">
        <v>37</v>
      </c>
      <c r="G439" s="6" t="s">
        <v>38</v>
      </c>
      <c r="H439" s="6" t="s">
        <v>18</v>
      </c>
      <c r="I439" s="8">
        <v>0.45</v>
      </c>
      <c r="J439" s="9">
        <v>2250</v>
      </c>
      <c r="K439" s="10">
        <f t="shared" si="2"/>
        <v>1012.5</v>
      </c>
      <c r="L439" s="10">
        <f t="shared" si="3"/>
        <v>354.375</v>
      </c>
      <c r="M439" s="11">
        <v>0.35</v>
      </c>
      <c r="O439" s="14"/>
      <c r="P439" s="12"/>
      <c r="Q439" s="15"/>
    </row>
    <row r="440" spans="1:17" ht="15.75" customHeight="1">
      <c r="A440" s="1"/>
      <c r="B440" s="6" t="s">
        <v>14</v>
      </c>
      <c r="C440" s="6">
        <v>1185732</v>
      </c>
      <c r="D440" s="7">
        <v>44203</v>
      </c>
      <c r="E440" s="6" t="s">
        <v>15</v>
      </c>
      <c r="F440" s="6" t="s">
        <v>37</v>
      </c>
      <c r="G440" s="6" t="s">
        <v>38</v>
      </c>
      <c r="H440" s="6" t="s">
        <v>19</v>
      </c>
      <c r="I440" s="8">
        <v>0.35000000000000003</v>
      </c>
      <c r="J440" s="9">
        <v>2250</v>
      </c>
      <c r="K440" s="10">
        <f t="shared" si="2"/>
        <v>787.50000000000011</v>
      </c>
      <c r="L440" s="10">
        <f t="shared" si="3"/>
        <v>315</v>
      </c>
      <c r="M440" s="11">
        <v>0.39999999999999997</v>
      </c>
      <c r="O440" s="14"/>
      <c r="P440" s="12"/>
      <c r="Q440" s="15"/>
    </row>
    <row r="441" spans="1:17" ht="15.75" customHeight="1">
      <c r="A441" s="1"/>
      <c r="B441" s="6" t="s">
        <v>14</v>
      </c>
      <c r="C441" s="6">
        <v>1185732</v>
      </c>
      <c r="D441" s="7">
        <v>44203</v>
      </c>
      <c r="E441" s="6" t="s">
        <v>15</v>
      </c>
      <c r="F441" s="6" t="s">
        <v>37</v>
      </c>
      <c r="G441" s="6" t="s">
        <v>38</v>
      </c>
      <c r="H441" s="6" t="s">
        <v>20</v>
      </c>
      <c r="I441" s="8">
        <v>0.4</v>
      </c>
      <c r="J441" s="9">
        <v>750</v>
      </c>
      <c r="K441" s="10">
        <f t="shared" si="2"/>
        <v>300</v>
      </c>
      <c r="L441" s="10">
        <f t="shared" si="3"/>
        <v>119.99999999999999</v>
      </c>
      <c r="M441" s="11">
        <v>0.39999999999999997</v>
      </c>
      <c r="O441" s="14"/>
      <c r="P441" s="12"/>
      <c r="Q441" s="15"/>
    </row>
    <row r="442" spans="1:17" ht="15.75" customHeight="1">
      <c r="A442" s="1"/>
      <c r="B442" s="6" t="s">
        <v>14</v>
      </c>
      <c r="C442" s="6">
        <v>1185732</v>
      </c>
      <c r="D442" s="7">
        <v>44203</v>
      </c>
      <c r="E442" s="6" t="s">
        <v>15</v>
      </c>
      <c r="F442" s="6" t="s">
        <v>37</v>
      </c>
      <c r="G442" s="6" t="s">
        <v>38</v>
      </c>
      <c r="H442" s="6" t="s">
        <v>21</v>
      </c>
      <c r="I442" s="8">
        <v>0.54999999999999993</v>
      </c>
      <c r="J442" s="9">
        <v>1250</v>
      </c>
      <c r="K442" s="10">
        <f t="shared" si="2"/>
        <v>687.49999999999989</v>
      </c>
      <c r="L442" s="10">
        <f t="shared" si="3"/>
        <v>240.62499999999994</v>
      </c>
      <c r="M442" s="11">
        <v>0.35</v>
      </c>
      <c r="O442" s="14"/>
      <c r="P442" s="12"/>
      <c r="Q442" s="15"/>
    </row>
    <row r="443" spans="1:17" ht="15.75" customHeight="1">
      <c r="A443" s="1"/>
      <c r="B443" s="6" t="s">
        <v>14</v>
      </c>
      <c r="C443" s="6">
        <v>1185732</v>
      </c>
      <c r="D443" s="7">
        <v>44203</v>
      </c>
      <c r="E443" s="6" t="s">
        <v>15</v>
      </c>
      <c r="F443" s="6" t="s">
        <v>37</v>
      </c>
      <c r="G443" s="6" t="s">
        <v>38</v>
      </c>
      <c r="H443" s="6" t="s">
        <v>22</v>
      </c>
      <c r="I443" s="8">
        <v>0.45</v>
      </c>
      <c r="J443" s="9">
        <v>2250</v>
      </c>
      <c r="K443" s="10">
        <f t="shared" si="2"/>
        <v>1012.5</v>
      </c>
      <c r="L443" s="10">
        <f t="shared" si="3"/>
        <v>303.75</v>
      </c>
      <c r="M443" s="11">
        <v>0.3</v>
      </c>
      <c r="O443" s="14"/>
      <c r="P443" s="12"/>
      <c r="Q443" s="15"/>
    </row>
    <row r="444" spans="1:17" ht="15.75" customHeight="1">
      <c r="A444" s="1"/>
      <c r="B444" s="6" t="s">
        <v>14</v>
      </c>
      <c r="C444" s="6">
        <v>1185732</v>
      </c>
      <c r="D444" s="7">
        <v>44232</v>
      </c>
      <c r="E444" s="6" t="s">
        <v>15</v>
      </c>
      <c r="F444" s="6" t="s">
        <v>37</v>
      </c>
      <c r="G444" s="6" t="s">
        <v>38</v>
      </c>
      <c r="H444" s="6" t="s">
        <v>17</v>
      </c>
      <c r="I444" s="8">
        <v>0.45</v>
      </c>
      <c r="J444" s="9">
        <v>4750</v>
      </c>
      <c r="K444" s="10">
        <f t="shared" si="2"/>
        <v>2137.5</v>
      </c>
      <c r="L444" s="10">
        <f t="shared" si="3"/>
        <v>1175.625</v>
      </c>
      <c r="M444" s="11">
        <v>0.55000000000000004</v>
      </c>
      <c r="O444" s="14"/>
      <c r="P444" s="12"/>
      <c r="Q444" s="15"/>
    </row>
    <row r="445" spans="1:17" ht="15.75" customHeight="1">
      <c r="A445" s="1"/>
      <c r="B445" s="6" t="s">
        <v>14</v>
      </c>
      <c r="C445" s="6">
        <v>1185732</v>
      </c>
      <c r="D445" s="7">
        <v>44232</v>
      </c>
      <c r="E445" s="6" t="s">
        <v>15</v>
      </c>
      <c r="F445" s="6" t="s">
        <v>37</v>
      </c>
      <c r="G445" s="6" t="s">
        <v>38</v>
      </c>
      <c r="H445" s="6" t="s">
        <v>18</v>
      </c>
      <c r="I445" s="8">
        <v>0.45</v>
      </c>
      <c r="J445" s="9">
        <v>1250</v>
      </c>
      <c r="K445" s="10">
        <f t="shared" si="2"/>
        <v>562.5</v>
      </c>
      <c r="L445" s="10">
        <f t="shared" si="3"/>
        <v>196.875</v>
      </c>
      <c r="M445" s="11">
        <v>0.35</v>
      </c>
      <c r="O445" s="14"/>
      <c r="P445" s="12"/>
      <c r="Q445" s="15"/>
    </row>
    <row r="446" spans="1:17" ht="15.75" customHeight="1">
      <c r="A446" s="1"/>
      <c r="B446" s="6" t="s">
        <v>14</v>
      </c>
      <c r="C446" s="6">
        <v>1185732</v>
      </c>
      <c r="D446" s="7">
        <v>44232</v>
      </c>
      <c r="E446" s="6" t="s">
        <v>15</v>
      </c>
      <c r="F446" s="6" t="s">
        <v>37</v>
      </c>
      <c r="G446" s="6" t="s">
        <v>38</v>
      </c>
      <c r="H446" s="6" t="s">
        <v>19</v>
      </c>
      <c r="I446" s="8">
        <v>0.35000000000000003</v>
      </c>
      <c r="J446" s="9">
        <v>1750</v>
      </c>
      <c r="K446" s="10">
        <f t="shared" si="2"/>
        <v>612.50000000000011</v>
      </c>
      <c r="L446" s="10">
        <f t="shared" si="3"/>
        <v>245.00000000000003</v>
      </c>
      <c r="M446" s="11">
        <v>0.39999999999999997</v>
      </c>
      <c r="O446" s="14"/>
      <c r="P446" s="12"/>
      <c r="Q446" s="15"/>
    </row>
    <row r="447" spans="1:17" ht="15.75" customHeight="1">
      <c r="A447" s="1"/>
      <c r="B447" s="6" t="s">
        <v>14</v>
      </c>
      <c r="C447" s="6">
        <v>1185732</v>
      </c>
      <c r="D447" s="7">
        <v>44232</v>
      </c>
      <c r="E447" s="6" t="s">
        <v>15</v>
      </c>
      <c r="F447" s="6" t="s">
        <v>37</v>
      </c>
      <c r="G447" s="6" t="s">
        <v>38</v>
      </c>
      <c r="H447" s="6" t="s">
        <v>20</v>
      </c>
      <c r="I447" s="8">
        <v>0.4</v>
      </c>
      <c r="J447" s="9">
        <v>500</v>
      </c>
      <c r="K447" s="10">
        <f t="shared" si="2"/>
        <v>200</v>
      </c>
      <c r="L447" s="10">
        <f t="shared" si="3"/>
        <v>80</v>
      </c>
      <c r="M447" s="11">
        <v>0.39999999999999997</v>
      </c>
      <c r="O447" s="14"/>
      <c r="P447" s="12"/>
      <c r="Q447" s="15"/>
    </row>
    <row r="448" spans="1:17" ht="15.75" customHeight="1">
      <c r="A448" s="1"/>
      <c r="B448" s="6" t="s">
        <v>14</v>
      </c>
      <c r="C448" s="6">
        <v>1185732</v>
      </c>
      <c r="D448" s="7">
        <v>44232</v>
      </c>
      <c r="E448" s="6" t="s">
        <v>15</v>
      </c>
      <c r="F448" s="6" t="s">
        <v>37</v>
      </c>
      <c r="G448" s="6" t="s">
        <v>38</v>
      </c>
      <c r="H448" s="6" t="s">
        <v>21</v>
      </c>
      <c r="I448" s="8">
        <v>0.54999999999999993</v>
      </c>
      <c r="J448" s="9">
        <v>1250</v>
      </c>
      <c r="K448" s="10">
        <f t="shared" si="2"/>
        <v>687.49999999999989</v>
      </c>
      <c r="L448" s="10">
        <f t="shared" si="3"/>
        <v>240.62499999999994</v>
      </c>
      <c r="M448" s="11">
        <v>0.35</v>
      </c>
      <c r="O448" s="14"/>
      <c r="P448" s="12"/>
      <c r="Q448" s="15"/>
    </row>
    <row r="449" spans="1:17" ht="15.75" customHeight="1">
      <c r="A449" s="1"/>
      <c r="B449" s="6" t="s">
        <v>14</v>
      </c>
      <c r="C449" s="6">
        <v>1185732</v>
      </c>
      <c r="D449" s="7">
        <v>44232</v>
      </c>
      <c r="E449" s="6" t="s">
        <v>15</v>
      </c>
      <c r="F449" s="6" t="s">
        <v>37</v>
      </c>
      <c r="G449" s="6" t="s">
        <v>38</v>
      </c>
      <c r="H449" s="6" t="s">
        <v>22</v>
      </c>
      <c r="I449" s="8">
        <v>0.45</v>
      </c>
      <c r="J449" s="9">
        <v>2250</v>
      </c>
      <c r="K449" s="10">
        <f t="shared" si="2"/>
        <v>1012.5</v>
      </c>
      <c r="L449" s="10">
        <f t="shared" si="3"/>
        <v>303.75</v>
      </c>
      <c r="M449" s="11">
        <v>0.3</v>
      </c>
      <c r="O449" s="14"/>
      <c r="P449" s="12"/>
      <c r="Q449" s="15"/>
    </row>
    <row r="450" spans="1:17" ht="15.75" customHeight="1">
      <c r="A450" s="1"/>
      <c r="B450" s="6" t="s">
        <v>14</v>
      </c>
      <c r="C450" s="6">
        <v>1185732</v>
      </c>
      <c r="D450" s="7">
        <v>44258</v>
      </c>
      <c r="E450" s="6" t="s">
        <v>15</v>
      </c>
      <c r="F450" s="6" t="s">
        <v>37</v>
      </c>
      <c r="G450" s="6" t="s">
        <v>38</v>
      </c>
      <c r="H450" s="6" t="s">
        <v>17</v>
      </c>
      <c r="I450" s="8">
        <v>0.5</v>
      </c>
      <c r="J450" s="9">
        <v>4450</v>
      </c>
      <c r="K450" s="10">
        <f t="shared" si="2"/>
        <v>2225</v>
      </c>
      <c r="L450" s="10">
        <f t="shared" si="3"/>
        <v>1223.75</v>
      </c>
      <c r="M450" s="11">
        <v>0.55000000000000004</v>
      </c>
      <c r="O450" s="14"/>
      <c r="P450" s="12"/>
      <c r="Q450" s="15"/>
    </row>
    <row r="451" spans="1:17" ht="15.75" customHeight="1">
      <c r="A451" s="1"/>
      <c r="B451" s="6" t="s">
        <v>14</v>
      </c>
      <c r="C451" s="6">
        <v>1185732</v>
      </c>
      <c r="D451" s="7">
        <v>44258</v>
      </c>
      <c r="E451" s="6" t="s">
        <v>15</v>
      </c>
      <c r="F451" s="6" t="s">
        <v>37</v>
      </c>
      <c r="G451" s="6" t="s">
        <v>38</v>
      </c>
      <c r="H451" s="6" t="s">
        <v>18</v>
      </c>
      <c r="I451" s="8">
        <v>0.5</v>
      </c>
      <c r="J451" s="9">
        <v>1500</v>
      </c>
      <c r="K451" s="10">
        <f t="shared" si="2"/>
        <v>750</v>
      </c>
      <c r="L451" s="10">
        <f t="shared" si="3"/>
        <v>262.5</v>
      </c>
      <c r="M451" s="11">
        <v>0.35</v>
      </c>
      <c r="O451" s="14"/>
      <c r="P451" s="12"/>
      <c r="Q451" s="15"/>
    </row>
    <row r="452" spans="1:17" ht="15.75" customHeight="1">
      <c r="A452" s="1"/>
      <c r="B452" s="6" t="s">
        <v>14</v>
      </c>
      <c r="C452" s="6">
        <v>1185732</v>
      </c>
      <c r="D452" s="7">
        <v>44258</v>
      </c>
      <c r="E452" s="6" t="s">
        <v>15</v>
      </c>
      <c r="F452" s="6" t="s">
        <v>37</v>
      </c>
      <c r="G452" s="6" t="s">
        <v>38</v>
      </c>
      <c r="H452" s="6" t="s">
        <v>19</v>
      </c>
      <c r="I452" s="8">
        <v>0.4</v>
      </c>
      <c r="J452" s="9">
        <v>1750</v>
      </c>
      <c r="K452" s="10">
        <f t="shared" si="2"/>
        <v>700</v>
      </c>
      <c r="L452" s="10">
        <f t="shared" si="3"/>
        <v>280</v>
      </c>
      <c r="M452" s="11">
        <v>0.39999999999999997</v>
      </c>
      <c r="O452" s="14"/>
      <c r="P452" s="12"/>
      <c r="Q452" s="15"/>
    </row>
    <row r="453" spans="1:17" ht="15.75" customHeight="1">
      <c r="A453" s="1"/>
      <c r="B453" s="6" t="s">
        <v>14</v>
      </c>
      <c r="C453" s="6">
        <v>1185732</v>
      </c>
      <c r="D453" s="7">
        <v>44258</v>
      </c>
      <c r="E453" s="6" t="s">
        <v>15</v>
      </c>
      <c r="F453" s="6" t="s">
        <v>37</v>
      </c>
      <c r="G453" s="6" t="s">
        <v>38</v>
      </c>
      <c r="H453" s="6" t="s">
        <v>20</v>
      </c>
      <c r="I453" s="8">
        <v>0.45</v>
      </c>
      <c r="J453" s="9">
        <v>250</v>
      </c>
      <c r="K453" s="10">
        <f t="shared" si="2"/>
        <v>112.5</v>
      </c>
      <c r="L453" s="10">
        <f t="shared" si="3"/>
        <v>44.999999999999993</v>
      </c>
      <c r="M453" s="11">
        <v>0.39999999999999997</v>
      </c>
      <c r="O453" s="14"/>
      <c r="P453" s="12"/>
      <c r="Q453" s="15"/>
    </row>
    <row r="454" spans="1:17" ht="15.75" customHeight="1">
      <c r="A454" s="1"/>
      <c r="B454" s="6" t="s">
        <v>14</v>
      </c>
      <c r="C454" s="6">
        <v>1185732</v>
      </c>
      <c r="D454" s="7">
        <v>44258</v>
      </c>
      <c r="E454" s="6" t="s">
        <v>15</v>
      </c>
      <c r="F454" s="6" t="s">
        <v>37</v>
      </c>
      <c r="G454" s="6" t="s">
        <v>38</v>
      </c>
      <c r="H454" s="6" t="s">
        <v>21</v>
      </c>
      <c r="I454" s="8">
        <v>0.6</v>
      </c>
      <c r="J454" s="9">
        <v>750</v>
      </c>
      <c r="K454" s="10">
        <f t="shared" si="2"/>
        <v>450</v>
      </c>
      <c r="L454" s="10">
        <f t="shared" si="3"/>
        <v>135</v>
      </c>
      <c r="M454" s="11">
        <v>0.3</v>
      </c>
      <c r="O454" s="14"/>
      <c r="P454" s="12"/>
      <c r="Q454" s="15"/>
    </row>
    <row r="455" spans="1:17" ht="15.75" customHeight="1">
      <c r="A455" s="1"/>
      <c r="B455" s="6" t="s">
        <v>14</v>
      </c>
      <c r="C455" s="6">
        <v>1185732</v>
      </c>
      <c r="D455" s="7">
        <v>44258</v>
      </c>
      <c r="E455" s="6" t="s">
        <v>15</v>
      </c>
      <c r="F455" s="6" t="s">
        <v>37</v>
      </c>
      <c r="G455" s="6" t="s">
        <v>38</v>
      </c>
      <c r="H455" s="6" t="s">
        <v>22</v>
      </c>
      <c r="I455" s="8">
        <v>0.5</v>
      </c>
      <c r="J455" s="9">
        <v>1750</v>
      </c>
      <c r="K455" s="10">
        <f t="shared" si="2"/>
        <v>875</v>
      </c>
      <c r="L455" s="10">
        <f t="shared" si="3"/>
        <v>218.75</v>
      </c>
      <c r="M455" s="11">
        <v>0.25</v>
      </c>
      <c r="O455" s="14"/>
      <c r="P455" s="12"/>
      <c r="Q455" s="15"/>
    </row>
    <row r="456" spans="1:17" ht="15.75" customHeight="1">
      <c r="A456" s="1"/>
      <c r="B456" s="6" t="s">
        <v>14</v>
      </c>
      <c r="C456" s="6">
        <v>1185732</v>
      </c>
      <c r="D456" s="7">
        <v>44290</v>
      </c>
      <c r="E456" s="6" t="s">
        <v>15</v>
      </c>
      <c r="F456" s="6" t="s">
        <v>37</v>
      </c>
      <c r="G456" s="6" t="s">
        <v>38</v>
      </c>
      <c r="H456" s="6" t="s">
        <v>17</v>
      </c>
      <c r="I456" s="8">
        <v>0.5</v>
      </c>
      <c r="J456" s="9">
        <v>4500</v>
      </c>
      <c r="K456" s="10">
        <f t="shared" si="2"/>
        <v>2250</v>
      </c>
      <c r="L456" s="10">
        <f t="shared" si="3"/>
        <v>1125</v>
      </c>
      <c r="M456" s="11">
        <v>0.5</v>
      </c>
      <c r="O456" s="14"/>
      <c r="P456" s="12"/>
      <c r="Q456" s="15"/>
    </row>
    <row r="457" spans="1:17" ht="15.75" customHeight="1">
      <c r="A457" s="1"/>
      <c r="B457" s="6" t="s">
        <v>14</v>
      </c>
      <c r="C457" s="6">
        <v>1185732</v>
      </c>
      <c r="D457" s="7">
        <v>44290</v>
      </c>
      <c r="E457" s="6" t="s">
        <v>15</v>
      </c>
      <c r="F457" s="6" t="s">
        <v>37</v>
      </c>
      <c r="G457" s="6" t="s">
        <v>38</v>
      </c>
      <c r="H457" s="6" t="s">
        <v>18</v>
      </c>
      <c r="I457" s="8">
        <v>0.5</v>
      </c>
      <c r="J457" s="9">
        <v>1500</v>
      </c>
      <c r="K457" s="10">
        <f t="shared" si="2"/>
        <v>750</v>
      </c>
      <c r="L457" s="10">
        <f t="shared" si="3"/>
        <v>225</v>
      </c>
      <c r="M457" s="11">
        <v>0.3</v>
      </c>
      <c r="O457" s="14"/>
      <c r="P457" s="12"/>
      <c r="Q457" s="15"/>
    </row>
    <row r="458" spans="1:17" ht="15.75" customHeight="1">
      <c r="A458" s="1"/>
      <c r="B458" s="6" t="s">
        <v>14</v>
      </c>
      <c r="C458" s="6">
        <v>1185732</v>
      </c>
      <c r="D458" s="7">
        <v>44290</v>
      </c>
      <c r="E458" s="6" t="s">
        <v>15</v>
      </c>
      <c r="F458" s="6" t="s">
        <v>37</v>
      </c>
      <c r="G458" s="6" t="s">
        <v>38</v>
      </c>
      <c r="H458" s="6" t="s">
        <v>19</v>
      </c>
      <c r="I458" s="8">
        <v>0.4</v>
      </c>
      <c r="J458" s="9">
        <v>1500</v>
      </c>
      <c r="K458" s="10">
        <f t="shared" si="2"/>
        <v>600</v>
      </c>
      <c r="L458" s="10">
        <f t="shared" si="3"/>
        <v>210</v>
      </c>
      <c r="M458" s="11">
        <v>0.35</v>
      </c>
      <c r="O458" s="14"/>
      <c r="P458" s="12"/>
      <c r="Q458" s="15"/>
    </row>
    <row r="459" spans="1:17" ht="15.75" customHeight="1">
      <c r="A459" s="1"/>
      <c r="B459" s="6" t="s">
        <v>14</v>
      </c>
      <c r="C459" s="6">
        <v>1185732</v>
      </c>
      <c r="D459" s="7">
        <v>44290</v>
      </c>
      <c r="E459" s="6" t="s">
        <v>15</v>
      </c>
      <c r="F459" s="6" t="s">
        <v>37</v>
      </c>
      <c r="G459" s="6" t="s">
        <v>38</v>
      </c>
      <c r="H459" s="6" t="s">
        <v>20</v>
      </c>
      <c r="I459" s="8">
        <v>0.45</v>
      </c>
      <c r="J459" s="9">
        <v>750</v>
      </c>
      <c r="K459" s="10">
        <f t="shared" si="2"/>
        <v>337.5</v>
      </c>
      <c r="L459" s="10">
        <f t="shared" si="3"/>
        <v>118.12499999999999</v>
      </c>
      <c r="M459" s="11">
        <v>0.35</v>
      </c>
      <c r="O459" s="14"/>
      <c r="P459" s="12"/>
      <c r="Q459" s="15"/>
    </row>
    <row r="460" spans="1:17" ht="15.75" customHeight="1">
      <c r="A460" s="1"/>
      <c r="B460" s="6" t="s">
        <v>14</v>
      </c>
      <c r="C460" s="6">
        <v>1185732</v>
      </c>
      <c r="D460" s="7">
        <v>44290</v>
      </c>
      <c r="E460" s="6" t="s">
        <v>15</v>
      </c>
      <c r="F460" s="6" t="s">
        <v>37</v>
      </c>
      <c r="G460" s="6" t="s">
        <v>38</v>
      </c>
      <c r="H460" s="6" t="s">
        <v>21</v>
      </c>
      <c r="I460" s="8">
        <v>0.6</v>
      </c>
      <c r="J460" s="9">
        <v>750</v>
      </c>
      <c r="K460" s="10">
        <f t="shared" si="2"/>
        <v>450</v>
      </c>
      <c r="L460" s="10">
        <f t="shared" si="3"/>
        <v>135</v>
      </c>
      <c r="M460" s="11">
        <v>0.3</v>
      </c>
      <c r="O460" s="14"/>
      <c r="P460" s="12"/>
      <c r="Q460" s="15"/>
    </row>
    <row r="461" spans="1:17" ht="15.75" customHeight="1">
      <c r="A461" s="1"/>
      <c r="B461" s="6" t="s">
        <v>14</v>
      </c>
      <c r="C461" s="6">
        <v>1185732</v>
      </c>
      <c r="D461" s="7">
        <v>44290</v>
      </c>
      <c r="E461" s="6" t="s">
        <v>15</v>
      </c>
      <c r="F461" s="6" t="s">
        <v>37</v>
      </c>
      <c r="G461" s="6" t="s">
        <v>38</v>
      </c>
      <c r="H461" s="6" t="s">
        <v>22</v>
      </c>
      <c r="I461" s="8">
        <v>0.5</v>
      </c>
      <c r="J461" s="9">
        <v>2000</v>
      </c>
      <c r="K461" s="10">
        <f t="shared" si="2"/>
        <v>1000</v>
      </c>
      <c r="L461" s="10">
        <f t="shared" si="3"/>
        <v>250</v>
      </c>
      <c r="M461" s="11">
        <v>0.25</v>
      </c>
      <c r="O461" s="14"/>
      <c r="P461" s="12"/>
      <c r="Q461" s="15"/>
    </row>
    <row r="462" spans="1:17" ht="15.75" customHeight="1">
      <c r="A462" s="1"/>
      <c r="B462" s="6" t="s">
        <v>14</v>
      </c>
      <c r="C462" s="6">
        <v>1185732</v>
      </c>
      <c r="D462" s="7">
        <v>44319</v>
      </c>
      <c r="E462" s="6" t="s">
        <v>15</v>
      </c>
      <c r="F462" s="6" t="s">
        <v>37</v>
      </c>
      <c r="G462" s="6" t="s">
        <v>38</v>
      </c>
      <c r="H462" s="6" t="s">
        <v>17</v>
      </c>
      <c r="I462" s="8">
        <v>0.6</v>
      </c>
      <c r="J462" s="9">
        <v>4700</v>
      </c>
      <c r="K462" s="10">
        <f t="shared" si="2"/>
        <v>2820</v>
      </c>
      <c r="L462" s="10">
        <f t="shared" si="3"/>
        <v>1410</v>
      </c>
      <c r="M462" s="11">
        <v>0.5</v>
      </c>
      <c r="O462" s="14"/>
      <c r="P462" s="12"/>
      <c r="Q462" s="15"/>
    </row>
    <row r="463" spans="1:17" ht="15.75" customHeight="1">
      <c r="A463" s="1"/>
      <c r="B463" s="6" t="s">
        <v>14</v>
      </c>
      <c r="C463" s="6">
        <v>1185732</v>
      </c>
      <c r="D463" s="7">
        <v>44319</v>
      </c>
      <c r="E463" s="6" t="s">
        <v>15</v>
      </c>
      <c r="F463" s="6" t="s">
        <v>37</v>
      </c>
      <c r="G463" s="6" t="s">
        <v>38</v>
      </c>
      <c r="H463" s="6" t="s">
        <v>18</v>
      </c>
      <c r="I463" s="8">
        <v>0.60000000000000009</v>
      </c>
      <c r="J463" s="9">
        <v>1750</v>
      </c>
      <c r="K463" s="10">
        <f t="shared" si="2"/>
        <v>1050.0000000000002</v>
      </c>
      <c r="L463" s="10">
        <f t="shared" si="3"/>
        <v>315.00000000000006</v>
      </c>
      <c r="M463" s="11">
        <v>0.3</v>
      </c>
      <c r="O463" s="14"/>
      <c r="P463" s="12"/>
      <c r="Q463" s="15"/>
    </row>
    <row r="464" spans="1:17" ht="15.75" customHeight="1">
      <c r="A464" s="1"/>
      <c r="B464" s="6" t="s">
        <v>14</v>
      </c>
      <c r="C464" s="6">
        <v>1185732</v>
      </c>
      <c r="D464" s="7">
        <v>44319</v>
      </c>
      <c r="E464" s="6" t="s">
        <v>15</v>
      </c>
      <c r="F464" s="6" t="s">
        <v>37</v>
      </c>
      <c r="G464" s="6" t="s">
        <v>38</v>
      </c>
      <c r="H464" s="6" t="s">
        <v>19</v>
      </c>
      <c r="I464" s="8">
        <v>0.55000000000000004</v>
      </c>
      <c r="J464" s="9">
        <v>1500</v>
      </c>
      <c r="K464" s="10">
        <f t="shared" si="2"/>
        <v>825.00000000000011</v>
      </c>
      <c r="L464" s="10">
        <f t="shared" si="3"/>
        <v>288.75</v>
      </c>
      <c r="M464" s="11">
        <v>0.35</v>
      </c>
      <c r="O464" s="14"/>
      <c r="P464" s="12"/>
      <c r="Q464" s="15"/>
    </row>
    <row r="465" spans="1:17" ht="15.75" customHeight="1">
      <c r="A465" s="1"/>
      <c r="B465" s="6" t="s">
        <v>14</v>
      </c>
      <c r="C465" s="6">
        <v>1185732</v>
      </c>
      <c r="D465" s="7">
        <v>44319</v>
      </c>
      <c r="E465" s="6" t="s">
        <v>15</v>
      </c>
      <c r="F465" s="6" t="s">
        <v>37</v>
      </c>
      <c r="G465" s="6" t="s">
        <v>38</v>
      </c>
      <c r="H465" s="6" t="s">
        <v>20</v>
      </c>
      <c r="I465" s="8">
        <v>0.55000000000000004</v>
      </c>
      <c r="J465" s="9">
        <v>1000</v>
      </c>
      <c r="K465" s="10">
        <f t="shared" si="2"/>
        <v>550</v>
      </c>
      <c r="L465" s="10">
        <f t="shared" si="3"/>
        <v>192.5</v>
      </c>
      <c r="M465" s="11">
        <v>0.35</v>
      </c>
      <c r="O465" s="14"/>
      <c r="P465" s="12"/>
      <c r="Q465" s="15"/>
    </row>
    <row r="466" spans="1:17" ht="15.75" customHeight="1">
      <c r="A466" s="1"/>
      <c r="B466" s="6" t="s">
        <v>14</v>
      </c>
      <c r="C466" s="6">
        <v>1185732</v>
      </c>
      <c r="D466" s="7">
        <v>44319</v>
      </c>
      <c r="E466" s="6" t="s">
        <v>15</v>
      </c>
      <c r="F466" s="6" t="s">
        <v>37</v>
      </c>
      <c r="G466" s="6" t="s">
        <v>38</v>
      </c>
      <c r="H466" s="6" t="s">
        <v>21</v>
      </c>
      <c r="I466" s="8">
        <v>0.65</v>
      </c>
      <c r="J466" s="9">
        <v>1250</v>
      </c>
      <c r="K466" s="10">
        <f t="shared" si="2"/>
        <v>812.5</v>
      </c>
      <c r="L466" s="10">
        <f t="shared" si="3"/>
        <v>243.75</v>
      </c>
      <c r="M466" s="11">
        <v>0.3</v>
      </c>
      <c r="O466" s="14"/>
      <c r="P466" s="12"/>
      <c r="Q466" s="15"/>
    </row>
    <row r="467" spans="1:17" ht="15.75" customHeight="1">
      <c r="A467" s="1"/>
      <c r="B467" s="6" t="s">
        <v>14</v>
      </c>
      <c r="C467" s="6">
        <v>1185732</v>
      </c>
      <c r="D467" s="7">
        <v>44319</v>
      </c>
      <c r="E467" s="6" t="s">
        <v>15</v>
      </c>
      <c r="F467" s="6" t="s">
        <v>37</v>
      </c>
      <c r="G467" s="6" t="s">
        <v>38</v>
      </c>
      <c r="H467" s="6" t="s">
        <v>22</v>
      </c>
      <c r="I467" s="8">
        <v>0.70000000000000007</v>
      </c>
      <c r="J467" s="9">
        <v>2500</v>
      </c>
      <c r="K467" s="10">
        <f t="shared" si="2"/>
        <v>1750.0000000000002</v>
      </c>
      <c r="L467" s="10">
        <f t="shared" si="3"/>
        <v>525</v>
      </c>
      <c r="M467" s="11">
        <v>0.3</v>
      </c>
      <c r="O467" s="14"/>
      <c r="P467" s="12"/>
      <c r="Q467" s="15"/>
    </row>
    <row r="468" spans="1:17" ht="15.75" customHeight="1">
      <c r="A468" s="1"/>
      <c r="B468" s="6" t="s">
        <v>14</v>
      </c>
      <c r="C468" s="6">
        <v>1185732</v>
      </c>
      <c r="D468" s="7">
        <v>44352</v>
      </c>
      <c r="E468" s="6" t="s">
        <v>15</v>
      </c>
      <c r="F468" s="6" t="s">
        <v>37</v>
      </c>
      <c r="G468" s="6" t="s">
        <v>38</v>
      </c>
      <c r="H468" s="6" t="s">
        <v>17</v>
      </c>
      <c r="I468" s="8">
        <v>0.65</v>
      </c>
      <c r="J468" s="9">
        <v>5000</v>
      </c>
      <c r="K468" s="10">
        <f t="shared" si="2"/>
        <v>3250</v>
      </c>
      <c r="L468" s="10">
        <f t="shared" si="3"/>
        <v>1787.5000000000002</v>
      </c>
      <c r="M468" s="11">
        <v>0.55000000000000004</v>
      </c>
      <c r="O468" s="14"/>
      <c r="P468" s="12"/>
      <c r="Q468" s="15"/>
    </row>
    <row r="469" spans="1:17" ht="15.75" customHeight="1">
      <c r="A469" s="1"/>
      <c r="B469" s="6" t="s">
        <v>14</v>
      </c>
      <c r="C469" s="6">
        <v>1185732</v>
      </c>
      <c r="D469" s="7">
        <v>44352</v>
      </c>
      <c r="E469" s="6" t="s">
        <v>15</v>
      </c>
      <c r="F469" s="6" t="s">
        <v>37</v>
      </c>
      <c r="G469" s="6" t="s">
        <v>38</v>
      </c>
      <c r="H469" s="6" t="s">
        <v>18</v>
      </c>
      <c r="I469" s="8">
        <v>0.60000000000000009</v>
      </c>
      <c r="J469" s="9">
        <v>2500</v>
      </c>
      <c r="K469" s="10">
        <f t="shared" si="2"/>
        <v>1500.0000000000002</v>
      </c>
      <c r="L469" s="10">
        <f t="shared" si="3"/>
        <v>525</v>
      </c>
      <c r="M469" s="11">
        <v>0.35</v>
      </c>
      <c r="O469" s="14"/>
      <c r="P469" s="12"/>
      <c r="Q469" s="15"/>
    </row>
    <row r="470" spans="1:17" ht="15.75" customHeight="1">
      <c r="A470" s="1"/>
      <c r="B470" s="6" t="s">
        <v>14</v>
      </c>
      <c r="C470" s="6">
        <v>1185732</v>
      </c>
      <c r="D470" s="7">
        <v>44352</v>
      </c>
      <c r="E470" s="6" t="s">
        <v>15</v>
      </c>
      <c r="F470" s="6" t="s">
        <v>37</v>
      </c>
      <c r="G470" s="6" t="s">
        <v>38</v>
      </c>
      <c r="H470" s="6" t="s">
        <v>19</v>
      </c>
      <c r="I470" s="8">
        <v>0.55000000000000004</v>
      </c>
      <c r="J470" s="9">
        <v>1750</v>
      </c>
      <c r="K470" s="10">
        <f t="shared" si="2"/>
        <v>962.50000000000011</v>
      </c>
      <c r="L470" s="10">
        <f t="shared" si="3"/>
        <v>385</v>
      </c>
      <c r="M470" s="11">
        <v>0.39999999999999997</v>
      </c>
      <c r="O470" s="14"/>
      <c r="P470" s="12"/>
      <c r="Q470" s="15"/>
    </row>
    <row r="471" spans="1:17" ht="15.75" customHeight="1">
      <c r="A471" s="1"/>
      <c r="B471" s="6" t="s">
        <v>14</v>
      </c>
      <c r="C471" s="6">
        <v>1185732</v>
      </c>
      <c r="D471" s="7">
        <v>44352</v>
      </c>
      <c r="E471" s="6" t="s">
        <v>15</v>
      </c>
      <c r="F471" s="6" t="s">
        <v>37</v>
      </c>
      <c r="G471" s="6" t="s">
        <v>38</v>
      </c>
      <c r="H471" s="6" t="s">
        <v>20</v>
      </c>
      <c r="I471" s="8">
        <v>0.55000000000000004</v>
      </c>
      <c r="J471" s="9">
        <v>1500</v>
      </c>
      <c r="K471" s="10">
        <f t="shared" si="2"/>
        <v>825.00000000000011</v>
      </c>
      <c r="L471" s="10">
        <f t="shared" si="3"/>
        <v>330</v>
      </c>
      <c r="M471" s="11">
        <v>0.39999999999999997</v>
      </c>
      <c r="O471" s="14"/>
      <c r="P471" s="12"/>
      <c r="Q471" s="15"/>
    </row>
    <row r="472" spans="1:17" ht="15.75" customHeight="1">
      <c r="A472" s="1"/>
      <c r="B472" s="6" t="s">
        <v>14</v>
      </c>
      <c r="C472" s="6">
        <v>1185732</v>
      </c>
      <c r="D472" s="7">
        <v>44352</v>
      </c>
      <c r="E472" s="6" t="s">
        <v>15</v>
      </c>
      <c r="F472" s="6" t="s">
        <v>37</v>
      </c>
      <c r="G472" s="6" t="s">
        <v>38</v>
      </c>
      <c r="H472" s="6" t="s">
        <v>21</v>
      </c>
      <c r="I472" s="8">
        <v>0.65</v>
      </c>
      <c r="J472" s="9">
        <v>1500</v>
      </c>
      <c r="K472" s="10">
        <f t="shared" si="2"/>
        <v>975</v>
      </c>
      <c r="L472" s="10">
        <f t="shared" si="3"/>
        <v>341.25</v>
      </c>
      <c r="M472" s="11">
        <v>0.35</v>
      </c>
      <c r="O472" s="14"/>
      <c r="P472" s="12"/>
      <c r="Q472" s="15"/>
    </row>
    <row r="473" spans="1:17" ht="15.75" customHeight="1">
      <c r="A473" s="1"/>
      <c r="B473" s="6" t="s">
        <v>14</v>
      </c>
      <c r="C473" s="6">
        <v>1185732</v>
      </c>
      <c r="D473" s="7">
        <v>44352</v>
      </c>
      <c r="E473" s="6" t="s">
        <v>15</v>
      </c>
      <c r="F473" s="6" t="s">
        <v>37</v>
      </c>
      <c r="G473" s="6" t="s">
        <v>38</v>
      </c>
      <c r="H473" s="6" t="s">
        <v>22</v>
      </c>
      <c r="I473" s="8">
        <v>0.70000000000000007</v>
      </c>
      <c r="J473" s="9">
        <v>3000</v>
      </c>
      <c r="K473" s="10">
        <f t="shared" si="2"/>
        <v>2100</v>
      </c>
      <c r="L473" s="10">
        <f t="shared" si="3"/>
        <v>630</v>
      </c>
      <c r="M473" s="11">
        <v>0.3</v>
      </c>
      <c r="O473" s="14"/>
      <c r="P473" s="12"/>
      <c r="Q473" s="15"/>
    </row>
    <row r="474" spans="1:17" ht="15.75" customHeight="1">
      <c r="A474" s="1"/>
      <c r="B474" s="6" t="s">
        <v>14</v>
      </c>
      <c r="C474" s="6">
        <v>1185732</v>
      </c>
      <c r="D474" s="7">
        <v>44380</v>
      </c>
      <c r="E474" s="6" t="s">
        <v>15</v>
      </c>
      <c r="F474" s="6" t="s">
        <v>37</v>
      </c>
      <c r="G474" s="6" t="s">
        <v>38</v>
      </c>
      <c r="H474" s="6" t="s">
        <v>17</v>
      </c>
      <c r="I474" s="8">
        <v>0.65</v>
      </c>
      <c r="J474" s="9">
        <v>5000</v>
      </c>
      <c r="K474" s="10">
        <f t="shared" si="2"/>
        <v>3250</v>
      </c>
      <c r="L474" s="10">
        <f t="shared" si="3"/>
        <v>1787.5000000000002</v>
      </c>
      <c r="M474" s="11">
        <v>0.55000000000000004</v>
      </c>
      <c r="O474" s="14"/>
      <c r="P474" s="12"/>
      <c r="Q474" s="15"/>
    </row>
    <row r="475" spans="1:17" ht="15.75" customHeight="1">
      <c r="A475" s="1"/>
      <c r="B475" s="6" t="s">
        <v>14</v>
      </c>
      <c r="C475" s="6">
        <v>1185732</v>
      </c>
      <c r="D475" s="7">
        <v>44380</v>
      </c>
      <c r="E475" s="6" t="s">
        <v>15</v>
      </c>
      <c r="F475" s="6" t="s">
        <v>37</v>
      </c>
      <c r="G475" s="6" t="s">
        <v>38</v>
      </c>
      <c r="H475" s="6" t="s">
        <v>18</v>
      </c>
      <c r="I475" s="8">
        <v>0.60000000000000009</v>
      </c>
      <c r="J475" s="9">
        <v>3000</v>
      </c>
      <c r="K475" s="10">
        <f t="shared" si="2"/>
        <v>1800.0000000000002</v>
      </c>
      <c r="L475" s="10">
        <f t="shared" si="3"/>
        <v>630</v>
      </c>
      <c r="M475" s="11">
        <v>0.35</v>
      </c>
      <c r="O475" s="14"/>
      <c r="P475" s="12"/>
      <c r="Q475" s="15"/>
    </row>
    <row r="476" spans="1:17" ht="15.75" customHeight="1">
      <c r="A476" s="1"/>
      <c r="B476" s="6" t="s">
        <v>14</v>
      </c>
      <c r="C476" s="6">
        <v>1185732</v>
      </c>
      <c r="D476" s="7">
        <v>44380</v>
      </c>
      <c r="E476" s="6" t="s">
        <v>15</v>
      </c>
      <c r="F476" s="6" t="s">
        <v>37</v>
      </c>
      <c r="G476" s="6" t="s">
        <v>38</v>
      </c>
      <c r="H476" s="6" t="s">
        <v>19</v>
      </c>
      <c r="I476" s="8">
        <v>0.55000000000000004</v>
      </c>
      <c r="J476" s="9">
        <v>2250</v>
      </c>
      <c r="K476" s="10">
        <f t="shared" si="2"/>
        <v>1237.5</v>
      </c>
      <c r="L476" s="10">
        <f t="shared" si="3"/>
        <v>494.99999999999994</v>
      </c>
      <c r="M476" s="11">
        <v>0.39999999999999997</v>
      </c>
      <c r="O476" s="14"/>
      <c r="P476" s="12"/>
      <c r="Q476" s="15"/>
    </row>
    <row r="477" spans="1:17" ht="15.75" customHeight="1">
      <c r="A477" s="1"/>
      <c r="B477" s="6" t="s">
        <v>14</v>
      </c>
      <c r="C477" s="6">
        <v>1185732</v>
      </c>
      <c r="D477" s="7">
        <v>44380</v>
      </c>
      <c r="E477" s="6" t="s">
        <v>15</v>
      </c>
      <c r="F477" s="6" t="s">
        <v>37</v>
      </c>
      <c r="G477" s="6" t="s">
        <v>38</v>
      </c>
      <c r="H477" s="6" t="s">
        <v>20</v>
      </c>
      <c r="I477" s="8">
        <v>0.55000000000000004</v>
      </c>
      <c r="J477" s="9">
        <v>1750</v>
      </c>
      <c r="K477" s="10">
        <f t="shared" si="2"/>
        <v>962.50000000000011</v>
      </c>
      <c r="L477" s="10">
        <f t="shared" si="3"/>
        <v>385</v>
      </c>
      <c r="M477" s="11">
        <v>0.39999999999999997</v>
      </c>
      <c r="O477" s="14"/>
      <c r="P477" s="12"/>
      <c r="Q477" s="15"/>
    </row>
    <row r="478" spans="1:17" ht="15.75" customHeight="1">
      <c r="A478" s="1"/>
      <c r="B478" s="6" t="s">
        <v>14</v>
      </c>
      <c r="C478" s="6">
        <v>1185732</v>
      </c>
      <c r="D478" s="7">
        <v>44380</v>
      </c>
      <c r="E478" s="6" t="s">
        <v>15</v>
      </c>
      <c r="F478" s="6" t="s">
        <v>37</v>
      </c>
      <c r="G478" s="6" t="s">
        <v>38</v>
      </c>
      <c r="H478" s="6" t="s">
        <v>21</v>
      </c>
      <c r="I478" s="8">
        <v>0.65</v>
      </c>
      <c r="J478" s="9">
        <v>2000</v>
      </c>
      <c r="K478" s="10">
        <f t="shared" si="2"/>
        <v>1300</v>
      </c>
      <c r="L478" s="10">
        <f t="shared" si="3"/>
        <v>454.99999999999994</v>
      </c>
      <c r="M478" s="11">
        <v>0.35</v>
      </c>
      <c r="O478" s="14"/>
      <c r="P478" s="12"/>
      <c r="Q478" s="15"/>
    </row>
    <row r="479" spans="1:17" ht="15.75" customHeight="1">
      <c r="A479" s="1"/>
      <c r="B479" s="6" t="s">
        <v>14</v>
      </c>
      <c r="C479" s="6">
        <v>1185732</v>
      </c>
      <c r="D479" s="7">
        <v>44380</v>
      </c>
      <c r="E479" s="6" t="s">
        <v>15</v>
      </c>
      <c r="F479" s="6" t="s">
        <v>37</v>
      </c>
      <c r="G479" s="6" t="s">
        <v>38</v>
      </c>
      <c r="H479" s="6" t="s">
        <v>22</v>
      </c>
      <c r="I479" s="8">
        <v>0.70000000000000007</v>
      </c>
      <c r="J479" s="9">
        <v>3750</v>
      </c>
      <c r="K479" s="10">
        <f t="shared" si="2"/>
        <v>2625.0000000000005</v>
      </c>
      <c r="L479" s="10">
        <f t="shared" si="3"/>
        <v>787.50000000000011</v>
      </c>
      <c r="M479" s="11">
        <v>0.3</v>
      </c>
      <c r="O479" s="14"/>
      <c r="P479" s="12"/>
      <c r="Q479" s="15"/>
    </row>
    <row r="480" spans="1:17" ht="15.75" customHeight="1">
      <c r="A480" s="1"/>
      <c r="B480" s="6" t="s">
        <v>14</v>
      </c>
      <c r="C480" s="6">
        <v>1185732</v>
      </c>
      <c r="D480" s="7">
        <v>44412</v>
      </c>
      <c r="E480" s="6" t="s">
        <v>15</v>
      </c>
      <c r="F480" s="6" t="s">
        <v>37</v>
      </c>
      <c r="G480" s="6" t="s">
        <v>38</v>
      </c>
      <c r="H480" s="6" t="s">
        <v>17</v>
      </c>
      <c r="I480" s="8">
        <v>0.65</v>
      </c>
      <c r="J480" s="9">
        <v>5250</v>
      </c>
      <c r="K480" s="10">
        <f t="shared" si="2"/>
        <v>3412.5</v>
      </c>
      <c r="L480" s="10">
        <f t="shared" si="3"/>
        <v>1876.8750000000002</v>
      </c>
      <c r="M480" s="11">
        <v>0.55000000000000004</v>
      </c>
      <c r="O480" s="14"/>
      <c r="P480" s="12"/>
      <c r="Q480" s="15"/>
    </row>
    <row r="481" spans="1:17" ht="15.75" customHeight="1">
      <c r="A481" s="1"/>
      <c r="B481" s="6" t="s">
        <v>14</v>
      </c>
      <c r="C481" s="6">
        <v>1185732</v>
      </c>
      <c r="D481" s="7">
        <v>44412</v>
      </c>
      <c r="E481" s="6" t="s">
        <v>15</v>
      </c>
      <c r="F481" s="6" t="s">
        <v>37</v>
      </c>
      <c r="G481" s="6" t="s">
        <v>38</v>
      </c>
      <c r="H481" s="6" t="s">
        <v>18</v>
      </c>
      <c r="I481" s="8">
        <v>0.60000000000000009</v>
      </c>
      <c r="J481" s="9">
        <v>3000</v>
      </c>
      <c r="K481" s="10">
        <f t="shared" si="2"/>
        <v>1800.0000000000002</v>
      </c>
      <c r="L481" s="10">
        <f t="shared" si="3"/>
        <v>630</v>
      </c>
      <c r="M481" s="11">
        <v>0.35</v>
      </c>
      <c r="O481" s="14"/>
      <c r="P481" s="12"/>
      <c r="Q481" s="15"/>
    </row>
    <row r="482" spans="1:17" ht="15.75" customHeight="1">
      <c r="A482" s="1"/>
      <c r="B482" s="6" t="s">
        <v>14</v>
      </c>
      <c r="C482" s="6">
        <v>1185732</v>
      </c>
      <c r="D482" s="7">
        <v>44412</v>
      </c>
      <c r="E482" s="6" t="s">
        <v>15</v>
      </c>
      <c r="F482" s="6" t="s">
        <v>37</v>
      </c>
      <c r="G482" s="6" t="s">
        <v>38</v>
      </c>
      <c r="H482" s="6" t="s">
        <v>19</v>
      </c>
      <c r="I482" s="8">
        <v>0.55000000000000004</v>
      </c>
      <c r="J482" s="9">
        <v>2250</v>
      </c>
      <c r="K482" s="10">
        <f t="shared" si="2"/>
        <v>1237.5</v>
      </c>
      <c r="L482" s="10">
        <f t="shared" si="3"/>
        <v>494.99999999999994</v>
      </c>
      <c r="M482" s="11">
        <v>0.39999999999999997</v>
      </c>
      <c r="O482" s="14"/>
      <c r="P482" s="12"/>
      <c r="Q482" s="15"/>
    </row>
    <row r="483" spans="1:17" ht="15.75" customHeight="1">
      <c r="A483" s="1"/>
      <c r="B483" s="6" t="s">
        <v>14</v>
      </c>
      <c r="C483" s="6">
        <v>1185732</v>
      </c>
      <c r="D483" s="7">
        <v>44412</v>
      </c>
      <c r="E483" s="6" t="s">
        <v>15</v>
      </c>
      <c r="F483" s="6" t="s">
        <v>37</v>
      </c>
      <c r="G483" s="6" t="s">
        <v>38</v>
      </c>
      <c r="H483" s="6" t="s">
        <v>20</v>
      </c>
      <c r="I483" s="8">
        <v>0.55000000000000004</v>
      </c>
      <c r="J483" s="9">
        <v>2000</v>
      </c>
      <c r="K483" s="10">
        <f t="shared" si="2"/>
        <v>1100</v>
      </c>
      <c r="L483" s="10">
        <f t="shared" si="3"/>
        <v>439.99999999999994</v>
      </c>
      <c r="M483" s="11">
        <v>0.39999999999999997</v>
      </c>
      <c r="O483" s="14"/>
      <c r="P483" s="12"/>
      <c r="Q483" s="15"/>
    </row>
    <row r="484" spans="1:17" ht="15.75" customHeight="1">
      <c r="A484" s="1"/>
      <c r="B484" s="6" t="s">
        <v>14</v>
      </c>
      <c r="C484" s="6">
        <v>1185732</v>
      </c>
      <c r="D484" s="7">
        <v>44412</v>
      </c>
      <c r="E484" s="6" t="s">
        <v>15</v>
      </c>
      <c r="F484" s="6" t="s">
        <v>37</v>
      </c>
      <c r="G484" s="6" t="s">
        <v>38</v>
      </c>
      <c r="H484" s="6" t="s">
        <v>21</v>
      </c>
      <c r="I484" s="8">
        <v>0.65</v>
      </c>
      <c r="J484" s="9">
        <v>1750</v>
      </c>
      <c r="K484" s="10">
        <f t="shared" si="2"/>
        <v>1137.5</v>
      </c>
      <c r="L484" s="10">
        <f t="shared" si="3"/>
        <v>398.125</v>
      </c>
      <c r="M484" s="11">
        <v>0.35</v>
      </c>
      <c r="O484" s="14"/>
      <c r="P484" s="12"/>
      <c r="Q484" s="15"/>
    </row>
    <row r="485" spans="1:17" ht="15.75" customHeight="1">
      <c r="A485" s="1"/>
      <c r="B485" s="6" t="s">
        <v>14</v>
      </c>
      <c r="C485" s="6">
        <v>1185732</v>
      </c>
      <c r="D485" s="7">
        <v>44412</v>
      </c>
      <c r="E485" s="6" t="s">
        <v>15</v>
      </c>
      <c r="F485" s="6" t="s">
        <v>37</v>
      </c>
      <c r="G485" s="6" t="s">
        <v>38</v>
      </c>
      <c r="H485" s="6" t="s">
        <v>22</v>
      </c>
      <c r="I485" s="8">
        <v>0.70000000000000007</v>
      </c>
      <c r="J485" s="9">
        <v>3500</v>
      </c>
      <c r="K485" s="10">
        <f t="shared" si="2"/>
        <v>2450.0000000000005</v>
      </c>
      <c r="L485" s="10">
        <f t="shared" si="3"/>
        <v>735.00000000000011</v>
      </c>
      <c r="M485" s="11">
        <v>0.3</v>
      </c>
      <c r="O485" s="14"/>
      <c r="P485" s="12"/>
      <c r="Q485" s="15"/>
    </row>
    <row r="486" spans="1:17" ht="15.75" customHeight="1">
      <c r="A486" s="1"/>
      <c r="B486" s="6" t="s">
        <v>14</v>
      </c>
      <c r="C486" s="6">
        <v>1185732</v>
      </c>
      <c r="D486" s="7">
        <v>44442</v>
      </c>
      <c r="E486" s="6" t="s">
        <v>15</v>
      </c>
      <c r="F486" s="6" t="s">
        <v>37</v>
      </c>
      <c r="G486" s="6" t="s">
        <v>38</v>
      </c>
      <c r="H486" s="6" t="s">
        <v>17</v>
      </c>
      <c r="I486" s="8">
        <v>0.65</v>
      </c>
      <c r="J486" s="9">
        <v>4750</v>
      </c>
      <c r="K486" s="10">
        <f t="shared" si="2"/>
        <v>3087.5</v>
      </c>
      <c r="L486" s="10">
        <f t="shared" si="3"/>
        <v>1543.75</v>
      </c>
      <c r="M486" s="11">
        <v>0.5</v>
      </c>
      <c r="O486" s="14"/>
      <c r="P486" s="12"/>
      <c r="Q486" s="15"/>
    </row>
    <row r="487" spans="1:17" ht="15.75" customHeight="1">
      <c r="A487" s="1"/>
      <c r="B487" s="6" t="s">
        <v>14</v>
      </c>
      <c r="C487" s="6">
        <v>1185732</v>
      </c>
      <c r="D487" s="7">
        <v>44442</v>
      </c>
      <c r="E487" s="6" t="s">
        <v>15</v>
      </c>
      <c r="F487" s="6" t="s">
        <v>37</v>
      </c>
      <c r="G487" s="6" t="s">
        <v>38</v>
      </c>
      <c r="H487" s="6" t="s">
        <v>18</v>
      </c>
      <c r="I487" s="8">
        <v>0.5</v>
      </c>
      <c r="J487" s="9">
        <v>2750</v>
      </c>
      <c r="K487" s="10">
        <f t="shared" si="2"/>
        <v>1375</v>
      </c>
      <c r="L487" s="10">
        <f t="shared" si="3"/>
        <v>412.5</v>
      </c>
      <c r="M487" s="11">
        <v>0.3</v>
      </c>
      <c r="O487" s="14"/>
      <c r="P487" s="12"/>
      <c r="Q487" s="15"/>
    </row>
    <row r="488" spans="1:17" ht="15.75" customHeight="1">
      <c r="A488" s="1"/>
      <c r="B488" s="6" t="s">
        <v>14</v>
      </c>
      <c r="C488" s="6">
        <v>1185732</v>
      </c>
      <c r="D488" s="7">
        <v>44442</v>
      </c>
      <c r="E488" s="6" t="s">
        <v>15</v>
      </c>
      <c r="F488" s="6" t="s">
        <v>37</v>
      </c>
      <c r="G488" s="6" t="s">
        <v>38</v>
      </c>
      <c r="H488" s="6" t="s">
        <v>19</v>
      </c>
      <c r="I488" s="8">
        <v>0.45</v>
      </c>
      <c r="J488" s="9">
        <v>2000</v>
      </c>
      <c r="K488" s="10">
        <f t="shared" si="2"/>
        <v>900</v>
      </c>
      <c r="L488" s="10">
        <f t="shared" si="3"/>
        <v>315</v>
      </c>
      <c r="M488" s="11">
        <v>0.35</v>
      </c>
      <c r="O488" s="14"/>
      <c r="P488" s="12"/>
      <c r="Q488" s="15"/>
    </row>
    <row r="489" spans="1:17" ht="15.75" customHeight="1">
      <c r="A489" s="1"/>
      <c r="B489" s="6" t="s">
        <v>14</v>
      </c>
      <c r="C489" s="6">
        <v>1185732</v>
      </c>
      <c r="D489" s="7">
        <v>44442</v>
      </c>
      <c r="E489" s="6" t="s">
        <v>15</v>
      </c>
      <c r="F489" s="6" t="s">
        <v>37</v>
      </c>
      <c r="G489" s="6" t="s">
        <v>38</v>
      </c>
      <c r="H489" s="6" t="s">
        <v>20</v>
      </c>
      <c r="I489" s="8">
        <v>0.45</v>
      </c>
      <c r="J489" s="9">
        <v>1750</v>
      </c>
      <c r="K489" s="10">
        <f t="shared" si="2"/>
        <v>787.5</v>
      </c>
      <c r="L489" s="10">
        <f t="shared" si="3"/>
        <v>275.625</v>
      </c>
      <c r="M489" s="11">
        <v>0.35</v>
      </c>
      <c r="O489" s="14"/>
      <c r="P489" s="12"/>
      <c r="Q489" s="15"/>
    </row>
    <row r="490" spans="1:17" ht="15.75" customHeight="1">
      <c r="A490" s="1"/>
      <c r="B490" s="6" t="s">
        <v>14</v>
      </c>
      <c r="C490" s="6">
        <v>1185732</v>
      </c>
      <c r="D490" s="7">
        <v>44442</v>
      </c>
      <c r="E490" s="6" t="s">
        <v>15</v>
      </c>
      <c r="F490" s="6" t="s">
        <v>37</v>
      </c>
      <c r="G490" s="6" t="s">
        <v>38</v>
      </c>
      <c r="H490" s="6" t="s">
        <v>21</v>
      </c>
      <c r="I490" s="8">
        <v>0.54999999999999993</v>
      </c>
      <c r="J490" s="9">
        <v>1250</v>
      </c>
      <c r="K490" s="10">
        <f t="shared" si="2"/>
        <v>687.49999999999989</v>
      </c>
      <c r="L490" s="10">
        <f t="shared" si="3"/>
        <v>206.24999999999997</v>
      </c>
      <c r="M490" s="11">
        <v>0.3</v>
      </c>
      <c r="O490" s="14"/>
      <c r="P490" s="12"/>
      <c r="Q490" s="15"/>
    </row>
    <row r="491" spans="1:17" ht="15.75" customHeight="1">
      <c r="A491" s="1"/>
      <c r="B491" s="6" t="s">
        <v>14</v>
      </c>
      <c r="C491" s="6">
        <v>1185732</v>
      </c>
      <c r="D491" s="7">
        <v>44442</v>
      </c>
      <c r="E491" s="6" t="s">
        <v>15</v>
      </c>
      <c r="F491" s="6" t="s">
        <v>37</v>
      </c>
      <c r="G491" s="6" t="s">
        <v>38</v>
      </c>
      <c r="H491" s="6" t="s">
        <v>22</v>
      </c>
      <c r="I491" s="8">
        <v>0.6</v>
      </c>
      <c r="J491" s="9">
        <v>2250</v>
      </c>
      <c r="K491" s="10">
        <f t="shared" si="2"/>
        <v>1350</v>
      </c>
      <c r="L491" s="10">
        <f t="shared" si="3"/>
        <v>337.5</v>
      </c>
      <c r="M491" s="11">
        <v>0.25</v>
      </c>
      <c r="O491" s="14"/>
      <c r="P491" s="12"/>
      <c r="Q491" s="15"/>
    </row>
    <row r="492" spans="1:17" ht="15.75" customHeight="1">
      <c r="A492" s="1"/>
      <c r="B492" s="6" t="s">
        <v>14</v>
      </c>
      <c r="C492" s="6">
        <v>1185732</v>
      </c>
      <c r="D492" s="7">
        <v>44474</v>
      </c>
      <c r="E492" s="6" t="s">
        <v>15</v>
      </c>
      <c r="F492" s="6" t="s">
        <v>37</v>
      </c>
      <c r="G492" s="6" t="s">
        <v>38</v>
      </c>
      <c r="H492" s="6" t="s">
        <v>17</v>
      </c>
      <c r="I492" s="8">
        <v>0.6</v>
      </c>
      <c r="J492" s="9">
        <v>4000</v>
      </c>
      <c r="K492" s="10">
        <f t="shared" si="2"/>
        <v>2400</v>
      </c>
      <c r="L492" s="10">
        <f t="shared" si="3"/>
        <v>1200</v>
      </c>
      <c r="M492" s="11">
        <v>0.5</v>
      </c>
      <c r="O492" s="14"/>
      <c r="P492" s="12"/>
      <c r="Q492" s="15"/>
    </row>
    <row r="493" spans="1:17" ht="15.75" customHeight="1">
      <c r="A493" s="1"/>
      <c r="B493" s="6" t="s">
        <v>14</v>
      </c>
      <c r="C493" s="6">
        <v>1185732</v>
      </c>
      <c r="D493" s="7">
        <v>44474</v>
      </c>
      <c r="E493" s="6" t="s">
        <v>15</v>
      </c>
      <c r="F493" s="6" t="s">
        <v>37</v>
      </c>
      <c r="G493" s="6" t="s">
        <v>38</v>
      </c>
      <c r="H493" s="6" t="s">
        <v>18</v>
      </c>
      <c r="I493" s="8">
        <v>0.5</v>
      </c>
      <c r="J493" s="9">
        <v>2250</v>
      </c>
      <c r="K493" s="10">
        <f t="shared" si="2"/>
        <v>1125</v>
      </c>
      <c r="L493" s="10">
        <f t="shared" si="3"/>
        <v>337.5</v>
      </c>
      <c r="M493" s="11">
        <v>0.3</v>
      </c>
      <c r="O493" s="14"/>
      <c r="P493" s="12"/>
      <c r="Q493" s="15"/>
    </row>
    <row r="494" spans="1:17" ht="15.75" customHeight="1">
      <c r="A494" s="1"/>
      <c r="B494" s="6" t="s">
        <v>14</v>
      </c>
      <c r="C494" s="6">
        <v>1185732</v>
      </c>
      <c r="D494" s="7">
        <v>44474</v>
      </c>
      <c r="E494" s="6" t="s">
        <v>15</v>
      </c>
      <c r="F494" s="6" t="s">
        <v>37</v>
      </c>
      <c r="G494" s="6" t="s">
        <v>38</v>
      </c>
      <c r="H494" s="6" t="s">
        <v>19</v>
      </c>
      <c r="I494" s="8">
        <v>0.5</v>
      </c>
      <c r="J494" s="9">
        <v>1250</v>
      </c>
      <c r="K494" s="10">
        <f t="shared" si="2"/>
        <v>625</v>
      </c>
      <c r="L494" s="10">
        <f t="shared" si="3"/>
        <v>218.75</v>
      </c>
      <c r="M494" s="11">
        <v>0.35</v>
      </c>
      <c r="O494" s="14"/>
      <c r="P494" s="12"/>
      <c r="Q494" s="15"/>
    </row>
    <row r="495" spans="1:17" ht="15.75" customHeight="1">
      <c r="A495" s="1"/>
      <c r="B495" s="6" t="s">
        <v>14</v>
      </c>
      <c r="C495" s="6">
        <v>1185732</v>
      </c>
      <c r="D495" s="7">
        <v>44474</v>
      </c>
      <c r="E495" s="6" t="s">
        <v>15</v>
      </c>
      <c r="F495" s="6" t="s">
        <v>37</v>
      </c>
      <c r="G495" s="6" t="s">
        <v>38</v>
      </c>
      <c r="H495" s="6" t="s">
        <v>20</v>
      </c>
      <c r="I495" s="8">
        <v>0.5</v>
      </c>
      <c r="J495" s="9">
        <v>1000</v>
      </c>
      <c r="K495" s="10">
        <f t="shared" si="2"/>
        <v>500</v>
      </c>
      <c r="L495" s="10">
        <f t="shared" si="3"/>
        <v>175</v>
      </c>
      <c r="M495" s="11">
        <v>0.35</v>
      </c>
      <c r="O495" s="14"/>
      <c r="P495" s="12"/>
      <c r="Q495" s="15"/>
    </row>
    <row r="496" spans="1:17" ht="15.75" customHeight="1">
      <c r="A496" s="1"/>
      <c r="B496" s="6" t="s">
        <v>14</v>
      </c>
      <c r="C496" s="6">
        <v>1185732</v>
      </c>
      <c r="D496" s="7">
        <v>44474</v>
      </c>
      <c r="E496" s="6" t="s">
        <v>15</v>
      </c>
      <c r="F496" s="6" t="s">
        <v>37</v>
      </c>
      <c r="G496" s="6" t="s">
        <v>38</v>
      </c>
      <c r="H496" s="6" t="s">
        <v>21</v>
      </c>
      <c r="I496" s="8">
        <v>0.6</v>
      </c>
      <c r="J496" s="9">
        <v>1000</v>
      </c>
      <c r="K496" s="10">
        <f t="shared" si="2"/>
        <v>600</v>
      </c>
      <c r="L496" s="10">
        <f t="shared" si="3"/>
        <v>180</v>
      </c>
      <c r="M496" s="11">
        <v>0.3</v>
      </c>
      <c r="O496" s="14"/>
      <c r="P496" s="12"/>
      <c r="Q496" s="15"/>
    </row>
    <row r="497" spans="1:18" ht="15.75" customHeight="1">
      <c r="A497" s="1"/>
      <c r="B497" s="6" t="s">
        <v>14</v>
      </c>
      <c r="C497" s="6">
        <v>1185732</v>
      </c>
      <c r="D497" s="7">
        <v>44474</v>
      </c>
      <c r="E497" s="6" t="s">
        <v>15</v>
      </c>
      <c r="F497" s="6" t="s">
        <v>37</v>
      </c>
      <c r="G497" s="6" t="s">
        <v>38</v>
      </c>
      <c r="H497" s="6" t="s">
        <v>22</v>
      </c>
      <c r="I497" s="8">
        <v>0.64999999999999991</v>
      </c>
      <c r="J497" s="9">
        <v>2250</v>
      </c>
      <c r="K497" s="10">
        <f t="shared" si="2"/>
        <v>1462.4999999999998</v>
      </c>
      <c r="L497" s="10">
        <f t="shared" si="3"/>
        <v>365.62499999999994</v>
      </c>
      <c r="M497" s="11">
        <v>0.25</v>
      </c>
      <c r="O497" s="14"/>
      <c r="P497" s="12"/>
      <c r="Q497" s="15"/>
    </row>
    <row r="498" spans="1:18" ht="15.75" customHeight="1">
      <c r="A498" s="1"/>
      <c r="B498" s="6" t="s">
        <v>14</v>
      </c>
      <c r="C498" s="6">
        <v>1185732</v>
      </c>
      <c r="D498" s="7">
        <v>44504</v>
      </c>
      <c r="E498" s="6" t="s">
        <v>15</v>
      </c>
      <c r="F498" s="6" t="s">
        <v>37</v>
      </c>
      <c r="G498" s="6" t="s">
        <v>38</v>
      </c>
      <c r="H498" s="6" t="s">
        <v>17</v>
      </c>
      <c r="I498" s="8">
        <v>0.70000000000000007</v>
      </c>
      <c r="J498" s="9">
        <v>3750</v>
      </c>
      <c r="K498" s="10">
        <f t="shared" si="2"/>
        <v>2625.0000000000005</v>
      </c>
      <c r="L498" s="10">
        <f t="shared" si="3"/>
        <v>1443.7500000000005</v>
      </c>
      <c r="M498" s="11">
        <v>0.55000000000000004</v>
      </c>
      <c r="O498" s="14"/>
      <c r="P498" s="12"/>
      <c r="Q498" s="15"/>
    </row>
    <row r="499" spans="1:18" ht="15.75" customHeight="1">
      <c r="A499" s="1"/>
      <c r="B499" s="6" t="s">
        <v>14</v>
      </c>
      <c r="C499" s="6">
        <v>1185732</v>
      </c>
      <c r="D499" s="7">
        <v>44504</v>
      </c>
      <c r="E499" s="6" t="s">
        <v>15</v>
      </c>
      <c r="F499" s="6" t="s">
        <v>37</v>
      </c>
      <c r="G499" s="6" t="s">
        <v>38</v>
      </c>
      <c r="H499" s="6" t="s">
        <v>18</v>
      </c>
      <c r="I499" s="8">
        <v>0.60000000000000009</v>
      </c>
      <c r="J499" s="9">
        <v>2000</v>
      </c>
      <c r="K499" s="10">
        <f t="shared" si="2"/>
        <v>1200.0000000000002</v>
      </c>
      <c r="L499" s="10">
        <f t="shared" si="3"/>
        <v>420.00000000000006</v>
      </c>
      <c r="M499" s="11">
        <v>0.35</v>
      </c>
      <c r="O499" s="14"/>
      <c r="P499" s="12"/>
      <c r="Q499" s="15"/>
    </row>
    <row r="500" spans="1:18" ht="15.75" customHeight="1">
      <c r="A500" s="1"/>
      <c r="B500" s="6" t="s">
        <v>14</v>
      </c>
      <c r="C500" s="6">
        <v>1185732</v>
      </c>
      <c r="D500" s="7">
        <v>44504</v>
      </c>
      <c r="E500" s="6" t="s">
        <v>15</v>
      </c>
      <c r="F500" s="6" t="s">
        <v>37</v>
      </c>
      <c r="G500" s="6" t="s">
        <v>38</v>
      </c>
      <c r="H500" s="6" t="s">
        <v>19</v>
      </c>
      <c r="I500" s="8">
        <v>0.60000000000000009</v>
      </c>
      <c r="J500" s="9">
        <v>1950</v>
      </c>
      <c r="K500" s="10">
        <f t="shared" si="2"/>
        <v>1170.0000000000002</v>
      </c>
      <c r="L500" s="10">
        <f t="shared" si="3"/>
        <v>468.00000000000006</v>
      </c>
      <c r="M500" s="11">
        <v>0.39999999999999997</v>
      </c>
      <c r="O500" s="14"/>
      <c r="P500" s="12"/>
      <c r="Q500" s="15"/>
    </row>
    <row r="501" spans="1:18" ht="15.75" customHeight="1">
      <c r="A501" s="1"/>
      <c r="B501" s="6" t="s">
        <v>14</v>
      </c>
      <c r="C501" s="6">
        <v>1185732</v>
      </c>
      <c r="D501" s="7">
        <v>44504</v>
      </c>
      <c r="E501" s="6" t="s">
        <v>15</v>
      </c>
      <c r="F501" s="6" t="s">
        <v>37</v>
      </c>
      <c r="G501" s="6" t="s">
        <v>38</v>
      </c>
      <c r="H501" s="6" t="s">
        <v>20</v>
      </c>
      <c r="I501" s="8">
        <v>0.60000000000000009</v>
      </c>
      <c r="J501" s="9">
        <v>1750</v>
      </c>
      <c r="K501" s="10">
        <f t="shared" si="2"/>
        <v>1050.0000000000002</v>
      </c>
      <c r="L501" s="10">
        <f t="shared" si="3"/>
        <v>420.00000000000006</v>
      </c>
      <c r="M501" s="11">
        <v>0.39999999999999997</v>
      </c>
      <c r="O501" s="14"/>
      <c r="P501" s="12"/>
      <c r="Q501" s="15"/>
    </row>
    <row r="502" spans="1:18" ht="15.75" customHeight="1">
      <c r="A502" s="1"/>
      <c r="B502" s="6" t="s">
        <v>14</v>
      </c>
      <c r="C502" s="6">
        <v>1185732</v>
      </c>
      <c r="D502" s="7">
        <v>44504</v>
      </c>
      <c r="E502" s="6" t="s">
        <v>15</v>
      </c>
      <c r="F502" s="6" t="s">
        <v>37</v>
      </c>
      <c r="G502" s="6" t="s">
        <v>38</v>
      </c>
      <c r="H502" s="6" t="s">
        <v>21</v>
      </c>
      <c r="I502" s="8">
        <v>0.70000000000000007</v>
      </c>
      <c r="J502" s="9">
        <v>1500</v>
      </c>
      <c r="K502" s="10">
        <f t="shared" si="2"/>
        <v>1050</v>
      </c>
      <c r="L502" s="10">
        <f t="shared" si="3"/>
        <v>367.5</v>
      </c>
      <c r="M502" s="11">
        <v>0.35</v>
      </c>
      <c r="O502" s="14"/>
      <c r="P502" s="12"/>
      <c r="Q502" s="15"/>
    </row>
    <row r="503" spans="1:18" ht="15.75" customHeight="1">
      <c r="A503" s="1"/>
      <c r="B503" s="6" t="s">
        <v>14</v>
      </c>
      <c r="C503" s="6">
        <v>1185732</v>
      </c>
      <c r="D503" s="7">
        <v>44504</v>
      </c>
      <c r="E503" s="6" t="s">
        <v>15</v>
      </c>
      <c r="F503" s="6" t="s">
        <v>37</v>
      </c>
      <c r="G503" s="6" t="s">
        <v>38</v>
      </c>
      <c r="H503" s="6" t="s">
        <v>22</v>
      </c>
      <c r="I503" s="8">
        <v>0.75</v>
      </c>
      <c r="J503" s="9">
        <v>2500</v>
      </c>
      <c r="K503" s="10">
        <f t="shared" si="2"/>
        <v>1875</v>
      </c>
      <c r="L503" s="10">
        <f t="shared" si="3"/>
        <v>562.5</v>
      </c>
      <c r="M503" s="11">
        <v>0.3</v>
      </c>
      <c r="O503" s="14"/>
      <c r="P503" s="12"/>
      <c r="Q503" s="15"/>
    </row>
    <row r="504" spans="1:18" ht="15.75" customHeight="1">
      <c r="A504" s="1"/>
      <c r="B504" s="6" t="s">
        <v>14</v>
      </c>
      <c r="C504" s="6">
        <v>1185732</v>
      </c>
      <c r="D504" s="7">
        <v>44533</v>
      </c>
      <c r="E504" s="6" t="s">
        <v>15</v>
      </c>
      <c r="F504" s="6" t="s">
        <v>37</v>
      </c>
      <c r="G504" s="6" t="s">
        <v>38</v>
      </c>
      <c r="H504" s="6" t="s">
        <v>17</v>
      </c>
      <c r="I504" s="8">
        <v>0.70000000000000007</v>
      </c>
      <c r="J504" s="9">
        <v>4750</v>
      </c>
      <c r="K504" s="10">
        <f t="shared" si="2"/>
        <v>3325.0000000000005</v>
      </c>
      <c r="L504" s="10">
        <f t="shared" si="3"/>
        <v>1828.7500000000005</v>
      </c>
      <c r="M504" s="11">
        <v>0.55000000000000004</v>
      </c>
      <c r="O504" s="14"/>
      <c r="P504" s="12"/>
      <c r="Q504" s="15"/>
    </row>
    <row r="505" spans="1:18" ht="15.75" customHeight="1">
      <c r="A505" s="1"/>
      <c r="B505" s="6" t="s">
        <v>14</v>
      </c>
      <c r="C505" s="6">
        <v>1185732</v>
      </c>
      <c r="D505" s="7">
        <v>44533</v>
      </c>
      <c r="E505" s="6" t="s">
        <v>15</v>
      </c>
      <c r="F505" s="6" t="s">
        <v>37</v>
      </c>
      <c r="G505" s="6" t="s">
        <v>38</v>
      </c>
      <c r="H505" s="6" t="s">
        <v>18</v>
      </c>
      <c r="I505" s="8">
        <v>0.60000000000000009</v>
      </c>
      <c r="J505" s="9">
        <v>2750</v>
      </c>
      <c r="K505" s="10">
        <f t="shared" si="2"/>
        <v>1650.0000000000002</v>
      </c>
      <c r="L505" s="10">
        <f t="shared" si="3"/>
        <v>577.5</v>
      </c>
      <c r="M505" s="11">
        <v>0.35</v>
      </c>
      <c r="O505" s="14"/>
      <c r="P505" s="12"/>
      <c r="Q505" s="15"/>
    </row>
    <row r="506" spans="1:18" ht="15.75" customHeight="1">
      <c r="A506" s="1"/>
      <c r="B506" s="6" t="s">
        <v>14</v>
      </c>
      <c r="C506" s="6">
        <v>1185732</v>
      </c>
      <c r="D506" s="7">
        <v>44533</v>
      </c>
      <c r="E506" s="6" t="s">
        <v>15</v>
      </c>
      <c r="F506" s="6" t="s">
        <v>37</v>
      </c>
      <c r="G506" s="6" t="s">
        <v>38</v>
      </c>
      <c r="H506" s="6" t="s">
        <v>19</v>
      </c>
      <c r="I506" s="8">
        <v>0.60000000000000009</v>
      </c>
      <c r="J506" s="9">
        <v>2250</v>
      </c>
      <c r="K506" s="10">
        <f t="shared" si="2"/>
        <v>1350.0000000000002</v>
      </c>
      <c r="L506" s="10">
        <f t="shared" si="3"/>
        <v>540</v>
      </c>
      <c r="M506" s="11">
        <v>0.39999999999999997</v>
      </c>
      <c r="O506" s="14"/>
      <c r="P506" s="12"/>
      <c r="Q506" s="15"/>
    </row>
    <row r="507" spans="1:18" ht="15.75" customHeight="1">
      <c r="A507" s="1"/>
      <c r="B507" s="6" t="s">
        <v>14</v>
      </c>
      <c r="C507" s="6">
        <v>1185732</v>
      </c>
      <c r="D507" s="7">
        <v>44533</v>
      </c>
      <c r="E507" s="6" t="s">
        <v>15</v>
      </c>
      <c r="F507" s="6" t="s">
        <v>37</v>
      </c>
      <c r="G507" s="6" t="s">
        <v>38</v>
      </c>
      <c r="H507" s="6" t="s">
        <v>20</v>
      </c>
      <c r="I507" s="8">
        <v>0.60000000000000009</v>
      </c>
      <c r="J507" s="9">
        <v>1750</v>
      </c>
      <c r="K507" s="10">
        <f t="shared" si="2"/>
        <v>1050.0000000000002</v>
      </c>
      <c r="L507" s="10">
        <f t="shared" si="3"/>
        <v>420.00000000000006</v>
      </c>
      <c r="M507" s="11">
        <v>0.39999999999999997</v>
      </c>
      <c r="O507" s="14"/>
      <c r="P507" s="12"/>
      <c r="Q507" s="15"/>
    </row>
    <row r="508" spans="1:18" ht="15.75" customHeight="1">
      <c r="A508" s="1"/>
      <c r="B508" s="6" t="s">
        <v>14</v>
      </c>
      <c r="C508" s="6">
        <v>1185732</v>
      </c>
      <c r="D508" s="7">
        <v>44533</v>
      </c>
      <c r="E508" s="6" t="s">
        <v>15</v>
      </c>
      <c r="F508" s="6" t="s">
        <v>37</v>
      </c>
      <c r="G508" s="6" t="s">
        <v>38</v>
      </c>
      <c r="H508" s="6" t="s">
        <v>21</v>
      </c>
      <c r="I508" s="8">
        <v>0.70000000000000007</v>
      </c>
      <c r="J508" s="9">
        <v>1750</v>
      </c>
      <c r="K508" s="10">
        <f t="shared" si="2"/>
        <v>1225.0000000000002</v>
      </c>
      <c r="L508" s="10">
        <f t="shared" si="3"/>
        <v>428.75000000000006</v>
      </c>
      <c r="M508" s="11">
        <v>0.35</v>
      </c>
      <c r="O508" s="14"/>
      <c r="P508" s="12"/>
      <c r="Q508" s="15"/>
    </row>
    <row r="509" spans="1:18" ht="15.75" customHeight="1">
      <c r="A509" s="1"/>
      <c r="B509" s="6" t="s">
        <v>14</v>
      </c>
      <c r="C509" s="6">
        <v>1185732</v>
      </c>
      <c r="D509" s="7">
        <v>44533</v>
      </c>
      <c r="E509" s="6" t="s">
        <v>15</v>
      </c>
      <c r="F509" s="6" t="s">
        <v>37</v>
      </c>
      <c r="G509" s="6" t="s">
        <v>38</v>
      </c>
      <c r="H509" s="6" t="s">
        <v>22</v>
      </c>
      <c r="I509" s="8">
        <v>0.75</v>
      </c>
      <c r="J509" s="9">
        <v>2750</v>
      </c>
      <c r="K509" s="10">
        <f t="shared" si="2"/>
        <v>2062.5</v>
      </c>
      <c r="L509" s="10">
        <f t="shared" si="3"/>
        <v>618.75</v>
      </c>
      <c r="M509" s="11">
        <v>0.3</v>
      </c>
      <c r="O509" s="14"/>
      <c r="P509" s="12"/>
      <c r="Q509" s="15"/>
    </row>
    <row r="510" spans="1:18" ht="15.75" customHeight="1">
      <c r="A510" s="1" t="s">
        <v>39</v>
      </c>
      <c r="B510" s="6" t="s">
        <v>27</v>
      </c>
      <c r="C510" s="6">
        <v>1128299</v>
      </c>
      <c r="D510" s="7">
        <v>44211</v>
      </c>
      <c r="E510" s="6" t="s">
        <v>28</v>
      </c>
      <c r="F510" s="6" t="s">
        <v>40</v>
      </c>
      <c r="G510" s="6" t="s">
        <v>41</v>
      </c>
      <c r="H510" s="6" t="s">
        <v>17</v>
      </c>
      <c r="I510" s="8">
        <v>0.35</v>
      </c>
      <c r="J510" s="9">
        <v>4500</v>
      </c>
      <c r="K510" s="10">
        <f t="shared" si="2"/>
        <v>1575</v>
      </c>
      <c r="L510" s="10">
        <f t="shared" si="3"/>
        <v>630</v>
      </c>
      <c r="M510" s="11">
        <v>0.4</v>
      </c>
      <c r="O510" s="16"/>
      <c r="P510" s="14"/>
      <c r="Q510" s="12"/>
      <c r="R510" s="13"/>
    </row>
    <row r="511" spans="1:18" ht="15.75" customHeight="1">
      <c r="A511" s="1"/>
      <c r="B511" s="6" t="s">
        <v>27</v>
      </c>
      <c r="C511" s="6">
        <v>1128299</v>
      </c>
      <c r="D511" s="7">
        <v>44211</v>
      </c>
      <c r="E511" s="6" t="s">
        <v>28</v>
      </c>
      <c r="F511" s="6" t="s">
        <v>40</v>
      </c>
      <c r="G511" s="6" t="s">
        <v>41</v>
      </c>
      <c r="H511" s="6" t="s">
        <v>18</v>
      </c>
      <c r="I511" s="8">
        <v>0.45</v>
      </c>
      <c r="J511" s="9">
        <v>4500</v>
      </c>
      <c r="K511" s="10">
        <f t="shared" si="2"/>
        <v>2025</v>
      </c>
      <c r="L511" s="10">
        <f t="shared" si="3"/>
        <v>506.25</v>
      </c>
      <c r="M511" s="11">
        <v>0.25</v>
      </c>
      <c r="O511" s="16"/>
      <c r="P511" s="14"/>
      <c r="Q511" s="12"/>
      <c r="R511" s="13"/>
    </row>
    <row r="512" spans="1:18" ht="15.75" customHeight="1">
      <c r="A512" s="1"/>
      <c r="B512" s="6" t="s">
        <v>27</v>
      </c>
      <c r="C512" s="6">
        <v>1128299</v>
      </c>
      <c r="D512" s="7">
        <v>44211</v>
      </c>
      <c r="E512" s="6" t="s">
        <v>28</v>
      </c>
      <c r="F512" s="6" t="s">
        <v>40</v>
      </c>
      <c r="G512" s="6" t="s">
        <v>41</v>
      </c>
      <c r="H512" s="6" t="s">
        <v>19</v>
      </c>
      <c r="I512" s="8">
        <v>0.45</v>
      </c>
      <c r="J512" s="9">
        <v>4500</v>
      </c>
      <c r="K512" s="10">
        <f t="shared" si="2"/>
        <v>2025</v>
      </c>
      <c r="L512" s="10">
        <f t="shared" si="3"/>
        <v>810</v>
      </c>
      <c r="M512" s="11">
        <v>0.4</v>
      </c>
      <c r="O512" s="16"/>
      <c r="P512" s="14"/>
      <c r="Q512" s="12"/>
      <c r="R512" s="13"/>
    </row>
    <row r="513" spans="1:18" ht="15.75" customHeight="1">
      <c r="A513" s="1"/>
      <c r="B513" s="6" t="s">
        <v>27</v>
      </c>
      <c r="C513" s="6">
        <v>1128299</v>
      </c>
      <c r="D513" s="7">
        <v>44211</v>
      </c>
      <c r="E513" s="6" t="s">
        <v>28</v>
      </c>
      <c r="F513" s="6" t="s">
        <v>40</v>
      </c>
      <c r="G513" s="6" t="s">
        <v>41</v>
      </c>
      <c r="H513" s="6" t="s">
        <v>20</v>
      </c>
      <c r="I513" s="8">
        <v>0.45</v>
      </c>
      <c r="J513" s="9">
        <v>3000</v>
      </c>
      <c r="K513" s="10">
        <f t="shared" si="2"/>
        <v>1350</v>
      </c>
      <c r="L513" s="10">
        <f t="shared" si="3"/>
        <v>472.49999999999994</v>
      </c>
      <c r="M513" s="11">
        <v>0.35</v>
      </c>
      <c r="O513" s="16"/>
      <c r="P513" s="14"/>
      <c r="Q513" s="12"/>
      <c r="R513" s="13"/>
    </row>
    <row r="514" spans="1:18" ht="15.75" customHeight="1">
      <c r="A514" s="1"/>
      <c r="B514" s="6" t="s">
        <v>27</v>
      </c>
      <c r="C514" s="6">
        <v>1128299</v>
      </c>
      <c r="D514" s="7">
        <v>44211</v>
      </c>
      <c r="E514" s="6" t="s">
        <v>28</v>
      </c>
      <c r="F514" s="6" t="s">
        <v>40</v>
      </c>
      <c r="G514" s="6" t="s">
        <v>41</v>
      </c>
      <c r="H514" s="6" t="s">
        <v>21</v>
      </c>
      <c r="I514" s="8">
        <v>0.5</v>
      </c>
      <c r="J514" s="9">
        <v>2500</v>
      </c>
      <c r="K514" s="10">
        <f t="shared" si="2"/>
        <v>1250</v>
      </c>
      <c r="L514" s="10">
        <f t="shared" si="3"/>
        <v>687.5</v>
      </c>
      <c r="M514" s="11">
        <v>0.55000000000000004</v>
      </c>
      <c r="O514" s="16"/>
      <c r="P514" s="14"/>
      <c r="Q514" s="12"/>
      <c r="R514" s="13"/>
    </row>
    <row r="515" spans="1:18" ht="15.75" customHeight="1">
      <c r="A515" s="1"/>
      <c r="B515" s="6" t="s">
        <v>27</v>
      </c>
      <c r="C515" s="6">
        <v>1128299</v>
      </c>
      <c r="D515" s="7">
        <v>44211</v>
      </c>
      <c r="E515" s="6" t="s">
        <v>28</v>
      </c>
      <c r="F515" s="6" t="s">
        <v>40</v>
      </c>
      <c r="G515" s="6" t="s">
        <v>41</v>
      </c>
      <c r="H515" s="6" t="s">
        <v>22</v>
      </c>
      <c r="I515" s="8">
        <v>0.45</v>
      </c>
      <c r="J515" s="9">
        <v>4750</v>
      </c>
      <c r="K515" s="10">
        <f t="shared" si="2"/>
        <v>2137.5</v>
      </c>
      <c r="L515" s="10">
        <f t="shared" si="3"/>
        <v>427.5</v>
      </c>
      <c r="M515" s="11">
        <v>0.2</v>
      </c>
      <c r="O515" s="16"/>
      <c r="P515" s="14"/>
      <c r="Q515" s="12"/>
      <c r="R515" s="13"/>
    </row>
    <row r="516" spans="1:18" ht="15.75" customHeight="1">
      <c r="A516" s="1"/>
      <c r="B516" s="6" t="s">
        <v>27</v>
      </c>
      <c r="C516" s="6">
        <v>1128299</v>
      </c>
      <c r="D516" s="7">
        <v>44242</v>
      </c>
      <c r="E516" s="6" t="s">
        <v>28</v>
      </c>
      <c r="F516" s="6" t="s">
        <v>40</v>
      </c>
      <c r="G516" s="6" t="s">
        <v>41</v>
      </c>
      <c r="H516" s="6" t="s">
        <v>17</v>
      </c>
      <c r="I516" s="8">
        <v>0.35</v>
      </c>
      <c r="J516" s="9">
        <v>5250</v>
      </c>
      <c r="K516" s="10">
        <f t="shared" ref="K516:K770" si="4">I516*J516</f>
        <v>1837.4999999999998</v>
      </c>
      <c r="L516" s="10">
        <f t="shared" ref="L516:L770" si="5">K516*M516</f>
        <v>735</v>
      </c>
      <c r="M516" s="11">
        <v>0.4</v>
      </c>
      <c r="O516" s="16"/>
      <c r="P516" s="14"/>
      <c r="Q516" s="12"/>
      <c r="R516" s="13"/>
    </row>
    <row r="517" spans="1:18" ht="15.75" customHeight="1">
      <c r="A517" s="1"/>
      <c r="B517" s="6" t="s">
        <v>27</v>
      </c>
      <c r="C517" s="6">
        <v>1128299</v>
      </c>
      <c r="D517" s="7">
        <v>44242</v>
      </c>
      <c r="E517" s="6" t="s">
        <v>28</v>
      </c>
      <c r="F517" s="6" t="s">
        <v>40</v>
      </c>
      <c r="G517" s="6" t="s">
        <v>41</v>
      </c>
      <c r="H517" s="6" t="s">
        <v>18</v>
      </c>
      <c r="I517" s="8">
        <v>0.45</v>
      </c>
      <c r="J517" s="9">
        <v>4250</v>
      </c>
      <c r="K517" s="10">
        <f t="shared" si="4"/>
        <v>1912.5</v>
      </c>
      <c r="L517" s="10">
        <f t="shared" si="5"/>
        <v>478.125</v>
      </c>
      <c r="M517" s="11">
        <v>0.25</v>
      </c>
      <c r="O517" s="16"/>
      <c r="P517" s="14"/>
      <c r="Q517" s="12"/>
      <c r="R517" s="13"/>
    </row>
    <row r="518" spans="1:18" ht="15.75" customHeight="1">
      <c r="A518" s="1"/>
      <c r="B518" s="6" t="s">
        <v>27</v>
      </c>
      <c r="C518" s="6">
        <v>1128299</v>
      </c>
      <c r="D518" s="7">
        <v>44242</v>
      </c>
      <c r="E518" s="6" t="s">
        <v>28</v>
      </c>
      <c r="F518" s="6" t="s">
        <v>40</v>
      </c>
      <c r="G518" s="6" t="s">
        <v>41</v>
      </c>
      <c r="H518" s="6" t="s">
        <v>19</v>
      </c>
      <c r="I518" s="8">
        <v>0.45</v>
      </c>
      <c r="J518" s="9">
        <v>4250</v>
      </c>
      <c r="K518" s="10">
        <f t="shared" si="4"/>
        <v>1912.5</v>
      </c>
      <c r="L518" s="10">
        <f t="shared" si="5"/>
        <v>765</v>
      </c>
      <c r="M518" s="11">
        <v>0.4</v>
      </c>
      <c r="O518" s="16"/>
      <c r="P518" s="14"/>
      <c r="Q518" s="12"/>
      <c r="R518" s="13"/>
    </row>
    <row r="519" spans="1:18" ht="15.75" customHeight="1">
      <c r="A519" s="1"/>
      <c r="B519" s="6" t="s">
        <v>27</v>
      </c>
      <c r="C519" s="6">
        <v>1128299</v>
      </c>
      <c r="D519" s="7">
        <v>44242</v>
      </c>
      <c r="E519" s="6" t="s">
        <v>28</v>
      </c>
      <c r="F519" s="6" t="s">
        <v>40</v>
      </c>
      <c r="G519" s="6" t="s">
        <v>41</v>
      </c>
      <c r="H519" s="6" t="s">
        <v>20</v>
      </c>
      <c r="I519" s="8">
        <v>0.45</v>
      </c>
      <c r="J519" s="9">
        <v>2750</v>
      </c>
      <c r="K519" s="10">
        <f t="shared" si="4"/>
        <v>1237.5</v>
      </c>
      <c r="L519" s="10">
        <f t="shared" si="5"/>
        <v>433.125</v>
      </c>
      <c r="M519" s="11">
        <v>0.35</v>
      </c>
      <c r="O519" s="16"/>
      <c r="P519" s="14"/>
      <c r="Q519" s="12"/>
      <c r="R519" s="13"/>
    </row>
    <row r="520" spans="1:18" ht="15.75" customHeight="1">
      <c r="A520" s="1"/>
      <c r="B520" s="6" t="s">
        <v>27</v>
      </c>
      <c r="C520" s="6">
        <v>1128299</v>
      </c>
      <c r="D520" s="7">
        <v>44242</v>
      </c>
      <c r="E520" s="6" t="s">
        <v>28</v>
      </c>
      <c r="F520" s="6" t="s">
        <v>40</v>
      </c>
      <c r="G520" s="6" t="s">
        <v>41</v>
      </c>
      <c r="H520" s="6" t="s">
        <v>21</v>
      </c>
      <c r="I520" s="8">
        <v>0.5</v>
      </c>
      <c r="J520" s="9">
        <v>2000</v>
      </c>
      <c r="K520" s="10">
        <f t="shared" si="4"/>
        <v>1000</v>
      </c>
      <c r="L520" s="10">
        <f t="shared" si="5"/>
        <v>550</v>
      </c>
      <c r="M520" s="11">
        <v>0.55000000000000004</v>
      </c>
      <c r="O520" s="16"/>
      <c r="P520" s="14"/>
      <c r="Q520" s="12"/>
      <c r="R520" s="13"/>
    </row>
    <row r="521" spans="1:18" ht="15.75" customHeight="1">
      <c r="A521" s="1"/>
      <c r="B521" s="6" t="s">
        <v>27</v>
      </c>
      <c r="C521" s="6">
        <v>1128299</v>
      </c>
      <c r="D521" s="7">
        <v>44242</v>
      </c>
      <c r="E521" s="6" t="s">
        <v>28</v>
      </c>
      <c r="F521" s="6" t="s">
        <v>40</v>
      </c>
      <c r="G521" s="6" t="s">
        <v>41</v>
      </c>
      <c r="H521" s="6" t="s">
        <v>22</v>
      </c>
      <c r="I521" s="8">
        <v>0.45</v>
      </c>
      <c r="J521" s="9">
        <v>4000</v>
      </c>
      <c r="K521" s="10">
        <f t="shared" si="4"/>
        <v>1800</v>
      </c>
      <c r="L521" s="10">
        <f t="shared" si="5"/>
        <v>360</v>
      </c>
      <c r="M521" s="11">
        <v>0.2</v>
      </c>
      <c r="O521" s="16"/>
      <c r="P521" s="14"/>
      <c r="Q521" s="12"/>
      <c r="R521" s="13"/>
    </row>
    <row r="522" spans="1:18" ht="15.75" customHeight="1">
      <c r="A522" s="1"/>
      <c r="B522" s="6" t="s">
        <v>27</v>
      </c>
      <c r="C522" s="6">
        <v>1128299</v>
      </c>
      <c r="D522" s="7">
        <v>44269</v>
      </c>
      <c r="E522" s="6" t="s">
        <v>28</v>
      </c>
      <c r="F522" s="6" t="s">
        <v>40</v>
      </c>
      <c r="G522" s="6" t="s">
        <v>41</v>
      </c>
      <c r="H522" s="6" t="s">
        <v>17</v>
      </c>
      <c r="I522" s="8">
        <v>0.45</v>
      </c>
      <c r="J522" s="9">
        <v>5500</v>
      </c>
      <c r="K522" s="10">
        <f t="shared" si="4"/>
        <v>2475</v>
      </c>
      <c r="L522" s="10">
        <f t="shared" si="5"/>
        <v>990</v>
      </c>
      <c r="M522" s="11">
        <v>0.4</v>
      </c>
      <c r="O522" s="16"/>
      <c r="P522" s="14"/>
      <c r="Q522" s="12"/>
      <c r="R522" s="13"/>
    </row>
    <row r="523" spans="1:18" ht="15.75" customHeight="1">
      <c r="A523" s="1"/>
      <c r="B523" s="6" t="s">
        <v>27</v>
      </c>
      <c r="C523" s="6">
        <v>1128299</v>
      </c>
      <c r="D523" s="7">
        <v>44269</v>
      </c>
      <c r="E523" s="6" t="s">
        <v>28</v>
      </c>
      <c r="F523" s="6" t="s">
        <v>40</v>
      </c>
      <c r="G523" s="6" t="s">
        <v>41</v>
      </c>
      <c r="H523" s="6" t="s">
        <v>18</v>
      </c>
      <c r="I523" s="8">
        <v>0.54999999999999993</v>
      </c>
      <c r="J523" s="9">
        <v>4000</v>
      </c>
      <c r="K523" s="10">
        <f t="shared" si="4"/>
        <v>2199.9999999999995</v>
      </c>
      <c r="L523" s="10">
        <f t="shared" si="5"/>
        <v>549.99999999999989</v>
      </c>
      <c r="M523" s="11">
        <v>0.25</v>
      </c>
      <c r="O523" s="16"/>
      <c r="P523" s="14"/>
      <c r="Q523" s="12"/>
      <c r="R523" s="13"/>
    </row>
    <row r="524" spans="1:18" ht="15.75" customHeight="1">
      <c r="A524" s="1"/>
      <c r="B524" s="6" t="s">
        <v>27</v>
      </c>
      <c r="C524" s="6">
        <v>1128299</v>
      </c>
      <c r="D524" s="7">
        <v>44269</v>
      </c>
      <c r="E524" s="6" t="s">
        <v>28</v>
      </c>
      <c r="F524" s="6" t="s">
        <v>40</v>
      </c>
      <c r="G524" s="6" t="s">
        <v>41</v>
      </c>
      <c r="H524" s="6" t="s">
        <v>19</v>
      </c>
      <c r="I524" s="8">
        <v>0.54999999999999993</v>
      </c>
      <c r="J524" s="9">
        <v>4000</v>
      </c>
      <c r="K524" s="10">
        <f t="shared" si="4"/>
        <v>2199.9999999999995</v>
      </c>
      <c r="L524" s="10">
        <f t="shared" si="5"/>
        <v>879.99999999999989</v>
      </c>
      <c r="M524" s="11">
        <v>0.4</v>
      </c>
      <c r="O524" s="16"/>
      <c r="P524" s="14"/>
      <c r="Q524" s="12"/>
      <c r="R524" s="13"/>
    </row>
    <row r="525" spans="1:18" ht="15.75" customHeight="1">
      <c r="A525" s="1"/>
      <c r="B525" s="6" t="s">
        <v>27</v>
      </c>
      <c r="C525" s="6">
        <v>1128299</v>
      </c>
      <c r="D525" s="7">
        <v>44269</v>
      </c>
      <c r="E525" s="6" t="s">
        <v>28</v>
      </c>
      <c r="F525" s="6" t="s">
        <v>40</v>
      </c>
      <c r="G525" s="6" t="s">
        <v>41</v>
      </c>
      <c r="H525" s="6" t="s">
        <v>20</v>
      </c>
      <c r="I525" s="8">
        <v>0.54999999999999993</v>
      </c>
      <c r="J525" s="9">
        <v>3000</v>
      </c>
      <c r="K525" s="10">
        <f t="shared" si="4"/>
        <v>1649.9999999999998</v>
      </c>
      <c r="L525" s="10">
        <f t="shared" si="5"/>
        <v>577.49999999999989</v>
      </c>
      <c r="M525" s="11">
        <v>0.35</v>
      </c>
      <c r="O525" s="16"/>
      <c r="P525" s="14"/>
      <c r="Q525" s="12"/>
      <c r="R525" s="13"/>
    </row>
    <row r="526" spans="1:18" ht="15.75" customHeight="1">
      <c r="A526" s="1"/>
      <c r="B526" s="6" t="s">
        <v>27</v>
      </c>
      <c r="C526" s="6">
        <v>1128299</v>
      </c>
      <c r="D526" s="7">
        <v>44269</v>
      </c>
      <c r="E526" s="6" t="s">
        <v>28</v>
      </c>
      <c r="F526" s="6" t="s">
        <v>40</v>
      </c>
      <c r="G526" s="6" t="s">
        <v>41</v>
      </c>
      <c r="H526" s="6" t="s">
        <v>21</v>
      </c>
      <c r="I526" s="8">
        <v>0.6</v>
      </c>
      <c r="J526" s="9">
        <v>1750</v>
      </c>
      <c r="K526" s="10">
        <f t="shared" si="4"/>
        <v>1050</v>
      </c>
      <c r="L526" s="10">
        <f t="shared" si="5"/>
        <v>577.5</v>
      </c>
      <c r="M526" s="11">
        <v>0.55000000000000004</v>
      </c>
      <c r="O526" s="16"/>
      <c r="P526" s="14"/>
      <c r="Q526" s="12"/>
      <c r="R526" s="13"/>
    </row>
    <row r="527" spans="1:18" ht="15.75" customHeight="1">
      <c r="A527" s="1"/>
      <c r="B527" s="6" t="s">
        <v>27</v>
      </c>
      <c r="C527" s="6">
        <v>1128299</v>
      </c>
      <c r="D527" s="7">
        <v>44269</v>
      </c>
      <c r="E527" s="6" t="s">
        <v>28</v>
      </c>
      <c r="F527" s="6" t="s">
        <v>40</v>
      </c>
      <c r="G527" s="6" t="s">
        <v>41</v>
      </c>
      <c r="H527" s="6" t="s">
        <v>22</v>
      </c>
      <c r="I527" s="8">
        <v>0.54999999999999993</v>
      </c>
      <c r="J527" s="9">
        <v>3750</v>
      </c>
      <c r="K527" s="10">
        <f t="shared" si="4"/>
        <v>2062.4999999999995</v>
      </c>
      <c r="L527" s="10">
        <f t="shared" si="5"/>
        <v>412.49999999999994</v>
      </c>
      <c r="M527" s="11">
        <v>0.2</v>
      </c>
      <c r="O527" s="16"/>
      <c r="P527" s="14"/>
      <c r="Q527" s="12"/>
      <c r="R527" s="13"/>
    </row>
    <row r="528" spans="1:18" ht="15.75" customHeight="1">
      <c r="A528" s="1"/>
      <c r="B528" s="6" t="s">
        <v>27</v>
      </c>
      <c r="C528" s="6">
        <v>1128299</v>
      </c>
      <c r="D528" s="7">
        <v>44301</v>
      </c>
      <c r="E528" s="6" t="s">
        <v>28</v>
      </c>
      <c r="F528" s="6" t="s">
        <v>40</v>
      </c>
      <c r="G528" s="6" t="s">
        <v>41</v>
      </c>
      <c r="H528" s="6" t="s">
        <v>17</v>
      </c>
      <c r="I528" s="8">
        <v>0.6</v>
      </c>
      <c r="J528" s="9">
        <v>5500</v>
      </c>
      <c r="K528" s="10">
        <f t="shared" si="4"/>
        <v>3300</v>
      </c>
      <c r="L528" s="10">
        <f t="shared" si="5"/>
        <v>1320</v>
      </c>
      <c r="M528" s="11">
        <v>0.4</v>
      </c>
      <c r="O528" s="16"/>
      <c r="P528" s="14"/>
      <c r="Q528" s="12"/>
      <c r="R528" s="13"/>
    </row>
    <row r="529" spans="1:18" ht="15.75" customHeight="1">
      <c r="A529" s="1"/>
      <c r="B529" s="6" t="s">
        <v>27</v>
      </c>
      <c r="C529" s="6">
        <v>1128299</v>
      </c>
      <c r="D529" s="7">
        <v>44301</v>
      </c>
      <c r="E529" s="6" t="s">
        <v>28</v>
      </c>
      <c r="F529" s="6" t="s">
        <v>40</v>
      </c>
      <c r="G529" s="6" t="s">
        <v>41</v>
      </c>
      <c r="H529" s="6" t="s">
        <v>18</v>
      </c>
      <c r="I529" s="8">
        <v>0.65</v>
      </c>
      <c r="J529" s="9">
        <v>3500</v>
      </c>
      <c r="K529" s="10">
        <f t="shared" si="4"/>
        <v>2275</v>
      </c>
      <c r="L529" s="10">
        <f t="shared" si="5"/>
        <v>568.75</v>
      </c>
      <c r="M529" s="11">
        <v>0.25</v>
      </c>
      <c r="O529" s="16"/>
      <c r="P529" s="14"/>
      <c r="Q529" s="12"/>
      <c r="R529" s="13"/>
    </row>
    <row r="530" spans="1:18" ht="15.75" customHeight="1">
      <c r="A530" s="1"/>
      <c r="B530" s="6" t="s">
        <v>27</v>
      </c>
      <c r="C530" s="6">
        <v>1128299</v>
      </c>
      <c r="D530" s="7">
        <v>44301</v>
      </c>
      <c r="E530" s="6" t="s">
        <v>28</v>
      </c>
      <c r="F530" s="6" t="s">
        <v>40</v>
      </c>
      <c r="G530" s="6" t="s">
        <v>41</v>
      </c>
      <c r="H530" s="6" t="s">
        <v>19</v>
      </c>
      <c r="I530" s="8">
        <v>0.65</v>
      </c>
      <c r="J530" s="9">
        <v>4000</v>
      </c>
      <c r="K530" s="10">
        <f t="shared" si="4"/>
        <v>2600</v>
      </c>
      <c r="L530" s="10">
        <f t="shared" si="5"/>
        <v>1040</v>
      </c>
      <c r="M530" s="11">
        <v>0.4</v>
      </c>
      <c r="O530" s="16"/>
      <c r="P530" s="14"/>
      <c r="Q530" s="12"/>
      <c r="R530" s="13"/>
    </row>
    <row r="531" spans="1:18" ht="15.75" customHeight="1">
      <c r="A531" s="1"/>
      <c r="B531" s="6" t="s">
        <v>27</v>
      </c>
      <c r="C531" s="6">
        <v>1128299</v>
      </c>
      <c r="D531" s="7">
        <v>44301</v>
      </c>
      <c r="E531" s="6" t="s">
        <v>28</v>
      </c>
      <c r="F531" s="6" t="s">
        <v>40</v>
      </c>
      <c r="G531" s="6" t="s">
        <v>41</v>
      </c>
      <c r="H531" s="6" t="s">
        <v>20</v>
      </c>
      <c r="I531" s="8">
        <v>0.6</v>
      </c>
      <c r="J531" s="9">
        <v>3000</v>
      </c>
      <c r="K531" s="10">
        <f t="shared" si="4"/>
        <v>1800</v>
      </c>
      <c r="L531" s="10">
        <f t="shared" si="5"/>
        <v>630</v>
      </c>
      <c r="M531" s="11">
        <v>0.35</v>
      </c>
      <c r="O531" s="16"/>
      <c r="P531" s="14"/>
      <c r="Q531" s="12"/>
      <c r="R531" s="13"/>
    </row>
    <row r="532" spans="1:18" ht="15.75" customHeight="1">
      <c r="A532" s="1"/>
      <c r="B532" s="6" t="s">
        <v>27</v>
      </c>
      <c r="C532" s="6">
        <v>1128299</v>
      </c>
      <c r="D532" s="7">
        <v>44301</v>
      </c>
      <c r="E532" s="6" t="s">
        <v>28</v>
      </c>
      <c r="F532" s="6" t="s">
        <v>40</v>
      </c>
      <c r="G532" s="6" t="s">
        <v>41</v>
      </c>
      <c r="H532" s="6" t="s">
        <v>21</v>
      </c>
      <c r="I532" s="8">
        <v>0.65</v>
      </c>
      <c r="J532" s="9">
        <v>2000</v>
      </c>
      <c r="K532" s="10">
        <f t="shared" si="4"/>
        <v>1300</v>
      </c>
      <c r="L532" s="10">
        <f t="shared" si="5"/>
        <v>715.00000000000011</v>
      </c>
      <c r="M532" s="11">
        <v>0.55000000000000004</v>
      </c>
      <c r="O532" s="16"/>
      <c r="P532" s="14"/>
      <c r="Q532" s="12"/>
      <c r="R532" s="13"/>
    </row>
    <row r="533" spans="1:18" ht="15.75" customHeight="1">
      <c r="A533" s="1"/>
      <c r="B533" s="6" t="s">
        <v>27</v>
      </c>
      <c r="C533" s="6">
        <v>1128299</v>
      </c>
      <c r="D533" s="7">
        <v>44301</v>
      </c>
      <c r="E533" s="6" t="s">
        <v>28</v>
      </c>
      <c r="F533" s="6" t="s">
        <v>40</v>
      </c>
      <c r="G533" s="6" t="s">
        <v>41</v>
      </c>
      <c r="H533" s="6" t="s">
        <v>22</v>
      </c>
      <c r="I533" s="8">
        <v>0.8</v>
      </c>
      <c r="J533" s="9">
        <v>3500</v>
      </c>
      <c r="K533" s="10">
        <f t="shared" si="4"/>
        <v>2800</v>
      </c>
      <c r="L533" s="10">
        <f t="shared" si="5"/>
        <v>560</v>
      </c>
      <c r="M533" s="11">
        <v>0.2</v>
      </c>
      <c r="O533" s="16"/>
      <c r="P533" s="14"/>
      <c r="Q533" s="12"/>
      <c r="R533" s="13"/>
    </row>
    <row r="534" spans="1:18" ht="15.75" customHeight="1">
      <c r="A534" s="1"/>
      <c r="B534" s="6" t="s">
        <v>27</v>
      </c>
      <c r="C534" s="6">
        <v>1128299</v>
      </c>
      <c r="D534" s="7">
        <v>44332</v>
      </c>
      <c r="E534" s="6" t="s">
        <v>28</v>
      </c>
      <c r="F534" s="6" t="s">
        <v>40</v>
      </c>
      <c r="G534" s="6" t="s">
        <v>41</v>
      </c>
      <c r="H534" s="6" t="s">
        <v>17</v>
      </c>
      <c r="I534" s="8">
        <v>0.6</v>
      </c>
      <c r="J534" s="9">
        <v>5500</v>
      </c>
      <c r="K534" s="10">
        <f t="shared" si="4"/>
        <v>3300</v>
      </c>
      <c r="L534" s="10">
        <f t="shared" si="5"/>
        <v>1485</v>
      </c>
      <c r="M534" s="11">
        <v>0.45</v>
      </c>
      <c r="O534" s="16"/>
      <c r="P534" s="14"/>
      <c r="Q534" s="12"/>
      <c r="R534" s="13"/>
    </row>
    <row r="535" spans="1:18" ht="15.75" customHeight="1">
      <c r="A535" s="1"/>
      <c r="B535" s="6" t="s">
        <v>27</v>
      </c>
      <c r="C535" s="6">
        <v>1128299</v>
      </c>
      <c r="D535" s="7">
        <v>44332</v>
      </c>
      <c r="E535" s="6" t="s">
        <v>28</v>
      </c>
      <c r="F535" s="6" t="s">
        <v>40</v>
      </c>
      <c r="G535" s="6" t="s">
        <v>41</v>
      </c>
      <c r="H535" s="6" t="s">
        <v>18</v>
      </c>
      <c r="I535" s="8">
        <v>0.65</v>
      </c>
      <c r="J535" s="9">
        <v>4000</v>
      </c>
      <c r="K535" s="10">
        <f t="shared" si="4"/>
        <v>2600</v>
      </c>
      <c r="L535" s="10">
        <f t="shared" si="5"/>
        <v>780</v>
      </c>
      <c r="M535" s="11">
        <v>0.3</v>
      </c>
      <c r="O535" s="16"/>
      <c r="P535" s="14"/>
      <c r="Q535" s="12"/>
      <c r="R535" s="13"/>
    </row>
    <row r="536" spans="1:18" ht="15.75" customHeight="1">
      <c r="A536" s="1"/>
      <c r="B536" s="6" t="s">
        <v>27</v>
      </c>
      <c r="C536" s="6">
        <v>1128299</v>
      </c>
      <c r="D536" s="7">
        <v>44332</v>
      </c>
      <c r="E536" s="6" t="s">
        <v>28</v>
      </c>
      <c r="F536" s="6" t="s">
        <v>40</v>
      </c>
      <c r="G536" s="6" t="s">
        <v>41</v>
      </c>
      <c r="H536" s="6" t="s">
        <v>19</v>
      </c>
      <c r="I536" s="8">
        <v>0.65</v>
      </c>
      <c r="J536" s="9">
        <v>4000</v>
      </c>
      <c r="K536" s="10">
        <f t="shared" si="4"/>
        <v>2600</v>
      </c>
      <c r="L536" s="10">
        <f t="shared" si="5"/>
        <v>1170</v>
      </c>
      <c r="M536" s="11">
        <v>0.45</v>
      </c>
      <c r="O536" s="16"/>
      <c r="P536" s="14"/>
      <c r="Q536" s="12"/>
      <c r="R536" s="13"/>
    </row>
    <row r="537" spans="1:18" ht="15.75" customHeight="1">
      <c r="A537" s="1"/>
      <c r="B537" s="6" t="s">
        <v>27</v>
      </c>
      <c r="C537" s="6">
        <v>1128299</v>
      </c>
      <c r="D537" s="7">
        <v>44332</v>
      </c>
      <c r="E537" s="6" t="s">
        <v>28</v>
      </c>
      <c r="F537" s="6" t="s">
        <v>40</v>
      </c>
      <c r="G537" s="6" t="s">
        <v>41</v>
      </c>
      <c r="H537" s="6" t="s">
        <v>20</v>
      </c>
      <c r="I537" s="8">
        <v>0.6</v>
      </c>
      <c r="J537" s="9">
        <v>3000</v>
      </c>
      <c r="K537" s="10">
        <f t="shared" si="4"/>
        <v>1800</v>
      </c>
      <c r="L537" s="10">
        <f t="shared" si="5"/>
        <v>719.99999999999989</v>
      </c>
      <c r="M537" s="11">
        <v>0.39999999999999997</v>
      </c>
      <c r="O537" s="16"/>
      <c r="P537" s="14"/>
      <c r="Q537" s="12"/>
      <c r="R537" s="13"/>
    </row>
    <row r="538" spans="1:18" ht="15.75" customHeight="1">
      <c r="A538" s="1"/>
      <c r="B538" s="6" t="s">
        <v>27</v>
      </c>
      <c r="C538" s="6">
        <v>1128299</v>
      </c>
      <c r="D538" s="7">
        <v>44332</v>
      </c>
      <c r="E538" s="6" t="s">
        <v>28</v>
      </c>
      <c r="F538" s="6" t="s">
        <v>40</v>
      </c>
      <c r="G538" s="6" t="s">
        <v>41</v>
      </c>
      <c r="H538" s="6" t="s">
        <v>21</v>
      </c>
      <c r="I538" s="8">
        <v>0.65</v>
      </c>
      <c r="J538" s="9">
        <v>2000</v>
      </c>
      <c r="K538" s="10">
        <f t="shared" si="4"/>
        <v>1300</v>
      </c>
      <c r="L538" s="10">
        <f t="shared" si="5"/>
        <v>780.00000000000011</v>
      </c>
      <c r="M538" s="11">
        <v>0.60000000000000009</v>
      </c>
      <c r="O538" s="16"/>
      <c r="P538" s="14"/>
      <c r="Q538" s="12"/>
      <c r="R538" s="13"/>
    </row>
    <row r="539" spans="1:18" ht="15.75" customHeight="1">
      <c r="A539" s="1"/>
      <c r="B539" s="6" t="s">
        <v>27</v>
      </c>
      <c r="C539" s="6">
        <v>1128299</v>
      </c>
      <c r="D539" s="7">
        <v>44332</v>
      </c>
      <c r="E539" s="6" t="s">
        <v>28</v>
      </c>
      <c r="F539" s="6" t="s">
        <v>40</v>
      </c>
      <c r="G539" s="6" t="s">
        <v>41</v>
      </c>
      <c r="H539" s="6" t="s">
        <v>22</v>
      </c>
      <c r="I539" s="8">
        <v>0.8</v>
      </c>
      <c r="J539" s="9">
        <v>4500</v>
      </c>
      <c r="K539" s="10">
        <f t="shared" si="4"/>
        <v>3600</v>
      </c>
      <c r="L539" s="10">
        <f t="shared" si="5"/>
        <v>900</v>
      </c>
      <c r="M539" s="11">
        <v>0.25</v>
      </c>
      <c r="O539" s="16"/>
      <c r="P539" s="14"/>
      <c r="Q539" s="12"/>
      <c r="R539" s="13"/>
    </row>
    <row r="540" spans="1:18" ht="15.75" customHeight="1">
      <c r="A540" s="1"/>
      <c r="B540" s="6" t="s">
        <v>27</v>
      </c>
      <c r="C540" s="6">
        <v>1128299</v>
      </c>
      <c r="D540" s="7">
        <v>44362</v>
      </c>
      <c r="E540" s="6" t="s">
        <v>28</v>
      </c>
      <c r="F540" s="6" t="s">
        <v>40</v>
      </c>
      <c r="G540" s="6" t="s">
        <v>41</v>
      </c>
      <c r="H540" s="6" t="s">
        <v>17</v>
      </c>
      <c r="I540" s="8">
        <v>0.6</v>
      </c>
      <c r="J540" s="9">
        <v>7000</v>
      </c>
      <c r="K540" s="10">
        <f t="shared" si="4"/>
        <v>4200</v>
      </c>
      <c r="L540" s="10">
        <f t="shared" si="5"/>
        <v>1890</v>
      </c>
      <c r="M540" s="11">
        <v>0.45</v>
      </c>
      <c r="O540" s="16"/>
      <c r="P540" s="14"/>
      <c r="Q540" s="12"/>
      <c r="R540" s="13"/>
    </row>
    <row r="541" spans="1:18" ht="15.75" customHeight="1">
      <c r="A541" s="1"/>
      <c r="B541" s="6" t="s">
        <v>27</v>
      </c>
      <c r="C541" s="6">
        <v>1128299</v>
      </c>
      <c r="D541" s="7">
        <v>44362</v>
      </c>
      <c r="E541" s="6" t="s">
        <v>28</v>
      </c>
      <c r="F541" s="6" t="s">
        <v>40</v>
      </c>
      <c r="G541" s="6" t="s">
        <v>41</v>
      </c>
      <c r="H541" s="6" t="s">
        <v>18</v>
      </c>
      <c r="I541" s="8">
        <v>0.65</v>
      </c>
      <c r="J541" s="9">
        <v>5500</v>
      </c>
      <c r="K541" s="10">
        <f t="shared" si="4"/>
        <v>3575</v>
      </c>
      <c r="L541" s="10">
        <f t="shared" si="5"/>
        <v>1072.5</v>
      </c>
      <c r="M541" s="11">
        <v>0.3</v>
      </c>
      <c r="O541" s="16"/>
      <c r="P541" s="14"/>
      <c r="Q541" s="12"/>
      <c r="R541" s="13"/>
    </row>
    <row r="542" spans="1:18" ht="15.75" customHeight="1">
      <c r="A542" s="1"/>
      <c r="B542" s="6" t="s">
        <v>27</v>
      </c>
      <c r="C542" s="6">
        <v>1128299</v>
      </c>
      <c r="D542" s="7">
        <v>44362</v>
      </c>
      <c r="E542" s="6" t="s">
        <v>28</v>
      </c>
      <c r="F542" s="6" t="s">
        <v>40</v>
      </c>
      <c r="G542" s="6" t="s">
        <v>41</v>
      </c>
      <c r="H542" s="6" t="s">
        <v>19</v>
      </c>
      <c r="I542" s="8">
        <v>0.65</v>
      </c>
      <c r="J542" s="9">
        <v>5500</v>
      </c>
      <c r="K542" s="10">
        <f t="shared" si="4"/>
        <v>3575</v>
      </c>
      <c r="L542" s="10">
        <f t="shared" si="5"/>
        <v>1608.75</v>
      </c>
      <c r="M542" s="11">
        <v>0.45</v>
      </c>
      <c r="O542" s="16"/>
      <c r="P542" s="14"/>
      <c r="Q542" s="12"/>
      <c r="R542" s="13"/>
    </row>
    <row r="543" spans="1:18" ht="15.75" customHeight="1">
      <c r="A543" s="1"/>
      <c r="B543" s="6" t="s">
        <v>27</v>
      </c>
      <c r="C543" s="6">
        <v>1128299</v>
      </c>
      <c r="D543" s="7">
        <v>44362</v>
      </c>
      <c r="E543" s="6" t="s">
        <v>28</v>
      </c>
      <c r="F543" s="6" t="s">
        <v>40</v>
      </c>
      <c r="G543" s="6" t="s">
        <v>41</v>
      </c>
      <c r="H543" s="6" t="s">
        <v>20</v>
      </c>
      <c r="I543" s="8">
        <v>0.6</v>
      </c>
      <c r="J543" s="9">
        <v>4250</v>
      </c>
      <c r="K543" s="10">
        <f t="shared" si="4"/>
        <v>2550</v>
      </c>
      <c r="L543" s="10">
        <f t="shared" si="5"/>
        <v>1019.9999999999999</v>
      </c>
      <c r="M543" s="11">
        <v>0.39999999999999997</v>
      </c>
      <c r="O543" s="16"/>
      <c r="P543" s="14"/>
      <c r="Q543" s="12"/>
      <c r="R543" s="13"/>
    </row>
    <row r="544" spans="1:18" ht="15.75" customHeight="1">
      <c r="A544" s="1"/>
      <c r="B544" s="6" t="s">
        <v>27</v>
      </c>
      <c r="C544" s="6">
        <v>1128299</v>
      </c>
      <c r="D544" s="7">
        <v>44362</v>
      </c>
      <c r="E544" s="6" t="s">
        <v>28</v>
      </c>
      <c r="F544" s="6" t="s">
        <v>40</v>
      </c>
      <c r="G544" s="6" t="s">
        <v>41</v>
      </c>
      <c r="H544" s="6" t="s">
        <v>21</v>
      </c>
      <c r="I544" s="8">
        <v>0.65</v>
      </c>
      <c r="J544" s="9">
        <v>3000</v>
      </c>
      <c r="K544" s="10">
        <f t="shared" si="4"/>
        <v>1950</v>
      </c>
      <c r="L544" s="10">
        <f t="shared" si="5"/>
        <v>1170.0000000000002</v>
      </c>
      <c r="M544" s="11">
        <v>0.60000000000000009</v>
      </c>
      <c r="O544" s="16"/>
      <c r="P544" s="14"/>
      <c r="Q544" s="12"/>
      <c r="R544" s="13"/>
    </row>
    <row r="545" spans="1:18" ht="15.75" customHeight="1">
      <c r="A545" s="1"/>
      <c r="B545" s="6" t="s">
        <v>27</v>
      </c>
      <c r="C545" s="6">
        <v>1128299</v>
      </c>
      <c r="D545" s="7">
        <v>44362</v>
      </c>
      <c r="E545" s="6" t="s">
        <v>28</v>
      </c>
      <c r="F545" s="6" t="s">
        <v>40</v>
      </c>
      <c r="G545" s="6" t="s">
        <v>41</v>
      </c>
      <c r="H545" s="6" t="s">
        <v>22</v>
      </c>
      <c r="I545" s="8">
        <v>0.8</v>
      </c>
      <c r="J545" s="9">
        <v>6000</v>
      </c>
      <c r="K545" s="10">
        <f t="shared" si="4"/>
        <v>4800</v>
      </c>
      <c r="L545" s="10">
        <f t="shared" si="5"/>
        <v>1200</v>
      </c>
      <c r="M545" s="11">
        <v>0.25</v>
      </c>
      <c r="O545" s="16"/>
      <c r="P545" s="14"/>
      <c r="Q545" s="12"/>
      <c r="R545" s="13"/>
    </row>
    <row r="546" spans="1:18" ht="15.75" customHeight="1">
      <c r="A546" s="1"/>
      <c r="B546" s="6" t="s">
        <v>27</v>
      </c>
      <c r="C546" s="6">
        <v>1128299</v>
      </c>
      <c r="D546" s="7">
        <v>44391</v>
      </c>
      <c r="E546" s="6" t="s">
        <v>28</v>
      </c>
      <c r="F546" s="6" t="s">
        <v>40</v>
      </c>
      <c r="G546" s="6" t="s">
        <v>41</v>
      </c>
      <c r="H546" s="6" t="s">
        <v>17</v>
      </c>
      <c r="I546" s="8">
        <v>0.6</v>
      </c>
      <c r="J546" s="9">
        <v>7500</v>
      </c>
      <c r="K546" s="10">
        <f t="shared" si="4"/>
        <v>4500</v>
      </c>
      <c r="L546" s="10">
        <f t="shared" si="5"/>
        <v>1800</v>
      </c>
      <c r="M546" s="11">
        <v>0.4</v>
      </c>
      <c r="O546" s="16"/>
      <c r="P546" s="14"/>
      <c r="Q546" s="12"/>
      <c r="R546" s="13"/>
    </row>
    <row r="547" spans="1:18" ht="15.75" customHeight="1">
      <c r="A547" s="1"/>
      <c r="B547" s="6" t="s">
        <v>27</v>
      </c>
      <c r="C547" s="6">
        <v>1128299</v>
      </c>
      <c r="D547" s="7">
        <v>44391</v>
      </c>
      <c r="E547" s="6" t="s">
        <v>28</v>
      </c>
      <c r="F547" s="6" t="s">
        <v>40</v>
      </c>
      <c r="G547" s="6" t="s">
        <v>41</v>
      </c>
      <c r="H547" s="6" t="s">
        <v>18</v>
      </c>
      <c r="I547" s="8">
        <v>0.65</v>
      </c>
      <c r="J547" s="9">
        <v>6000</v>
      </c>
      <c r="K547" s="10">
        <f t="shared" si="4"/>
        <v>3900</v>
      </c>
      <c r="L547" s="10">
        <f t="shared" si="5"/>
        <v>975</v>
      </c>
      <c r="M547" s="11">
        <v>0.25</v>
      </c>
      <c r="O547" s="16"/>
      <c r="P547" s="14"/>
      <c r="Q547" s="12"/>
      <c r="R547" s="13"/>
    </row>
    <row r="548" spans="1:18" ht="15.75" customHeight="1">
      <c r="A548" s="1"/>
      <c r="B548" s="6" t="s">
        <v>27</v>
      </c>
      <c r="C548" s="6">
        <v>1128299</v>
      </c>
      <c r="D548" s="7">
        <v>44391</v>
      </c>
      <c r="E548" s="6" t="s">
        <v>28</v>
      </c>
      <c r="F548" s="6" t="s">
        <v>40</v>
      </c>
      <c r="G548" s="6" t="s">
        <v>41</v>
      </c>
      <c r="H548" s="6" t="s">
        <v>19</v>
      </c>
      <c r="I548" s="8">
        <v>0.65</v>
      </c>
      <c r="J548" s="9">
        <v>5500</v>
      </c>
      <c r="K548" s="10">
        <f t="shared" si="4"/>
        <v>3575</v>
      </c>
      <c r="L548" s="10">
        <f t="shared" si="5"/>
        <v>1430</v>
      </c>
      <c r="M548" s="11">
        <v>0.4</v>
      </c>
      <c r="O548" s="16"/>
      <c r="P548" s="14"/>
      <c r="Q548" s="12"/>
      <c r="R548" s="13"/>
    </row>
    <row r="549" spans="1:18" ht="15.75" customHeight="1">
      <c r="A549" s="1"/>
      <c r="B549" s="6" t="s">
        <v>27</v>
      </c>
      <c r="C549" s="6">
        <v>1128299</v>
      </c>
      <c r="D549" s="7">
        <v>44391</v>
      </c>
      <c r="E549" s="6" t="s">
        <v>28</v>
      </c>
      <c r="F549" s="6" t="s">
        <v>40</v>
      </c>
      <c r="G549" s="6" t="s">
        <v>41</v>
      </c>
      <c r="H549" s="6" t="s">
        <v>20</v>
      </c>
      <c r="I549" s="8">
        <v>0.6</v>
      </c>
      <c r="J549" s="9">
        <v>4500</v>
      </c>
      <c r="K549" s="10">
        <f t="shared" si="4"/>
        <v>2700</v>
      </c>
      <c r="L549" s="10">
        <f t="shared" si="5"/>
        <v>944.99999999999989</v>
      </c>
      <c r="M549" s="11">
        <v>0.35</v>
      </c>
      <c r="O549" s="16"/>
      <c r="P549" s="14"/>
      <c r="Q549" s="12"/>
      <c r="R549" s="13"/>
    </row>
    <row r="550" spans="1:18" ht="15.75" customHeight="1">
      <c r="A550" s="1"/>
      <c r="B550" s="6" t="s">
        <v>27</v>
      </c>
      <c r="C550" s="6">
        <v>1128299</v>
      </c>
      <c r="D550" s="7">
        <v>44391</v>
      </c>
      <c r="E550" s="6" t="s">
        <v>28</v>
      </c>
      <c r="F550" s="6" t="s">
        <v>40</v>
      </c>
      <c r="G550" s="6" t="s">
        <v>41</v>
      </c>
      <c r="H550" s="6" t="s">
        <v>21</v>
      </c>
      <c r="I550" s="8">
        <v>0.65</v>
      </c>
      <c r="J550" s="9">
        <v>5000</v>
      </c>
      <c r="K550" s="10">
        <f t="shared" si="4"/>
        <v>3250</v>
      </c>
      <c r="L550" s="10">
        <f t="shared" si="5"/>
        <v>1787.5000000000002</v>
      </c>
      <c r="M550" s="11">
        <v>0.55000000000000004</v>
      </c>
      <c r="O550" s="16"/>
      <c r="P550" s="14"/>
      <c r="Q550" s="12"/>
      <c r="R550" s="13"/>
    </row>
    <row r="551" spans="1:18" ht="15.75" customHeight="1">
      <c r="A551" s="1"/>
      <c r="B551" s="6" t="s">
        <v>27</v>
      </c>
      <c r="C551" s="6">
        <v>1128299</v>
      </c>
      <c r="D551" s="7">
        <v>44391</v>
      </c>
      <c r="E551" s="6" t="s">
        <v>28</v>
      </c>
      <c r="F551" s="6" t="s">
        <v>40</v>
      </c>
      <c r="G551" s="6" t="s">
        <v>41</v>
      </c>
      <c r="H551" s="6" t="s">
        <v>22</v>
      </c>
      <c r="I551" s="8">
        <v>0.8</v>
      </c>
      <c r="J551" s="9">
        <v>5000</v>
      </c>
      <c r="K551" s="10">
        <f t="shared" si="4"/>
        <v>4000</v>
      </c>
      <c r="L551" s="10">
        <f t="shared" si="5"/>
        <v>800</v>
      </c>
      <c r="M551" s="11">
        <v>0.2</v>
      </c>
      <c r="O551" s="16"/>
      <c r="P551" s="14"/>
      <c r="Q551" s="12"/>
      <c r="R551" s="13"/>
    </row>
    <row r="552" spans="1:18" ht="15.75" customHeight="1">
      <c r="A552" s="1"/>
      <c r="B552" s="6" t="s">
        <v>27</v>
      </c>
      <c r="C552" s="6">
        <v>1128299</v>
      </c>
      <c r="D552" s="7">
        <v>44423</v>
      </c>
      <c r="E552" s="6" t="s">
        <v>28</v>
      </c>
      <c r="F552" s="6" t="s">
        <v>40</v>
      </c>
      <c r="G552" s="6" t="s">
        <v>41</v>
      </c>
      <c r="H552" s="6" t="s">
        <v>17</v>
      </c>
      <c r="I552" s="8">
        <v>0.65</v>
      </c>
      <c r="J552" s="9">
        <v>7000</v>
      </c>
      <c r="K552" s="10">
        <f t="shared" si="4"/>
        <v>4550</v>
      </c>
      <c r="L552" s="10">
        <f t="shared" si="5"/>
        <v>1820</v>
      </c>
      <c r="M552" s="11">
        <v>0.4</v>
      </c>
      <c r="O552" s="16"/>
      <c r="P552" s="14"/>
      <c r="Q552" s="12"/>
      <c r="R552" s="13"/>
    </row>
    <row r="553" spans="1:18" ht="15.75" customHeight="1">
      <c r="A553" s="1"/>
      <c r="B553" s="6" t="s">
        <v>27</v>
      </c>
      <c r="C553" s="6">
        <v>1128299</v>
      </c>
      <c r="D553" s="7">
        <v>44423</v>
      </c>
      <c r="E553" s="6" t="s">
        <v>28</v>
      </c>
      <c r="F553" s="6" t="s">
        <v>40</v>
      </c>
      <c r="G553" s="6" t="s">
        <v>41</v>
      </c>
      <c r="H553" s="6" t="s">
        <v>18</v>
      </c>
      <c r="I553" s="8">
        <v>0.70000000000000007</v>
      </c>
      <c r="J553" s="9">
        <v>6500</v>
      </c>
      <c r="K553" s="10">
        <f t="shared" si="4"/>
        <v>4550</v>
      </c>
      <c r="L553" s="10">
        <f t="shared" si="5"/>
        <v>1137.5</v>
      </c>
      <c r="M553" s="11">
        <v>0.25</v>
      </c>
      <c r="O553" s="16"/>
      <c r="P553" s="14"/>
      <c r="Q553" s="12"/>
      <c r="R553" s="13"/>
    </row>
    <row r="554" spans="1:18" ht="15.75" customHeight="1">
      <c r="A554" s="1"/>
      <c r="B554" s="6" t="s">
        <v>27</v>
      </c>
      <c r="C554" s="6">
        <v>1128299</v>
      </c>
      <c r="D554" s="7">
        <v>44423</v>
      </c>
      <c r="E554" s="6" t="s">
        <v>28</v>
      </c>
      <c r="F554" s="6" t="s">
        <v>40</v>
      </c>
      <c r="G554" s="6" t="s">
        <v>41</v>
      </c>
      <c r="H554" s="6" t="s">
        <v>19</v>
      </c>
      <c r="I554" s="8">
        <v>0.65</v>
      </c>
      <c r="J554" s="9">
        <v>5250</v>
      </c>
      <c r="K554" s="10">
        <f t="shared" si="4"/>
        <v>3412.5</v>
      </c>
      <c r="L554" s="10">
        <f t="shared" si="5"/>
        <v>1365</v>
      </c>
      <c r="M554" s="11">
        <v>0.4</v>
      </c>
      <c r="O554" s="16"/>
      <c r="P554" s="14"/>
      <c r="Q554" s="12"/>
      <c r="R554" s="13"/>
    </row>
    <row r="555" spans="1:18" ht="15.75" customHeight="1">
      <c r="A555" s="1"/>
      <c r="B555" s="6" t="s">
        <v>27</v>
      </c>
      <c r="C555" s="6">
        <v>1128299</v>
      </c>
      <c r="D555" s="7">
        <v>44423</v>
      </c>
      <c r="E555" s="6" t="s">
        <v>28</v>
      </c>
      <c r="F555" s="6" t="s">
        <v>40</v>
      </c>
      <c r="G555" s="6" t="s">
        <v>41</v>
      </c>
      <c r="H555" s="6" t="s">
        <v>20</v>
      </c>
      <c r="I555" s="8">
        <v>0.65</v>
      </c>
      <c r="J555" s="9">
        <v>4750</v>
      </c>
      <c r="K555" s="10">
        <f t="shared" si="4"/>
        <v>3087.5</v>
      </c>
      <c r="L555" s="10">
        <f t="shared" si="5"/>
        <v>1080.625</v>
      </c>
      <c r="M555" s="11">
        <v>0.35</v>
      </c>
      <c r="O555" s="16"/>
      <c r="P555" s="14"/>
      <c r="Q555" s="12"/>
      <c r="R555" s="13"/>
    </row>
    <row r="556" spans="1:18" ht="15.75" customHeight="1">
      <c r="A556" s="1"/>
      <c r="B556" s="6" t="s">
        <v>27</v>
      </c>
      <c r="C556" s="6">
        <v>1128299</v>
      </c>
      <c r="D556" s="7">
        <v>44423</v>
      </c>
      <c r="E556" s="6" t="s">
        <v>28</v>
      </c>
      <c r="F556" s="6" t="s">
        <v>40</v>
      </c>
      <c r="G556" s="6" t="s">
        <v>41</v>
      </c>
      <c r="H556" s="6" t="s">
        <v>21</v>
      </c>
      <c r="I556" s="8">
        <v>0.75</v>
      </c>
      <c r="J556" s="9">
        <v>4750</v>
      </c>
      <c r="K556" s="10">
        <f t="shared" si="4"/>
        <v>3562.5</v>
      </c>
      <c r="L556" s="10">
        <f t="shared" si="5"/>
        <v>1959.3750000000002</v>
      </c>
      <c r="M556" s="11">
        <v>0.55000000000000004</v>
      </c>
      <c r="O556" s="16"/>
      <c r="P556" s="14"/>
      <c r="Q556" s="12"/>
      <c r="R556" s="13"/>
    </row>
    <row r="557" spans="1:18" ht="15.75" customHeight="1">
      <c r="A557" s="1"/>
      <c r="B557" s="6" t="s">
        <v>27</v>
      </c>
      <c r="C557" s="6">
        <v>1128299</v>
      </c>
      <c r="D557" s="7">
        <v>44423</v>
      </c>
      <c r="E557" s="6" t="s">
        <v>28</v>
      </c>
      <c r="F557" s="6" t="s">
        <v>40</v>
      </c>
      <c r="G557" s="6" t="s">
        <v>41</v>
      </c>
      <c r="H557" s="6" t="s">
        <v>22</v>
      </c>
      <c r="I557" s="8">
        <v>0.8</v>
      </c>
      <c r="J557" s="9">
        <v>4000</v>
      </c>
      <c r="K557" s="10">
        <f t="shared" si="4"/>
        <v>3200</v>
      </c>
      <c r="L557" s="10">
        <f t="shared" si="5"/>
        <v>640</v>
      </c>
      <c r="M557" s="11">
        <v>0.2</v>
      </c>
      <c r="O557" s="16"/>
      <c r="P557" s="14"/>
      <c r="Q557" s="12"/>
      <c r="R557" s="13"/>
    </row>
    <row r="558" spans="1:18" ht="15.75" customHeight="1">
      <c r="A558" s="1"/>
      <c r="B558" s="6" t="s">
        <v>27</v>
      </c>
      <c r="C558" s="6">
        <v>1128299</v>
      </c>
      <c r="D558" s="7">
        <v>44455</v>
      </c>
      <c r="E558" s="6" t="s">
        <v>28</v>
      </c>
      <c r="F558" s="6" t="s">
        <v>40</v>
      </c>
      <c r="G558" s="6" t="s">
        <v>41</v>
      </c>
      <c r="H558" s="6" t="s">
        <v>17</v>
      </c>
      <c r="I558" s="8">
        <v>0.60000000000000009</v>
      </c>
      <c r="J558" s="9">
        <v>6000</v>
      </c>
      <c r="K558" s="10">
        <f t="shared" si="4"/>
        <v>3600.0000000000005</v>
      </c>
      <c r="L558" s="10">
        <f t="shared" si="5"/>
        <v>1260.0000000000002</v>
      </c>
      <c r="M558" s="11">
        <v>0.35000000000000003</v>
      </c>
      <c r="O558" s="16"/>
      <c r="P558" s="14"/>
      <c r="Q558" s="12"/>
      <c r="R558" s="13"/>
    </row>
    <row r="559" spans="1:18" ht="15.75" customHeight="1">
      <c r="A559" s="1"/>
      <c r="B559" s="6" t="s">
        <v>27</v>
      </c>
      <c r="C559" s="6">
        <v>1128299</v>
      </c>
      <c r="D559" s="7">
        <v>44455</v>
      </c>
      <c r="E559" s="6" t="s">
        <v>28</v>
      </c>
      <c r="F559" s="6" t="s">
        <v>40</v>
      </c>
      <c r="G559" s="6" t="s">
        <v>41</v>
      </c>
      <c r="H559" s="6" t="s">
        <v>18</v>
      </c>
      <c r="I559" s="8">
        <v>0.65000000000000013</v>
      </c>
      <c r="J559" s="9">
        <v>6000</v>
      </c>
      <c r="K559" s="10">
        <f t="shared" si="4"/>
        <v>3900.0000000000009</v>
      </c>
      <c r="L559" s="10">
        <f t="shared" si="5"/>
        <v>780.00000000000023</v>
      </c>
      <c r="M559" s="11">
        <v>0.2</v>
      </c>
      <c r="O559" s="16"/>
      <c r="P559" s="14"/>
      <c r="Q559" s="12"/>
      <c r="R559" s="13"/>
    </row>
    <row r="560" spans="1:18" ht="15.75" customHeight="1">
      <c r="A560" s="1"/>
      <c r="B560" s="6" t="s">
        <v>27</v>
      </c>
      <c r="C560" s="6">
        <v>1128299</v>
      </c>
      <c r="D560" s="7">
        <v>44455</v>
      </c>
      <c r="E560" s="6" t="s">
        <v>28</v>
      </c>
      <c r="F560" s="6" t="s">
        <v>40</v>
      </c>
      <c r="G560" s="6" t="s">
        <v>41</v>
      </c>
      <c r="H560" s="6" t="s">
        <v>19</v>
      </c>
      <c r="I560" s="8">
        <v>0.60000000000000009</v>
      </c>
      <c r="J560" s="9">
        <v>4500</v>
      </c>
      <c r="K560" s="10">
        <f t="shared" si="4"/>
        <v>2700.0000000000005</v>
      </c>
      <c r="L560" s="10">
        <f t="shared" si="5"/>
        <v>945.00000000000023</v>
      </c>
      <c r="M560" s="11">
        <v>0.35000000000000003</v>
      </c>
      <c r="O560" s="16"/>
      <c r="P560" s="14"/>
      <c r="Q560" s="12"/>
      <c r="R560" s="13"/>
    </row>
    <row r="561" spans="1:18" ht="15.75" customHeight="1">
      <c r="A561" s="1"/>
      <c r="B561" s="6" t="s">
        <v>27</v>
      </c>
      <c r="C561" s="6">
        <v>1128299</v>
      </c>
      <c r="D561" s="7">
        <v>44455</v>
      </c>
      <c r="E561" s="6" t="s">
        <v>28</v>
      </c>
      <c r="F561" s="6" t="s">
        <v>40</v>
      </c>
      <c r="G561" s="6" t="s">
        <v>41</v>
      </c>
      <c r="H561" s="6" t="s">
        <v>20</v>
      </c>
      <c r="I561" s="8">
        <v>0.60000000000000009</v>
      </c>
      <c r="J561" s="9">
        <v>4000</v>
      </c>
      <c r="K561" s="10">
        <f t="shared" si="4"/>
        <v>2400.0000000000005</v>
      </c>
      <c r="L561" s="10">
        <f t="shared" si="5"/>
        <v>720.00000000000011</v>
      </c>
      <c r="M561" s="11">
        <v>0.3</v>
      </c>
      <c r="O561" s="16"/>
      <c r="P561" s="14"/>
      <c r="Q561" s="12"/>
      <c r="R561" s="13"/>
    </row>
    <row r="562" spans="1:18" ht="15.75" customHeight="1">
      <c r="A562" s="1"/>
      <c r="B562" s="6" t="s">
        <v>27</v>
      </c>
      <c r="C562" s="6">
        <v>1128299</v>
      </c>
      <c r="D562" s="7">
        <v>44455</v>
      </c>
      <c r="E562" s="6" t="s">
        <v>28</v>
      </c>
      <c r="F562" s="6" t="s">
        <v>40</v>
      </c>
      <c r="G562" s="6" t="s">
        <v>41</v>
      </c>
      <c r="H562" s="6" t="s">
        <v>21</v>
      </c>
      <c r="I562" s="8">
        <v>0.70000000000000007</v>
      </c>
      <c r="J562" s="9">
        <v>4000</v>
      </c>
      <c r="K562" s="10">
        <f t="shared" si="4"/>
        <v>2800.0000000000005</v>
      </c>
      <c r="L562" s="10">
        <f t="shared" si="5"/>
        <v>1400.0000000000005</v>
      </c>
      <c r="M562" s="11">
        <v>0.50000000000000011</v>
      </c>
      <c r="O562" s="16"/>
      <c r="P562" s="14"/>
      <c r="Q562" s="12"/>
      <c r="R562" s="13"/>
    </row>
    <row r="563" spans="1:18" ht="15.75" customHeight="1">
      <c r="A563" s="1"/>
      <c r="B563" s="6" t="s">
        <v>27</v>
      </c>
      <c r="C563" s="6">
        <v>1128299</v>
      </c>
      <c r="D563" s="7">
        <v>44455</v>
      </c>
      <c r="E563" s="6" t="s">
        <v>28</v>
      </c>
      <c r="F563" s="6" t="s">
        <v>40</v>
      </c>
      <c r="G563" s="6" t="s">
        <v>41</v>
      </c>
      <c r="H563" s="6" t="s">
        <v>22</v>
      </c>
      <c r="I563" s="8">
        <v>0.75000000000000011</v>
      </c>
      <c r="J563" s="9">
        <v>4500</v>
      </c>
      <c r="K563" s="10">
        <f t="shared" si="4"/>
        <v>3375.0000000000005</v>
      </c>
      <c r="L563" s="10">
        <f t="shared" si="5"/>
        <v>506.25000000000017</v>
      </c>
      <c r="M563" s="11">
        <v>0.15000000000000002</v>
      </c>
      <c r="O563" s="16"/>
      <c r="P563" s="14"/>
      <c r="Q563" s="12"/>
      <c r="R563" s="13"/>
    </row>
    <row r="564" spans="1:18" ht="15.75" customHeight="1">
      <c r="A564" s="1"/>
      <c r="B564" s="6" t="s">
        <v>27</v>
      </c>
      <c r="C564" s="6">
        <v>1128299</v>
      </c>
      <c r="D564" s="7">
        <v>44484</v>
      </c>
      <c r="E564" s="6" t="s">
        <v>28</v>
      </c>
      <c r="F564" s="6" t="s">
        <v>40</v>
      </c>
      <c r="G564" s="6" t="s">
        <v>41</v>
      </c>
      <c r="H564" s="6" t="s">
        <v>17</v>
      </c>
      <c r="I564" s="8">
        <v>0.60000000000000009</v>
      </c>
      <c r="J564" s="9">
        <v>5500</v>
      </c>
      <c r="K564" s="10">
        <f t="shared" si="4"/>
        <v>3300.0000000000005</v>
      </c>
      <c r="L564" s="10">
        <f t="shared" si="5"/>
        <v>1155.0000000000002</v>
      </c>
      <c r="M564" s="11">
        <v>0.35000000000000003</v>
      </c>
      <c r="O564" s="16"/>
      <c r="P564" s="14"/>
      <c r="Q564" s="12"/>
      <c r="R564" s="13"/>
    </row>
    <row r="565" spans="1:18" ht="15.75" customHeight="1">
      <c r="A565" s="1"/>
      <c r="B565" s="6" t="s">
        <v>27</v>
      </c>
      <c r="C565" s="6">
        <v>1128299</v>
      </c>
      <c r="D565" s="7">
        <v>44484</v>
      </c>
      <c r="E565" s="6" t="s">
        <v>28</v>
      </c>
      <c r="F565" s="6" t="s">
        <v>40</v>
      </c>
      <c r="G565" s="6" t="s">
        <v>41</v>
      </c>
      <c r="H565" s="6" t="s">
        <v>18</v>
      </c>
      <c r="I565" s="8">
        <v>0.65000000000000013</v>
      </c>
      <c r="J565" s="9">
        <v>5500</v>
      </c>
      <c r="K565" s="10">
        <f t="shared" si="4"/>
        <v>3575.0000000000009</v>
      </c>
      <c r="L565" s="10">
        <f t="shared" si="5"/>
        <v>715.00000000000023</v>
      </c>
      <c r="M565" s="11">
        <v>0.2</v>
      </c>
      <c r="O565" s="16"/>
      <c r="P565" s="14"/>
      <c r="Q565" s="12"/>
      <c r="R565" s="13"/>
    </row>
    <row r="566" spans="1:18" ht="15.75" customHeight="1">
      <c r="A566" s="1"/>
      <c r="B566" s="6" t="s">
        <v>27</v>
      </c>
      <c r="C566" s="6">
        <v>1128299</v>
      </c>
      <c r="D566" s="7">
        <v>44484</v>
      </c>
      <c r="E566" s="6" t="s">
        <v>28</v>
      </c>
      <c r="F566" s="6" t="s">
        <v>40</v>
      </c>
      <c r="G566" s="6" t="s">
        <v>41</v>
      </c>
      <c r="H566" s="6" t="s">
        <v>19</v>
      </c>
      <c r="I566" s="8">
        <v>0.60000000000000009</v>
      </c>
      <c r="J566" s="9">
        <v>3750</v>
      </c>
      <c r="K566" s="10">
        <f t="shared" si="4"/>
        <v>2250.0000000000005</v>
      </c>
      <c r="L566" s="10">
        <f t="shared" si="5"/>
        <v>787.50000000000023</v>
      </c>
      <c r="M566" s="11">
        <v>0.35000000000000003</v>
      </c>
      <c r="O566" s="16"/>
      <c r="P566" s="14"/>
      <c r="Q566" s="12"/>
      <c r="R566" s="13"/>
    </row>
    <row r="567" spans="1:18" ht="15.75" customHeight="1">
      <c r="A567" s="1"/>
      <c r="B567" s="6" t="s">
        <v>27</v>
      </c>
      <c r="C567" s="6">
        <v>1128299</v>
      </c>
      <c r="D567" s="7">
        <v>44484</v>
      </c>
      <c r="E567" s="6" t="s">
        <v>28</v>
      </c>
      <c r="F567" s="6" t="s">
        <v>40</v>
      </c>
      <c r="G567" s="6" t="s">
        <v>41</v>
      </c>
      <c r="H567" s="6" t="s">
        <v>20</v>
      </c>
      <c r="I567" s="8">
        <v>0.60000000000000009</v>
      </c>
      <c r="J567" s="9">
        <v>3500</v>
      </c>
      <c r="K567" s="10">
        <f t="shared" si="4"/>
        <v>2100.0000000000005</v>
      </c>
      <c r="L567" s="10">
        <f t="shared" si="5"/>
        <v>630.00000000000011</v>
      </c>
      <c r="M567" s="11">
        <v>0.3</v>
      </c>
      <c r="O567" s="16"/>
      <c r="P567" s="14"/>
      <c r="Q567" s="12"/>
      <c r="R567" s="13"/>
    </row>
    <row r="568" spans="1:18" ht="15.75" customHeight="1">
      <c r="A568" s="1"/>
      <c r="B568" s="6" t="s">
        <v>27</v>
      </c>
      <c r="C568" s="6">
        <v>1128299</v>
      </c>
      <c r="D568" s="7">
        <v>44484</v>
      </c>
      <c r="E568" s="6" t="s">
        <v>28</v>
      </c>
      <c r="F568" s="6" t="s">
        <v>40</v>
      </c>
      <c r="G568" s="6" t="s">
        <v>41</v>
      </c>
      <c r="H568" s="6" t="s">
        <v>21</v>
      </c>
      <c r="I568" s="8">
        <v>0.70000000000000007</v>
      </c>
      <c r="J568" s="9">
        <v>3250</v>
      </c>
      <c r="K568" s="10">
        <f t="shared" si="4"/>
        <v>2275</v>
      </c>
      <c r="L568" s="10">
        <f t="shared" si="5"/>
        <v>1137.5000000000002</v>
      </c>
      <c r="M568" s="11">
        <v>0.50000000000000011</v>
      </c>
      <c r="O568" s="16"/>
      <c r="P568" s="14"/>
      <c r="Q568" s="12"/>
      <c r="R568" s="13"/>
    </row>
    <row r="569" spans="1:18" ht="15.75" customHeight="1">
      <c r="A569" s="1"/>
      <c r="B569" s="6" t="s">
        <v>27</v>
      </c>
      <c r="C569" s="6">
        <v>1128299</v>
      </c>
      <c r="D569" s="7">
        <v>44484</v>
      </c>
      <c r="E569" s="6" t="s">
        <v>28</v>
      </c>
      <c r="F569" s="6" t="s">
        <v>40</v>
      </c>
      <c r="G569" s="6" t="s">
        <v>41</v>
      </c>
      <c r="H569" s="6" t="s">
        <v>22</v>
      </c>
      <c r="I569" s="8">
        <v>0.75000000000000011</v>
      </c>
      <c r="J569" s="9">
        <v>3750</v>
      </c>
      <c r="K569" s="10">
        <f t="shared" si="4"/>
        <v>2812.5000000000005</v>
      </c>
      <c r="L569" s="10">
        <f t="shared" si="5"/>
        <v>421.87500000000011</v>
      </c>
      <c r="M569" s="11">
        <v>0.15000000000000002</v>
      </c>
      <c r="O569" s="16"/>
      <c r="P569" s="14"/>
      <c r="Q569" s="12"/>
      <c r="R569" s="13"/>
    </row>
    <row r="570" spans="1:18" ht="15.75" customHeight="1">
      <c r="A570" s="1"/>
      <c r="B570" s="6" t="s">
        <v>27</v>
      </c>
      <c r="C570" s="6">
        <v>1128299</v>
      </c>
      <c r="D570" s="7">
        <v>44515</v>
      </c>
      <c r="E570" s="6" t="s">
        <v>28</v>
      </c>
      <c r="F570" s="6" t="s">
        <v>40</v>
      </c>
      <c r="G570" s="6" t="s">
        <v>41</v>
      </c>
      <c r="H570" s="6" t="s">
        <v>17</v>
      </c>
      <c r="I570" s="8">
        <v>0.60000000000000009</v>
      </c>
      <c r="J570" s="9">
        <v>5750</v>
      </c>
      <c r="K570" s="10">
        <f t="shared" si="4"/>
        <v>3450.0000000000005</v>
      </c>
      <c r="L570" s="10">
        <f t="shared" si="5"/>
        <v>1207.5000000000002</v>
      </c>
      <c r="M570" s="11">
        <v>0.35000000000000003</v>
      </c>
      <c r="O570" s="16"/>
      <c r="P570" s="14"/>
      <c r="Q570" s="12"/>
      <c r="R570" s="13"/>
    </row>
    <row r="571" spans="1:18" ht="15.75" customHeight="1">
      <c r="A571" s="1"/>
      <c r="B571" s="6" t="s">
        <v>27</v>
      </c>
      <c r="C571" s="6">
        <v>1128299</v>
      </c>
      <c r="D571" s="7">
        <v>44515</v>
      </c>
      <c r="E571" s="6" t="s">
        <v>28</v>
      </c>
      <c r="F571" s="6" t="s">
        <v>40</v>
      </c>
      <c r="G571" s="6" t="s">
        <v>41</v>
      </c>
      <c r="H571" s="6" t="s">
        <v>18</v>
      </c>
      <c r="I571" s="8">
        <v>0.65000000000000013</v>
      </c>
      <c r="J571" s="9">
        <v>5750</v>
      </c>
      <c r="K571" s="10">
        <f t="shared" si="4"/>
        <v>3737.5000000000009</v>
      </c>
      <c r="L571" s="10">
        <f t="shared" si="5"/>
        <v>747.50000000000023</v>
      </c>
      <c r="M571" s="11">
        <v>0.2</v>
      </c>
      <c r="O571" s="16"/>
      <c r="P571" s="14"/>
      <c r="Q571" s="12"/>
      <c r="R571" s="13"/>
    </row>
    <row r="572" spans="1:18" ht="15.75" customHeight="1">
      <c r="A572" s="1"/>
      <c r="B572" s="6" t="s">
        <v>27</v>
      </c>
      <c r="C572" s="6">
        <v>1128299</v>
      </c>
      <c r="D572" s="7">
        <v>44515</v>
      </c>
      <c r="E572" s="6" t="s">
        <v>28</v>
      </c>
      <c r="F572" s="6" t="s">
        <v>40</v>
      </c>
      <c r="G572" s="6" t="s">
        <v>41</v>
      </c>
      <c r="H572" s="6" t="s">
        <v>19</v>
      </c>
      <c r="I572" s="8">
        <v>0.60000000000000009</v>
      </c>
      <c r="J572" s="9">
        <v>4250</v>
      </c>
      <c r="K572" s="10">
        <f t="shared" si="4"/>
        <v>2550.0000000000005</v>
      </c>
      <c r="L572" s="10">
        <f t="shared" si="5"/>
        <v>892.50000000000023</v>
      </c>
      <c r="M572" s="11">
        <v>0.35000000000000003</v>
      </c>
      <c r="O572" s="16"/>
      <c r="P572" s="14"/>
      <c r="Q572" s="12"/>
      <c r="R572" s="13"/>
    </row>
    <row r="573" spans="1:18" ht="15.75" customHeight="1">
      <c r="A573" s="1"/>
      <c r="B573" s="6" t="s">
        <v>27</v>
      </c>
      <c r="C573" s="6">
        <v>1128299</v>
      </c>
      <c r="D573" s="7">
        <v>44515</v>
      </c>
      <c r="E573" s="6" t="s">
        <v>28</v>
      </c>
      <c r="F573" s="6" t="s">
        <v>40</v>
      </c>
      <c r="G573" s="6" t="s">
        <v>41</v>
      </c>
      <c r="H573" s="6" t="s">
        <v>20</v>
      </c>
      <c r="I573" s="8">
        <v>0.60000000000000009</v>
      </c>
      <c r="J573" s="9">
        <v>4000</v>
      </c>
      <c r="K573" s="10">
        <f t="shared" si="4"/>
        <v>2400.0000000000005</v>
      </c>
      <c r="L573" s="10">
        <f t="shared" si="5"/>
        <v>720.00000000000011</v>
      </c>
      <c r="M573" s="11">
        <v>0.3</v>
      </c>
      <c r="O573" s="16"/>
      <c r="P573" s="14"/>
      <c r="Q573" s="12"/>
      <c r="R573" s="13"/>
    </row>
    <row r="574" spans="1:18" ht="15.75" customHeight="1">
      <c r="A574" s="1"/>
      <c r="B574" s="6" t="s">
        <v>27</v>
      </c>
      <c r="C574" s="6">
        <v>1128299</v>
      </c>
      <c r="D574" s="7">
        <v>44515</v>
      </c>
      <c r="E574" s="6" t="s">
        <v>28</v>
      </c>
      <c r="F574" s="6" t="s">
        <v>40</v>
      </c>
      <c r="G574" s="6" t="s">
        <v>41</v>
      </c>
      <c r="H574" s="6" t="s">
        <v>21</v>
      </c>
      <c r="I574" s="8">
        <v>0.70000000000000007</v>
      </c>
      <c r="J574" s="9">
        <v>3500</v>
      </c>
      <c r="K574" s="10">
        <f t="shared" si="4"/>
        <v>2450.0000000000005</v>
      </c>
      <c r="L574" s="10">
        <f t="shared" si="5"/>
        <v>1225.0000000000005</v>
      </c>
      <c r="M574" s="11">
        <v>0.50000000000000011</v>
      </c>
      <c r="O574" s="16"/>
      <c r="P574" s="14"/>
      <c r="Q574" s="12"/>
      <c r="R574" s="13"/>
    </row>
    <row r="575" spans="1:18" ht="15.75" customHeight="1">
      <c r="A575" s="1"/>
      <c r="B575" s="6" t="s">
        <v>27</v>
      </c>
      <c r="C575" s="6">
        <v>1128299</v>
      </c>
      <c r="D575" s="7">
        <v>44515</v>
      </c>
      <c r="E575" s="6" t="s">
        <v>28</v>
      </c>
      <c r="F575" s="6" t="s">
        <v>40</v>
      </c>
      <c r="G575" s="6" t="s">
        <v>41</v>
      </c>
      <c r="H575" s="6" t="s">
        <v>22</v>
      </c>
      <c r="I575" s="8">
        <v>0.75000000000000011</v>
      </c>
      <c r="J575" s="9">
        <v>4750</v>
      </c>
      <c r="K575" s="10">
        <f t="shared" si="4"/>
        <v>3562.5000000000005</v>
      </c>
      <c r="L575" s="10">
        <f t="shared" si="5"/>
        <v>534.37500000000011</v>
      </c>
      <c r="M575" s="11">
        <v>0.15000000000000002</v>
      </c>
      <c r="O575" s="16"/>
      <c r="P575" s="14"/>
      <c r="Q575" s="12"/>
      <c r="R575" s="13"/>
    </row>
    <row r="576" spans="1:18" ht="15.75" customHeight="1">
      <c r="A576" s="1"/>
      <c r="B576" s="6" t="s">
        <v>27</v>
      </c>
      <c r="C576" s="6">
        <v>1128299</v>
      </c>
      <c r="D576" s="7">
        <v>44544</v>
      </c>
      <c r="E576" s="6" t="s">
        <v>28</v>
      </c>
      <c r="F576" s="6" t="s">
        <v>40</v>
      </c>
      <c r="G576" s="6" t="s">
        <v>41</v>
      </c>
      <c r="H576" s="6" t="s">
        <v>17</v>
      </c>
      <c r="I576" s="8">
        <v>0.60000000000000009</v>
      </c>
      <c r="J576" s="9">
        <v>6750</v>
      </c>
      <c r="K576" s="10">
        <f t="shared" si="4"/>
        <v>4050.0000000000005</v>
      </c>
      <c r="L576" s="10">
        <f t="shared" si="5"/>
        <v>1417.5000000000002</v>
      </c>
      <c r="M576" s="11">
        <v>0.35000000000000003</v>
      </c>
      <c r="O576" s="16"/>
      <c r="P576" s="14"/>
      <c r="Q576" s="12"/>
      <c r="R576" s="13"/>
    </row>
    <row r="577" spans="1:18" ht="15.75" customHeight="1">
      <c r="A577" s="1"/>
      <c r="B577" s="6" t="s">
        <v>27</v>
      </c>
      <c r="C577" s="6">
        <v>1128299</v>
      </c>
      <c r="D577" s="7">
        <v>44544</v>
      </c>
      <c r="E577" s="6" t="s">
        <v>28</v>
      </c>
      <c r="F577" s="6" t="s">
        <v>40</v>
      </c>
      <c r="G577" s="6" t="s">
        <v>41</v>
      </c>
      <c r="H577" s="6" t="s">
        <v>18</v>
      </c>
      <c r="I577" s="8">
        <v>0.65000000000000013</v>
      </c>
      <c r="J577" s="9">
        <v>6750</v>
      </c>
      <c r="K577" s="10">
        <f t="shared" si="4"/>
        <v>4387.5000000000009</v>
      </c>
      <c r="L577" s="10">
        <f t="shared" si="5"/>
        <v>877.50000000000023</v>
      </c>
      <c r="M577" s="11">
        <v>0.2</v>
      </c>
      <c r="O577" s="16"/>
      <c r="P577" s="14"/>
      <c r="Q577" s="12"/>
      <c r="R577" s="13"/>
    </row>
    <row r="578" spans="1:18" ht="15.75" customHeight="1">
      <c r="A578" s="1"/>
      <c r="B578" s="6" t="s">
        <v>27</v>
      </c>
      <c r="C578" s="6">
        <v>1128299</v>
      </c>
      <c r="D578" s="7">
        <v>44544</v>
      </c>
      <c r="E578" s="6" t="s">
        <v>28</v>
      </c>
      <c r="F578" s="6" t="s">
        <v>40</v>
      </c>
      <c r="G578" s="6" t="s">
        <v>41</v>
      </c>
      <c r="H578" s="6" t="s">
        <v>19</v>
      </c>
      <c r="I578" s="8">
        <v>0.60000000000000009</v>
      </c>
      <c r="J578" s="9">
        <v>4750</v>
      </c>
      <c r="K578" s="10">
        <f t="shared" si="4"/>
        <v>2850.0000000000005</v>
      </c>
      <c r="L578" s="10">
        <f t="shared" si="5"/>
        <v>997.50000000000023</v>
      </c>
      <c r="M578" s="11">
        <v>0.35000000000000003</v>
      </c>
      <c r="O578" s="16"/>
      <c r="P578" s="14"/>
      <c r="Q578" s="12"/>
      <c r="R578" s="13"/>
    </row>
    <row r="579" spans="1:18" ht="15.75" customHeight="1">
      <c r="A579" s="1"/>
      <c r="B579" s="6" t="s">
        <v>27</v>
      </c>
      <c r="C579" s="6">
        <v>1128299</v>
      </c>
      <c r="D579" s="7">
        <v>44544</v>
      </c>
      <c r="E579" s="6" t="s">
        <v>28</v>
      </c>
      <c r="F579" s="6" t="s">
        <v>40</v>
      </c>
      <c r="G579" s="6" t="s">
        <v>41</v>
      </c>
      <c r="H579" s="6" t="s">
        <v>20</v>
      </c>
      <c r="I579" s="8">
        <v>0.60000000000000009</v>
      </c>
      <c r="J579" s="9">
        <v>4750</v>
      </c>
      <c r="K579" s="10">
        <f t="shared" si="4"/>
        <v>2850.0000000000005</v>
      </c>
      <c r="L579" s="10">
        <f t="shared" si="5"/>
        <v>855.00000000000011</v>
      </c>
      <c r="M579" s="11">
        <v>0.3</v>
      </c>
      <c r="O579" s="16"/>
      <c r="P579" s="14"/>
      <c r="Q579" s="12"/>
      <c r="R579" s="13"/>
    </row>
    <row r="580" spans="1:18" ht="15.75" customHeight="1">
      <c r="A580" s="1"/>
      <c r="B580" s="6" t="s">
        <v>27</v>
      </c>
      <c r="C580" s="6">
        <v>1128299</v>
      </c>
      <c r="D580" s="7">
        <v>44544</v>
      </c>
      <c r="E580" s="6" t="s">
        <v>28</v>
      </c>
      <c r="F580" s="6" t="s">
        <v>40</v>
      </c>
      <c r="G580" s="6" t="s">
        <v>41</v>
      </c>
      <c r="H580" s="6" t="s">
        <v>21</v>
      </c>
      <c r="I580" s="8">
        <v>0.70000000000000007</v>
      </c>
      <c r="J580" s="9">
        <v>4000</v>
      </c>
      <c r="K580" s="10">
        <f t="shared" si="4"/>
        <v>2800.0000000000005</v>
      </c>
      <c r="L580" s="10">
        <f t="shared" si="5"/>
        <v>1400.0000000000005</v>
      </c>
      <c r="M580" s="11">
        <v>0.50000000000000011</v>
      </c>
      <c r="O580" s="16"/>
      <c r="P580" s="14"/>
      <c r="Q580" s="12"/>
      <c r="R580" s="13"/>
    </row>
    <row r="581" spans="1:18" ht="15.75" customHeight="1">
      <c r="A581" s="1"/>
      <c r="B581" s="6" t="s">
        <v>27</v>
      </c>
      <c r="C581" s="6">
        <v>1128299</v>
      </c>
      <c r="D581" s="7">
        <v>44544</v>
      </c>
      <c r="E581" s="6" t="s">
        <v>28</v>
      </c>
      <c r="F581" s="6" t="s">
        <v>40</v>
      </c>
      <c r="G581" s="6" t="s">
        <v>41</v>
      </c>
      <c r="H581" s="6" t="s">
        <v>22</v>
      </c>
      <c r="I581" s="8">
        <v>0.75000000000000011</v>
      </c>
      <c r="J581" s="9">
        <v>5000</v>
      </c>
      <c r="K581" s="10">
        <f t="shared" si="4"/>
        <v>3750.0000000000005</v>
      </c>
      <c r="L581" s="10">
        <f t="shared" si="5"/>
        <v>562.50000000000011</v>
      </c>
      <c r="M581" s="11">
        <v>0.15000000000000002</v>
      </c>
      <c r="O581" s="16"/>
      <c r="P581" s="14"/>
      <c r="Q581" s="12"/>
      <c r="R581" s="13"/>
    </row>
    <row r="582" spans="1:18" ht="15.75" customHeight="1">
      <c r="A582" s="1" t="s">
        <v>39</v>
      </c>
      <c r="B582" s="6" t="s">
        <v>27</v>
      </c>
      <c r="C582" s="6">
        <v>1128299</v>
      </c>
      <c r="D582" s="7">
        <v>44201</v>
      </c>
      <c r="E582" s="6" t="s">
        <v>28</v>
      </c>
      <c r="F582" s="6" t="s">
        <v>42</v>
      </c>
      <c r="G582" s="6" t="s">
        <v>43</v>
      </c>
      <c r="H582" s="6" t="s">
        <v>17</v>
      </c>
      <c r="I582" s="8">
        <v>0.3</v>
      </c>
      <c r="J582" s="9">
        <v>4250</v>
      </c>
      <c r="K582" s="10">
        <f t="shared" si="4"/>
        <v>1275</v>
      </c>
      <c r="L582" s="10">
        <f t="shared" si="5"/>
        <v>446.25000000000006</v>
      </c>
      <c r="M582" s="11">
        <v>0.35000000000000003</v>
      </c>
      <c r="O582" s="16"/>
      <c r="P582" s="14"/>
      <c r="Q582" s="12"/>
      <c r="R582" s="13"/>
    </row>
    <row r="583" spans="1:18" ht="15.75" customHeight="1">
      <c r="A583" s="1"/>
      <c r="B583" s="6" t="s">
        <v>27</v>
      </c>
      <c r="C583" s="6">
        <v>1128299</v>
      </c>
      <c r="D583" s="7">
        <v>44201</v>
      </c>
      <c r="E583" s="6" t="s">
        <v>28</v>
      </c>
      <c r="F583" s="6" t="s">
        <v>42</v>
      </c>
      <c r="G583" s="6" t="s">
        <v>43</v>
      </c>
      <c r="H583" s="6" t="s">
        <v>18</v>
      </c>
      <c r="I583" s="8">
        <v>0.4</v>
      </c>
      <c r="J583" s="9">
        <v>4250</v>
      </c>
      <c r="K583" s="10">
        <f t="shared" si="4"/>
        <v>1700</v>
      </c>
      <c r="L583" s="10">
        <f t="shared" si="5"/>
        <v>340</v>
      </c>
      <c r="M583" s="11">
        <v>0.2</v>
      </c>
      <c r="O583" s="16"/>
      <c r="P583" s="14"/>
      <c r="Q583" s="12"/>
      <c r="R583" s="13"/>
    </row>
    <row r="584" spans="1:18" ht="15.75" customHeight="1">
      <c r="A584" s="1"/>
      <c r="B584" s="6" t="s">
        <v>27</v>
      </c>
      <c r="C584" s="6">
        <v>1128299</v>
      </c>
      <c r="D584" s="7">
        <v>44201</v>
      </c>
      <c r="E584" s="6" t="s">
        <v>28</v>
      </c>
      <c r="F584" s="6" t="s">
        <v>42</v>
      </c>
      <c r="G584" s="6" t="s">
        <v>43</v>
      </c>
      <c r="H584" s="6" t="s">
        <v>19</v>
      </c>
      <c r="I584" s="8">
        <v>0.4</v>
      </c>
      <c r="J584" s="9">
        <v>4250</v>
      </c>
      <c r="K584" s="10">
        <f t="shared" si="4"/>
        <v>1700</v>
      </c>
      <c r="L584" s="10">
        <f t="shared" si="5"/>
        <v>595</v>
      </c>
      <c r="M584" s="11">
        <v>0.35000000000000003</v>
      </c>
      <c r="O584" s="16"/>
      <c r="P584" s="14"/>
      <c r="Q584" s="12"/>
      <c r="R584" s="13"/>
    </row>
    <row r="585" spans="1:18" ht="15.75" customHeight="1">
      <c r="A585" s="1"/>
      <c r="B585" s="6" t="s">
        <v>27</v>
      </c>
      <c r="C585" s="6">
        <v>1128299</v>
      </c>
      <c r="D585" s="7">
        <v>44201</v>
      </c>
      <c r="E585" s="6" t="s">
        <v>28</v>
      </c>
      <c r="F585" s="6" t="s">
        <v>42</v>
      </c>
      <c r="G585" s="6" t="s">
        <v>43</v>
      </c>
      <c r="H585" s="6" t="s">
        <v>20</v>
      </c>
      <c r="I585" s="8">
        <v>0.4</v>
      </c>
      <c r="J585" s="9">
        <v>2750</v>
      </c>
      <c r="K585" s="10">
        <f t="shared" si="4"/>
        <v>1100</v>
      </c>
      <c r="L585" s="10">
        <f t="shared" si="5"/>
        <v>330</v>
      </c>
      <c r="M585" s="11">
        <v>0.3</v>
      </c>
      <c r="O585" s="16"/>
      <c r="P585" s="14"/>
      <c r="Q585" s="12"/>
      <c r="R585" s="13"/>
    </row>
    <row r="586" spans="1:18" ht="15.75" customHeight="1">
      <c r="A586" s="1"/>
      <c r="B586" s="6" t="s">
        <v>27</v>
      </c>
      <c r="C586" s="6">
        <v>1128299</v>
      </c>
      <c r="D586" s="7">
        <v>44201</v>
      </c>
      <c r="E586" s="6" t="s">
        <v>28</v>
      </c>
      <c r="F586" s="6" t="s">
        <v>42</v>
      </c>
      <c r="G586" s="6" t="s">
        <v>43</v>
      </c>
      <c r="H586" s="6" t="s">
        <v>21</v>
      </c>
      <c r="I586" s="8">
        <v>0.45</v>
      </c>
      <c r="J586" s="9">
        <v>2250</v>
      </c>
      <c r="K586" s="10">
        <f t="shared" si="4"/>
        <v>1012.5</v>
      </c>
      <c r="L586" s="10">
        <f t="shared" si="5"/>
        <v>506.25</v>
      </c>
      <c r="M586" s="11">
        <v>0.5</v>
      </c>
      <c r="O586" s="16"/>
      <c r="P586" s="14"/>
      <c r="Q586" s="12"/>
      <c r="R586" s="13"/>
    </row>
    <row r="587" spans="1:18" ht="15.75" customHeight="1">
      <c r="A587" s="1"/>
      <c r="B587" s="6" t="s">
        <v>27</v>
      </c>
      <c r="C587" s="6">
        <v>1128299</v>
      </c>
      <c r="D587" s="7">
        <v>44201</v>
      </c>
      <c r="E587" s="6" t="s">
        <v>28</v>
      </c>
      <c r="F587" s="6" t="s">
        <v>42</v>
      </c>
      <c r="G587" s="6" t="s">
        <v>43</v>
      </c>
      <c r="H587" s="6" t="s">
        <v>22</v>
      </c>
      <c r="I587" s="8">
        <v>0.4</v>
      </c>
      <c r="J587" s="9">
        <v>4750</v>
      </c>
      <c r="K587" s="10">
        <f t="shared" si="4"/>
        <v>1900</v>
      </c>
      <c r="L587" s="10">
        <f t="shared" si="5"/>
        <v>285.00000000000006</v>
      </c>
      <c r="M587" s="11">
        <v>0.15000000000000002</v>
      </c>
      <c r="O587" s="16"/>
      <c r="P587" s="14"/>
      <c r="Q587" s="12"/>
      <c r="R587" s="13"/>
    </row>
    <row r="588" spans="1:18" ht="15.75" customHeight="1">
      <c r="A588" s="1"/>
      <c r="B588" s="6" t="s">
        <v>27</v>
      </c>
      <c r="C588" s="6">
        <v>1128299</v>
      </c>
      <c r="D588" s="7">
        <v>44232</v>
      </c>
      <c r="E588" s="6" t="s">
        <v>28</v>
      </c>
      <c r="F588" s="6" t="s">
        <v>42</v>
      </c>
      <c r="G588" s="6" t="s">
        <v>43</v>
      </c>
      <c r="H588" s="6" t="s">
        <v>17</v>
      </c>
      <c r="I588" s="8">
        <v>0.3</v>
      </c>
      <c r="J588" s="9">
        <v>5250</v>
      </c>
      <c r="K588" s="10">
        <f t="shared" si="4"/>
        <v>1575</v>
      </c>
      <c r="L588" s="10">
        <f t="shared" si="5"/>
        <v>551.25</v>
      </c>
      <c r="M588" s="11">
        <v>0.35000000000000003</v>
      </c>
      <c r="O588" s="16"/>
      <c r="P588" s="14"/>
      <c r="Q588" s="12"/>
      <c r="R588" s="13"/>
    </row>
    <row r="589" spans="1:18" ht="15.75" customHeight="1">
      <c r="A589" s="1"/>
      <c r="B589" s="6" t="s">
        <v>27</v>
      </c>
      <c r="C589" s="6">
        <v>1128299</v>
      </c>
      <c r="D589" s="7">
        <v>44232</v>
      </c>
      <c r="E589" s="6" t="s">
        <v>28</v>
      </c>
      <c r="F589" s="6" t="s">
        <v>42</v>
      </c>
      <c r="G589" s="6" t="s">
        <v>43</v>
      </c>
      <c r="H589" s="6" t="s">
        <v>18</v>
      </c>
      <c r="I589" s="8">
        <v>0.4</v>
      </c>
      <c r="J589" s="9">
        <v>4250</v>
      </c>
      <c r="K589" s="10">
        <f t="shared" si="4"/>
        <v>1700</v>
      </c>
      <c r="L589" s="10">
        <f t="shared" si="5"/>
        <v>340</v>
      </c>
      <c r="M589" s="11">
        <v>0.2</v>
      </c>
      <c r="O589" s="16"/>
      <c r="P589" s="14"/>
      <c r="Q589" s="12"/>
      <c r="R589" s="13"/>
    </row>
    <row r="590" spans="1:18" ht="15.75" customHeight="1">
      <c r="A590" s="1"/>
      <c r="B590" s="6" t="s">
        <v>27</v>
      </c>
      <c r="C590" s="6">
        <v>1128299</v>
      </c>
      <c r="D590" s="7">
        <v>44232</v>
      </c>
      <c r="E590" s="6" t="s">
        <v>28</v>
      </c>
      <c r="F590" s="6" t="s">
        <v>42</v>
      </c>
      <c r="G590" s="6" t="s">
        <v>43</v>
      </c>
      <c r="H590" s="6" t="s">
        <v>19</v>
      </c>
      <c r="I590" s="8">
        <v>0.4</v>
      </c>
      <c r="J590" s="9">
        <v>4250</v>
      </c>
      <c r="K590" s="10">
        <f t="shared" si="4"/>
        <v>1700</v>
      </c>
      <c r="L590" s="10">
        <f t="shared" si="5"/>
        <v>595</v>
      </c>
      <c r="M590" s="11">
        <v>0.35000000000000003</v>
      </c>
      <c r="O590" s="16"/>
      <c r="P590" s="14"/>
      <c r="Q590" s="12"/>
      <c r="R590" s="13"/>
    </row>
    <row r="591" spans="1:18" ht="15.75" customHeight="1">
      <c r="A591" s="1"/>
      <c r="B591" s="6" t="s">
        <v>27</v>
      </c>
      <c r="C591" s="6">
        <v>1128299</v>
      </c>
      <c r="D591" s="7">
        <v>44232</v>
      </c>
      <c r="E591" s="6" t="s">
        <v>28</v>
      </c>
      <c r="F591" s="6" t="s">
        <v>42</v>
      </c>
      <c r="G591" s="6" t="s">
        <v>43</v>
      </c>
      <c r="H591" s="6" t="s">
        <v>20</v>
      </c>
      <c r="I591" s="8">
        <v>0.4</v>
      </c>
      <c r="J591" s="9">
        <v>2750</v>
      </c>
      <c r="K591" s="10">
        <f t="shared" si="4"/>
        <v>1100</v>
      </c>
      <c r="L591" s="10">
        <f t="shared" si="5"/>
        <v>330</v>
      </c>
      <c r="M591" s="11">
        <v>0.3</v>
      </c>
      <c r="O591" s="16"/>
      <c r="P591" s="14"/>
      <c r="Q591" s="12"/>
      <c r="R591" s="13"/>
    </row>
    <row r="592" spans="1:18" ht="15.75" customHeight="1">
      <c r="A592" s="1"/>
      <c r="B592" s="6" t="s">
        <v>27</v>
      </c>
      <c r="C592" s="6">
        <v>1128299</v>
      </c>
      <c r="D592" s="7">
        <v>44232</v>
      </c>
      <c r="E592" s="6" t="s">
        <v>28</v>
      </c>
      <c r="F592" s="6" t="s">
        <v>42</v>
      </c>
      <c r="G592" s="6" t="s">
        <v>43</v>
      </c>
      <c r="H592" s="6" t="s">
        <v>21</v>
      </c>
      <c r="I592" s="8">
        <v>0.45</v>
      </c>
      <c r="J592" s="9">
        <v>2000</v>
      </c>
      <c r="K592" s="10">
        <f t="shared" si="4"/>
        <v>900</v>
      </c>
      <c r="L592" s="10">
        <f t="shared" si="5"/>
        <v>450</v>
      </c>
      <c r="M592" s="11">
        <v>0.5</v>
      </c>
      <c r="O592" s="16"/>
      <c r="P592" s="14"/>
      <c r="Q592" s="12"/>
      <c r="R592" s="13"/>
    </row>
    <row r="593" spans="1:18" ht="15.75" customHeight="1">
      <c r="A593" s="1"/>
      <c r="B593" s="6" t="s">
        <v>27</v>
      </c>
      <c r="C593" s="6">
        <v>1128299</v>
      </c>
      <c r="D593" s="7">
        <v>44232</v>
      </c>
      <c r="E593" s="6" t="s">
        <v>28</v>
      </c>
      <c r="F593" s="6" t="s">
        <v>42</v>
      </c>
      <c r="G593" s="6" t="s">
        <v>43</v>
      </c>
      <c r="H593" s="6" t="s">
        <v>22</v>
      </c>
      <c r="I593" s="8">
        <v>0.4</v>
      </c>
      <c r="J593" s="9">
        <v>4000</v>
      </c>
      <c r="K593" s="10">
        <f t="shared" si="4"/>
        <v>1600</v>
      </c>
      <c r="L593" s="10">
        <f t="shared" si="5"/>
        <v>240.00000000000003</v>
      </c>
      <c r="M593" s="11">
        <v>0.15000000000000002</v>
      </c>
      <c r="O593" s="16"/>
      <c r="P593" s="14"/>
      <c r="Q593" s="12"/>
      <c r="R593" s="13"/>
    </row>
    <row r="594" spans="1:18" ht="15.75" customHeight="1">
      <c r="A594" s="1"/>
      <c r="B594" s="6" t="s">
        <v>27</v>
      </c>
      <c r="C594" s="6">
        <v>1128299</v>
      </c>
      <c r="D594" s="7">
        <v>44259</v>
      </c>
      <c r="E594" s="6" t="s">
        <v>28</v>
      </c>
      <c r="F594" s="6" t="s">
        <v>42</v>
      </c>
      <c r="G594" s="6" t="s">
        <v>43</v>
      </c>
      <c r="H594" s="6" t="s">
        <v>17</v>
      </c>
      <c r="I594" s="8">
        <v>0.4</v>
      </c>
      <c r="J594" s="9">
        <v>5500</v>
      </c>
      <c r="K594" s="10">
        <f t="shared" si="4"/>
        <v>2200</v>
      </c>
      <c r="L594" s="10">
        <f t="shared" si="5"/>
        <v>770.00000000000011</v>
      </c>
      <c r="M594" s="11">
        <v>0.35000000000000003</v>
      </c>
      <c r="O594" s="16"/>
      <c r="P594" s="14"/>
      <c r="Q594" s="12"/>
      <c r="R594" s="13"/>
    </row>
    <row r="595" spans="1:18" ht="15.75" customHeight="1">
      <c r="A595" s="1"/>
      <c r="B595" s="6" t="s">
        <v>27</v>
      </c>
      <c r="C595" s="6">
        <v>1128299</v>
      </c>
      <c r="D595" s="7">
        <v>44259</v>
      </c>
      <c r="E595" s="6" t="s">
        <v>28</v>
      </c>
      <c r="F595" s="6" t="s">
        <v>42</v>
      </c>
      <c r="G595" s="6" t="s">
        <v>43</v>
      </c>
      <c r="H595" s="6" t="s">
        <v>18</v>
      </c>
      <c r="I595" s="8">
        <v>0.49999999999999994</v>
      </c>
      <c r="J595" s="9">
        <v>4000</v>
      </c>
      <c r="K595" s="10">
        <f t="shared" si="4"/>
        <v>1999.9999999999998</v>
      </c>
      <c r="L595" s="10">
        <f t="shared" si="5"/>
        <v>400</v>
      </c>
      <c r="M595" s="11">
        <v>0.2</v>
      </c>
      <c r="O595" s="16"/>
      <c r="P595" s="14"/>
      <c r="Q595" s="12"/>
      <c r="R595" s="13"/>
    </row>
    <row r="596" spans="1:18" ht="15.75" customHeight="1">
      <c r="A596" s="1"/>
      <c r="B596" s="6" t="s">
        <v>27</v>
      </c>
      <c r="C596" s="6">
        <v>1128299</v>
      </c>
      <c r="D596" s="7">
        <v>44259</v>
      </c>
      <c r="E596" s="6" t="s">
        <v>28</v>
      </c>
      <c r="F596" s="6" t="s">
        <v>42</v>
      </c>
      <c r="G596" s="6" t="s">
        <v>43</v>
      </c>
      <c r="H596" s="6" t="s">
        <v>19</v>
      </c>
      <c r="I596" s="8">
        <v>0.54999999999999993</v>
      </c>
      <c r="J596" s="9">
        <v>4000</v>
      </c>
      <c r="K596" s="10">
        <f t="shared" si="4"/>
        <v>2199.9999999999995</v>
      </c>
      <c r="L596" s="10">
        <f t="shared" si="5"/>
        <v>769.99999999999989</v>
      </c>
      <c r="M596" s="11">
        <v>0.35000000000000003</v>
      </c>
      <c r="O596" s="16"/>
      <c r="P596" s="14"/>
      <c r="Q596" s="12"/>
      <c r="R596" s="13"/>
    </row>
    <row r="597" spans="1:18" ht="15.75" customHeight="1">
      <c r="A597" s="1"/>
      <c r="B597" s="6" t="s">
        <v>27</v>
      </c>
      <c r="C597" s="6">
        <v>1128299</v>
      </c>
      <c r="D597" s="7">
        <v>44259</v>
      </c>
      <c r="E597" s="6" t="s">
        <v>28</v>
      </c>
      <c r="F597" s="6" t="s">
        <v>42</v>
      </c>
      <c r="G597" s="6" t="s">
        <v>43</v>
      </c>
      <c r="H597" s="6" t="s">
        <v>20</v>
      </c>
      <c r="I597" s="8">
        <v>0.54999999999999993</v>
      </c>
      <c r="J597" s="9">
        <v>3000</v>
      </c>
      <c r="K597" s="10">
        <f t="shared" si="4"/>
        <v>1649.9999999999998</v>
      </c>
      <c r="L597" s="10">
        <f t="shared" si="5"/>
        <v>494.99999999999989</v>
      </c>
      <c r="M597" s="11">
        <v>0.3</v>
      </c>
      <c r="O597" s="16"/>
      <c r="P597" s="14"/>
      <c r="Q597" s="12"/>
      <c r="R597" s="13"/>
    </row>
    <row r="598" spans="1:18" ht="15.75" customHeight="1">
      <c r="A598" s="1"/>
      <c r="B598" s="6" t="s">
        <v>27</v>
      </c>
      <c r="C598" s="6">
        <v>1128299</v>
      </c>
      <c r="D598" s="7">
        <v>44259</v>
      </c>
      <c r="E598" s="6" t="s">
        <v>28</v>
      </c>
      <c r="F598" s="6" t="s">
        <v>42</v>
      </c>
      <c r="G598" s="6" t="s">
        <v>43</v>
      </c>
      <c r="H598" s="6" t="s">
        <v>21</v>
      </c>
      <c r="I598" s="8">
        <v>0.6</v>
      </c>
      <c r="J598" s="9">
        <v>1500</v>
      </c>
      <c r="K598" s="10">
        <f t="shared" si="4"/>
        <v>900</v>
      </c>
      <c r="L598" s="10">
        <f t="shared" si="5"/>
        <v>450</v>
      </c>
      <c r="M598" s="11">
        <v>0.5</v>
      </c>
      <c r="O598" s="16"/>
      <c r="P598" s="14"/>
      <c r="Q598" s="12"/>
      <c r="R598" s="13"/>
    </row>
    <row r="599" spans="1:18" ht="15.75" customHeight="1">
      <c r="A599" s="1"/>
      <c r="B599" s="6" t="s">
        <v>27</v>
      </c>
      <c r="C599" s="6">
        <v>1128299</v>
      </c>
      <c r="D599" s="7">
        <v>44259</v>
      </c>
      <c r="E599" s="6" t="s">
        <v>28</v>
      </c>
      <c r="F599" s="6" t="s">
        <v>42</v>
      </c>
      <c r="G599" s="6" t="s">
        <v>43</v>
      </c>
      <c r="H599" s="6" t="s">
        <v>22</v>
      </c>
      <c r="I599" s="8">
        <v>0.54999999999999993</v>
      </c>
      <c r="J599" s="9">
        <v>3500</v>
      </c>
      <c r="K599" s="10">
        <f t="shared" si="4"/>
        <v>1924.9999999999998</v>
      </c>
      <c r="L599" s="10">
        <f t="shared" si="5"/>
        <v>288.75</v>
      </c>
      <c r="M599" s="11">
        <v>0.15000000000000002</v>
      </c>
      <c r="O599" s="16"/>
      <c r="P599" s="14"/>
      <c r="Q599" s="12"/>
      <c r="R599" s="13"/>
    </row>
    <row r="600" spans="1:18" ht="15.75" customHeight="1">
      <c r="A600" s="1"/>
      <c r="B600" s="6" t="s">
        <v>27</v>
      </c>
      <c r="C600" s="6">
        <v>1128299</v>
      </c>
      <c r="D600" s="7">
        <v>44291</v>
      </c>
      <c r="E600" s="6" t="s">
        <v>28</v>
      </c>
      <c r="F600" s="6" t="s">
        <v>42</v>
      </c>
      <c r="G600" s="6" t="s">
        <v>43</v>
      </c>
      <c r="H600" s="6" t="s">
        <v>17</v>
      </c>
      <c r="I600" s="8">
        <v>0.6</v>
      </c>
      <c r="J600" s="9">
        <v>5250</v>
      </c>
      <c r="K600" s="10">
        <f t="shared" si="4"/>
        <v>3150</v>
      </c>
      <c r="L600" s="10">
        <f t="shared" si="5"/>
        <v>1102.5</v>
      </c>
      <c r="M600" s="11">
        <v>0.35000000000000003</v>
      </c>
      <c r="O600" s="16"/>
      <c r="P600" s="14"/>
      <c r="Q600" s="12"/>
      <c r="R600" s="13"/>
    </row>
    <row r="601" spans="1:18" ht="15.75" customHeight="1">
      <c r="A601" s="1"/>
      <c r="B601" s="6" t="s">
        <v>27</v>
      </c>
      <c r="C601" s="6">
        <v>1128299</v>
      </c>
      <c r="D601" s="7">
        <v>44291</v>
      </c>
      <c r="E601" s="6" t="s">
        <v>28</v>
      </c>
      <c r="F601" s="6" t="s">
        <v>42</v>
      </c>
      <c r="G601" s="6" t="s">
        <v>43</v>
      </c>
      <c r="H601" s="6" t="s">
        <v>18</v>
      </c>
      <c r="I601" s="8">
        <v>0.65</v>
      </c>
      <c r="J601" s="9">
        <v>3250</v>
      </c>
      <c r="K601" s="10">
        <f t="shared" si="4"/>
        <v>2112.5</v>
      </c>
      <c r="L601" s="10">
        <f t="shared" si="5"/>
        <v>422.5</v>
      </c>
      <c r="M601" s="11">
        <v>0.2</v>
      </c>
      <c r="O601" s="16"/>
      <c r="P601" s="14"/>
      <c r="Q601" s="12"/>
      <c r="R601" s="13"/>
    </row>
    <row r="602" spans="1:18" ht="15.75" customHeight="1">
      <c r="A602" s="1"/>
      <c r="B602" s="6" t="s">
        <v>27</v>
      </c>
      <c r="C602" s="6">
        <v>1128299</v>
      </c>
      <c r="D602" s="7">
        <v>44291</v>
      </c>
      <c r="E602" s="6" t="s">
        <v>28</v>
      </c>
      <c r="F602" s="6" t="s">
        <v>42</v>
      </c>
      <c r="G602" s="6" t="s">
        <v>43</v>
      </c>
      <c r="H602" s="6" t="s">
        <v>19</v>
      </c>
      <c r="I602" s="8">
        <v>0.65</v>
      </c>
      <c r="J602" s="9">
        <v>3750</v>
      </c>
      <c r="K602" s="10">
        <f t="shared" si="4"/>
        <v>2437.5</v>
      </c>
      <c r="L602" s="10">
        <f t="shared" si="5"/>
        <v>853.12500000000011</v>
      </c>
      <c r="M602" s="11">
        <v>0.35000000000000003</v>
      </c>
      <c r="O602" s="16"/>
      <c r="P602" s="14"/>
      <c r="Q602" s="12"/>
      <c r="R602" s="13"/>
    </row>
    <row r="603" spans="1:18" ht="15.75" customHeight="1">
      <c r="A603" s="1"/>
      <c r="B603" s="6" t="s">
        <v>27</v>
      </c>
      <c r="C603" s="6">
        <v>1128299</v>
      </c>
      <c r="D603" s="7">
        <v>44291</v>
      </c>
      <c r="E603" s="6" t="s">
        <v>28</v>
      </c>
      <c r="F603" s="6" t="s">
        <v>42</v>
      </c>
      <c r="G603" s="6" t="s">
        <v>43</v>
      </c>
      <c r="H603" s="6" t="s">
        <v>20</v>
      </c>
      <c r="I603" s="8">
        <v>0.6</v>
      </c>
      <c r="J603" s="9">
        <v>2750</v>
      </c>
      <c r="K603" s="10">
        <f t="shared" si="4"/>
        <v>1650</v>
      </c>
      <c r="L603" s="10">
        <f t="shared" si="5"/>
        <v>495</v>
      </c>
      <c r="M603" s="11">
        <v>0.3</v>
      </c>
      <c r="O603" s="16"/>
      <c r="P603" s="14"/>
      <c r="Q603" s="12"/>
      <c r="R603" s="13"/>
    </row>
    <row r="604" spans="1:18" ht="15.75" customHeight="1">
      <c r="A604" s="1"/>
      <c r="B604" s="6" t="s">
        <v>27</v>
      </c>
      <c r="C604" s="6">
        <v>1128299</v>
      </c>
      <c r="D604" s="7">
        <v>44291</v>
      </c>
      <c r="E604" s="6" t="s">
        <v>28</v>
      </c>
      <c r="F604" s="6" t="s">
        <v>42</v>
      </c>
      <c r="G604" s="6" t="s">
        <v>43</v>
      </c>
      <c r="H604" s="6" t="s">
        <v>21</v>
      </c>
      <c r="I604" s="8">
        <v>0.65</v>
      </c>
      <c r="J604" s="9">
        <v>1750</v>
      </c>
      <c r="K604" s="10">
        <f t="shared" si="4"/>
        <v>1137.5</v>
      </c>
      <c r="L604" s="10">
        <f t="shared" si="5"/>
        <v>568.75</v>
      </c>
      <c r="M604" s="11">
        <v>0.5</v>
      </c>
      <c r="O604" s="16"/>
      <c r="P604" s="14"/>
      <c r="Q604" s="12"/>
      <c r="R604" s="13"/>
    </row>
    <row r="605" spans="1:18" ht="15.75" customHeight="1">
      <c r="A605" s="1"/>
      <c r="B605" s="6" t="s">
        <v>27</v>
      </c>
      <c r="C605" s="6">
        <v>1128299</v>
      </c>
      <c r="D605" s="7">
        <v>44291</v>
      </c>
      <c r="E605" s="6" t="s">
        <v>28</v>
      </c>
      <c r="F605" s="6" t="s">
        <v>42</v>
      </c>
      <c r="G605" s="6" t="s">
        <v>43</v>
      </c>
      <c r="H605" s="6" t="s">
        <v>22</v>
      </c>
      <c r="I605" s="8">
        <v>0.8</v>
      </c>
      <c r="J605" s="9">
        <v>3250</v>
      </c>
      <c r="K605" s="10">
        <f t="shared" si="4"/>
        <v>2600</v>
      </c>
      <c r="L605" s="10">
        <f t="shared" si="5"/>
        <v>390.00000000000006</v>
      </c>
      <c r="M605" s="11">
        <v>0.15000000000000002</v>
      </c>
      <c r="O605" s="16"/>
      <c r="P605" s="14"/>
      <c r="Q605" s="12"/>
      <c r="R605" s="13"/>
    </row>
    <row r="606" spans="1:18" ht="15.75" customHeight="1">
      <c r="A606" s="1"/>
      <c r="B606" s="6" t="s">
        <v>27</v>
      </c>
      <c r="C606" s="6">
        <v>1128299</v>
      </c>
      <c r="D606" s="7">
        <v>44322</v>
      </c>
      <c r="E606" s="6" t="s">
        <v>28</v>
      </c>
      <c r="F606" s="6" t="s">
        <v>42</v>
      </c>
      <c r="G606" s="6" t="s">
        <v>43</v>
      </c>
      <c r="H606" s="6" t="s">
        <v>17</v>
      </c>
      <c r="I606" s="8">
        <v>0.6</v>
      </c>
      <c r="J606" s="9">
        <v>5250</v>
      </c>
      <c r="K606" s="10">
        <f t="shared" si="4"/>
        <v>3150</v>
      </c>
      <c r="L606" s="10">
        <f t="shared" si="5"/>
        <v>1575</v>
      </c>
      <c r="M606" s="11">
        <v>0.5</v>
      </c>
      <c r="O606" s="16"/>
      <c r="P606" s="14"/>
      <c r="Q606" s="12"/>
      <c r="R606" s="13"/>
    </row>
    <row r="607" spans="1:18" ht="15.75" customHeight="1">
      <c r="A607" s="1"/>
      <c r="B607" s="6" t="s">
        <v>27</v>
      </c>
      <c r="C607" s="6">
        <v>1128299</v>
      </c>
      <c r="D607" s="7">
        <v>44322</v>
      </c>
      <c r="E607" s="6" t="s">
        <v>28</v>
      </c>
      <c r="F607" s="6" t="s">
        <v>42</v>
      </c>
      <c r="G607" s="6" t="s">
        <v>43</v>
      </c>
      <c r="H607" s="6" t="s">
        <v>18</v>
      </c>
      <c r="I607" s="8">
        <v>0.65</v>
      </c>
      <c r="J607" s="9">
        <v>3750</v>
      </c>
      <c r="K607" s="10">
        <f t="shared" si="4"/>
        <v>2437.5</v>
      </c>
      <c r="L607" s="10">
        <f t="shared" si="5"/>
        <v>853.125</v>
      </c>
      <c r="M607" s="11">
        <v>0.35</v>
      </c>
      <c r="O607" s="16"/>
      <c r="P607" s="14"/>
      <c r="Q607" s="12"/>
      <c r="R607" s="13"/>
    </row>
    <row r="608" spans="1:18" ht="15.75" customHeight="1">
      <c r="A608" s="1"/>
      <c r="B608" s="6" t="s">
        <v>27</v>
      </c>
      <c r="C608" s="6">
        <v>1128299</v>
      </c>
      <c r="D608" s="7">
        <v>44322</v>
      </c>
      <c r="E608" s="6" t="s">
        <v>28</v>
      </c>
      <c r="F608" s="6" t="s">
        <v>42</v>
      </c>
      <c r="G608" s="6" t="s">
        <v>43</v>
      </c>
      <c r="H608" s="6" t="s">
        <v>19</v>
      </c>
      <c r="I608" s="8">
        <v>0.65</v>
      </c>
      <c r="J608" s="9">
        <v>3750</v>
      </c>
      <c r="K608" s="10">
        <f t="shared" si="4"/>
        <v>2437.5</v>
      </c>
      <c r="L608" s="10">
        <f t="shared" si="5"/>
        <v>1218.75</v>
      </c>
      <c r="M608" s="11">
        <v>0.5</v>
      </c>
      <c r="O608" s="16"/>
      <c r="P608" s="14"/>
      <c r="Q608" s="12"/>
      <c r="R608" s="13"/>
    </row>
    <row r="609" spans="1:18" ht="15.75" customHeight="1">
      <c r="A609" s="1"/>
      <c r="B609" s="6" t="s">
        <v>27</v>
      </c>
      <c r="C609" s="6">
        <v>1128299</v>
      </c>
      <c r="D609" s="7">
        <v>44322</v>
      </c>
      <c r="E609" s="6" t="s">
        <v>28</v>
      </c>
      <c r="F609" s="6" t="s">
        <v>42</v>
      </c>
      <c r="G609" s="6" t="s">
        <v>43</v>
      </c>
      <c r="H609" s="6" t="s">
        <v>20</v>
      </c>
      <c r="I609" s="8">
        <v>0.6</v>
      </c>
      <c r="J609" s="9">
        <v>2750</v>
      </c>
      <c r="K609" s="10">
        <f t="shared" si="4"/>
        <v>1650</v>
      </c>
      <c r="L609" s="10">
        <f t="shared" si="5"/>
        <v>742.49999999999989</v>
      </c>
      <c r="M609" s="11">
        <v>0.44999999999999996</v>
      </c>
      <c r="O609" s="16"/>
      <c r="P609" s="14"/>
      <c r="Q609" s="12"/>
      <c r="R609" s="13"/>
    </row>
    <row r="610" spans="1:18" ht="15.75" customHeight="1">
      <c r="A610" s="1"/>
      <c r="B610" s="6" t="s">
        <v>27</v>
      </c>
      <c r="C610" s="6">
        <v>1128299</v>
      </c>
      <c r="D610" s="7">
        <v>44322</v>
      </c>
      <c r="E610" s="6" t="s">
        <v>28</v>
      </c>
      <c r="F610" s="6" t="s">
        <v>42</v>
      </c>
      <c r="G610" s="6" t="s">
        <v>43</v>
      </c>
      <c r="H610" s="6" t="s">
        <v>21</v>
      </c>
      <c r="I610" s="8">
        <v>0.65</v>
      </c>
      <c r="J610" s="9">
        <v>1750</v>
      </c>
      <c r="K610" s="10">
        <f t="shared" si="4"/>
        <v>1137.5</v>
      </c>
      <c r="L610" s="10">
        <f t="shared" si="5"/>
        <v>739.37500000000011</v>
      </c>
      <c r="M610" s="11">
        <v>0.65000000000000013</v>
      </c>
      <c r="O610" s="16"/>
      <c r="P610" s="14"/>
      <c r="Q610" s="12"/>
      <c r="R610" s="13"/>
    </row>
    <row r="611" spans="1:18" ht="15.75" customHeight="1">
      <c r="A611" s="1"/>
      <c r="B611" s="6" t="s">
        <v>27</v>
      </c>
      <c r="C611" s="6">
        <v>1128299</v>
      </c>
      <c r="D611" s="7">
        <v>44322</v>
      </c>
      <c r="E611" s="6" t="s">
        <v>28</v>
      </c>
      <c r="F611" s="6" t="s">
        <v>42</v>
      </c>
      <c r="G611" s="6" t="s">
        <v>43</v>
      </c>
      <c r="H611" s="6" t="s">
        <v>22</v>
      </c>
      <c r="I611" s="8">
        <v>0.8</v>
      </c>
      <c r="J611" s="9">
        <v>4750</v>
      </c>
      <c r="K611" s="10">
        <f t="shared" si="4"/>
        <v>3800</v>
      </c>
      <c r="L611" s="10">
        <f t="shared" si="5"/>
        <v>1140</v>
      </c>
      <c r="M611" s="11">
        <v>0.3</v>
      </c>
      <c r="O611" s="16"/>
      <c r="P611" s="14"/>
      <c r="Q611" s="12"/>
      <c r="R611" s="13"/>
    </row>
    <row r="612" spans="1:18" ht="15.75" customHeight="1">
      <c r="A612" s="1"/>
      <c r="B612" s="6" t="s">
        <v>27</v>
      </c>
      <c r="C612" s="6">
        <v>1128299</v>
      </c>
      <c r="D612" s="7">
        <v>44352</v>
      </c>
      <c r="E612" s="6" t="s">
        <v>28</v>
      </c>
      <c r="F612" s="6" t="s">
        <v>42</v>
      </c>
      <c r="G612" s="6" t="s">
        <v>43</v>
      </c>
      <c r="H612" s="6" t="s">
        <v>17</v>
      </c>
      <c r="I612" s="8">
        <v>0.6</v>
      </c>
      <c r="J612" s="9">
        <v>7250</v>
      </c>
      <c r="K612" s="10">
        <f t="shared" si="4"/>
        <v>4350</v>
      </c>
      <c r="L612" s="10">
        <f t="shared" si="5"/>
        <v>2175</v>
      </c>
      <c r="M612" s="11">
        <v>0.5</v>
      </c>
      <c r="O612" s="16"/>
      <c r="P612" s="14"/>
      <c r="Q612" s="12"/>
      <c r="R612" s="13"/>
    </row>
    <row r="613" spans="1:18" ht="15.75" customHeight="1">
      <c r="A613" s="1"/>
      <c r="B613" s="6" t="s">
        <v>27</v>
      </c>
      <c r="C613" s="6">
        <v>1128299</v>
      </c>
      <c r="D613" s="7">
        <v>44352</v>
      </c>
      <c r="E613" s="6" t="s">
        <v>28</v>
      </c>
      <c r="F613" s="6" t="s">
        <v>42</v>
      </c>
      <c r="G613" s="6" t="s">
        <v>43</v>
      </c>
      <c r="H613" s="6" t="s">
        <v>18</v>
      </c>
      <c r="I613" s="8">
        <v>0.65</v>
      </c>
      <c r="J613" s="9">
        <v>5750</v>
      </c>
      <c r="K613" s="10">
        <f t="shared" si="4"/>
        <v>3737.5</v>
      </c>
      <c r="L613" s="10">
        <f t="shared" si="5"/>
        <v>1308.125</v>
      </c>
      <c r="M613" s="11">
        <v>0.35</v>
      </c>
      <c r="O613" s="16"/>
      <c r="P613" s="14"/>
      <c r="Q613" s="12"/>
      <c r="R613" s="13"/>
    </row>
    <row r="614" spans="1:18" ht="15.75" customHeight="1">
      <c r="A614" s="1"/>
      <c r="B614" s="6" t="s">
        <v>27</v>
      </c>
      <c r="C614" s="6">
        <v>1128299</v>
      </c>
      <c r="D614" s="7">
        <v>44352</v>
      </c>
      <c r="E614" s="6" t="s">
        <v>28</v>
      </c>
      <c r="F614" s="6" t="s">
        <v>42</v>
      </c>
      <c r="G614" s="6" t="s">
        <v>43</v>
      </c>
      <c r="H614" s="6" t="s">
        <v>19</v>
      </c>
      <c r="I614" s="8">
        <v>0.65</v>
      </c>
      <c r="J614" s="9">
        <v>5750</v>
      </c>
      <c r="K614" s="10">
        <f t="shared" si="4"/>
        <v>3737.5</v>
      </c>
      <c r="L614" s="10">
        <f t="shared" si="5"/>
        <v>1868.75</v>
      </c>
      <c r="M614" s="11">
        <v>0.5</v>
      </c>
      <c r="O614" s="16"/>
      <c r="P614" s="14"/>
      <c r="Q614" s="12"/>
      <c r="R614" s="13"/>
    </row>
    <row r="615" spans="1:18" ht="15.75" customHeight="1">
      <c r="A615" s="1"/>
      <c r="B615" s="6" t="s">
        <v>27</v>
      </c>
      <c r="C615" s="6">
        <v>1128299</v>
      </c>
      <c r="D615" s="7">
        <v>44352</v>
      </c>
      <c r="E615" s="6" t="s">
        <v>28</v>
      </c>
      <c r="F615" s="6" t="s">
        <v>42</v>
      </c>
      <c r="G615" s="6" t="s">
        <v>43</v>
      </c>
      <c r="H615" s="6" t="s">
        <v>20</v>
      </c>
      <c r="I615" s="8">
        <v>0.65</v>
      </c>
      <c r="J615" s="9">
        <v>4500</v>
      </c>
      <c r="K615" s="10">
        <f t="shared" si="4"/>
        <v>2925</v>
      </c>
      <c r="L615" s="10">
        <f t="shared" si="5"/>
        <v>1316.2499999999998</v>
      </c>
      <c r="M615" s="11">
        <v>0.44999999999999996</v>
      </c>
      <c r="O615" s="16"/>
      <c r="P615" s="14"/>
      <c r="Q615" s="12"/>
      <c r="R615" s="13"/>
    </row>
    <row r="616" spans="1:18" ht="15.75" customHeight="1">
      <c r="A616" s="1"/>
      <c r="B616" s="6" t="s">
        <v>27</v>
      </c>
      <c r="C616" s="6">
        <v>1128299</v>
      </c>
      <c r="D616" s="7">
        <v>44352</v>
      </c>
      <c r="E616" s="6" t="s">
        <v>28</v>
      </c>
      <c r="F616" s="6" t="s">
        <v>42</v>
      </c>
      <c r="G616" s="6" t="s">
        <v>43</v>
      </c>
      <c r="H616" s="6" t="s">
        <v>21</v>
      </c>
      <c r="I616" s="8">
        <v>0.70000000000000007</v>
      </c>
      <c r="J616" s="9">
        <v>3250</v>
      </c>
      <c r="K616" s="10">
        <f t="shared" si="4"/>
        <v>2275</v>
      </c>
      <c r="L616" s="10">
        <f t="shared" si="5"/>
        <v>1478.7500000000002</v>
      </c>
      <c r="M616" s="11">
        <v>0.65000000000000013</v>
      </c>
      <c r="O616" s="16"/>
      <c r="P616" s="14"/>
      <c r="Q616" s="12"/>
      <c r="R616" s="13"/>
    </row>
    <row r="617" spans="1:18" ht="15.75" customHeight="1">
      <c r="A617" s="1"/>
      <c r="B617" s="6" t="s">
        <v>27</v>
      </c>
      <c r="C617" s="6">
        <v>1128299</v>
      </c>
      <c r="D617" s="7">
        <v>44352</v>
      </c>
      <c r="E617" s="6" t="s">
        <v>28</v>
      </c>
      <c r="F617" s="6" t="s">
        <v>42</v>
      </c>
      <c r="G617" s="6" t="s">
        <v>43</v>
      </c>
      <c r="H617" s="6" t="s">
        <v>22</v>
      </c>
      <c r="I617" s="8">
        <v>0.85000000000000009</v>
      </c>
      <c r="J617" s="9">
        <v>6250</v>
      </c>
      <c r="K617" s="10">
        <f t="shared" si="4"/>
        <v>5312.5000000000009</v>
      </c>
      <c r="L617" s="10">
        <f t="shared" si="5"/>
        <v>1593.7500000000002</v>
      </c>
      <c r="M617" s="11">
        <v>0.3</v>
      </c>
      <c r="O617" s="16"/>
      <c r="P617" s="14"/>
      <c r="Q617" s="12"/>
      <c r="R617" s="13"/>
    </row>
    <row r="618" spans="1:18" ht="15.75" customHeight="1">
      <c r="A618" s="1"/>
      <c r="B618" s="6" t="s">
        <v>27</v>
      </c>
      <c r="C618" s="6">
        <v>1128299</v>
      </c>
      <c r="D618" s="7">
        <v>44381</v>
      </c>
      <c r="E618" s="6" t="s">
        <v>28</v>
      </c>
      <c r="F618" s="6" t="s">
        <v>42</v>
      </c>
      <c r="G618" s="6" t="s">
        <v>43</v>
      </c>
      <c r="H618" s="6" t="s">
        <v>17</v>
      </c>
      <c r="I618" s="8">
        <v>0.65</v>
      </c>
      <c r="J618" s="9">
        <v>7750</v>
      </c>
      <c r="K618" s="10">
        <f t="shared" si="4"/>
        <v>5037.5</v>
      </c>
      <c r="L618" s="10">
        <f t="shared" si="5"/>
        <v>2266.875</v>
      </c>
      <c r="M618" s="11">
        <v>0.45</v>
      </c>
      <c r="O618" s="16"/>
      <c r="P618" s="14"/>
      <c r="Q618" s="12"/>
      <c r="R618" s="13"/>
    </row>
    <row r="619" spans="1:18" ht="15.75" customHeight="1">
      <c r="A619" s="1"/>
      <c r="B619" s="6" t="s">
        <v>27</v>
      </c>
      <c r="C619" s="6">
        <v>1128299</v>
      </c>
      <c r="D619" s="7">
        <v>44381</v>
      </c>
      <c r="E619" s="6" t="s">
        <v>28</v>
      </c>
      <c r="F619" s="6" t="s">
        <v>42</v>
      </c>
      <c r="G619" s="6" t="s">
        <v>43</v>
      </c>
      <c r="H619" s="6" t="s">
        <v>18</v>
      </c>
      <c r="I619" s="8">
        <v>0.70000000000000007</v>
      </c>
      <c r="J619" s="9">
        <v>6250</v>
      </c>
      <c r="K619" s="10">
        <f t="shared" si="4"/>
        <v>4375</v>
      </c>
      <c r="L619" s="10">
        <f t="shared" si="5"/>
        <v>1312.5</v>
      </c>
      <c r="M619" s="11">
        <v>0.3</v>
      </c>
      <c r="O619" s="16"/>
      <c r="P619" s="14"/>
      <c r="Q619" s="12"/>
      <c r="R619" s="13"/>
    </row>
    <row r="620" spans="1:18" ht="15.75" customHeight="1">
      <c r="A620" s="1"/>
      <c r="B620" s="6" t="s">
        <v>27</v>
      </c>
      <c r="C620" s="6">
        <v>1128299</v>
      </c>
      <c r="D620" s="7">
        <v>44381</v>
      </c>
      <c r="E620" s="6" t="s">
        <v>28</v>
      </c>
      <c r="F620" s="6" t="s">
        <v>42</v>
      </c>
      <c r="G620" s="6" t="s">
        <v>43</v>
      </c>
      <c r="H620" s="6" t="s">
        <v>19</v>
      </c>
      <c r="I620" s="8">
        <v>0.70000000000000007</v>
      </c>
      <c r="J620" s="9">
        <v>5750</v>
      </c>
      <c r="K620" s="10">
        <f t="shared" si="4"/>
        <v>4025.0000000000005</v>
      </c>
      <c r="L620" s="10">
        <f t="shared" si="5"/>
        <v>1811.2500000000002</v>
      </c>
      <c r="M620" s="11">
        <v>0.45</v>
      </c>
      <c r="O620" s="16"/>
      <c r="P620" s="14"/>
      <c r="Q620" s="12"/>
      <c r="R620" s="13"/>
    </row>
    <row r="621" spans="1:18" ht="15.75" customHeight="1">
      <c r="A621" s="1"/>
      <c r="B621" s="6" t="s">
        <v>27</v>
      </c>
      <c r="C621" s="6">
        <v>1128299</v>
      </c>
      <c r="D621" s="7">
        <v>44381</v>
      </c>
      <c r="E621" s="6" t="s">
        <v>28</v>
      </c>
      <c r="F621" s="6" t="s">
        <v>42</v>
      </c>
      <c r="G621" s="6" t="s">
        <v>43</v>
      </c>
      <c r="H621" s="6" t="s">
        <v>20</v>
      </c>
      <c r="I621" s="8">
        <v>0.65</v>
      </c>
      <c r="J621" s="9">
        <v>4750</v>
      </c>
      <c r="K621" s="10">
        <f t="shared" si="4"/>
        <v>3087.5</v>
      </c>
      <c r="L621" s="10">
        <f t="shared" si="5"/>
        <v>1235</v>
      </c>
      <c r="M621" s="11">
        <v>0.39999999999999997</v>
      </c>
      <c r="O621" s="16"/>
      <c r="P621" s="14"/>
      <c r="Q621" s="12"/>
      <c r="R621" s="13"/>
    </row>
    <row r="622" spans="1:18" ht="15.75" customHeight="1">
      <c r="A622" s="1"/>
      <c r="B622" s="6" t="s">
        <v>27</v>
      </c>
      <c r="C622" s="6">
        <v>1128299</v>
      </c>
      <c r="D622" s="7">
        <v>44381</v>
      </c>
      <c r="E622" s="6" t="s">
        <v>28</v>
      </c>
      <c r="F622" s="6" t="s">
        <v>42</v>
      </c>
      <c r="G622" s="6" t="s">
        <v>43</v>
      </c>
      <c r="H622" s="6" t="s">
        <v>21</v>
      </c>
      <c r="I622" s="8">
        <v>0.70000000000000007</v>
      </c>
      <c r="J622" s="9">
        <v>5250</v>
      </c>
      <c r="K622" s="10">
        <f t="shared" si="4"/>
        <v>3675.0000000000005</v>
      </c>
      <c r="L622" s="10">
        <f t="shared" si="5"/>
        <v>2205.0000000000005</v>
      </c>
      <c r="M622" s="11">
        <v>0.60000000000000009</v>
      </c>
      <c r="O622" s="16"/>
      <c r="P622" s="14"/>
      <c r="Q622" s="12"/>
      <c r="R622" s="13"/>
    </row>
    <row r="623" spans="1:18" ht="15.75" customHeight="1">
      <c r="A623" s="1"/>
      <c r="B623" s="6" t="s">
        <v>27</v>
      </c>
      <c r="C623" s="6">
        <v>1128299</v>
      </c>
      <c r="D623" s="7">
        <v>44381</v>
      </c>
      <c r="E623" s="6" t="s">
        <v>28</v>
      </c>
      <c r="F623" s="6" t="s">
        <v>42</v>
      </c>
      <c r="G623" s="6" t="s">
        <v>43</v>
      </c>
      <c r="H623" s="6" t="s">
        <v>22</v>
      </c>
      <c r="I623" s="8">
        <v>0.85000000000000009</v>
      </c>
      <c r="J623" s="9">
        <v>5250</v>
      </c>
      <c r="K623" s="10">
        <f t="shared" si="4"/>
        <v>4462.5000000000009</v>
      </c>
      <c r="L623" s="10">
        <f t="shared" si="5"/>
        <v>1115.6250000000002</v>
      </c>
      <c r="M623" s="11">
        <v>0.25</v>
      </c>
      <c r="O623" s="16"/>
      <c r="P623" s="14"/>
      <c r="Q623" s="12"/>
      <c r="R623" s="13"/>
    </row>
    <row r="624" spans="1:18" ht="15.75" customHeight="1">
      <c r="A624" s="1"/>
      <c r="B624" s="6" t="s">
        <v>27</v>
      </c>
      <c r="C624" s="6">
        <v>1128299</v>
      </c>
      <c r="D624" s="7">
        <v>44413</v>
      </c>
      <c r="E624" s="6" t="s">
        <v>28</v>
      </c>
      <c r="F624" s="6" t="s">
        <v>42</v>
      </c>
      <c r="G624" s="6" t="s">
        <v>43</v>
      </c>
      <c r="H624" s="6" t="s">
        <v>17</v>
      </c>
      <c r="I624" s="8">
        <v>0.70000000000000007</v>
      </c>
      <c r="J624" s="9">
        <v>7250</v>
      </c>
      <c r="K624" s="10">
        <f t="shared" si="4"/>
        <v>5075.0000000000009</v>
      </c>
      <c r="L624" s="10">
        <f t="shared" si="5"/>
        <v>2283.7500000000005</v>
      </c>
      <c r="M624" s="11">
        <v>0.45</v>
      </c>
      <c r="O624" s="16"/>
      <c r="P624" s="14"/>
      <c r="Q624" s="12"/>
      <c r="R624" s="13"/>
    </row>
    <row r="625" spans="1:18" ht="15.75" customHeight="1">
      <c r="A625" s="1"/>
      <c r="B625" s="6" t="s">
        <v>27</v>
      </c>
      <c r="C625" s="6">
        <v>1128299</v>
      </c>
      <c r="D625" s="7">
        <v>44413</v>
      </c>
      <c r="E625" s="6" t="s">
        <v>28</v>
      </c>
      <c r="F625" s="6" t="s">
        <v>42</v>
      </c>
      <c r="G625" s="6" t="s">
        <v>43</v>
      </c>
      <c r="H625" s="6" t="s">
        <v>18</v>
      </c>
      <c r="I625" s="8">
        <v>0.75000000000000011</v>
      </c>
      <c r="J625" s="9">
        <v>6750</v>
      </c>
      <c r="K625" s="10">
        <f t="shared" si="4"/>
        <v>5062.5000000000009</v>
      </c>
      <c r="L625" s="10">
        <f t="shared" si="5"/>
        <v>1518.7500000000002</v>
      </c>
      <c r="M625" s="11">
        <v>0.3</v>
      </c>
      <c r="O625" s="16"/>
      <c r="P625" s="14"/>
      <c r="Q625" s="12"/>
      <c r="R625" s="13"/>
    </row>
    <row r="626" spans="1:18" ht="15.75" customHeight="1">
      <c r="A626" s="1"/>
      <c r="B626" s="6" t="s">
        <v>27</v>
      </c>
      <c r="C626" s="6">
        <v>1128299</v>
      </c>
      <c r="D626" s="7">
        <v>44413</v>
      </c>
      <c r="E626" s="6" t="s">
        <v>28</v>
      </c>
      <c r="F626" s="6" t="s">
        <v>42</v>
      </c>
      <c r="G626" s="6" t="s">
        <v>43</v>
      </c>
      <c r="H626" s="6" t="s">
        <v>19</v>
      </c>
      <c r="I626" s="8">
        <v>0.70000000000000007</v>
      </c>
      <c r="J626" s="9">
        <v>5500</v>
      </c>
      <c r="K626" s="10">
        <f t="shared" si="4"/>
        <v>3850.0000000000005</v>
      </c>
      <c r="L626" s="10">
        <f t="shared" si="5"/>
        <v>1732.5000000000002</v>
      </c>
      <c r="M626" s="11">
        <v>0.45</v>
      </c>
      <c r="O626" s="16"/>
      <c r="P626" s="14"/>
      <c r="Q626" s="12"/>
      <c r="R626" s="13"/>
    </row>
    <row r="627" spans="1:18" ht="15.75" customHeight="1">
      <c r="A627" s="1"/>
      <c r="B627" s="6" t="s">
        <v>27</v>
      </c>
      <c r="C627" s="6">
        <v>1128299</v>
      </c>
      <c r="D627" s="7">
        <v>44413</v>
      </c>
      <c r="E627" s="6" t="s">
        <v>28</v>
      </c>
      <c r="F627" s="6" t="s">
        <v>42</v>
      </c>
      <c r="G627" s="6" t="s">
        <v>43</v>
      </c>
      <c r="H627" s="6" t="s">
        <v>20</v>
      </c>
      <c r="I627" s="8">
        <v>0.70000000000000007</v>
      </c>
      <c r="J627" s="9">
        <v>5000</v>
      </c>
      <c r="K627" s="10">
        <f t="shared" si="4"/>
        <v>3500.0000000000005</v>
      </c>
      <c r="L627" s="10">
        <f t="shared" si="5"/>
        <v>1400</v>
      </c>
      <c r="M627" s="11">
        <v>0.39999999999999997</v>
      </c>
      <c r="O627" s="16"/>
      <c r="P627" s="14"/>
      <c r="Q627" s="12"/>
      <c r="R627" s="13"/>
    </row>
    <row r="628" spans="1:18" ht="15.75" customHeight="1">
      <c r="A628" s="1"/>
      <c r="B628" s="6" t="s">
        <v>27</v>
      </c>
      <c r="C628" s="6">
        <v>1128299</v>
      </c>
      <c r="D628" s="7">
        <v>44413</v>
      </c>
      <c r="E628" s="6" t="s">
        <v>28</v>
      </c>
      <c r="F628" s="6" t="s">
        <v>42</v>
      </c>
      <c r="G628" s="6" t="s">
        <v>43</v>
      </c>
      <c r="H628" s="6" t="s">
        <v>21</v>
      </c>
      <c r="I628" s="8">
        <v>0.75</v>
      </c>
      <c r="J628" s="9">
        <v>5000</v>
      </c>
      <c r="K628" s="10">
        <f t="shared" si="4"/>
        <v>3750</v>
      </c>
      <c r="L628" s="10">
        <f t="shared" si="5"/>
        <v>2250.0000000000005</v>
      </c>
      <c r="M628" s="11">
        <v>0.60000000000000009</v>
      </c>
      <c r="O628" s="16"/>
      <c r="P628" s="14"/>
      <c r="Q628" s="12"/>
      <c r="R628" s="13"/>
    </row>
    <row r="629" spans="1:18" ht="15.75" customHeight="1">
      <c r="A629" s="1"/>
      <c r="B629" s="6" t="s">
        <v>27</v>
      </c>
      <c r="C629" s="6">
        <v>1128299</v>
      </c>
      <c r="D629" s="7">
        <v>44413</v>
      </c>
      <c r="E629" s="6" t="s">
        <v>28</v>
      </c>
      <c r="F629" s="6" t="s">
        <v>42</v>
      </c>
      <c r="G629" s="6" t="s">
        <v>43</v>
      </c>
      <c r="H629" s="6" t="s">
        <v>22</v>
      </c>
      <c r="I629" s="8">
        <v>0.8</v>
      </c>
      <c r="J629" s="9">
        <v>4000</v>
      </c>
      <c r="K629" s="10">
        <f t="shared" si="4"/>
        <v>3200</v>
      </c>
      <c r="L629" s="10">
        <f t="shared" si="5"/>
        <v>800</v>
      </c>
      <c r="M629" s="11">
        <v>0.25</v>
      </c>
      <c r="O629" s="16"/>
      <c r="P629" s="14"/>
      <c r="Q629" s="12"/>
      <c r="R629" s="13"/>
    </row>
    <row r="630" spans="1:18" ht="15.75" customHeight="1">
      <c r="A630" s="1"/>
      <c r="B630" s="6" t="s">
        <v>27</v>
      </c>
      <c r="C630" s="6">
        <v>1128299</v>
      </c>
      <c r="D630" s="7">
        <v>44445</v>
      </c>
      <c r="E630" s="6" t="s">
        <v>28</v>
      </c>
      <c r="F630" s="6" t="s">
        <v>42</v>
      </c>
      <c r="G630" s="6" t="s">
        <v>43</v>
      </c>
      <c r="H630" s="6" t="s">
        <v>17</v>
      </c>
      <c r="I630" s="8">
        <v>0.65000000000000013</v>
      </c>
      <c r="J630" s="9">
        <v>6000</v>
      </c>
      <c r="K630" s="10">
        <f t="shared" si="4"/>
        <v>3900.0000000000009</v>
      </c>
      <c r="L630" s="10">
        <f t="shared" si="5"/>
        <v>1560.0000000000005</v>
      </c>
      <c r="M630" s="11">
        <v>0.4</v>
      </c>
      <c r="O630" s="16"/>
      <c r="P630" s="14"/>
      <c r="Q630" s="12"/>
      <c r="R630" s="13"/>
    </row>
    <row r="631" spans="1:18" ht="15.75" customHeight="1">
      <c r="A631" s="1"/>
      <c r="B631" s="6" t="s">
        <v>27</v>
      </c>
      <c r="C631" s="6">
        <v>1128299</v>
      </c>
      <c r="D631" s="7">
        <v>44445</v>
      </c>
      <c r="E631" s="6" t="s">
        <v>28</v>
      </c>
      <c r="F631" s="6" t="s">
        <v>42</v>
      </c>
      <c r="G631" s="6" t="s">
        <v>43</v>
      </c>
      <c r="H631" s="6" t="s">
        <v>18</v>
      </c>
      <c r="I631" s="8">
        <v>0.70000000000000018</v>
      </c>
      <c r="J631" s="9">
        <v>6000</v>
      </c>
      <c r="K631" s="10">
        <f t="shared" si="4"/>
        <v>4200.0000000000009</v>
      </c>
      <c r="L631" s="10">
        <f t="shared" si="5"/>
        <v>1050.0000000000002</v>
      </c>
      <c r="M631" s="11">
        <v>0.25</v>
      </c>
      <c r="O631" s="16"/>
      <c r="P631" s="14"/>
      <c r="Q631" s="12"/>
      <c r="R631" s="13"/>
    </row>
    <row r="632" spans="1:18" ht="15.75" customHeight="1">
      <c r="A632" s="1"/>
      <c r="B632" s="6" t="s">
        <v>27</v>
      </c>
      <c r="C632" s="6">
        <v>1128299</v>
      </c>
      <c r="D632" s="7">
        <v>44445</v>
      </c>
      <c r="E632" s="6" t="s">
        <v>28</v>
      </c>
      <c r="F632" s="6" t="s">
        <v>42</v>
      </c>
      <c r="G632" s="6" t="s">
        <v>43</v>
      </c>
      <c r="H632" s="6" t="s">
        <v>19</v>
      </c>
      <c r="I632" s="8">
        <v>0.65000000000000013</v>
      </c>
      <c r="J632" s="9">
        <v>4500</v>
      </c>
      <c r="K632" s="10">
        <f t="shared" si="4"/>
        <v>2925.0000000000005</v>
      </c>
      <c r="L632" s="10">
        <f t="shared" si="5"/>
        <v>1170.0000000000002</v>
      </c>
      <c r="M632" s="11">
        <v>0.4</v>
      </c>
      <c r="O632" s="16"/>
      <c r="P632" s="14"/>
      <c r="Q632" s="12"/>
      <c r="R632" s="13"/>
    </row>
    <row r="633" spans="1:18" ht="15.75" customHeight="1">
      <c r="A633" s="1"/>
      <c r="B633" s="6" t="s">
        <v>27</v>
      </c>
      <c r="C633" s="6">
        <v>1128299</v>
      </c>
      <c r="D633" s="7">
        <v>44445</v>
      </c>
      <c r="E633" s="6" t="s">
        <v>28</v>
      </c>
      <c r="F633" s="6" t="s">
        <v>42</v>
      </c>
      <c r="G633" s="6" t="s">
        <v>43</v>
      </c>
      <c r="H633" s="6" t="s">
        <v>20</v>
      </c>
      <c r="I633" s="8">
        <v>0.65000000000000013</v>
      </c>
      <c r="J633" s="9">
        <v>4000</v>
      </c>
      <c r="K633" s="10">
        <f t="shared" si="4"/>
        <v>2600.0000000000005</v>
      </c>
      <c r="L633" s="10">
        <f t="shared" si="5"/>
        <v>910.00000000000011</v>
      </c>
      <c r="M633" s="11">
        <v>0.35</v>
      </c>
      <c r="O633" s="16"/>
      <c r="P633" s="14"/>
      <c r="Q633" s="12"/>
      <c r="R633" s="13"/>
    </row>
    <row r="634" spans="1:18" ht="15.75" customHeight="1">
      <c r="A634" s="1"/>
      <c r="B634" s="6" t="s">
        <v>27</v>
      </c>
      <c r="C634" s="6">
        <v>1128299</v>
      </c>
      <c r="D634" s="7">
        <v>44445</v>
      </c>
      <c r="E634" s="6" t="s">
        <v>28</v>
      </c>
      <c r="F634" s="6" t="s">
        <v>42</v>
      </c>
      <c r="G634" s="6" t="s">
        <v>43</v>
      </c>
      <c r="H634" s="6" t="s">
        <v>21</v>
      </c>
      <c r="I634" s="8">
        <v>0.75000000000000011</v>
      </c>
      <c r="J634" s="9">
        <v>4000</v>
      </c>
      <c r="K634" s="10">
        <f t="shared" si="4"/>
        <v>3000.0000000000005</v>
      </c>
      <c r="L634" s="10">
        <f t="shared" si="5"/>
        <v>1650.0000000000007</v>
      </c>
      <c r="M634" s="11">
        <v>0.55000000000000016</v>
      </c>
      <c r="O634" s="16"/>
      <c r="P634" s="14"/>
      <c r="Q634" s="12"/>
      <c r="R634" s="13"/>
    </row>
    <row r="635" spans="1:18" ht="15.75" customHeight="1">
      <c r="A635" s="1"/>
      <c r="B635" s="6" t="s">
        <v>27</v>
      </c>
      <c r="C635" s="6">
        <v>1128299</v>
      </c>
      <c r="D635" s="7">
        <v>44445</v>
      </c>
      <c r="E635" s="6" t="s">
        <v>28</v>
      </c>
      <c r="F635" s="6" t="s">
        <v>42</v>
      </c>
      <c r="G635" s="6" t="s">
        <v>43</v>
      </c>
      <c r="H635" s="6" t="s">
        <v>22</v>
      </c>
      <c r="I635" s="8">
        <v>0.70000000000000007</v>
      </c>
      <c r="J635" s="9">
        <v>4250</v>
      </c>
      <c r="K635" s="10">
        <f t="shared" si="4"/>
        <v>2975.0000000000005</v>
      </c>
      <c r="L635" s="10">
        <f t="shared" si="5"/>
        <v>595.00000000000011</v>
      </c>
      <c r="M635" s="11">
        <v>0.2</v>
      </c>
      <c r="O635" s="16"/>
      <c r="P635" s="14"/>
      <c r="Q635" s="12"/>
      <c r="R635" s="13"/>
    </row>
    <row r="636" spans="1:18" ht="15.75" customHeight="1">
      <c r="A636" s="1"/>
      <c r="B636" s="6" t="s">
        <v>27</v>
      </c>
      <c r="C636" s="6">
        <v>1128299</v>
      </c>
      <c r="D636" s="7">
        <v>44474</v>
      </c>
      <c r="E636" s="6" t="s">
        <v>28</v>
      </c>
      <c r="F636" s="6" t="s">
        <v>42</v>
      </c>
      <c r="G636" s="6" t="s">
        <v>43</v>
      </c>
      <c r="H636" s="6" t="s">
        <v>17</v>
      </c>
      <c r="I636" s="8">
        <v>0.55000000000000004</v>
      </c>
      <c r="J636" s="9">
        <v>5250</v>
      </c>
      <c r="K636" s="10">
        <f t="shared" si="4"/>
        <v>2887.5000000000005</v>
      </c>
      <c r="L636" s="10">
        <f t="shared" si="5"/>
        <v>1155.0000000000002</v>
      </c>
      <c r="M636" s="11">
        <v>0.4</v>
      </c>
      <c r="O636" s="16"/>
      <c r="P636" s="14"/>
      <c r="Q636" s="12"/>
      <c r="R636" s="13"/>
    </row>
    <row r="637" spans="1:18" ht="15.75" customHeight="1">
      <c r="A637" s="1"/>
      <c r="B637" s="6" t="s">
        <v>27</v>
      </c>
      <c r="C637" s="6">
        <v>1128299</v>
      </c>
      <c r="D637" s="7">
        <v>44474</v>
      </c>
      <c r="E637" s="6" t="s">
        <v>28</v>
      </c>
      <c r="F637" s="6" t="s">
        <v>42</v>
      </c>
      <c r="G637" s="6" t="s">
        <v>43</v>
      </c>
      <c r="H637" s="6" t="s">
        <v>18</v>
      </c>
      <c r="I637" s="8">
        <v>0.60000000000000009</v>
      </c>
      <c r="J637" s="9">
        <v>5250</v>
      </c>
      <c r="K637" s="10">
        <f t="shared" si="4"/>
        <v>3150.0000000000005</v>
      </c>
      <c r="L637" s="10">
        <f t="shared" si="5"/>
        <v>787.50000000000011</v>
      </c>
      <c r="M637" s="11">
        <v>0.25</v>
      </c>
      <c r="O637" s="16"/>
      <c r="P637" s="14"/>
      <c r="Q637" s="12"/>
      <c r="R637" s="13"/>
    </row>
    <row r="638" spans="1:18" ht="15.75" customHeight="1">
      <c r="A638" s="1"/>
      <c r="B638" s="6" t="s">
        <v>27</v>
      </c>
      <c r="C638" s="6">
        <v>1128299</v>
      </c>
      <c r="D638" s="7">
        <v>44474</v>
      </c>
      <c r="E638" s="6" t="s">
        <v>28</v>
      </c>
      <c r="F638" s="6" t="s">
        <v>42</v>
      </c>
      <c r="G638" s="6" t="s">
        <v>43</v>
      </c>
      <c r="H638" s="6" t="s">
        <v>19</v>
      </c>
      <c r="I638" s="8">
        <v>0.55000000000000004</v>
      </c>
      <c r="J638" s="9">
        <v>3500</v>
      </c>
      <c r="K638" s="10">
        <f t="shared" si="4"/>
        <v>1925.0000000000002</v>
      </c>
      <c r="L638" s="10">
        <f t="shared" si="5"/>
        <v>770.00000000000011</v>
      </c>
      <c r="M638" s="11">
        <v>0.4</v>
      </c>
      <c r="O638" s="16"/>
      <c r="P638" s="14"/>
      <c r="Q638" s="12"/>
      <c r="R638" s="13"/>
    </row>
    <row r="639" spans="1:18" ht="15.75" customHeight="1">
      <c r="A639" s="1"/>
      <c r="B639" s="6" t="s">
        <v>27</v>
      </c>
      <c r="C639" s="6">
        <v>1128299</v>
      </c>
      <c r="D639" s="7">
        <v>44474</v>
      </c>
      <c r="E639" s="6" t="s">
        <v>28</v>
      </c>
      <c r="F639" s="6" t="s">
        <v>42</v>
      </c>
      <c r="G639" s="6" t="s">
        <v>43</v>
      </c>
      <c r="H639" s="6" t="s">
        <v>20</v>
      </c>
      <c r="I639" s="8">
        <v>0.55000000000000004</v>
      </c>
      <c r="J639" s="9">
        <v>3250</v>
      </c>
      <c r="K639" s="10">
        <f t="shared" si="4"/>
        <v>1787.5000000000002</v>
      </c>
      <c r="L639" s="10">
        <f t="shared" si="5"/>
        <v>625.625</v>
      </c>
      <c r="M639" s="11">
        <v>0.35</v>
      </c>
      <c r="O639" s="16"/>
      <c r="P639" s="14"/>
      <c r="Q639" s="12"/>
      <c r="R639" s="13"/>
    </row>
    <row r="640" spans="1:18" ht="15.75" customHeight="1">
      <c r="A640" s="1"/>
      <c r="B640" s="6" t="s">
        <v>27</v>
      </c>
      <c r="C640" s="6">
        <v>1128299</v>
      </c>
      <c r="D640" s="7">
        <v>44474</v>
      </c>
      <c r="E640" s="6" t="s">
        <v>28</v>
      </c>
      <c r="F640" s="6" t="s">
        <v>42</v>
      </c>
      <c r="G640" s="6" t="s">
        <v>43</v>
      </c>
      <c r="H640" s="6" t="s">
        <v>21</v>
      </c>
      <c r="I640" s="8">
        <v>0.65</v>
      </c>
      <c r="J640" s="9">
        <v>3000</v>
      </c>
      <c r="K640" s="10">
        <f t="shared" si="4"/>
        <v>1950</v>
      </c>
      <c r="L640" s="10">
        <f t="shared" si="5"/>
        <v>1072.5000000000002</v>
      </c>
      <c r="M640" s="11">
        <v>0.55000000000000016</v>
      </c>
      <c r="O640" s="16"/>
      <c r="P640" s="14"/>
      <c r="Q640" s="12"/>
      <c r="R640" s="13"/>
    </row>
    <row r="641" spans="1:18" ht="15.75" customHeight="1">
      <c r="A641" s="1"/>
      <c r="B641" s="6" t="s">
        <v>27</v>
      </c>
      <c r="C641" s="6">
        <v>1128299</v>
      </c>
      <c r="D641" s="7">
        <v>44474</v>
      </c>
      <c r="E641" s="6" t="s">
        <v>28</v>
      </c>
      <c r="F641" s="6" t="s">
        <v>42</v>
      </c>
      <c r="G641" s="6" t="s">
        <v>43</v>
      </c>
      <c r="H641" s="6" t="s">
        <v>22</v>
      </c>
      <c r="I641" s="8">
        <v>0.70000000000000007</v>
      </c>
      <c r="J641" s="9">
        <v>3500</v>
      </c>
      <c r="K641" s="10">
        <f t="shared" si="4"/>
        <v>2450.0000000000005</v>
      </c>
      <c r="L641" s="10">
        <f t="shared" si="5"/>
        <v>490.00000000000011</v>
      </c>
      <c r="M641" s="11">
        <v>0.2</v>
      </c>
      <c r="O641" s="16"/>
      <c r="P641" s="14"/>
      <c r="Q641" s="12"/>
      <c r="R641" s="13"/>
    </row>
    <row r="642" spans="1:18" ht="15.75" customHeight="1">
      <c r="A642" s="1"/>
      <c r="B642" s="6" t="s">
        <v>27</v>
      </c>
      <c r="C642" s="6">
        <v>1128299</v>
      </c>
      <c r="D642" s="7">
        <v>44505</v>
      </c>
      <c r="E642" s="6" t="s">
        <v>28</v>
      </c>
      <c r="F642" s="6" t="s">
        <v>42</v>
      </c>
      <c r="G642" s="6" t="s">
        <v>43</v>
      </c>
      <c r="H642" s="6" t="s">
        <v>17</v>
      </c>
      <c r="I642" s="8">
        <v>0.55000000000000004</v>
      </c>
      <c r="J642" s="9">
        <v>5750</v>
      </c>
      <c r="K642" s="10">
        <f t="shared" si="4"/>
        <v>3162.5000000000005</v>
      </c>
      <c r="L642" s="10">
        <f t="shared" si="5"/>
        <v>1265.0000000000002</v>
      </c>
      <c r="M642" s="11">
        <v>0.4</v>
      </c>
      <c r="O642" s="16"/>
      <c r="P642" s="14"/>
      <c r="Q642" s="12"/>
      <c r="R642" s="13"/>
    </row>
    <row r="643" spans="1:18" ht="15.75" customHeight="1">
      <c r="A643" s="1"/>
      <c r="B643" s="6" t="s">
        <v>27</v>
      </c>
      <c r="C643" s="6">
        <v>1128299</v>
      </c>
      <c r="D643" s="7">
        <v>44505</v>
      </c>
      <c r="E643" s="6" t="s">
        <v>28</v>
      </c>
      <c r="F643" s="6" t="s">
        <v>42</v>
      </c>
      <c r="G643" s="6" t="s">
        <v>43</v>
      </c>
      <c r="H643" s="6" t="s">
        <v>18</v>
      </c>
      <c r="I643" s="8">
        <v>0.60000000000000009</v>
      </c>
      <c r="J643" s="9">
        <v>5750</v>
      </c>
      <c r="K643" s="10">
        <f t="shared" si="4"/>
        <v>3450.0000000000005</v>
      </c>
      <c r="L643" s="10">
        <f t="shared" si="5"/>
        <v>862.50000000000011</v>
      </c>
      <c r="M643" s="11">
        <v>0.25</v>
      </c>
      <c r="O643" s="16"/>
      <c r="P643" s="14"/>
      <c r="Q643" s="12"/>
      <c r="R643" s="13"/>
    </row>
    <row r="644" spans="1:18" ht="15.75" customHeight="1">
      <c r="A644" s="1"/>
      <c r="B644" s="6" t="s">
        <v>27</v>
      </c>
      <c r="C644" s="6">
        <v>1128299</v>
      </c>
      <c r="D644" s="7">
        <v>44505</v>
      </c>
      <c r="E644" s="6" t="s">
        <v>28</v>
      </c>
      <c r="F644" s="6" t="s">
        <v>42</v>
      </c>
      <c r="G644" s="6" t="s">
        <v>43</v>
      </c>
      <c r="H644" s="6" t="s">
        <v>19</v>
      </c>
      <c r="I644" s="8">
        <v>0.55000000000000004</v>
      </c>
      <c r="J644" s="9">
        <v>4250</v>
      </c>
      <c r="K644" s="10">
        <f t="shared" si="4"/>
        <v>2337.5</v>
      </c>
      <c r="L644" s="10">
        <f t="shared" si="5"/>
        <v>935</v>
      </c>
      <c r="M644" s="11">
        <v>0.4</v>
      </c>
      <c r="O644" s="16"/>
      <c r="P644" s="14"/>
      <c r="Q644" s="12"/>
      <c r="R644" s="13"/>
    </row>
    <row r="645" spans="1:18" ht="15.75" customHeight="1">
      <c r="A645" s="1"/>
      <c r="B645" s="6" t="s">
        <v>27</v>
      </c>
      <c r="C645" s="6">
        <v>1128299</v>
      </c>
      <c r="D645" s="7">
        <v>44505</v>
      </c>
      <c r="E645" s="6" t="s">
        <v>28</v>
      </c>
      <c r="F645" s="6" t="s">
        <v>42</v>
      </c>
      <c r="G645" s="6" t="s">
        <v>43</v>
      </c>
      <c r="H645" s="6" t="s">
        <v>20</v>
      </c>
      <c r="I645" s="8">
        <v>0.65000000000000013</v>
      </c>
      <c r="J645" s="9">
        <v>4000</v>
      </c>
      <c r="K645" s="10">
        <f t="shared" si="4"/>
        <v>2600.0000000000005</v>
      </c>
      <c r="L645" s="10">
        <f t="shared" si="5"/>
        <v>910.00000000000011</v>
      </c>
      <c r="M645" s="11">
        <v>0.35</v>
      </c>
      <c r="O645" s="16"/>
      <c r="P645" s="14"/>
      <c r="Q645" s="12"/>
      <c r="R645" s="13"/>
    </row>
    <row r="646" spans="1:18" ht="15.75" customHeight="1">
      <c r="A646" s="1"/>
      <c r="B646" s="6" t="s">
        <v>27</v>
      </c>
      <c r="C646" s="6">
        <v>1128299</v>
      </c>
      <c r="D646" s="7">
        <v>44505</v>
      </c>
      <c r="E646" s="6" t="s">
        <v>28</v>
      </c>
      <c r="F646" s="6" t="s">
        <v>42</v>
      </c>
      <c r="G646" s="6" t="s">
        <v>43</v>
      </c>
      <c r="H646" s="6" t="s">
        <v>21</v>
      </c>
      <c r="I646" s="8">
        <v>0.75000000000000011</v>
      </c>
      <c r="J646" s="9">
        <v>3750</v>
      </c>
      <c r="K646" s="10">
        <f t="shared" si="4"/>
        <v>2812.5000000000005</v>
      </c>
      <c r="L646" s="10">
        <f t="shared" si="5"/>
        <v>1546.8750000000007</v>
      </c>
      <c r="M646" s="11">
        <v>0.55000000000000016</v>
      </c>
      <c r="O646" s="16"/>
      <c r="P646" s="14"/>
      <c r="Q646" s="12"/>
      <c r="R646" s="13"/>
    </row>
    <row r="647" spans="1:18" ht="15.75" customHeight="1">
      <c r="A647" s="1"/>
      <c r="B647" s="6" t="s">
        <v>27</v>
      </c>
      <c r="C647" s="6">
        <v>1128299</v>
      </c>
      <c r="D647" s="7">
        <v>44505</v>
      </c>
      <c r="E647" s="6" t="s">
        <v>28</v>
      </c>
      <c r="F647" s="6" t="s">
        <v>42</v>
      </c>
      <c r="G647" s="6" t="s">
        <v>43</v>
      </c>
      <c r="H647" s="6" t="s">
        <v>22</v>
      </c>
      <c r="I647" s="8">
        <v>0.80000000000000016</v>
      </c>
      <c r="J647" s="9">
        <v>5000</v>
      </c>
      <c r="K647" s="10">
        <f t="shared" si="4"/>
        <v>4000.0000000000009</v>
      </c>
      <c r="L647" s="10">
        <f t="shared" si="5"/>
        <v>800.00000000000023</v>
      </c>
      <c r="M647" s="11">
        <v>0.2</v>
      </c>
      <c r="O647" s="16"/>
      <c r="P647" s="14"/>
      <c r="Q647" s="12"/>
      <c r="R647" s="13"/>
    </row>
    <row r="648" spans="1:18" ht="15.75" customHeight="1">
      <c r="A648" s="1"/>
      <c r="B648" s="6" t="s">
        <v>27</v>
      </c>
      <c r="C648" s="6">
        <v>1128299</v>
      </c>
      <c r="D648" s="7">
        <v>44534</v>
      </c>
      <c r="E648" s="6" t="s">
        <v>28</v>
      </c>
      <c r="F648" s="6" t="s">
        <v>42</v>
      </c>
      <c r="G648" s="6" t="s">
        <v>43</v>
      </c>
      <c r="H648" s="6" t="s">
        <v>17</v>
      </c>
      <c r="I648" s="8">
        <v>0.65000000000000013</v>
      </c>
      <c r="J648" s="9">
        <v>7000</v>
      </c>
      <c r="K648" s="10">
        <f t="shared" si="4"/>
        <v>4550.0000000000009</v>
      </c>
      <c r="L648" s="10">
        <f t="shared" si="5"/>
        <v>1820.0000000000005</v>
      </c>
      <c r="M648" s="11">
        <v>0.4</v>
      </c>
      <c r="O648" s="16"/>
      <c r="P648" s="14"/>
      <c r="Q648" s="12"/>
      <c r="R648" s="13"/>
    </row>
    <row r="649" spans="1:18" ht="15.75" customHeight="1">
      <c r="A649" s="1"/>
      <c r="B649" s="6" t="s">
        <v>27</v>
      </c>
      <c r="C649" s="6">
        <v>1128299</v>
      </c>
      <c r="D649" s="7">
        <v>44534</v>
      </c>
      <c r="E649" s="6" t="s">
        <v>28</v>
      </c>
      <c r="F649" s="6" t="s">
        <v>42</v>
      </c>
      <c r="G649" s="6" t="s">
        <v>43</v>
      </c>
      <c r="H649" s="6" t="s">
        <v>18</v>
      </c>
      <c r="I649" s="8">
        <v>0.70000000000000018</v>
      </c>
      <c r="J649" s="9">
        <v>7000</v>
      </c>
      <c r="K649" s="10">
        <f t="shared" si="4"/>
        <v>4900.0000000000009</v>
      </c>
      <c r="L649" s="10">
        <f t="shared" si="5"/>
        <v>1225.0000000000002</v>
      </c>
      <c r="M649" s="11">
        <v>0.25</v>
      </c>
      <c r="O649" s="16"/>
      <c r="P649" s="14"/>
      <c r="Q649" s="12"/>
      <c r="R649" s="13"/>
    </row>
    <row r="650" spans="1:18" ht="15.75" customHeight="1">
      <c r="A650" s="1"/>
      <c r="B650" s="6" t="s">
        <v>27</v>
      </c>
      <c r="C650" s="6">
        <v>1128299</v>
      </c>
      <c r="D650" s="7">
        <v>44534</v>
      </c>
      <c r="E650" s="6" t="s">
        <v>28</v>
      </c>
      <c r="F650" s="6" t="s">
        <v>42</v>
      </c>
      <c r="G650" s="6" t="s">
        <v>43</v>
      </c>
      <c r="H650" s="6" t="s">
        <v>19</v>
      </c>
      <c r="I650" s="8">
        <v>0.65000000000000013</v>
      </c>
      <c r="J650" s="9">
        <v>5000</v>
      </c>
      <c r="K650" s="10">
        <f t="shared" si="4"/>
        <v>3250.0000000000005</v>
      </c>
      <c r="L650" s="10">
        <f t="shared" si="5"/>
        <v>1300.0000000000002</v>
      </c>
      <c r="M650" s="11">
        <v>0.4</v>
      </c>
      <c r="O650" s="16"/>
      <c r="P650" s="14"/>
      <c r="Q650" s="12"/>
      <c r="R650" s="13"/>
    </row>
    <row r="651" spans="1:18" ht="15.75" customHeight="1">
      <c r="A651" s="1"/>
      <c r="B651" s="6" t="s">
        <v>27</v>
      </c>
      <c r="C651" s="6">
        <v>1128299</v>
      </c>
      <c r="D651" s="7">
        <v>44534</v>
      </c>
      <c r="E651" s="6" t="s">
        <v>28</v>
      </c>
      <c r="F651" s="6" t="s">
        <v>42</v>
      </c>
      <c r="G651" s="6" t="s">
        <v>43</v>
      </c>
      <c r="H651" s="6" t="s">
        <v>20</v>
      </c>
      <c r="I651" s="8">
        <v>0.65000000000000013</v>
      </c>
      <c r="J651" s="9">
        <v>5000</v>
      </c>
      <c r="K651" s="10">
        <f t="shared" si="4"/>
        <v>3250.0000000000005</v>
      </c>
      <c r="L651" s="10">
        <f t="shared" si="5"/>
        <v>1137.5</v>
      </c>
      <c r="M651" s="11">
        <v>0.35</v>
      </c>
      <c r="O651" s="16"/>
      <c r="P651" s="14"/>
      <c r="Q651" s="12"/>
      <c r="R651" s="13"/>
    </row>
    <row r="652" spans="1:18" ht="15.75" customHeight="1">
      <c r="A652" s="1"/>
      <c r="B652" s="6" t="s">
        <v>27</v>
      </c>
      <c r="C652" s="6">
        <v>1128299</v>
      </c>
      <c r="D652" s="7">
        <v>44534</v>
      </c>
      <c r="E652" s="6" t="s">
        <v>28</v>
      </c>
      <c r="F652" s="6" t="s">
        <v>42</v>
      </c>
      <c r="G652" s="6" t="s">
        <v>43</v>
      </c>
      <c r="H652" s="6" t="s">
        <v>21</v>
      </c>
      <c r="I652" s="8">
        <v>0.75000000000000011</v>
      </c>
      <c r="J652" s="9">
        <v>4250</v>
      </c>
      <c r="K652" s="10">
        <f t="shared" si="4"/>
        <v>3187.5000000000005</v>
      </c>
      <c r="L652" s="10">
        <f t="shared" si="5"/>
        <v>1753.1250000000007</v>
      </c>
      <c r="M652" s="11">
        <v>0.55000000000000016</v>
      </c>
      <c r="O652" s="16"/>
      <c r="P652" s="14"/>
      <c r="Q652" s="12"/>
      <c r="R652" s="13"/>
    </row>
    <row r="653" spans="1:18" ht="15.75" customHeight="1">
      <c r="A653" s="1"/>
      <c r="B653" s="6" t="s">
        <v>27</v>
      </c>
      <c r="C653" s="6">
        <v>1128299</v>
      </c>
      <c r="D653" s="7">
        <v>44534</v>
      </c>
      <c r="E653" s="6" t="s">
        <v>28</v>
      </c>
      <c r="F653" s="6" t="s">
        <v>42</v>
      </c>
      <c r="G653" s="6" t="s">
        <v>43</v>
      </c>
      <c r="H653" s="6" t="s">
        <v>22</v>
      </c>
      <c r="I653" s="8">
        <v>0.80000000000000016</v>
      </c>
      <c r="J653" s="9">
        <v>5250</v>
      </c>
      <c r="K653" s="10">
        <f t="shared" si="4"/>
        <v>4200.0000000000009</v>
      </c>
      <c r="L653" s="10">
        <f t="shared" si="5"/>
        <v>840.00000000000023</v>
      </c>
      <c r="M653" s="11">
        <v>0.2</v>
      </c>
      <c r="O653" s="16"/>
      <c r="P653" s="14"/>
      <c r="Q653" s="12"/>
      <c r="R653" s="13"/>
    </row>
    <row r="654" spans="1:18" ht="15.75" customHeight="1">
      <c r="A654" s="1" t="s">
        <v>39</v>
      </c>
      <c r="B654" s="6" t="s">
        <v>27</v>
      </c>
      <c r="C654" s="6">
        <v>1128299</v>
      </c>
      <c r="D654" s="7">
        <v>44199</v>
      </c>
      <c r="E654" s="6" t="s">
        <v>28</v>
      </c>
      <c r="F654" s="6" t="s">
        <v>44</v>
      </c>
      <c r="G654" s="6" t="s">
        <v>45</v>
      </c>
      <c r="H654" s="6" t="s">
        <v>17</v>
      </c>
      <c r="I654" s="8">
        <v>0.4</v>
      </c>
      <c r="J654" s="9">
        <v>4500</v>
      </c>
      <c r="K654" s="10">
        <f t="shared" si="4"/>
        <v>1800</v>
      </c>
      <c r="L654" s="10">
        <f t="shared" si="5"/>
        <v>540</v>
      </c>
      <c r="M654" s="11">
        <v>0.3</v>
      </c>
      <c r="O654" s="16"/>
      <c r="P654" s="14"/>
      <c r="Q654" s="12"/>
      <c r="R654" s="13"/>
    </row>
    <row r="655" spans="1:18" ht="15.75" customHeight="1">
      <c r="A655" s="1"/>
      <c r="B655" s="6" t="s">
        <v>27</v>
      </c>
      <c r="C655" s="6">
        <v>1128299</v>
      </c>
      <c r="D655" s="7">
        <v>44199</v>
      </c>
      <c r="E655" s="6" t="s">
        <v>28</v>
      </c>
      <c r="F655" s="6" t="s">
        <v>44</v>
      </c>
      <c r="G655" s="6" t="s">
        <v>45</v>
      </c>
      <c r="H655" s="6" t="s">
        <v>18</v>
      </c>
      <c r="I655" s="8">
        <v>0.5</v>
      </c>
      <c r="J655" s="9">
        <v>4500</v>
      </c>
      <c r="K655" s="10">
        <f t="shared" si="4"/>
        <v>2250</v>
      </c>
      <c r="L655" s="10">
        <f t="shared" si="5"/>
        <v>562.5</v>
      </c>
      <c r="M655" s="11">
        <v>0.25</v>
      </c>
      <c r="O655" s="16"/>
      <c r="P655" s="14"/>
      <c r="Q655" s="12"/>
      <c r="R655" s="13"/>
    </row>
    <row r="656" spans="1:18" ht="15.75" customHeight="1">
      <c r="A656" s="1"/>
      <c r="B656" s="6" t="s">
        <v>27</v>
      </c>
      <c r="C656" s="6">
        <v>1128299</v>
      </c>
      <c r="D656" s="7">
        <v>44199</v>
      </c>
      <c r="E656" s="6" t="s">
        <v>28</v>
      </c>
      <c r="F656" s="6" t="s">
        <v>44</v>
      </c>
      <c r="G656" s="6" t="s">
        <v>45</v>
      </c>
      <c r="H656" s="6" t="s">
        <v>19</v>
      </c>
      <c r="I656" s="8">
        <v>0.5</v>
      </c>
      <c r="J656" s="9">
        <v>4500</v>
      </c>
      <c r="K656" s="10">
        <f t="shared" si="4"/>
        <v>2250</v>
      </c>
      <c r="L656" s="10">
        <f t="shared" si="5"/>
        <v>562.5</v>
      </c>
      <c r="M656" s="11">
        <v>0.25</v>
      </c>
      <c r="O656" s="16"/>
      <c r="P656" s="14"/>
      <c r="Q656" s="12"/>
      <c r="R656" s="13"/>
    </row>
    <row r="657" spans="1:18" ht="15.75" customHeight="1">
      <c r="A657" s="1"/>
      <c r="B657" s="6" t="s">
        <v>27</v>
      </c>
      <c r="C657" s="6">
        <v>1128299</v>
      </c>
      <c r="D657" s="7">
        <v>44199</v>
      </c>
      <c r="E657" s="6" t="s">
        <v>28</v>
      </c>
      <c r="F657" s="6" t="s">
        <v>44</v>
      </c>
      <c r="G657" s="6" t="s">
        <v>45</v>
      </c>
      <c r="H657" s="6" t="s">
        <v>20</v>
      </c>
      <c r="I657" s="8">
        <v>0.5</v>
      </c>
      <c r="J657" s="9">
        <v>3000</v>
      </c>
      <c r="K657" s="10">
        <f t="shared" si="4"/>
        <v>1500</v>
      </c>
      <c r="L657" s="10">
        <f t="shared" si="5"/>
        <v>450</v>
      </c>
      <c r="M657" s="11">
        <v>0.3</v>
      </c>
      <c r="O657" s="16"/>
      <c r="P657" s="14"/>
      <c r="Q657" s="12"/>
      <c r="R657" s="13"/>
    </row>
    <row r="658" spans="1:18" ht="15.75" customHeight="1">
      <c r="A658" s="1"/>
      <c r="B658" s="6" t="s">
        <v>27</v>
      </c>
      <c r="C658" s="6">
        <v>1128299</v>
      </c>
      <c r="D658" s="7">
        <v>44199</v>
      </c>
      <c r="E658" s="6" t="s">
        <v>28</v>
      </c>
      <c r="F658" s="6" t="s">
        <v>44</v>
      </c>
      <c r="G658" s="6" t="s">
        <v>45</v>
      </c>
      <c r="H658" s="6" t="s">
        <v>21</v>
      </c>
      <c r="I658" s="8">
        <v>0.55000000000000004</v>
      </c>
      <c r="J658" s="9">
        <v>2500</v>
      </c>
      <c r="K658" s="10">
        <f t="shared" si="4"/>
        <v>1375</v>
      </c>
      <c r="L658" s="10">
        <f t="shared" si="5"/>
        <v>343.75</v>
      </c>
      <c r="M658" s="11">
        <v>0.25</v>
      </c>
      <c r="O658" s="16"/>
      <c r="P658" s="14"/>
      <c r="Q658" s="12"/>
      <c r="R658" s="13"/>
    </row>
    <row r="659" spans="1:18" ht="15.75" customHeight="1">
      <c r="A659" s="1"/>
      <c r="B659" s="6" t="s">
        <v>27</v>
      </c>
      <c r="C659" s="6">
        <v>1128299</v>
      </c>
      <c r="D659" s="7">
        <v>44199</v>
      </c>
      <c r="E659" s="6" t="s">
        <v>28</v>
      </c>
      <c r="F659" s="6" t="s">
        <v>44</v>
      </c>
      <c r="G659" s="6" t="s">
        <v>45</v>
      </c>
      <c r="H659" s="6" t="s">
        <v>22</v>
      </c>
      <c r="I659" s="8">
        <v>0.5</v>
      </c>
      <c r="J659" s="9">
        <v>5000</v>
      </c>
      <c r="K659" s="10">
        <f t="shared" si="4"/>
        <v>2500</v>
      </c>
      <c r="L659" s="10">
        <f t="shared" si="5"/>
        <v>500</v>
      </c>
      <c r="M659" s="11">
        <v>0.2</v>
      </c>
      <c r="O659" s="16"/>
      <c r="P659" s="14"/>
      <c r="Q659" s="12"/>
      <c r="R659" s="13"/>
    </row>
    <row r="660" spans="1:18" ht="15.75" customHeight="1">
      <c r="A660" s="1"/>
      <c r="B660" s="6" t="s">
        <v>27</v>
      </c>
      <c r="C660" s="6">
        <v>1128299</v>
      </c>
      <c r="D660" s="7">
        <v>44230</v>
      </c>
      <c r="E660" s="6" t="s">
        <v>28</v>
      </c>
      <c r="F660" s="6" t="s">
        <v>44</v>
      </c>
      <c r="G660" s="6" t="s">
        <v>45</v>
      </c>
      <c r="H660" s="6" t="s">
        <v>17</v>
      </c>
      <c r="I660" s="8">
        <v>0.4</v>
      </c>
      <c r="J660" s="9">
        <v>5500</v>
      </c>
      <c r="K660" s="10">
        <f t="shared" si="4"/>
        <v>2200</v>
      </c>
      <c r="L660" s="10">
        <f t="shared" si="5"/>
        <v>660</v>
      </c>
      <c r="M660" s="11">
        <v>0.3</v>
      </c>
      <c r="O660" s="16"/>
      <c r="P660" s="14"/>
      <c r="Q660" s="12"/>
      <c r="R660" s="13"/>
    </row>
    <row r="661" spans="1:18" ht="15.75" customHeight="1">
      <c r="A661" s="1"/>
      <c r="B661" s="6" t="s">
        <v>27</v>
      </c>
      <c r="C661" s="6">
        <v>1128299</v>
      </c>
      <c r="D661" s="7">
        <v>44230</v>
      </c>
      <c r="E661" s="6" t="s">
        <v>28</v>
      </c>
      <c r="F661" s="6" t="s">
        <v>44</v>
      </c>
      <c r="G661" s="6" t="s">
        <v>45</v>
      </c>
      <c r="H661" s="6" t="s">
        <v>18</v>
      </c>
      <c r="I661" s="8">
        <v>0.5</v>
      </c>
      <c r="J661" s="9">
        <v>4500</v>
      </c>
      <c r="K661" s="10">
        <f t="shared" si="4"/>
        <v>2250</v>
      </c>
      <c r="L661" s="10">
        <f t="shared" si="5"/>
        <v>562.5</v>
      </c>
      <c r="M661" s="11">
        <v>0.25</v>
      </c>
      <c r="O661" s="16"/>
      <c r="P661" s="14"/>
      <c r="Q661" s="12"/>
      <c r="R661" s="13"/>
    </row>
    <row r="662" spans="1:18" ht="15.75" customHeight="1">
      <c r="A662" s="1"/>
      <c r="B662" s="6" t="s">
        <v>27</v>
      </c>
      <c r="C662" s="6">
        <v>1128299</v>
      </c>
      <c r="D662" s="7">
        <v>44230</v>
      </c>
      <c r="E662" s="6" t="s">
        <v>28</v>
      </c>
      <c r="F662" s="6" t="s">
        <v>44</v>
      </c>
      <c r="G662" s="6" t="s">
        <v>45</v>
      </c>
      <c r="H662" s="6" t="s">
        <v>19</v>
      </c>
      <c r="I662" s="8">
        <v>0.5</v>
      </c>
      <c r="J662" s="9">
        <v>4500</v>
      </c>
      <c r="K662" s="10">
        <f t="shared" si="4"/>
        <v>2250</v>
      </c>
      <c r="L662" s="10">
        <f t="shared" si="5"/>
        <v>562.5</v>
      </c>
      <c r="M662" s="11">
        <v>0.25</v>
      </c>
      <c r="O662" s="16"/>
      <c r="P662" s="14"/>
      <c r="Q662" s="12"/>
      <c r="R662" s="13"/>
    </row>
    <row r="663" spans="1:18" ht="15.75" customHeight="1">
      <c r="A663" s="1"/>
      <c r="B663" s="6" t="s">
        <v>27</v>
      </c>
      <c r="C663" s="6">
        <v>1128299</v>
      </c>
      <c r="D663" s="7">
        <v>44230</v>
      </c>
      <c r="E663" s="6" t="s">
        <v>28</v>
      </c>
      <c r="F663" s="6" t="s">
        <v>44</v>
      </c>
      <c r="G663" s="6" t="s">
        <v>45</v>
      </c>
      <c r="H663" s="6" t="s">
        <v>20</v>
      </c>
      <c r="I663" s="8">
        <v>0.5</v>
      </c>
      <c r="J663" s="9">
        <v>3000</v>
      </c>
      <c r="K663" s="10">
        <f t="shared" si="4"/>
        <v>1500</v>
      </c>
      <c r="L663" s="10">
        <f t="shared" si="5"/>
        <v>450</v>
      </c>
      <c r="M663" s="11">
        <v>0.3</v>
      </c>
      <c r="O663" s="16"/>
      <c r="P663" s="14"/>
      <c r="Q663" s="12"/>
      <c r="R663" s="13"/>
    </row>
    <row r="664" spans="1:18" ht="15.75" customHeight="1">
      <c r="A664" s="1"/>
      <c r="B664" s="6" t="s">
        <v>27</v>
      </c>
      <c r="C664" s="6">
        <v>1128299</v>
      </c>
      <c r="D664" s="7">
        <v>44230</v>
      </c>
      <c r="E664" s="6" t="s">
        <v>28</v>
      </c>
      <c r="F664" s="6" t="s">
        <v>44</v>
      </c>
      <c r="G664" s="6" t="s">
        <v>45</v>
      </c>
      <c r="H664" s="6" t="s">
        <v>21</v>
      </c>
      <c r="I664" s="8">
        <v>0.55000000000000004</v>
      </c>
      <c r="J664" s="9">
        <v>2250</v>
      </c>
      <c r="K664" s="10">
        <f t="shared" si="4"/>
        <v>1237.5</v>
      </c>
      <c r="L664" s="10">
        <f t="shared" si="5"/>
        <v>309.375</v>
      </c>
      <c r="M664" s="11">
        <v>0.25</v>
      </c>
      <c r="O664" s="16"/>
      <c r="P664" s="14"/>
      <c r="Q664" s="12"/>
      <c r="R664" s="13"/>
    </row>
    <row r="665" spans="1:18" ht="15.75" customHeight="1">
      <c r="A665" s="1"/>
      <c r="B665" s="6" t="s">
        <v>27</v>
      </c>
      <c r="C665" s="6">
        <v>1128299</v>
      </c>
      <c r="D665" s="7">
        <v>44230</v>
      </c>
      <c r="E665" s="6" t="s">
        <v>28</v>
      </c>
      <c r="F665" s="6" t="s">
        <v>44</v>
      </c>
      <c r="G665" s="6" t="s">
        <v>45</v>
      </c>
      <c r="H665" s="6" t="s">
        <v>22</v>
      </c>
      <c r="I665" s="8">
        <v>0.5</v>
      </c>
      <c r="J665" s="9">
        <v>4250</v>
      </c>
      <c r="K665" s="10">
        <f t="shared" si="4"/>
        <v>2125</v>
      </c>
      <c r="L665" s="10">
        <f t="shared" si="5"/>
        <v>425</v>
      </c>
      <c r="M665" s="11">
        <v>0.2</v>
      </c>
      <c r="O665" s="16"/>
      <c r="P665" s="14"/>
      <c r="Q665" s="12"/>
      <c r="R665" s="13"/>
    </row>
    <row r="666" spans="1:18" ht="15.75" customHeight="1">
      <c r="A666" s="1"/>
      <c r="B666" s="6" t="s">
        <v>27</v>
      </c>
      <c r="C666" s="6">
        <v>1128299</v>
      </c>
      <c r="D666" s="7">
        <v>44257</v>
      </c>
      <c r="E666" s="6" t="s">
        <v>28</v>
      </c>
      <c r="F666" s="6" t="s">
        <v>44</v>
      </c>
      <c r="G666" s="6" t="s">
        <v>45</v>
      </c>
      <c r="H666" s="6" t="s">
        <v>17</v>
      </c>
      <c r="I666" s="8">
        <v>0.5</v>
      </c>
      <c r="J666" s="9">
        <v>5750</v>
      </c>
      <c r="K666" s="10">
        <f t="shared" si="4"/>
        <v>2875</v>
      </c>
      <c r="L666" s="10">
        <f t="shared" si="5"/>
        <v>862.5</v>
      </c>
      <c r="M666" s="11">
        <v>0.3</v>
      </c>
      <c r="O666" s="16"/>
      <c r="P666" s="14"/>
      <c r="Q666" s="12"/>
      <c r="R666" s="13"/>
    </row>
    <row r="667" spans="1:18" ht="15.75" customHeight="1">
      <c r="A667" s="1"/>
      <c r="B667" s="6" t="s">
        <v>27</v>
      </c>
      <c r="C667" s="6">
        <v>1128299</v>
      </c>
      <c r="D667" s="7">
        <v>44257</v>
      </c>
      <c r="E667" s="6" t="s">
        <v>28</v>
      </c>
      <c r="F667" s="6" t="s">
        <v>44</v>
      </c>
      <c r="G667" s="6" t="s">
        <v>45</v>
      </c>
      <c r="H667" s="6" t="s">
        <v>18</v>
      </c>
      <c r="I667" s="8">
        <v>0.6</v>
      </c>
      <c r="J667" s="9">
        <v>4250</v>
      </c>
      <c r="K667" s="10">
        <f t="shared" si="4"/>
        <v>2550</v>
      </c>
      <c r="L667" s="10">
        <f t="shared" si="5"/>
        <v>637.5</v>
      </c>
      <c r="M667" s="11">
        <v>0.25</v>
      </c>
      <c r="O667" s="16"/>
      <c r="P667" s="14"/>
      <c r="Q667" s="12"/>
      <c r="R667" s="13"/>
    </row>
    <row r="668" spans="1:18" ht="15.75" customHeight="1">
      <c r="A668" s="1"/>
      <c r="B668" s="6" t="s">
        <v>27</v>
      </c>
      <c r="C668" s="6">
        <v>1128299</v>
      </c>
      <c r="D668" s="7">
        <v>44257</v>
      </c>
      <c r="E668" s="6" t="s">
        <v>28</v>
      </c>
      <c r="F668" s="6" t="s">
        <v>44</v>
      </c>
      <c r="G668" s="6" t="s">
        <v>45</v>
      </c>
      <c r="H668" s="6" t="s">
        <v>19</v>
      </c>
      <c r="I668" s="8">
        <v>0.64999999999999991</v>
      </c>
      <c r="J668" s="9">
        <v>4250</v>
      </c>
      <c r="K668" s="10">
        <f t="shared" si="4"/>
        <v>2762.4999999999995</v>
      </c>
      <c r="L668" s="10">
        <f t="shared" si="5"/>
        <v>690.62499999999989</v>
      </c>
      <c r="M668" s="11">
        <v>0.25</v>
      </c>
      <c r="O668" s="16"/>
      <c r="P668" s="14"/>
      <c r="Q668" s="12"/>
      <c r="R668" s="13"/>
    </row>
    <row r="669" spans="1:18" ht="15.75" customHeight="1">
      <c r="A669" s="1"/>
      <c r="B669" s="6" t="s">
        <v>27</v>
      </c>
      <c r="C669" s="6">
        <v>1128299</v>
      </c>
      <c r="D669" s="7">
        <v>44257</v>
      </c>
      <c r="E669" s="6" t="s">
        <v>28</v>
      </c>
      <c r="F669" s="6" t="s">
        <v>44</v>
      </c>
      <c r="G669" s="6" t="s">
        <v>45</v>
      </c>
      <c r="H669" s="6" t="s">
        <v>20</v>
      </c>
      <c r="I669" s="8">
        <v>0.64999999999999991</v>
      </c>
      <c r="J669" s="9">
        <v>3250</v>
      </c>
      <c r="K669" s="10">
        <f t="shared" si="4"/>
        <v>2112.4999999999995</v>
      </c>
      <c r="L669" s="10">
        <f t="shared" si="5"/>
        <v>633.74999999999989</v>
      </c>
      <c r="M669" s="11">
        <v>0.3</v>
      </c>
      <c r="O669" s="16"/>
      <c r="P669" s="14"/>
      <c r="Q669" s="12"/>
      <c r="R669" s="13"/>
    </row>
    <row r="670" spans="1:18" ht="15.75" customHeight="1">
      <c r="A670" s="1"/>
      <c r="B670" s="6" t="s">
        <v>27</v>
      </c>
      <c r="C670" s="6">
        <v>1128299</v>
      </c>
      <c r="D670" s="7">
        <v>44257</v>
      </c>
      <c r="E670" s="6" t="s">
        <v>28</v>
      </c>
      <c r="F670" s="6" t="s">
        <v>44</v>
      </c>
      <c r="G670" s="6" t="s">
        <v>45</v>
      </c>
      <c r="H670" s="6" t="s">
        <v>21</v>
      </c>
      <c r="I670" s="8">
        <v>0.7</v>
      </c>
      <c r="J670" s="9">
        <v>1750</v>
      </c>
      <c r="K670" s="10">
        <f t="shared" si="4"/>
        <v>1225</v>
      </c>
      <c r="L670" s="10">
        <f t="shared" si="5"/>
        <v>306.25</v>
      </c>
      <c r="M670" s="11">
        <v>0.25</v>
      </c>
      <c r="O670" s="16"/>
      <c r="P670" s="14"/>
      <c r="Q670" s="12"/>
      <c r="R670" s="13"/>
    </row>
    <row r="671" spans="1:18" ht="15.75" customHeight="1">
      <c r="A671" s="1"/>
      <c r="B671" s="6" t="s">
        <v>27</v>
      </c>
      <c r="C671" s="6">
        <v>1128299</v>
      </c>
      <c r="D671" s="7">
        <v>44257</v>
      </c>
      <c r="E671" s="6" t="s">
        <v>28</v>
      </c>
      <c r="F671" s="6" t="s">
        <v>44</v>
      </c>
      <c r="G671" s="6" t="s">
        <v>45</v>
      </c>
      <c r="H671" s="6" t="s">
        <v>22</v>
      </c>
      <c r="I671" s="8">
        <v>0.64999999999999991</v>
      </c>
      <c r="J671" s="9">
        <v>3750</v>
      </c>
      <c r="K671" s="10">
        <f t="shared" si="4"/>
        <v>2437.4999999999995</v>
      </c>
      <c r="L671" s="10">
        <f t="shared" si="5"/>
        <v>487.49999999999994</v>
      </c>
      <c r="M671" s="11">
        <v>0.2</v>
      </c>
      <c r="O671" s="16"/>
      <c r="P671" s="14"/>
      <c r="Q671" s="12"/>
      <c r="R671" s="13"/>
    </row>
    <row r="672" spans="1:18" ht="15.75" customHeight="1">
      <c r="A672" s="1"/>
      <c r="B672" s="6" t="s">
        <v>27</v>
      </c>
      <c r="C672" s="6">
        <v>1128299</v>
      </c>
      <c r="D672" s="7">
        <v>44289</v>
      </c>
      <c r="E672" s="6" t="s">
        <v>28</v>
      </c>
      <c r="F672" s="6" t="s">
        <v>44</v>
      </c>
      <c r="G672" s="6" t="s">
        <v>45</v>
      </c>
      <c r="H672" s="6" t="s">
        <v>17</v>
      </c>
      <c r="I672" s="8">
        <v>0.7</v>
      </c>
      <c r="J672" s="9">
        <v>5500</v>
      </c>
      <c r="K672" s="10">
        <f t="shared" si="4"/>
        <v>3849.9999999999995</v>
      </c>
      <c r="L672" s="10">
        <f t="shared" si="5"/>
        <v>1154.9999999999998</v>
      </c>
      <c r="M672" s="11">
        <v>0.3</v>
      </c>
      <c r="O672" s="16"/>
      <c r="P672" s="14"/>
      <c r="Q672" s="12"/>
      <c r="R672" s="13"/>
    </row>
    <row r="673" spans="1:18" ht="15.75" customHeight="1">
      <c r="A673" s="1"/>
      <c r="B673" s="6" t="s">
        <v>27</v>
      </c>
      <c r="C673" s="6">
        <v>1128299</v>
      </c>
      <c r="D673" s="7">
        <v>44289</v>
      </c>
      <c r="E673" s="6" t="s">
        <v>28</v>
      </c>
      <c r="F673" s="6" t="s">
        <v>44</v>
      </c>
      <c r="G673" s="6" t="s">
        <v>45</v>
      </c>
      <c r="H673" s="6" t="s">
        <v>18</v>
      </c>
      <c r="I673" s="8">
        <v>0.75</v>
      </c>
      <c r="J673" s="9">
        <v>3500</v>
      </c>
      <c r="K673" s="10">
        <f t="shared" si="4"/>
        <v>2625</v>
      </c>
      <c r="L673" s="10">
        <f t="shared" si="5"/>
        <v>656.25</v>
      </c>
      <c r="M673" s="11">
        <v>0.25</v>
      </c>
      <c r="O673" s="16"/>
      <c r="P673" s="14"/>
      <c r="Q673" s="12"/>
      <c r="R673" s="13"/>
    </row>
    <row r="674" spans="1:18" ht="15.75" customHeight="1">
      <c r="A674" s="1"/>
      <c r="B674" s="6" t="s">
        <v>27</v>
      </c>
      <c r="C674" s="6">
        <v>1128299</v>
      </c>
      <c r="D674" s="7">
        <v>44289</v>
      </c>
      <c r="E674" s="6" t="s">
        <v>28</v>
      </c>
      <c r="F674" s="6" t="s">
        <v>44</v>
      </c>
      <c r="G674" s="6" t="s">
        <v>45</v>
      </c>
      <c r="H674" s="6" t="s">
        <v>19</v>
      </c>
      <c r="I674" s="8">
        <v>0.75</v>
      </c>
      <c r="J674" s="9">
        <v>4000</v>
      </c>
      <c r="K674" s="10">
        <f t="shared" si="4"/>
        <v>3000</v>
      </c>
      <c r="L674" s="10">
        <f t="shared" si="5"/>
        <v>750</v>
      </c>
      <c r="M674" s="11">
        <v>0.25</v>
      </c>
      <c r="O674" s="16"/>
      <c r="P674" s="14"/>
      <c r="Q674" s="12"/>
      <c r="R674" s="13"/>
    </row>
    <row r="675" spans="1:18" ht="15.75" customHeight="1">
      <c r="A675" s="1"/>
      <c r="B675" s="6" t="s">
        <v>27</v>
      </c>
      <c r="C675" s="6">
        <v>1128299</v>
      </c>
      <c r="D675" s="7">
        <v>44289</v>
      </c>
      <c r="E675" s="6" t="s">
        <v>28</v>
      </c>
      <c r="F675" s="6" t="s">
        <v>44</v>
      </c>
      <c r="G675" s="6" t="s">
        <v>45</v>
      </c>
      <c r="H675" s="6" t="s">
        <v>20</v>
      </c>
      <c r="I675" s="8">
        <v>0.6</v>
      </c>
      <c r="J675" s="9">
        <v>3000</v>
      </c>
      <c r="K675" s="10">
        <f t="shared" si="4"/>
        <v>1800</v>
      </c>
      <c r="L675" s="10">
        <f t="shared" si="5"/>
        <v>540</v>
      </c>
      <c r="M675" s="11">
        <v>0.3</v>
      </c>
      <c r="O675" s="16"/>
      <c r="P675" s="14"/>
      <c r="Q675" s="12"/>
      <c r="R675" s="13"/>
    </row>
    <row r="676" spans="1:18" ht="15.75" customHeight="1">
      <c r="A676" s="1"/>
      <c r="B676" s="6" t="s">
        <v>27</v>
      </c>
      <c r="C676" s="6">
        <v>1128299</v>
      </c>
      <c r="D676" s="7">
        <v>44289</v>
      </c>
      <c r="E676" s="6" t="s">
        <v>28</v>
      </c>
      <c r="F676" s="6" t="s">
        <v>44</v>
      </c>
      <c r="G676" s="6" t="s">
        <v>45</v>
      </c>
      <c r="H676" s="6" t="s">
        <v>21</v>
      </c>
      <c r="I676" s="8">
        <v>0.65</v>
      </c>
      <c r="J676" s="9">
        <v>2000</v>
      </c>
      <c r="K676" s="10">
        <f t="shared" si="4"/>
        <v>1300</v>
      </c>
      <c r="L676" s="10">
        <f t="shared" si="5"/>
        <v>325</v>
      </c>
      <c r="M676" s="11">
        <v>0.25</v>
      </c>
      <c r="O676" s="16"/>
      <c r="P676" s="14"/>
      <c r="Q676" s="12"/>
      <c r="R676" s="13"/>
    </row>
    <row r="677" spans="1:18" ht="15.75" customHeight="1">
      <c r="A677" s="1"/>
      <c r="B677" s="6" t="s">
        <v>27</v>
      </c>
      <c r="C677" s="6">
        <v>1128299</v>
      </c>
      <c r="D677" s="7">
        <v>44289</v>
      </c>
      <c r="E677" s="6" t="s">
        <v>28</v>
      </c>
      <c r="F677" s="6" t="s">
        <v>44</v>
      </c>
      <c r="G677" s="6" t="s">
        <v>45</v>
      </c>
      <c r="H677" s="6" t="s">
        <v>22</v>
      </c>
      <c r="I677" s="8">
        <v>0.8</v>
      </c>
      <c r="J677" s="9">
        <v>3500</v>
      </c>
      <c r="K677" s="10">
        <f t="shared" si="4"/>
        <v>2800</v>
      </c>
      <c r="L677" s="10">
        <f t="shared" si="5"/>
        <v>560</v>
      </c>
      <c r="M677" s="11">
        <v>0.2</v>
      </c>
      <c r="O677" s="16"/>
      <c r="P677" s="14"/>
      <c r="Q677" s="12"/>
      <c r="R677" s="13"/>
    </row>
    <row r="678" spans="1:18" ht="15.75" customHeight="1">
      <c r="A678" s="1"/>
      <c r="B678" s="6" t="s">
        <v>27</v>
      </c>
      <c r="C678" s="6">
        <v>1128299</v>
      </c>
      <c r="D678" s="7">
        <v>44320</v>
      </c>
      <c r="E678" s="6" t="s">
        <v>28</v>
      </c>
      <c r="F678" s="6" t="s">
        <v>44</v>
      </c>
      <c r="G678" s="6" t="s">
        <v>45</v>
      </c>
      <c r="H678" s="6" t="s">
        <v>17</v>
      </c>
      <c r="I678" s="8">
        <v>0.6</v>
      </c>
      <c r="J678" s="9">
        <v>5500</v>
      </c>
      <c r="K678" s="10">
        <f t="shared" si="4"/>
        <v>3300</v>
      </c>
      <c r="L678" s="10">
        <f t="shared" si="5"/>
        <v>990</v>
      </c>
      <c r="M678" s="11">
        <v>0.3</v>
      </c>
      <c r="O678" s="16"/>
      <c r="P678" s="14"/>
      <c r="Q678" s="12"/>
      <c r="R678" s="13"/>
    </row>
    <row r="679" spans="1:18" ht="15.75" customHeight="1">
      <c r="A679" s="1"/>
      <c r="B679" s="6" t="s">
        <v>27</v>
      </c>
      <c r="C679" s="6">
        <v>1128299</v>
      </c>
      <c r="D679" s="7">
        <v>44320</v>
      </c>
      <c r="E679" s="6" t="s">
        <v>28</v>
      </c>
      <c r="F679" s="6" t="s">
        <v>44</v>
      </c>
      <c r="G679" s="6" t="s">
        <v>45</v>
      </c>
      <c r="H679" s="6" t="s">
        <v>18</v>
      </c>
      <c r="I679" s="8">
        <v>0.65</v>
      </c>
      <c r="J679" s="9">
        <v>4000</v>
      </c>
      <c r="K679" s="10">
        <f t="shared" si="4"/>
        <v>2600</v>
      </c>
      <c r="L679" s="10">
        <f t="shared" si="5"/>
        <v>650</v>
      </c>
      <c r="M679" s="11">
        <v>0.25</v>
      </c>
      <c r="O679" s="16"/>
      <c r="P679" s="14"/>
      <c r="Q679" s="12"/>
      <c r="R679" s="13"/>
    </row>
    <row r="680" spans="1:18" ht="15.75" customHeight="1">
      <c r="A680" s="1"/>
      <c r="B680" s="6" t="s">
        <v>27</v>
      </c>
      <c r="C680" s="6">
        <v>1128299</v>
      </c>
      <c r="D680" s="7">
        <v>44320</v>
      </c>
      <c r="E680" s="6" t="s">
        <v>28</v>
      </c>
      <c r="F680" s="6" t="s">
        <v>44</v>
      </c>
      <c r="G680" s="6" t="s">
        <v>45</v>
      </c>
      <c r="H680" s="6" t="s">
        <v>19</v>
      </c>
      <c r="I680" s="8">
        <v>0.65</v>
      </c>
      <c r="J680" s="9">
        <v>4000</v>
      </c>
      <c r="K680" s="10">
        <f t="shared" si="4"/>
        <v>2600</v>
      </c>
      <c r="L680" s="10">
        <f t="shared" si="5"/>
        <v>650</v>
      </c>
      <c r="M680" s="11">
        <v>0.25</v>
      </c>
      <c r="O680" s="16"/>
      <c r="P680" s="14"/>
      <c r="Q680" s="12"/>
      <c r="R680" s="13"/>
    </row>
    <row r="681" spans="1:18" ht="15.75" customHeight="1">
      <c r="A681" s="1"/>
      <c r="B681" s="6" t="s">
        <v>27</v>
      </c>
      <c r="C681" s="6">
        <v>1128299</v>
      </c>
      <c r="D681" s="7">
        <v>44320</v>
      </c>
      <c r="E681" s="6" t="s">
        <v>28</v>
      </c>
      <c r="F681" s="6" t="s">
        <v>44</v>
      </c>
      <c r="G681" s="6" t="s">
        <v>45</v>
      </c>
      <c r="H681" s="6" t="s">
        <v>20</v>
      </c>
      <c r="I681" s="8">
        <v>0.6</v>
      </c>
      <c r="J681" s="9">
        <v>3000</v>
      </c>
      <c r="K681" s="10">
        <f t="shared" si="4"/>
        <v>1800</v>
      </c>
      <c r="L681" s="10">
        <f t="shared" si="5"/>
        <v>540</v>
      </c>
      <c r="M681" s="11">
        <v>0.3</v>
      </c>
      <c r="O681" s="16"/>
      <c r="P681" s="14"/>
      <c r="Q681" s="12"/>
      <c r="R681" s="13"/>
    </row>
    <row r="682" spans="1:18" ht="15.75" customHeight="1">
      <c r="A682" s="1"/>
      <c r="B682" s="6" t="s">
        <v>27</v>
      </c>
      <c r="C682" s="6">
        <v>1128299</v>
      </c>
      <c r="D682" s="7">
        <v>44320</v>
      </c>
      <c r="E682" s="6" t="s">
        <v>28</v>
      </c>
      <c r="F682" s="6" t="s">
        <v>44</v>
      </c>
      <c r="G682" s="6" t="s">
        <v>45</v>
      </c>
      <c r="H682" s="6" t="s">
        <v>21</v>
      </c>
      <c r="I682" s="8">
        <v>0.65</v>
      </c>
      <c r="J682" s="9">
        <v>2000</v>
      </c>
      <c r="K682" s="10">
        <f t="shared" si="4"/>
        <v>1300</v>
      </c>
      <c r="L682" s="10">
        <f t="shared" si="5"/>
        <v>325</v>
      </c>
      <c r="M682" s="11">
        <v>0.25</v>
      </c>
      <c r="O682" s="16"/>
      <c r="P682" s="14"/>
      <c r="Q682" s="12"/>
      <c r="R682" s="13"/>
    </row>
    <row r="683" spans="1:18" ht="15.75" customHeight="1">
      <c r="A683" s="1"/>
      <c r="B683" s="6" t="s">
        <v>27</v>
      </c>
      <c r="C683" s="6">
        <v>1128299</v>
      </c>
      <c r="D683" s="7">
        <v>44320</v>
      </c>
      <c r="E683" s="6" t="s">
        <v>28</v>
      </c>
      <c r="F683" s="6" t="s">
        <v>44</v>
      </c>
      <c r="G683" s="6" t="s">
        <v>45</v>
      </c>
      <c r="H683" s="6" t="s">
        <v>22</v>
      </c>
      <c r="I683" s="8">
        <v>0.8</v>
      </c>
      <c r="J683" s="9">
        <v>5000</v>
      </c>
      <c r="K683" s="10">
        <f t="shared" si="4"/>
        <v>4000</v>
      </c>
      <c r="L683" s="10">
        <f t="shared" si="5"/>
        <v>800</v>
      </c>
      <c r="M683" s="11">
        <v>0.2</v>
      </c>
      <c r="O683" s="16"/>
      <c r="P683" s="14"/>
      <c r="Q683" s="12"/>
      <c r="R683" s="13"/>
    </row>
    <row r="684" spans="1:18" ht="15.75" customHeight="1">
      <c r="A684" s="1"/>
      <c r="B684" s="6" t="s">
        <v>27</v>
      </c>
      <c r="C684" s="6">
        <v>1128299</v>
      </c>
      <c r="D684" s="7">
        <v>44350</v>
      </c>
      <c r="E684" s="6" t="s">
        <v>28</v>
      </c>
      <c r="F684" s="6" t="s">
        <v>44</v>
      </c>
      <c r="G684" s="6" t="s">
        <v>45</v>
      </c>
      <c r="H684" s="6" t="s">
        <v>17</v>
      </c>
      <c r="I684" s="8">
        <v>0.75</v>
      </c>
      <c r="J684" s="9">
        <v>7500</v>
      </c>
      <c r="K684" s="10">
        <f t="shared" si="4"/>
        <v>5625</v>
      </c>
      <c r="L684" s="10">
        <f t="shared" si="5"/>
        <v>1687.5</v>
      </c>
      <c r="M684" s="11">
        <v>0.3</v>
      </c>
      <c r="O684" s="16"/>
      <c r="P684" s="14"/>
      <c r="Q684" s="12"/>
      <c r="R684" s="13"/>
    </row>
    <row r="685" spans="1:18" ht="15.75" customHeight="1">
      <c r="A685" s="1"/>
      <c r="B685" s="6" t="s">
        <v>27</v>
      </c>
      <c r="C685" s="6">
        <v>1128299</v>
      </c>
      <c r="D685" s="7">
        <v>44350</v>
      </c>
      <c r="E685" s="6" t="s">
        <v>28</v>
      </c>
      <c r="F685" s="6" t="s">
        <v>44</v>
      </c>
      <c r="G685" s="6" t="s">
        <v>45</v>
      </c>
      <c r="H685" s="6" t="s">
        <v>18</v>
      </c>
      <c r="I685" s="8">
        <v>0.8</v>
      </c>
      <c r="J685" s="9">
        <v>6250</v>
      </c>
      <c r="K685" s="10">
        <f t="shared" si="4"/>
        <v>5000</v>
      </c>
      <c r="L685" s="10">
        <f t="shared" si="5"/>
        <v>1250</v>
      </c>
      <c r="M685" s="11">
        <v>0.25</v>
      </c>
      <c r="O685" s="16"/>
      <c r="P685" s="14"/>
      <c r="Q685" s="12"/>
      <c r="R685" s="13"/>
    </row>
    <row r="686" spans="1:18" ht="15.75" customHeight="1">
      <c r="A686" s="1"/>
      <c r="B686" s="6" t="s">
        <v>27</v>
      </c>
      <c r="C686" s="6">
        <v>1128299</v>
      </c>
      <c r="D686" s="7">
        <v>44350</v>
      </c>
      <c r="E686" s="6" t="s">
        <v>28</v>
      </c>
      <c r="F686" s="6" t="s">
        <v>44</v>
      </c>
      <c r="G686" s="6" t="s">
        <v>45</v>
      </c>
      <c r="H686" s="6" t="s">
        <v>19</v>
      </c>
      <c r="I686" s="8">
        <v>0.8</v>
      </c>
      <c r="J686" s="9">
        <v>6250</v>
      </c>
      <c r="K686" s="10">
        <f t="shared" si="4"/>
        <v>5000</v>
      </c>
      <c r="L686" s="10">
        <f t="shared" si="5"/>
        <v>1250</v>
      </c>
      <c r="M686" s="11">
        <v>0.25</v>
      </c>
      <c r="O686" s="16"/>
      <c r="P686" s="14"/>
      <c r="Q686" s="12"/>
      <c r="R686" s="13"/>
    </row>
    <row r="687" spans="1:18" ht="15.75" customHeight="1">
      <c r="A687" s="1"/>
      <c r="B687" s="6" t="s">
        <v>27</v>
      </c>
      <c r="C687" s="6">
        <v>1128299</v>
      </c>
      <c r="D687" s="7">
        <v>44350</v>
      </c>
      <c r="E687" s="6" t="s">
        <v>28</v>
      </c>
      <c r="F687" s="6" t="s">
        <v>44</v>
      </c>
      <c r="G687" s="6" t="s">
        <v>45</v>
      </c>
      <c r="H687" s="6" t="s">
        <v>20</v>
      </c>
      <c r="I687" s="8">
        <v>0.8</v>
      </c>
      <c r="J687" s="9">
        <v>5000</v>
      </c>
      <c r="K687" s="10">
        <f t="shared" si="4"/>
        <v>4000</v>
      </c>
      <c r="L687" s="10">
        <f t="shared" si="5"/>
        <v>1200</v>
      </c>
      <c r="M687" s="11">
        <v>0.3</v>
      </c>
      <c r="O687" s="16"/>
      <c r="P687" s="14"/>
      <c r="Q687" s="12"/>
      <c r="R687" s="13"/>
    </row>
    <row r="688" spans="1:18" ht="15.75" customHeight="1">
      <c r="A688" s="1"/>
      <c r="B688" s="6" t="s">
        <v>27</v>
      </c>
      <c r="C688" s="6">
        <v>1128299</v>
      </c>
      <c r="D688" s="7">
        <v>44350</v>
      </c>
      <c r="E688" s="6" t="s">
        <v>28</v>
      </c>
      <c r="F688" s="6" t="s">
        <v>44</v>
      </c>
      <c r="G688" s="6" t="s">
        <v>45</v>
      </c>
      <c r="H688" s="6" t="s">
        <v>21</v>
      </c>
      <c r="I688" s="8">
        <v>0.85000000000000009</v>
      </c>
      <c r="J688" s="9">
        <v>3750</v>
      </c>
      <c r="K688" s="10">
        <f t="shared" si="4"/>
        <v>3187.5000000000005</v>
      </c>
      <c r="L688" s="10">
        <f t="shared" si="5"/>
        <v>796.87500000000011</v>
      </c>
      <c r="M688" s="11">
        <v>0.25</v>
      </c>
      <c r="O688" s="16"/>
      <c r="P688" s="14"/>
      <c r="Q688" s="12"/>
      <c r="R688" s="13"/>
    </row>
    <row r="689" spans="1:18" ht="15.75" customHeight="1">
      <c r="A689" s="1"/>
      <c r="B689" s="6" t="s">
        <v>27</v>
      </c>
      <c r="C689" s="6">
        <v>1128299</v>
      </c>
      <c r="D689" s="7">
        <v>44350</v>
      </c>
      <c r="E689" s="6" t="s">
        <v>28</v>
      </c>
      <c r="F689" s="6" t="s">
        <v>44</v>
      </c>
      <c r="G689" s="6" t="s">
        <v>45</v>
      </c>
      <c r="H689" s="6" t="s">
        <v>22</v>
      </c>
      <c r="I689" s="8">
        <v>1</v>
      </c>
      <c r="J689" s="9">
        <v>6750</v>
      </c>
      <c r="K689" s="10">
        <f t="shared" si="4"/>
        <v>6750</v>
      </c>
      <c r="L689" s="10">
        <f t="shared" si="5"/>
        <v>1350</v>
      </c>
      <c r="M689" s="11">
        <v>0.2</v>
      </c>
      <c r="O689" s="16"/>
      <c r="P689" s="14"/>
      <c r="Q689" s="12"/>
      <c r="R689" s="13"/>
    </row>
    <row r="690" spans="1:18" ht="15.75" customHeight="1">
      <c r="A690" s="1"/>
      <c r="B690" s="6" t="s">
        <v>27</v>
      </c>
      <c r="C690" s="6">
        <v>1128299</v>
      </c>
      <c r="D690" s="7">
        <v>44379</v>
      </c>
      <c r="E690" s="6" t="s">
        <v>28</v>
      </c>
      <c r="F690" s="6" t="s">
        <v>44</v>
      </c>
      <c r="G690" s="6" t="s">
        <v>45</v>
      </c>
      <c r="H690" s="6" t="s">
        <v>17</v>
      </c>
      <c r="I690" s="8">
        <v>0.8</v>
      </c>
      <c r="J690" s="9">
        <v>8250</v>
      </c>
      <c r="K690" s="10">
        <f t="shared" si="4"/>
        <v>6600</v>
      </c>
      <c r="L690" s="10">
        <f t="shared" si="5"/>
        <v>1980</v>
      </c>
      <c r="M690" s="11">
        <v>0.3</v>
      </c>
      <c r="O690" s="16"/>
      <c r="P690" s="14"/>
      <c r="Q690" s="12"/>
      <c r="R690" s="13"/>
    </row>
    <row r="691" spans="1:18" ht="15.75" customHeight="1">
      <c r="A691" s="1"/>
      <c r="B691" s="6" t="s">
        <v>27</v>
      </c>
      <c r="C691" s="6">
        <v>1128299</v>
      </c>
      <c r="D691" s="7">
        <v>44379</v>
      </c>
      <c r="E691" s="6" t="s">
        <v>28</v>
      </c>
      <c r="F691" s="6" t="s">
        <v>44</v>
      </c>
      <c r="G691" s="6" t="s">
        <v>45</v>
      </c>
      <c r="H691" s="6" t="s">
        <v>18</v>
      </c>
      <c r="I691" s="8">
        <v>0.85000000000000009</v>
      </c>
      <c r="J691" s="9">
        <v>6750</v>
      </c>
      <c r="K691" s="10">
        <f t="shared" si="4"/>
        <v>5737.5000000000009</v>
      </c>
      <c r="L691" s="10">
        <f t="shared" si="5"/>
        <v>1434.3750000000002</v>
      </c>
      <c r="M691" s="11">
        <v>0.25</v>
      </c>
      <c r="O691" s="16"/>
      <c r="P691" s="14"/>
      <c r="Q691" s="12"/>
      <c r="R691" s="13"/>
    </row>
    <row r="692" spans="1:18" ht="15.75" customHeight="1">
      <c r="A692" s="1"/>
      <c r="B692" s="6" t="s">
        <v>27</v>
      </c>
      <c r="C692" s="6">
        <v>1128299</v>
      </c>
      <c r="D692" s="7">
        <v>44379</v>
      </c>
      <c r="E692" s="6" t="s">
        <v>28</v>
      </c>
      <c r="F692" s="6" t="s">
        <v>44</v>
      </c>
      <c r="G692" s="6" t="s">
        <v>45</v>
      </c>
      <c r="H692" s="6" t="s">
        <v>19</v>
      </c>
      <c r="I692" s="8">
        <v>0.85000000000000009</v>
      </c>
      <c r="J692" s="9">
        <v>6250</v>
      </c>
      <c r="K692" s="10">
        <f t="shared" si="4"/>
        <v>5312.5000000000009</v>
      </c>
      <c r="L692" s="10">
        <f t="shared" si="5"/>
        <v>1328.1250000000002</v>
      </c>
      <c r="M692" s="11">
        <v>0.25</v>
      </c>
      <c r="O692" s="16"/>
      <c r="P692" s="14"/>
      <c r="Q692" s="12"/>
      <c r="R692" s="13"/>
    </row>
    <row r="693" spans="1:18" ht="15.75" customHeight="1">
      <c r="A693" s="1"/>
      <c r="B693" s="6" t="s">
        <v>27</v>
      </c>
      <c r="C693" s="6">
        <v>1128299</v>
      </c>
      <c r="D693" s="7">
        <v>44379</v>
      </c>
      <c r="E693" s="6" t="s">
        <v>28</v>
      </c>
      <c r="F693" s="6" t="s">
        <v>44</v>
      </c>
      <c r="G693" s="6" t="s">
        <v>45</v>
      </c>
      <c r="H693" s="6" t="s">
        <v>20</v>
      </c>
      <c r="I693" s="8">
        <v>0.8</v>
      </c>
      <c r="J693" s="9">
        <v>5250</v>
      </c>
      <c r="K693" s="10">
        <f t="shared" si="4"/>
        <v>4200</v>
      </c>
      <c r="L693" s="10">
        <f t="shared" si="5"/>
        <v>1260</v>
      </c>
      <c r="M693" s="11">
        <v>0.3</v>
      </c>
      <c r="O693" s="16"/>
      <c r="P693" s="14"/>
      <c r="Q693" s="12"/>
      <c r="R693" s="13"/>
    </row>
    <row r="694" spans="1:18" ht="15.75" customHeight="1">
      <c r="A694" s="1"/>
      <c r="B694" s="6" t="s">
        <v>27</v>
      </c>
      <c r="C694" s="6">
        <v>1128299</v>
      </c>
      <c r="D694" s="7">
        <v>44379</v>
      </c>
      <c r="E694" s="6" t="s">
        <v>28</v>
      </c>
      <c r="F694" s="6" t="s">
        <v>44</v>
      </c>
      <c r="G694" s="6" t="s">
        <v>45</v>
      </c>
      <c r="H694" s="6" t="s">
        <v>21</v>
      </c>
      <c r="I694" s="8">
        <v>0.85000000000000009</v>
      </c>
      <c r="J694" s="9">
        <v>5750</v>
      </c>
      <c r="K694" s="10">
        <f t="shared" si="4"/>
        <v>4887.5000000000009</v>
      </c>
      <c r="L694" s="10">
        <f t="shared" si="5"/>
        <v>1221.8750000000002</v>
      </c>
      <c r="M694" s="11">
        <v>0.25</v>
      </c>
      <c r="O694" s="16"/>
      <c r="P694" s="14"/>
      <c r="Q694" s="12"/>
      <c r="R694" s="13"/>
    </row>
    <row r="695" spans="1:18" ht="15.75" customHeight="1">
      <c r="A695" s="1"/>
      <c r="B695" s="6" t="s">
        <v>27</v>
      </c>
      <c r="C695" s="6">
        <v>1128299</v>
      </c>
      <c r="D695" s="7">
        <v>44379</v>
      </c>
      <c r="E695" s="6" t="s">
        <v>28</v>
      </c>
      <c r="F695" s="6" t="s">
        <v>44</v>
      </c>
      <c r="G695" s="6" t="s">
        <v>45</v>
      </c>
      <c r="H695" s="6" t="s">
        <v>22</v>
      </c>
      <c r="I695" s="8">
        <v>1</v>
      </c>
      <c r="J695" s="9">
        <v>5750</v>
      </c>
      <c r="K695" s="10">
        <f t="shared" si="4"/>
        <v>5750</v>
      </c>
      <c r="L695" s="10">
        <f t="shared" si="5"/>
        <v>1150</v>
      </c>
      <c r="M695" s="11">
        <v>0.2</v>
      </c>
      <c r="O695" s="16"/>
      <c r="P695" s="14"/>
      <c r="Q695" s="12"/>
      <c r="R695" s="13"/>
    </row>
    <row r="696" spans="1:18" ht="15.75" customHeight="1">
      <c r="A696" s="1"/>
      <c r="B696" s="6" t="s">
        <v>27</v>
      </c>
      <c r="C696" s="6">
        <v>1128299</v>
      </c>
      <c r="D696" s="7">
        <v>44411</v>
      </c>
      <c r="E696" s="6" t="s">
        <v>28</v>
      </c>
      <c r="F696" s="6" t="s">
        <v>44</v>
      </c>
      <c r="G696" s="6" t="s">
        <v>45</v>
      </c>
      <c r="H696" s="6" t="s">
        <v>17</v>
      </c>
      <c r="I696" s="8">
        <v>0.85000000000000009</v>
      </c>
      <c r="J696" s="9">
        <v>7750</v>
      </c>
      <c r="K696" s="10">
        <f t="shared" si="4"/>
        <v>6587.5000000000009</v>
      </c>
      <c r="L696" s="10">
        <f t="shared" si="5"/>
        <v>1976.2500000000002</v>
      </c>
      <c r="M696" s="11">
        <v>0.3</v>
      </c>
      <c r="O696" s="16"/>
      <c r="P696" s="14"/>
      <c r="Q696" s="12"/>
      <c r="R696" s="13"/>
    </row>
    <row r="697" spans="1:18" ht="15.75" customHeight="1">
      <c r="A697" s="1"/>
      <c r="B697" s="6" t="s">
        <v>27</v>
      </c>
      <c r="C697" s="6">
        <v>1128299</v>
      </c>
      <c r="D697" s="7">
        <v>44411</v>
      </c>
      <c r="E697" s="6" t="s">
        <v>28</v>
      </c>
      <c r="F697" s="6" t="s">
        <v>44</v>
      </c>
      <c r="G697" s="6" t="s">
        <v>45</v>
      </c>
      <c r="H697" s="6" t="s">
        <v>18</v>
      </c>
      <c r="I697" s="8">
        <v>0.80000000000000016</v>
      </c>
      <c r="J697" s="9">
        <v>7500</v>
      </c>
      <c r="K697" s="10">
        <f t="shared" si="4"/>
        <v>6000.0000000000009</v>
      </c>
      <c r="L697" s="10">
        <f t="shared" si="5"/>
        <v>1500.0000000000002</v>
      </c>
      <c r="M697" s="11">
        <v>0.25</v>
      </c>
      <c r="O697" s="16"/>
      <c r="P697" s="14"/>
      <c r="Q697" s="12"/>
      <c r="R697" s="13"/>
    </row>
    <row r="698" spans="1:18" ht="15.75" customHeight="1">
      <c r="A698" s="1"/>
      <c r="B698" s="6" t="s">
        <v>27</v>
      </c>
      <c r="C698" s="6">
        <v>1128299</v>
      </c>
      <c r="D698" s="7">
        <v>44411</v>
      </c>
      <c r="E698" s="6" t="s">
        <v>28</v>
      </c>
      <c r="F698" s="6" t="s">
        <v>44</v>
      </c>
      <c r="G698" s="6" t="s">
        <v>45</v>
      </c>
      <c r="H698" s="6" t="s">
        <v>19</v>
      </c>
      <c r="I698" s="8">
        <v>0.75000000000000011</v>
      </c>
      <c r="J698" s="9">
        <v>6250</v>
      </c>
      <c r="K698" s="10">
        <f t="shared" si="4"/>
        <v>4687.5000000000009</v>
      </c>
      <c r="L698" s="10">
        <f t="shared" si="5"/>
        <v>1171.8750000000002</v>
      </c>
      <c r="M698" s="11">
        <v>0.25</v>
      </c>
      <c r="O698" s="16"/>
      <c r="P698" s="14"/>
      <c r="Q698" s="12"/>
      <c r="R698" s="13"/>
    </row>
    <row r="699" spans="1:18" ht="15.75" customHeight="1">
      <c r="A699" s="1"/>
      <c r="B699" s="6" t="s">
        <v>27</v>
      </c>
      <c r="C699" s="6">
        <v>1128299</v>
      </c>
      <c r="D699" s="7">
        <v>44411</v>
      </c>
      <c r="E699" s="6" t="s">
        <v>28</v>
      </c>
      <c r="F699" s="6" t="s">
        <v>44</v>
      </c>
      <c r="G699" s="6" t="s">
        <v>45</v>
      </c>
      <c r="H699" s="6" t="s">
        <v>20</v>
      </c>
      <c r="I699" s="8">
        <v>0.75000000000000011</v>
      </c>
      <c r="J699" s="9">
        <v>5750</v>
      </c>
      <c r="K699" s="10">
        <f t="shared" si="4"/>
        <v>4312.5000000000009</v>
      </c>
      <c r="L699" s="10">
        <f t="shared" si="5"/>
        <v>1293.7500000000002</v>
      </c>
      <c r="M699" s="11">
        <v>0.3</v>
      </c>
      <c r="O699" s="16"/>
      <c r="P699" s="14"/>
      <c r="Q699" s="12"/>
      <c r="R699" s="13"/>
    </row>
    <row r="700" spans="1:18" ht="15.75" customHeight="1">
      <c r="A700" s="1"/>
      <c r="B700" s="6" t="s">
        <v>27</v>
      </c>
      <c r="C700" s="6">
        <v>1128299</v>
      </c>
      <c r="D700" s="7">
        <v>44411</v>
      </c>
      <c r="E700" s="6" t="s">
        <v>28</v>
      </c>
      <c r="F700" s="6" t="s">
        <v>44</v>
      </c>
      <c r="G700" s="6" t="s">
        <v>45</v>
      </c>
      <c r="H700" s="6" t="s">
        <v>21</v>
      </c>
      <c r="I700" s="8">
        <v>0.75</v>
      </c>
      <c r="J700" s="9">
        <v>5750</v>
      </c>
      <c r="K700" s="10">
        <f t="shared" si="4"/>
        <v>4312.5</v>
      </c>
      <c r="L700" s="10">
        <f t="shared" si="5"/>
        <v>1078.125</v>
      </c>
      <c r="M700" s="11">
        <v>0.25</v>
      </c>
      <c r="O700" s="16"/>
      <c r="P700" s="14"/>
      <c r="Q700" s="12"/>
      <c r="R700" s="13"/>
    </row>
    <row r="701" spans="1:18" ht="15.75" customHeight="1">
      <c r="A701" s="1"/>
      <c r="B701" s="6" t="s">
        <v>27</v>
      </c>
      <c r="C701" s="6">
        <v>1128299</v>
      </c>
      <c r="D701" s="7">
        <v>44411</v>
      </c>
      <c r="E701" s="6" t="s">
        <v>28</v>
      </c>
      <c r="F701" s="6" t="s">
        <v>44</v>
      </c>
      <c r="G701" s="6" t="s">
        <v>45</v>
      </c>
      <c r="H701" s="6" t="s">
        <v>22</v>
      </c>
      <c r="I701" s="8">
        <v>0.8</v>
      </c>
      <c r="J701" s="9">
        <v>4000</v>
      </c>
      <c r="K701" s="10">
        <f t="shared" si="4"/>
        <v>3200</v>
      </c>
      <c r="L701" s="10">
        <f t="shared" si="5"/>
        <v>640</v>
      </c>
      <c r="M701" s="11">
        <v>0.2</v>
      </c>
      <c r="O701" s="16"/>
      <c r="P701" s="14"/>
      <c r="Q701" s="12"/>
      <c r="R701" s="13"/>
    </row>
    <row r="702" spans="1:18" ht="15.75" customHeight="1">
      <c r="A702" s="1"/>
      <c r="B702" s="6" t="s">
        <v>27</v>
      </c>
      <c r="C702" s="6">
        <v>1128299</v>
      </c>
      <c r="D702" s="7">
        <v>44443</v>
      </c>
      <c r="E702" s="6" t="s">
        <v>28</v>
      </c>
      <c r="F702" s="6" t="s">
        <v>44</v>
      </c>
      <c r="G702" s="6" t="s">
        <v>45</v>
      </c>
      <c r="H702" s="6" t="s">
        <v>17</v>
      </c>
      <c r="I702" s="8">
        <v>0.70000000000000018</v>
      </c>
      <c r="J702" s="9">
        <v>6000</v>
      </c>
      <c r="K702" s="10">
        <f t="shared" si="4"/>
        <v>4200.0000000000009</v>
      </c>
      <c r="L702" s="10">
        <f t="shared" si="5"/>
        <v>1260.0000000000002</v>
      </c>
      <c r="M702" s="11">
        <v>0.3</v>
      </c>
      <c r="O702" s="16"/>
      <c r="P702" s="14"/>
      <c r="Q702" s="12"/>
      <c r="R702" s="13"/>
    </row>
    <row r="703" spans="1:18" ht="15.75" customHeight="1">
      <c r="A703" s="1"/>
      <c r="B703" s="6" t="s">
        <v>27</v>
      </c>
      <c r="C703" s="6">
        <v>1128299</v>
      </c>
      <c r="D703" s="7">
        <v>44443</v>
      </c>
      <c r="E703" s="6" t="s">
        <v>28</v>
      </c>
      <c r="F703" s="6" t="s">
        <v>44</v>
      </c>
      <c r="G703" s="6" t="s">
        <v>45</v>
      </c>
      <c r="H703" s="6" t="s">
        <v>18</v>
      </c>
      <c r="I703" s="8">
        <v>0.75000000000000022</v>
      </c>
      <c r="J703" s="9">
        <v>6000</v>
      </c>
      <c r="K703" s="10">
        <f t="shared" si="4"/>
        <v>4500.0000000000009</v>
      </c>
      <c r="L703" s="10">
        <f t="shared" si="5"/>
        <v>1125.0000000000002</v>
      </c>
      <c r="M703" s="11">
        <v>0.25</v>
      </c>
      <c r="O703" s="16"/>
      <c r="P703" s="14"/>
      <c r="Q703" s="12"/>
      <c r="R703" s="13"/>
    </row>
    <row r="704" spans="1:18" ht="15.75" customHeight="1">
      <c r="A704" s="1"/>
      <c r="B704" s="6" t="s">
        <v>27</v>
      </c>
      <c r="C704" s="6">
        <v>1128299</v>
      </c>
      <c r="D704" s="7">
        <v>44443</v>
      </c>
      <c r="E704" s="6" t="s">
        <v>28</v>
      </c>
      <c r="F704" s="6" t="s">
        <v>44</v>
      </c>
      <c r="G704" s="6" t="s">
        <v>45</v>
      </c>
      <c r="H704" s="6" t="s">
        <v>19</v>
      </c>
      <c r="I704" s="8">
        <v>0.70000000000000018</v>
      </c>
      <c r="J704" s="9">
        <v>4500</v>
      </c>
      <c r="K704" s="10">
        <f t="shared" si="4"/>
        <v>3150.0000000000009</v>
      </c>
      <c r="L704" s="10">
        <f t="shared" si="5"/>
        <v>787.50000000000023</v>
      </c>
      <c r="M704" s="11">
        <v>0.25</v>
      </c>
      <c r="O704" s="16"/>
      <c r="P704" s="14"/>
      <c r="Q704" s="12"/>
      <c r="R704" s="13"/>
    </row>
    <row r="705" spans="1:18" ht="15.75" customHeight="1">
      <c r="A705" s="1"/>
      <c r="B705" s="6" t="s">
        <v>27</v>
      </c>
      <c r="C705" s="6">
        <v>1128299</v>
      </c>
      <c r="D705" s="7">
        <v>44443</v>
      </c>
      <c r="E705" s="6" t="s">
        <v>28</v>
      </c>
      <c r="F705" s="6" t="s">
        <v>44</v>
      </c>
      <c r="G705" s="6" t="s">
        <v>45</v>
      </c>
      <c r="H705" s="6" t="s">
        <v>20</v>
      </c>
      <c r="I705" s="8">
        <v>0.70000000000000018</v>
      </c>
      <c r="J705" s="9">
        <v>4000</v>
      </c>
      <c r="K705" s="10">
        <f t="shared" si="4"/>
        <v>2800.0000000000009</v>
      </c>
      <c r="L705" s="10">
        <f t="shared" si="5"/>
        <v>840.00000000000023</v>
      </c>
      <c r="M705" s="11">
        <v>0.3</v>
      </c>
      <c r="O705" s="16"/>
      <c r="P705" s="14"/>
      <c r="Q705" s="12"/>
      <c r="R705" s="13"/>
    </row>
    <row r="706" spans="1:18" ht="15.75" customHeight="1">
      <c r="A706" s="1"/>
      <c r="B706" s="6" t="s">
        <v>27</v>
      </c>
      <c r="C706" s="6">
        <v>1128299</v>
      </c>
      <c r="D706" s="7">
        <v>44443</v>
      </c>
      <c r="E706" s="6" t="s">
        <v>28</v>
      </c>
      <c r="F706" s="6" t="s">
        <v>44</v>
      </c>
      <c r="G706" s="6" t="s">
        <v>45</v>
      </c>
      <c r="H706" s="6" t="s">
        <v>21</v>
      </c>
      <c r="I706" s="8">
        <v>0.80000000000000016</v>
      </c>
      <c r="J706" s="9">
        <v>4250</v>
      </c>
      <c r="K706" s="10">
        <f t="shared" si="4"/>
        <v>3400.0000000000005</v>
      </c>
      <c r="L706" s="10">
        <f t="shared" si="5"/>
        <v>850.00000000000011</v>
      </c>
      <c r="M706" s="11">
        <v>0.25</v>
      </c>
      <c r="O706" s="16"/>
      <c r="P706" s="14"/>
      <c r="Q706" s="12"/>
      <c r="R706" s="13"/>
    </row>
    <row r="707" spans="1:18" ht="15.75" customHeight="1">
      <c r="A707" s="1"/>
      <c r="B707" s="6" t="s">
        <v>27</v>
      </c>
      <c r="C707" s="6">
        <v>1128299</v>
      </c>
      <c r="D707" s="7">
        <v>44443</v>
      </c>
      <c r="E707" s="6" t="s">
        <v>28</v>
      </c>
      <c r="F707" s="6" t="s">
        <v>44</v>
      </c>
      <c r="G707" s="6" t="s">
        <v>45</v>
      </c>
      <c r="H707" s="6" t="s">
        <v>22</v>
      </c>
      <c r="I707" s="8">
        <v>0.65</v>
      </c>
      <c r="J707" s="9">
        <v>4500</v>
      </c>
      <c r="K707" s="10">
        <f t="shared" si="4"/>
        <v>2925</v>
      </c>
      <c r="L707" s="10">
        <f t="shared" si="5"/>
        <v>585</v>
      </c>
      <c r="M707" s="11">
        <v>0.2</v>
      </c>
      <c r="O707" s="16"/>
      <c r="P707" s="14"/>
      <c r="Q707" s="12"/>
      <c r="R707" s="13"/>
    </row>
    <row r="708" spans="1:18" ht="15.75" customHeight="1">
      <c r="A708" s="1"/>
      <c r="B708" s="6" t="s">
        <v>27</v>
      </c>
      <c r="C708" s="6">
        <v>1128299</v>
      </c>
      <c r="D708" s="7">
        <v>44472</v>
      </c>
      <c r="E708" s="6" t="s">
        <v>28</v>
      </c>
      <c r="F708" s="6" t="s">
        <v>44</v>
      </c>
      <c r="G708" s="6" t="s">
        <v>45</v>
      </c>
      <c r="H708" s="6" t="s">
        <v>17</v>
      </c>
      <c r="I708" s="8">
        <v>0.60000000000000009</v>
      </c>
      <c r="J708" s="9">
        <v>5500</v>
      </c>
      <c r="K708" s="10">
        <f t="shared" si="4"/>
        <v>3300.0000000000005</v>
      </c>
      <c r="L708" s="10">
        <f t="shared" si="5"/>
        <v>990.00000000000011</v>
      </c>
      <c r="M708" s="11">
        <v>0.3</v>
      </c>
      <c r="O708" s="16"/>
      <c r="P708" s="14"/>
      <c r="Q708" s="12"/>
      <c r="R708" s="13"/>
    </row>
    <row r="709" spans="1:18" ht="15.75" customHeight="1">
      <c r="A709" s="1"/>
      <c r="B709" s="6" t="s">
        <v>27</v>
      </c>
      <c r="C709" s="6">
        <v>1128299</v>
      </c>
      <c r="D709" s="7">
        <v>44472</v>
      </c>
      <c r="E709" s="6" t="s">
        <v>28</v>
      </c>
      <c r="F709" s="6" t="s">
        <v>44</v>
      </c>
      <c r="G709" s="6" t="s">
        <v>45</v>
      </c>
      <c r="H709" s="6" t="s">
        <v>18</v>
      </c>
      <c r="I709" s="8">
        <v>0.65000000000000013</v>
      </c>
      <c r="J709" s="9">
        <v>5500</v>
      </c>
      <c r="K709" s="10">
        <f t="shared" si="4"/>
        <v>3575.0000000000009</v>
      </c>
      <c r="L709" s="10">
        <f t="shared" si="5"/>
        <v>893.75000000000023</v>
      </c>
      <c r="M709" s="11">
        <v>0.25</v>
      </c>
      <c r="O709" s="16"/>
      <c r="P709" s="14"/>
      <c r="Q709" s="12"/>
      <c r="R709" s="13"/>
    </row>
    <row r="710" spans="1:18" ht="15.75" customHeight="1">
      <c r="A710" s="1"/>
      <c r="B710" s="6" t="s">
        <v>27</v>
      </c>
      <c r="C710" s="6">
        <v>1128299</v>
      </c>
      <c r="D710" s="7">
        <v>44472</v>
      </c>
      <c r="E710" s="6" t="s">
        <v>28</v>
      </c>
      <c r="F710" s="6" t="s">
        <v>44</v>
      </c>
      <c r="G710" s="6" t="s">
        <v>45</v>
      </c>
      <c r="H710" s="6" t="s">
        <v>19</v>
      </c>
      <c r="I710" s="8">
        <v>0.60000000000000009</v>
      </c>
      <c r="J710" s="9">
        <v>3750</v>
      </c>
      <c r="K710" s="10">
        <f t="shared" si="4"/>
        <v>2250.0000000000005</v>
      </c>
      <c r="L710" s="10">
        <f t="shared" si="5"/>
        <v>562.50000000000011</v>
      </c>
      <c r="M710" s="11">
        <v>0.25</v>
      </c>
      <c r="O710" s="16"/>
      <c r="P710" s="14"/>
      <c r="Q710" s="12"/>
      <c r="R710" s="13"/>
    </row>
    <row r="711" spans="1:18" ht="15.75" customHeight="1">
      <c r="A711" s="1"/>
      <c r="B711" s="6" t="s">
        <v>27</v>
      </c>
      <c r="C711" s="6">
        <v>1128299</v>
      </c>
      <c r="D711" s="7">
        <v>44472</v>
      </c>
      <c r="E711" s="6" t="s">
        <v>28</v>
      </c>
      <c r="F711" s="6" t="s">
        <v>44</v>
      </c>
      <c r="G711" s="6" t="s">
        <v>45</v>
      </c>
      <c r="H711" s="6" t="s">
        <v>20</v>
      </c>
      <c r="I711" s="8">
        <v>0.60000000000000009</v>
      </c>
      <c r="J711" s="9">
        <v>3500</v>
      </c>
      <c r="K711" s="10">
        <f t="shared" si="4"/>
        <v>2100.0000000000005</v>
      </c>
      <c r="L711" s="10">
        <f t="shared" si="5"/>
        <v>630.00000000000011</v>
      </c>
      <c r="M711" s="11">
        <v>0.3</v>
      </c>
      <c r="O711" s="16"/>
      <c r="P711" s="14"/>
      <c r="Q711" s="12"/>
      <c r="R711" s="13"/>
    </row>
    <row r="712" spans="1:18" ht="15.75" customHeight="1">
      <c r="A712" s="1"/>
      <c r="B712" s="6" t="s">
        <v>27</v>
      </c>
      <c r="C712" s="6">
        <v>1128299</v>
      </c>
      <c r="D712" s="7">
        <v>44472</v>
      </c>
      <c r="E712" s="6" t="s">
        <v>28</v>
      </c>
      <c r="F712" s="6" t="s">
        <v>44</v>
      </c>
      <c r="G712" s="6" t="s">
        <v>45</v>
      </c>
      <c r="H712" s="6" t="s">
        <v>21</v>
      </c>
      <c r="I712" s="8">
        <v>0.70000000000000007</v>
      </c>
      <c r="J712" s="9">
        <v>3250</v>
      </c>
      <c r="K712" s="10">
        <f t="shared" si="4"/>
        <v>2275</v>
      </c>
      <c r="L712" s="10">
        <f t="shared" si="5"/>
        <v>568.75</v>
      </c>
      <c r="M712" s="11">
        <v>0.25</v>
      </c>
      <c r="O712" s="16"/>
      <c r="P712" s="14"/>
      <c r="Q712" s="12"/>
      <c r="R712" s="13"/>
    </row>
    <row r="713" spans="1:18" ht="15.75" customHeight="1">
      <c r="A713" s="1"/>
      <c r="B713" s="6" t="s">
        <v>27</v>
      </c>
      <c r="C713" s="6">
        <v>1128299</v>
      </c>
      <c r="D713" s="7">
        <v>44472</v>
      </c>
      <c r="E713" s="6" t="s">
        <v>28</v>
      </c>
      <c r="F713" s="6" t="s">
        <v>44</v>
      </c>
      <c r="G713" s="6" t="s">
        <v>45</v>
      </c>
      <c r="H713" s="6" t="s">
        <v>22</v>
      </c>
      <c r="I713" s="8">
        <v>0.75000000000000011</v>
      </c>
      <c r="J713" s="9">
        <v>3750</v>
      </c>
      <c r="K713" s="10">
        <f t="shared" si="4"/>
        <v>2812.5000000000005</v>
      </c>
      <c r="L713" s="10">
        <f t="shared" si="5"/>
        <v>562.50000000000011</v>
      </c>
      <c r="M713" s="11">
        <v>0.2</v>
      </c>
      <c r="O713" s="16"/>
      <c r="P713" s="14"/>
      <c r="Q713" s="12"/>
      <c r="R713" s="13"/>
    </row>
    <row r="714" spans="1:18" ht="15.75" customHeight="1">
      <c r="A714" s="1"/>
      <c r="B714" s="6" t="s">
        <v>27</v>
      </c>
      <c r="C714" s="6">
        <v>1128299</v>
      </c>
      <c r="D714" s="7">
        <v>44503</v>
      </c>
      <c r="E714" s="6" t="s">
        <v>28</v>
      </c>
      <c r="F714" s="6" t="s">
        <v>44</v>
      </c>
      <c r="G714" s="6" t="s">
        <v>45</v>
      </c>
      <c r="H714" s="6" t="s">
        <v>17</v>
      </c>
      <c r="I714" s="8">
        <v>0.60000000000000009</v>
      </c>
      <c r="J714" s="9">
        <v>6000</v>
      </c>
      <c r="K714" s="10">
        <f t="shared" si="4"/>
        <v>3600.0000000000005</v>
      </c>
      <c r="L714" s="10">
        <f t="shared" si="5"/>
        <v>1080</v>
      </c>
      <c r="M714" s="11">
        <v>0.3</v>
      </c>
      <c r="O714" s="16"/>
      <c r="P714" s="14"/>
      <c r="Q714" s="12"/>
      <c r="R714" s="13"/>
    </row>
    <row r="715" spans="1:18" ht="15.75" customHeight="1">
      <c r="A715" s="1"/>
      <c r="B715" s="6" t="s">
        <v>27</v>
      </c>
      <c r="C715" s="6">
        <v>1128299</v>
      </c>
      <c r="D715" s="7">
        <v>44503</v>
      </c>
      <c r="E715" s="6" t="s">
        <v>28</v>
      </c>
      <c r="F715" s="6" t="s">
        <v>44</v>
      </c>
      <c r="G715" s="6" t="s">
        <v>45</v>
      </c>
      <c r="H715" s="6" t="s">
        <v>18</v>
      </c>
      <c r="I715" s="8">
        <v>0.65000000000000013</v>
      </c>
      <c r="J715" s="9">
        <v>6250</v>
      </c>
      <c r="K715" s="10">
        <f t="shared" si="4"/>
        <v>4062.5000000000009</v>
      </c>
      <c r="L715" s="10">
        <f t="shared" si="5"/>
        <v>1015.6250000000002</v>
      </c>
      <c r="M715" s="11">
        <v>0.25</v>
      </c>
      <c r="O715" s="16"/>
      <c r="P715" s="14"/>
      <c r="Q715" s="12"/>
      <c r="R715" s="13"/>
    </row>
    <row r="716" spans="1:18" ht="15.75" customHeight="1">
      <c r="A716" s="1"/>
      <c r="B716" s="6" t="s">
        <v>27</v>
      </c>
      <c r="C716" s="6">
        <v>1128299</v>
      </c>
      <c r="D716" s="7">
        <v>44503</v>
      </c>
      <c r="E716" s="6" t="s">
        <v>28</v>
      </c>
      <c r="F716" s="6" t="s">
        <v>44</v>
      </c>
      <c r="G716" s="6" t="s">
        <v>45</v>
      </c>
      <c r="H716" s="6" t="s">
        <v>19</v>
      </c>
      <c r="I716" s="8">
        <v>0.60000000000000009</v>
      </c>
      <c r="J716" s="9">
        <v>4750</v>
      </c>
      <c r="K716" s="10">
        <f t="shared" si="4"/>
        <v>2850.0000000000005</v>
      </c>
      <c r="L716" s="10">
        <f t="shared" si="5"/>
        <v>712.50000000000011</v>
      </c>
      <c r="M716" s="11">
        <v>0.25</v>
      </c>
      <c r="O716" s="16"/>
      <c r="P716" s="14"/>
      <c r="Q716" s="12"/>
      <c r="R716" s="13"/>
    </row>
    <row r="717" spans="1:18" ht="15.75" customHeight="1">
      <c r="A717" s="1"/>
      <c r="B717" s="6" t="s">
        <v>27</v>
      </c>
      <c r="C717" s="6">
        <v>1128299</v>
      </c>
      <c r="D717" s="7">
        <v>44503</v>
      </c>
      <c r="E717" s="6" t="s">
        <v>28</v>
      </c>
      <c r="F717" s="6" t="s">
        <v>44</v>
      </c>
      <c r="G717" s="6" t="s">
        <v>45</v>
      </c>
      <c r="H717" s="6" t="s">
        <v>20</v>
      </c>
      <c r="I717" s="8">
        <v>0.70000000000000018</v>
      </c>
      <c r="J717" s="9">
        <v>4500</v>
      </c>
      <c r="K717" s="10">
        <f t="shared" si="4"/>
        <v>3150.0000000000009</v>
      </c>
      <c r="L717" s="10">
        <f t="shared" si="5"/>
        <v>945.00000000000023</v>
      </c>
      <c r="M717" s="11">
        <v>0.3</v>
      </c>
      <c r="O717" s="16"/>
      <c r="P717" s="14"/>
      <c r="Q717" s="12"/>
      <c r="R717" s="13"/>
    </row>
    <row r="718" spans="1:18" ht="15.75" customHeight="1">
      <c r="A718" s="1"/>
      <c r="B718" s="6" t="s">
        <v>27</v>
      </c>
      <c r="C718" s="6">
        <v>1128299</v>
      </c>
      <c r="D718" s="7">
        <v>44503</v>
      </c>
      <c r="E718" s="6" t="s">
        <v>28</v>
      </c>
      <c r="F718" s="6" t="s">
        <v>44</v>
      </c>
      <c r="G718" s="6" t="s">
        <v>45</v>
      </c>
      <c r="H718" s="6" t="s">
        <v>21</v>
      </c>
      <c r="I718" s="8">
        <v>0.90000000000000013</v>
      </c>
      <c r="J718" s="9">
        <v>4250</v>
      </c>
      <c r="K718" s="10">
        <f t="shared" si="4"/>
        <v>3825.0000000000005</v>
      </c>
      <c r="L718" s="10">
        <f t="shared" si="5"/>
        <v>956.25000000000011</v>
      </c>
      <c r="M718" s="11">
        <v>0.25</v>
      </c>
      <c r="O718" s="16"/>
      <c r="P718" s="14"/>
      <c r="Q718" s="12"/>
      <c r="R718" s="13"/>
    </row>
    <row r="719" spans="1:18" ht="15.75" customHeight="1">
      <c r="A719" s="1"/>
      <c r="B719" s="6" t="s">
        <v>27</v>
      </c>
      <c r="C719" s="6">
        <v>1128299</v>
      </c>
      <c r="D719" s="7">
        <v>44503</v>
      </c>
      <c r="E719" s="6" t="s">
        <v>28</v>
      </c>
      <c r="F719" s="6" t="s">
        <v>44</v>
      </c>
      <c r="G719" s="6" t="s">
        <v>45</v>
      </c>
      <c r="H719" s="6" t="s">
        <v>22</v>
      </c>
      <c r="I719" s="8">
        <v>0.95000000000000018</v>
      </c>
      <c r="J719" s="9">
        <v>5500</v>
      </c>
      <c r="K719" s="10">
        <f t="shared" si="4"/>
        <v>5225.0000000000009</v>
      </c>
      <c r="L719" s="10">
        <f t="shared" si="5"/>
        <v>1045.0000000000002</v>
      </c>
      <c r="M719" s="11">
        <v>0.2</v>
      </c>
      <c r="O719" s="16"/>
      <c r="P719" s="14"/>
      <c r="Q719" s="12"/>
      <c r="R719" s="13"/>
    </row>
    <row r="720" spans="1:18" ht="15.75" customHeight="1">
      <c r="A720" s="1"/>
      <c r="B720" s="6" t="s">
        <v>27</v>
      </c>
      <c r="C720" s="6">
        <v>1128299</v>
      </c>
      <c r="D720" s="7">
        <v>44532</v>
      </c>
      <c r="E720" s="6" t="s">
        <v>28</v>
      </c>
      <c r="F720" s="6" t="s">
        <v>44</v>
      </c>
      <c r="G720" s="6" t="s">
        <v>45</v>
      </c>
      <c r="H720" s="6" t="s">
        <v>17</v>
      </c>
      <c r="I720" s="8">
        <v>0.80000000000000016</v>
      </c>
      <c r="J720" s="9">
        <v>7500</v>
      </c>
      <c r="K720" s="10">
        <f t="shared" si="4"/>
        <v>6000.0000000000009</v>
      </c>
      <c r="L720" s="10">
        <f t="shared" si="5"/>
        <v>1800.0000000000002</v>
      </c>
      <c r="M720" s="11">
        <v>0.3</v>
      </c>
      <c r="O720" s="16"/>
      <c r="P720" s="14"/>
      <c r="Q720" s="12"/>
      <c r="R720" s="13"/>
    </row>
    <row r="721" spans="1:18" ht="15.75" customHeight="1">
      <c r="A721" s="1"/>
      <c r="B721" s="6" t="s">
        <v>27</v>
      </c>
      <c r="C721" s="6">
        <v>1128299</v>
      </c>
      <c r="D721" s="7">
        <v>44532</v>
      </c>
      <c r="E721" s="6" t="s">
        <v>28</v>
      </c>
      <c r="F721" s="6" t="s">
        <v>44</v>
      </c>
      <c r="G721" s="6" t="s">
        <v>45</v>
      </c>
      <c r="H721" s="6" t="s">
        <v>18</v>
      </c>
      <c r="I721" s="8">
        <v>0.8500000000000002</v>
      </c>
      <c r="J721" s="9">
        <v>7500</v>
      </c>
      <c r="K721" s="10">
        <f t="shared" si="4"/>
        <v>6375.0000000000018</v>
      </c>
      <c r="L721" s="10">
        <f t="shared" si="5"/>
        <v>1593.7500000000005</v>
      </c>
      <c r="M721" s="11">
        <v>0.25</v>
      </c>
      <c r="O721" s="16"/>
      <c r="P721" s="14"/>
      <c r="Q721" s="12"/>
      <c r="R721" s="13"/>
    </row>
    <row r="722" spans="1:18" ht="15.75" customHeight="1">
      <c r="A722" s="1"/>
      <c r="B722" s="6" t="s">
        <v>27</v>
      </c>
      <c r="C722" s="6">
        <v>1128299</v>
      </c>
      <c r="D722" s="7">
        <v>44532</v>
      </c>
      <c r="E722" s="6" t="s">
        <v>28</v>
      </c>
      <c r="F722" s="6" t="s">
        <v>44</v>
      </c>
      <c r="G722" s="6" t="s">
        <v>45</v>
      </c>
      <c r="H722" s="6" t="s">
        <v>19</v>
      </c>
      <c r="I722" s="8">
        <v>0.80000000000000016</v>
      </c>
      <c r="J722" s="9">
        <v>5500</v>
      </c>
      <c r="K722" s="10">
        <f t="shared" si="4"/>
        <v>4400.0000000000009</v>
      </c>
      <c r="L722" s="10">
        <f t="shared" si="5"/>
        <v>1100.0000000000002</v>
      </c>
      <c r="M722" s="11">
        <v>0.25</v>
      </c>
      <c r="O722" s="16"/>
      <c r="P722" s="14"/>
      <c r="Q722" s="12"/>
      <c r="R722" s="13"/>
    </row>
    <row r="723" spans="1:18" ht="15.75" customHeight="1">
      <c r="A723" s="1"/>
      <c r="B723" s="6" t="s">
        <v>27</v>
      </c>
      <c r="C723" s="6">
        <v>1128299</v>
      </c>
      <c r="D723" s="7">
        <v>44532</v>
      </c>
      <c r="E723" s="6" t="s">
        <v>28</v>
      </c>
      <c r="F723" s="6" t="s">
        <v>44</v>
      </c>
      <c r="G723" s="6" t="s">
        <v>45</v>
      </c>
      <c r="H723" s="6" t="s">
        <v>20</v>
      </c>
      <c r="I723" s="8">
        <v>0.80000000000000016</v>
      </c>
      <c r="J723" s="9">
        <v>5500</v>
      </c>
      <c r="K723" s="10">
        <f t="shared" si="4"/>
        <v>4400.0000000000009</v>
      </c>
      <c r="L723" s="10">
        <f t="shared" si="5"/>
        <v>1320.0000000000002</v>
      </c>
      <c r="M723" s="11">
        <v>0.3</v>
      </c>
      <c r="O723" s="16"/>
      <c r="P723" s="14"/>
      <c r="Q723" s="12"/>
      <c r="R723" s="13"/>
    </row>
    <row r="724" spans="1:18" ht="15.75" customHeight="1">
      <c r="A724" s="1"/>
      <c r="B724" s="6" t="s">
        <v>27</v>
      </c>
      <c r="C724" s="6">
        <v>1128299</v>
      </c>
      <c r="D724" s="7">
        <v>44532</v>
      </c>
      <c r="E724" s="6" t="s">
        <v>28</v>
      </c>
      <c r="F724" s="6" t="s">
        <v>44</v>
      </c>
      <c r="G724" s="6" t="s">
        <v>45</v>
      </c>
      <c r="H724" s="6" t="s">
        <v>21</v>
      </c>
      <c r="I724" s="8">
        <v>0.90000000000000013</v>
      </c>
      <c r="J724" s="9">
        <v>4750</v>
      </c>
      <c r="K724" s="10">
        <f t="shared" si="4"/>
        <v>4275.0000000000009</v>
      </c>
      <c r="L724" s="10">
        <f t="shared" si="5"/>
        <v>1068.7500000000002</v>
      </c>
      <c r="M724" s="11">
        <v>0.25</v>
      </c>
      <c r="O724" s="16"/>
      <c r="P724" s="14"/>
      <c r="Q724" s="12"/>
      <c r="R724" s="13"/>
    </row>
    <row r="725" spans="1:18" ht="15.75" customHeight="1">
      <c r="A725" s="1"/>
      <c r="B725" s="6" t="s">
        <v>27</v>
      </c>
      <c r="C725" s="6">
        <v>1128299</v>
      </c>
      <c r="D725" s="7">
        <v>44532</v>
      </c>
      <c r="E725" s="6" t="s">
        <v>28</v>
      </c>
      <c r="F725" s="6" t="s">
        <v>44</v>
      </c>
      <c r="G725" s="6" t="s">
        <v>45</v>
      </c>
      <c r="H725" s="6" t="s">
        <v>22</v>
      </c>
      <c r="I725" s="8">
        <v>0.95000000000000018</v>
      </c>
      <c r="J725" s="9">
        <v>5750</v>
      </c>
      <c r="K725" s="10">
        <f t="shared" si="4"/>
        <v>5462.5000000000009</v>
      </c>
      <c r="L725" s="10">
        <f t="shared" si="5"/>
        <v>1092.5000000000002</v>
      </c>
      <c r="M725" s="11">
        <v>0.2</v>
      </c>
      <c r="O725" s="16"/>
      <c r="P725" s="14"/>
      <c r="Q725" s="12"/>
      <c r="R725" s="13"/>
    </row>
    <row r="726" spans="1:18" ht="15.75" customHeight="1">
      <c r="A726" s="1" t="s">
        <v>39</v>
      </c>
      <c r="B726" s="6" t="s">
        <v>14</v>
      </c>
      <c r="C726" s="6">
        <v>1185732</v>
      </c>
      <c r="D726" s="7">
        <v>44208</v>
      </c>
      <c r="E726" s="6" t="s">
        <v>46</v>
      </c>
      <c r="F726" s="6" t="s">
        <v>47</v>
      </c>
      <c r="G726" s="6" t="s">
        <v>48</v>
      </c>
      <c r="H726" s="6" t="s">
        <v>17</v>
      </c>
      <c r="I726" s="8">
        <v>0.45</v>
      </c>
      <c r="J726" s="9">
        <v>10500</v>
      </c>
      <c r="K726" s="10">
        <f t="shared" si="4"/>
        <v>4725</v>
      </c>
      <c r="L726" s="10">
        <f t="shared" si="5"/>
        <v>2126.25</v>
      </c>
      <c r="M726" s="11">
        <v>0.45</v>
      </c>
      <c r="O726" s="12"/>
      <c r="P726" s="17">
        <f>Data!$I726+0.05</f>
        <v>0.5</v>
      </c>
      <c r="Q726" s="12"/>
      <c r="R726" s="13"/>
    </row>
    <row r="727" spans="1:18" ht="15.75" customHeight="1">
      <c r="A727" s="1"/>
      <c r="B727" s="6" t="s">
        <v>14</v>
      </c>
      <c r="C727" s="6">
        <v>1185732</v>
      </c>
      <c r="D727" s="7">
        <v>44208</v>
      </c>
      <c r="E727" s="6" t="s">
        <v>46</v>
      </c>
      <c r="F727" s="6" t="s">
        <v>47</v>
      </c>
      <c r="G727" s="6" t="s">
        <v>48</v>
      </c>
      <c r="H727" s="6" t="s">
        <v>18</v>
      </c>
      <c r="I727" s="8">
        <v>0.45</v>
      </c>
      <c r="J727" s="9">
        <v>8500</v>
      </c>
      <c r="K727" s="10">
        <f t="shared" si="4"/>
        <v>3825</v>
      </c>
      <c r="L727" s="10">
        <f t="shared" si="5"/>
        <v>1338.75</v>
      </c>
      <c r="M727" s="11">
        <v>0.35</v>
      </c>
      <c r="O727" s="12"/>
      <c r="P727" s="17">
        <f>Data!$I727+0.05</f>
        <v>0.5</v>
      </c>
      <c r="Q727" s="12"/>
      <c r="R727" s="13"/>
    </row>
    <row r="728" spans="1:18" ht="15.75" customHeight="1">
      <c r="A728" s="1"/>
      <c r="B728" s="6" t="s">
        <v>14</v>
      </c>
      <c r="C728" s="6">
        <v>1185732</v>
      </c>
      <c r="D728" s="7">
        <v>44208</v>
      </c>
      <c r="E728" s="6" t="s">
        <v>46</v>
      </c>
      <c r="F728" s="6" t="s">
        <v>47</v>
      </c>
      <c r="G728" s="6" t="s">
        <v>48</v>
      </c>
      <c r="H728" s="6" t="s">
        <v>19</v>
      </c>
      <c r="I728" s="8">
        <v>0.35000000000000003</v>
      </c>
      <c r="J728" s="9">
        <v>8500</v>
      </c>
      <c r="K728" s="10">
        <f t="shared" si="4"/>
        <v>2975.0000000000005</v>
      </c>
      <c r="L728" s="10">
        <f t="shared" si="5"/>
        <v>743.75000000000011</v>
      </c>
      <c r="M728" s="11">
        <v>0.25</v>
      </c>
      <c r="O728" s="12"/>
      <c r="P728" s="17">
        <f>Data!$I728+0.05</f>
        <v>0.4</v>
      </c>
      <c r="Q728" s="12"/>
      <c r="R728" s="13"/>
    </row>
    <row r="729" spans="1:18" ht="15.75" customHeight="1">
      <c r="A729" s="1"/>
      <c r="B729" s="6" t="s">
        <v>14</v>
      </c>
      <c r="C729" s="6">
        <v>1185732</v>
      </c>
      <c r="D729" s="7">
        <v>44208</v>
      </c>
      <c r="E729" s="6" t="s">
        <v>46</v>
      </c>
      <c r="F729" s="6" t="s">
        <v>47</v>
      </c>
      <c r="G729" s="6" t="s">
        <v>48</v>
      </c>
      <c r="H729" s="6" t="s">
        <v>20</v>
      </c>
      <c r="I729" s="8">
        <v>0.39999999999999997</v>
      </c>
      <c r="J729" s="9">
        <v>7000</v>
      </c>
      <c r="K729" s="10">
        <f t="shared" si="4"/>
        <v>2799.9999999999995</v>
      </c>
      <c r="L729" s="10">
        <f t="shared" si="5"/>
        <v>839.99999999999989</v>
      </c>
      <c r="M729" s="11">
        <v>0.3</v>
      </c>
      <c r="O729" s="12"/>
      <c r="P729" s="17">
        <f>Data!$I729+0.05</f>
        <v>0.44999999999999996</v>
      </c>
      <c r="Q729" s="12"/>
      <c r="R729" s="13"/>
    </row>
    <row r="730" spans="1:18" ht="15.75" customHeight="1">
      <c r="A730" s="1"/>
      <c r="B730" s="6" t="s">
        <v>14</v>
      </c>
      <c r="C730" s="6">
        <v>1185732</v>
      </c>
      <c r="D730" s="7">
        <v>44208</v>
      </c>
      <c r="E730" s="6" t="s">
        <v>46</v>
      </c>
      <c r="F730" s="6" t="s">
        <v>47</v>
      </c>
      <c r="G730" s="6" t="s">
        <v>48</v>
      </c>
      <c r="H730" s="6" t="s">
        <v>21</v>
      </c>
      <c r="I730" s="8">
        <v>0.55000000000000004</v>
      </c>
      <c r="J730" s="9">
        <v>7500</v>
      </c>
      <c r="K730" s="10">
        <f t="shared" si="4"/>
        <v>4125</v>
      </c>
      <c r="L730" s="10">
        <f t="shared" si="5"/>
        <v>1443.75</v>
      </c>
      <c r="M730" s="11">
        <v>0.35</v>
      </c>
      <c r="O730" s="12"/>
      <c r="P730" s="17">
        <f>Data!$I730+0.05</f>
        <v>0.60000000000000009</v>
      </c>
      <c r="Q730" s="12"/>
      <c r="R730" s="13"/>
    </row>
    <row r="731" spans="1:18" ht="15.75" customHeight="1">
      <c r="A731" s="1"/>
      <c r="B731" s="6" t="s">
        <v>14</v>
      </c>
      <c r="C731" s="6">
        <v>1185732</v>
      </c>
      <c r="D731" s="7">
        <v>44208</v>
      </c>
      <c r="E731" s="6" t="s">
        <v>46</v>
      </c>
      <c r="F731" s="6" t="s">
        <v>47</v>
      </c>
      <c r="G731" s="6" t="s">
        <v>48</v>
      </c>
      <c r="H731" s="6" t="s">
        <v>22</v>
      </c>
      <c r="I731" s="8">
        <v>0.45</v>
      </c>
      <c r="J731" s="9">
        <v>8500</v>
      </c>
      <c r="K731" s="10">
        <f t="shared" si="4"/>
        <v>3825</v>
      </c>
      <c r="L731" s="10">
        <f t="shared" si="5"/>
        <v>1912.5</v>
      </c>
      <c r="M731" s="11">
        <v>0.5</v>
      </c>
      <c r="O731" s="12"/>
      <c r="P731" s="17">
        <f>Data!$I731+0.05</f>
        <v>0.5</v>
      </c>
      <c r="Q731" s="12"/>
      <c r="R731" s="13"/>
    </row>
    <row r="732" spans="1:18" ht="15.75" customHeight="1">
      <c r="A732" s="1"/>
      <c r="B732" s="6" t="s">
        <v>14</v>
      </c>
      <c r="C732" s="6">
        <v>1185732</v>
      </c>
      <c r="D732" s="7">
        <v>44237</v>
      </c>
      <c r="E732" s="6" t="s">
        <v>46</v>
      </c>
      <c r="F732" s="6" t="s">
        <v>47</v>
      </c>
      <c r="G732" s="6" t="s">
        <v>48</v>
      </c>
      <c r="H732" s="6" t="s">
        <v>17</v>
      </c>
      <c r="I732" s="8">
        <v>0.45</v>
      </c>
      <c r="J732" s="9">
        <v>11000</v>
      </c>
      <c r="K732" s="10">
        <f t="shared" si="4"/>
        <v>4950</v>
      </c>
      <c r="L732" s="10">
        <f t="shared" si="5"/>
        <v>2227.5</v>
      </c>
      <c r="M732" s="11">
        <v>0.45</v>
      </c>
      <c r="O732" s="12"/>
      <c r="P732" s="17">
        <f>Data!$I732+0.05</f>
        <v>0.5</v>
      </c>
      <c r="Q732" s="12"/>
      <c r="R732" s="13"/>
    </row>
    <row r="733" spans="1:18" ht="15.75" customHeight="1">
      <c r="A733" s="1"/>
      <c r="B733" s="6" t="s">
        <v>14</v>
      </c>
      <c r="C733" s="6">
        <v>1185732</v>
      </c>
      <c r="D733" s="7">
        <v>44237</v>
      </c>
      <c r="E733" s="6" t="s">
        <v>46</v>
      </c>
      <c r="F733" s="6" t="s">
        <v>47</v>
      </c>
      <c r="G733" s="6" t="s">
        <v>48</v>
      </c>
      <c r="H733" s="6" t="s">
        <v>18</v>
      </c>
      <c r="I733" s="8">
        <v>0.45</v>
      </c>
      <c r="J733" s="9">
        <v>7500</v>
      </c>
      <c r="K733" s="10">
        <f t="shared" si="4"/>
        <v>3375</v>
      </c>
      <c r="L733" s="10">
        <f t="shared" si="5"/>
        <v>1181.25</v>
      </c>
      <c r="M733" s="11">
        <v>0.35</v>
      </c>
      <c r="O733" s="12"/>
      <c r="P733" s="17">
        <f>Data!$I733+0.05</f>
        <v>0.5</v>
      </c>
      <c r="Q733" s="12"/>
      <c r="R733" s="13"/>
    </row>
    <row r="734" spans="1:18" ht="15.75" customHeight="1">
      <c r="A734" s="1"/>
      <c r="B734" s="6" t="s">
        <v>14</v>
      </c>
      <c r="C734" s="6">
        <v>1185732</v>
      </c>
      <c r="D734" s="7">
        <v>44237</v>
      </c>
      <c r="E734" s="6" t="s">
        <v>46</v>
      </c>
      <c r="F734" s="6" t="s">
        <v>47</v>
      </c>
      <c r="G734" s="6" t="s">
        <v>48</v>
      </c>
      <c r="H734" s="6" t="s">
        <v>19</v>
      </c>
      <c r="I734" s="8">
        <v>0.35000000000000003</v>
      </c>
      <c r="J734" s="9">
        <v>8000</v>
      </c>
      <c r="K734" s="10">
        <f t="shared" si="4"/>
        <v>2800.0000000000005</v>
      </c>
      <c r="L734" s="10">
        <f t="shared" si="5"/>
        <v>700.00000000000011</v>
      </c>
      <c r="M734" s="11">
        <v>0.25</v>
      </c>
      <c r="O734" s="12"/>
      <c r="P734" s="17">
        <f>Data!$I734+0.05</f>
        <v>0.4</v>
      </c>
      <c r="Q734" s="12"/>
      <c r="R734" s="13"/>
    </row>
    <row r="735" spans="1:18" ht="15.75" customHeight="1">
      <c r="A735" s="1"/>
      <c r="B735" s="6" t="s">
        <v>14</v>
      </c>
      <c r="C735" s="6">
        <v>1185732</v>
      </c>
      <c r="D735" s="7">
        <v>44237</v>
      </c>
      <c r="E735" s="6" t="s">
        <v>46</v>
      </c>
      <c r="F735" s="6" t="s">
        <v>47</v>
      </c>
      <c r="G735" s="6" t="s">
        <v>48</v>
      </c>
      <c r="H735" s="6" t="s">
        <v>20</v>
      </c>
      <c r="I735" s="8">
        <v>0.39999999999999997</v>
      </c>
      <c r="J735" s="9">
        <v>6750</v>
      </c>
      <c r="K735" s="10">
        <f t="shared" si="4"/>
        <v>2700</v>
      </c>
      <c r="L735" s="10">
        <f t="shared" si="5"/>
        <v>810</v>
      </c>
      <c r="M735" s="11">
        <v>0.3</v>
      </c>
      <c r="O735" s="12"/>
      <c r="P735" s="17">
        <f>Data!$I735+0.05</f>
        <v>0.44999999999999996</v>
      </c>
      <c r="Q735" s="12"/>
      <c r="R735" s="13"/>
    </row>
    <row r="736" spans="1:18" ht="15.75" customHeight="1">
      <c r="A736" s="1"/>
      <c r="B736" s="6" t="s">
        <v>14</v>
      </c>
      <c r="C736" s="6">
        <v>1185732</v>
      </c>
      <c r="D736" s="7">
        <v>44237</v>
      </c>
      <c r="E736" s="6" t="s">
        <v>46</v>
      </c>
      <c r="F736" s="6" t="s">
        <v>47</v>
      </c>
      <c r="G736" s="6" t="s">
        <v>48</v>
      </c>
      <c r="H736" s="6" t="s">
        <v>21</v>
      </c>
      <c r="I736" s="8">
        <v>0.55000000000000004</v>
      </c>
      <c r="J736" s="9">
        <v>7500</v>
      </c>
      <c r="K736" s="10">
        <f t="shared" si="4"/>
        <v>4125</v>
      </c>
      <c r="L736" s="10">
        <f t="shared" si="5"/>
        <v>1443.75</v>
      </c>
      <c r="M736" s="11">
        <v>0.35</v>
      </c>
      <c r="O736" s="12"/>
      <c r="P736" s="17">
        <f>Data!$I736+0.05</f>
        <v>0.60000000000000009</v>
      </c>
      <c r="Q736" s="12"/>
      <c r="R736" s="13"/>
    </row>
    <row r="737" spans="1:18" ht="15.75" customHeight="1">
      <c r="A737" s="1"/>
      <c r="B737" s="6" t="s">
        <v>14</v>
      </c>
      <c r="C737" s="6">
        <v>1185732</v>
      </c>
      <c r="D737" s="7">
        <v>44237</v>
      </c>
      <c r="E737" s="6" t="s">
        <v>46</v>
      </c>
      <c r="F737" s="6" t="s">
        <v>47</v>
      </c>
      <c r="G737" s="6" t="s">
        <v>48</v>
      </c>
      <c r="H737" s="6" t="s">
        <v>22</v>
      </c>
      <c r="I737" s="8">
        <v>0.45</v>
      </c>
      <c r="J737" s="9">
        <v>8500</v>
      </c>
      <c r="K737" s="10">
        <f t="shared" si="4"/>
        <v>3825</v>
      </c>
      <c r="L737" s="10">
        <f t="shared" si="5"/>
        <v>1912.5</v>
      </c>
      <c r="M737" s="11">
        <v>0.5</v>
      </c>
      <c r="O737" s="12"/>
      <c r="P737" s="17">
        <f>Data!$I737+0.05</f>
        <v>0.5</v>
      </c>
      <c r="Q737" s="12"/>
      <c r="R737" s="13"/>
    </row>
    <row r="738" spans="1:18" ht="15.75" customHeight="1">
      <c r="A738" s="1"/>
      <c r="B738" s="6" t="s">
        <v>14</v>
      </c>
      <c r="C738" s="6">
        <v>1185732</v>
      </c>
      <c r="D738" s="7">
        <v>44263</v>
      </c>
      <c r="E738" s="6" t="s">
        <v>46</v>
      </c>
      <c r="F738" s="6" t="s">
        <v>47</v>
      </c>
      <c r="G738" s="6" t="s">
        <v>48</v>
      </c>
      <c r="H738" s="6" t="s">
        <v>17</v>
      </c>
      <c r="I738" s="8">
        <v>0.45</v>
      </c>
      <c r="J738" s="9">
        <v>10700</v>
      </c>
      <c r="K738" s="10">
        <f t="shared" si="4"/>
        <v>4815</v>
      </c>
      <c r="L738" s="10">
        <f t="shared" si="5"/>
        <v>2166.75</v>
      </c>
      <c r="M738" s="11">
        <v>0.45</v>
      </c>
      <c r="O738" s="12"/>
      <c r="P738" s="17">
        <f>Data!$I738+0.05</f>
        <v>0.5</v>
      </c>
      <c r="Q738" s="12"/>
      <c r="R738" s="13"/>
    </row>
    <row r="739" spans="1:18" ht="15.75" customHeight="1">
      <c r="A739" s="1"/>
      <c r="B739" s="6" t="s">
        <v>14</v>
      </c>
      <c r="C739" s="6">
        <v>1185732</v>
      </c>
      <c r="D739" s="7">
        <v>44263</v>
      </c>
      <c r="E739" s="6" t="s">
        <v>46</v>
      </c>
      <c r="F739" s="6" t="s">
        <v>47</v>
      </c>
      <c r="G739" s="6" t="s">
        <v>48</v>
      </c>
      <c r="H739" s="6" t="s">
        <v>18</v>
      </c>
      <c r="I739" s="8">
        <v>0.45</v>
      </c>
      <c r="J739" s="9">
        <v>7500</v>
      </c>
      <c r="K739" s="10">
        <f t="shared" si="4"/>
        <v>3375</v>
      </c>
      <c r="L739" s="10">
        <f t="shared" si="5"/>
        <v>1181.25</v>
      </c>
      <c r="M739" s="11">
        <v>0.35</v>
      </c>
      <c r="O739" s="12"/>
      <c r="P739" s="17">
        <f>Data!$I739+0.05</f>
        <v>0.5</v>
      </c>
      <c r="Q739" s="12"/>
      <c r="R739" s="13"/>
    </row>
    <row r="740" spans="1:18" ht="15.75" customHeight="1">
      <c r="A740" s="1"/>
      <c r="B740" s="6" t="s">
        <v>14</v>
      </c>
      <c r="C740" s="6">
        <v>1185732</v>
      </c>
      <c r="D740" s="7">
        <v>44263</v>
      </c>
      <c r="E740" s="6" t="s">
        <v>46</v>
      </c>
      <c r="F740" s="6" t="s">
        <v>47</v>
      </c>
      <c r="G740" s="6" t="s">
        <v>48</v>
      </c>
      <c r="H740" s="6" t="s">
        <v>19</v>
      </c>
      <c r="I740" s="8">
        <v>0.35000000000000003</v>
      </c>
      <c r="J740" s="9">
        <v>7750</v>
      </c>
      <c r="K740" s="10">
        <f t="shared" si="4"/>
        <v>2712.5000000000005</v>
      </c>
      <c r="L740" s="10">
        <f t="shared" si="5"/>
        <v>678.12500000000011</v>
      </c>
      <c r="M740" s="11">
        <v>0.25</v>
      </c>
      <c r="O740" s="12"/>
      <c r="P740" s="17">
        <f>Data!$I740+0.05</f>
        <v>0.4</v>
      </c>
      <c r="Q740" s="12"/>
      <c r="R740" s="13"/>
    </row>
    <row r="741" spans="1:18" ht="15.75" customHeight="1">
      <c r="A741" s="1"/>
      <c r="B741" s="6" t="s">
        <v>14</v>
      </c>
      <c r="C741" s="6">
        <v>1185732</v>
      </c>
      <c r="D741" s="7">
        <v>44263</v>
      </c>
      <c r="E741" s="6" t="s">
        <v>46</v>
      </c>
      <c r="F741" s="6" t="s">
        <v>47</v>
      </c>
      <c r="G741" s="6" t="s">
        <v>48</v>
      </c>
      <c r="H741" s="6" t="s">
        <v>20</v>
      </c>
      <c r="I741" s="8">
        <v>0.39999999999999997</v>
      </c>
      <c r="J741" s="9">
        <v>6250</v>
      </c>
      <c r="K741" s="10">
        <f t="shared" si="4"/>
        <v>2500</v>
      </c>
      <c r="L741" s="10">
        <f t="shared" si="5"/>
        <v>750</v>
      </c>
      <c r="M741" s="11">
        <v>0.3</v>
      </c>
      <c r="O741" s="12"/>
      <c r="P741" s="17">
        <f>Data!$I741+0.05</f>
        <v>0.44999999999999996</v>
      </c>
      <c r="Q741" s="12"/>
      <c r="R741" s="13"/>
    </row>
    <row r="742" spans="1:18" ht="15.75" customHeight="1">
      <c r="A742" s="1"/>
      <c r="B742" s="6" t="s">
        <v>14</v>
      </c>
      <c r="C742" s="6">
        <v>1185732</v>
      </c>
      <c r="D742" s="7">
        <v>44263</v>
      </c>
      <c r="E742" s="6" t="s">
        <v>46</v>
      </c>
      <c r="F742" s="6" t="s">
        <v>47</v>
      </c>
      <c r="G742" s="6" t="s">
        <v>48</v>
      </c>
      <c r="H742" s="6" t="s">
        <v>21</v>
      </c>
      <c r="I742" s="8">
        <v>0.55000000000000004</v>
      </c>
      <c r="J742" s="9">
        <v>6750</v>
      </c>
      <c r="K742" s="10">
        <f t="shared" si="4"/>
        <v>3712.5000000000005</v>
      </c>
      <c r="L742" s="10">
        <f t="shared" si="5"/>
        <v>1299.375</v>
      </c>
      <c r="M742" s="11">
        <v>0.35</v>
      </c>
      <c r="O742" s="12"/>
      <c r="P742" s="17">
        <f>Data!$I742+0.05</f>
        <v>0.60000000000000009</v>
      </c>
      <c r="Q742" s="12"/>
      <c r="R742" s="13"/>
    </row>
    <row r="743" spans="1:18" ht="15.75" customHeight="1">
      <c r="A743" s="1"/>
      <c r="B743" s="6" t="s">
        <v>14</v>
      </c>
      <c r="C743" s="6">
        <v>1185732</v>
      </c>
      <c r="D743" s="7">
        <v>44263</v>
      </c>
      <c r="E743" s="6" t="s">
        <v>46</v>
      </c>
      <c r="F743" s="6" t="s">
        <v>47</v>
      </c>
      <c r="G743" s="6" t="s">
        <v>48</v>
      </c>
      <c r="H743" s="6" t="s">
        <v>22</v>
      </c>
      <c r="I743" s="8">
        <v>0.45</v>
      </c>
      <c r="J743" s="9">
        <v>7750</v>
      </c>
      <c r="K743" s="10">
        <f t="shared" si="4"/>
        <v>3487.5</v>
      </c>
      <c r="L743" s="10">
        <f t="shared" si="5"/>
        <v>1743.75</v>
      </c>
      <c r="M743" s="11">
        <v>0.5</v>
      </c>
      <c r="O743" s="12"/>
      <c r="P743" s="17">
        <f>Data!$I743+0.05</f>
        <v>0.5</v>
      </c>
      <c r="Q743" s="12"/>
      <c r="R743" s="13"/>
    </row>
    <row r="744" spans="1:18" ht="15.75" customHeight="1">
      <c r="A744" s="1"/>
      <c r="B744" s="6" t="s">
        <v>14</v>
      </c>
      <c r="C744" s="6">
        <v>1185732</v>
      </c>
      <c r="D744" s="7">
        <v>44295</v>
      </c>
      <c r="E744" s="6" t="s">
        <v>46</v>
      </c>
      <c r="F744" s="6" t="s">
        <v>47</v>
      </c>
      <c r="G744" s="6" t="s">
        <v>48</v>
      </c>
      <c r="H744" s="6" t="s">
        <v>17</v>
      </c>
      <c r="I744" s="8">
        <v>0.45</v>
      </c>
      <c r="J744" s="9">
        <v>10250</v>
      </c>
      <c r="K744" s="10">
        <f t="shared" si="4"/>
        <v>4612.5</v>
      </c>
      <c r="L744" s="10">
        <f t="shared" si="5"/>
        <v>2075.625</v>
      </c>
      <c r="M744" s="11">
        <v>0.45</v>
      </c>
      <c r="O744" s="12"/>
      <c r="P744" s="17">
        <f>Data!$I744+0.05</f>
        <v>0.5</v>
      </c>
      <c r="Q744" s="12"/>
      <c r="R744" s="13"/>
    </row>
    <row r="745" spans="1:18" ht="15.75" customHeight="1">
      <c r="A745" s="1"/>
      <c r="B745" s="6" t="s">
        <v>14</v>
      </c>
      <c r="C745" s="6">
        <v>1185732</v>
      </c>
      <c r="D745" s="7">
        <v>44295</v>
      </c>
      <c r="E745" s="6" t="s">
        <v>46</v>
      </c>
      <c r="F745" s="6" t="s">
        <v>47</v>
      </c>
      <c r="G745" s="6" t="s">
        <v>48</v>
      </c>
      <c r="H745" s="6" t="s">
        <v>18</v>
      </c>
      <c r="I745" s="8">
        <v>0.45</v>
      </c>
      <c r="J745" s="9">
        <v>7250</v>
      </c>
      <c r="K745" s="10">
        <f t="shared" si="4"/>
        <v>3262.5</v>
      </c>
      <c r="L745" s="10">
        <f t="shared" si="5"/>
        <v>1141.875</v>
      </c>
      <c r="M745" s="11">
        <v>0.35</v>
      </c>
      <c r="O745" s="12"/>
      <c r="P745" s="17">
        <f>Data!$I745+0.05</f>
        <v>0.5</v>
      </c>
      <c r="Q745" s="12"/>
      <c r="R745" s="13"/>
    </row>
    <row r="746" spans="1:18" ht="15.75" customHeight="1">
      <c r="A746" s="1"/>
      <c r="B746" s="6" t="s">
        <v>14</v>
      </c>
      <c r="C746" s="6">
        <v>1185732</v>
      </c>
      <c r="D746" s="7">
        <v>44295</v>
      </c>
      <c r="E746" s="6" t="s">
        <v>46</v>
      </c>
      <c r="F746" s="6" t="s">
        <v>47</v>
      </c>
      <c r="G746" s="6" t="s">
        <v>48</v>
      </c>
      <c r="H746" s="6" t="s">
        <v>19</v>
      </c>
      <c r="I746" s="8">
        <v>0.35000000000000003</v>
      </c>
      <c r="J746" s="9">
        <v>7250</v>
      </c>
      <c r="K746" s="10">
        <f t="shared" si="4"/>
        <v>2537.5000000000005</v>
      </c>
      <c r="L746" s="10">
        <f t="shared" si="5"/>
        <v>634.37500000000011</v>
      </c>
      <c r="M746" s="11">
        <v>0.25</v>
      </c>
      <c r="O746" s="12"/>
      <c r="P746" s="17">
        <f>Data!$I746+0.05</f>
        <v>0.4</v>
      </c>
      <c r="Q746" s="12"/>
      <c r="R746" s="13"/>
    </row>
    <row r="747" spans="1:18" ht="15.75" customHeight="1">
      <c r="A747" s="1"/>
      <c r="B747" s="6" t="s">
        <v>14</v>
      </c>
      <c r="C747" s="6">
        <v>1185732</v>
      </c>
      <c r="D747" s="7">
        <v>44295</v>
      </c>
      <c r="E747" s="6" t="s">
        <v>46</v>
      </c>
      <c r="F747" s="6" t="s">
        <v>47</v>
      </c>
      <c r="G747" s="6" t="s">
        <v>48</v>
      </c>
      <c r="H747" s="6" t="s">
        <v>20</v>
      </c>
      <c r="I747" s="8">
        <v>0.39999999999999997</v>
      </c>
      <c r="J747" s="9">
        <v>6500</v>
      </c>
      <c r="K747" s="10">
        <f t="shared" si="4"/>
        <v>2600</v>
      </c>
      <c r="L747" s="10">
        <f t="shared" si="5"/>
        <v>780</v>
      </c>
      <c r="M747" s="11">
        <v>0.3</v>
      </c>
      <c r="O747" s="12"/>
      <c r="P747" s="17">
        <f>Data!$I747+0.05</f>
        <v>0.44999999999999996</v>
      </c>
      <c r="Q747" s="12"/>
      <c r="R747" s="13"/>
    </row>
    <row r="748" spans="1:18" ht="15.75" customHeight="1">
      <c r="A748" s="1"/>
      <c r="B748" s="6" t="s">
        <v>14</v>
      </c>
      <c r="C748" s="6">
        <v>1185732</v>
      </c>
      <c r="D748" s="7">
        <v>44295</v>
      </c>
      <c r="E748" s="6" t="s">
        <v>46</v>
      </c>
      <c r="F748" s="6" t="s">
        <v>47</v>
      </c>
      <c r="G748" s="6" t="s">
        <v>48</v>
      </c>
      <c r="H748" s="6" t="s">
        <v>21</v>
      </c>
      <c r="I748" s="8">
        <v>0.55000000000000004</v>
      </c>
      <c r="J748" s="9">
        <v>6750</v>
      </c>
      <c r="K748" s="10">
        <f t="shared" si="4"/>
        <v>3712.5000000000005</v>
      </c>
      <c r="L748" s="10">
        <f t="shared" si="5"/>
        <v>1299.375</v>
      </c>
      <c r="M748" s="11">
        <v>0.35</v>
      </c>
      <c r="O748" s="12"/>
      <c r="P748" s="17">
        <f>Data!$I748+0.05</f>
        <v>0.60000000000000009</v>
      </c>
      <c r="Q748" s="12"/>
      <c r="R748" s="13"/>
    </row>
    <row r="749" spans="1:18" ht="15.75" customHeight="1">
      <c r="A749" s="1"/>
      <c r="B749" s="6" t="s">
        <v>14</v>
      </c>
      <c r="C749" s="6">
        <v>1185732</v>
      </c>
      <c r="D749" s="7">
        <v>44295</v>
      </c>
      <c r="E749" s="6" t="s">
        <v>46</v>
      </c>
      <c r="F749" s="6" t="s">
        <v>47</v>
      </c>
      <c r="G749" s="6" t="s">
        <v>48</v>
      </c>
      <c r="H749" s="6" t="s">
        <v>22</v>
      </c>
      <c r="I749" s="8">
        <v>0.45</v>
      </c>
      <c r="J749" s="9">
        <v>8000</v>
      </c>
      <c r="K749" s="10">
        <f t="shared" si="4"/>
        <v>3600</v>
      </c>
      <c r="L749" s="10">
        <f t="shared" si="5"/>
        <v>1800</v>
      </c>
      <c r="M749" s="11">
        <v>0.5</v>
      </c>
      <c r="O749" s="12"/>
      <c r="P749" s="17">
        <f>Data!$I749+0.05</f>
        <v>0.5</v>
      </c>
      <c r="Q749" s="12"/>
      <c r="R749" s="13"/>
    </row>
    <row r="750" spans="1:18" ht="15.75" customHeight="1">
      <c r="A750" s="1"/>
      <c r="B750" s="6" t="s">
        <v>14</v>
      </c>
      <c r="C750" s="6">
        <v>1185732</v>
      </c>
      <c r="D750" s="7">
        <v>44324</v>
      </c>
      <c r="E750" s="6" t="s">
        <v>46</v>
      </c>
      <c r="F750" s="6" t="s">
        <v>47</v>
      </c>
      <c r="G750" s="6" t="s">
        <v>48</v>
      </c>
      <c r="H750" s="6" t="s">
        <v>17</v>
      </c>
      <c r="I750" s="8">
        <v>0.55000000000000004</v>
      </c>
      <c r="J750" s="9">
        <v>10700</v>
      </c>
      <c r="K750" s="10">
        <f t="shared" si="4"/>
        <v>5885.0000000000009</v>
      </c>
      <c r="L750" s="10">
        <f t="shared" si="5"/>
        <v>2648.2500000000005</v>
      </c>
      <c r="M750" s="11">
        <v>0.45</v>
      </c>
      <c r="O750" s="12"/>
      <c r="P750" s="17">
        <f>Data!$I750+0.05</f>
        <v>0.60000000000000009</v>
      </c>
      <c r="Q750" s="12"/>
      <c r="R750" s="13"/>
    </row>
    <row r="751" spans="1:18" ht="15.75" customHeight="1">
      <c r="A751" s="1"/>
      <c r="B751" s="6" t="s">
        <v>14</v>
      </c>
      <c r="C751" s="6">
        <v>1185732</v>
      </c>
      <c r="D751" s="7">
        <v>44324</v>
      </c>
      <c r="E751" s="6" t="s">
        <v>46</v>
      </c>
      <c r="F751" s="6" t="s">
        <v>47</v>
      </c>
      <c r="G751" s="6" t="s">
        <v>48</v>
      </c>
      <c r="H751" s="6" t="s">
        <v>18</v>
      </c>
      <c r="I751" s="8">
        <v>0.55000000000000004</v>
      </c>
      <c r="J751" s="9">
        <v>7750</v>
      </c>
      <c r="K751" s="10">
        <f t="shared" si="4"/>
        <v>4262.5</v>
      </c>
      <c r="L751" s="10">
        <f t="shared" si="5"/>
        <v>1491.875</v>
      </c>
      <c r="M751" s="11">
        <v>0.35</v>
      </c>
      <c r="O751" s="12"/>
      <c r="P751" s="17">
        <f>Data!$I751+0.05</f>
        <v>0.60000000000000009</v>
      </c>
      <c r="Q751" s="12"/>
      <c r="R751" s="13"/>
    </row>
    <row r="752" spans="1:18" ht="15.75" customHeight="1">
      <c r="A752" s="1"/>
      <c r="B752" s="6" t="s">
        <v>14</v>
      </c>
      <c r="C752" s="6">
        <v>1185732</v>
      </c>
      <c r="D752" s="7">
        <v>44324</v>
      </c>
      <c r="E752" s="6" t="s">
        <v>46</v>
      </c>
      <c r="F752" s="6" t="s">
        <v>47</v>
      </c>
      <c r="G752" s="6" t="s">
        <v>48</v>
      </c>
      <c r="H752" s="6" t="s">
        <v>19</v>
      </c>
      <c r="I752" s="8">
        <v>0.5</v>
      </c>
      <c r="J752" s="9">
        <v>7500</v>
      </c>
      <c r="K752" s="10">
        <f t="shared" si="4"/>
        <v>3750</v>
      </c>
      <c r="L752" s="10">
        <f t="shared" si="5"/>
        <v>937.5</v>
      </c>
      <c r="M752" s="11">
        <v>0.25</v>
      </c>
      <c r="O752" s="12"/>
      <c r="P752" s="17">
        <f>Data!$I752+0.05</f>
        <v>0.55000000000000004</v>
      </c>
      <c r="Q752" s="12"/>
      <c r="R752" s="13"/>
    </row>
    <row r="753" spans="1:18" ht="15.75" customHeight="1">
      <c r="A753" s="1"/>
      <c r="B753" s="6" t="s">
        <v>14</v>
      </c>
      <c r="C753" s="6">
        <v>1185732</v>
      </c>
      <c r="D753" s="7">
        <v>44324</v>
      </c>
      <c r="E753" s="6" t="s">
        <v>46</v>
      </c>
      <c r="F753" s="6" t="s">
        <v>47</v>
      </c>
      <c r="G753" s="6" t="s">
        <v>48</v>
      </c>
      <c r="H753" s="6" t="s">
        <v>20</v>
      </c>
      <c r="I753" s="8">
        <v>0.5</v>
      </c>
      <c r="J753" s="9">
        <v>7000</v>
      </c>
      <c r="K753" s="10">
        <f t="shared" si="4"/>
        <v>3500</v>
      </c>
      <c r="L753" s="10">
        <f t="shared" si="5"/>
        <v>1050</v>
      </c>
      <c r="M753" s="11">
        <v>0.3</v>
      </c>
      <c r="O753" s="12"/>
      <c r="P753" s="17">
        <f>Data!$I753+0.05</f>
        <v>0.55000000000000004</v>
      </c>
      <c r="Q753" s="12"/>
      <c r="R753" s="13"/>
    </row>
    <row r="754" spans="1:18" ht="15.75" customHeight="1">
      <c r="A754" s="1"/>
      <c r="B754" s="6" t="s">
        <v>14</v>
      </c>
      <c r="C754" s="6">
        <v>1185732</v>
      </c>
      <c r="D754" s="7">
        <v>44324</v>
      </c>
      <c r="E754" s="6" t="s">
        <v>46</v>
      </c>
      <c r="F754" s="6" t="s">
        <v>47</v>
      </c>
      <c r="G754" s="6" t="s">
        <v>48</v>
      </c>
      <c r="H754" s="6" t="s">
        <v>21</v>
      </c>
      <c r="I754" s="8">
        <v>0.6</v>
      </c>
      <c r="J754" s="9">
        <v>7250</v>
      </c>
      <c r="K754" s="10">
        <f t="shared" si="4"/>
        <v>4350</v>
      </c>
      <c r="L754" s="10">
        <f t="shared" si="5"/>
        <v>1522.5</v>
      </c>
      <c r="M754" s="11">
        <v>0.35</v>
      </c>
      <c r="O754" s="12"/>
      <c r="P754" s="17">
        <f>Data!$I754+0.05</f>
        <v>0.65</v>
      </c>
      <c r="Q754" s="12"/>
      <c r="R754" s="13"/>
    </row>
    <row r="755" spans="1:18" ht="15.75" customHeight="1">
      <c r="A755" s="1"/>
      <c r="B755" s="6" t="s">
        <v>14</v>
      </c>
      <c r="C755" s="6">
        <v>1185732</v>
      </c>
      <c r="D755" s="7">
        <v>44324</v>
      </c>
      <c r="E755" s="6" t="s">
        <v>46</v>
      </c>
      <c r="F755" s="6" t="s">
        <v>47</v>
      </c>
      <c r="G755" s="6" t="s">
        <v>48</v>
      </c>
      <c r="H755" s="6" t="s">
        <v>22</v>
      </c>
      <c r="I755" s="8">
        <v>0.65</v>
      </c>
      <c r="J755" s="9">
        <v>8250</v>
      </c>
      <c r="K755" s="10">
        <f t="shared" si="4"/>
        <v>5362.5</v>
      </c>
      <c r="L755" s="10">
        <f t="shared" si="5"/>
        <v>2681.25</v>
      </c>
      <c r="M755" s="11">
        <v>0.5</v>
      </c>
      <c r="O755" s="12"/>
      <c r="P755" s="17">
        <f>Data!$I755+0.05</f>
        <v>0.70000000000000007</v>
      </c>
      <c r="Q755" s="12"/>
      <c r="R755" s="13"/>
    </row>
    <row r="756" spans="1:18" ht="15.75" customHeight="1">
      <c r="A756" s="1"/>
      <c r="B756" s="6" t="s">
        <v>14</v>
      </c>
      <c r="C756" s="6">
        <v>1185732</v>
      </c>
      <c r="D756" s="7">
        <v>44357</v>
      </c>
      <c r="E756" s="6" t="s">
        <v>46</v>
      </c>
      <c r="F756" s="6" t="s">
        <v>47</v>
      </c>
      <c r="G756" s="6" t="s">
        <v>48</v>
      </c>
      <c r="H756" s="6" t="s">
        <v>17</v>
      </c>
      <c r="I756" s="8">
        <v>0.6</v>
      </c>
      <c r="J756" s="9">
        <v>10750</v>
      </c>
      <c r="K756" s="10">
        <f t="shared" si="4"/>
        <v>6450</v>
      </c>
      <c r="L756" s="10">
        <f t="shared" si="5"/>
        <v>2902.5</v>
      </c>
      <c r="M756" s="11">
        <v>0.45</v>
      </c>
      <c r="O756" s="12"/>
      <c r="P756" s="17">
        <f>Data!$I756+0.05</f>
        <v>0.65</v>
      </c>
      <c r="Q756" s="12"/>
      <c r="R756" s="13"/>
    </row>
    <row r="757" spans="1:18" ht="15.75" customHeight="1">
      <c r="A757" s="1"/>
      <c r="B757" s="6" t="s">
        <v>14</v>
      </c>
      <c r="C757" s="6">
        <v>1185732</v>
      </c>
      <c r="D757" s="7">
        <v>44357</v>
      </c>
      <c r="E757" s="6" t="s">
        <v>46</v>
      </c>
      <c r="F757" s="6" t="s">
        <v>47</v>
      </c>
      <c r="G757" s="6" t="s">
        <v>48</v>
      </c>
      <c r="H757" s="6" t="s">
        <v>18</v>
      </c>
      <c r="I757" s="8">
        <v>0.55000000000000004</v>
      </c>
      <c r="J757" s="9">
        <v>8250</v>
      </c>
      <c r="K757" s="10">
        <f t="shared" si="4"/>
        <v>4537.5</v>
      </c>
      <c r="L757" s="10">
        <f t="shared" si="5"/>
        <v>1588.125</v>
      </c>
      <c r="M757" s="11">
        <v>0.35</v>
      </c>
      <c r="O757" s="12"/>
      <c r="P757" s="17">
        <f>Data!$I757+0.05</f>
        <v>0.60000000000000009</v>
      </c>
      <c r="Q757" s="12"/>
      <c r="R757" s="13"/>
    </row>
    <row r="758" spans="1:18" ht="15.75" customHeight="1">
      <c r="A758" s="1"/>
      <c r="B758" s="6" t="s">
        <v>14</v>
      </c>
      <c r="C758" s="6">
        <v>1185732</v>
      </c>
      <c r="D758" s="7">
        <v>44357</v>
      </c>
      <c r="E758" s="6" t="s">
        <v>46</v>
      </c>
      <c r="F758" s="6" t="s">
        <v>47</v>
      </c>
      <c r="G758" s="6" t="s">
        <v>48</v>
      </c>
      <c r="H758" s="6" t="s">
        <v>19</v>
      </c>
      <c r="I758" s="8">
        <v>0.5</v>
      </c>
      <c r="J758" s="9">
        <v>8000</v>
      </c>
      <c r="K758" s="10">
        <f t="shared" si="4"/>
        <v>4000</v>
      </c>
      <c r="L758" s="10">
        <f t="shared" si="5"/>
        <v>1000</v>
      </c>
      <c r="M758" s="11">
        <v>0.25</v>
      </c>
      <c r="O758" s="12"/>
      <c r="P758" s="17">
        <f>Data!$I758+0.05</f>
        <v>0.55000000000000004</v>
      </c>
      <c r="Q758" s="12"/>
      <c r="R758" s="13"/>
    </row>
    <row r="759" spans="1:18" ht="15.75" customHeight="1">
      <c r="A759" s="1"/>
      <c r="B759" s="6" t="s">
        <v>14</v>
      </c>
      <c r="C759" s="6">
        <v>1185732</v>
      </c>
      <c r="D759" s="7">
        <v>44357</v>
      </c>
      <c r="E759" s="6" t="s">
        <v>46</v>
      </c>
      <c r="F759" s="6" t="s">
        <v>47</v>
      </c>
      <c r="G759" s="6" t="s">
        <v>48</v>
      </c>
      <c r="H759" s="6" t="s">
        <v>20</v>
      </c>
      <c r="I759" s="8">
        <v>0.5</v>
      </c>
      <c r="J759" s="9">
        <v>7750</v>
      </c>
      <c r="K759" s="10">
        <f t="shared" si="4"/>
        <v>3875</v>
      </c>
      <c r="L759" s="10">
        <f t="shared" si="5"/>
        <v>1162.5</v>
      </c>
      <c r="M759" s="11">
        <v>0.3</v>
      </c>
      <c r="O759" s="12"/>
      <c r="P759" s="17">
        <f>Data!$I759+0.05</f>
        <v>0.55000000000000004</v>
      </c>
      <c r="Q759" s="12"/>
      <c r="R759" s="13"/>
    </row>
    <row r="760" spans="1:18" ht="15.75" customHeight="1">
      <c r="A760" s="1"/>
      <c r="B760" s="6" t="s">
        <v>14</v>
      </c>
      <c r="C760" s="6">
        <v>1185732</v>
      </c>
      <c r="D760" s="7">
        <v>44357</v>
      </c>
      <c r="E760" s="6" t="s">
        <v>46</v>
      </c>
      <c r="F760" s="6" t="s">
        <v>47</v>
      </c>
      <c r="G760" s="6" t="s">
        <v>48</v>
      </c>
      <c r="H760" s="6" t="s">
        <v>21</v>
      </c>
      <c r="I760" s="8">
        <v>0.65</v>
      </c>
      <c r="J760" s="9">
        <v>7750</v>
      </c>
      <c r="K760" s="10">
        <f t="shared" si="4"/>
        <v>5037.5</v>
      </c>
      <c r="L760" s="10">
        <f t="shared" si="5"/>
        <v>1763.125</v>
      </c>
      <c r="M760" s="11">
        <v>0.35</v>
      </c>
      <c r="O760" s="12"/>
      <c r="P760" s="17">
        <f>Data!$I760+0.05</f>
        <v>0.70000000000000007</v>
      </c>
      <c r="Q760" s="12"/>
      <c r="R760" s="13"/>
    </row>
    <row r="761" spans="1:18" ht="15.75" customHeight="1">
      <c r="A761" s="1"/>
      <c r="B761" s="6" t="s">
        <v>14</v>
      </c>
      <c r="C761" s="6">
        <v>1185732</v>
      </c>
      <c r="D761" s="7">
        <v>44357</v>
      </c>
      <c r="E761" s="6" t="s">
        <v>46</v>
      </c>
      <c r="F761" s="6" t="s">
        <v>47</v>
      </c>
      <c r="G761" s="6" t="s">
        <v>48</v>
      </c>
      <c r="H761" s="6" t="s">
        <v>22</v>
      </c>
      <c r="I761" s="8">
        <v>0.70000000000000007</v>
      </c>
      <c r="J761" s="9">
        <v>9250</v>
      </c>
      <c r="K761" s="10">
        <f t="shared" si="4"/>
        <v>6475.0000000000009</v>
      </c>
      <c r="L761" s="10">
        <f t="shared" si="5"/>
        <v>3237.5000000000005</v>
      </c>
      <c r="M761" s="11">
        <v>0.5</v>
      </c>
      <c r="O761" s="12"/>
      <c r="P761" s="17">
        <f>Data!$I761+0.05</f>
        <v>0.75000000000000011</v>
      </c>
      <c r="Q761" s="12"/>
      <c r="R761" s="13"/>
    </row>
    <row r="762" spans="1:18" ht="15.75" customHeight="1">
      <c r="A762" s="1"/>
      <c r="B762" s="6" t="s">
        <v>14</v>
      </c>
      <c r="C762" s="6">
        <v>1185732</v>
      </c>
      <c r="D762" s="7">
        <v>44385</v>
      </c>
      <c r="E762" s="6" t="s">
        <v>46</v>
      </c>
      <c r="F762" s="6" t="s">
        <v>47</v>
      </c>
      <c r="G762" s="6" t="s">
        <v>48</v>
      </c>
      <c r="H762" s="6" t="s">
        <v>17</v>
      </c>
      <c r="I762" s="8">
        <v>0.65</v>
      </c>
      <c r="J762" s="9">
        <v>11500</v>
      </c>
      <c r="K762" s="10">
        <f t="shared" si="4"/>
        <v>7475</v>
      </c>
      <c r="L762" s="10">
        <f t="shared" si="5"/>
        <v>3363.75</v>
      </c>
      <c r="M762" s="11">
        <v>0.45</v>
      </c>
      <c r="O762" s="12"/>
      <c r="P762" s="17">
        <f>Data!$I762+0.05</f>
        <v>0.70000000000000007</v>
      </c>
      <c r="Q762" s="12"/>
      <c r="R762" s="13"/>
    </row>
    <row r="763" spans="1:18" ht="15.75" customHeight="1">
      <c r="A763" s="1"/>
      <c r="B763" s="6" t="s">
        <v>14</v>
      </c>
      <c r="C763" s="6">
        <v>1185732</v>
      </c>
      <c r="D763" s="7">
        <v>44385</v>
      </c>
      <c r="E763" s="6" t="s">
        <v>46</v>
      </c>
      <c r="F763" s="6" t="s">
        <v>47</v>
      </c>
      <c r="G763" s="6" t="s">
        <v>48</v>
      </c>
      <c r="H763" s="6" t="s">
        <v>18</v>
      </c>
      <c r="I763" s="8">
        <v>0.60000000000000009</v>
      </c>
      <c r="J763" s="9">
        <v>9000</v>
      </c>
      <c r="K763" s="10">
        <f t="shared" si="4"/>
        <v>5400.0000000000009</v>
      </c>
      <c r="L763" s="10">
        <f t="shared" si="5"/>
        <v>1890.0000000000002</v>
      </c>
      <c r="M763" s="11">
        <v>0.35</v>
      </c>
      <c r="O763" s="12"/>
      <c r="P763" s="17">
        <f>Data!$I763+0.05</f>
        <v>0.65000000000000013</v>
      </c>
      <c r="Q763" s="12"/>
      <c r="R763" s="13"/>
    </row>
    <row r="764" spans="1:18" ht="15.75" customHeight="1">
      <c r="A764" s="1"/>
      <c r="B764" s="6" t="s">
        <v>14</v>
      </c>
      <c r="C764" s="6">
        <v>1185732</v>
      </c>
      <c r="D764" s="7">
        <v>44385</v>
      </c>
      <c r="E764" s="6" t="s">
        <v>46</v>
      </c>
      <c r="F764" s="6" t="s">
        <v>47</v>
      </c>
      <c r="G764" s="6" t="s">
        <v>48</v>
      </c>
      <c r="H764" s="6" t="s">
        <v>19</v>
      </c>
      <c r="I764" s="8">
        <v>0.55000000000000004</v>
      </c>
      <c r="J764" s="9">
        <v>8250</v>
      </c>
      <c r="K764" s="10">
        <f t="shared" si="4"/>
        <v>4537.5</v>
      </c>
      <c r="L764" s="10">
        <f t="shared" si="5"/>
        <v>1134.375</v>
      </c>
      <c r="M764" s="11">
        <v>0.25</v>
      </c>
      <c r="O764" s="12"/>
      <c r="P764" s="17">
        <f>Data!$I764+0.05</f>
        <v>0.60000000000000009</v>
      </c>
      <c r="Q764" s="12"/>
      <c r="R764" s="13"/>
    </row>
    <row r="765" spans="1:18" ht="15.75" customHeight="1">
      <c r="A765" s="1"/>
      <c r="B765" s="6" t="s">
        <v>14</v>
      </c>
      <c r="C765" s="6">
        <v>1185732</v>
      </c>
      <c r="D765" s="7">
        <v>44385</v>
      </c>
      <c r="E765" s="6" t="s">
        <v>46</v>
      </c>
      <c r="F765" s="6" t="s">
        <v>47</v>
      </c>
      <c r="G765" s="6" t="s">
        <v>48</v>
      </c>
      <c r="H765" s="6" t="s">
        <v>20</v>
      </c>
      <c r="I765" s="8">
        <v>0.55000000000000004</v>
      </c>
      <c r="J765" s="9">
        <v>7750</v>
      </c>
      <c r="K765" s="10">
        <f t="shared" si="4"/>
        <v>4262.5</v>
      </c>
      <c r="L765" s="10">
        <f t="shared" si="5"/>
        <v>1278.75</v>
      </c>
      <c r="M765" s="11">
        <v>0.3</v>
      </c>
      <c r="O765" s="12"/>
      <c r="P765" s="17">
        <f>Data!$I765+0.05</f>
        <v>0.60000000000000009</v>
      </c>
      <c r="Q765" s="12"/>
      <c r="R765" s="13"/>
    </row>
    <row r="766" spans="1:18" ht="15.75" customHeight="1">
      <c r="A766" s="1"/>
      <c r="B766" s="6" t="s">
        <v>14</v>
      </c>
      <c r="C766" s="6">
        <v>1185732</v>
      </c>
      <c r="D766" s="7">
        <v>44385</v>
      </c>
      <c r="E766" s="6" t="s">
        <v>46</v>
      </c>
      <c r="F766" s="6" t="s">
        <v>47</v>
      </c>
      <c r="G766" s="6" t="s">
        <v>48</v>
      </c>
      <c r="H766" s="6" t="s">
        <v>21</v>
      </c>
      <c r="I766" s="8">
        <v>0.65</v>
      </c>
      <c r="J766" s="9">
        <v>8000</v>
      </c>
      <c r="K766" s="10">
        <f t="shared" si="4"/>
        <v>5200</v>
      </c>
      <c r="L766" s="10">
        <f t="shared" si="5"/>
        <v>1819.9999999999998</v>
      </c>
      <c r="M766" s="11">
        <v>0.35</v>
      </c>
      <c r="O766" s="12"/>
      <c r="P766" s="17">
        <f>Data!$I766+0.05</f>
        <v>0.70000000000000007</v>
      </c>
      <c r="Q766" s="12"/>
      <c r="R766" s="13"/>
    </row>
    <row r="767" spans="1:18" ht="15.75" customHeight="1">
      <c r="A767" s="1"/>
      <c r="B767" s="6" t="s">
        <v>14</v>
      </c>
      <c r="C767" s="6">
        <v>1185732</v>
      </c>
      <c r="D767" s="7">
        <v>44385</v>
      </c>
      <c r="E767" s="6" t="s">
        <v>46</v>
      </c>
      <c r="F767" s="6" t="s">
        <v>47</v>
      </c>
      <c r="G767" s="6" t="s">
        <v>48</v>
      </c>
      <c r="H767" s="6" t="s">
        <v>22</v>
      </c>
      <c r="I767" s="8">
        <v>0.70000000000000007</v>
      </c>
      <c r="J767" s="9">
        <v>9750</v>
      </c>
      <c r="K767" s="10">
        <f t="shared" si="4"/>
        <v>6825.0000000000009</v>
      </c>
      <c r="L767" s="10">
        <f t="shared" si="5"/>
        <v>3412.5000000000005</v>
      </c>
      <c r="M767" s="11">
        <v>0.5</v>
      </c>
      <c r="O767" s="12"/>
      <c r="P767" s="17">
        <f>Data!$I767+0.05</f>
        <v>0.75000000000000011</v>
      </c>
      <c r="Q767" s="12"/>
      <c r="R767" s="13"/>
    </row>
    <row r="768" spans="1:18" ht="15.75" customHeight="1">
      <c r="A768" s="1"/>
      <c r="B768" s="6" t="s">
        <v>14</v>
      </c>
      <c r="C768" s="6">
        <v>1185732</v>
      </c>
      <c r="D768" s="7">
        <v>44417</v>
      </c>
      <c r="E768" s="6" t="s">
        <v>46</v>
      </c>
      <c r="F768" s="6" t="s">
        <v>47</v>
      </c>
      <c r="G768" s="6" t="s">
        <v>48</v>
      </c>
      <c r="H768" s="6" t="s">
        <v>17</v>
      </c>
      <c r="I768" s="8">
        <v>0.65</v>
      </c>
      <c r="J768" s="9">
        <v>11250</v>
      </c>
      <c r="K768" s="10">
        <f t="shared" si="4"/>
        <v>7312.5</v>
      </c>
      <c r="L768" s="10">
        <f t="shared" si="5"/>
        <v>3290.625</v>
      </c>
      <c r="M768" s="11">
        <v>0.45</v>
      </c>
      <c r="O768" s="12"/>
      <c r="P768" s="17">
        <f>Data!$I768+0.05</f>
        <v>0.70000000000000007</v>
      </c>
      <c r="Q768" s="12"/>
      <c r="R768" s="13"/>
    </row>
    <row r="769" spans="1:18" ht="15.75" customHeight="1">
      <c r="A769" s="1"/>
      <c r="B769" s="6" t="s">
        <v>14</v>
      </c>
      <c r="C769" s="6">
        <v>1185732</v>
      </c>
      <c r="D769" s="7">
        <v>44417</v>
      </c>
      <c r="E769" s="6" t="s">
        <v>46</v>
      </c>
      <c r="F769" s="6" t="s">
        <v>47</v>
      </c>
      <c r="G769" s="6" t="s">
        <v>48</v>
      </c>
      <c r="H769" s="6" t="s">
        <v>18</v>
      </c>
      <c r="I769" s="8">
        <v>0.60000000000000009</v>
      </c>
      <c r="J769" s="9">
        <v>9000</v>
      </c>
      <c r="K769" s="10">
        <f t="shared" si="4"/>
        <v>5400.0000000000009</v>
      </c>
      <c r="L769" s="10">
        <f t="shared" si="5"/>
        <v>1890.0000000000002</v>
      </c>
      <c r="M769" s="11">
        <v>0.35</v>
      </c>
      <c r="O769" s="12"/>
      <c r="P769" s="17">
        <f>Data!$I769+0.05</f>
        <v>0.65000000000000013</v>
      </c>
      <c r="Q769" s="12"/>
      <c r="R769" s="13"/>
    </row>
    <row r="770" spans="1:18" ht="15.75" customHeight="1">
      <c r="A770" s="1"/>
      <c r="B770" s="6" t="s">
        <v>14</v>
      </c>
      <c r="C770" s="6">
        <v>1185732</v>
      </c>
      <c r="D770" s="7">
        <v>44417</v>
      </c>
      <c r="E770" s="6" t="s">
        <v>46</v>
      </c>
      <c r="F770" s="6" t="s">
        <v>47</v>
      </c>
      <c r="G770" s="6" t="s">
        <v>48</v>
      </c>
      <c r="H770" s="6" t="s">
        <v>19</v>
      </c>
      <c r="I770" s="8">
        <v>0.55000000000000004</v>
      </c>
      <c r="J770" s="9">
        <v>8250</v>
      </c>
      <c r="K770" s="10">
        <f t="shared" si="4"/>
        <v>4537.5</v>
      </c>
      <c r="L770" s="10">
        <f t="shared" si="5"/>
        <v>1134.375</v>
      </c>
      <c r="M770" s="11">
        <v>0.25</v>
      </c>
      <c r="O770" s="12"/>
      <c r="P770" s="17">
        <f>Data!$I770+0.05</f>
        <v>0.60000000000000009</v>
      </c>
      <c r="Q770" s="12"/>
      <c r="R770" s="13"/>
    </row>
    <row r="771" spans="1:18" ht="15.75" customHeight="1">
      <c r="A771" s="1"/>
      <c r="B771" s="6" t="s">
        <v>14</v>
      </c>
      <c r="C771" s="6">
        <v>1185732</v>
      </c>
      <c r="D771" s="7">
        <v>44417</v>
      </c>
      <c r="E771" s="6" t="s">
        <v>46</v>
      </c>
      <c r="F771" s="6" t="s">
        <v>47</v>
      </c>
      <c r="G771" s="6" t="s">
        <v>48</v>
      </c>
      <c r="H771" s="6" t="s">
        <v>20</v>
      </c>
      <c r="I771" s="8">
        <v>0.45</v>
      </c>
      <c r="J771" s="9">
        <v>7750</v>
      </c>
      <c r="K771" s="10">
        <f t="shared" ref="K771:K1025" si="6">I771*J771</f>
        <v>3487.5</v>
      </c>
      <c r="L771" s="10">
        <f t="shared" ref="L771:L1025" si="7">K771*M771</f>
        <v>1046.25</v>
      </c>
      <c r="M771" s="11">
        <v>0.3</v>
      </c>
      <c r="O771" s="12"/>
      <c r="P771" s="17">
        <f>Data!$I771+0.05</f>
        <v>0.5</v>
      </c>
      <c r="Q771" s="12"/>
      <c r="R771" s="13"/>
    </row>
    <row r="772" spans="1:18" ht="15.75" customHeight="1">
      <c r="A772" s="1"/>
      <c r="B772" s="6" t="s">
        <v>14</v>
      </c>
      <c r="C772" s="6">
        <v>1185732</v>
      </c>
      <c r="D772" s="7">
        <v>44417</v>
      </c>
      <c r="E772" s="6" t="s">
        <v>46</v>
      </c>
      <c r="F772" s="6" t="s">
        <v>47</v>
      </c>
      <c r="G772" s="6" t="s">
        <v>48</v>
      </c>
      <c r="H772" s="6" t="s">
        <v>21</v>
      </c>
      <c r="I772" s="8">
        <v>0.55000000000000004</v>
      </c>
      <c r="J772" s="9">
        <v>7500</v>
      </c>
      <c r="K772" s="10">
        <f t="shared" si="6"/>
        <v>4125</v>
      </c>
      <c r="L772" s="10">
        <f t="shared" si="7"/>
        <v>1443.75</v>
      </c>
      <c r="M772" s="11">
        <v>0.35</v>
      </c>
      <c r="O772" s="12"/>
      <c r="P772" s="17">
        <f>Data!$I772+0.05</f>
        <v>0.60000000000000009</v>
      </c>
      <c r="Q772" s="12"/>
      <c r="R772" s="13"/>
    </row>
    <row r="773" spans="1:18" ht="15.75" customHeight="1">
      <c r="A773" s="1"/>
      <c r="B773" s="6" t="s">
        <v>14</v>
      </c>
      <c r="C773" s="6">
        <v>1185732</v>
      </c>
      <c r="D773" s="7">
        <v>44417</v>
      </c>
      <c r="E773" s="6" t="s">
        <v>46</v>
      </c>
      <c r="F773" s="6" t="s">
        <v>47</v>
      </c>
      <c r="G773" s="6" t="s">
        <v>48</v>
      </c>
      <c r="H773" s="6" t="s">
        <v>22</v>
      </c>
      <c r="I773" s="8">
        <v>0.60000000000000009</v>
      </c>
      <c r="J773" s="9">
        <v>9250</v>
      </c>
      <c r="K773" s="10">
        <f t="shared" si="6"/>
        <v>5550.0000000000009</v>
      </c>
      <c r="L773" s="10">
        <f t="shared" si="7"/>
        <v>2775.0000000000005</v>
      </c>
      <c r="M773" s="11">
        <v>0.5</v>
      </c>
      <c r="O773" s="12"/>
      <c r="P773" s="17">
        <f>Data!$I773+0.05</f>
        <v>0.65000000000000013</v>
      </c>
      <c r="Q773" s="12"/>
      <c r="R773" s="13"/>
    </row>
    <row r="774" spans="1:18" ht="15.75" customHeight="1">
      <c r="A774" s="1"/>
      <c r="B774" s="6" t="s">
        <v>14</v>
      </c>
      <c r="C774" s="6">
        <v>1185732</v>
      </c>
      <c r="D774" s="7">
        <v>44447</v>
      </c>
      <c r="E774" s="6" t="s">
        <v>46</v>
      </c>
      <c r="F774" s="6" t="s">
        <v>47</v>
      </c>
      <c r="G774" s="6" t="s">
        <v>48</v>
      </c>
      <c r="H774" s="6" t="s">
        <v>17</v>
      </c>
      <c r="I774" s="8">
        <v>0.55000000000000004</v>
      </c>
      <c r="J774" s="9">
        <v>10500</v>
      </c>
      <c r="K774" s="10">
        <f t="shared" si="6"/>
        <v>5775.0000000000009</v>
      </c>
      <c r="L774" s="10">
        <f t="shared" si="7"/>
        <v>2598.7500000000005</v>
      </c>
      <c r="M774" s="11">
        <v>0.45</v>
      </c>
      <c r="O774" s="12"/>
      <c r="P774" s="17">
        <f>Data!$I774+0.05</f>
        <v>0.60000000000000009</v>
      </c>
      <c r="Q774" s="12"/>
      <c r="R774" s="13"/>
    </row>
    <row r="775" spans="1:18" ht="15.75" customHeight="1">
      <c r="A775" s="1"/>
      <c r="B775" s="6" t="s">
        <v>14</v>
      </c>
      <c r="C775" s="6">
        <v>1185732</v>
      </c>
      <c r="D775" s="7">
        <v>44447</v>
      </c>
      <c r="E775" s="6" t="s">
        <v>46</v>
      </c>
      <c r="F775" s="6" t="s">
        <v>47</v>
      </c>
      <c r="G775" s="6" t="s">
        <v>48</v>
      </c>
      <c r="H775" s="6" t="s">
        <v>18</v>
      </c>
      <c r="I775" s="8">
        <v>0.50000000000000011</v>
      </c>
      <c r="J775" s="9">
        <v>8500</v>
      </c>
      <c r="K775" s="10">
        <f t="shared" si="6"/>
        <v>4250.0000000000009</v>
      </c>
      <c r="L775" s="10">
        <f t="shared" si="7"/>
        <v>1487.5000000000002</v>
      </c>
      <c r="M775" s="11">
        <v>0.35</v>
      </c>
      <c r="O775" s="12"/>
      <c r="P775" s="17">
        <f>Data!$I775+0.05</f>
        <v>0.55000000000000016</v>
      </c>
      <c r="Q775" s="12"/>
      <c r="R775" s="13"/>
    </row>
    <row r="776" spans="1:18" ht="15.75" customHeight="1">
      <c r="A776" s="1"/>
      <c r="B776" s="6" t="s">
        <v>14</v>
      </c>
      <c r="C776" s="6">
        <v>1185732</v>
      </c>
      <c r="D776" s="7">
        <v>44447</v>
      </c>
      <c r="E776" s="6" t="s">
        <v>46</v>
      </c>
      <c r="F776" s="6" t="s">
        <v>47</v>
      </c>
      <c r="G776" s="6" t="s">
        <v>48</v>
      </c>
      <c r="H776" s="6" t="s">
        <v>19</v>
      </c>
      <c r="I776" s="8">
        <v>0.45</v>
      </c>
      <c r="J776" s="9">
        <v>7500</v>
      </c>
      <c r="K776" s="10">
        <f t="shared" si="6"/>
        <v>3375</v>
      </c>
      <c r="L776" s="10">
        <f t="shared" si="7"/>
        <v>843.75</v>
      </c>
      <c r="M776" s="11">
        <v>0.25</v>
      </c>
      <c r="O776" s="12"/>
      <c r="P776" s="17">
        <f>Data!$I776+0.05</f>
        <v>0.5</v>
      </c>
      <c r="Q776" s="12"/>
      <c r="R776" s="13"/>
    </row>
    <row r="777" spans="1:18" ht="15.75" customHeight="1">
      <c r="A777" s="1"/>
      <c r="B777" s="6" t="s">
        <v>14</v>
      </c>
      <c r="C777" s="6">
        <v>1185732</v>
      </c>
      <c r="D777" s="7">
        <v>44447</v>
      </c>
      <c r="E777" s="6" t="s">
        <v>46</v>
      </c>
      <c r="F777" s="6" t="s">
        <v>47</v>
      </c>
      <c r="G777" s="6" t="s">
        <v>48</v>
      </c>
      <c r="H777" s="6" t="s">
        <v>20</v>
      </c>
      <c r="I777" s="8">
        <v>0.45</v>
      </c>
      <c r="J777" s="9">
        <v>7250</v>
      </c>
      <c r="K777" s="10">
        <f t="shared" si="6"/>
        <v>3262.5</v>
      </c>
      <c r="L777" s="10">
        <f t="shared" si="7"/>
        <v>978.75</v>
      </c>
      <c r="M777" s="11">
        <v>0.3</v>
      </c>
      <c r="O777" s="12"/>
      <c r="P777" s="17">
        <f>Data!$I777+0.05</f>
        <v>0.5</v>
      </c>
      <c r="Q777" s="12"/>
      <c r="R777" s="13"/>
    </row>
    <row r="778" spans="1:18" ht="15.75" customHeight="1">
      <c r="A778" s="1"/>
      <c r="B778" s="6" t="s">
        <v>14</v>
      </c>
      <c r="C778" s="6">
        <v>1185732</v>
      </c>
      <c r="D778" s="7">
        <v>44447</v>
      </c>
      <c r="E778" s="6" t="s">
        <v>46</v>
      </c>
      <c r="F778" s="6" t="s">
        <v>47</v>
      </c>
      <c r="G778" s="6" t="s">
        <v>48</v>
      </c>
      <c r="H778" s="6" t="s">
        <v>21</v>
      </c>
      <c r="I778" s="8">
        <v>0.55000000000000004</v>
      </c>
      <c r="J778" s="9">
        <v>7250</v>
      </c>
      <c r="K778" s="10">
        <f t="shared" si="6"/>
        <v>3987.5000000000005</v>
      </c>
      <c r="L778" s="10">
        <f t="shared" si="7"/>
        <v>1395.625</v>
      </c>
      <c r="M778" s="11">
        <v>0.35</v>
      </c>
      <c r="O778" s="12"/>
      <c r="P778" s="17">
        <f>Data!$I778+0.05</f>
        <v>0.60000000000000009</v>
      </c>
      <c r="Q778" s="12"/>
      <c r="R778" s="13"/>
    </row>
    <row r="779" spans="1:18" ht="15.75" customHeight="1">
      <c r="A779" s="1"/>
      <c r="B779" s="6" t="s">
        <v>14</v>
      </c>
      <c r="C779" s="6">
        <v>1185732</v>
      </c>
      <c r="D779" s="7">
        <v>44447</v>
      </c>
      <c r="E779" s="6" t="s">
        <v>46</v>
      </c>
      <c r="F779" s="6" t="s">
        <v>47</v>
      </c>
      <c r="G779" s="6" t="s">
        <v>48</v>
      </c>
      <c r="H779" s="6" t="s">
        <v>22</v>
      </c>
      <c r="I779" s="8">
        <v>0.60000000000000009</v>
      </c>
      <c r="J779" s="9">
        <v>8250</v>
      </c>
      <c r="K779" s="10">
        <f t="shared" si="6"/>
        <v>4950.0000000000009</v>
      </c>
      <c r="L779" s="10">
        <f t="shared" si="7"/>
        <v>2475.0000000000005</v>
      </c>
      <c r="M779" s="11">
        <v>0.5</v>
      </c>
      <c r="O779" s="12"/>
      <c r="P779" s="17">
        <f>Data!$I779+0.05</f>
        <v>0.65000000000000013</v>
      </c>
      <c r="Q779" s="12"/>
      <c r="R779" s="13"/>
    </row>
    <row r="780" spans="1:18" ht="15.75" customHeight="1">
      <c r="A780" s="1"/>
      <c r="B780" s="6" t="s">
        <v>14</v>
      </c>
      <c r="C780" s="6">
        <v>1185732</v>
      </c>
      <c r="D780" s="7">
        <v>44479</v>
      </c>
      <c r="E780" s="6" t="s">
        <v>46</v>
      </c>
      <c r="F780" s="6" t="s">
        <v>47</v>
      </c>
      <c r="G780" s="6" t="s">
        <v>48</v>
      </c>
      <c r="H780" s="6" t="s">
        <v>17</v>
      </c>
      <c r="I780" s="8">
        <v>0.60000000000000009</v>
      </c>
      <c r="J780" s="9">
        <v>10000</v>
      </c>
      <c r="K780" s="10">
        <f t="shared" si="6"/>
        <v>6000.0000000000009</v>
      </c>
      <c r="L780" s="10">
        <f t="shared" si="7"/>
        <v>2700.0000000000005</v>
      </c>
      <c r="M780" s="11">
        <v>0.45</v>
      </c>
      <c r="O780" s="12"/>
      <c r="P780" s="17">
        <f>Data!$I780+0.05</f>
        <v>0.65000000000000013</v>
      </c>
      <c r="Q780" s="12"/>
      <c r="R780" s="13"/>
    </row>
    <row r="781" spans="1:18" ht="15.75" customHeight="1">
      <c r="A781" s="1"/>
      <c r="B781" s="6" t="s">
        <v>14</v>
      </c>
      <c r="C781" s="6">
        <v>1185732</v>
      </c>
      <c r="D781" s="7">
        <v>44479</v>
      </c>
      <c r="E781" s="6" t="s">
        <v>46</v>
      </c>
      <c r="F781" s="6" t="s">
        <v>47</v>
      </c>
      <c r="G781" s="6" t="s">
        <v>48</v>
      </c>
      <c r="H781" s="6" t="s">
        <v>18</v>
      </c>
      <c r="I781" s="8">
        <v>0.50000000000000011</v>
      </c>
      <c r="J781" s="9">
        <v>8250</v>
      </c>
      <c r="K781" s="10">
        <f t="shared" si="6"/>
        <v>4125.0000000000009</v>
      </c>
      <c r="L781" s="10">
        <f t="shared" si="7"/>
        <v>1443.7500000000002</v>
      </c>
      <c r="M781" s="11">
        <v>0.35</v>
      </c>
      <c r="O781" s="12"/>
      <c r="P781" s="17">
        <f>Data!$I781+0.05</f>
        <v>0.55000000000000016</v>
      </c>
      <c r="Q781" s="12"/>
      <c r="R781" s="13"/>
    </row>
    <row r="782" spans="1:18" ht="15.75" customHeight="1">
      <c r="A782" s="1"/>
      <c r="B782" s="6" t="s">
        <v>14</v>
      </c>
      <c r="C782" s="6">
        <v>1185732</v>
      </c>
      <c r="D782" s="7">
        <v>44479</v>
      </c>
      <c r="E782" s="6" t="s">
        <v>46</v>
      </c>
      <c r="F782" s="6" t="s">
        <v>47</v>
      </c>
      <c r="G782" s="6" t="s">
        <v>48</v>
      </c>
      <c r="H782" s="6" t="s">
        <v>19</v>
      </c>
      <c r="I782" s="8">
        <v>0.50000000000000011</v>
      </c>
      <c r="J782" s="9">
        <v>7250</v>
      </c>
      <c r="K782" s="10">
        <f t="shared" si="6"/>
        <v>3625.0000000000009</v>
      </c>
      <c r="L782" s="10">
        <f t="shared" si="7"/>
        <v>906.25000000000023</v>
      </c>
      <c r="M782" s="11">
        <v>0.25</v>
      </c>
      <c r="O782" s="12"/>
      <c r="P782" s="17">
        <f>Data!$I782+0.05</f>
        <v>0.55000000000000016</v>
      </c>
      <c r="Q782" s="12"/>
      <c r="R782" s="13"/>
    </row>
    <row r="783" spans="1:18" ht="15.75" customHeight="1">
      <c r="A783" s="1"/>
      <c r="B783" s="6" t="s">
        <v>14</v>
      </c>
      <c r="C783" s="6">
        <v>1185732</v>
      </c>
      <c r="D783" s="7">
        <v>44479</v>
      </c>
      <c r="E783" s="6" t="s">
        <v>46</v>
      </c>
      <c r="F783" s="6" t="s">
        <v>47</v>
      </c>
      <c r="G783" s="6" t="s">
        <v>48</v>
      </c>
      <c r="H783" s="6" t="s">
        <v>20</v>
      </c>
      <c r="I783" s="8">
        <v>0.50000000000000011</v>
      </c>
      <c r="J783" s="9">
        <v>7000</v>
      </c>
      <c r="K783" s="10">
        <f t="shared" si="6"/>
        <v>3500.0000000000009</v>
      </c>
      <c r="L783" s="10">
        <f t="shared" si="7"/>
        <v>1050.0000000000002</v>
      </c>
      <c r="M783" s="11">
        <v>0.3</v>
      </c>
      <c r="O783" s="12"/>
      <c r="P783" s="17">
        <f>Data!$I783+0.05</f>
        <v>0.55000000000000016</v>
      </c>
      <c r="Q783" s="12"/>
      <c r="R783" s="13"/>
    </row>
    <row r="784" spans="1:18" ht="15.75" customHeight="1">
      <c r="A784" s="1"/>
      <c r="B784" s="6" t="s">
        <v>14</v>
      </c>
      <c r="C784" s="6">
        <v>1185732</v>
      </c>
      <c r="D784" s="7">
        <v>44479</v>
      </c>
      <c r="E784" s="6" t="s">
        <v>46</v>
      </c>
      <c r="F784" s="6" t="s">
        <v>47</v>
      </c>
      <c r="G784" s="6" t="s">
        <v>48</v>
      </c>
      <c r="H784" s="6" t="s">
        <v>21</v>
      </c>
      <c r="I784" s="8">
        <v>0.60000000000000009</v>
      </c>
      <c r="J784" s="9">
        <v>7000</v>
      </c>
      <c r="K784" s="10">
        <f t="shared" si="6"/>
        <v>4200.0000000000009</v>
      </c>
      <c r="L784" s="10">
        <f t="shared" si="7"/>
        <v>1470.0000000000002</v>
      </c>
      <c r="M784" s="11">
        <v>0.35</v>
      </c>
      <c r="O784" s="12"/>
      <c r="P784" s="17">
        <f>Data!$I784+0.05</f>
        <v>0.65000000000000013</v>
      </c>
      <c r="Q784" s="12"/>
      <c r="R784" s="13"/>
    </row>
    <row r="785" spans="1:18" ht="15.75" customHeight="1">
      <c r="A785" s="1"/>
      <c r="B785" s="6" t="s">
        <v>14</v>
      </c>
      <c r="C785" s="6">
        <v>1185732</v>
      </c>
      <c r="D785" s="7">
        <v>44479</v>
      </c>
      <c r="E785" s="6" t="s">
        <v>46</v>
      </c>
      <c r="F785" s="6" t="s">
        <v>47</v>
      </c>
      <c r="G785" s="6" t="s">
        <v>48</v>
      </c>
      <c r="H785" s="6" t="s">
        <v>22</v>
      </c>
      <c r="I785" s="8">
        <v>0.65</v>
      </c>
      <c r="J785" s="9">
        <v>8250</v>
      </c>
      <c r="K785" s="10">
        <f t="shared" si="6"/>
        <v>5362.5</v>
      </c>
      <c r="L785" s="10">
        <f t="shared" si="7"/>
        <v>2681.25</v>
      </c>
      <c r="M785" s="11">
        <v>0.5</v>
      </c>
      <c r="O785" s="12"/>
      <c r="P785" s="17">
        <f>Data!$I785+0.05</f>
        <v>0.70000000000000007</v>
      </c>
      <c r="Q785" s="12"/>
      <c r="R785" s="13"/>
    </row>
    <row r="786" spans="1:18" ht="15.75" customHeight="1">
      <c r="A786" s="1"/>
      <c r="B786" s="6" t="s">
        <v>14</v>
      </c>
      <c r="C786" s="6">
        <v>1185732</v>
      </c>
      <c r="D786" s="7">
        <v>44509</v>
      </c>
      <c r="E786" s="6" t="s">
        <v>46</v>
      </c>
      <c r="F786" s="6" t="s">
        <v>47</v>
      </c>
      <c r="G786" s="6" t="s">
        <v>48</v>
      </c>
      <c r="H786" s="6" t="s">
        <v>17</v>
      </c>
      <c r="I786" s="8">
        <v>0.60000000000000009</v>
      </c>
      <c r="J786" s="9">
        <v>9750</v>
      </c>
      <c r="K786" s="10">
        <f t="shared" si="6"/>
        <v>5850.0000000000009</v>
      </c>
      <c r="L786" s="10">
        <f t="shared" si="7"/>
        <v>2632.5000000000005</v>
      </c>
      <c r="M786" s="11">
        <v>0.45</v>
      </c>
      <c r="O786" s="12"/>
      <c r="P786" s="17">
        <f>Data!$I786+0.05</f>
        <v>0.65000000000000013</v>
      </c>
      <c r="Q786" s="12"/>
      <c r="R786" s="13"/>
    </row>
    <row r="787" spans="1:18" ht="15.75" customHeight="1">
      <c r="A787" s="1"/>
      <c r="B787" s="6" t="s">
        <v>14</v>
      </c>
      <c r="C787" s="6">
        <v>1185732</v>
      </c>
      <c r="D787" s="7">
        <v>44509</v>
      </c>
      <c r="E787" s="6" t="s">
        <v>46</v>
      </c>
      <c r="F787" s="6" t="s">
        <v>47</v>
      </c>
      <c r="G787" s="6" t="s">
        <v>48</v>
      </c>
      <c r="H787" s="6" t="s">
        <v>18</v>
      </c>
      <c r="I787" s="8">
        <v>0.50000000000000011</v>
      </c>
      <c r="J787" s="9">
        <v>8000</v>
      </c>
      <c r="K787" s="10">
        <f t="shared" si="6"/>
        <v>4000.0000000000009</v>
      </c>
      <c r="L787" s="10">
        <f t="shared" si="7"/>
        <v>1400.0000000000002</v>
      </c>
      <c r="M787" s="11">
        <v>0.35</v>
      </c>
      <c r="O787" s="12"/>
      <c r="P787" s="17">
        <f>Data!$I787+0.05</f>
        <v>0.55000000000000016</v>
      </c>
      <c r="Q787" s="12"/>
      <c r="R787" s="13"/>
    </row>
    <row r="788" spans="1:18" ht="15.75" customHeight="1">
      <c r="A788" s="1"/>
      <c r="B788" s="6" t="s">
        <v>14</v>
      </c>
      <c r="C788" s="6">
        <v>1185732</v>
      </c>
      <c r="D788" s="7">
        <v>44509</v>
      </c>
      <c r="E788" s="6" t="s">
        <v>46</v>
      </c>
      <c r="F788" s="6" t="s">
        <v>47</v>
      </c>
      <c r="G788" s="6" t="s">
        <v>48</v>
      </c>
      <c r="H788" s="6" t="s">
        <v>19</v>
      </c>
      <c r="I788" s="8">
        <v>0.50000000000000011</v>
      </c>
      <c r="J788" s="9">
        <v>7450</v>
      </c>
      <c r="K788" s="10">
        <f t="shared" si="6"/>
        <v>3725.0000000000009</v>
      </c>
      <c r="L788" s="10">
        <f t="shared" si="7"/>
        <v>931.25000000000023</v>
      </c>
      <c r="M788" s="11">
        <v>0.25</v>
      </c>
      <c r="O788" s="12"/>
      <c r="P788" s="17">
        <f>Data!$I788+0.05</f>
        <v>0.55000000000000016</v>
      </c>
      <c r="Q788" s="12"/>
      <c r="R788" s="13"/>
    </row>
    <row r="789" spans="1:18" ht="15.75" customHeight="1">
      <c r="A789" s="1"/>
      <c r="B789" s="6" t="s">
        <v>14</v>
      </c>
      <c r="C789" s="6">
        <v>1185732</v>
      </c>
      <c r="D789" s="7">
        <v>44509</v>
      </c>
      <c r="E789" s="6" t="s">
        <v>46</v>
      </c>
      <c r="F789" s="6" t="s">
        <v>47</v>
      </c>
      <c r="G789" s="6" t="s">
        <v>48</v>
      </c>
      <c r="H789" s="6" t="s">
        <v>20</v>
      </c>
      <c r="I789" s="8">
        <v>0.50000000000000011</v>
      </c>
      <c r="J789" s="9">
        <v>7750</v>
      </c>
      <c r="K789" s="10">
        <f t="shared" si="6"/>
        <v>3875.0000000000009</v>
      </c>
      <c r="L789" s="10">
        <f t="shared" si="7"/>
        <v>1162.5000000000002</v>
      </c>
      <c r="M789" s="11">
        <v>0.3</v>
      </c>
      <c r="O789" s="12"/>
      <c r="P789" s="17">
        <f>Data!$I789+0.05</f>
        <v>0.55000000000000016</v>
      </c>
      <c r="Q789" s="12"/>
      <c r="R789" s="13"/>
    </row>
    <row r="790" spans="1:18" ht="15.75" customHeight="1">
      <c r="A790" s="1"/>
      <c r="B790" s="6" t="s">
        <v>14</v>
      </c>
      <c r="C790" s="6">
        <v>1185732</v>
      </c>
      <c r="D790" s="7">
        <v>44509</v>
      </c>
      <c r="E790" s="6" t="s">
        <v>46</v>
      </c>
      <c r="F790" s="6" t="s">
        <v>47</v>
      </c>
      <c r="G790" s="6" t="s">
        <v>48</v>
      </c>
      <c r="H790" s="6" t="s">
        <v>21</v>
      </c>
      <c r="I790" s="8">
        <v>0.65</v>
      </c>
      <c r="J790" s="9">
        <v>7500</v>
      </c>
      <c r="K790" s="10">
        <f t="shared" si="6"/>
        <v>4875</v>
      </c>
      <c r="L790" s="10">
        <f t="shared" si="7"/>
        <v>1706.25</v>
      </c>
      <c r="M790" s="11">
        <v>0.35</v>
      </c>
      <c r="O790" s="12"/>
      <c r="P790" s="17">
        <f>Data!$I790+0.05</f>
        <v>0.70000000000000007</v>
      </c>
      <c r="Q790" s="12"/>
      <c r="R790" s="13"/>
    </row>
    <row r="791" spans="1:18" ht="15.75" customHeight="1">
      <c r="A791" s="1"/>
      <c r="B791" s="6" t="s">
        <v>14</v>
      </c>
      <c r="C791" s="6">
        <v>1185732</v>
      </c>
      <c r="D791" s="7">
        <v>44509</v>
      </c>
      <c r="E791" s="6" t="s">
        <v>46</v>
      </c>
      <c r="F791" s="6" t="s">
        <v>47</v>
      </c>
      <c r="G791" s="6" t="s">
        <v>48</v>
      </c>
      <c r="H791" s="6" t="s">
        <v>22</v>
      </c>
      <c r="I791" s="8">
        <v>0.7</v>
      </c>
      <c r="J791" s="9">
        <v>8500</v>
      </c>
      <c r="K791" s="10">
        <f t="shared" si="6"/>
        <v>5950</v>
      </c>
      <c r="L791" s="10">
        <f t="shared" si="7"/>
        <v>2975</v>
      </c>
      <c r="M791" s="11">
        <v>0.5</v>
      </c>
      <c r="O791" s="12"/>
      <c r="P791" s="17">
        <f>Data!$I791+0.05</f>
        <v>0.75</v>
      </c>
      <c r="Q791" s="12"/>
      <c r="R791" s="13"/>
    </row>
    <row r="792" spans="1:18" ht="15.75" customHeight="1">
      <c r="A792" s="1"/>
      <c r="B792" s="6" t="s">
        <v>14</v>
      </c>
      <c r="C792" s="6">
        <v>1185732</v>
      </c>
      <c r="D792" s="7">
        <v>44538</v>
      </c>
      <c r="E792" s="6" t="s">
        <v>46</v>
      </c>
      <c r="F792" s="6" t="s">
        <v>47</v>
      </c>
      <c r="G792" s="6" t="s">
        <v>48</v>
      </c>
      <c r="H792" s="6" t="s">
        <v>17</v>
      </c>
      <c r="I792" s="8">
        <v>0.65</v>
      </c>
      <c r="J792" s="9">
        <v>10750</v>
      </c>
      <c r="K792" s="10">
        <f t="shared" si="6"/>
        <v>6987.5</v>
      </c>
      <c r="L792" s="10">
        <f t="shared" si="7"/>
        <v>3144.375</v>
      </c>
      <c r="M792" s="11">
        <v>0.45</v>
      </c>
      <c r="O792" s="12"/>
      <c r="P792" s="17">
        <f>Data!$I792+0.05</f>
        <v>0.70000000000000007</v>
      </c>
      <c r="Q792" s="12"/>
      <c r="R792" s="13"/>
    </row>
    <row r="793" spans="1:18" ht="15.75" customHeight="1">
      <c r="A793" s="1"/>
      <c r="B793" s="6" t="s">
        <v>14</v>
      </c>
      <c r="C793" s="6">
        <v>1185732</v>
      </c>
      <c r="D793" s="7">
        <v>44538</v>
      </c>
      <c r="E793" s="6" t="s">
        <v>46</v>
      </c>
      <c r="F793" s="6" t="s">
        <v>47</v>
      </c>
      <c r="G793" s="6" t="s">
        <v>48</v>
      </c>
      <c r="H793" s="6" t="s">
        <v>18</v>
      </c>
      <c r="I793" s="8">
        <v>0.55000000000000004</v>
      </c>
      <c r="J793" s="9">
        <v>8750</v>
      </c>
      <c r="K793" s="10">
        <f t="shared" si="6"/>
        <v>4812.5</v>
      </c>
      <c r="L793" s="10">
        <f t="shared" si="7"/>
        <v>1684.375</v>
      </c>
      <c r="M793" s="11">
        <v>0.35</v>
      </c>
      <c r="O793" s="12"/>
      <c r="P793" s="17">
        <f>Data!$I793+0.05</f>
        <v>0.60000000000000009</v>
      </c>
      <c r="Q793" s="12"/>
      <c r="R793" s="13"/>
    </row>
    <row r="794" spans="1:18" ht="15.75" customHeight="1">
      <c r="A794" s="1"/>
      <c r="B794" s="6" t="s">
        <v>14</v>
      </c>
      <c r="C794" s="6">
        <v>1185732</v>
      </c>
      <c r="D794" s="7">
        <v>44538</v>
      </c>
      <c r="E794" s="6" t="s">
        <v>46</v>
      </c>
      <c r="F794" s="6" t="s">
        <v>47</v>
      </c>
      <c r="G794" s="6" t="s">
        <v>48</v>
      </c>
      <c r="H794" s="6" t="s">
        <v>19</v>
      </c>
      <c r="I794" s="8">
        <v>0.55000000000000004</v>
      </c>
      <c r="J794" s="9">
        <v>8250</v>
      </c>
      <c r="K794" s="10">
        <f t="shared" si="6"/>
        <v>4537.5</v>
      </c>
      <c r="L794" s="10">
        <f t="shared" si="7"/>
        <v>1134.375</v>
      </c>
      <c r="M794" s="11">
        <v>0.25</v>
      </c>
      <c r="O794" s="12"/>
      <c r="P794" s="17">
        <f>Data!$I794+0.05</f>
        <v>0.60000000000000009</v>
      </c>
      <c r="Q794" s="12"/>
      <c r="R794" s="13"/>
    </row>
    <row r="795" spans="1:18" ht="15.75" customHeight="1">
      <c r="A795" s="1"/>
      <c r="B795" s="6" t="s">
        <v>14</v>
      </c>
      <c r="C795" s="6">
        <v>1185732</v>
      </c>
      <c r="D795" s="7">
        <v>44538</v>
      </c>
      <c r="E795" s="6" t="s">
        <v>46</v>
      </c>
      <c r="F795" s="6" t="s">
        <v>47</v>
      </c>
      <c r="G795" s="6" t="s">
        <v>48</v>
      </c>
      <c r="H795" s="6" t="s">
        <v>20</v>
      </c>
      <c r="I795" s="8">
        <v>0.55000000000000004</v>
      </c>
      <c r="J795" s="9">
        <v>7750</v>
      </c>
      <c r="K795" s="10">
        <f t="shared" si="6"/>
        <v>4262.5</v>
      </c>
      <c r="L795" s="10">
        <f t="shared" si="7"/>
        <v>1278.75</v>
      </c>
      <c r="M795" s="11">
        <v>0.3</v>
      </c>
      <c r="O795" s="12"/>
      <c r="P795" s="17">
        <f>Data!$I795+0.05</f>
        <v>0.60000000000000009</v>
      </c>
      <c r="Q795" s="12"/>
      <c r="R795" s="13"/>
    </row>
    <row r="796" spans="1:18" ht="15.75" customHeight="1">
      <c r="A796" s="1"/>
      <c r="B796" s="6" t="s">
        <v>14</v>
      </c>
      <c r="C796" s="6">
        <v>1185732</v>
      </c>
      <c r="D796" s="7">
        <v>44538</v>
      </c>
      <c r="E796" s="6" t="s">
        <v>46</v>
      </c>
      <c r="F796" s="6" t="s">
        <v>47</v>
      </c>
      <c r="G796" s="6" t="s">
        <v>48</v>
      </c>
      <c r="H796" s="6" t="s">
        <v>21</v>
      </c>
      <c r="I796" s="8">
        <v>0.65</v>
      </c>
      <c r="J796" s="9">
        <v>7750</v>
      </c>
      <c r="K796" s="10">
        <f t="shared" si="6"/>
        <v>5037.5</v>
      </c>
      <c r="L796" s="10">
        <f t="shared" si="7"/>
        <v>1763.125</v>
      </c>
      <c r="M796" s="11">
        <v>0.35</v>
      </c>
      <c r="O796" s="12"/>
      <c r="P796" s="17">
        <f>Data!$I796+0.05</f>
        <v>0.70000000000000007</v>
      </c>
      <c r="Q796" s="12"/>
      <c r="R796" s="13"/>
    </row>
    <row r="797" spans="1:18" ht="15.75" customHeight="1">
      <c r="A797" s="1"/>
      <c r="B797" s="6" t="s">
        <v>14</v>
      </c>
      <c r="C797" s="6">
        <v>1185732</v>
      </c>
      <c r="D797" s="7">
        <v>44538</v>
      </c>
      <c r="E797" s="6" t="s">
        <v>46</v>
      </c>
      <c r="F797" s="6" t="s">
        <v>47</v>
      </c>
      <c r="G797" s="6" t="s">
        <v>48</v>
      </c>
      <c r="H797" s="6" t="s">
        <v>22</v>
      </c>
      <c r="I797" s="8">
        <v>0.7</v>
      </c>
      <c r="J797" s="9">
        <v>8750</v>
      </c>
      <c r="K797" s="10">
        <f t="shared" si="6"/>
        <v>6125</v>
      </c>
      <c r="L797" s="10">
        <f t="shared" si="7"/>
        <v>3062.5</v>
      </c>
      <c r="M797" s="11">
        <v>0.5</v>
      </c>
      <c r="O797" s="12"/>
      <c r="P797" s="17">
        <f>Data!$I797+0.05</f>
        <v>0.75</v>
      </c>
      <c r="Q797" s="12"/>
      <c r="R797" s="13"/>
    </row>
    <row r="798" spans="1:18" ht="15.75" customHeight="1">
      <c r="A798" s="1" t="s">
        <v>39</v>
      </c>
      <c r="B798" s="6" t="s">
        <v>14</v>
      </c>
      <c r="C798" s="6">
        <v>1185732</v>
      </c>
      <c r="D798" s="7">
        <v>44209</v>
      </c>
      <c r="E798" s="6" t="s">
        <v>33</v>
      </c>
      <c r="F798" s="6" t="s">
        <v>49</v>
      </c>
      <c r="G798" s="6" t="s">
        <v>50</v>
      </c>
      <c r="H798" s="6" t="s">
        <v>17</v>
      </c>
      <c r="I798" s="8">
        <v>0.35</v>
      </c>
      <c r="J798" s="9">
        <v>4500</v>
      </c>
      <c r="K798" s="10">
        <f t="shared" si="6"/>
        <v>1575</v>
      </c>
      <c r="L798" s="10">
        <f t="shared" si="7"/>
        <v>551.25</v>
      </c>
      <c r="M798" s="11">
        <v>0.35000000000000003</v>
      </c>
      <c r="O798" s="16"/>
      <c r="P798" s="17"/>
      <c r="Q798" s="12"/>
      <c r="R798" s="13"/>
    </row>
    <row r="799" spans="1:18" ht="15.75" customHeight="1">
      <c r="A799" s="1"/>
      <c r="B799" s="6" t="s">
        <v>14</v>
      </c>
      <c r="C799" s="6">
        <v>1185732</v>
      </c>
      <c r="D799" s="7">
        <v>44209</v>
      </c>
      <c r="E799" s="6" t="s">
        <v>33</v>
      </c>
      <c r="F799" s="6" t="s">
        <v>49</v>
      </c>
      <c r="G799" s="6" t="s">
        <v>50</v>
      </c>
      <c r="H799" s="6" t="s">
        <v>18</v>
      </c>
      <c r="I799" s="8">
        <v>0.35</v>
      </c>
      <c r="J799" s="9">
        <v>2500</v>
      </c>
      <c r="K799" s="10">
        <f t="shared" si="6"/>
        <v>875</v>
      </c>
      <c r="L799" s="10">
        <f t="shared" si="7"/>
        <v>262.5</v>
      </c>
      <c r="M799" s="11">
        <v>0.3</v>
      </c>
      <c r="O799" s="16"/>
      <c r="P799" s="17"/>
      <c r="Q799" s="12"/>
      <c r="R799" s="13"/>
    </row>
    <row r="800" spans="1:18" ht="15.75" customHeight="1">
      <c r="A800" s="1"/>
      <c r="B800" s="6" t="s">
        <v>14</v>
      </c>
      <c r="C800" s="6">
        <v>1185732</v>
      </c>
      <c r="D800" s="7">
        <v>44209</v>
      </c>
      <c r="E800" s="6" t="s">
        <v>33</v>
      </c>
      <c r="F800" s="6" t="s">
        <v>49</v>
      </c>
      <c r="G800" s="6" t="s">
        <v>50</v>
      </c>
      <c r="H800" s="6" t="s">
        <v>19</v>
      </c>
      <c r="I800" s="8">
        <v>0.25</v>
      </c>
      <c r="J800" s="9">
        <v>2500</v>
      </c>
      <c r="K800" s="10">
        <f t="shared" si="6"/>
        <v>625</v>
      </c>
      <c r="L800" s="10">
        <f t="shared" si="7"/>
        <v>187.5</v>
      </c>
      <c r="M800" s="11">
        <v>0.3</v>
      </c>
      <c r="O800" s="16"/>
      <c r="P800" s="17"/>
      <c r="Q800" s="12"/>
      <c r="R800" s="13"/>
    </row>
    <row r="801" spans="1:18" ht="15.75" customHeight="1">
      <c r="A801" s="1"/>
      <c r="B801" s="6" t="s">
        <v>14</v>
      </c>
      <c r="C801" s="6">
        <v>1185732</v>
      </c>
      <c r="D801" s="7">
        <v>44209</v>
      </c>
      <c r="E801" s="6" t="s">
        <v>33</v>
      </c>
      <c r="F801" s="6" t="s">
        <v>49</v>
      </c>
      <c r="G801" s="6" t="s">
        <v>50</v>
      </c>
      <c r="H801" s="6" t="s">
        <v>20</v>
      </c>
      <c r="I801" s="8">
        <v>0.30000000000000004</v>
      </c>
      <c r="J801" s="9">
        <v>1000</v>
      </c>
      <c r="K801" s="10">
        <f t="shared" si="6"/>
        <v>300.00000000000006</v>
      </c>
      <c r="L801" s="10">
        <f t="shared" si="7"/>
        <v>105.00000000000003</v>
      </c>
      <c r="M801" s="11">
        <v>0.35000000000000003</v>
      </c>
      <c r="O801" s="16"/>
      <c r="P801" s="17"/>
      <c r="Q801" s="12"/>
      <c r="R801" s="13"/>
    </row>
    <row r="802" spans="1:18" ht="15.75" customHeight="1">
      <c r="A802" s="1"/>
      <c r="B802" s="6" t="s">
        <v>14</v>
      </c>
      <c r="C802" s="6">
        <v>1185732</v>
      </c>
      <c r="D802" s="7">
        <v>44209</v>
      </c>
      <c r="E802" s="6" t="s">
        <v>33</v>
      </c>
      <c r="F802" s="6" t="s">
        <v>49</v>
      </c>
      <c r="G802" s="6" t="s">
        <v>50</v>
      </c>
      <c r="H802" s="6" t="s">
        <v>21</v>
      </c>
      <c r="I802" s="8">
        <v>0.44999999999999996</v>
      </c>
      <c r="J802" s="9">
        <v>1500</v>
      </c>
      <c r="K802" s="10">
        <f t="shared" si="6"/>
        <v>674.99999999999989</v>
      </c>
      <c r="L802" s="10">
        <f t="shared" si="7"/>
        <v>202.49999999999997</v>
      </c>
      <c r="M802" s="11">
        <v>0.3</v>
      </c>
      <c r="O802" s="16"/>
      <c r="P802" s="17"/>
      <c r="Q802" s="12"/>
      <c r="R802" s="13"/>
    </row>
    <row r="803" spans="1:18" ht="15.75" customHeight="1">
      <c r="A803" s="1"/>
      <c r="B803" s="6" t="s">
        <v>14</v>
      </c>
      <c r="C803" s="6">
        <v>1185732</v>
      </c>
      <c r="D803" s="7">
        <v>44209</v>
      </c>
      <c r="E803" s="6" t="s">
        <v>33</v>
      </c>
      <c r="F803" s="6" t="s">
        <v>49</v>
      </c>
      <c r="G803" s="6" t="s">
        <v>50</v>
      </c>
      <c r="H803" s="6" t="s">
        <v>22</v>
      </c>
      <c r="I803" s="8">
        <v>0.35</v>
      </c>
      <c r="J803" s="9">
        <v>2500</v>
      </c>
      <c r="K803" s="10">
        <f t="shared" si="6"/>
        <v>875</v>
      </c>
      <c r="L803" s="10">
        <f t="shared" si="7"/>
        <v>393.75</v>
      </c>
      <c r="M803" s="11">
        <v>0.45</v>
      </c>
      <c r="O803" s="16"/>
      <c r="P803" s="17"/>
      <c r="Q803" s="12"/>
      <c r="R803" s="13"/>
    </row>
    <row r="804" spans="1:18" ht="15.75" customHeight="1">
      <c r="A804" s="1"/>
      <c r="B804" s="6" t="s">
        <v>14</v>
      </c>
      <c r="C804" s="6">
        <v>1185732</v>
      </c>
      <c r="D804" s="7">
        <v>44240</v>
      </c>
      <c r="E804" s="6" t="s">
        <v>33</v>
      </c>
      <c r="F804" s="6" t="s">
        <v>49</v>
      </c>
      <c r="G804" s="6" t="s">
        <v>50</v>
      </c>
      <c r="H804" s="6" t="s">
        <v>17</v>
      </c>
      <c r="I804" s="8">
        <v>0.35</v>
      </c>
      <c r="J804" s="9">
        <v>5000</v>
      </c>
      <c r="K804" s="10">
        <f t="shared" si="6"/>
        <v>1750</v>
      </c>
      <c r="L804" s="10">
        <f t="shared" si="7"/>
        <v>612.50000000000011</v>
      </c>
      <c r="M804" s="11">
        <v>0.35000000000000003</v>
      </c>
      <c r="O804" s="16"/>
      <c r="P804" s="17"/>
      <c r="Q804" s="12"/>
      <c r="R804" s="13"/>
    </row>
    <row r="805" spans="1:18" ht="15.75" customHeight="1">
      <c r="A805" s="1"/>
      <c r="B805" s="6" t="s">
        <v>14</v>
      </c>
      <c r="C805" s="6">
        <v>1185732</v>
      </c>
      <c r="D805" s="7">
        <v>44240</v>
      </c>
      <c r="E805" s="6" t="s">
        <v>33</v>
      </c>
      <c r="F805" s="6" t="s">
        <v>49</v>
      </c>
      <c r="G805" s="6" t="s">
        <v>50</v>
      </c>
      <c r="H805" s="6" t="s">
        <v>18</v>
      </c>
      <c r="I805" s="8">
        <v>0.35</v>
      </c>
      <c r="J805" s="9">
        <v>1500</v>
      </c>
      <c r="K805" s="10">
        <f t="shared" si="6"/>
        <v>525</v>
      </c>
      <c r="L805" s="10">
        <f t="shared" si="7"/>
        <v>157.5</v>
      </c>
      <c r="M805" s="11">
        <v>0.3</v>
      </c>
      <c r="O805" s="16"/>
      <c r="P805" s="17"/>
      <c r="Q805" s="12"/>
      <c r="R805" s="13"/>
    </row>
    <row r="806" spans="1:18" ht="15.75" customHeight="1">
      <c r="A806" s="1"/>
      <c r="B806" s="6" t="s">
        <v>14</v>
      </c>
      <c r="C806" s="6">
        <v>1185732</v>
      </c>
      <c r="D806" s="7">
        <v>44240</v>
      </c>
      <c r="E806" s="6" t="s">
        <v>33</v>
      </c>
      <c r="F806" s="6" t="s">
        <v>49</v>
      </c>
      <c r="G806" s="6" t="s">
        <v>50</v>
      </c>
      <c r="H806" s="6" t="s">
        <v>19</v>
      </c>
      <c r="I806" s="8">
        <v>0.25</v>
      </c>
      <c r="J806" s="9">
        <v>2000</v>
      </c>
      <c r="K806" s="10">
        <f t="shared" si="6"/>
        <v>500</v>
      </c>
      <c r="L806" s="10">
        <f t="shared" si="7"/>
        <v>150</v>
      </c>
      <c r="M806" s="11">
        <v>0.3</v>
      </c>
      <c r="O806" s="16"/>
      <c r="P806" s="17"/>
      <c r="Q806" s="12"/>
      <c r="R806" s="13"/>
    </row>
    <row r="807" spans="1:18" ht="15.75" customHeight="1">
      <c r="A807" s="1"/>
      <c r="B807" s="6" t="s">
        <v>14</v>
      </c>
      <c r="C807" s="6">
        <v>1185732</v>
      </c>
      <c r="D807" s="7">
        <v>44240</v>
      </c>
      <c r="E807" s="6" t="s">
        <v>33</v>
      </c>
      <c r="F807" s="6" t="s">
        <v>49</v>
      </c>
      <c r="G807" s="6" t="s">
        <v>50</v>
      </c>
      <c r="H807" s="6" t="s">
        <v>20</v>
      </c>
      <c r="I807" s="8">
        <v>0.30000000000000004</v>
      </c>
      <c r="J807" s="9">
        <v>750</v>
      </c>
      <c r="K807" s="10">
        <f t="shared" si="6"/>
        <v>225.00000000000003</v>
      </c>
      <c r="L807" s="10">
        <f t="shared" si="7"/>
        <v>78.750000000000014</v>
      </c>
      <c r="M807" s="11">
        <v>0.35000000000000003</v>
      </c>
      <c r="O807" s="16"/>
      <c r="P807" s="17"/>
      <c r="Q807" s="12"/>
      <c r="R807" s="13"/>
    </row>
    <row r="808" spans="1:18" ht="15.75" customHeight="1">
      <c r="A808" s="1"/>
      <c r="B808" s="6" t="s">
        <v>14</v>
      </c>
      <c r="C808" s="6">
        <v>1185732</v>
      </c>
      <c r="D808" s="7">
        <v>44240</v>
      </c>
      <c r="E808" s="6" t="s">
        <v>33</v>
      </c>
      <c r="F808" s="6" t="s">
        <v>49</v>
      </c>
      <c r="G808" s="6" t="s">
        <v>50</v>
      </c>
      <c r="H808" s="6" t="s">
        <v>21</v>
      </c>
      <c r="I808" s="8">
        <v>0.44999999999999996</v>
      </c>
      <c r="J808" s="9">
        <v>1500</v>
      </c>
      <c r="K808" s="10">
        <f t="shared" si="6"/>
        <v>674.99999999999989</v>
      </c>
      <c r="L808" s="10">
        <f t="shared" si="7"/>
        <v>202.49999999999997</v>
      </c>
      <c r="M808" s="11">
        <v>0.3</v>
      </c>
      <c r="O808" s="16"/>
      <c r="P808" s="17"/>
      <c r="Q808" s="12"/>
      <c r="R808" s="13"/>
    </row>
    <row r="809" spans="1:18" ht="15.75" customHeight="1">
      <c r="A809" s="1"/>
      <c r="B809" s="6" t="s">
        <v>14</v>
      </c>
      <c r="C809" s="6">
        <v>1185732</v>
      </c>
      <c r="D809" s="7">
        <v>44240</v>
      </c>
      <c r="E809" s="6" t="s">
        <v>33</v>
      </c>
      <c r="F809" s="6" t="s">
        <v>49</v>
      </c>
      <c r="G809" s="6" t="s">
        <v>50</v>
      </c>
      <c r="H809" s="6" t="s">
        <v>22</v>
      </c>
      <c r="I809" s="8">
        <v>0.35</v>
      </c>
      <c r="J809" s="9">
        <v>2250</v>
      </c>
      <c r="K809" s="10">
        <f t="shared" si="6"/>
        <v>787.5</v>
      </c>
      <c r="L809" s="10">
        <f t="shared" si="7"/>
        <v>354.375</v>
      </c>
      <c r="M809" s="11">
        <v>0.45</v>
      </c>
      <c r="O809" s="16"/>
      <c r="P809" s="17"/>
      <c r="Q809" s="12"/>
      <c r="R809" s="13"/>
    </row>
    <row r="810" spans="1:18" ht="15.75" customHeight="1">
      <c r="A810" s="1"/>
      <c r="B810" s="6" t="s">
        <v>14</v>
      </c>
      <c r="C810" s="6">
        <v>1185732</v>
      </c>
      <c r="D810" s="7">
        <v>44267</v>
      </c>
      <c r="E810" s="6" t="s">
        <v>33</v>
      </c>
      <c r="F810" s="6" t="s">
        <v>49</v>
      </c>
      <c r="G810" s="6" t="s">
        <v>50</v>
      </c>
      <c r="H810" s="6" t="s">
        <v>17</v>
      </c>
      <c r="I810" s="8">
        <v>0.4</v>
      </c>
      <c r="J810" s="9">
        <v>4450</v>
      </c>
      <c r="K810" s="10">
        <f t="shared" si="6"/>
        <v>1780</v>
      </c>
      <c r="L810" s="10">
        <f t="shared" si="7"/>
        <v>623.00000000000011</v>
      </c>
      <c r="M810" s="11">
        <v>0.35000000000000003</v>
      </c>
      <c r="O810" s="16"/>
      <c r="P810" s="17"/>
      <c r="Q810" s="12"/>
      <c r="R810" s="13"/>
    </row>
    <row r="811" spans="1:18" ht="15.75" customHeight="1">
      <c r="A811" s="1"/>
      <c r="B811" s="6" t="s">
        <v>14</v>
      </c>
      <c r="C811" s="6">
        <v>1185732</v>
      </c>
      <c r="D811" s="7">
        <v>44267</v>
      </c>
      <c r="E811" s="6" t="s">
        <v>33</v>
      </c>
      <c r="F811" s="6" t="s">
        <v>49</v>
      </c>
      <c r="G811" s="6" t="s">
        <v>50</v>
      </c>
      <c r="H811" s="6" t="s">
        <v>18</v>
      </c>
      <c r="I811" s="8">
        <v>0.4</v>
      </c>
      <c r="J811" s="9">
        <v>1250</v>
      </c>
      <c r="K811" s="10">
        <f t="shared" si="6"/>
        <v>500</v>
      </c>
      <c r="L811" s="10">
        <f t="shared" si="7"/>
        <v>150</v>
      </c>
      <c r="M811" s="11">
        <v>0.3</v>
      </c>
      <c r="O811" s="16"/>
      <c r="P811" s="17"/>
      <c r="Q811" s="12"/>
      <c r="R811" s="13"/>
    </row>
    <row r="812" spans="1:18" ht="15.75" customHeight="1">
      <c r="A812" s="1"/>
      <c r="B812" s="6" t="s">
        <v>14</v>
      </c>
      <c r="C812" s="6">
        <v>1185732</v>
      </c>
      <c r="D812" s="7">
        <v>44267</v>
      </c>
      <c r="E812" s="6" t="s">
        <v>33</v>
      </c>
      <c r="F812" s="6" t="s">
        <v>49</v>
      </c>
      <c r="G812" s="6" t="s">
        <v>50</v>
      </c>
      <c r="H812" s="6" t="s">
        <v>19</v>
      </c>
      <c r="I812" s="8">
        <v>0.30000000000000004</v>
      </c>
      <c r="J812" s="9">
        <v>1750</v>
      </c>
      <c r="K812" s="10">
        <f t="shared" si="6"/>
        <v>525.00000000000011</v>
      </c>
      <c r="L812" s="10">
        <f t="shared" si="7"/>
        <v>157.50000000000003</v>
      </c>
      <c r="M812" s="11">
        <v>0.3</v>
      </c>
      <c r="O812" s="16"/>
      <c r="P812" s="17"/>
      <c r="Q812" s="12"/>
      <c r="R812" s="13"/>
    </row>
    <row r="813" spans="1:18" ht="15.75" customHeight="1">
      <c r="A813" s="1"/>
      <c r="B813" s="6" t="s">
        <v>14</v>
      </c>
      <c r="C813" s="6">
        <v>1185732</v>
      </c>
      <c r="D813" s="7">
        <v>44267</v>
      </c>
      <c r="E813" s="6" t="s">
        <v>33</v>
      </c>
      <c r="F813" s="6" t="s">
        <v>49</v>
      </c>
      <c r="G813" s="6" t="s">
        <v>50</v>
      </c>
      <c r="H813" s="6" t="s">
        <v>20</v>
      </c>
      <c r="I813" s="8">
        <v>0.35</v>
      </c>
      <c r="J813" s="9">
        <v>250</v>
      </c>
      <c r="K813" s="10">
        <f t="shared" si="6"/>
        <v>87.5</v>
      </c>
      <c r="L813" s="10">
        <f t="shared" si="7"/>
        <v>30.625000000000004</v>
      </c>
      <c r="M813" s="11">
        <v>0.35000000000000003</v>
      </c>
      <c r="O813" s="16"/>
      <c r="P813" s="17"/>
      <c r="Q813" s="12"/>
      <c r="R813" s="13"/>
    </row>
    <row r="814" spans="1:18" ht="15.75" customHeight="1">
      <c r="A814" s="1"/>
      <c r="B814" s="6" t="s">
        <v>14</v>
      </c>
      <c r="C814" s="6">
        <v>1185732</v>
      </c>
      <c r="D814" s="7">
        <v>44267</v>
      </c>
      <c r="E814" s="6" t="s">
        <v>33</v>
      </c>
      <c r="F814" s="6" t="s">
        <v>49</v>
      </c>
      <c r="G814" s="6" t="s">
        <v>50</v>
      </c>
      <c r="H814" s="6" t="s">
        <v>21</v>
      </c>
      <c r="I814" s="8">
        <v>0.5</v>
      </c>
      <c r="J814" s="9">
        <v>750</v>
      </c>
      <c r="K814" s="10">
        <f t="shared" si="6"/>
        <v>375</v>
      </c>
      <c r="L814" s="10">
        <f t="shared" si="7"/>
        <v>112.5</v>
      </c>
      <c r="M814" s="11">
        <v>0.3</v>
      </c>
      <c r="O814" s="16"/>
      <c r="P814" s="17"/>
      <c r="Q814" s="12"/>
      <c r="R814" s="13"/>
    </row>
    <row r="815" spans="1:18" ht="15.75" customHeight="1">
      <c r="A815" s="1"/>
      <c r="B815" s="6" t="s">
        <v>14</v>
      </c>
      <c r="C815" s="6">
        <v>1185732</v>
      </c>
      <c r="D815" s="7">
        <v>44267</v>
      </c>
      <c r="E815" s="6" t="s">
        <v>33</v>
      </c>
      <c r="F815" s="6" t="s">
        <v>49</v>
      </c>
      <c r="G815" s="6" t="s">
        <v>50</v>
      </c>
      <c r="H815" s="6" t="s">
        <v>22</v>
      </c>
      <c r="I815" s="8">
        <v>0.4</v>
      </c>
      <c r="J815" s="9">
        <v>1750</v>
      </c>
      <c r="K815" s="10">
        <f t="shared" si="6"/>
        <v>700</v>
      </c>
      <c r="L815" s="10">
        <f t="shared" si="7"/>
        <v>315</v>
      </c>
      <c r="M815" s="11">
        <v>0.45</v>
      </c>
      <c r="O815" s="16"/>
      <c r="P815" s="17"/>
      <c r="Q815" s="12"/>
      <c r="R815" s="13"/>
    </row>
    <row r="816" spans="1:18" ht="15.75" customHeight="1">
      <c r="A816" s="1"/>
      <c r="B816" s="6" t="s">
        <v>14</v>
      </c>
      <c r="C816" s="6">
        <v>1185732</v>
      </c>
      <c r="D816" s="7">
        <v>44299</v>
      </c>
      <c r="E816" s="6" t="s">
        <v>33</v>
      </c>
      <c r="F816" s="6" t="s">
        <v>49</v>
      </c>
      <c r="G816" s="6" t="s">
        <v>50</v>
      </c>
      <c r="H816" s="6" t="s">
        <v>17</v>
      </c>
      <c r="I816" s="8">
        <v>0.4</v>
      </c>
      <c r="J816" s="9">
        <v>4000</v>
      </c>
      <c r="K816" s="10">
        <f t="shared" si="6"/>
        <v>1600</v>
      </c>
      <c r="L816" s="10">
        <f t="shared" si="7"/>
        <v>560</v>
      </c>
      <c r="M816" s="11">
        <v>0.35000000000000003</v>
      </c>
      <c r="O816" s="16"/>
      <c r="P816" s="17"/>
      <c r="Q816" s="12"/>
      <c r="R816" s="13"/>
    </row>
    <row r="817" spans="1:18" ht="15.75" customHeight="1">
      <c r="A817" s="1"/>
      <c r="B817" s="6" t="s">
        <v>14</v>
      </c>
      <c r="C817" s="6">
        <v>1185732</v>
      </c>
      <c r="D817" s="7">
        <v>44299</v>
      </c>
      <c r="E817" s="6" t="s">
        <v>33</v>
      </c>
      <c r="F817" s="6" t="s">
        <v>49</v>
      </c>
      <c r="G817" s="6" t="s">
        <v>50</v>
      </c>
      <c r="H817" s="6" t="s">
        <v>18</v>
      </c>
      <c r="I817" s="8">
        <v>0.4</v>
      </c>
      <c r="J817" s="9">
        <v>1000</v>
      </c>
      <c r="K817" s="10">
        <f t="shared" si="6"/>
        <v>400</v>
      </c>
      <c r="L817" s="10">
        <f t="shared" si="7"/>
        <v>120</v>
      </c>
      <c r="M817" s="11">
        <v>0.3</v>
      </c>
      <c r="O817" s="16"/>
      <c r="P817" s="17"/>
      <c r="Q817" s="12"/>
      <c r="R817" s="13"/>
    </row>
    <row r="818" spans="1:18" ht="15.75" customHeight="1">
      <c r="A818" s="1"/>
      <c r="B818" s="6" t="s">
        <v>14</v>
      </c>
      <c r="C818" s="6">
        <v>1185732</v>
      </c>
      <c r="D818" s="7">
        <v>44299</v>
      </c>
      <c r="E818" s="6" t="s">
        <v>33</v>
      </c>
      <c r="F818" s="6" t="s">
        <v>49</v>
      </c>
      <c r="G818" s="6" t="s">
        <v>50</v>
      </c>
      <c r="H818" s="6" t="s">
        <v>19</v>
      </c>
      <c r="I818" s="8">
        <v>0.30000000000000004</v>
      </c>
      <c r="J818" s="9">
        <v>1000</v>
      </c>
      <c r="K818" s="10">
        <f t="shared" si="6"/>
        <v>300.00000000000006</v>
      </c>
      <c r="L818" s="10">
        <f t="shared" si="7"/>
        <v>90.000000000000014</v>
      </c>
      <c r="M818" s="11">
        <v>0.3</v>
      </c>
      <c r="O818" s="16"/>
      <c r="P818" s="17"/>
      <c r="Q818" s="12"/>
      <c r="R818" s="13"/>
    </row>
    <row r="819" spans="1:18" ht="15.75" customHeight="1">
      <c r="A819" s="1"/>
      <c r="B819" s="6" t="s">
        <v>14</v>
      </c>
      <c r="C819" s="6">
        <v>1185732</v>
      </c>
      <c r="D819" s="7">
        <v>44299</v>
      </c>
      <c r="E819" s="6" t="s">
        <v>33</v>
      </c>
      <c r="F819" s="6" t="s">
        <v>49</v>
      </c>
      <c r="G819" s="6" t="s">
        <v>50</v>
      </c>
      <c r="H819" s="6" t="s">
        <v>20</v>
      </c>
      <c r="I819" s="8">
        <v>0.35</v>
      </c>
      <c r="J819" s="9">
        <v>250</v>
      </c>
      <c r="K819" s="10">
        <f t="shared" si="6"/>
        <v>87.5</v>
      </c>
      <c r="L819" s="10">
        <f t="shared" si="7"/>
        <v>30.625000000000004</v>
      </c>
      <c r="M819" s="11">
        <v>0.35000000000000003</v>
      </c>
      <c r="O819" s="16"/>
      <c r="P819" s="17"/>
      <c r="Q819" s="12"/>
      <c r="R819" s="13"/>
    </row>
    <row r="820" spans="1:18" ht="15.75" customHeight="1">
      <c r="A820" s="1"/>
      <c r="B820" s="6" t="s">
        <v>14</v>
      </c>
      <c r="C820" s="6">
        <v>1185732</v>
      </c>
      <c r="D820" s="7">
        <v>44299</v>
      </c>
      <c r="E820" s="6" t="s">
        <v>33</v>
      </c>
      <c r="F820" s="6" t="s">
        <v>49</v>
      </c>
      <c r="G820" s="6" t="s">
        <v>50</v>
      </c>
      <c r="H820" s="6" t="s">
        <v>21</v>
      </c>
      <c r="I820" s="8">
        <v>0.5</v>
      </c>
      <c r="J820" s="9">
        <v>500</v>
      </c>
      <c r="K820" s="10">
        <f t="shared" si="6"/>
        <v>250</v>
      </c>
      <c r="L820" s="10">
        <f t="shared" si="7"/>
        <v>75</v>
      </c>
      <c r="M820" s="11">
        <v>0.3</v>
      </c>
      <c r="O820" s="16"/>
      <c r="P820" s="17"/>
      <c r="Q820" s="12"/>
      <c r="R820" s="13"/>
    </row>
    <row r="821" spans="1:18" ht="15.75" customHeight="1">
      <c r="A821" s="1"/>
      <c r="B821" s="6" t="s">
        <v>14</v>
      </c>
      <c r="C821" s="6">
        <v>1185732</v>
      </c>
      <c r="D821" s="7">
        <v>44299</v>
      </c>
      <c r="E821" s="6" t="s">
        <v>33</v>
      </c>
      <c r="F821" s="6" t="s">
        <v>49</v>
      </c>
      <c r="G821" s="6" t="s">
        <v>50</v>
      </c>
      <c r="H821" s="6" t="s">
        <v>22</v>
      </c>
      <c r="I821" s="8">
        <v>0.4</v>
      </c>
      <c r="J821" s="9">
        <v>1750</v>
      </c>
      <c r="K821" s="10">
        <f t="shared" si="6"/>
        <v>700</v>
      </c>
      <c r="L821" s="10">
        <f t="shared" si="7"/>
        <v>315</v>
      </c>
      <c r="M821" s="11">
        <v>0.45</v>
      </c>
      <c r="O821" s="16"/>
      <c r="P821" s="17"/>
      <c r="Q821" s="12"/>
      <c r="R821" s="13"/>
    </row>
    <row r="822" spans="1:18" ht="15.75" customHeight="1">
      <c r="A822" s="1"/>
      <c r="B822" s="6" t="s">
        <v>14</v>
      </c>
      <c r="C822" s="6">
        <v>1185732</v>
      </c>
      <c r="D822" s="7">
        <v>44330</v>
      </c>
      <c r="E822" s="6" t="s">
        <v>33</v>
      </c>
      <c r="F822" s="6" t="s">
        <v>49</v>
      </c>
      <c r="G822" s="6" t="s">
        <v>50</v>
      </c>
      <c r="H822" s="6" t="s">
        <v>17</v>
      </c>
      <c r="I822" s="8">
        <v>0.5</v>
      </c>
      <c r="J822" s="9">
        <v>4450</v>
      </c>
      <c r="K822" s="10">
        <f t="shared" si="6"/>
        <v>2225</v>
      </c>
      <c r="L822" s="10">
        <f t="shared" si="7"/>
        <v>778.75000000000011</v>
      </c>
      <c r="M822" s="11">
        <v>0.35000000000000003</v>
      </c>
      <c r="O822" s="16"/>
      <c r="P822" s="17"/>
      <c r="Q822" s="12"/>
      <c r="R822" s="13"/>
    </row>
    <row r="823" spans="1:18" ht="15.75" customHeight="1">
      <c r="A823" s="1"/>
      <c r="B823" s="6" t="s">
        <v>14</v>
      </c>
      <c r="C823" s="6">
        <v>1185732</v>
      </c>
      <c r="D823" s="7">
        <v>44330</v>
      </c>
      <c r="E823" s="6" t="s">
        <v>33</v>
      </c>
      <c r="F823" s="6" t="s">
        <v>49</v>
      </c>
      <c r="G823" s="6" t="s">
        <v>50</v>
      </c>
      <c r="H823" s="6" t="s">
        <v>18</v>
      </c>
      <c r="I823" s="8">
        <v>0.45000000000000007</v>
      </c>
      <c r="J823" s="9">
        <v>1500</v>
      </c>
      <c r="K823" s="10">
        <f t="shared" si="6"/>
        <v>675.00000000000011</v>
      </c>
      <c r="L823" s="10">
        <f t="shared" si="7"/>
        <v>202.50000000000003</v>
      </c>
      <c r="M823" s="11">
        <v>0.3</v>
      </c>
      <c r="O823" s="16"/>
      <c r="P823" s="17"/>
      <c r="Q823" s="12"/>
      <c r="R823" s="13"/>
    </row>
    <row r="824" spans="1:18" ht="15.75" customHeight="1">
      <c r="A824" s="1"/>
      <c r="B824" s="6" t="s">
        <v>14</v>
      </c>
      <c r="C824" s="6">
        <v>1185732</v>
      </c>
      <c r="D824" s="7">
        <v>44330</v>
      </c>
      <c r="E824" s="6" t="s">
        <v>33</v>
      </c>
      <c r="F824" s="6" t="s">
        <v>49</v>
      </c>
      <c r="G824" s="6" t="s">
        <v>50</v>
      </c>
      <c r="H824" s="6" t="s">
        <v>19</v>
      </c>
      <c r="I824" s="8">
        <v>0.4</v>
      </c>
      <c r="J824" s="9">
        <v>1250</v>
      </c>
      <c r="K824" s="10">
        <f t="shared" si="6"/>
        <v>500</v>
      </c>
      <c r="L824" s="10">
        <f t="shared" si="7"/>
        <v>150</v>
      </c>
      <c r="M824" s="11">
        <v>0.3</v>
      </c>
      <c r="O824" s="16"/>
      <c r="P824" s="17"/>
      <c r="Q824" s="12"/>
      <c r="R824" s="13"/>
    </row>
    <row r="825" spans="1:18" ht="15.75" customHeight="1">
      <c r="A825" s="1"/>
      <c r="B825" s="6" t="s">
        <v>14</v>
      </c>
      <c r="C825" s="6">
        <v>1185732</v>
      </c>
      <c r="D825" s="7">
        <v>44330</v>
      </c>
      <c r="E825" s="6" t="s">
        <v>33</v>
      </c>
      <c r="F825" s="6" t="s">
        <v>49</v>
      </c>
      <c r="G825" s="6" t="s">
        <v>50</v>
      </c>
      <c r="H825" s="6" t="s">
        <v>20</v>
      </c>
      <c r="I825" s="8">
        <v>0.4</v>
      </c>
      <c r="J825" s="9">
        <v>500</v>
      </c>
      <c r="K825" s="10">
        <f t="shared" si="6"/>
        <v>200</v>
      </c>
      <c r="L825" s="10">
        <f t="shared" si="7"/>
        <v>70</v>
      </c>
      <c r="M825" s="11">
        <v>0.35000000000000003</v>
      </c>
      <c r="O825" s="16"/>
      <c r="P825" s="17"/>
      <c r="Q825" s="12"/>
      <c r="R825" s="13"/>
    </row>
    <row r="826" spans="1:18" ht="15.75" customHeight="1">
      <c r="A826" s="1"/>
      <c r="B826" s="6" t="s">
        <v>14</v>
      </c>
      <c r="C826" s="6">
        <v>1185732</v>
      </c>
      <c r="D826" s="7">
        <v>44330</v>
      </c>
      <c r="E826" s="6" t="s">
        <v>33</v>
      </c>
      <c r="F826" s="6" t="s">
        <v>49</v>
      </c>
      <c r="G826" s="6" t="s">
        <v>50</v>
      </c>
      <c r="H826" s="6" t="s">
        <v>21</v>
      </c>
      <c r="I826" s="8">
        <v>0.54999999999999993</v>
      </c>
      <c r="J826" s="9">
        <v>750</v>
      </c>
      <c r="K826" s="10">
        <f t="shared" si="6"/>
        <v>412.49999999999994</v>
      </c>
      <c r="L826" s="10">
        <f t="shared" si="7"/>
        <v>123.74999999999997</v>
      </c>
      <c r="M826" s="11">
        <v>0.3</v>
      </c>
      <c r="O826" s="16"/>
      <c r="P826" s="17"/>
      <c r="Q826" s="12"/>
      <c r="R826" s="13"/>
    </row>
    <row r="827" spans="1:18" ht="15.75" customHeight="1">
      <c r="A827" s="1"/>
      <c r="B827" s="6" t="s">
        <v>14</v>
      </c>
      <c r="C827" s="6">
        <v>1185732</v>
      </c>
      <c r="D827" s="7">
        <v>44330</v>
      </c>
      <c r="E827" s="6" t="s">
        <v>33</v>
      </c>
      <c r="F827" s="6" t="s">
        <v>49</v>
      </c>
      <c r="G827" s="6" t="s">
        <v>50</v>
      </c>
      <c r="H827" s="6" t="s">
        <v>22</v>
      </c>
      <c r="I827" s="8">
        <v>0.6</v>
      </c>
      <c r="J827" s="9">
        <v>1750</v>
      </c>
      <c r="K827" s="10">
        <f t="shared" si="6"/>
        <v>1050</v>
      </c>
      <c r="L827" s="10">
        <f t="shared" si="7"/>
        <v>472.5</v>
      </c>
      <c r="M827" s="11">
        <v>0.45</v>
      </c>
      <c r="O827" s="16"/>
      <c r="P827" s="17"/>
      <c r="Q827" s="12"/>
      <c r="R827" s="13"/>
    </row>
    <row r="828" spans="1:18" ht="15.75" customHeight="1">
      <c r="A828" s="1"/>
      <c r="B828" s="6" t="s">
        <v>14</v>
      </c>
      <c r="C828" s="6">
        <v>1185732</v>
      </c>
      <c r="D828" s="7">
        <v>44360</v>
      </c>
      <c r="E828" s="6" t="s">
        <v>33</v>
      </c>
      <c r="F828" s="6" t="s">
        <v>49</v>
      </c>
      <c r="G828" s="6" t="s">
        <v>50</v>
      </c>
      <c r="H828" s="6" t="s">
        <v>17</v>
      </c>
      <c r="I828" s="8">
        <v>0.45</v>
      </c>
      <c r="J828" s="9">
        <v>4250</v>
      </c>
      <c r="K828" s="10">
        <f t="shared" si="6"/>
        <v>1912.5</v>
      </c>
      <c r="L828" s="10">
        <f t="shared" si="7"/>
        <v>669.37500000000011</v>
      </c>
      <c r="M828" s="11">
        <v>0.35000000000000003</v>
      </c>
      <c r="O828" s="16"/>
      <c r="P828" s="17"/>
      <c r="Q828" s="12"/>
      <c r="R828" s="13"/>
    </row>
    <row r="829" spans="1:18" ht="15.75" customHeight="1">
      <c r="A829" s="1"/>
      <c r="B829" s="6" t="s">
        <v>14</v>
      </c>
      <c r="C829" s="6">
        <v>1185732</v>
      </c>
      <c r="D829" s="7">
        <v>44360</v>
      </c>
      <c r="E829" s="6" t="s">
        <v>33</v>
      </c>
      <c r="F829" s="6" t="s">
        <v>49</v>
      </c>
      <c r="G829" s="6" t="s">
        <v>50</v>
      </c>
      <c r="H829" s="6" t="s">
        <v>18</v>
      </c>
      <c r="I829" s="8">
        <v>0.40000000000000008</v>
      </c>
      <c r="J829" s="9">
        <v>1750</v>
      </c>
      <c r="K829" s="10">
        <f t="shared" si="6"/>
        <v>700.00000000000011</v>
      </c>
      <c r="L829" s="10">
        <f t="shared" si="7"/>
        <v>210.00000000000003</v>
      </c>
      <c r="M829" s="11">
        <v>0.3</v>
      </c>
      <c r="O829" s="16"/>
      <c r="P829" s="17"/>
      <c r="Q829" s="12"/>
      <c r="R829" s="13"/>
    </row>
    <row r="830" spans="1:18" ht="15.75" customHeight="1">
      <c r="A830" s="1"/>
      <c r="B830" s="6" t="s">
        <v>14</v>
      </c>
      <c r="C830" s="6">
        <v>1185732</v>
      </c>
      <c r="D830" s="7">
        <v>44360</v>
      </c>
      <c r="E830" s="6" t="s">
        <v>33</v>
      </c>
      <c r="F830" s="6" t="s">
        <v>49</v>
      </c>
      <c r="G830" s="6" t="s">
        <v>50</v>
      </c>
      <c r="H830" s="6" t="s">
        <v>19</v>
      </c>
      <c r="I830" s="8">
        <v>0.35000000000000003</v>
      </c>
      <c r="J830" s="9">
        <v>1750</v>
      </c>
      <c r="K830" s="10">
        <f t="shared" si="6"/>
        <v>612.50000000000011</v>
      </c>
      <c r="L830" s="10">
        <f t="shared" si="7"/>
        <v>183.75000000000003</v>
      </c>
      <c r="M830" s="11">
        <v>0.3</v>
      </c>
      <c r="O830" s="16"/>
      <c r="P830" s="17"/>
      <c r="Q830" s="12"/>
      <c r="R830" s="13"/>
    </row>
    <row r="831" spans="1:18" ht="15.75" customHeight="1">
      <c r="A831" s="1"/>
      <c r="B831" s="6" t="s">
        <v>14</v>
      </c>
      <c r="C831" s="6">
        <v>1185732</v>
      </c>
      <c r="D831" s="7">
        <v>44360</v>
      </c>
      <c r="E831" s="6" t="s">
        <v>33</v>
      </c>
      <c r="F831" s="6" t="s">
        <v>49</v>
      </c>
      <c r="G831" s="6" t="s">
        <v>50</v>
      </c>
      <c r="H831" s="6" t="s">
        <v>20</v>
      </c>
      <c r="I831" s="8">
        <v>0.35000000000000003</v>
      </c>
      <c r="J831" s="9">
        <v>1500</v>
      </c>
      <c r="K831" s="10">
        <f t="shared" si="6"/>
        <v>525</v>
      </c>
      <c r="L831" s="10">
        <f t="shared" si="7"/>
        <v>183.75000000000003</v>
      </c>
      <c r="M831" s="11">
        <v>0.35000000000000003</v>
      </c>
      <c r="O831" s="16"/>
      <c r="P831" s="17"/>
      <c r="Q831" s="12"/>
      <c r="R831" s="13"/>
    </row>
    <row r="832" spans="1:18" ht="15.75" customHeight="1">
      <c r="A832" s="1"/>
      <c r="B832" s="6" t="s">
        <v>14</v>
      </c>
      <c r="C832" s="6">
        <v>1185732</v>
      </c>
      <c r="D832" s="7">
        <v>44360</v>
      </c>
      <c r="E832" s="6" t="s">
        <v>33</v>
      </c>
      <c r="F832" s="6" t="s">
        <v>49</v>
      </c>
      <c r="G832" s="6" t="s">
        <v>50</v>
      </c>
      <c r="H832" s="6" t="s">
        <v>21</v>
      </c>
      <c r="I832" s="8">
        <v>0.5</v>
      </c>
      <c r="J832" s="9">
        <v>1500</v>
      </c>
      <c r="K832" s="10">
        <f t="shared" si="6"/>
        <v>750</v>
      </c>
      <c r="L832" s="10">
        <f t="shared" si="7"/>
        <v>225</v>
      </c>
      <c r="M832" s="11">
        <v>0.3</v>
      </c>
      <c r="O832" s="16"/>
      <c r="P832" s="17"/>
      <c r="Q832" s="12"/>
      <c r="R832" s="13"/>
    </row>
    <row r="833" spans="1:18" ht="15.75" customHeight="1">
      <c r="A833" s="1"/>
      <c r="B833" s="6" t="s">
        <v>14</v>
      </c>
      <c r="C833" s="6">
        <v>1185732</v>
      </c>
      <c r="D833" s="7">
        <v>44360</v>
      </c>
      <c r="E833" s="6" t="s">
        <v>33</v>
      </c>
      <c r="F833" s="6" t="s">
        <v>49</v>
      </c>
      <c r="G833" s="6" t="s">
        <v>50</v>
      </c>
      <c r="H833" s="6" t="s">
        <v>22</v>
      </c>
      <c r="I833" s="8">
        <v>0.55000000000000004</v>
      </c>
      <c r="J833" s="9">
        <v>3250</v>
      </c>
      <c r="K833" s="10">
        <f t="shared" si="6"/>
        <v>1787.5000000000002</v>
      </c>
      <c r="L833" s="10">
        <f t="shared" si="7"/>
        <v>804.37500000000011</v>
      </c>
      <c r="M833" s="11">
        <v>0.45</v>
      </c>
      <c r="O833" s="16"/>
      <c r="P833" s="17"/>
      <c r="Q833" s="12"/>
      <c r="R833" s="13"/>
    </row>
    <row r="834" spans="1:18" ht="15.75" customHeight="1">
      <c r="A834" s="1"/>
      <c r="B834" s="6" t="s">
        <v>14</v>
      </c>
      <c r="C834" s="6">
        <v>1185732</v>
      </c>
      <c r="D834" s="7">
        <v>44389</v>
      </c>
      <c r="E834" s="6" t="s">
        <v>33</v>
      </c>
      <c r="F834" s="6" t="s">
        <v>49</v>
      </c>
      <c r="G834" s="6" t="s">
        <v>50</v>
      </c>
      <c r="H834" s="6" t="s">
        <v>17</v>
      </c>
      <c r="I834" s="8">
        <v>0.5</v>
      </c>
      <c r="J834" s="9">
        <v>5500</v>
      </c>
      <c r="K834" s="10">
        <f t="shared" si="6"/>
        <v>2750</v>
      </c>
      <c r="L834" s="10">
        <f t="shared" si="7"/>
        <v>962.50000000000011</v>
      </c>
      <c r="M834" s="11">
        <v>0.35000000000000003</v>
      </c>
      <c r="O834" s="16"/>
      <c r="P834" s="17"/>
      <c r="Q834" s="12"/>
      <c r="R834" s="13"/>
    </row>
    <row r="835" spans="1:18" ht="15.75" customHeight="1">
      <c r="A835" s="1"/>
      <c r="B835" s="6" t="s">
        <v>14</v>
      </c>
      <c r="C835" s="6">
        <v>1185732</v>
      </c>
      <c r="D835" s="7">
        <v>44389</v>
      </c>
      <c r="E835" s="6" t="s">
        <v>33</v>
      </c>
      <c r="F835" s="6" t="s">
        <v>49</v>
      </c>
      <c r="G835" s="6" t="s">
        <v>50</v>
      </c>
      <c r="H835" s="6" t="s">
        <v>18</v>
      </c>
      <c r="I835" s="8">
        <v>0.45000000000000007</v>
      </c>
      <c r="J835" s="9">
        <v>3000</v>
      </c>
      <c r="K835" s="10">
        <f t="shared" si="6"/>
        <v>1350.0000000000002</v>
      </c>
      <c r="L835" s="10">
        <f t="shared" si="7"/>
        <v>405.00000000000006</v>
      </c>
      <c r="M835" s="11">
        <v>0.3</v>
      </c>
      <c r="O835" s="16"/>
      <c r="P835" s="17"/>
      <c r="Q835" s="12"/>
      <c r="R835" s="13"/>
    </row>
    <row r="836" spans="1:18" ht="15.75" customHeight="1">
      <c r="A836" s="1"/>
      <c r="B836" s="6" t="s">
        <v>14</v>
      </c>
      <c r="C836" s="6">
        <v>1185732</v>
      </c>
      <c r="D836" s="7">
        <v>44389</v>
      </c>
      <c r="E836" s="6" t="s">
        <v>33</v>
      </c>
      <c r="F836" s="6" t="s">
        <v>49</v>
      </c>
      <c r="G836" s="6" t="s">
        <v>50</v>
      </c>
      <c r="H836" s="6" t="s">
        <v>19</v>
      </c>
      <c r="I836" s="8">
        <v>0.4</v>
      </c>
      <c r="J836" s="9">
        <v>2250</v>
      </c>
      <c r="K836" s="10">
        <f t="shared" si="6"/>
        <v>900</v>
      </c>
      <c r="L836" s="10">
        <f t="shared" si="7"/>
        <v>270</v>
      </c>
      <c r="M836" s="11">
        <v>0.3</v>
      </c>
      <c r="O836" s="16"/>
      <c r="P836" s="17"/>
      <c r="Q836" s="12"/>
      <c r="R836" s="13"/>
    </row>
    <row r="837" spans="1:18" ht="15.75" customHeight="1">
      <c r="A837" s="1"/>
      <c r="B837" s="6" t="s">
        <v>14</v>
      </c>
      <c r="C837" s="6">
        <v>1185732</v>
      </c>
      <c r="D837" s="7">
        <v>44389</v>
      </c>
      <c r="E837" s="6" t="s">
        <v>33</v>
      </c>
      <c r="F837" s="6" t="s">
        <v>49</v>
      </c>
      <c r="G837" s="6" t="s">
        <v>50</v>
      </c>
      <c r="H837" s="6" t="s">
        <v>20</v>
      </c>
      <c r="I837" s="8">
        <v>0.4</v>
      </c>
      <c r="J837" s="9">
        <v>1750</v>
      </c>
      <c r="K837" s="10">
        <f t="shared" si="6"/>
        <v>700</v>
      </c>
      <c r="L837" s="10">
        <f t="shared" si="7"/>
        <v>245.00000000000003</v>
      </c>
      <c r="M837" s="11">
        <v>0.35000000000000003</v>
      </c>
      <c r="O837" s="16"/>
      <c r="P837" s="17"/>
      <c r="Q837" s="12"/>
      <c r="R837" s="13"/>
    </row>
    <row r="838" spans="1:18" ht="15.75" customHeight="1">
      <c r="A838" s="1"/>
      <c r="B838" s="6" t="s">
        <v>14</v>
      </c>
      <c r="C838" s="6">
        <v>1185732</v>
      </c>
      <c r="D838" s="7">
        <v>44389</v>
      </c>
      <c r="E838" s="6" t="s">
        <v>33</v>
      </c>
      <c r="F838" s="6" t="s">
        <v>49</v>
      </c>
      <c r="G838" s="6" t="s">
        <v>50</v>
      </c>
      <c r="H838" s="6" t="s">
        <v>21</v>
      </c>
      <c r="I838" s="8">
        <v>0.5</v>
      </c>
      <c r="J838" s="9">
        <v>2000</v>
      </c>
      <c r="K838" s="10">
        <f t="shared" si="6"/>
        <v>1000</v>
      </c>
      <c r="L838" s="10">
        <f t="shared" si="7"/>
        <v>300</v>
      </c>
      <c r="M838" s="11">
        <v>0.3</v>
      </c>
      <c r="O838" s="16"/>
      <c r="P838" s="17"/>
      <c r="Q838" s="12"/>
      <c r="R838" s="13"/>
    </row>
    <row r="839" spans="1:18" ht="15.75" customHeight="1">
      <c r="A839" s="1"/>
      <c r="B839" s="6" t="s">
        <v>14</v>
      </c>
      <c r="C839" s="6">
        <v>1185732</v>
      </c>
      <c r="D839" s="7">
        <v>44389</v>
      </c>
      <c r="E839" s="6" t="s">
        <v>33</v>
      </c>
      <c r="F839" s="6" t="s">
        <v>49</v>
      </c>
      <c r="G839" s="6" t="s">
        <v>50</v>
      </c>
      <c r="H839" s="6" t="s">
        <v>22</v>
      </c>
      <c r="I839" s="8">
        <v>0.55000000000000004</v>
      </c>
      <c r="J839" s="9">
        <v>3750</v>
      </c>
      <c r="K839" s="10">
        <f t="shared" si="6"/>
        <v>2062.5</v>
      </c>
      <c r="L839" s="10">
        <f t="shared" si="7"/>
        <v>928.125</v>
      </c>
      <c r="M839" s="11">
        <v>0.45</v>
      </c>
      <c r="O839" s="16"/>
      <c r="P839" s="17"/>
      <c r="Q839" s="12"/>
      <c r="R839" s="13"/>
    </row>
    <row r="840" spans="1:18" ht="15.75" customHeight="1">
      <c r="A840" s="1"/>
      <c r="B840" s="6" t="s">
        <v>14</v>
      </c>
      <c r="C840" s="6">
        <v>1185732</v>
      </c>
      <c r="D840" s="7">
        <v>44421</v>
      </c>
      <c r="E840" s="6" t="s">
        <v>33</v>
      </c>
      <c r="F840" s="6" t="s">
        <v>49</v>
      </c>
      <c r="G840" s="6" t="s">
        <v>50</v>
      </c>
      <c r="H840" s="6" t="s">
        <v>17</v>
      </c>
      <c r="I840" s="8">
        <v>0.5</v>
      </c>
      <c r="J840" s="9">
        <v>5250</v>
      </c>
      <c r="K840" s="10">
        <f t="shared" si="6"/>
        <v>2625</v>
      </c>
      <c r="L840" s="10">
        <f t="shared" si="7"/>
        <v>918.75000000000011</v>
      </c>
      <c r="M840" s="11">
        <v>0.35000000000000003</v>
      </c>
      <c r="O840" s="16"/>
      <c r="P840" s="17"/>
      <c r="Q840" s="12"/>
      <c r="R840" s="13"/>
    </row>
    <row r="841" spans="1:18" ht="15.75" customHeight="1">
      <c r="A841" s="1"/>
      <c r="B841" s="6" t="s">
        <v>14</v>
      </c>
      <c r="C841" s="6">
        <v>1185732</v>
      </c>
      <c r="D841" s="7">
        <v>44421</v>
      </c>
      <c r="E841" s="6" t="s">
        <v>33</v>
      </c>
      <c r="F841" s="6" t="s">
        <v>49</v>
      </c>
      <c r="G841" s="6" t="s">
        <v>50</v>
      </c>
      <c r="H841" s="6" t="s">
        <v>18</v>
      </c>
      <c r="I841" s="8">
        <v>0.45000000000000007</v>
      </c>
      <c r="J841" s="9">
        <v>3000</v>
      </c>
      <c r="K841" s="10">
        <f t="shared" si="6"/>
        <v>1350.0000000000002</v>
      </c>
      <c r="L841" s="10">
        <f t="shared" si="7"/>
        <v>405.00000000000006</v>
      </c>
      <c r="M841" s="11">
        <v>0.3</v>
      </c>
      <c r="O841" s="16"/>
      <c r="P841" s="17"/>
      <c r="Q841" s="12"/>
      <c r="R841" s="13"/>
    </row>
    <row r="842" spans="1:18" ht="15.75" customHeight="1">
      <c r="A842" s="1"/>
      <c r="B842" s="6" t="s">
        <v>14</v>
      </c>
      <c r="C842" s="6">
        <v>1185732</v>
      </c>
      <c r="D842" s="7">
        <v>44421</v>
      </c>
      <c r="E842" s="6" t="s">
        <v>33</v>
      </c>
      <c r="F842" s="6" t="s">
        <v>49</v>
      </c>
      <c r="G842" s="6" t="s">
        <v>50</v>
      </c>
      <c r="H842" s="6" t="s">
        <v>19</v>
      </c>
      <c r="I842" s="8">
        <v>0.4</v>
      </c>
      <c r="J842" s="9">
        <v>2250</v>
      </c>
      <c r="K842" s="10">
        <f t="shared" si="6"/>
        <v>900</v>
      </c>
      <c r="L842" s="10">
        <f t="shared" si="7"/>
        <v>270</v>
      </c>
      <c r="M842" s="11">
        <v>0.3</v>
      </c>
      <c r="O842" s="16"/>
      <c r="P842" s="17"/>
      <c r="Q842" s="12"/>
      <c r="R842" s="13"/>
    </row>
    <row r="843" spans="1:18" ht="15.75" customHeight="1">
      <c r="A843" s="1"/>
      <c r="B843" s="6" t="s">
        <v>14</v>
      </c>
      <c r="C843" s="6">
        <v>1185732</v>
      </c>
      <c r="D843" s="7">
        <v>44421</v>
      </c>
      <c r="E843" s="6" t="s">
        <v>33</v>
      </c>
      <c r="F843" s="6" t="s">
        <v>49</v>
      </c>
      <c r="G843" s="6" t="s">
        <v>50</v>
      </c>
      <c r="H843" s="6" t="s">
        <v>20</v>
      </c>
      <c r="I843" s="8">
        <v>0.35000000000000003</v>
      </c>
      <c r="J843" s="9">
        <v>1750</v>
      </c>
      <c r="K843" s="10">
        <f t="shared" si="6"/>
        <v>612.50000000000011</v>
      </c>
      <c r="L843" s="10">
        <f t="shared" si="7"/>
        <v>214.37500000000006</v>
      </c>
      <c r="M843" s="11">
        <v>0.35000000000000003</v>
      </c>
      <c r="O843" s="16"/>
      <c r="P843" s="17"/>
      <c r="Q843" s="12"/>
      <c r="R843" s="13"/>
    </row>
    <row r="844" spans="1:18" ht="15.75" customHeight="1">
      <c r="A844" s="1"/>
      <c r="B844" s="6" t="s">
        <v>14</v>
      </c>
      <c r="C844" s="6">
        <v>1185732</v>
      </c>
      <c r="D844" s="7">
        <v>44421</v>
      </c>
      <c r="E844" s="6" t="s">
        <v>33</v>
      </c>
      <c r="F844" s="6" t="s">
        <v>49</v>
      </c>
      <c r="G844" s="6" t="s">
        <v>50</v>
      </c>
      <c r="H844" s="6" t="s">
        <v>21</v>
      </c>
      <c r="I844" s="8">
        <v>0.45</v>
      </c>
      <c r="J844" s="9">
        <v>1500</v>
      </c>
      <c r="K844" s="10">
        <f t="shared" si="6"/>
        <v>675</v>
      </c>
      <c r="L844" s="10">
        <f t="shared" si="7"/>
        <v>202.5</v>
      </c>
      <c r="M844" s="11">
        <v>0.3</v>
      </c>
      <c r="O844" s="16"/>
      <c r="P844" s="17"/>
      <c r="Q844" s="12"/>
      <c r="R844" s="13"/>
    </row>
    <row r="845" spans="1:18" ht="15.75" customHeight="1">
      <c r="A845" s="1"/>
      <c r="B845" s="6" t="s">
        <v>14</v>
      </c>
      <c r="C845" s="6">
        <v>1185732</v>
      </c>
      <c r="D845" s="7">
        <v>44421</v>
      </c>
      <c r="E845" s="6" t="s">
        <v>33</v>
      </c>
      <c r="F845" s="6" t="s">
        <v>49</v>
      </c>
      <c r="G845" s="6" t="s">
        <v>50</v>
      </c>
      <c r="H845" s="6" t="s">
        <v>22</v>
      </c>
      <c r="I845" s="8">
        <v>0.5</v>
      </c>
      <c r="J845" s="9">
        <v>3250</v>
      </c>
      <c r="K845" s="10">
        <f t="shared" si="6"/>
        <v>1625</v>
      </c>
      <c r="L845" s="10">
        <f t="shared" si="7"/>
        <v>731.25</v>
      </c>
      <c r="M845" s="11">
        <v>0.45</v>
      </c>
      <c r="O845" s="16"/>
      <c r="P845" s="17"/>
      <c r="Q845" s="12"/>
      <c r="R845" s="13"/>
    </row>
    <row r="846" spans="1:18" ht="15.75" customHeight="1">
      <c r="A846" s="1"/>
      <c r="B846" s="6" t="s">
        <v>14</v>
      </c>
      <c r="C846" s="6">
        <v>1185732</v>
      </c>
      <c r="D846" s="7">
        <v>44453</v>
      </c>
      <c r="E846" s="6" t="s">
        <v>33</v>
      </c>
      <c r="F846" s="6" t="s">
        <v>49</v>
      </c>
      <c r="G846" s="6" t="s">
        <v>50</v>
      </c>
      <c r="H846" s="6" t="s">
        <v>17</v>
      </c>
      <c r="I846" s="8">
        <v>0.45</v>
      </c>
      <c r="J846" s="9">
        <v>4500</v>
      </c>
      <c r="K846" s="10">
        <f t="shared" si="6"/>
        <v>2025</v>
      </c>
      <c r="L846" s="10">
        <f t="shared" si="7"/>
        <v>708.75000000000011</v>
      </c>
      <c r="M846" s="11">
        <v>0.35000000000000003</v>
      </c>
      <c r="O846" s="16"/>
      <c r="P846" s="17"/>
      <c r="Q846" s="12"/>
      <c r="R846" s="13"/>
    </row>
    <row r="847" spans="1:18" ht="15.75" customHeight="1">
      <c r="A847" s="1"/>
      <c r="B847" s="6" t="s">
        <v>14</v>
      </c>
      <c r="C847" s="6">
        <v>1185732</v>
      </c>
      <c r="D847" s="7">
        <v>44453</v>
      </c>
      <c r="E847" s="6" t="s">
        <v>33</v>
      </c>
      <c r="F847" s="6" t="s">
        <v>49</v>
      </c>
      <c r="G847" s="6" t="s">
        <v>50</v>
      </c>
      <c r="H847" s="6" t="s">
        <v>18</v>
      </c>
      <c r="I847" s="8">
        <v>0.40000000000000008</v>
      </c>
      <c r="J847" s="9">
        <v>2500</v>
      </c>
      <c r="K847" s="10">
        <f t="shared" si="6"/>
        <v>1000.0000000000002</v>
      </c>
      <c r="L847" s="10">
        <f t="shared" si="7"/>
        <v>300.00000000000006</v>
      </c>
      <c r="M847" s="11">
        <v>0.3</v>
      </c>
      <c r="O847" s="16"/>
      <c r="P847" s="17"/>
      <c r="Q847" s="12"/>
      <c r="R847" s="13"/>
    </row>
    <row r="848" spans="1:18" ht="15.75" customHeight="1">
      <c r="A848" s="1"/>
      <c r="B848" s="6" t="s">
        <v>14</v>
      </c>
      <c r="C848" s="6">
        <v>1185732</v>
      </c>
      <c r="D848" s="7">
        <v>44453</v>
      </c>
      <c r="E848" s="6" t="s">
        <v>33</v>
      </c>
      <c r="F848" s="6" t="s">
        <v>49</v>
      </c>
      <c r="G848" s="6" t="s">
        <v>50</v>
      </c>
      <c r="H848" s="6" t="s">
        <v>19</v>
      </c>
      <c r="I848" s="8">
        <v>0.25</v>
      </c>
      <c r="J848" s="9">
        <v>1500</v>
      </c>
      <c r="K848" s="10">
        <f t="shared" si="6"/>
        <v>375</v>
      </c>
      <c r="L848" s="10">
        <f t="shared" si="7"/>
        <v>112.5</v>
      </c>
      <c r="M848" s="11">
        <v>0.3</v>
      </c>
      <c r="O848" s="16"/>
      <c r="P848" s="17"/>
      <c r="Q848" s="12"/>
      <c r="R848" s="13"/>
    </row>
    <row r="849" spans="1:18" ht="15.75" customHeight="1">
      <c r="A849" s="1"/>
      <c r="B849" s="6" t="s">
        <v>14</v>
      </c>
      <c r="C849" s="6">
        <v>1185732</v>
      </c>
      <c r="D849" s="7">
        <v>44453</v>
      </c>
      <c r="E849" s="6" t="s">
        <v>33</v>
      </c>
      <c r="F849" s="6" t="s">
        <v>49</v>
      </c>
      <c r="G849" s="6" t="s">
        <v>50</v>
      </c>
      <c r="H849" s="6" t="s">
        <v>20</v>
      </c>
      <c r="I849" s="8">
        <v>0.25</v>
      </c>
      <c r="J849" s="9">
        <v>1250</v>
      </c>
      <c r="K849" s="10">
        <f t="shared" si="6"/>
        <v>312.5</v>
      </c>
      <c r="L849" s="10">
        <f t="shared" si="7"/>
        <v>109.37500000000001</v>
      </c>
      <c r="M849" s="11">
        <v>0.35000000000000003</v>
      </c>
      <c r="O849" s="16"/>
      <c r="P849" s="17"/>
      <c r="Q849" s="12"/>
      <c r="R849" s="13"/>
    </row>
    <row r="850" spans="1:18" ht="15.75" customHeight="1">
      <c r="A850" s="1"/>
      <c r="B850" s="6" t="s">
        <v>14</v>
      </c>
      <c r="C850" s="6">
        <v>1185732</v>
      </c>
      <c r="D850" s="7">
        <v>44453</v>
      </c>
      <c r="E850" s="6" t="s">
        <v>33</v>
      </c>
      <c r="F850" s="6" t="s">
        <v>49</v>
      </c>
      <c r="G850" s="6" t="s">
        <v>50</v>
      </c>
      <c r="H850" s="6" t="s">
        <v>21</v>
      </c>
      <c r="I850" s="8">
        <v>0.35</v>
      </c>
      <c r="J850" s="9">
        <v>1250</v>
      </c>
      <c r="K850" s="10">
        <f t="shared" si="6"/>
        <v>437.5</v>
      </c>
      <c r="L850" s="10">
        <f t="shared" si="7"/>
        <v>131.25</v>
      </c>
      <c r="M850" s="11">
        <v>0.3</v>
      </c>
      <c r="O850" s="16"/>
      <c r="P850" s="17"/>
      <c r="Q850" s="12"/>
      <c r="R850" s="13"/>
    </row>
    <row r="851" spans="1:18" ht="15.75" customHeight="1">
      <c r="A851" s="1"/>
      <c r="B851" s="6" t="s">
        <v>14</v>
      </c>
      <c r="C851" s="6">
        <v>1185732</v>
      </c>
      <c r="D851" s="7">
        <v>44453</v>
      </c>
      <c r="E851" s="6" t="s">
        <v>33</v>
      </c>
      <c r="F851" s="6" t="s">
        <v>49</v>
      </c>
      <c r="G851" s="6" t="s">
        <v>50</v>
      </c>
      <c r="H851" s="6" t="s">
        <v>22</v>
      </c>
      <c r="I851" s="8">
        <v>0.4</v>
      </c>
      <c r="J851" s="9">
        <v>2000</v>
      </c>
      <c r="K851" s="10">
        <f t="shared" si="6"/>
        <v>800</v>
      </c>
      <c r="L851" s="10">
        <f t="shared" si="7"/>
        <v>360</v>
      </c>
      <c r="M851" s="11">
        <v>0.45</v>
      </c>
      <c r="O851" s="16"/>
      <c r="P851" s="17"/>
      <c r="Q851" s="12"/>
      <c r="R851" s="13"/>
    </row>
    <row r="852" spans="1:18" ht="15.75" customHeight="1">
      <c r="A852" s="1"/>
      <c r="B852" s="6" t="s">
        <v>14</v>
      </c>
      <c r="C852" s="6">
        <v>1185732</v>
      </c>
      <c r="D852" s="7">
        <v>44482</v>
      </c>
      <c r="E852" s="6" t="s">
        <v>33</v>
      </c>
      <c r="F852" s="6" t="s">
        <v>49</v>
      </c>
      <c r="G852" s="6" t="s">
        <v>50</v>
      </c>
      <c r="H852" s="6" t="s">
        <v>17</v>
      </c>
      <c r="I852" s="8">
        <v>0.44999999999999996</v>
      </c>
      <c r="J852" s="9">
        <v>3750</v>
      </c>
      <c r="K852" s="10">
        <f t="shared" si="6"/>
        <v>1687.4999999999998</v>
      </c>
      <c r="L852" s="10">
        <f t="shared" si="7"/>
        <v>590.625</v>
      </c>
      <c r="M852" s="11">
        <v>0.35000000000000003</v>
      </c>
      <c r="O852" s="16"/>
      <c r="P852" s="17"/>
      <c r="Q852" s="12"/>
      <c r="R852" s="13"/>
    </row>
    <row r="853" spans="1:18" ht="15.75" customHeight="1">
      <c r="A853" s="1"/>
      <c r="B853" s="6" t="s">
        <v>14</v>
      </c>
      <c r="C853" s="6">
        <v>1185732</v>
      </c>
      <c r="D853" s="7">
        <v>44482</v>
      </c>
      <c r="E853" s="6" t="s">
        <v>33</v>
      </c>
      <c r="F853" s="6" t="s">
        <v>49</v>
      </c>
      <c r="G853" s="6" t="s">
        <v>50</v>
      </c>
      <c r="H853" s="6" t="s">
        <v>18</v>
      </c>
      <c r="I853" s="8">
        <v>0.35</v>
      </c>
      <c r="J853" s="9">
        <v>2000</v>
      </c>
      <c r="K853" s="10">
        <f t="shared" si="6"/>
        <v>700</v>
      </c>
      <c r="L853" s="10">
        <f t="shared" si="7"/>
        <v>210</v>
      </c>
      <c r="M853" s="11">
        <v>0.3</v>
      </c>
      <c r="O853" s="16"/>
      <c r="P853" s="17"/>
      <c r="Q853" s="12"/>
      <c r="R853" s="13"/>
    </row>
    <row r="854" spans="1:18" ht="15.75" customHeight="1">
      <c r="A854" s="1"/>
      <c r="B854" s="6" t="s">
        <v>14</v>
      </c>
      <c r="C854" s="6">
        <v>1185732</v>
      </c>
      <c r="D854" s="7">
        <v>44482</v>
      </c>
      <c r="E854" s="6" t="s">
        <v>33</v>
      </c>
      <c r="F854" s="6" t="s">
        <v>49</v>
      </c>
      <c r="G854" s="6" t="s">
        <v>50</v>
      </c>
      <c r="H854" s="6" t="s">
        <v>19</v>
      </c>
      <c r="I854" s="8">
        <v>0.35</v>
      </c>
      <c r="J854" s="9">
        <v>1000</v>
      </c>
      <c r="K854" s="10">
        <f t="shared" si="6"/>
        <v>350</v>
      </c>
      <c r="L854" s="10">
        <f t="shared" si="7"/>
        <v>105</v>
      </c>
      <c r="M854" s="11">
        <v>0.3</v>
      </c>
      <c r="O854" s="16"/>
      <c r="P854" s="17"/>
      <c r="Q854" s="12"/>
      <c r="R854" s="13"/>
    </row>
    <row r="855" spans="1:18" ht="15.75" customHeight="1">
      <c r="A855" s="1"/>
      <c r="B855" s="6" t="s">
        <v>14</v>
      </c>
      <c r="C855" s="6">
        <v>1185732</v>
      </c>
      <c r="D855" s="7">
        <v>44482</v>
      </c>
      <c r="E855" s="6" t="s">
        <v>33</v>
      </c>
      <c r="F855" s="6" t="s">
        <v>49</v>
      </c>
      <c r="G855" s="6" t="s">
        <v>50</v>
      </c>
      <c r="H855" s="6" t="s">
        <v>20</v>
      </c>
      <c r="I855" s="8">
        <v>0.35</v>
      </c>
      <c r="J855" s="9">
        <v>750</v>
      </c>
      <c r="K855" s="10">
        <f t="shared" si="6"/>
        <v>262.5</v>
      </c>
      <c r="L855" s="10">
        <f t="shared" si="7"/>
        <v>91.875000000000014</v>
      </c>
      <c r="M855" s="11">
        <v>0.35000000000000003</v>
      </c>
      <c r="O855" s="16"/>
      <c r="P855" s="17"/>
      <c r="Q855" s="12"/>
      <c r="R855" s="13"/>
    </row>
    <row r="856" spans="1:18" ht="15.75" customHeight="1">
      <c r="A856" s="1"/>
      <c r="B856" s="6" t="s">
        <v>14</v>
      </c>
      <c r="C856" s="6">
        <v>1185732</v>
      </c>
      <c r="D856" s="7">
        <v>44482</v>
      </c>
      <c r="E856" s="6" t="s">
        <v>33</v>
      </c>
      <c r="F856" s="6" t="s">
        <v>49</v>
      </c>
      <c r="G856" s="6" t="s">
        <v>50</v>
      </c>
      <c r="H856" s="6" t="s">
        <v>21</v>
      </c>
      <c r="I856" s="8">
        <v>0.44999999999999996</v>
      </c>
      <c r="J856" s="9">
        <v>750</v>
      </c>
      <c r="K856" s="10">
        <f t="shared" si="6"/>
        <v>337.49999999999994</v>
      </c>
      <c r="L856" s="10">
        <f t="shared" si="7"/>
        <v>101.24999999999999</v>
      </c>
      <c r="M856" s="11">
        <v>0.3</v>
      </c>
      <c r="O856" s="16"/>
      <c r="P856" s="17"/>
      <c r="Q856" s="12"/>
      <c r="R856" s="13"/>
    </row>
    <row r="857" spans="1:18" ht="15.75" customHeight="1">
      <c r="A857" s="1"/>
      <c r="B857" s="6" t="s">
        <v>14</v>
      </c>
      <c r="C857" s="6">
        <v>1185732</v>
      </c>
      <c r="D857" s="7">
        <v>44482</v>
      </c>
      <c r="E857" s="6" t="s">
        <v>33</v>
      </c>
      <c r="F857" s="6" t="s">
        <v>49</v>
      </c>
      <c r="G857" s="6" t="s">
        <v>50</v>
      </c>
      <c r="H857" s="6" t="s">
        <v>22</v>
      </c>
      <c r="I857" s="8">
        <v>0.49999999999999989</v>
      </c>
      <c r="J857" s="9">
        <v>2000</v>
      </c>
      <c r="K857" s="10">
        <f t="shared" si="6"/>
        <v>999.99999999999977</v>
      </c>
      <c r="L857" s="10">
        <f t="shared" si="7"/>
        <v>449.99999999999989</v>
      </c>
      <c r="M857" s="11">
        <v>0.45</v>
      </c>
      <c r="O857" s="16"/>
      <c r="P857" s="17"/>
      <c r="Q857" s="12"/>
      <c r="R857" s="13"/>
    </row>
    <row r="858" spans="1:18" ht="15.75" customHeight="1">
      <c r="A858" s="1"/>
      <c r="B858" s="6" t="s">
        <v>14</v>
      </c>
      <c r="C858" s="6">
        <v>1185732</v>
      </c>
      <c r="D858" s="7">
        <v>44513</v>
      </c>
      <c r="E858" s="6" t="s">
        <v>33</v>
      </c>
      <c r="F858" s="6" t="s">
        <v>49</v>
      </c>
      <c r="G858" s="6" t="s">
        <v>50</v>
      </c>
      <c r="H858" s="6" t="s">
        <v>17</v>
      </c>
      <c r="I858" s="8">
        <v>0.5</v>
      </c>
      <c r="J858" s="9">
        <v>3500</v>
      </c>
      <c r="K858" s="10">
        <f t="shared" si="6"/>
        <v>1750</v>
      </c>
      <c r="L858" s="10">
        <f t="shared" si="7"/>
        <v>612.50000000000011</v>
      </c>
      <c r="M858" s="11">
        <v>0.35000000000000003</v>
      </c>
      <c r="O858" s="16"/>
      <c r="P858" s="17"/>
      <c r="Q858" s="12"/>
      <c r="R858" s="13"/>
    </row>
    <row r="859" spans="1:18" ht="15.75" customHeight="1">
      <c r="A859" s="1"/>
      <c r="B859" s="6" t="s">
        <v>14</v>
      </c>
      <c r="C859" s="6">
        <v>1185732</v>
      </c>
      <c r="D859" s="7">
        <v>44513</v>
      </c>
      <c r="E859" s="6" t="s">
        <v>33</v>
      </c>
      <c r="F859" s="6" t="s">
        <v>49</v>
      </c>
      <c r="G859" s="6" t="s">
        <v>50</v>
      </c>
      <c r="H859" s="6" t="s">
        <v>18</v>
      </c>
      <c r="I859" s="8">
        <v>0.4</v>
      </c>
      <c r="J859" s="9">
        <v>2000</v>
      </c>
      <c r="K859" s="10">
        <f t="shared" si="6"/>
        <v>800</v>
      </c>
      <c r="L859" s="10">
        <f t="shared" si="7"/>
        <v>240</v>
      </c>
      <c r="M859" s="11">
        <v>0.3</v>
      </c>
      <c r="O859" s="16"/>
      <c r="P859" s="17"/>
      <c r="Q859" s="12"/>
      <c r="R859" s="13"/>
    </row>
    <row r="860" spans="1:18" ht="15.75" customHeight="1">
      <c r="A860" s="1"/>
      <c r="B860" s="6" t="s">
        <v>14</v>
      </c>
      <c r="C860" s="6">
        <v>1185732</v>
      </c>
      <c r="D860" s="7">
        <v>44513</v>
      </c>
      <c r="E860" s="6" t="s">
        <v>33</v>
      </c>
      <c r="F860" s="6" t="s">
        <v>49</v>
      </c>
      <c r="G860" s="6" t="s">
        <v>50</v>
      </c>
      <c r="H860" s="6" t="s">
        <v>19</v>
      </c>
      <c r="I860" s="8">
        <v>0.4</v>
      </c>
      <c r="J860" s="9">
        <v>1450</v>
      </c>
      <c r="K860" s="10">
        <f t="shared" si="6"/>
        <v>580</v>
      </c>
      <c r="L860" s="10">
        <f t="shared" si="7"/>
        <v>174</v>
      </c>
      <c r="M860" s="11">
        <v>0.3</v>
      </c>
      <c r="O860" s="16"/>
      <c r="P860" s="17"/>
      <c r="Q860" s="12"/>
      <c r="R860" s="13"/>
    </row>
    <row r="861" spans="1:18" ht="15.75" customHeight="1">
      <c r="A861" s="1"/>
      <c r="B861" s="6" t="s">
        <v>14</v>
      </c>
      <c r="C861" s="6">
        <v>1185732</v>
      </c>
      <c r="D861" s="7">
        <v>44513</v>
      </c>
      <c r="E861" s="6" t="s">
        <v>33</v>
      </c>
      <c r="F861" s="6" t="s">
        <v>49</v>
      </c>
      <c r="G861" s="6" t="s">
        <v>50</v>
      </c>
      <c r="H861" s="6" t="s">
        <v>20</v>
      </c>
      <c r="I861" s="8">
        <v>0.4</v>
      </c>
      <c r="J861" s="9">
        <v>1500</v>
      </c>
      <c r="K861" s="10">
        <f t="shared" si="6"/>
        <v>600</v>
      </c>
      <c r="L861" s="10">
        <f t="shared" si="7"/>
        <v>210.00000000000003</v>
      </c>
      <c r="M861" s="11">
        <v>0.35000000000000003</v>
      </c>
      <c r="O861" s="16"/>
      <c r="P861" s="17"/>
      <c r="Q861" s="12"/>
      <c r="R861" s="13"/>
    </row>
    <row r="862" spans="1:18" ht="15.75" customHeight="1">
      <c r="A862" s="1"/>
      <c r="B862" s="6" t="s">
        <v>14</v>
      </c>
      <c r="C862" s="6">
        <v>1185732</v>
      </c>
      <c r="D862" s="7">
        <v>44513</v>
      </c>
      <c r="E862" s="6" t="s">
        <v>33</v>
      </c>
      <c r="F862" s="6" t="s">
        <v>49</v>
      </c>
      <c r="G862" s="6" t="s">
        <v>50</v>
      </c>
      <c r="H862" s="6" t="s">
        <v>21</v>
      </c>
      <c r="I862" s="8">
        <v>0.54999999999999993</v>
      </c>
      <c r="J862" s="9">
        <v>1250</v>
      </c>
      <c r="K862" s="10">
        <f t="shared" si="6"/>
        <v>687.49999999999989</v>
      </c>
      <c r="L862" s="10">
        <f t="shared" si="7"/>
        <v>206.24999999999997</v>
      </c>
      <c r="M862" s="11">
        <v>0.3</v>
      </c>
      <c r="O862" s="16"/>
      <c r="P862" s="17"/>
      <c r="Q862" s="12"/>
      <c r="R862" s="13"/>
    </row>
    <row r="863" spans="1:18" ht="15.75" customHeight="1">
      <c r="A863" s="1"/>
      <c r="B863" s="6" t="s">
        <v>14</v>
      </c>
      <c r="C863" s="6">
        <v>1185732</v>
      </c>
      <c r="D863" s="7">
        <v>44513</v>
      </c>
      <c r="E863" s="6" t="s">
        <v>33</v>
      </c>
      <c r="F863" s="6" t="s">
        <v>49</v>
      </c>
      <c r="G863" s="6" t="s">
        <v>50</v>
      </c>
      <c r="H863" s="6" t="s">
        <v>22</v>
      </c>
      <c r="I863" s="8">
        <v>0.59999999999999987</v>
      </c>
      <c r="J863" s="9">
        <v>2250</v>
      </c>
      <c r="K863" s="10">
        <f t="shared" si="6"/>
        <v>1349.9999999999998</v>
      </c>
      <c r="L863" s="10">
        <f t="shared" si="7"/>
        <v>607.49999999999989</v>
      </c>
      <c r="M863" s="11">
        <v>0.45</v>
      </c>
      <c r="O863" s="16"/>
      <c r="P863" s="17"/>
      <c r="Q863" s="12"/>
      <c r="R863" s="13"/>
    </row>
    <row r="864" spans="1:18" ht="15.75" customHeight="1">
      <c r="A864" s="1"/>
      <c r="B864" s="6" t="s">
        <v>14</v>
      </c>
      <c r="C864" s="6">
        <v>1185732</v>
      </c>
      <c r="D864" s="7">
        <v>44542</v>
      </c>
      <c r="E864" s="6" t="s">
        <v>33</v>
      </c>
      <c r="F864" s="6" t="s">
        <v>49</v>
      </c>
      <c r="G864" s="6" t="s">
        <v>50</v>
      </c>
      <c r="H864" s="6" t="s">
        <v>17</v>
      </c>
      <c r="I864" s="8">
        <v>0.54999999999999993</v>
      </c>
      <c r="J864" s="9">
        <v>4750</v>
      </c>
      <c r="K864" s="10">
        <f t="shared" si="6"/>
        <v>2612.4999999999995</v>
      </c>
      <c r="L864" s="10">
        <f t="shared" si="7"/>
        <v>914.37499999999989</v>
      </c>
      <c r="M864" s="11">
        <v>0.35000000000000003</v>
      </c>
      <c r="O864" s="16"/>
      <c r="P864" s="17"/>
      <c r="Q864" s="12"/>
      <c r="R864" s="13"/>
    </row>
    <row r="865" spans="1:18" ht="15.75" customHeight="1">
      <c r="A865" s="1"/>
      <c r="B865" s="6" t="s">
        <v>14</v>
      </c>
      <c r="C865" s="6">
        <v>1185732</v>
      </c>
      <c r="D865" s="7">
        <v>44542</v>
      </c>
      <c r="E865" s="6" t="s">
        <v>33</v>
      </c>
      <c r="F865" s="6" t="s">
        <v>49</v>
      </c>
      <c r="G865" s="6" t="s">
        <v>50</v>
      </c>
      <c r="H865" s="6" t="s">
        <v>18</v>
      </c>
      <c r="I865" s="8">
        <v>0.45</v>
      </c>
      <c r="J865" s="9">
        <v>2750</v>
      </c>
      <c r="K865" s="10">
        <f t="shared" si="6"/>
        <v>1237.5</v>
      </c>
      <c r="L865" s="10">
        <f t="shared" si="7"/>
        <v>371.25</v>
      </c>
      <c r="M865" s="11">
        <v>0.3</v>
      </c>
      <c r="O865" s="16"/>
      <c r="P865" s="17"/>
      <c r="Q865" s="12"/>
      <c r="R865" s="13"/>
    </row>
    <row r="866" spans="1:18" ht="15.75" customHeight="1">
      <c r="A866" s="1"/>
      <c r="B866" s="6" t="s">
        <v>14</v>
      </c>
      <c r="C866" s="6">
        <v>1185732</v>
      </c>
      <c r="D866" s="7">
        <v>44542</v>
      </c>
      <c r="E866" s="6" t="s">
        <v>33</v>
      </c>
      <c r="F866" s="6" t="s">
        <v>49</v>
      </c>
      <c r="G866" s="6" t="s">
        <v>50</v>
      </c>
      <c r="H866" s="6" t="s">
        <v>19</v>
      </c>
      <c r="I866" s="8">
        <v>0.45</v>
      </c>
      <c r="J866" s="9">
        <v>2250</v>
      </c>
      <c r="K866" s="10">
        <f t="shared" si="6"/>
        <v>1012.5</v>
      </c>
      <c r="L866" s="10">
        <f t="shared" si="7"/>
        <v>303.75</v>
      </c>
      <c r="M866" s="11">
        <v>0.3</v>
      </c>
      <c r="O866" s="16"/>
      <c r="P866" s="17"/>
      <c r="Q866" s="12"/>
      <c r="R866" s="13"/>
    </row>
    <row r="867" spans="1:18" ht="15.75" customHeight="1">
      <c r="A867" s="1"/>
      <c r="B867" s="6" t="s">
        <v>14</v>
      </c>
      <c r="C867" s="6">
        <v>1185732</v>
      </c>
      <c r="D867" s="7">
        <v>44542</v>
      </c>
      <c r="E867" s="6" t="s">
        <v>33</v>
      </c>
      <c r="F867" s="6" t="s">
        <v>49</v>
      </c>
      <c r="G867" s="6" t="s">
        <v>50</v>
      </c>
      <c r="H867" s="6" t="s">
        <v>20</v>
      </c>
      <c r="I867" s="8">
        <v>0.45</v>
      </c>
      <c r="J867" s="9">
        <v>1750</v>
      </c>
      <c r="K867" s="10">
        <f t="shared" si="6"/>
        <v>787.5</v>
      </c>
      <c r="L867" s="10">
        <f t="shared" si="7"/>
        <v>275.625</v>
      </c>
      <c r="M867" s="11">
        <v>0.35000000000000003</v>
      </c>
      <c r="O867" s="16"/>
      <c r="P867" s="17"/>
      <c r="Q867" s="12"/>
      <c r="R867" s="13"/>
    </row>
    <row r="868" spans="1:18" ht="15.75" customHeight="1">
      <c r="A868" s="1"/>
      <c r="B868" s="6" t="s">
        <v>14</v>
      </c>
      <c r="C868" s="6">
        <v>1185732</v>
      </c>
      <c r="D868" s="7">
        <v>44542</v>
      </c>
      <c r="E868" s="6" t="s">
        <v>33</v>
      </c>
      <c r="F868" s="6" t="s">
        <v>49</v>
      </c>
      <c r="G868" s="6" t="s">
        <v>50</v>
      </c>
      <c r="H868" s="6" t="s">
        <v>21</v>
      </c>
      <c r="I868" s="8">
        <v>0.54999999999999993</v>
      </c>
      <c r="J868" s="9">
        <v>1750</v>
      </c>
      <c r="K868" s="10">
        <f t="shared" si="6"/>
        <v>962.49999999999989</v>
      </c>
      <c r="L868" s="10">
        <f t="shared" si="7"/>
        <v>288.74999999999994</v>
      </c>
      <c r="M868" s="11">
        <v>0.3</v>
      </c>
      <c r="O868" s="16"/>
      <c r="P868" s="17"/>
      <c r="Q868" s="12"/>
      <c r="R868" s="13"/>
    </row>
    <row r="869" spans="1:18" ht="15.75" customHeight="1">
      <c r="A869" s="1"/>
      <c r="B869" s="6" t="s">
        <v>14</v>
      </c>
      <c r="C869" s="6">
        <v>1185732</v>
      </c>
      <c r="D869" s="7">
        <v>44542</v>
      </c>
      <c r="E869" s="6" t="s">
        <v>33</v>
      </c>
      <c r="F869" s="6" t="s">
        <v>49</v>
      </c>
      <c r="G869" s="6" t="s">
        <v>50</v>
      </c>
      <c r="H869" s="6" t="s">
        <v>22</v>
      </c>
      <c r="I869" s="8">
        <v>0.59999999999999987</v>
      </c>
      <c r="J869" s="9">
        <v>2750</v>
      </c>
      <c r="K869" s="10">
        <f t="shared" si="6"/>
        <v>1649.9999999999995</v>
      </c>
      <c r="L869" s="10">
        <f t="shared" si="7"/>
        <v>742.49999999999977</v>
      </c>
      <c r="M869" s="11">
        <v>0.45</v>
      </c>
      <c r="O869" s="16"/>
      <c r="P869" s="17"/>
      <c r="Q869" s="12"/>
      <c r="R869" s="13"/>
    </row>
    <row r="870" spans="1:18" ht="15.75" customHeight="1">
      <c r="A870" s="1" t="s">
        <v>39</v>
      </c>
      <c r="B870" s="6" t="s">
        <v>31</v>
      </c>
      <c r="C870" s="6">
        <v>1189833</v>
      </c>
      <c r="D870" s="7">
        <v>44213</v>
      </c>
      <c r="E870" s="6" t="s">
        <v>33</v>
      </c>
      <c r="F870" s="6" t="s">
        <v>51</v>
      </c>
      <c r="G870" s="6" t="s">
        <v>52</v>
      </c>
      <c r="H870" s="6" t="s">
        <v>17</v>
      </c>
      <c r="I870" s="8">
        <v>0.35</v>
      </c>
      <c r="J870" s="9">
        <v>4750</v>
      </c>
      <c r="K870" s="10">
        <f t="shared" si="6"/>
        <v>1662.5</v>
      </c>
      <c r="L870" s="10">
        <f t="shared" si="7"/>
        <v>748.125</v>
      </c>
      <c r="M870" s="11">
        <v>0.45</v>
      </c>
      <c r="O870" s="16"/>
      <c r="P870" s="17"/>
      <c r="Q870" s="12"/>
      <c r="R870" s="13"/>
    </row>
    <row r="871" spans="1:18" ht="15.75" customHeight="1">
      <c r="A871" s="1"/>
      <c r="B871" s="6" t="s">
        <v>31</v>
      </c>
      <c r="C871" s="6">
        <v>1189833</v>
      </c>
      <c r="D871" s="7">
        <v>44213</v>
      </c>
      <c r="E871" s="6" t="s">
        <v>33</v>
      </c>
      <c r="F871" s="6" t="s">
        <v>51</v>
      </c>
      <c r="G871" s="6" t="s">
        <v>52</v>
      </c>
      <c r="H871" s="6" t="s">
        <v>18</v>
      </c>
      <c r="I871" s="8">
        <v>0.45</v>
      </c>
      <c r="J871" s="9">
        <v>4750</v>
      </c>
      <c r="K871" s="10">
        <f t="shared" si="6"/>
        <v>2137.5</v>
      </c>
      <c r="L871" s="10">
        <f t="shared" si="7"/>
        <v>641.25</v>
      </c>
      <c r="M871" s="11">
        <v>0.3</v>
      </c>
      <c r="O871" s="16"/>
      <c r="P871" s="17"/>
      <c r="Q871" s="12"/>
      <c r="R871" s="13"/>
    </row>
    <row r="872" spans="1:18" ht="15.75" customHeight="1">
      <c r="A872" s="1"/>
      <c r="B872" s="6" t="s">
        <v>31</v>
      </c>
      <c r="C872" s="6">
        <v>1189833</v>
      </c>
      <c r="D872" s="7">
        <v>44213</v>
      </c>
      <c r="E872" s="6" t="s">
        <v>33</v>
      </c>
      <c r="F872" s="6" t="s">
        <v>51</v>
      </c>
      <c r="G872" s="6" t="s">
        <v>52</v>
      </c>
      <c r="H872" s="6" t="s">
        <v>19</v>
      </c>
      <c r="I872" s="8">
        <v>0.45</v>
      </c>
      <c r="J872" s="9">
        <v>4750</v>
      </c>
      <c r="K872" s="10">
        <f t="shared" si="6"/>
        <v>2137.5</v>
      </c>
      <c r="L872" s="10">
        <f t="shared" si="7"/>
        <v>961.875</v>
      </c>
      <c r="M872" s="11">
        <v>0.45</v>
      </c>
      <c r="O872" s="16"/>
      <c r="P872" s="17"/>
      <c r="Q872" s="12"/>
      <c r="R872" s="13"/>
    </row>
    <row r="873" spans="1:18" ht="15.75" customHeight="1">
      <c r="A873" s="1"/>
      <c r="B873" s="6" t="s">
        <v>31</v>
      </c>
      <c r="C873" s="6">
        <v>1189833</v>
      </c>
      <c r="D873" s="7">
        <v>44213</v>
      </c>
      <c r="E873" s="6" t="s">
        <v>33</v>
      </c>
      <c r="F873" s="6" t="s">
        <v>51</v>
      </c>
      <c r="G873" s="6" t="s">
        <v>52</v>
      </c>
      <c r="H873" s="6" t="s">
        <v>20</v>
      </c>
      <c r="I873" s="8">
        <v>0.45</v>
      </c>
      <c r="J873" s="9">
        <v>3250</v>
      </c>
      <c r="K873" s="10">
        <f t="shared" si="6"/>
        <v>1462.5</v>
      </c>
      <c r="L873" s="10">
        <f t="shared" si="7"/>
        <v>585</v>
      </c>
      <c r="M873" s="11">
        <v>0.39999999999999997</v>
      </c>
      <c r="O873" s="16"/>
      <c r="P873" s="17"/>
      <c r="Q873" s="12"/>
      <c r="R873" s="13"/>
    </row>
    <row r="874" spans="1:18" ht="15.75" customHeight="1">
      <c r="A874" s="1"/>
      <c r="B874" s="6" t="s">
        <v>31</v>
      </c>
      <c r="C874" s="6">
        <v>1189833</v>
      </c>
      <c r="D874" s="7">
        <v>44213</v>
      </c>
      <c r="E874" s="6" t="s">
        <v>33</v>
      </c>
      <c r="F874" s="6" t="s">
        <v>51</v>
      </c>
      <c r="G874" s="6" t="s">
        <v>52</v>
      </c>
      <c r="H874" s="6" t="s">
        <v>21</v>
      </c>
      <c r="I874" s="8">
        <v>0.5</v>
      </c>
      <c r="J874" s="9">
        <v>2750</v>
      </c>
      <c r="K874" s="10">
        <f t="shared" si="6"/>
        <v>1375</v>
      </c>
      <c r="L874" s="10">
        <f t="shared" si="7"/>
        <v>825.00000000000011</v>
      </c>
      <c r="M874" s="11">
        <v>0.60000000000000009</v>
      </c>
      <c r="O874" s="16"/>
      <c r="P874" s="17"/>
      <c r="Q874" s="12"/>
      <c r="R874" s="13"/>
    </row>
    <row r="875" spans="1:18" ht="15.75" customHeight="1">
      <c r="A875" s="1"/>
      <c r="B875" s="6" t="s">
        <v>31</v>
      </c>
      <c r="C875" s="6">
        <v>1189833</v>
      </c>
      <c r="D875" s="7">
        <v>44213</v>
      </c>
      <c r="E875" s="6" t="s">
        <v>33</v>
      </c>
      <c r="F875" s="6" t="s">
        <v>51</v>
      </c>
      <c r="G875" s="6" t="s">
        <v>52</v>
      </c>
      <c r="H875" s="6" t="s">
        <v>22</v>
      </c>
      <c r="I875" s="8">
        <v>0.45</v>
      </c>
      <c r="J875" s="9">
        <v>4750</v>
      </c>
      <c r="K875" s="10">
        <f t="shared" si="6"/>
        <v>2137.5</v>
      </c>
      <c r="L875" s="10">
        <f t="shared" si="7"/>
        <v>534.375</v>
      </c>
      <c r="M875" s="11">
        <v>0.25</v>
      </c>
      <c r="O875" s="16"/>
      <c r="P875" s="17"/>
      <c r="Q875" s="12"/>
      <c r="R875" s="13"/>
    </row>
    <row r="876" spans="1:18" ht="15.75" customHeight="1">
      <c r="A876" s="1"/>
      <c r="B876" s="6" t="s">
        <v>31</v>
      </c>
      <c r="C876" s="6">
        <v>1189833</v>
      </c>
      <c r="D876" s="7">
        <v>44244</v>
      </c>
      <c r="E876" s="6" t="s">
        <v>33</v>
      </c>
      <c r="F876" s="6" t="s">
        <v>51</v>
      </c>
      <c r="G876" s="6" t="s">
        <v>52</v>
      </c>
      <c r="H876" s="6" t="s">
        <v>17</v>
      </c>
      <c r="I876" s="8">
        <v>0.35</v>
      </c>
      <c r="J876" s="9">
        <v>5250</v>
      </c>
      <c r="K876" s="10">
        <f t="shared" si="6"/>
        <v>1837.4999999999998</v>
      </c>
      <c r="L876" s="10">
        <f t="shared" si="7"/>
        <v>826.87499999999989</v>
      </c>
      <c r="M876" s="11">
        <v>0.45</v>
      </c>
      <c r="O876" s="16"/>
      <c r="P876" s="17"/>
      <c r="Q876" s="12"/>
      <c r="R876" s="13"/>
    </row>
    <row r="877" spans="1:18" ht="15.75" customHeight="1">
      <c r="A877" s="1"/>
      <c r="B877" s="6" t="s">
        <v>31</v>
      </c>
      <c r="C877" s="6">
        <v>1189833</v>
      </c>
      <c r="D877" s="7">
        <v>44244</v>
      </c>
      <c r="E877" s="6" t="s">
        <v>33</v>
      </c>
      <c r="F877" s="6" t="s">
        <v>51</v>
      </c>
      <c r="G877" s="6" t="s">
        <v>52</v>
      </c>
      <c r="H877" s="6" t="s">
        <v>18</v>
      </c>
      <c r="I877" s="8">
        <v>0.45</v>
      </c>
      <c r="J877" s="9">
        <v>4250</v>
      </c>
      <c r="K877" s="10">
        <f t="shared" si="6"/>
        <v>1912.5</v>
      </c>
      <c r="L877" s="10">
        <f t="shared" si="7"/>
        <v>573.75</v>
      </c>
      <c r="M877" s="11">
        <v>0.3</v>
      </c>
      <c r="O877" s="16"/>
      <c r="P877" s="17"/>
      <c r="Q877" s="12"/>
      <c r="R877" s="13"/>
    </row>
    <row r="878" spans="1:18" ht="15.75" customHeight="1">
      <c r="A878" s="1"/>
      <c r="B878" s="6" t="s">
        <v>31</v>
      </c>
      <c r="C878" s="6">
        <v>1189833</v>
      </c>
      <c r="D878" s="7">
        <v>44244</v>
      </c>
      <c r="E878" s="6" t="s">
        <v>33</v>
      </c>
      <c r="F878" s="6" t="s">
        <v>51</v>
      </c>
      <c r="G878" s="6" t="s">
        <v>52</v>
      </c>
      <c r="H878" s="6" t="s">
        <v>19</v>
      </c>
      <c r="I878" s="8">
        <v>0.45</v>
      </c>
      <c r="J878" s="9">
        <v>4500</v>
      </c>
      <c r="K878" s="10">
        <f t="shared" si="6"/>
        <v>2025</v>
      </c>
      <c r="L878" s="10">
        <f t="shared" si="7"/>
        <v>911.25</v>
      </c>
      <c r="M878" s="11">
        <v>0.45</v>
      </c>
      <c r="O878" s="16"/>
      <c r="P878" s="17"/>
      <c r="Q878" s="12"/>
      <c r="R878" s="13"/>
    </row>
    <row r="879" spans="1:18" ht="15.75" customHeight="1">
      <c r="A879" s="1"/>
      <c r="B879" s="6" t="s">
        <v>31</v>
      </c>
      <c r="C879" s="6">
        <v>1189833</v>
      </c>
      <c r="D879" s="7">
        <v>44244</v>
      </c>
      <c r="E879" s="6" t="s">
        <v>33</v>
      </c>
      <c r="F879" s="6" t="s">
        <v>51</v>
      </c>
      <c r="G879" s="6" t="s">
        <v>52</v>
      </c>
      <c r="H879" s="6" t="s">
        <v>20</v>
      </c>
      <c r="I879" s="8">
        <v>0.45</v>
      </c>
      <c r="J879" s="9">
        <v>3000</v>
      </c>
      <c r="K879" s="10">
        <f t="shared" si="6"/>
        <v>1350</v>
      </c>
      <c r="L879" s="10">
        <f t="shared" si="7"/>
        <v>540</v>
      </c>
      <c r="M879" s="11">
        <v>0.39999999999999997</v>
      </c>
      <c r="O879" s="16"/>
      <c r="P879" s="17"/>
      <c r="Q879" s="12"/>
      <c r="R879" s="13"/>
    </row>
    <row r="880" spans="1:18" ht="15.75" customHeight="1">
      <c r="A880" s="1"/>
      <c r="B880" s="6" t="s">
        <v>31</v>
      </c>
      <c r="C880" s="6">
        <v>1189833</v>
      </c>
      <c r="D880" s="7">
        <v>44244</v>
      </c>
      <c r="E880" s="6" t="s">
        <v>33</v>
      </c>
      <c r="F880" s="6" t="s">
        <v>51</v>
      </c>
      <c r="G880" s="6" t="s">
        <v>52</v>
      </c>
      <c r="H880" s="6" t="s">
        <v>21</v>
      </c>
      <c r="I880" s="8">
        <v>0.5</v>
      </c>
      <c r="J880" s="9">
        <v>2250</v>
      </c>
      <c r="K880" s="10">
        <f t="shared" si="6"/>
        <v>1125</v>
      </c>
      <c r="L880" s="10">
        <f t="shared" si="7"/>
        <v>675.00000000000011</v>
      </c>
      <c r="M880" s="11">
        <v>0.60000000000000009</v>
      </c>
      <c r="O880" s="16"/>
      <c r="P880" s="17"/>
      <c r="Q880" s="12"/>
      <c r="R880" s="13"/>
    </row>
    <row r="881" spans="1:18" ht="15.75" customHeight="1">
      <c r="A881" s="1"/>
      <c r="B881" s="6" t="s">
        <v>31</v>
      </c>
      <c r="C881" s="6">
        <v>1189833</v>
      </c>
      <c r="D881" s="7">
        <v>44244</v>
      </c>
      <c r="E881" s="6" t="s">
        <v>33</v>
      </c>
      <c r="F881" s="6" t="s">
        <v>51</v>
      </c>
      <c r="G881" s="6" t="s">
        <v>52</v>
      </c>
      <c r="H881" s="6" t="s">
        <v>22</v>
      </c>
      <c r="I881" s="8">
        <v>0.45</v>
      </c>
      <c r="J881" s="9">
        <v>4250</v>
      </c>
      <c r="K881" s="10">
        <f t="shared" si="6"/>
        <v>1912.5</v>
      </c>
      <c r="L881" s="10">
        <f t="shared" si="7"/>
        <v>478.125</v>
      </c>
      <c r="M881" s="11">
        <v>0.25</v>
      </c>
      <c r="O881" s="16"/>
      <c r="P881" s="17"/>
      <c r="Q881" s="12"/>
      <c r="R881" s="13"/>
    </row>
    <row r="882" spans="1:18" ht="15.75" customHeight="1">
      <c r="A882" s="1"/>
      <c r="B882" s="6" t="s">
        <v>31</v>
      </c>
      <c r="C882" s="6">
        <v>1189833</v>
      </c>
      <c r="D882" s="7">
        <v>44271</v>
      </c>
      <c r="E882" s="6" t="s">
        <v>33</v>
      </c>
      <c r="F882" s="6" t="s">
        <v>51</v>
      </c>
      <c r="G882" s="6" t="s">
        <v>52</v>
      </c>
      <c r="H882" s="6" t="s">
        <v>17</v>
      </c>
      <c r="I882" s="8">
        <v>0.35</v>
      </c>
      <c r="J882" s="9">
        <v>5750</v>
      </c>
      <c r="K882" s="10">
        <f t="shared" si="6"/>
        <v>2012.4999999999998</v>
      </c>
      <c r="L882" s="10">
        <f t="shared" si="7"/>
        <v>905.62499999999989</v>
      </c>
      <c r="M882" s="11">
        <v>0.45</v>
      </c>
      <c r="O882" s="16"/>
      <c r="P882" s="17"/>
      <c r="Q882" s="12"/>
      <c r="R882" s="13"/>
    </row>
    <row r="883" spans="1:18" ht="15.75" customHeight="1">
      <c r="A883" s="1"/>
      <c r="B883" s="6" t="s">
        <v>31</v>
      </c>
      <c r="C883" s="6">
        <v>1189833</v>
      </c>
      <c r="D883" s="7">
        <v>44271</v>
      </c>
      <c r="E883" s="6" t="s">
        <v>33</v>
      </c>
      <c r="F883" s="6" t="s">
        <v>51</v>
      </c>
      <c r="G883" s="6" t="s">
        <v>52</v>
      </c>
      <c r="H883" s="6" t="s">
        <v>18</v>
      </c>
      <c r="I883" s="8">
        <v>0.45</v>
      </c>
      <c r="J883" s="9">
        <v>4250</v>
      </c>
      <c r="K883" s="10">
        <f t="shared" si="6"/>
        <v>1912.5</v>
      </c>
      <c r="L883" s="10">
        <f t="shared" si="7"/>
        <v>573.75</v>
      </c>
      <c r="M883" s="11">
        <v>0.3</v>
      </c>
      <c r="O883" s="16"/>
      <c r="P883" s="17"/>
      <c r="Q883" s="12"/>
      <c r="R883" s="13"/>
    </row>
    <row r="884" spans="1:18" ht="15.75" customHeight="1">
      <c r="A884" s="1"/>
      <c r="B884" s="6" t="s">
        <v>31</v>
      </c>
      <c r="C884" s="6">
        <v>1189833</v>
      </c>
      <c r="D884" s="7">
        <v>44271</v>
      </c>
      <c r="E884" s="6" t="s">
        <v>33</v>
      </c>
      <c r="F884" s="6" t="s">
        <v>51</v>
      </c>
      <c r="G884" s="6" t="s">
        <v>52</v>
      </c>
      <c r="H884" s="6" t="s">
        <v>19</v>
      </c>
      <c r="I884" s="8">
        <v>0.45</v>
      </c>
      <c r="J884" s="9">
        <v>4250</v>
      </c>
      <c r="K884" s="10">
        <f t="shared" si="6"/>
        <v>1912.5</v>
      </c>
      <c r="L884" s="10">
        <f t="shared" si="7"/>
        <v>860.625</v>
      </c>
      <c r="M884" s="11">
        <v>0.45</v>
      </c>
      <c r="O884" s="16"/>
      <c r="P884" s="17"/>
      <c r="Q884" s="12"/>
      <c r="R884" s="13"/>
    </row>
    <row r="885" spans="1:18" ht="15.75" customHeight="1">
      <c r="A885" s="1"/>
      <c r="B885" s="6" t="s">
        <v>31</v>
      </c>
      <c r="C885" s="6">
        <v>1189833</v>
      </c>
      <c r="D885" s="7">
        <v>44271</v>
      </c>
      <c r="E885" s="6" t="s">
        <v>33</v>
      </c>
      <c r="F885" s="6" t="s">
        <v>51</v>
      </c>
      <c r="G885" s="6" t="s">
        <v>52</v>
      </c>
      <c r="H885" s="6" t="s">
        <v>20</v>
      </c>
      <c r="I885" s="8">
        <v>0.45</v>
      </c>
      <c r="J885" s="9">
        <v>3250</v>
      </c>
      <c r="K885" s="10">
        <f t="shared" si="6"/>
        <v>1462.5</v>
      </c>
      <c r="L885" s="10">
        <f t="shared" si="7"/>
        <v>585</v>
      </c>
      <c r="M885" s="11">
        <v>0.39999999999999997</v>
      </c>
      <c r="O885" s="16"/>
      <c r="P885" s="17"/>
      <c r="Q885" s="12"/>
      <c r="R885" s="13"/>
    </row>
    <row r="886" spans="1:18" ht="15.75" customHeight="1">
      <c r="A886" s="1"/>
      <c r="B886" s="6" t="s">
        <v>31</v>
      </c>
      <c r="C886" s="6">
        <v>1189833</v>
      </c>
      <c r="D886" s="7">
        <v>44271</v>
      </c>
      <c r="E886" s="6" t="s">
        <v>33</v>
      </c>
      <c r="F886" s="6" t="s">
        <v>51</v>
      </c>
      <c r="G886" s="6" t="s">
        <v>52</v>
      </c>
      <c r="H886" s="6" t="s">
        <v>21</v>
      </c>
      <c r="I886" s="8">
        <v>0.5</v>
      </c>
      <c r="J886" s="9">
        <v>2000</v>
      </c>
      <c r="K886" s="10">
        <f t="shared" si="6"/>
        <v>1000</v>
      </c>
      <c r="L886" s="10">
        <f t="shared" si="7"/>
        <v>600.00000000000011</v>
      </c>
      <c r="M886" s="11">
        <v>0.60000000000000009</v>
      </c>
      <c r="O886" s="16"/>
      <c r="P886" s="17"/>
      <c r="Q886" s="12"/>
      <c r="R886" s="13"/>
    </row>
    <row r="887" spans="1:18" ht="15.75" customHeight="1">
      <c r="A887" s="1"/>
      <c r="B887" s="6" t="s">
        <v>31</v>
      </c>
      <c r="C887" s="6">
        <v>1189833</v>
      </c>
      <c r="D887" s="7">
        <v>44271</v>
      </c>
      <c r="E887" s="6" t="s">
        <v>33</v>
      </c>
      <c r="F887" s="6" t="s">
        <v>51</v>
      </c>
      <c r="G887" s="6" t="s">
        <v>52</v>
      </c>
      <c r="H887" s="6" t="s">
        <v>22</v>
      </c>
      <c r="I887" s="8">
        <v>0.45</v>
      </c>
      <c r="J887" s="9">
        <v>4000</v>
      </c>
      <c r="K887" s="10">
        <f t="shared" si="6"/>
        <v>1800</v>
      </c>
      <c r="L887" s="10">
        <f t="shared" si="7"/>
        <v>450</v>
      </c>
      <c r="M887" s="11">
        <v>0.25</v>
      </c>
      <c r="O887" s="16"/>
      <c r="P887" s="17"/>
      <c r="Q887" s="12"/>
      <c r="R887" s="13"/>
    </row>
    <row r="888" spans="1:18" ht="15.75" customHeight="1">
      <c r="A888" s="1"/>
      <c r="B888" s="6" t="s">
        <v>31</v>
      </c>
      <c r="C888" s="6">
        <v>1189833</v>
      </c>
      <c r="D888" s="7">
        <v>44303</v>
      </c>
      <c r="E888" s="6" t="s">
        <v>33</v>
      </c>
      <c r="F888" s="6" t="s">
        <v>51</v>
      </c>
      <c r="G888" s="6" t="s">
        <v>52</v>
      </c>
      <c r="H888" s="6" t="s">
        <v>17</v>
      </c>
      <c r="I888" s="8">
        <v>0.45</v>
      </c>
      <c r="J888" s="9">
        <v>5750</v>
      </c>
      <c r="K888" s="10">
        <f t="shared" si="6"/>
        <v>2587.5</v>
      </c>
      <c r="L888" s="10">
        <f t="shared" si="7"/>
        <v>1164.375</v>
      </c>
      <c r="M888" s="11">
        <v>0.45</v>
      </c>
      <c r="O888" s="16"/>
      <c r="P888" s="17"/>
      <c r="Q888" s="12"/>
      <c r="R888" s="13"/>
    </row>
    <row r="889" spans="1:18" ht="15.75" customHeight="1">
      <c r="A889" s="1"/>
      <c r="B889" s="6" t="s">
        <v>31</v>
      </c>
      <c r="C889" s="6">
        <v>1189833</v>
      </c>
      <c r="D889" s="7">
        <v>44303</v>
      </c>
      <c r="E889" s="6" t="s">
        <v>33</v>
      </c>
      <c r="F889" s="6" t="s">
        <v>51</v>
      </c>
      <c r="G889" s="6" t="s">
        <v>52</v>
      </c>
      <c r="H889" s="6" t="s">
        <v>18</v>
      </c>
      <c r="I889" s="8">
        <v>0.45</v>
      </c>
      <c r="J889" s="9">
        <v>3750</v>
      </c>
      <c r="K889" s="10">
        <f t="shared" si="6"/>
        <v>1687.5</v>
      </c>
      <c r="L889" s="10">
        <f t="shared" si="7"/>
        <v>506.25</v>
      </c>
      <c r="M889" s="11">
        <v>0.3</v>
      </c>
      <c r="O889" s="16"/>
      <c r="P889" s="17"/>
      <c r="Q889" s="12"/>
      <c r="R889" s="13"/>
    </row>
    <row r="890" spans="1:18" ht="15.75" customHeight="1">
      <c r="A890" s="1"/>
      <c r="B890" s="6" t="s">
        <v>31</v>
      </c>
      <c r="C890" s="6">
        <v>1189833</v>
      </c>
      <c r="D890" s="7">
        <v>44303</v>
      </c>
      <c r="E890" s="6" t="s">
        <v>33</v>
      </c>
      <c r="F890" s="6" t="s">
        <v>51</v>
      </c>
      <c r="G890" s="6" t="s">
        <v>52</v>
      </c>
      <c r="H890" s="6" t="s">
        <v>19</v>
      </c>
      <c r="I890" s="8">
        <v>0.45</v>
      </c>
      <c r="J890" s="9">
        <v>4000</v>
      </c>
      <c r="K890" s="10">
        <f t="shared" si="6"/>
        <v>1800</v>
      </c>
      <c r="L890" s="10">
        <f t="shared" si="7"/>
        <v>810</v>
      </c>
      <c r="M890" s="11">
        <v>0.45</v>
      </c>
      <c r="O890" s="16"/>
      <c r="P890" s="17"/>
      <c r="Q890" s="12"/>
      <c r="R890" s="13"/>
    </row>
    <row r="891" spans="1:18" ht="15.75" customHeight="1">
      <c r="A891" s="1"/>
      <c r="B891" s="6" t="s">
        <v>31</v>
      </c>
      <c r="C891" s="6">
        <v>1189833</v>
      </c>
      <c r="D891" s="7">
        <v>44303</v>
      </c>
      <c r="E891" s="6" t="s">
        <v>33</v>
      </c>
      <c r="F891" s="6" t="s">
        <v>51</v>
      </c>
      <c r="G891" s="6" t="s">
        <v>52</v>
      </c>
      <c r="H891" s="6" t="s">
        <v>20</v>
      </c>
      <c r="I891" s="8">
        <v>0.4</v>
      </c>
      <c r="J891" s="9">
        <v>3000</v>
      </c>
      <c r="K891" s="10">
        <f t="shared" si="6"/>
        <v>1200</v>
      </c>
      <c r="L891" s="10">
        <f t="shared" si="7"/>
        <v>479.99999999999994</v>
      </c>
      <c r="M891" s="11">
        <v>0.39999999999999997</v>
      </c>
      <c r="O891" s="16"/>
      <c r="P891" s="17"/>
      <c r="Q891" s="12"/>
      <c r="R891" s="13"/>
    </row>
    <row r="892" spans="1:18" ht="15.75" customHeight="1">
      <c r="A892" s="1"/>
      <c r="B892" s="6" t="s">
        <v>31</v>
      </c>
      <c r="C892" s="6">
        <v>1189833</v>
      </c>
      <c r="D892" s="7">
        <v>44303</v>
      </c>
      <c r="E892" s="6" t="s">
        <v>33</v>
      </c>
      <c r="F892" s="6" t="s">
        <v>51</v>
      </c>
      <c r="G892" s="6" t="s">
        <v>52</v>
      </c>
      <c r="H892" s="6" t="s">
        <v>21</v>
      </c>
      <c r="I892" s="8">
        <v>0.45</v>
      </c>
      <c r="J892" s="9">
        <v>2000</v>
      </c>
      <c r="K892" s="10">
        <f t="shared" si="6"/>
        <v>900</v>
      </c>
      <c r="L892" s="10">
        <f t="shared" si="7"/>
        <v>540.00000000000011</v>
      </c>
      <c r="M892" s="11">
        <v>0.60000000000000009</v>
      </c>
      <c r="O892" s="16"/>
      <c r="P892" s="17"/>
      <c r="Q892" s="12"/>
      <c r="R892" s="13"/>
    </row>
    <row r="893" spans="1:18" ht="15.75" customHeight="1">
      <c r="A893" s="1"/>
      <c r="B893" s="6" t="s">
        <v>31</v>
      </c>
      <c r="C893" s="6">
        <v>1189833</v>
      </c>
      <c r="D893" s="7">
        <v>44303</v>
      </c>
      <c r="E893" s="6" t="s">
        <v>33</v>
      </c>
      <c r="F893" s="6" t="s">
        <v>51</v>
      </c>
      <c r="G893" s="6" t="s">
        <v>52</v>
      </c>
      <c r="H893" s="6" t="s">
        <v>22</v>
      </c>
      <c r="I893" s="8">
        <v>0.6</v>
      </c>
      <c r="J893" s="9">
        <v>3750</v>
      </c>
      <c r="K893" s="10">
        <f t="shared" si="6"/>
        <v>2250</v>
      </c>
      <c r="L893" s="10">
        <f t="shared" si="7"/>
        <v>562.5</v>
      </c>
      <c r="M893" s="11">
        <v>0.25</v>
      </c>
      <c r="O893" s="16"/>
      <c r="P893" s="17"/>
      <c r="Q893" s="12"/>
      <c r="R893" s="13"/>
    </row>
    <row r="894" spans="1:18" ht="15.75" customHeight="1">
      <c r="A894" s="1"/>
      <c r="B894" s="6" t="s">
        <v>31</v>
      </c>
      <c r="C894" s="6">
        <v>1189833</v>
      </c>
      <c r="D894" s="7">
        <v>44334</v>
      </c>
      <c r="E894" s="6" t="s">
        <v>33</v>
      </c>
      <c r="F894" s="6" t="s">
        <v>51</v>
      </c>
      <c r="G894" s="6" t="s">
        <v>52</v>
      </c>
      <c r="H894" s="6" t="s">
        <v>17</v>
      </c>
      <c r="I894" s="8">
        <v>0.4</v>
      </c>
      <c r="J894" s="9">
        <v>5750</v>
      </c>
      <c r="K894" s="10">
        <f t="shared" si="6"/>
        <v>2300</v>
      </c>
      <c r="L894" s="10">
        <f t="shared" si="7"/>
        <v>1035</v>
      </c>
      <c r="M894" s="11">
        <v>0.45</v>
      </c>
      <c r="O894" s="16"/>
      <c r="P894" s="17"/>
      <c r="Q894" s="12"/>
      <c r="R894" s="13"/>
    </row>
    <row r="895" spans="1:18" ht="15.75" customHeight="1">
      <c r="A895" s="1"/>
      <c r="B895" s="6" t="s">
        <v>31</v>
      </c>
      <c r="C895" s="6">
        <v>1189833</v>
      </c>
      <c r="D895" s="7">
        <v>44334</v>
      </c>
      <c r="E895" s="6" t="s">
        <v>33</v>
      </c>
      <c r="F895" s="6" t="s">
        <v>51</v>
      </c>
      <c r="G895" s="6" t="s">
        <v>52</v>
      </c>
      <c r="H895" s="6" t="s">
        <v>18</v>
      </c>
      <c r="I895" s="8">
        <v>0.45</v>
      </c>
      <c r="J895" s="9">
        <v>4250</v>
      </c>
      <c r="K895" s="10">
        <f t="shared" si="6"/>
        <v>1912.5</v>
      </c>
      <c r="L895" s="10">
        <f t="shared" si="7"/>
        <v>573.75</v>
      </c>
      <c r="M895" s="11">
        <v>0.3</v>
      </c>
      <c r="O895" s="16"/>
      <c r="P895" s="17"/>
      <c r="Q895" s="12"/>
      <c r="R895" s="13"/>
    </row>
    <row r="896" spans="1:18" ht="15.75" customHeight="1">
      <c r="A896" s="1"/>
      <c r="B896" s="6" t="s">
        <v>31</v>
      </c>
      <c r="C896" s="6">
        <v>1189833</v>
      </c>
      <c r="D896" s="7">
        <v>44334</v>
      </c>
      <c r="E896" s="6" t="s">
        <v>33</v>
      </c>
      <c r="F896" s="6" t="s">
        <v>51</v>
      </c>
      <c r="G896" s="6" t="s">
        <v>52</v>
      </c>
      <c r="H896" s="6" t="s">
        <v>19</v>
      </c>
      <c r="I896" s="8">
        <v>0.45</v>
      </c>
      <c r="J896" s="9">
        <v>4250</v>
      </c>
      <c r="K896" s="10">
        <f t="shared" si="6"/>
        <v>1912.5</v>
      </c>
      <c r="L896" s="10">
        <f t="shared" si="7"/>
        <v>860.625</v>
      </c>
      <c r="M896" s="11">
        <v>0.45</v>
      </c>
      <c r="O896" s="16"/>
      <c r="P896" s="17"/>
      <c r="Q896" s="12"/>
      <c r="R896" s="13"/>
    </row>
    <row r="897" spans="1:18" ht="15.75" customHeight="1">
      <c r="A897" s="1"/>
      <c r="B897" s="6" t="s">
        <v>31</v>
      </c>
      <c r="C897" s="6">
        <v>1189833</v>
      </c>
      <c r="D897" s="7">
        <v>44334</v>
      </c>
      <c r="E897" s="6" t="s">
        <v>33</v>
      </c>
      <c r="F897" s="6" t="s">
        <v>51</v>
      </c>
      <c r="G897" s="6" t="s">
        <v>52</v>
      </c>
      <c r="H897" s="6" t="s">
        <v>20</v>
      </c>
      <c r="I897" s="8">
        <v>0.4</v>
      </c>
      <c r="J897" s="9">
        <v>3250</v>
      </c>
      <c r="K897" s="10">
        <f t="shared" si="6"/>
        <v>1300</v>
      </c>
      <c r="L897" s="10">
        <f t="shared" si="7"/>
        <v>520</v>
      </c>
      <c r="M897" s="11">
        <v>0.39999999999999997</v>
      </c>
      <c r="O897" s="16"/>
      <c r="P897" s="17"/>
      <c r="Q897" s="12"/>
      <c r="R897" s="13"/>
    </row>
    <row r="898" spans="1:18" ht="15.75" customHeight="1">
      <c r="A898" s="1"/>
      <c r="B898" s="6" t="s">
        <v>31</v>
      </c>
      <c r="C898" s="6">
        <v>1189833</v>
      </c>
      <c r="D898" s="7">
        <v>44334</v>
      </c>
      <c r="E898" s="6" t="s">
        <v>33</v>
      </c>
      <c r="F898" s="6" t="s">
        <v>51</v>
      </c>
      <c r="G898" s="6" t="s">
        <v>52</v>
      </c>
      <c r="H898" s="6" t="s">
        <v>21</v>
      </c>
      <c r="I898" s="8">
        <v>0.45</v>
      </c>
      <c r="J898" s="9">
        <v>2250</v>
      </c>
      <c r="K898" s="10">
        <f t="shared" si="6"/>
        <v>1012.5</v>
      </c>
      <c r="L898" s="10">
        <f t="shared" si="7"/>
        <v>607.50000000000011</v>
      </c>
      <c r="M898" s="11">
        <v>0.60000000000000009</v>
      </c>
      <c r="O898" s="16"/>
      <c r="P898" s="17"/>
      <c r="Q898" s="12"/>
      <c r="R898" s="13"/>
    </row>
    <row r="899" spans="1:18" ht="15.75" customHeight="1">
      <c r="A899" s="1"/>
      <c r="B899" s="6" t="s">
        <v>31</v>
      </c>
      <c r="C899" s="6">
        <v>1189833</v>
      </c>
      <c r="D899" s="7">
        <v>44334</v>
      </c>
      <c r="E899" s="6" t="s">
        <v>33</v>
      </c>
      <c r="F899" s="6" t="s">
        <v>51</v>
      </c>
      <c r="G899" s="6" t="s">
        <v>52</v>
      </c>
      <c r="H899" s="6" t="s">
        <v>22</v>
      </c>
      <c r="I899" s="8">
        <v>0.6</v>
      </c>
      <c r="J899" s="9">
        <v>4000</v>
      </c>
      <c r="K899" s="10">
        <f t="shared" si="6"/>
        <v>2400</v>
      </c>
      <c r="L899" s="10">
        <f t="shared" si="7"/>
        <v>600</v>
      </c>
      <c r="M899" s="11">
        <v>0.25</v>
      </c>
      <c r="O899" s="16"/>
      <c r="P899" s="17"/>
      <c r="Q899" s="12"/>
      <c r="R899" s="13"/>
    </row>
    <row r="900" spans="1:18" ht="15.75" customHeight="1">
      <c r="A900" s="1"/>
      <c r="B900" s="6" t="s">
        <v>31</v>
      </c>
      <c r="C900" s="6">
        <v>1189833</v>
      </c>
      <c r="D900" s="7">
        <v>44364</v>
      </c>
      <c r="E900" s="6" t="s">
        <v>33</v>
      </c>
      <c r="F900" s="6" t="s">
        <v>51</v>
      </c>
      <c r="G900" s="6" t="s">
        <v>52</v>
      </c>
      <c r="H900" s="6" t="s">
        <v>17</v>
      </c>
      <c r="I900" s="8">
        <v>0.4</v>
      </c>
      <c r="J900" s="9">
        <v>6750</v>
      </c>
      <c r="K900" s="10">
        <f t="shared" si="6"/>
        <v>2700</v>
      </c>
      <c r="L900" s="10">
        <f t="shared" si="7"/>
        <v>1215</v>
      </c>
      <c r="M900" s="11">
        <v>0.45</v>
      </c>
      <c r="O900" s="16"/>
      <c r="P900" s="17"/>
      <c r="Q900" s="12"/>
      <c r="R900" s="13"/>
    </row>
    <row r="901" spans="1:18" ht="15.75" customHeight="1">
      <c r="A901" s="1"/>
      <c r="B901" s="6" t="s">
        <v>31</v>
      </c>
      <c r="C901" s="6">
        <v>1189833</v>
      </c>
      <c r="D901" s="7">
        <v>44364</v>
      </c>
      <c r="E901" s="6" t="s">
        <v>33</v>
      </c>
      <c r="F901" s="6" t="s">
        <v>51</v>
      </c>
      <c r="G901" s="6" t="s">
        <v>52</v>
      </c>
      <c r="H901" s="6" t="s">
        <v>18</v>
      </c>
      <c r="I901" s="8">
        <v>0.45</v>
      </c>
      <c r="J901" s="9">
        <v>5250</v>
      </c>
      <c r="K901" s="10">
        <f t="shared" si="6"/>
        <v>2362.5</v>
      </c>
      <c r="L901" s="10">
        <f t="shared" si="7"/>
        <v>708.75</v>
      </c>
      <c r="M901" s="11">
        <v>0.3</v>
      </c>
      <c r="O901" s="16"/>
      <c r="P901" s="17"/>
      <c r="Q901" s="12"/>
      <c r="R901" s="13"/>
    </row>
    <row r="902" spans="1:18" ht="15.75" customHeight="1">
      <c r="A902" s="1"/>
      <c r="B902" s="6" t="s">
        <v>31</v>
      </c>
      <c r="C902" s="6">
        <v>1189833</v>
      </c>
      <c r="D902" s="7">
        <v>44364</v>
      </c>
      <c r="E902" s="6" t="s">
        <v>33</v>
      </c>
      <c r="F902" s="6" t="s">
        <v>51</v>
      </c>
      <c r="G902" s="6" t="s">
        <v>52</v>
      </c>
      <c r="H902" s="6" t="s">
        <v>19</v>
      </c>
      <c r="I902" s="8">
        <v>0.45</v>
      </c>
      <c r="J902" s="9">
        <v>5500</v>
      </c>
      <c r="K902" s="10">
        <f t="shared" si="6"/>
        <v>2475</v>
      </c>
      <c r="L902" s="10">
        <f t="shared" si="7"/>
        <v>1113.75</v>
      </c>
      <c r="M902" s="11">
        <v>0.45</v>
      </c>
      <c r="O902" s="16"/>
      <c r="P902" s="17"/>
      <c r="Q902" s="12"/>
      <c r="R902" s="13"/>
    </row>
    <row r="903" spans="1:18" ht="15.75" customHeight="1">
      <c r="A903" s="1"/>
      <c r="B903" s="6" t="s">
        <v>31</v>
      </c>
      <c r="C903" s="6">
        <v>1189833</v>
      </c>
      <c r="D903" s="7">
        <v>44364</v>
      </c>
      <c r="E903" s="6" t="s">
        <v>33</v>
      </c>
      <c r="F903" s="6" t="s">
        <v>51</v>
      </c>
      <c r="G903" s="6" t="s">
        <v>52</v>
      </c>
      <c r="H903" s="6" t="s">
        <v>20</v>
      </c>
      <c r="I903" s="8">
        <v>0.4</v>
      </c>
      <c r="J903" s="9">
        <v>4250</v>
      </c>
      <c r="K903" s="10">
        <f t="shared" si="6"/>
        <v>1700</v>
      </c>
      <c r="L903" s="10">
        <f t="shared" si="7"/>
        <v>680</v>
      </c>
      <c r="M903" s="11">
        <v>0.39999999999999997</v>
      </c>
      <c r="O903" s="16"/>
      <c r="P903" s="17"/>
      <c r="Q903" s="12"/>
      <c r="R903" s="13"/>
    </row>
    <row r="904" spans="1:18" ht="15.75" customHeight="1">
      <c r="A904" s="1"/>
      <c r="B904" s="6" t="s">
        <v>31</v>
      </c>
      <c r="C904" s="6">
        <v>1189833</v>
      </c>
      <c r="D904" s="7">
        <v>44364</v>
      </c>
      <c r="E904" s="6" t="s">
        <v>33</v>
      </c>
      <c r="F904" s="6" t="s">
        <v>51</v>
      </c>
      <c r="G904" s="6" t="s">
        <v>52</v>
      </c>
      <c r="H904" s="6" t="s">
        <v>21</v>
      </c>
      <c r="I904" s="8">
        <v>0.45</v>
      </c>
      <c r="J904" s="9">
        <v>3000</v>
      </c>
      <c r="K904" s="10">
        <f t="shared" si="6"/>
        <v>1350</v>
      </c>
      <c r="L904" s="10">
        <f t="shared" si="7"/>
        <v>810.00000000000011</v>
      </c>
      <c r="M904" s="11">
        <v>0.60000000000000009</v>
      </c>
      <c r="O904" s="16"/>
      <c r="P904" s="17"/>
      <c r="Q904" s="12"/>
      <c r="R904" s="13"/>
    </row>
    <row r="905" spans="1:18" ht="15.75" customHeight="1">
      <c r="A905" s="1"/>
      <c r="B905" s="6" t="s">
        <v>31</v>
      </c>
      <c r="C905" s="6">
        <v>1189833</v>
      </c>
      <c r="D905" s="7">
        <v>44364</v>
      </c>
      <c r="E905" s="6" t="s">
        <v>33</v>
      </c>
      <c r="F905" s="6" t="s">
        <v>51</v>
      </c>
      <c r="G905" s="6" t="s">
        <v>52</v>
      </c>
      <c r="H905" s="6" t="s">
        <v>22</v>
      </c>
      <c r="I905" s="8">
        <v>0.6</v>
      </c>
      <c r="J905" s="9">
        <v>6000</v>
      </c>
      <c r="K905" s="10">
        <f t="shared" si="6"/>
        <v>3600</v>
      </c>
      <c r="L905" s="10">
        <f t="shared" si="7"/>
        <v>900</v>
      </c>
      <c r="M905" s="11">
        <v>0.25</v>
      </c>
      <c r="O905" s="16"/>
      <c r="P905" s="17"/>
      <c r="Q905" s="12"/>
      <c r="R905" s="13"/>
    </row>
    <row r="906" spans="1:18" ht="15.75" customHeight="1">
      <c r="A906" s="1"/>
      <c r="B906" s="6" t="s">
        <v>31</v>
      </c>
      <c r="C906" s="6">
        <v>1189833</v>
      </c>
      <c r="D906" s="7">
        <v>44393</v>
      </c>
      <c r="E906" s="6" t="s">
        <v>33</v>
      </c>
      <c r="F906" s="6" t="s">
        <v>51</v>
      </c>
      <c r="G906" s="6" t="s">
        <v>52</v>
      </c>
      <c r="H906" s="6" t="s">
        <v>17</v>
      </c>
      <c r="I906" s="8">
        <v>0.4</v>
      </c>
      <c r="J906" s="9">
        <v>7500</v>
      </c>
      <c r="K906" s="10">
        <f t="shared" si="6"/>
        <v>3000</v>
      </c>
      <c r="L906" s="10">
        <f t="shared" si="7"/>
        <v>1350</v>
      </c>
      <c r="M906" s="11">
        <v>0.45</v>
      </c>
      <c r="O906" s="16"/>
      <c r="P906" s="17"/>
      <c r="Q906" s="12"/>
      <c r="R906" s="13"/>
    </row>
    <row r="907" spans="1:18" ht="15.75" customHeight="1">
      <c r="A907" s="1"/>
      <c r="B907" s="6" t="s">
        <v>31</v>
      </c>
      <c r="C907" s="6">
        <v>1189833</v>
      </c>
      <c r="D907" s="7">
        <v>44393</v>
      </c>
      <c r="E907" s="6" t="s">
        <v>33</v>
      </c>
      <c r="F907" s="6" t="s">
        <v>51</v>
      </c>
      <c r="G907" s="6" t="s">
        <v>52</v>
      </c>
      <c r="H907" s="6" t="s">
        <v>18</v>
      </c>
      <c r="I907" s="8">
        <v>0.45</v>
      </c>
      <c r="J907" s="9">
        <v>6000</v>
      </c>
      <c r="K907" s="10">
        <f t="shared" si="6"/>
        <v>2700</v>
      </c>
      <c r="L907" s="10">
        <f t="shared" si="7"/>
        <v>810</v>
      </c>
      <c r="M907" s="11">
        <v>0.3</v>
      </c>
      <c r="O907" s="16"/>
      <c r="P907" s="17"/>
      <c r="Q907" s="12"/>
      <c r="R907" s="13"/>
    </row>
    <row r="908" spans="1:18" ht="15.75" customHeight="1">
      <c r="A908" s="1"/>
      <c r="B908" s="6" t="s">
        <v>31</v>
      </c>
      <c r="C908" s="6">
        <v>1189833</v>
      </c>
      <c r="D908" s="7">
        <v>44393</v>
      </c>
      <c r="E908" s="6" t="s">
        <v>33</v>
      </c>
      <c r="F908" s="6" t="s">
        <v>51</v>
      </c>
      <c r="G908" s="6" t="s">
        <v>52</v>
      </c>
      <c r="H908" s="6" t="s">
        <v>19</v>
      </c>
      <c r="I908" s="8">
        <v>0.45</v>
      </c>
      <c r="J908" s="9">
        <v>5500</v>
      </c>
      <c r="K908" s="10">
        <f t="shared" si="6"/>
        <v>2475</v>
      </c>
      <c r="L908" s="10">
        <f t="shared" si="7"/>
        <v>1113.75</v>
      </c>
      <c r="M908" s="11">
        <v>0.45</v>
      </c>
      <c r="O908" s="16"/>
      <c r="P908" s="17"/>
      <c r="Q908" s="12"/>
      <c r="R908" s="13"/>
    </row>
    <row r="909" spans="1:18" ht="15.75" customHeight="1">
      <c r="A909" s="1"/>
      <c r="B909" s="6" t="s">
        <v>31</v>
      </c>
      <c r="C909" s="6">
        <v>1189833</v>
      </c>
      <c r="D909" s="7">
        <v>44393</v>
      </c>
      <c r="E909" s="6" t="s">
        <v>33</v>
      </c>
      <c r="F909" s="6" t="s">
        <v>51</v>
      </c>
      <c r="G909" s="6" t="s">
        <v>52</v>
      </c>
      <c r="H909" s="6" t="s">
        <v>20</v>
      </c>
      <c r="I909" s="8">
        <v>0.4</v>
      </c>
      <c r="J909" s="9">
        <v>4500</v>
      </c>
      <c r="K909" s="10">
        <f t="shared" si="6"/>
        <v>1800</v>
      </c>
      <c r="L909" s="10">
        <f t="shared" si="7"/>
        <v>719.99999999999989</v>
      </c>
      <c r="M909" s="11">
        <v>0.39999999999999997</v>
      </c>
      <c r="O909" s="16"/>
      <c r="P909" s="17"/>
      <c r="Q909" s="12"/>
      <c r="R909" s="13"/>
    </row>
    <row r="910" spans="1:18" ht="15.75" customHeight="1">
      <c r="A910" s="1"/>
      <c r="B910" s="6" t="s">
        <v>31</v>
      </c>
      <c r="C910" s="6">
        <v>1189833</v>
      </c>
      <c r="D910" s="7">
        <v>44393</v>
      </c>
      <c r="E910" s="6" t="s">
        <v>33</v>
      </c>
      <c r="F910" s="6" t="s">
        <v>51</v>
      </c>
      <c r="G910" s="6" t="s">
        <v>52</v>
      </c>
      <c r="H910" s="6" t="s">
        <v>21</v>
      </c>
      <c r="I910" s="8">
        <v>0.45</v>
      </c>
      <c r="J910" s="9">
        <v>4750</v>
      </c>
      <c r="K910" s="10">
        <f t="shared" si="6"/>
        <v>2137.5</v>
      </c>
      <c r="L910" s="10">
        <f t="shared" si="7"/>
        <v>1282.5000000000002</v>
      </c>
      <c r="M910" s="11">
        <v>0.60000000000000009</v>
      </c>
      <c r="O910" s="16"/>
      <c r="P910" s="17"/>
      <c r="Q910" s="12"/>
      <c r="R910" s="13"/>
    </row>
    <row r="911" spans="1:18" ht="15.75" customHeight="1">
      <c r="A911" s="1"/>
      <c r="B911" s="6" t="s">
        <v>31</v>
      </c>
      <c r="C911" s="6">
        <v>1189833</v>
      </c>
      <c r="D911" s="7">
        <v>44393</v>
      </c>
      <c r="E911" s="6" t="s">
        <v>33</v>
      </c>
      <c r="F911" s="6" t="s">
        <v>51</v>
      </c>
      <c r="G911" s="6" t="s">
        <v>52</v>
      </c>
      <c r="H911" s="6" t="s">
        <v>22</v>
      </c>
      <c r="I911" s="8">
        <v>0.6</v>
      </c>
      <c r="J911" s="9">
        <v>4750</v>
      </c>
      <c r="K911" s="10">
        <f t="shared" si="6"/>
        <v>2850</v>
      </c>
      <c r="L911" s="10">
        <f t="shared" si="7"/>
        <v>712.5</v>
      </c>
      <c r="M911" s="11">
        <v>0.25</v>
      </c>
      <c r="O911" s="16"/>
      <c r="P911" s="17"/>
      <c r="Q911" s="12"/>
      <c r="R911" s="13"/>
    </row>
    <row r="912" spans="1:18" ht="15.75" customHeight="1">
      <c r="A912" s="1"/>
      <c r="B912" s="6" t="s">
        <v>31</v>
      </c>
      <c r="C912" s="6">
        <v>1189833</v>
      </c>
      <c r="D912" s="7">
        <v>44425</v>
      </c>
      <c r="E912" s="6" t="s">
        <v>33</v>
      </c>
      <c r="F912" s="6" t="s">
        <v>51</v>
      </c>
      <c r="G912" s="6" t="s">
        <v>52</v>
      </c>
      <c r="H912" s="6" t="s">
        <v>17</v>
      </c>
      <c r="I912" s="8">
        <v>0.45</v>
      </c>
      <c r="J912" s="9">
        <v>6750</v>
      </c>
      <c r="K912" s="10">
        <f t="shared" si="6"/>
        <v>3037.5</v>
      </c>
      <c r="L912" s="10">
        <f t="shared" si="7"/>
        <v>1366.875</v>
      </c>
      <c r="M912" s="11">
        <v>0.45</v>
      </c>
      <c r="O912" s="16"/>
      <c r="P912" s="17"/>
      <c r="Q912" s="12"/>
      <c r="R912" s="13"/>
    </row>
    <row r="913" spans="1:18" ht="15.75" customHeight="1">
      <c r="A913" s="1"/>
      <c r="B913" s="6" t="s">
        <v>31</v>
      </c>
      <c r="C913" s="6">
        <v>1189833</v>
      </c>
      <c r="D913" s="7">
        <v>44425</v>
      </c>
      <c r="E913" s="6" t="s">
        <v>33</v>
      </c>
      <c r="F913" s="6" t="s">
        <v>51</v>
      </c>
      <c r="G913" s="6" t="s">
        <v>52</v>
      </c>
      <c r="H913" s="6" t="s">
        <v>18</v>
      </c>
      <c r="I913" s="8">
        <v>0.55000000000000004</v>
      </c>
      <c r="J913" s="9">
        <v>6250</v>
      </c>
      <c r="K913" s="10">
        <f t="shared" si="6"/>
        <v>3437.5000000000005</v>
      </c>
      <c r="L913" s="10">
        <f t="shared" si="7"/>
        <v>1031.25</v>
      </c>
      <c r="M913" s="11">
        <v>0.3</v>
      </c>
      <c r="O913" s="16"/>
      <c r="P913" s="17"/>
      <c r="Q913" s="12"/>
      <c r="R913" s="13"/>
    </row>
    <row r="914" spans="1:18" ht="15.75" customHeight="1">
      <c r="A914" s="1"/>
      <c r="B914" s="6" t="s">
        <v>31</v>
      </c>
      <c r="C914" s="6">
        <v>1189833</v>
      </c>
      <c r="D914" s="7">
        <v>44425</v>
      </c>
      <c r="E914" s="6" t="s">
        <v>33</v>
      </c>
      <c r="F914" s="6" t="s">
        <v>51</v>
      </c>
      <c r="G914" s="6" t="s">
        <v>52</v>
      </c>
      <c r="H914" s="6" t="s">
        <v>19</v>
      </c>
      <c r="I914" s="8">
        <v>0.5</v>
      </c>
      <c r="J914" s="9">
        <v>5000</v>
      </c>
      <c r="K914" s="10">
        <f t="shared" si="6"/>
        <v>2500</v>
      </c>
      <c r="L914" s="10">
        <f t="shared" si="7"/>
        <v>1125</v>
      </c>
      <c r="M914" s="11">
        <v>0.45</v>
      </c>
      <c r="O914" s="16"/>
      <c r="P914" s="17"/>
      <c r="Q914" s="12"/>
      <c r="R914" s="13"/>
    </row>
    <row r="915" spans="1:18" ht="15.75" customHeight="1">
      <c r="A915" s="1"/>
      <c r="B915" s="6" t="s">
        <v>31</v>
      </c>
      <c r="C915" s="6">
        <v>1189833</v>
      </c>
      <c r="D915" s="7">
        <v>44425</v>
      </c>
      <c r="E915" s="6" t="s">
        <v>33</v>
      </c>
      <c r="F915" s="6" t="s">
        <v>51</v>
      </c>
      <c r="G915" s="6" t="s">
        <v>52</v>
      </c>
      <c r="H915" s="6" t="s">
        <v>20</v>
      </c>
      <c r="I915" s="8">
        <v>0.45</v>
      </c>
      <c r="J915" s="9">
        <v>4250</v>
      </c>
      <c r="K915" s="10">
        <f t="shared" si="6"/>
        <v>1912.5</v>
      </c>
      <c r="L915" s="10">
        <f t="shared" si="7"/>
        <v>764.99999999999989</v>
      </c>
      <c r="M915" s="11">
        <v>0.39999999999999997</v>
      </c>
      <c r="O915" s="16"/>
      <c r="P915" s="17"/>
      <c r="Q915" s="12"/>
      <c r="R915" s="13"/>
    </row>
    <row r="916" spans="1:18" ht="15.75" customHeight="1">
      <c r="A916" s="1"/>
      <c r="B916" s="6" t="s">
        <v>31</v>
      </c>
      <c r="C916" s="6">
        <v>1189833</v>
      </c>
      <c r="D916" s="7">
        <v>44425</v>
      </c>
      <c r="E916" s="6" t="s">
        <v>33</v>
      </c>
      <c r="F916" s="6" t="s">
        <v>51</v>
      </c>
      <c r="G916" s="6" t="s">
        <v>52</v>
      </c>
      <c r="H916" s="6" t="s">
        <v>21</v>
      </c>
      <c r="I916" s="8">
        <v>0.54999999999999993</v>
      </c>
      <c r="J916" s="9">
        <v>4250</v>
      </c>
      <c r="K916" s="10">
        <f t="shared" si="6"/>
        <v>2337.4999999999995</v>
      </c>
      <c r="L916" s="10">
        <f t="shared" si="7"/>
        <v>1402.5</v>
      </c>
      <c r="M916" s="11">
        <v>0.60000000000000009</v>
      </c>
      <c r="O916" s="16"/>
      <c r="P916" s="17"/>
      <c r="Q916" s="12"/>
      <c r="R916" s="13"/>
    </row>
    <row r="917" spans="1:18" ht="15.75" customHeight="1">
      <c r="A917" s="1"/>
      <c r="B917" s="6" t="s">
        <v>31</v>
      </c>
      <c r="C917" s="6">
        <v>1189833</v>
      </c>
      <c r="D917" s="7">
        <v>44425</v>
      </c>
      <c r="E917" s="6" t="s">
        <v>33</v>
      </c>
      <c r="F917" s="6" t="s">
        <v>51</v>
      </c>
      <c r="G917" s="6" t="s">
        <v>52</v>
      </c>
      <c r="H917" s="6" t="s">
        <v>22</v>
      </c>
      <c r="I917" s="8">
        <v>0.6</v>
      </c>
      <c r="J917" s="9">
        <v>4000</v>
      </c>
      <c r="K917" s="10">
        <f t="shared" si="6"/>
        <v>2400</v>
      </c>
      <c r="L917" s="10">
        <f t="shared" si="7"/>
        <v>600</v>
      </c>
      <c r="M917" s="11">
        <v>0.25</v>
      </c>
      <c r="O917" s="16"/>
      <c r="P917" s="17"/>
      <c r="Q917" s="12"/>
      <c r="R917" s="13"/>
    </row>
    <row r="918" spans="1:18" ht="15.75" customHeight="1">
      <c r="A918" s="1"/>
      <c r="B918" s="6" t="s">
        <v>31</v>
      </c>
      <c r="C918" s="6">
        <v>1189833</v>
      </c>
      <c r="D918" s="7">
        <v>44457</v>
      </c>
      <c r="E918" s="6" t="s">
        <v>33</v>
      </c>
      <c r="F918" s="6" t="s">
        <v>51</v>
      </c>
      <c r="G918" s="6" t="s">
        <v>52</v>
      </c>
      <c r="H918" s="6" t="s">
        <v>17</v>
      </c>
      <c r="I918" s="8">
        <v>0.45</v>
      </c>
      <c r="J918" s="9">
        <v>6000</v>
      </c>
      <c r="K918" s="10">
        <f t="shared" si="6"/>
        <v>2700</v>
      </c>
      <c r="L918" s="10">
        <f t="shared" si="7"/>
        <v>1215</v>
      </c>
      <c r="M918" s="11">
        <v>0.45</v>
      </c>
      <c r="O918" s="16"/>
      <c r="P918" s="17"/>
      <c r="Q918" s="12"/>
      <c r="R918" s="13"/>
    </row>
    <row r="919" spans="1:18" ht="15.75" customHeight="1">
      <c r="A919" s="1"/>
      <c r="B919" s="6" t="s">
        <v>31</v>
      </c>
      <c r="C919" s="6">
        <v>1189833</v>
      </c>
      <c r="D919" s="7">
        <v>44457</v>
      </c>
      <c r="E919" s="6" t="s">
        <v>33</v>
      </c>
      <c r="F919" s="6" t="s">
        <v>51</v>
      </c>
      <c r="G919" s="6" t="s">
        <v>52</v>
      </c>
      <c r="H919" s="6" t="s">
        <v>18</v>
      </c>
      <c r="I919" s="8">
        <v>0.5</v>
      </c>
      <c r="J919" s="9">
        <v>6000</v>
      </c>
      <c r="K919" s="10">
        <f t="shared" si="6"/>
        <v>3000</v>
      </c>
      <c r="L919" s="10">
        <f t="shared" si="7"/>
        <v>900</v>
      </c>
      <c r="M919" s="11">
        <v>0.3</v>
      </c>
      <c r="O919" s="16"/>
      <c r="P919" s="17"/>
      <c r="Q919" s="12"/>
      <c r="R919" s="13"/>
    </row>
    <row r="920" spans="1:18" ht="15.75" customHeight="1">
      <c r="A920" s="1"/>
      <c r="B920" s="6" t="s">
        <v>31</v>
      </c>
      <c r="C920" s="6">
        <v>1189833</v>
      </c>
      <c r="D920" s="7">
        <v>44457</v>
      </c>
      <c r="E920" s="6" t="s">
        <v>33</v>
      </c>
      <c r="F920" s="6" t="s">
        <v>51</v>
      </c>
      <c r="G920" s="6" t="s">
        <v>52</v>
      </c>
      <c r="H920" s="6" t="s">
        <v>19</v>
      </c>
      <c r="I920" s="8">
        <v>0.45</v>
      </c>
      <c r="J920" s="9">
        <v>4500</v>
      </c>
      <c r="K920" s="10">
        <f t="shared" si="6"/>
        <v>2025</v>
      </c>
      <c r="L920" s="10">
        <f t="shared" si="7"/>
        <v>911.25</v>
      </c>
      <c r="M920" s="11">
        <v>0.45</v>
      </c>
      <c r="O920" s="16"/>
      <c r="P920" s="17"/>
      <c r="Q920" s="12"/>
      <c r="R920" s="13"/>
    </row>
    <row r="921" spans="1:18" ht="15.75" customHeight="1">
      <c r="A921" s="1"/>
      <c r="B921" s="6" t="s">
        <v>31</v>
      </c>
      <c r="C921" s="6">
        <v>1189833</v>
      </c>
      <c r="D921" s="7">
        <v>44457</v>
      </c>
      <c r="E921" s="6" t="s">
        <v>33</v>
      </c>
      <c r="F921" s="6" t="s">
        <v>51</v>
      </c>
      <c r="G921" s="6" t="s">
        <v>52</v>
      </c>
      <c r="H921" s="6" t="s">
        <v>20</v>
      </c>
      <c r="I921" s="8">
        <v>0.45</v>
      </c>
      <c r="J921" s="9">
        <v>4000</v>
      </c>
      <c r="K921" s="10">
        <f t="shared" si="6"/>
        <v>1800</v>
      </c>
      <c r="L921" s="10">
        <f t="shared" si="7"/>
        <v>719.99999999999989</v>
      </c>
      <c r="M921" s="11">
        <v>0.39999999999999997</v>
      </c>
      <c r="O921" s="16"/>
      <c r="P921" s="17"/>
      <c r="Q921" s="12"/>
      <c r="R921" s="13"/>
    </row>
    <row r="922" spans="1:18" ht="15.75" customHeight="1">
      <c r="A922" s="1"/>
      <c r="B922" s="6" t="s">
        <v>31</v>
      </c>
      <c r="C922" s="6">
        <v>1189833</v>
      </c>
      <c r="D922" s="7">
        <v>44457</v>
      </c>
      <c r="E922" s="6" t="s">
        <v>33</v>
      </c>
      <c r="F922" s="6" t="s">
        <v>51</v>
      </c>
      <c r="G922" s="6" t="s">
        <v>52</v>
      </c>
      <c r="H922" s="6" t="s">
        <v>21</v>
      </c>
      <c r="I922" s="8">
        <v>0.54999999999999993</v>
      </c>
      <c r="J922" s="9">
        <v>4000</v>
      </c>
      <c r="K922" s="10">
        <f t="shared" si="6"/>
        <v>2199.9999999999995</v>
      </c>
      <c r="L922" s="10">
        <f t="shared" si="7"/>
        <v>1320</v>
      </c>
      <c r="M922" s="11">
        <v>0.60000000000000009</v>
      </c>
      <c r="O922" s="16"/>
      <c r="P922" s="17"/>
      <c r="Q922" s="12"/>
      <c r="R922" s="13"/>
    </row>
    <row r="923" spans="1:18" ht="15.75" customHeight="1">
      <c r="A923" s="1"/>
      <c r="B923" s="6" t="s">
        <v>31</v>
      </c>
      <c r="C923" s="6">
        <v>1189833</v>
      </c>
      <c r="D923" s="7">
        <v>44457</v>
      </c>
      <c r="E923" s="6" t="s">
        <v>33</v>
      </c>
      <c r="F923" s="6" t="s">
        <v>51</v>
      </c>
      <c r="G923" s="6" t="s">
        <v>52</v>
      </c>
      <c r="H923" s="6" t="s">
        <v>22</v>
      </c>
      <c r="I923" s="8">
        <v>0.6</v>
      </c>
      <c r="J923" s="9">
        <v>4500</v>
      </c>
      <c r="K923" s="10">
        <f t="shared" si="6"/>
        <v>2700</v>
      </c>
      <c r="L923" s="10">
        <f t="shared" si="7"/>
        <v>675</v>
      </c>
      <c r="M923" s="11">
        <v>0.25</v>
      </c>
      <c r="O923" s="16"/>
      <c r="P923" s="17"/>
      <c r="Q923" s="12"/>
      <c r="R923" s="13"/>
    </row>
    <row r="924" spans="1:18" ht="15.75" customHeight="1">
      <c r="A924" s="1"/>
      <c r="B924" s="6" t="s">
        <v>31</v>
      </c>
      <c r="C924" s="6">
        <v>1189833</v>
      </c>
      <c r="D924" s="7">
        <v>44486</v>
      </c>
      <c r="E924" s="6" t="s">
        <v>33</v>
      </c>
      <c r="F924" s="6" t="s">
        <v>51</v>
      </c>
      <c r="G924" s="6" t="s">
        <v>52</v>
      </c>
      <c r="H924" s="6" t="s">
        <v>17</v>
      </c>
      <c r="I924" s="8">
        <v>0.45</v>
      </c>
      <c r="J924" s="9">
        <v>5500</v>
      </c>
      <c r="K924" s="10">
        <f t="shared" si="6"/>
        <v>2475</v>
      </c>
      <c r="L924" s="10">
        <f t="shared" si="7"/>
        <v>1113.75</v>
      </c>
      <c r="M924" s="11">
        <v>0.45</v>
      </c>
      <c r="O924" s="16"/>
      <c r="P924" s="17"/>
      <c r="Q924" s="12"/>
      <c r="R924" s="13"/>
    </row>
    <row r="925" spans="1:18" ht="15.75" customHeight="1">
      <c r="A925" s="1"/>
      <c r="B925" s="6" t="s">
        <v>31</v>
      </c>
      <c r="C925" s="6">
        <v>1189833</v>
      </c>
      <c r="D925" s="7">
        <v>44486</v>
      </c>
      <c r="E925" s="6" t="s">
        <v>33</v>
      </c>
      <c r="F925" s="6" t="s">
        <v>51</v>
      </c>
      <c r="G925" s="6" t="s">
        <v>52</v>
      </c>
      <c r="H925" s="6" t="s">
        <v>18</v>
      </c>
      <c r="I925" s="8">
        <v>0.5</v>
      </c>
      <c r="J925" s="9">
        <v>5500</v>
      </c>
      <c r="K925" s="10">
        <f t="shared" si="6"/>
        <v>2750</v>
      </c>
      <c r="L925" s="10">
        <f t="shared" si="7"/>
        <v>825</v>
      </c>
      <c r="M925" s="11">
        <v>0.3</v>
      </c>
      <c r="O925" s="16"/>
      <c r="P925" s="17"/>
      <c r="Q925" s="12"/>
      <c r="R925" s="13"/>
    </row>
    <row r="926" spans="1:18" ht="15.75" customHeight="1">
      <c r="A926" s="1"/>
      <c r="B926" s="6" t="s">
        <v>31</v>
      </c>
      <c r="C926" s="6">
        <v>1189833</v>
      </c>
      <c r="D926" s="7">
        <v>44486</v>
      </c>
      <c r="E926" s="6" t="s">
        <v>33</v>
      </c>
      <c r="F926" s="6" t="s">
        <v>51</v>
      </c>
      <c r="G926" s="6" t="s">
        <v>52</v>
      </c>
      <c r="H926" s="6" t="s">
        <v>19</v>
      </c>
      <c r="I926" s="8">
        <v>0.45</v>
      </c>
      <c r="J926" s="9">
        <v>4000</v>
      </c>
      <c r="K926" s="10">
        <f t="shared" si="6"/>
        <v>1800</v>
      </c>
      <c r="L926" s="10">
        <f t="shared" si="7"/>
        <v>810</v>
      </c>
      <c r="M926" s="11">
        <v>0.45</v>
      </c>
      <c r="O926" s="16"/>
      <c r="P926" s="17"/>
      <c r="Q926" s="12"/>
      <c r="R926" s="13"/>
    </row>
    <row r="927" spans="1:18" ht="15.75" customHeight="1">
      <c r="A927" s="1"/>
      <c r="B927" s="6" t="s">
        <v>31</v>
      </c>
      <c r="C927" s="6">
        <v>1189833</v>
      </c>
      <c r="D927" s="7">
        <v>44486</v>
      </c>
      <c r="E927" s="6" t="s">
        <v>33</v>
      </c>
      <c r="F927" s="6" t="s">
        <v>51</v>
      </c>
      <c r="G927" s="6" t="s">
        <v>52</v>
      </c>
      <c r="H927" s="6" t="s">
        <v>20</v>
      </c>
      <c r="I927" s="8">
        <v>0.45</v>
      </c>
      <c r="J927" s="9">
        <v>3750</v>
      </c>
      <c r="K927" s="10">
        <f t="shared" si="6"/>
        <v>1687.5</v>
      </c>
      <c r="L927" s="10">
        <f t="shared" si="7"/>
        <v>675</v>
      </c>
      <c r="M927" s="11">
        <v>0.39999999999999997</v>
      </c>
      <c r="O927" s="16"/>
      <c r="P927" s="17"/>
      <c r="Q927" s="12"/>
      <c r="R927" s="13"/>
    </row>
    <row r="928" spans="1:18" ht="15.75" customHeight="1">
      <c r="A928" s="1"/>
      <c r="B928" s="6" t="s">
        <v>31</v>
      </c>
      <c r="C928" s="6">
        <v>1189833</v>
      </c>
      <c r="D928" s="7">
        <v>44486</v>
      </c>
      <c r="E928" s="6" t="s">
        <v>33</v>
      </c>
      <c r="F928" s="6" t="s">
        <v>51</v>
      </c>
      <c r="G928" s="6" t="s">
        <v>52</v>
      </c>
      <c r="H928" s="6" t="s">
        <v>21</v>
      </c>
      <c r="I928" s="8">
        <v>0.54999999999999993</v>
      </c>
      <c r="J928" s="9">
        <v>3500</v>
      </c>
      <c r="K928" s="10">
        <f t="shared" si="6"/>
        <v>1924.9999999999998</v>
      </c>
      <c r="L928" s="10">
        <f t="shared" si="7"/>
        <v>1155</v>
      </c>
      <c r="M928" s="11">
        <v>0.60000000000000009</v>
      </c>
      <c r="O928" s="16"/>
      <c r="P928" s="17"/>
      <c r="Q928" s="12"/>
      <c r="R928" s="13"/>
    </row>
    <row r="929" spans="1:18" ht="15.75" customHeight="1">
      <c r="A929" s="1"/>
      <c r="B929" s="6" t="s">
        <v>31</v>
      </c>
      <c r="C929" s="6">
        <v>1189833</v>
      </c>
      <c r="D929" s="7">
        <v>44486</v>
      </c>
      <c r="E929" s="6" t="s">
        <v>33</v>
      </c>
      <c r="F929" s="6" t="s">
        <v>51</v>
      </c>
      <c r="G929" s="6" t="s">
        <v>52</v>
      </c>
      <c r="H929" s="6" t="s">
        <v>22</v>
      </c>
      <c r="I929" s="8">
        <v>0.6</v>
      </c>
      <c r="J929" s="9">
        <v>4000</v>
      </c>
      <c r="K929" s="10">
        <f t="shared" si="6"/>
        <v>2400</v>
      </c>
      <c r="L929" s="10">
        <f t="shared" si="7"/>
        <v>600</v>
      </c>
      <c r="M929" s="11">
        <v>0.25</v>
      </c>
      <c r="O929" s="16"/>
      <c r="P929" s="17"/>
      <c r="Q929" s="12"/>
      <c r="R929" s="13"/>
    </row>
    <row r="930" spans="1:18" ht="15.75" customHeight="1">
      <c r="A930" s="1"/>
      <c r="B930" s="6" t="s">
        <v>31</v>
      </c>
      <c r="C930" s="6">
        <v>1189833</v>
      </c>
      <c r="D930" s="7">
        <v>44517</v>
      </c>
      <c r="E930" s="6" t="s">
        <v>33</v>
      </c>
      <c r="F930" s="6" t="s">
        <v>51</v>
      </c>
      <c r="G930" s="6" t="s">
        <v>52</v>
      </c>
      <c r="H930" s="6" t="s">
        <v>17</v>
      </c>
      <c r="I930" s="8">
        <v>0.4</v>
      </c>
      <c r="J930" s="9">
        <v>5750</v>
      </c>
      <c r="K930" s="10">
        <f t="shared" si="6"/>
        <v>2300</v>
      </c>
      <c r="L930" s="10">
        <f t="shared" si="7"/>
        <v>1035</v>
      </c>
      <c r="M930" s="11">
        <v>0.45</v>
      </c>
      <c r="O930" s="16"/>
      <c r="P930" s="17"/>
      <c r="Q930" s="12"/>
      <c r="R930" s="13"/>
    </row>
    <row r="931" spans="1:18" ht="15.75" customHeight="1">
      <c r="A931" s="1"/>
      <c r="B931" s="6" t="s">
        <v>31</v>
      </c>
      <c r="C931" s="6">
        <v>1189833</v>
      </c>
      <c r="D931" s="7">
        <v>44517</v>
      </c>
      <c r="E931" s="6" t="s">
        <v>33</v>
      </c>
      <c r="F931" s="6" t="s">
        <v>51</v>
      </c>
      <c r="G931" s="6" t="s">
        <v>52</v>
      </c>
      <c r="H931" s="6" t="s">
        <v>18</v>
      </c>
      <c r="I931" s="8">
        <v>0.45000000000000007</v>
      </c>
      <c r="J931" s="9">
        <v>5750</v>
      </c>
      <c r="K931" s="10">
        <f t="shared" si="6"/>
        <v>2587.5000000000005</v>
      </c>
      <c r="L931" s="10">
        <f t="shared" si="7"/>
        <v>776.25000000000011</v>
      </c>
      <c r="M931" s="11">
        <v>0.3</v>
      </c>
      <c r="O931" s="16"/>
      <c r="P931" s="17"/>
      <c r="Q931" s="12"/>
      <c r="R931" s="13"/>
    </row>
    <row r="932" spans="1:18" ht="15.75" customHeight="1">
      <c r="A932" s="1"/>
      <c r="B932" s="6" t="s">
        <v>31</v>
      </c>
      <c r="C932" s="6">
        <v>1189833</v>
      </c>
      <c r="D932" s="7">
        <v>44517</v>
      </c>
      <c r="E932" s="6" t="s">
        <v>33</v>
      </c>
      <c r="F932" s="6" t="s">
        <v>51</v>
      </c>
      <c r="G932" s="6" t="s">
        <v>52</v>
      </c>
      <c r="H932" s="6" t="s">
        <v>19</v>
      </c>
      <c r="I932" s="8">
        <v>0.4</v>
      </c>
      <c r="J932" s="9">
        <v>4250</v>
      </c>
      <c r="K932" s="10">
        <f t="shared" si="6"/>
        <v>1700</v>
      </c>
      <c r="L932" s="10">
        <f t="shared" si="7"/>
        <v>765</v>
      </c>
      <c r="M932" s="11">
        <v>0.45</v>
      </c>
      <c r="O932" s="16"/>
      <c r="P932" s="17"/>
      <c r="Q932" s="12"/>
      <c r="R932" s="13"/>
    </row>
    <row r="933" spans="1:18" ht="15.75" customHeight="1">
      <c r="A933" s="1"/>
      <c r="B933" s="6" t="s">
        <v>31</v>
      </c>
      <c r="C933" s="6">
        <v>1189833</v>
      </c>
      <c r="D933" s="7">
        <v>44517</v>
      </c>
      <c r="E933" s="6" t="s">
        <v>33</v>
      </c>
      <c r="F933" s="6" t="s">
        <v>51</v>
      </c>
      <c r="G933" s="6" t="s">
        <v>52</v>
      </c>
      <c r="H933" s="6" t="s">
        <v>20</v>
      </c>
      <c r="I933" s="8">
        <v>0.4</v>
      </c>
      <c r="J933" s="9">
        <v>4250</v>
      </c>
      <c r="K933" s="10">
        <f t="shared" si="6"/>
        <v>1700</v>
      </c>
      <c r="L933" s="10">
        <f t="shared" si="7"/>
        <v>680</v>
      </c>
      <c r="M933" s="11">
        <v>0.39999999999999997</v>
      </c>
      <c r="O933" s="16"/>
      <c r="P933" s="17"/>
      <c r="Q933" s="12"/>
      <c r="R933" s="13"/>
    </row>
    <row r="934" spans="1:18" ht="15.75" customHeight="1">
      <c r="A934" s="1"/>
      <c r="B934" s="6" t="s">
        <v>31</v>
      </c>
      <c r="C934" s="6">
        <v>1189833</v>
      </c>
      <c r="D934" s="7">
        <v>44517</v>
      </c>
      <c r="E934" s="6" t="s">
        <v>33</v>
      </c>
      <c r="F934" s="6" t="s">
        <v>51</v>
      </c>
      <c r="G934" s="6" t="s">
        <v>52</v>
      </c>
      <c r="H934" s="6" t="s">
        <v>21</v>
      </c>
      <c r="I934" s="8">
        <v>0.54999999999999993</v>
      </c>
      <c r="J934" s="9">
        <v>3750</v>
      </c>
      <c r="K934" s="10">
        <f t="shared" si="6"/>
        <v>2062.4999999999995</v>
      </c>
      <c r="L934" s="10">
        <f t="shared" si="7"/>
        <v>1237.5</v>
      </c>
      <c r="M934" s="11">
        <v>0.60000000000000009</v>
      </c>
      <c r="O934" s="16"/>
      <c r="P934" s="17"/>
      <c r="Q934" s="12"/>
      <c r="R934" s="13"/>
    </row>
    <row r="935" spans="1:18" ht="15.75" customHeight="1">
      <c r="A935" s="1"/>
      <c r="B935" s="6" t="s">
        <v>31</v>
      </c>
      <c r="C935" s="6">
        <v>1189833</v>
      </c>
      <c r="D935" s="7">
        <v>44517</v>
      </c>
      <c r="E935" s="6" t="s">
        <v>33</v>
      </c>
      <c r="F935" s="6" t="s">
        <v>51</v>
      </c>
      <c r="G935" s="6" t="s">
        <v>52</v>
      </c>
      <c r="H935" s="6" t="s">
        <v>22</v>
      </c>
      <c r="I935" s="8">
        <v>0.6</v>
      </c>
      <c r="J935" s="9">
        <v>4750</v>
      </c>
      <c r="K935" s="10">
        <f t="shared" si="6"/>
        <v>2850</v>
      </c>
      <c r="L935" s="10">
        <f t="shared" si="7"/>
        <v>712.5</v>
      </c>
      <c r="M935" s="11">
        <v>0.25</v>
      </c>
      <c r="O935" s="16"/>
      <c r="P935" s="17"/>
      <c r="Q935" s="12"/>
      <c r="R935" s="13"/>
    </row>
    <row r="936" spans="1:18" ht="15.75" customHeight="1">
      <c r="A936" s="1"/>
      <c r="B936" s="6" t="s">
        <v>31</v>
      </c>
      <c r="C936" s="6">
        <v>1189833</v>
      </c>
      <c r="D936" s="7">
        <v>44546</v>
      </c>
      <c r="E936" s="6" t="s">
        <v>33</v>
      </c>
      <c r="F936" s="6" t="s">
        <v>51</v>
      </c>
      <c r="G936" s="6" t="s">
        <v>52</v>
      </c>
      <c r="H936" s="6" t="s">
        <v>17</v>
      </c>
      <c r="I936" s="8">
        <v>0.45</v>
      </c>
      <c r="J936" s="9">
        <v>6750</v>
      </c>
      <c r="K936" s="10">
        <f t="shared" si="6"/>
        <v>3037.5</v>
      </c>
      <c r="L936" s="10">
        <f t="shared" si="7"/>
        <v>1366.875</v>
      </c>
      <c r="M936" s="11">
        <v>0.45</v>
      </c>
      <c r="O936" s="16"/>
      <c r="P936" s="17"/>
      <c r="Q936" s="12"/>
      <c r="R936" s="13"/>
    </row>
    <row r="937" spans="1:18" ht="15.75" customHeight="1">
      <c r="A937" s="1"/>
      <c r="B937" s="6" t="s">
        <v>31</v>
      </c>
      <c r="C937" s="6">
        <v>1189833</v>
      </c>
      <c r="D937" s="7">
        <v>44546</v>
      </c>
      <c r="E937" s="6" t="s">
        <v>33</v>
      </c>
      <c r="F937" s="6" t="s">
        <v>51</v>
      </c>
      <c r="G937" s="6" t="s">
        <v>52</v>
      </c>
      <c r="H937" s="6" t="s">
        <v>18</v>
      </c>
      <c r="I937" s="8">
        <v>0.5</v>
      </c>
      <c r="J937" s="9">
        <v>6750</v>
      </c>
      <c r="K937" s="10">
        <f t="shared" si="6"/>
        <v>3375</v>
      </c>
      <c r="L937" s="10">
        <f t="shared" si="7"/>
        <v>1012.5</v>
      </c>
      <c r="M937" s="11">
        <v>0.3</v>
      </c>
      <c r="O937" s="16"/>
      <c r="P937" s="17"/>
      <c r="Q937" s="12"/>
      <c r="R937" s="13"/>
    </row>
    <row r="938" spans="1:18" ht="15.75" customHeight="1">
      <c r="A938" s="1"/>
      <c r="B938" s="6" t="s">
        <v>31</v>
      </c>
      <c r="C938" s="6">
        <v>1189833</v>
      </c>
      <c r="D938" s="7">
        <v>44546</v>
      </c>
      <c r="E938" s="6" t="s">
        <v>33</v>
      </c>
      <c r="F938" s="6" t="s">
        <v>51</v>
      </c>
      <c r="G938" s="6" t="s">
        <v>52</v>
      </c>
      <c r="H938" s="6" t="s">
        <v>19</v>
      </c>
      <c r="I938" s="8">
        <v>0.45</v>
      </c>
      <c r="J938" s="9">
        <v>4750</v>
      </c>
      <c r="K938" s="10">
        <f t="shared" si="6"/>
        <v>2137.5</v>
      </c>
      <c r="L938" s="10">
        <f t="shared" si="7"/>
        <v>961.875</v>
      </c>
      <c r="M938" s="11">
        <v>0.45</v>
      </c>
      <c r="O938" s="16"/>
      <c r="P938" s="17"/>
      <c r="Q938" s="12"/>
      <c r="R938" s="13"/>
    </row>
    <row r="939" spans="1:18" ht="15.75" customHeight="1">
      <c r="A939" s="1"/>
      <c r="B939" s="6" t="s">
        <v>31</v>
      </c>
      <c r="C939" s="6">
        <v>1189833</v>
      </c>
      <c r="D939" s="7">
        <v>44546</v>
      </c>
      <c r="E939" s="6" t="s">
        <v>33</v>
      </c>
      <c r="F939" s="6" t="s">
        <v>51</v>
      </c>
      <c r="G939" s="6" t="s">
        <v>52</v>
      </c>
      <c r="H939" s="6" t="s">
        <v>20</v>
      </c>
      <c r="I939" s="8">
        <v>0.45</v>
      </c>
      <c r="J939" s="9">
        <v>4750</v>
      </c>
      <c r="K939" s="10">
        <f t="shared" si="6"/>
        <v>2137.5</v>
      </c>
      <c r="L939" s="10">
        <f t="shared" si="7"/>
        <v>854.99999999999989</v>
      </c>
      <c r="M939" s="11">
        <v>0.39999999999999997</v>
      </c>
      <c r="O939" s="16"/>
      <c r="P939" s="17"/>
      <c r="Q939" s="12"/>
      <c r="R939" s="13"/>
    </row>
    <row r="940" spans="1:18" ht="15.75" customHeight="1">
      <c r="A940" s="1"/>
      <c r="B940" s="6" t="s">
        <v>31</v>
      </c>
      <c r="C940" s="6">
        <v>1189833</v>
      </c>
      <c r="D940" s="7">
        <v>44546</v>
      </c>
      <c r="E940" s="6" t="s">
        <v>33</v>
      </c>
      <c r="F940" s="6" t="s">
        <v>51</v>
      </c>
      <c r="G940" s="6" t="s">
        <v>52</v>
      </c>
      <c r="H940" s="6" t="s">
        <v>21</v>
      </c>
      <c r="I940" s="8">
        <v>0.54999999999999993</v>
      </c>
      <c r="J940" s="9">
        <v>4000</v>
      </c>
      <c r="K940" s="10">
        <f t="shared" si="6"/>
        <v>2199.9999999999995</v>
      </c>
      <c r="L940" s="10">
        <f t="shared" si="7"/>
        <v>1320</v>
      </c>
      <c r="M940" s="11">
        <v>0.60000000000000009</v>
      </c>
      <c r="O940" s="16"/>
      <c r="P940" s="17"/>
      <c r="Q940" s="12"/>
      <c r="R940" s="13"/>
    </row>
    <row r="941" spans="1:18" ht="15.75" customHeight="1">
      <c r="A941" s="1"/>
      <c r="B941" s="6" t="s">
        <v>31</v>
      </c>
      <c r="C941" s="6">
        <v>1189833</v>
      </c>
      <c r="D941" s="7">
        <v>44546</v>
      </c>
      <c r="E941" s="6" t="s">
        <v>33</v>
      </c>
      <c r="F941" s="6" t="s">
        <v>51</v>
      </c>
      <c r="G941" s="6" t="s">
        <v>52</v>
      </c>
      <c r="H941" s="6" t="s">
        <v>22</v>
      </c>
      <c r="I941" s="8">
        <v>0.6</v>
      </c>
      <c r="J941" s="9">
        <v>5000</v>
      </c>
      <c r="K941" s="10">
        <f t="shared" si="6"/>
        <v>3000</v>
      </c>
      <c r="L941" s="10">
        <f t="shared" si="7"/>
        <v>750</v>
      </c>
      <c r="M941" s="11">
        <v>0.25</v>
      </c>
      <c r="O941" s="16"/>
      <c r="P941" s="17"/>
      <c r="Q941" s="12"/>
      <c r="R941" s="13"/>
    </row>
    <row r="942" spans="1:18" ht="15.75" customHeight="1">
      <c r="A942" s="1" t="s">
        <v>39</v>
      </c>
      <c r="B942" s="6" t="s">
        <v>23</v>
      </c>
      <c r="C942" s="6">
        <v>1197831</v>
      </c>
      <c r="D942" s="7">
        <v>44200</v>
      </c>
      <c r="E942" s="6" t="s">
        <v>24</v>
      </c>
      <c r="F942" s="6" t="s">
        <v>53</v>
      </c>
      <c r="G942" s="6" t="s">
        <v>54</v>
      </c>
      <c r="H942" s="6" t="s">
        <v>17</v>
      </c>
      <c r="I942" s="8">
        <v>0.2</v>
      </c>
      <c r="J942" s="9">
        <v>7000</v>
      </c>
      <c r="K942" s="10">
        <f t="shared" si="6"/>
        <v>1400</v>
      </c>
      <c r="L942" s="10">
        <f t="shared" si="7"/>
        <v>489.99999999999994</v>
      </c>
      <c r="M942" s="11">
        <v>0.35</v>
      </c>
      <c r="O942" s="16"/>
      <c r="P942" s="17"/>
      <c r="Q942" s="12"/>
      <c r="R942" s="13"/>
    </row>
    <row r="943" spans="1:18" ht="15.75" customHeight="1">
      <c r="A943" s="1"/>
      <c r="B943" s="6" t="s">
        <v>23</v>
      </c>
      <c r="C943" s="6">
        <v>1197831</v>
      </c>
      <c r="D943" s="7">
        <v>44200</v>
      </c>
      <c r="E943" s="6" t="s">
        <v>24</v>
      </c>
      <c r="F943" s="6" t="s">
        <v>53</v>
      </c>
      <c r="G943" s="6" t="s">
        <v>54</v>
      </c>
      <c r="H943" s="6" t="s">
        <v>18</v>
      </c>
      <c r="I943" s="8">
        <v>0.3</v>
      </c>
      <c r="J943" s="9">
        <v>7000</v>
      </c>
      <c r="K943" s="10">
        <f t="shared" si="6"/>
        <v>2100</v>
      </c>
      <c r="L943" s="10">
        <f t="shared" si="7"/>
        <v>735</v>
      </c>
      <c r="M943" s="11">
        <v>0.35</v>
      </c>
      <c r="O943" s="16"/>
      <c r="P943" s="17"/>
      <c r="Q943" s="12"/>
      <c r="R943" s="13"/>
    </row>
    <row r="944" spans="1:18" ht="15.75" customHeight="1">
      <c r="A944" s="1"/>
      <c r="B944" s="6" t="s">
        <v>23</v>
      </c>
      <c r="C944" s="6">
        <v>1197831</v>
      </c>
      <c r="D944" s="7">
        <v>44200</v>
      </c>
      <c r="E944" s="6" t="s">
        <v>24</v>
      </c>
      <c r="F944" s="6" t="s">
        <v>53</v>
      </c>
      <c r="G944" s="6" t="s">
        <v>54</v>
      </c>
      <c r="H944" s="6" t="s">
        <v>19</v>
      </c>
      <c r="I944" s="8">
        <v>0.3</v>
      </c>
      <c r="J944" s="9">
        <v>5000</v>
      </c>
      <c r="K944" s="10">
        <f t="shared" si="6"/>
        <v>1500</v>
      </c>
      <c r="L944" s="10">
        <f t="shared" si="7"/>
        <v>525</v>
      </c>
      <c r="M944" s="11">
        <v>0.35</v>
      </c>
      <c r="O944" s="16"/>
      <c r="P944" s="17"/>
      <c r="Q944" s="12"/>
      <c r="R944" s="13"/>
    </row>
    <row r="945" spans="1:18" ht="15.75" customHeight="1">
      <c r="A945" s="1"/>
      <c r="B945" s="6" t="s">
        <v>23</v>
      </c>
      <c r="C945" s="6">
        <v>1197831</v>
      </c>
      <c r="D945" s="7">
        <v>44200</v>
      </c>
      <c r="E945" s="6" t="s">
        <v>24</v>
      </c>
      <c r="F945" s="6" t="s">
        <v>53</v>
      </c>
      <c r="G945" s="6" t="s">
        <v>54</v>
      </c>
      <c r="H945" s="6" t="s">
        <v>20</v>
      </c>
      <c r="I945" s="8">
        <v>0.35</v>
      </c>
      <c r="J945" s="9">
        <v>5000</v>
      </c>
      <c r="K945" s="10">
        <f t="shared" si="6"/>
        <v>1750</v>
      </c>
      <c r="L945" s="10">
        <f t="shared" si="7"/>
        <v>787.5</v>
      </c>
      <c r="M945" s="11">
        <v>0.45</v>
      </c>
      <c r="O945" s="16"/>
      <c r="P945" s="17"/>
      <c r="Q945" s="12"/>
      <c r="R945" s="13"/>
    </row>
    <row r="946" spans="1:18" ht="15.75" customHeight="1">
      <c r="A946" s="1"/>
      <c r="B946" s="6" t="s">
        <v>23</v>
      </c>
      <c r="C946" s="6">
        <v>1197831</v>
      </c>
      <c r="D946" s="7">
        <v>44200</v>
      </c>
      <c r="E946" s="6" t="s">
        <v>24</v>
      </c>
      <c r="F946" s="6" t="s">
        <v>53</v>
      </c>
      <c r="G946" s="6" t="s">
        <v>54</v>
      </c>
      <c r="H946" s="6" t="s">
        <v>21</v>
      </c>
      <c r="I946" s="8">
        <v>0.4</v>
      </c>
      <c r="J946" s="9">
        <v>3500</v>
      </c>
      <c r="K946" s="10">
        <f t="shared" si="6"/>
        <v>1400</v>
      </c>
      <c r="L946" s="10">
        <f t="shared" si="7"/>
        <v>420</v>
      </c>
      <c r="M946" s="11">
        <v>0.3</v>
      </c>
      <c r="O946" s="16"/>
      <c r="P946" s="17"/>
      <c r="Q946" s="12"/>
      <c r="R946" s="13"/>
    </row>
    <row r="947" spans="1:18" ht="15.75" customHeight="1">
      <c r="A947" s="1"/>
      <c r="B947" s="6" t="s">
        <v>23</v>
      </c>
      <c r="C947" s="6">
        <v>1197831</v>
      </c>
      <c r="D947" s="7">
        <v>44200</v>
      </c>
      <c r="E947" s="6" t="s">
        <v>24</v>
      </c>
      <c r="F947" s="6" t="s">
        <v>53</v>
      </c>
      <c r="G947" s="6" t="s">
        <v>54</v>
      </c>
      <c r="H947" s="6" t="s">
        <v>22</v>
      </c>
      <c r="I947" s="8">
        <v>0.35</v>
      </c>
      <c r="J947" s="9">
        <v>5000</v>
      </c>
      <c r="K947" s="10">
        <f t="shared" si="6"/>
        <v>1750</v>
      </c>
      <c r="L947" s="10">
        <f t="shared" si="7"/>
        <v>875</v>
      </c>
      <c r="M947" s="11">
        <v>0.5</v>
      </c>
      <c r="O947" s="16"/>
      <c r="P947" s="17"/>
      <c r="Q947" s="12"/>
      <c r="R947" s="13"/>
    </row>
    <row r="948" spans="1:18" ht="15.75" customHeight="1">
      <c r="A948" s="1"/>
      <c r="B948" s="6" t="s">
        <v>23</v>
      </c>
      <c r="C948" s="6">
        <v>1197831</v>
      </c>
      <c r="D948" s="7">
        <v>44230</v>
      </c>
      <c r="E948" s="6" t="s">
        <v>24</v>
      </c>
      <c r="F948" s="6" t="s">
        <v>53</v>
      </c>
      <c r="G948" s="6" t="s">
        <v>54</v>
      </c>
      <c r="H948" s="6" t="s">
        <v>17</v>
      </c>
      <c r="I948" s="8">
        <v>0.25</v>
      </c>
      <c r="J948" s="9">
        <v>6500</v>
      </c>
      <c r="K948" s="10">
        <f t="shared" si="6"/>
        <v>1625</v>
      </c>
      <c r="L948" s="10">
        <f t="shared" si="7"/>
        <v>568.75</v>
      </c>
      <c r="M948" s="11">
        <v>0.35</v>
      </c>
      <c r="O948" s="16"/>
      <c r="P948" s="17"/>
      <c r="Q948" s="12"/>
      <c r="R948" s="13"/>
    </row>
    <row r="949" spans="1:18" ht="15.75" customHeight="1">
      <c r="A949" s="1"/>
      <c r="B949" s="6" t="s">
        <v>23</v>
      </c>
      <c r="C949" s="6">
        <v>1197831</v>
      </c>
      <c r="D949" s="7">
        <v>44230</v>
      </c>
      <c r="E949" s="6" t="s">
        <v>24</v>
      </c>
      <c r="F949" s="6" t="s">
        <v>53</v>
      </c>
      <c r="G949" s="6" t="s">
        <v>54</v>
      </c>
      <c r="H949" s="6" t="s">
        <v>18</v>
      </c>
      <c r="I949" s="8">
        <v>0.35</v>
      </c>
      <c r="J949" s="9">
        <v>6250</v>
      </c>
      <c r="K949" s="10">
        <f t="shared" si="6"/>
        <v>2187.5</v>
      </c>
      <c r="L949" s="10">
        <f t="shared" si="7"/>
        <v>765.625</v>
      </c>
      <c r="M949" s="11">
        <v>0.35</v>
      </c>
      <c r="O949" s="16"/>
      <c r="P949" s="17"/>
      <c r="Q949" s="12"/>
      <c r="R949" s="13"/>
    </row>
    <row r="950" spans="1:18" ht="15.75" customHeight="1">
      <c r="A950" s="1"/>
      <c r="B950" s="6" t="s">
        <v>23</v>
      </c>
      <c r="C950" s="6">
        <v>1197831</v>
      </c>
      <c r="D950" s="7">
        <v>44230</v>
      </c>
      <c r="E950" s="6" t="s">
        <v>24</v>
      </c>
      <c r="F950" s="6" t="s">
        <v>53</v>
      </c>
      <c r="G950" s="6" t="s">
        <v>54</v>
      </c>
      <c r="H950" s="6" t="s">
        <v>19</v>
      </c>
      <c r="I950" s="8">
        <v>0.35</v>
      </c>
      <c r="J950" s="9">
        <v>4500</v>
      </c>
      <c r="K950" s="10">
        <f t="shared" si="6"/>
        <v>1575</v>
      </c>
      <c r="L950" s="10">
        <f t="shared" si="7"/>
        <v>551.25</v>
      </c>
      <c r="M950" s="11">
        <v>0.35</v>
      </c>
      <c r="O950" s="16"/>
      <c r="P950" s="17"/>
      <c r="Q950" s="12"/>
      <c r="R950" s="13"/>
    </row>
    <row r="951" spans="1:18" ht="15.75" customHeight="1">
      <c r="A951" s="1"/>
      <c r="B951" s="6" t="s">
        <v>23</v>
      </c>
      <c r="C951" s="6">
        <v>1197831</v>
      </c>
      <c r="D951" s="7">
        <v>44230</v>
      </c>
      <c r="E951" s="6" t="s">
        <v>24</v>
      </c>
      <c r="F951" s="6" t="s">
        <v>53</v>
      </c>
      <c r="G951" s="6" t="s">
        <v>54</v>
      </c>
      <c r="H951" s="6" t="s">
        <v>20</v>
      </c>
      <c r="I951" s="8">
        <v>0.35</v>
      </c>
      <c r="J951" s="9">
        <v>4000</v>
      </c>
      <c r="K951" s="10">
        <f t="shared" si="6"/>
        <v>1400</v>
      </c>
      <c r="L951" s="10">
        <f t="shared" si="7"/>
        <v>630</v>
      </c>
      <c r="M951" s="11">
        <v>0.45</v>
      </c>
      <c r="O951" s="16"/>
      <c r="P951" s="17"/>
      <c r="Q951" s="12"/>
      <c r="R951" s="13"/>
    </row>
    <row r="952" spans="1:18" ht="15.75" customHeight="1">
      <c r="A952" s="1"/>
      <c r="B952" s="6" t="s">
        <v>23</v>
      </c>
      <c r="C952" s="6">
        <v>1197831</v>
      </c>
      <c r="D952" s="7">
        <v>44230</v>
      </c>
      <c r="E952" s="6" t="s">
        <v>24</v>
      </c>
      <c r="F952" s="6" t="s">
        <v>53</v>
      </c>
      <c r="G952" s="6" t="s">
        <v>54</v>
      </c>
      <c r="H952" s="6" t="s">
        <v>21</v>
      </c>
      <c r="I952" s="8">
        <v>0.4</v>
      </c>
      <c r="J952" s="9">
        <v>2750</v>
      </c>
      <c r="K952" s="10">
        <f t="shared" si="6"/>
        <v>1100</v>
      </c>
      <c r="L952" s="10">
        <f t="shared" si="7"/>
        <v>330</v>
      </c>
      <c r="M952" s="11">
        <v>0.3</v>
      </c>
      <c r="O952" s="16"/>
      <c r="P952" s="17"/>
      <c r="Q952" s="12"/>
      <c r="R952" s="13"/>
    </row>
    <row r="953" spans="1:18" ht="15.75" customHeight="1">
      <c r="A953" s="1"/>
      <c r="B953" s="6" t="s">
        <v>23</v>
      </c>
      <c r="C953" s="6">
        <v>1197831</v>
      </c>
      <c r="D953" s="7">
        <v>44230</v>
      </c>
      <c r="E953" s="6" t="s">
        <v>24</v>
      </c>
      <c r="F953" s="6" t="s">
        <v>53</v>
      </c>
      <c r="G953" s="6" t="s">
        <v>54</v>
      </c>
      <c r="H953" s="6" t="s">
        <v>22</v>
      </c>
      <c r="I953" s="8">
        <v>0.35</v>
      </c>
      <c r="J953" s="9">
        <v>4750</v>
      </c>
      <c r="K953" s="10">
        <f t="shared" si="6"/>
        <v>1662.5</v>
      </c>
      <c r="L953" s="10">
        <f t="shared" si="7"/>
        <v>831.25</v>
      </c>
      <c r="M953" s="11">
        <v>0.5</v>
      </c>
      <c r="O953" s="16"/>
      <c r="P953" s="17"/>
      <c r="Q953" s="12"/>
      <c r="R953" s="13"/>
    </row>
    <row r="954" spans="1:18" ht="15.75" customHeight="1">
      <c r="A954" s="1"/>
      <c r="B954" s="6" t="s">
        <v>23</v>
      </c>
      <c r="C954" s="6">
        <v>1197831</v>
      </c>
      <c r="D954" s="7">
        <v>44260</v>
      </c>
      <c r="E954" s="6" t="s">
        <v>24</v>
      </c>
      <c r="F954" s="6" t="s">
        <v>53</v>
      </c>
      <c r="G954" s="6" t="s">
        <v>54</v>
      </c>
      <c r="H954" s="6" t="s">
        <v>17</v>
      </c>
      <c r="I954" s="8">
        <v>0.3</v>
      </c>
      <c r="J954" s="9">
        <v>6500</v>
      </c>
      <c r="K954" s="10">
        <f t="shared" si="6"/>
        <v>1950</v>
      </c>
      <c r="L954" s="10">
        <f t="shared" si="7"/>
        <v>779.99999999999989</v>
      </c>
      <c r="M954" s="11">
        <v>0.39999999999999997</v>
      </c>
      <c r="O954" s="16"/>
      <c r="P954" s="17"/>
      <c r="Q954" s="12"/>
      <c r="R954" s="13"/>
    </row>
    <row r="955" spans="1:18" ht="15.75" customHeight="1">
      <c r="A955" s="1"/>
      <c r="B955" s="6" t="s">
        <v>23</v>
      </c>
      <c r="C955" s="6">
        <v>1197831</v>
      </c>
      <c r="D955" s="7">
        <v>44260</v>
      </c>
      <c r="E955" s="6" t="s">
        <v>24</v>
      </c>
      <c r="F955" s="6" t="s">
        <v>53</v>
      </c>
      <c r="G955" s="6" t="s">
        <v>54</v>
      </c>
      <c r="H955" s="6" t="s">
        <v>18</v>
      </c>
      <c r="I955" s="8">
        <v>0.4</v>
      </c>
      <c r="J955" s="9">
        <v>6500</v>
      </c>
      <c r="K955" s="10">
        <f t="shared" si="6"/>
        <v>2600</v>
      </c>
      <c r="L955" s="10">
        <f t="shared" si="7"/>
        <v>1040</v>
      </c>
      <c r="M955" s="11">
        <v>0.39999999999999997</v>
      </c>
      <c r="O955" s="16"/>
      <c r="P955" s="17"/>
      <c r="Q955" s="12"/>
      <c r="R955" s="13"/>
    </row>
    <row r="956" spans="1:18" ht="15.75" customHeight="1">
      <c r="A956" s="1"/>
      <c r="B956" s="6" t="s">
        <v>23</v>
      </c>
      <c r="C956" s="6">
        <v>1197831</v>
      </c>
      <c r="D956" s="7">
        <v>44260</v>
      </c>
      <c r="E956" s="6" t="s">
        <v>24</v>
      </c>
      <c r="F956" s="6" t="s">
        <v>53</v>
      </c>
      <c r="G956" s="6" t="s">
        <v>54</v>
      </c>
      <c r="H956" s="6" t="s">
        <v>19</v>
      </c>
      <c r="I956" s="8">
        <v>0.3</v>
      </c>
      <c r="J956" s="9">
        <v>4750</v>
      </c>
      <c r="K956" s="10">
        <f t="shared" si="6"/>
        <v>1425</v>
      </c>
      <c r="L956" s="10">
        <f t="shared" si="7"/>
        <v>570</v>
      </c>
      <c r="M956" s="11">
        <v>0.39999999999999997</v>
      </c>
      <c r="O956" s="16"/>
      <c r="P956" s="17"/>
      <c r="Q956" s="12"/>
      <c r="R956" s="13"/>
    </row>
    <row r="957" spans="1:18" ht="15.75" customHeight="1">
      <c r="A957" s="1"/>
      <c r="B957" s="6" t="s">
        <v>23</v>
      </c>
      <c r="C957" s="6">
        <v>1197831</v>
      </c>
      <c r="D957" s="7">
        <v>44260</v>
      </c>
      <c r="E957" s="6" t="s">
        <v>24</v>
      </c>
      <c r="F957" s="6" t="s">
        <v>53</v>
      </c>
      <c r="G957" s="6" t="s">
        <v>54</v>
      </c>
      <c r="H957" s="6" t="s">
        <v>20</v>
      </c>
      <c r="I957" s="8">
        <v>0.35000000000000003</v>
      </c>
      <c r="J957" s="9">
        <v>3750</v>
      </c>
      <c r="K957" s="10">
        <f t="shared" si="6"/>
        <v>1312.5000000000002</v>
      </c>
      <c r="L957" s="10">
        <f t="shared" si="7"/>
        <v>656.25000000000011</v>
      </c>
      <c r="M957" s="11">
        <v>0.5</v>
      </c>
      <c r="O957" s="16"/>
      <c r="P957" s="17"/>
      <c r="Q957" s="12"/>
      <c r="R957" s="13"/>
    </row>
    <row r="958" spans="1:18" ht="15.75" customHeight="1">
      <c r="A958" s="1"/>
      <c r="B958" s="6" t="s">
        <v>23</v>
      </c>
      <c r="C958" s="6">
        <v>1197831</v>
      </c>
      <c r="D958" s="7">
        <v>44260</v>
      </c>
      <c r="E958" s="6" t="s">
        <v>24</v>
      </c>
      <c r="F958" s="6" t="s">
        <v>53</v>
      </c>
      <c r="G958" s="6" t="s">
        <v>54</v>
      </c>
      <c r="H958" s="6" t="s">
        <v>21</v>
      </c>
      <c r="I958" s="8">
        <v>0.4</v>
      </c>
      <c r="J958" s="9">
        <v>2750</v>
      </c>
      <c r="K958" s="10">
        <f t="shared" si="6"/>
        <v>1100</v>
      </c>
      <c r="L958" s="10">
        <f t="shared" si="7"/>
        <v>385</v>
      </c>
      <c r="M958" s="11">
        <v>0.35</v>
      </c>
      <c r="O958" s="16"/>
      <c r="P958" s="17"/>
      <c r="Q958" s="12"/>
      <c r="R958" s="13"/>
    </row>
    <row r="959" spans="1:18" ht="15.75" customHeight="1">
      <c r="A959" s="1"/>
      <c r="B959" s="6" t="s">
        <v>23</v>
      </c>
      <c r="C959" s="6">
        <v>1197831</v>
      </c>
      <c r="D959" s="7">
        <v>44260</v>
      </c>
      <c r="E959" s="6" t="s">
        <v>24</v>
      </c>
      <c r="F959" s="6" t="s">
        <v>53</v>
      </c>
      <c r="G959" s="6" t="s">
        <v>54</v>
      </c>
      <c r="H959" s="6" t="s">
        <v>22</v>
      </c>
      <c r="I959" s="8">
        <v>0.35000000000000003</v>
      </c>
      <c r="J959" s="9">
        <v>4250</v>
      </c>
      <c r="K959" s="10">
        <f t="shared" si="6"/>
        <v>1487.5000000000002</v>
      </c>
      <c r="L959" s="10">
        <f t="shared" si="7"/>
        <v>818.12500000000023</v>
      </c>
      <c r="M959" s="11">
        <v>0.55000000000000004</v>
      </c>
      <c r="O959" s="16"/>
      <c r="P959" s="17"/>
      <c r="Q959" s="12"/>
      <c r="R959" s="13"/>
    </row>
    <row r="960" spans="1:18" ht="15.75" customHeight="1">
      <c r="A960" s="1"/>
      <c r="B960" s="6" t="s">
        <v>23</v>
      </c>
      <c r="C960" s="6">
        <v>1197831</v>
      </c>
      <c r="D960" s="7">
        <v>44290</v>
      </c>
      <c r="E960" s="6" t="s">
        <v>24</v>
      </c>
      <c r="F960" s="6" t="s">
        <v>53</v>
      </c>
      <c r="G960" s="6" t="s">
        <v>54</v>
      </c>
      <c r="H960" s="6" t="s">
        <v>17</v>
      </c>
      <c r="I960" s="8">
        <v>0.19999999999999998</v>
      </c>
      <c r="J960" s="9">
        <v>6750</v>
      </c>
      <c r="K960" s="10">
        <f t="shared" si="6"/>
        <v>1350</v>
      </c>
      <c r="L960" s="10">
        <f t="shared" si="7"/>
        <v>540</v>
      </c>
      <c r="M960" s="11">
        <v>0.39999999999999997</v>
      </c>
      <c r="O960" s="16"/>
      <c r="P960" s="17"/>
      <c r="Q960" s="12"/>
      <c r="R960" s="13"/>
    </row>
    <row r="961" spans="1:18" ht="15.75" customHeight="1">
      <c r="A961" s="1"/>
      <c r="B961" s="6" t="s">
        <v>23</v>
      </c>
      <c r="C961" s="6">
        <v>1197831</v>
      </c>
      <c r="D961" s="7">
        <v>44290</v>
      </c>
      <c r="E961" s="6" t="s">
        <v>24</v>
      </c>
      <c r="F961" s="6" t="s">
        <v>53</v>
      </c>
      <c r="G961" s="6" t="s">
        <v>54</v>
      </c>
      <c r="H961" s="6" t="s">
        <v>18</v>
      </c>
      <c r="I961" s="8">
        <v>0.25000000000000006</v>
      </c>
      <c r="J961" s="9">
        <v>6750</v>
      </c>
      <c r="K961" s="10">
        <f t="shared" si="6"/>
        <v>1687.5000000000005</v>
      </c>
      <c r="L961" s="10">
        <f t="shared" si="7"/>
        <v>675.00000000000011</v>
      </c>
      <c r="M961" s="11">
        <v>0.39999999999999997</v>
      </c>
      <c r="O961" s="16"/>
      <c r="P961" s="17"/>
      <c r="Q961" s="12"/>
      <c r="R961" s="13"/>
    </row>
    <row r="962" spans="1:18" ht="15.75" customHeight="1">
      <c r="A962" s="1"/>
      <c r="B962" s="6" t="s">
        <v>23</v>
      </c>
      <c r="C962" s="6">
        <v>1197831</v>
      </c>
      <c r="D962" s="7">
        <v>44290</v>
      </c>
      <c r="E962" s="6" t="s">
        <v>24</v>
      </c>
      <c r="F962" s="6" t="s">
        <v>53</v>
      </c>
      <c r="G962" s="6" t="s">
        <v>54</v>
      </c>
      <c r="H962" s="6" t="s">
        <v>19</v>
      </c>
      <c r="I962" s="8">
        <v>0.19999999999999996</v>
      </c>
      <c r="J962" s="9">
        <v>5000</v>
      </c>
      <c r="K962" s="10">
        <f t="shared" si="6"/>
        <v>999.99999999999977</v>
      </c>
      <c r="L962" s="10">
        <f t="shared" si="7"/>
        <v>399.99999999999989</v>
      </c>
      <c r="M962" s="11">
        <v>0.39999999999999997</v>
      </c>
      <c r="O962" s="16"/>
      <c r="P962" s="17"/>
      <c r="Q962" s="12"/>
      <c r="R962" s="13"/>
    </row>
    <row r="963" spans="1:18" ht="15.75" customHeight="1">
      <c r="A963" s="1"/>
      <c r="B963" s="6" t="s">
        <v>23</v>
      </c>
      <c r="C963" s="6">
        <v>1197831</v>
      </c>
      <c r="D963" s="7">
        <v>44290</v>
      </c>
      <c r="E963" s="6" t="s">
        <v>24</v>
      </c>
      <c r="F963" s="6" t="s">
        <v>53</v>
      </c>
      <c r="G963" s="6" t="s">
        <v>54</v>
      </c>
      <c r="H963" s="6" t="s">
        <v>20</v>
      </c>
      <c r="I963" s="8">
        <v>0.25000000000000006</v>
      </c>
      <c r="J963" s="9">
        <v>4000</v>
      </c>
      <c r="K963" s="10">
        <f t="shared" si="6"/>
        <v>1000.0000000000002</v>
      </c>
      <c r="L963" s="10">
        <f t="shared" si="7"/>
        <v>500.00000000000011</v>
      </c>
      <c r="M963" s="11">
        <v>0.5</v>
      </c>
      <c r="O963" s="16"/>
      <c r="P963" s="17"/>
      <c r="Q963" s="12"/>
      <c r="R963" s="13"/>
    </row>
    <row r="964" spans="1:18" ht="15.75" customHeight="1">
      <c r="A964" s="1"/>
      <c r="B964" s="6" t="s">
        <v>23</v>
      </c>
      <c r="C964" s="6">
        <v>1197831</v>
      </c>
      <c r="D964" s="7">
        <v>44290</v>
      </c>
      <c r="E964" s="6" t="s">
        <v>24</v>
      </c>
      <c r="F964" s="6" t="s">
        <v>53</v>
      </c>
      <c r="G964" s="6" t="s">
        <v>54</v>
      </c>
      <c r="H964" s="6" t="s">
        <v>21</v>
      </c>
      <c r="I964" s="8">
        <v>0.3</v>
      </c>
      <c r="J964" s="9">
        <v>3000</v>
      </c>
      <c r="K964" s="10">
        <f t="shared" si="6"/>
        <v>900</v>
      </c>
      <c r="L964" s="10">
        <f t="shared" si="7"/>
        <v>315</v>
      </c>
      <c r="M964" s="11">
        <v>0.35</v>
      </c>
      <c r="O964" s="16"/>
      <c r="P964" s="17"/>
      <c r="Q964" s="12"/>
      <c r="R964" s="13"/>
    </row>
    <row r="965" spans="1:18" ht="15.75" customHeight="1">
      <c r="A965" s="1"/>
      <c r="B965" s="6" t="s">
        <v>23</v>
      </c>
      <c r="C965" s="6">
        <v>1197831</v>
      </c>
      <c r="D965" s="7">
        <v>44290</v>
      </c>
      <c r="E965" s="6" t="s">
        <v>24</v>
      </c>
      <c r="F965" s="6" t="s">
        <v>53</v>
      </c>
      <c r="G965" s="6" t="s">
        <v>54</v>
      </c>
      <c r="H965" s="6" t="s">
        <v>22</v>
      </c>
      <c r="I965" s="8">
        <v>0.25000000000000006</v>
      </c>
      <c r="J965" s="9">
        <v>5750</v>
      </c>
      <c r="K965" s="10">
        <f t="shared" si="6"/>
        <v>1437.5000000000002</v>
      </c>
      <c r="L965" s="10">
        <f t="shared" si="7"/>
        <v>790.62500000000023</v>
      </c>
      <c r="M965" s="11">
        <v>0.55000000000000004</v>
      </c>
      <c r="O965" s="16"/>
      <c r="P965" s="17"/>
      <c r="Q965" s="12"/>
      <c r="R965" s="13"/>
    </row>
    <row r="966" spans="1:18" ht="15.75" customHeight="1">
      <c r="A966" s="1"/>
      <c r="B966" s="6" t="s">
        <v>23</v>
      </c>
      <c r="C966" s="6">
        <v>1197831</v>
      </c>
      <c r="D966" s="7">
        <v>44320</v>
      </c>
      <c r="E966" s="6" t="s">
        <v>24</v>
      </c>
      <c r="F966" s="6" t="s">
        <v>53</v>
      </c>
      <c r="G966" s="6" t="s">
        <v>54</v>
      </c>
      <c r="H966" s="6" t="s">
        <v>17</v>
      </c>
      <c r="I966" s="8">
        <v>0.14999999999999997</v>
      </c>
      <c r="J966" s="9">
        <v>7250</v>
      </c>
      <c r="K966" s="10">
        <f t="shared" si="6"/>
        <v>1087.4999999999998</v>
      </c>
      <c r="L966" s="10">
        <f t="shared" si="7"/>
        <v>434.99999999999989</v>
      </c>
      <c r="M966" s="11">
        <v>0.39999999999999997</v>
      </c>
      <c r="O966" s="16"/>
      <c r="P966" s="17"/>
      <c r="Q966" s="12"/>
      <c r="R966" s="13"/>
    </row>
    <row r="967" spans="1:18" ht="15.75" customHeight="1">
      <c r="A967" s="1"/>
      <c r="B967" s="6" t="s">
        <v>23</v>
      </c>
      <c r="C967" s="6">
        <v>1197831</v>
      </c>
      <c r="D967" s="7">
        <v>44320</v>
      </c>
      <c r="E967" s="6" t="s">
        <v>24</v>
      </c>
      <c r="F967" s="6" t="s">
        <v>53</v>
      </c>
      <c r="G967" s="6" t="s">
        <v>54</v>
      </c>
      <c r="H967" s="6" t="s">
        <v>18</v>
      </c>
      <c r="I967" s="8">
        <v>0.25000000000000006</v>
      </c>
      <c r="J967" s="9">
        <v>7500</v>
      </c>
      <c r="K967" s="10">
        <f t="shared" si="6"/>
        <v>1875.0000000000005</v>
      </c>
      <c r="L967" s="10">
        <f t="shared" si="7"/>
        <v>750.00000000000011</v>
      </c>
      <c r="M967" s="11">
        <v>0.39999999999999997</v>
      </c>
      <c r="O967" s="16"/>
      <c r="P967" s="17"/>
      <c r="Q967" s="12"/>
      <c r="R967" s="13"/>
    </row>
    <row r="968" spans="1:18" ht="15.75" customHeight="1">
      <c r="A968" s="1"/>
      <c r="B968" s="6" t="s">
        <v>23</v>
      </c>
      <c r="C968" s="6">
        <v>1197831</v>
      </c>
      <c r="D968" s="7">
        <v>44320</v>
      </c>
      <c r="E968" s="6" t="s">
        <v>24</v>
      </c>
      <c r="F968" s="6" t="s">
        <v>53</v>
      </c>
      <c r="G968" s="6" t="s">
        <v>54</v>
      </c>
      <c r="H968" s="6" t="s">
        <v>19</v>
      </c>
      <c r="I968" s="8">
        <v>0.19999999999999996</v>
      </c>
      <c r="J968" s="9">
        <v>6000</v>
      </c>
      <c r="K968" s="10">
        <f t="shared" si="6"/>
        <v>1199.9999999999998</v>
      </c>
      <c r="L968" s="10">
        <f t="shared" si="7"/>
        <v>479.99999999999989</v>
      </c>
      <c r="M968" s="11">
        <v>0.39999999999999997</v>
      </c>
      <c r="O968" s="16"/>
      <c r="P968" s="17"/>
      <c r="Q968" s="12"/>
      <c r="R968" s="13"/>
    </row>
    <row r="969" spans="1:18" ht="15.75" customHeight="1">
      <c r="A969" s="1"/>
      <c r="B969" s="6" t="s">
        <v>23</v>
      </c>
      <c r="C969" s="6">
        <v>1197831</v>
      </c>
      <c r="D969" s="7">
        <v>44320</v>
      </c>
      <c r="E969" s="6" t="s">
        <v>24</v>
      </c>
      <c r="F969" s="6" t="s">
        <v>53</v>
      </c>
      <c r="G969" s="6" t="s">
        <v>54</v>
      </c>
      <c r="H969" s="6" t="s">
        <v>20</v>
      </c>
      <c r="I969" s="8">
        <v>0.30000000000000004</v>
      </c>
      <c r="J969" s="9">
        <v>5250</v>
      </c>
      <c r="K969" s="10">
        <f t="shared" si="6"/>
        <v>1575.0000000000002</v>
      </c>
      <c r="L969" s="10">
        <f t="shared" si="7"/>
        <v>787.50000000000011</v>
      </c>
      <c r="M969" s="11">
        <v>0.5</v>
      </c>
      <c r="O969" s="16"/>
      <c r="P969" s="17"/>
      <c r="Q969" s="12"/>
      <c r="R969" s="13"/>
    </row>
    <row r="970" spans="1:18" ht="15.75" customHeight="1">
      <c r="A970" s="1"/>
      <c r="B970" s="6" t="s">
        <v>23</v>
      </c>
      <c r="C970" s="6">
        <v>1197831</v>
      </c>
      <c r="D970" s="7">
        <v>44320</v>
      </c>
      <c r="E970" s="6" t="s">
        <v>24</v>
      </c>
      <c r="F970" s="6" t="s">
        <v>53</v>
      </c>
      <c r="G970" s="6" t="s">
        <v>54</v>
      </c>
      <c r="H970" s="6" t="s">
        <v>21</v>
      </c>
      <c r="I970" s="8">
        <v>0.45</v>
      </c>
      <c r="J970" s="9">
        <v>4250</v>
      </c>
      <c r="K970" s="10">
        <f t="shared" si="6"/>
        <v>1912.5</v>
      </c>
      <c r="L970" s="10">
        <f t="shared" si="7"/>
        <v>669.375</v>
      </c>
      <c r="M970" s="11">
        <v>0.35</v>
      </c>
      <c r="O970" s="16"/>
      <c r="P970" s="17"/>
      <c r="Q970" s="12"/>
      <c r="R970" s="13"/>
    </row>
    <row r="971" spans="1:18" ht="15.75" customHeight="1">
      <c r="A971" s="1"/>
      <c r="B971" s="6" t="s">
        <v>23</v>
      </c>
      <c r="C971" s="6">
        <v>1197831</v>
      </c>
      <c r="D971" s="7">
        <v>44320</v>
      </c>
      <c r="E971" s="6" t="s">
        <v>24</v>
      </c>
      <c r="F971" s="6" t="s">
        <v>53</v>
      </c>
      <c r="G971" s="6" t="s">
        <v>54</v>
      </c>
      <c r="H971" s="6" t="s">
        <v>22</v>
      </c>
      <c r="I971" s="8">
        <v>0.4</v>
      </c>
      <c r="J971" s="9">
        <v>7750</v>
      </c>
      <c r="K971" s="10">
        <f t="shared" si="6"/>
        <v>3100</v>
      </c>
      <c r="L971" s="10">
        <f t="shared" si="7"/>
        <v>1705.0000000000002</v>
      </c>
      <c r="M971" s="11">
        <v>0.55000000000000004</v>
      </c>
      <c r="O971" s="16"/>
      <c r="P971" s="17"/>
      <c r="Q971" s="12"/>
      <c r="R971" s="13"/>
    </row>
    <row r="972" spans="1:18" ht="15.75" customHeight="1">
      <c r="A972" s="1"/>
      <c r="B972" s="6" t="s">
        <v>23</v>
      </c>
      <c r="C972" s="6">
        <v>1197831</v>
      </c>
      <c r="D972" s="7">
        <v>44350</v>
      </c>
      <c r="E972" s="6" t="s">
        <v>24</v>
      </c>
      <c r="F972" s="6" t="s">
        <v>53</v>
      </c>
      <c r="G972" s="6" t="s">
        <v>54</v>
      </c>
      <c r="H972" s="6" t="s">
        <v>17</v>
      </c>
      <c r="I972" s="8">
        <v>0.4</v>
      </c>
      <c r="J972" s="9">
        <v>7750</v>
      </c>
      <c r="K972" s="10">
        <f t="shared" si="6"/>
        <v>3100</v>
      </c>
      <c r="L972" s="10">
        <f t="shared" si="7"/>
        <v>1240</v>
      </c>
      <c r="M972" s="11">
        <v>0.39999999999999997</v>
      </c>
      <c r="O972" s="16"/>
      <c r="P972" s="17"/>
      <c r="Q972" s="12"/>
      <c r="R972" s="13"/>
    </row>
    <row r="973" spans="1:18" ht="15.75" customHeight="1">
      <c r="A973" s="1"/>
      <c r="B973" s="6" t="s">
        <v>23</v>
      </c>
      <c r="C973" s="6">
        <v>1197831</v>
      </c>
      <c r="D973" s="7">
        <v>44350</v>
      </c>
      <c r="E973" s="6" t="s">
        <v>24</v>
      </c>
      <c r="F973" s="6" t="s">
        <v>53</v>
      </c>
      <c r="G973" s="6" t="s">
        <v>54</v>
      </c>
      <c r="H973" s="6" t="s">
        <v>18</v>
      </c>
      <c r="I973" s="8">
        <v>0.45</v>
      </c>
      <c r="J973" s="9">
        <v>7750</v>
      </c>
      <c r="K973" s="10">
        <f t="shared" si="6"/>
        <v>3487.5</v>
      </c>
      <c r="L973" s="10">
        <f t="shared" si="7"/>
        <v>1394.9999999999998</v>
      </c>
      <c r="M973" s="11">
        <v>0.39999999999999997</v>
      </c>
      <c r="O973" s="16"/>
      <c r="P973" s="17"/>
      <c r="Q973" s="12"/>
      <c r="R973" s="13"/>
    </row>
    <row r="974" spans="1:18" ht="15.75" customHeight="1">
      <c r="A974" s="1"/>
      <c r="B974" s="6" t="s">
        <v>23</v>
      </c>
      <c r="C974" s="6">
        <v>1197831</v>
      </c>
      <c r="D974" s="7">
        <v>44350</v>
      </c>
      <c r="E974" s="6" t="s">
        <v>24</v>
      </c>
      <c r="F974" s="6" t="s">
        <v>53</v>
      </c>
      <c r="G974" s="6" t="s">
        <v>54</v>
      </c>
      <c r="H974" s="6" t="s">
        <v>19</v>
      </c>
      <c r="I974" s="8">
        <v>0.4</v>
      </c>
      <c r="J974" s="9">
        <v>6500</v>
      </c>
      <c r="K974" s="10">
        <f t="shared" si="6"/>
        <v>2600</v>
      </c>
      <c r="L974" s="10">
        <f t="shared" si="7"/>
        <v>1040</v>
      </c>
      <c r="M974" s="11">
        <v>0.39999999999999997</v>
      </c>
      <c r="O974" s="16"/>
      <c r="P974" s="17"/>
      <c r="Q974" s="12"/>
      <c r="R974" s="13"/>
    </row>
    <row r="975" spans="1:18" ht="15.75" customHeight="1">
      <c r="A975" s="1"/>
      <c r="B975" s="6" t="s">
        <v>23</v>
      </c>
      <c r="C975" s="6">
        <v>1197831</v>
      </c>
      <c r="D975" s="7">
        <v>44350</v>
      </c>
      <c r="E975" s="6" t="s">
        <v>24</v>
      </c>
      <c r="F975" s="6" t="s">
        <v>53</v>
      </c>
      <c r="G975" s="6" t="s">
        <v>54</v>
      </c>
      <c r="H975" s="6" t="s">
        <v>20</v>
      </c>
      <c r="I975" s="8">
        <v>0.4</v>
      </c>
      <c r="J975" s="9">
        <v>6000</v>
      </c>
      <c r="K975" s="10">
        <f t="shared" si="6"/>
        <v>2400</v>
      </c>
      <c r="L975" s="10">
        <f t="shared" si="7"/>
        <v>1200</v>
      </c>
      <c r="M975" s="11">
        <v>0.5</v>
      </c>
      <c r="O975" s="16"/>
      <c r="P975" s="17"/>
      <c r="Q975" s="12"/>
      <c r="R975" s="13"/>
    </row>
    <row r="976" spans="1:18" ht="15.75" customHeight="1">
      <c r="A976" s="1"/>
      <c r="B976" s="6" t="s">
        <v>23</v>
      </c>
      <c r="C976" s="6">
        <v>1197831</v>
      </c>
      <c r="D976" s="7">
        <v>44350</v>
      </c>
      <c r="E976" s="6" t="s">
        <v>24</v>
      </c>
      <c r="F976" s="6" t="s">
        <v>53</v>
      </c>
      <c r="G976" s="6" t="s">
        <v>54</v>
      </c>
      <c r="H976" s="6" t="s">
        <v>21</v>
      </c>
      <c r="I976" s="8">
        <v>0.45</v>
      </c>
      <c r="J976" s="9">
        <v>5000</v>
      </c>
      <c r="K976" s="10">
        <f t="shared" si="6"/>
        <v>2250</v>
      </c>
      <c r="L976" s="10">
        <f t="shared" si="7"/>
        <v>787.5</v>
      </c>
      <c r="M976" s="11">
        <v>0.35</v>
      </c>
      <c r="O976" s="16"/>
      <c r="P976" s="17"/>
      <c r="Q976" s="12"/>
      <c r="R976" s="13"/>
    </row>
    <row r="977" spans="1:18" ht="15.75" customHeight="1">
      <c r="A977" s="1"/>
      <c r="B977" s="6" t="s">
        <v>23</v>
      </c>
      <c r="C977" s="6">
        <v>1197831</v>
      </c>
      <c r="D977" s="7">
        <v>44350</v>
      </c>
      <c r="E977" s="6" t="s">
        <v>24</v>
      </c>
      <c r="F977" s="6" t="s">
        <v>53</v>
      </c>
      <c r="G977" s="6" t="s">
        <v>54</v>
      </c>
      <c r="H977" s="6" t="s">
        <v>22</v>
      </c>
      <c r="I977" s="8">
        <v>0.5</v>
      </c>
      <c r="J977" s="9">
        <v>8750</v>
      </c>
      <c r="K977" s="10">
        <f t="shared" si="6"/>
        <v>4375</v>
      </c>
      <c r="L977" s="10">
        <f t="shared" si="7"/>
        <v>2406.25</v>
      </c>
      <c r="M977" s="11">
        <v>0.55000000000000004</v>
      </c>
      <c r="O977" s="16"/>
      <c r="P977" s="17"/>
      <c r="Q977" s="12"/>
      <c r="R977" s="13"/>
    </row>
    <row r="978" spans="1:18" ht="15.75" customHeight="1">
      <c r="A978" s="1"/>
      <c r="B978" s="6" t="s">
        <v>23</v>
      </c>
      <c r="C978" s="6">
        <v>1197831</v>
      </c>
      <c r="D978" s="7">
        <v>44382</v>
      </c>
      <c r="E978" s="6" t="s">
        <v>24</v>
      </c>
      <c r="F978" s="6" t="s">
        <v>53</v>
      </c>
      <c r="G978" s="6" t="s">
        <v>54</v>
      </c>
      <c r="H978" s="6" t="s">
        <v>17</v>
      </c>
      <c r="I978" s="8">
        <v>0.4</v>
      </c>
      <c r="J978" s="9">
        <v>8250</v>
      </c>
      <c r="K978" s="10">
        <f t="shared" si="6"/>
        <v>3300</v>
      </c>
      <c r="L978" s="10">
        <f t="shared" si="7"/>
        <v>1484.9999999999998</v>
      </c>
      <c r="M978" s="11">
        <v>0.44999999999999996</v>
      </c>
      <c r="O978" s="16"/>
      <c r="P978" s="17"/>
      <c r="Q978" s="12"/>
      <c r="R978" s="13"/>
    </row>
    <row r="979" spans="1:18" ht="15.75" customHeight="1">
      <c r="A979" s="1"/>
      <c r="B979" s="6" t="s">
        <v>23</v>
      </c>
      <c r="C979" s="6">
        <v>1197831</v>
      </c>
      <c r="D979" s="7">
        <v>44382</v>
      </c>
      <c r="E979" s="6" t="s">
        <v>24</v>
      </c>
      <c r="F979" s="6" t="s">
        <v>53</v>
      </c>
      <c r="G979" s="6" t="s">
        <v>54</v>
      </c>
      <c r="H979" s="6" t="s">
        <v>18</v>
      </c>
      <c r="I979" s="8">
        <v>0.45</v>
      </c>
      <c r="J979" s="9">
        <v>8250</v>
      </c>
      <c r="K979" s="10">
        <f t="shared" si="6"/>
        <v>3712.5</v>
      </c>
      <c r="L979" s="10">
        <f t="shared" si="7"/>
        <v>1670.6249999999998</v>
      </c>
      <c r="M979" s="11">
        <v>0.44999999999999996</v>
      </c>
      <c r="O979" s="16"/>
      <c r="P979" s="17"/>
      <c r="Q979" s="12"/>
      <c r="R979" s="13"/>
    </row>
    <row r="980" spans="1:18" ht="15.75" customHeight="1">
      <c r="A980" s="1"/>
      <c r="B980" s="6" t="s">
        <v>23</v>
      </c>
      <c r="C980" s="6">
        <v>1197831</v>
      </c>
      <c r="D980" s="7">
        <v>44382</v>
      </c>
      <c r="E980" s="6" t="s">
        <v>24</v>
      </c>
      <c r="F980" s="6" t="s">
        <v>53</v>
      </c>
      <c r="G980" s="6" t="s">
        <v>54</v>
      </c>
      <c r="H980" s="6" t="s">
        <v>19</v>
      </c>
      <c r="I980" s="8">
        <v>0.4</v>
      </c>
      <c r="J980" s="9">
        <v>9750</v>
      </c>
      <c r="K980" s="10">
        <f t="shared" si="6"/>
        <v>3900</v>
      </c>
      <c r="L980" s="10">
        <f t="shared" si="7"/>
        <v>1754.9999999999998</v>
      </c>
      <c r="M980" s="11">
        <v>0.44999999999999996</v>
      </c>
      <c r="O980" s="16"/>
      <c r="P980" s="17"/>
      <c r="Q980" s="12"/>
      <c r="R980" s="13"/>
    </row>
    <row r="981" spans="1:18" ht="15.75" customHeight="1">
      <c r="A981" s="1"/>
      <c r="B981" s="6" t="s">
        <v>23</v>
      </c>
      <c r="C981" s="6">
        <v>1197831</v>
      </c>
      <c r="D981" s="7">
        <v>44382</v>
      </c>
      <c r="E981" s="6" t="s">
        <v>24</v>
      </c>
      <c r="F981" s="6" t="s">
        <v>53</v>
      </c>
      <c r="G981" s="6" t="s">
        <v>54</v>
      </c>
      <c r="H981" s="6" t="s">
        <v>20</v>
      </c>
      <c r="I981" s="8">
        <v>0.4</v>
      </c>
      <c r="J981" s="9">
        <v>5750</v>
      </c>
      <c r="K981" s="10">
        <f t="shared" si="6"/>
        <v>2300</v>
      </c>
      <c r="L981" s="10">
        <f t="shared" si="7"/>
        <v>1265</v>
      </c>
      <c r="M981" s="11">
        <v>0.55000000000000004</v>
      </c>
      <c r="O981" s="16"/>
      <c r="P981" s="17"/>
      <c r="Q981" s="12"/>
      <c r="R981" s="13"/>
    </row>
    <row r="982" spans="1:18" ht="15.75" customHeight="1">
      <c r="A982" s="1"/>
      <c r="B982" s="6" t="s">
        <v>23</v>
      </c>
      <c r="C982" s="6">
        <v>1197831</v>
      </c>
      <c r="D982" s="7">
        <v>44382</v>
      </c>
      <c r="E982" s="6" t="s">
        <v>24</v>
      </c>
      <c r="F982" s="6" t="s">
        <v>53</v>
      </c>
      <c r="G982" s="6" t="s">
        <v>54</v>
      </c>
      <c r="H982" s="6" t="s">
        <v>21</v>
      </c>
      <c r="I982" s="8">
        <v>0.45</v>
      </c>
      <c r="J982" s="9">
        <v>5500</v>
      </c>
      <c r="K982" s="10">
        <f t="shared" si="6"/>
        <v>2475</v>
      </c>
      <c r="L982" s="10">
        <f t="shared" si="7"/>
        <v>989.99999999999989</v>
      </c>
      <c r="M982" s="11">
        <v>0.39999999999999997</v>
      </c>
      <c r="O982" s="16"/>
      <c r="P982" s="17"/>
      <c r="Q982" s="12"/>
      <c r="R982" s="13"/>
    </row>
    <row r="983" spans="1:18" ht="15.75" customHeight="1">
      <c r="A983" s="1"/>
      <c r="B983" s="6" t="s">
        <v>23</v>
      </c>
      <c r="C983" s="6">
        <v>1197831</v>
      </c>
      <c r="D983" s="7">
        <v>44382</v>
      </c>
      <c r="E983" s="6" t="s">
        <v>24</v>
      </c>
      <c r="F983" s="6" t="s">
        <v>53</v>
      </c>
      <c r="G983" s="6" t="s">
        <v>54</v>
      </c>
      <c r="H983" s="6" t="s">
        <v>22</v>
      </c>
      <c r="I983" s="8">
        <v>0.54999999999999993</v>
      </c>
      <c r="J983" s="9">
        <v>8250</v>
      </c>
      <c r="K983" s="10">
        <f t="shared" si="6"/>
        <v>4537.4999999999991</v>
      </c>
      <c r="L983" s="10">
        <f t="shared" si="7"/>
        <v>2722.5</v>
      </c>
      <c r="M983" s="11">
        <v>0.60000000000000009</v>
      </c>
      <c r="O983" s="16"/>
      <c r="P983" s="17"/>
      <c r="Q983" s="12"/>
      <c r="R983" s="13"/>
    </row>
    <row r="984" spans="1:18" ht="15.75" customHeight="1">
      <c r="A984" s="1"/>
      <c r="B984" s="6" t="s">
        <v>23</v>
      </c>
      <c r="C984" s="6">
        <v>1197831</v>
      </c>
      <c r="D984" s="7">
        <v>44415</v>
      </c>
      <c r="E984" s="6" t="s">
        <v>24</v>
      </c>
      <c r="F984" s="6" t="s">
        <v>53</v>
      </c>
      <c r="G984" s="6" t="s">
        <v>54</v>
      </c>
      <c r="H984" s="6" t="s">
        <v>17</v>
      </c>
      <c r="I984" s="8">
        <v>0.45</v>
      </c>
      <c r="J984" s="9">
        <v>7750</v>
      </c>
      <c r="K984" s="10">
        <f t="shared" si="6"/>
        <v>3487.5</v>
      </c>
      <c r="L984" s="10">
        <f t="shared" si="7"/>
        <v>1569.3749999999998</v>
      </c>
      <c r="M984" s="11">
        <v>0.44999999999999996</v>
      </c>
      <c r="O984" s="16"/>
      <c r="P984" s="17"/>
      <c r="Q984" s="12"/>
      <c r="R984" s="13"/>
    </row>
    <row r="985" spans="1:18" ht="15.75" customHeight="1">
      <c r="A985" s="1"/>
      <c r="B985" s="6" t="s">
        <v>23</v>
      </c>
      <c r="C985" s="6">
        <v>1197831</v>
      </c>
      <c r="D985" s="7">
        <v>44415</v>
      </c>
      <c r="E985" s="6" t="s">
        <v>24</v>
      </c>
      <c r="F985" s="6" t="s">
        <v>53</v>
      </c>
      <c r="G985" s="6" t="s">
        <v>54</v>
      </c>
      <c r="H985" s="6" t="s">
        <v>18</v>
      </c>
      <c r="I985" s="8">
        <v>0.55000000000000004</v>
      </c>
      <c r="J985" s="9">
        <v>7750</v>
      </c>
      <c r="K985" s="10">
        <f t="shared" si="6"/>
        <v>4262.5</v>
      </c>
      <c r="L985" s="10">
        <f t="shared" si="7"/>
        <v>1918.1249999999998</v>
      </c>
      <c r="M985" s="11">
        <v>0.44999999999999996</v>
      </c>
      <c r="O985" s="16"/>
      <c r="P985" s="17"/>
      <c r="Q985" s="12"/>
      <c r="R985" s="13"/>
    </row>
    <row r="986" spans="1:18" ht="15.75" customHeight="1">
      <c r="A986" s="1"/>
      <c r="B986" s="6" t="s">
        <v>23</v>
      </c>
      <c r="C986" s="6">
        <v>1197831</v>
      </c>
      <c r="D986" s="7">
        <v>44415</v>
      </c>
      <c r="E986" s="6" t="s">
        <v>24</v>
      </c>
      <c r="F986" s="6" t="s">
        <v>53</v>
      </c>
      <c r="G986" s="6" t="s">
        <v>54</v>
      </c>
      <c r="H986" s="6" t="s">
        <v>19</v>
      </c>
      <c r="I986" s="8">
        <v>0.5</v>
      </c>
      <c r="J986" s="9">
        <v>9500</v>
      </c>
      <c r="K986" s="10">
        <f t="shared" si="6"/>
        <v>4750</v>
      </c>
      <c r="L986" s="10">
        <f t="shared" si="7"/>
        <v>2137.5</v>
      </c>
      <c r="M986" s="11">
        <v>0.44999999999999996</v>
      </c>
      <c r="O986" s="16"/>
      <c r="P986" s="17"/>
      <c r="Q986" s="12"/>
      <c r="R986" s="13"/>
    </row>
    <row r="987" spans="1:18" ht="15.75" customHeight="1">
      <c r="A987" s="1"/>
      <c r="B987" s="6" t="s">
        <v>23</v>
      </c>
      <c r="C987" s="6">
        <v>1197831</v>
      </c>
      <c r="D987" s="7">
        <v>44415</v>
      </c>
      <c r="E987" s="6" t="s">
        <v>24</v>
      </c>
      <c r="F987" s="6" t="s">
        <v>53</v>
      </c>
      <c r="G987" s="6" t="s">
        <v>54</v>
      </c>
      <c r="H987" s="6" t="s">
        <v>20</v>
      </c>
      <c r="I987" s="8">
        <v>0.45</v>
      </c>
      <c r="J987" s="9">
        <v>4750</v>
      </c>
      <c r="K987" s="10">
        <f t="shared" si="6"/>
        <v>2137.5</v>
      </c>
      <c r="L987" s="10">
        <f t="shared" si="7"/>
        <v>1175.625</v>
      </c>
      <c r="M987" s="11">
        <v>0.55000000000000004</v>
      </c>
      <c r="O987" s="16"/>
      <c r="P987" s="17"/>
      <c r="Q987" s="12"/>
      <c r="R987" s="13"/>
    </row>
    <row r="988" spans="1:18" ht="15.75" customHeight="1">
      <c r="A988" s="1"/>
      <c r="B988" s="6" t="s">
        <v>23</v>
      </c>
      <c r="C988" s="6">
        <v>1197831</v>
      </c>
      <c r="D988" s="7">
        <v>44415</v>
      </c>
      <c r="E988" s="6" t="s">
        <v>24</v>
      </c>
      <c r="F988" s="6" t="s">
        <v>53</v>
      </c>
      <c r="G988" s="6" t="s">
        <v>54</v>
      </c>
      <c r="H988" s="6" t="s">
        <v>21</v>
      </c>
      <c r="I988" s="8">
        <v>0.5</v>
      </c>
      <c r="J988" s="9">
        <v>4750</v>
      </c>
      <c r="K988" s="10">
        <f t="shared" si="6"/>
        <v>2375</v>
      </c>
      <c r="L988" s="10">
        <f t="shared" si="7"/>
        <v>949.99999999999989</v>
      </c>
      <c r="M988" s="11">
        <v>0.39999999999999997</v>
      </c>
      <c r="O988" s="16"/>
      <c r="P988" s="17"/>
      <c r="Q988" s="12"/>
      <c r="R988" s="13"/>
    </row>
    <row r="989" spans="1:18" ht="15.75" customHeight="1">
      <c r="A989" s="1"/>
      <c r="B989" s="6" t="s">
        <v>23</v>
      </c>
      <c r="C989" s="6">
        <v>1197831</v>
      </c>
      <c r="D989" s="7">
        <v>44415</v>
      </c>
      <c r="E989" s="6" t="s">
        <v>24</v>
      </c>
      <c r="F989" s="6" t="s">
        <v>53</v>
      </c>
      <c r="G989" s="6" t="s">
        <v>54</v>
      </c>
      <c r="H989" s="6" t="s">
        <v>22</v>
      </c>
      <c r="I989" s="8">
        <v>0.54999999999999993</v>
      </c>
      <c r="J989" s="9">
        <v>7250</v>
      </c>
      <c r="K989" s="10">
        <f t="shared" si="6"/>
        <v>3987.4999999999995</v>
      </c>
      <c r="L989" s="10">
        <f t="shared" si="7"/>
        <v>2392.5</v>
      </c>
      <c r="M989" s="11">
        <v>0.60000000000000009</v>
      </c>
      <c r="O989" s="16"/>
      <c r="P989" s="17"/>
      <c r="Q989" s="12"/>
      <c r="R989" s="13"/>
    </row>
    <row r="990" spans="1:18" ht="15.75" customHeight="1">
      <c r="A990" s="1"/>
      <c r="B990" s="6" t="s">
        <v>23</v>
      </c>
      <c r="C990" s="6">
        <v>1197831</v>
      </c>
      <c r="D990" s="7">
        <v>44443</v>
      </c>
      <c r="E990" s="6" t="s">
        <v>24</v>
      </c>
      <c r="F990" s="6" t="s">
        <v>53</v>
      </c>
      <c r="G990" s="6" t="s">
        <v>54</v>
      </c>
      <c r="H990" s="6" t="s">
        <v>17</v>
      </c>
      <c r="I990" s="8">
        <v>0.5</v>
      </c>
      <c r="J990" s="9">
        <v>6750</v>
      </c>
      <c r="K990" s="10">
        <f t="shared" si="6"/>
        <v>3375</v>
      </c>
      <c r="L990" s="10">
        <f t="shared" si="7"/>
        <v>1518.7499999999998</v>
      </c>
      <c r="M990" s="11">
        <v>0.44999999999999996</v>
      </c>
      <c r="O990" s="16"/>
      <c r="P990" s="17"/>
      <c r="Q990" s="12"/>
      <c r="R990" s="13"/>
    </row>
    <row r="991" spans="1:18" ht="15.75" customHeight="1">
      <c r="A991" s="1"/>
      <c r="B991" s="6" t="s">
        <v>23</v>
      </c>
      <c r="C991" s="6">
        <v>1197831</v>
      </c>
      <c r="D991" s="7">
        <v>44443</v>
      </c>
      <c r="E991" s="6" t="s">
        <v>24</v>
      </c>
      <c r="F991" s="6" t="s">
        <v>53</v>
      </c>
      <c r="G991" s="6" t="s">
        <v>54</v>
      </c>
      <c r="H991" s="6" t="s">
        <v>18</v>
      </c>
      <c r="I991" s="8">
        <v>0.5</v>
      </c>
      <c r="J991" s="9">
        <v>6250</v>
      </c>
      <c r="K991" s="10">
        <f t="shared" si="6"/>
        <v>3125</v>
      </c>
      <c r="L991" s="10">
        <f t="shared" si="7"/>
        <v>1406.2499999999998</v>
      </c>
      <c r="M991" s="11">
        <v>0.44999999999999996</v>
      </c>
      <c r="O991" s="16"/>
      <c r="P991" s="17"/>
      <c r="Q991" s="12"/>
      <c r="R991" s="13"/>
    </row>
    <row r="992" spans="1:18" ht="15.75" customHeight="1">
      <c r="A992" s="1"/>
      <c r="B992" s="6" t="s">
        <v>23</v>
      </c>
      <c r="C992" s="6">
        <v>1197831</v>
      </c>
      <c r="D992" s="7">
        <v>44443</v>
      </c>
      <c r="E992" s="6" t="s">
        <v>24</v>
      </c>
      <c r="F992" s="6" t="s">
        <v>53</v>
      </c>
      <c r="G992" s="6" t="s">
        <v>54</v>
      </c>
      <c r="H992" s="6" t="s">
        <v>19</v>
      </c>
      <c r="I992" s="8">
        <v>0.54999999999999993</v>
      </c>
      <c r="J992" s="9">
        <v>6750</v>
      </c>
      <c r="K992" s="10">
        <f t="shared" si="6"/>
        <v>3712.4999999999995</v>
      </c>
      <c r="L992" s="10">
        <f t="shared" si="7"/>
        <v>1670.6249999999995</v>
      </c>
      <c r="M992" s="11">
        <v>0.44999999999999996</v>
      </c>
      <c r="O992" s="16"/>
      <c r="P992" s="17"/>
      <c r="Q992" s="12"/>
      <c r="R992" s="13"/>
    </row>
    <row r="993" spans="1:18" ht="15.75" customHeight="1">
      <c r="A993" s="1"/>
      <c r="B993" s="6" t="s">
        <v>23</v>
      </c>
      <c r="C993" s="6">
        <v>1197831</v>
      </c>
      <c r="D993" s="7">
        <v>44443</v>
      </c>
      <c r="E993" s="6" t="s">
        <v>24</v>
      </c>
      <c r="F993" s="6" t="s">
        <v>53</v>
      </c>
      <c r="G993" s="6" t="s">
        <v>54</v>
      </c>
      <c r="H993" s="6" t="s">
        <v>20</v>
      </c>
      <c r="I993" s="8">
        <v>0.54999999999999993</v>
      </c>
      <c r="J993" s="9">
        <v>4000</v>
      </c>
      <c r="K993" s="10">
        <f t="shared" si="6"/>
        <v>2199.9999999999995</v>
      </c>
      <c r="L993" s="10">
        <f t="shared" si="7"/>
        <v>1209.9999999999998</v>
      </c>
      <c r="M993" s="11">
        <v>0.55000000000000004</v>
      </c>
      <c r="O993" s="16"/>
      <c r="P993" s="17"/>
      <c r="Q993" s="12"/>
      <c r="R993" s="13"/>
    </row>
    <row r="994" spans="1:18" ht="15.75" customHeight="1">
      <c r="A994" s="1"/>
      <c r="B994" s="6" t="s">
        <v>23</v>
      </c>
      <c r="C994" s="6">
        <v>1197831</v>
      </c>
      <c r="D994" s="7">
        <v>44443</v>
      </c>
      <c r="E994" s="6" t="s">
        <v>24</v>
      </c>
      <c r="F994" s="6" t="s">
        <v>53</v>
      </c>
      <c r="G994" s="6" t="s">
        <v>54</v>
      </c>
      <c r="H994" s="6" t="s">
        <v>21</v>
      </c>
      <c r="I994" s="8">
        <v>0.5</v>
      </c>
      <c r="J994" s="9">
        <v>4000</v>
      </c>
      <c r="K994" s="10">
        <f t="shared" si="6"/>
        <v>2000</v>
      </c>
      <c r="L994" s="10">
        <f t="shared" si="7"/>
        <v>799.99999999999989</v>
      </c>
      <c r="M994" s="11">
        <v>0.39999999999999997</v>
      </c>
      <c r="O994" s="16"/>
      <c r="P994" s="17"/>
      <c r="Q994" s="12"/>
      <c r="R994" s="13"/>
    </row>
    <row r="995" spans="1:18" ht="15.75" customHeight="1">
      <c r="A995" s="1"/>
      <c r="B995" s="6" t="s">
        <v>23</v>
      </c>
      <c r="C995" s="6">
        <v>1197831</v>
      </c>
      <c r="D995" s="7">
        <v>44443</v>
      </c>
      <c r="E995" s="6" t="s">
        <v>24</v>
      </c>
      <c r="F995" s="6" t="s">
        <v>53</v>
      </c>
      <c r="G995" s="6" t="s">
        <v>54</v>
      </c>
      <c r="H995" s="6" t="s">
        <v>22</v>
      </c>
      <c r="I995" s="8">
        <v>0.45</v>
      </c>
      <c r="J995" s="9">
        <v>6250</v>
      </c>
      <c r="K995" s="10">
        <f t="shared" si="6"/>
        <v>2812.5</v>
      </c>
      <c r="L995" s="10">
        <f t="shared" si="7"/>
        <v>1687.5000000000002</v>
      </c>
      <c r="M995" s="11">
        <v>0.60000000000000009</v>
      </c>
      <c r="O995" s="16"/>
      <c r="P995" s="17"/>
      <c r="Q995" s="12"/>
      <c r="R995" s="13"/>
    </row>
    <row r="996" spans="1:18" ht="15.75" customHeight="1">
      <c r="A996" s="1"/>
      <c r="B996" s="6" t="s">
        <v>23</v>
      </c>
      <c r="C996" s="6">
        <v>1197831</v>
      </c>
      <c r="D996" s="7">
        <v>44472</v>
      </c>
      <c r="E996" s="6" t="s">
        <v>24</v>
      </c>
      <c r="F996" s="6" t="s">
        <v>53</v>
      </c>
      <c r="G996" s="6" t="s">
        <v>54</v>
      </c>
      <c r="H996" s="6" t="s">
        <v>17</v>
      </c>
      <c r="I996" s="8">
        <v>0.35000000000000003</v>
      </c>
      <c r="J996" s="9">
        <v>5750</v>
      </c>
      <c r="K996" s="10">
        <f t="shared" si="6"/>
        <v>2012.5000000000002</v>
      </c>
      <c r="L996" s="10">
        <f t="shared" si="7"/>
        <v>905.625</v>
      </c>
      <c r="M996" s="11">
        <v>0.44999999999999996</v>
      </c>
      <c r="O996" s="16"/>
      <c r="P996" s="17"/>
      <c r="Q996" s="12"/>
      <c r="R996" s="13"/>
    </row>
    <row r="997" spans="1:18" ht="15.75" customHeight="1">
      <c r="A997" s="1"/>
      <c r="B997" s="6" t="s">
        <v>23</v>
      </c>
      <c r="C997" s="6">
        <v>1197831</v>
      </c>
      <c r="D997" s="7">
        <v>44472</v>
      </c>
      <c r="E997" s="6" t="s">
        <v>24</v>
      </c>
      <c r="F997" s="6" t="s">
        <v>53</v>
      </c>
      <c r="G997" s="6" t="s">
        <v>54</v>
      </c>
      <c r="H997" s="6" t="s">
        <v>18</v>
      </c>
      <c r="I997" s="8">
        <v>0.35000000000000003</v>
      </c>
      <c r="J997" s="9">
        <v>5750</v>
      </c>
      <c r="K997" s="10">
        <f t="shared" si="6"/>
        <v>2012.5000000000002</v>
      </c>
      <c r="L997" s="10">
        <f t="shared" si="7"/>
        <v>905.625</v>
      </c>
      <c r="M997" s="11">
        <v>0.44999999999999996</v>
      </c>
      <c r="O997" s="16"/>
      <c r="P997" s="17"/>
      <c r="Q997" s="12"/>
      <c r="R997" s="13"/>
    </row>
    <row r="998" spans="1:18" ht="15.75" customHeight="1">
      <c r="A998" s="1"/>
      <c r="B998" s="6" t="s">
        <v>23</v>
      </c>
      <c r="C998" s="6">
        <v>1197831</v>
      </c>
      <c r="D998" s="7">
        <v>44472</v>
      </c>
      <c r="E998" s="6" t="s">
        <v>24</v>
      </c>
      <c r="F998" s="6" t="s">
        <v>53</v>
      </c>
      <c r="G998" s="6" t="s">
        <v>54</v>
      </c>
      <c r="H998" s="6" t="s">
        <v>19</v>
      </c>
      <c r="I998" s="8">
        <v>0.4</v>
      </c>
      <c r="J998" s="9">
        <v>5250</v>
      </c>
      <c r="K998" s="10">
        <f t="shared" si="6"/>
        <v>2100</v>
      </c>
      <c r="L998" s="10">
        <f t="shared" si="7"/>
        <v>944.99999999999989</v>
      </c>
      <c r="M998" s="11">
        <v>0.44999999999999996</v>
      </c>
      <c r="O998" s="16"/>
      <c r="P998" s="17"/>
      <c r="Q998" s="12"/>
      <c r="R998" s="13"/>
    </row>
    <row r="999" spans="1:18" ht="15.75" customHeight="1">
      <c r="A999" s="1"/>
      <c r="B999" s="6" t="s">
        <v>23</v>
      </c>
      <c r="C999" s="6">
        <v>1197831</v>
      </c>
      <c r="D999" s="7">
        <v>44472</v>
      </c>
      <c r="E999" s="6" t="s">
        <v>24</v>
      </c>
      <c r="F999" s="6" t="s">
        <v>53</v>
      </c>
      <c r="G999" s="6" t="s">
        <v>54</v>
      </c>
      <c r="H999" s="6" t="s">
        <v>20</v>
      </c>
      <c r="I999" s="8">
        <v>0.4</v>
      </c>
      <c r="J999" s="9">
        <v>3750</v>
      </c>
      <c r="K999" s="10">
        <f t="shared" si="6"/>
        <v>1500</v>
      </c>
      <c r="L999" s="10">
        <f t="shared" si="7"/>
        <v>825.00000000000011</v>
      </c>
      <c r="M999" s="11">
        <v>0.55000000000000004</v>
      </c>
      <c r="O999" s="16"/>
      <c r="P999" s="17"/>
      <c r="Q999" s="12"/>
      <c r="R999" s="13"/>
    </row>
    <row r="1000" spans="1:18" ht="15.75" customHeight="1">
      <c r="A1000" s="1"/>
      <c r="B1000" s="6" t="s">
        <v>23</v>
      </c>
      <c r="C1000" s="6">
        <v>1197831</v>
      </c>
      <c r="D1000" s="7">
        <v>44472</v>
      </c>
      <c r="E1000" s="6" t="s">
        <v>24</v>
      </c>
      <c r="F1000" s="6" t="s">
        <v>53</v>
      </c>
      <c r="G1000" s="6" t="s">
        <v>54</v>
      </c>
      <c r="H1000" s="6" t="s">
        <v>21</v>
      </c>
      <c r="I1000" s="8">
        <v>0.35000000000000003</v>
      </c>
      <c r="J1000" s="9">
        <v>3500</v>
      </c>
      <c r="K1000" s="10">
        <f t="shared" si="6"/>
        <v>1225.0000000000002</v>
      </c>
      <c r="L1000" s="10">
        <f t="shared" si="7"/>
        <v>490.00000000000006</v>
      </c>
      <c r="M1000" s="11">
        <v>0.39999999999999997</v>
      </c>
      <c r="O1000" s="16"/>
      <c r="P1000" s="17"/>
      <c r="Q1000" s="12"/>
      <c r="R1000" s="13"/>
    </row>
    <row r="1001" spans="1:18" ht="15.75" customHeight="1">
      <c r="A1001" s="1"/>
      <c r="B1001" s="6" t="s">
        <v>23</v>
      </c>
      <c r="C1001" s="6">
        <v>1197831</v>
      </c>
      <c r="D1001" s="7">
        <v>44472</v>
      </c>
      <c r="E1001" s="6" t="s">
        <v>24</v>
      </c>
      <c r="F1001" s="6" t="s">
        <v>53</v>
      </c>
      <c r="G1001" s="6" t="s">
        <v>54</v>
      </c>
      <c r="H1001" s="6" t="s">
        <v>22</v>
      </c>
      <c r="I1001" s="8">
        <v>0.45</v>
      </c>
      <c r="J1001" s="9">
        <v>5250</v>
      </c>
      <c r="K1001" s="10">
        <f t="shared" si="6"/>
        <v>2362.5</v>
      </c>
      <c r="L1001" s="10">
        <f t="shared" si="7"/>
        <v>1417.5000000000002</v>
      </c>
      <c r="M1001" s="11">
        <v>0.60000000000000009</v>
      </c>
      <c r="O1001" s="16"/>
      <c r="P1001" s="17"/>
      <c r="Q1001" s="12"/>
      <c r="R1001" s="13"/>
    </row>
    <row r="1002" spans="1:18" ht="15.75" customHeight="1">
      <c r="A1002" s="1"/>
      <c r="B1002" s="6" t="s">
        <v>23</v>
      </c>
      <c r="C1002" s="6">
        <v>1197831</v>
      </c>
      <c r="D1002" s="7">
        <v>44504</v>
      </c>
      <c r="E1002" s="6" t="s">
        <v>24</v>
      </c>
      <c r="F1002" s="6" t="s">
        <v>53</v>
      </c>
      <c r="G1002" s="6" t="s">
        <v>54</v>
      </c>
      <c r="H1002" s="6" t="s">
        <v>17</v>
      </c>
      <c r="I1002" s="8">
        <v>0.30000000000000004</v>
      </c>
      <c r="J1002" s="9">
        <v>6750</v>
      </c>
      <c r="K1002" s="10">
        <f t="shared" si="6"/>
        <v>2025.0000000000002</v>
      </c>
      <c r="L1002" s="10">
        <f t="shared" si="7"/>
        <v>911.25</v>
      </c>
      <c r="M1002" s="11">
        <v>0.44999999999999996</v>
      </c>
      <c r="O1002" s="16"/>
      <c r="P1002" s="17"/>
      <c r="Q1002" s="12"/>
      <c r="R1002" s="13"/>
    </row>
    <row r="1003" spans="1:18" ht="15.75" customHeight="1">
      <c r="A1003" s="1"/>
      <c r="B1003" s="6" t="s">
        <v>23</v>
      </c>
      <c r="C1003" s="6">
        <v>1197831</v>
      </c>
      <c r="D1003" s="7">
        <v>44504</v>
      </c>
      <c r="E1003" s="6" t="s">
        <v>24</v>
      </c>
      <c r="F1003" s="6" t="s">
        <v>53</v>
      </c>
      <c r="G1003" s="6" t="s">
        <v>54</v>
      </c>
      <c r="H1003" s="6" t="s">
        <v>18</v>
      </c>
      <c r="I1003" s="8">
        <v>0.30000000000000004</v>
      </c>
      <c r="J1003" s="9">
        <v>6750</v>
      </c>
      <c r="K1003" s="10">
        <f t="shared" si="6"/>
        <v>2025.0000000000002</v>
      </c>
      <c r="L1003" s="10">
        <f t="shared" si="7"/>
        <v>911.25</v>
      </c>
      <c r="M1003" s="11">
        <v>0.44999999999999996</v>
      </c>
      <c r="O1003" s="16"/>
      <c r="P1003" s="17"/>
      <c r="Q1003" s="12"/>
      <c r="R1003" s="13"/>
    </row>
    <row r="1004" spans="1:18" ht="15.75" customHeight="1">
      <c r="A1004" s="1"/>
      <c r="B1004" s="6" t="s">
        <v>23</v>
      </c>
      <c r="C1004" s="6">
        <v>1197831</v>
      </c>
      <c r="D1004" s="7">
        <v>44504</v>
      </c>
      <c r="E1004" s="6" t="s">
        <v>24</v>
      </c>
      <c r="F1004" s="6" t="s">
        <v>53</v>
      </c>
      <c r="G1004" s="6" t="s">
        <v>54</v>
      </c>
      <c r="H1004" s="6" t="s">
        <v>19</v>
      </c>
      <c r="I1004" s="8">
        <v>0.55000000000000004</v>
      </c>
      <c r="J1004" s="9">
        <v>6000</v>
      </c>
      <c r="K1004" s="10">
        <f t="shared" si="6"/>
        <v>3300.0000000000005</v>
      </c>
      <c r="L1004" s="10">
        <f t="shared" si="7"/>
        <v>1485</v>
      </c>
      <c r="M1004" s="11">
        <v>0.44999999999999996</v>
      </c>
      <c r="O1004" s="16"/>
      <c r="P1004" s="17"/>
      <c r="Q1004" s="12"/>
      <c r="R1004" s="13"/>
    </row>
    <row r="1005" spans="1:18" ht="15.75" customHeight="1">
      <c r="A1005" s="1"/>
      <c r="B1005" s="6" t="s">
        <v>23</v>
      </c>
      <c r="C1005" s="6">
        <v>1197831</v>
      </c>
      <c r="D1005" s="7">
        <v>44504</v>
      </c>
      <c r="E1005" s="6" t="s">
        <v>24</v>
      </c>
      <c r="F1005" s="6" t="s">
        <v>53</v>
      </c>
      <c r="G1005" s="6" t="s">
        <v>54</v>
      </c>
      <c r="H1005" s="6" t="s">
        <v>20</v>
      </c>
      <c r="I1005" s="8">
        <v>0.55000000000000004</v>
      </c>
      <c r="J1005" s="9">
        <v>4750</v>
      </c>
      <c r="K1005" s="10">
        <f t="shared" si="6"/>
        <v>2612.5</v>
      </c>
      <c r="L1005" s="10">
        <f t="shared" si="7"/>
        <v>1436.8750000000002</v>
      </c>
      <c r="M1005" s="11">
        <v>0.55000000000000004</v>
      </c>
      <c r="O1005" s="16"/>
      <c r="P1005" s="17"/>
      <c r="Q1005" s="12"/>
      <c r="R1005" s="13"/>
    </row>
    <row r="1006" spans="1:18" ht="15.75" customHeight="1">
      <c r="A1006" s="1"/>
      <c r="B1006" s="6" t="s">
        <v>23</v>
      </c>
      <c r="C1006" s="6">
        <v>1197831</v>
      </c>
      <c r="D1006" s="7">
        <v>44504</v>
      </c>
      <c r="E1006" s="6" t="s">
        <v>24</v>
      </c>
      <c r="F1006" s="6" t="s">
        <v>53</v>
      </c>
      <c r="G1006" s="6" t="s">
        <v>54</v>
      </c>
      <c r="H1006" s="6" t="s">
        <v>21</v>
      </c>
      <c r="I1006" s="8">
        <v>0.54999999999999993</v>
      </c>
      <c r="J1006" s="9">
        <v>4500</v>
      </c>
      <c r="K1006" s="10">
        <f t="shared" si="6"/>
        <v>2474.9999999999995</v>
      </c>
      <c r="L1006" s="10">
        <f t="shared" si="7"/>
        <v>989.99999999999977</v>
      </c>
      <c r="M1006" s="11">
        <v>0.39999999999999997</v>
      </c>
      <c r="O1006" s="16"/>
      <c r="P1006" s="17"/>
      <c r="Q1006" s="12"/>
      <c r="R1006" s="13"/>
    </row>
    <row r="1007" spans="1:18" ht="15.75" customHeight="1">
      <c r="A1007" s="1"/>
      <c r="B1007" s="6" t="s">
        <v>23</v>
      </c>
      <c r="C1007" s="6">
        <v>1197831</v>
      </c>
      <c r="D1007" s="7">
        <v>44504</v>
      </c>
      <c r="E1007" s="6" t="s">
        <v>24</v>
      </c>
      <c r="F1007" s="6" t="s">
        <v>53</v>
      </c>
      <c r="G1007" s="6" t="s">
        <v>54</v>
      </c>
      <c r="H1007" s="6" t="s">
        <v>22</v>
      </c>
      <c r="I1007" s="8">
        <v>0.65</v>
      </c>
      <c r="J1007" s="9">
        <v>6500</v>
      </c>
      <c r="K1007" s="10">
        <f t="shared" si="6"/>
        <v>4225</v>
      </c>
      <c r="L1007" s="10">
        <f t="shared" si="7"/>
        <v>2535.0000000000005</v>
      </c>
      <c r="M1007" s="11">
        <v>0.60000000000000009</v>
      </c>
      <c r="O1007" s="16"/>
      <c r="P1007" s="17"/>
      <c r="Q1007" s="12"/>
      <c r="R1007" s="13"/>
    </row>
    <row r="1008" spans="1:18" ht="15.75" customHeight="1">
      <c r="A1008" s="1"/>
      <c r="B1008" s="6" t="s">
        <v>23</v>
      </c>
      <c r="C1008" s="6">
        <v>1197831</v>
      </c>
      <c r="D1008" s="7">
        <v>44533</v>
      </c>
      <c r="E1008" s="6" t="s">
        <v>24</v>
      </c>
      <c r="F1008" s="6" t="s">
        <v>53</v>
      </c>
      <c r="G1008" s="6" t="s">
        <v>54</v>
      </c>
      <c r="H1008" s="6" t="s">
        <v>17</v>
      </c>
      <c r="I1008" s="8">
        <v>0.54999999999999993</v>
      </c>
      <c r="J1008" s="9">
        <v>8000</v>
      </c>
      <c r="K1008" s="10">
        <f t="shared" si="6"/>
        <v>4399.9999999999991</v>
      </c>
      <c r="L1008" s="10">
        <f t="shared" si="7"/>
        <v>1979.9999999999993</v>
      </c>
      <c r="M1008" s="11">
        <v>0.44999999999999996</v>
      </c>
      <c r="O1008" s="16"/>
      <c r="P1008" s="17"/>
      <c r="Q1008" s="12"/>
      <c r="R1008" s="13"/>
    </row>
    <row r="1009" spans="1:18" ht="15.75" customHeight="1">
      <c r="A1009" s="1"/>
      <c r="B1009" s="6" t="s">
        <v>23</v>
      </c>
      <c r="C1009" s="6">
        <v>1197831</v>
      </c>
      <c r="D1009" s="7">
        <v>44533</v>
      </c>
      <c r="E1009" s="6" t="s">
        <v>24</v>
      </c>
      <c r="F1009" s="6" t="s">
        <v>53</v>
      </c>
      <c r="G1009" s="6" t="s">
        <v>54</v>
      </c>
      <c r="H1009" s="6" t="s">
        <v>18</v>
      </c>
      <c r="I1009" s="8">
        <v>0.54999999999999993</v>
      </c>
      <c r="J1009" s="9">
        <v>8000</v>
      </c>
      <c r="K1009" s="10">
        <f t="shared" si="6"/>
        <v>4399.9999999999991</v>
      </c>
      <c r="L1009" s="10">
        <f t="shared" si="7"/>
        <v>1979.9999999999993</v>
      </c>
      <c r="M1009" s="11">
        <v>0.44999999999999996</v>
      </c>
      <c r="O1009" s="16"/>
      <c r="P1009" s="17"/>
      <c r="Q1009" s="12"/>
      <c r="R1009" s="13"/>
    </row>
    <row r="1010" spans="1:18" ht="15.75" customHeight="1">
      <c r="A1010" s="1"/>
      <c r="B1010" s="6" t="s">
        <v>23</v>
      </c>
      <c r="C1010" s="6">
        <v>1197831</v>
      </c>
      <c r="D1010" s="7">
        <v>44533</v>
      </c>
      <c r="E1010" s="6" t="s">
        <v>24</v>
      </c>
      <c r="F1010" s="6" t="s">
        <v>53</v>
      </c>
      <c r="G1010" s="6" t="s">
        <v>54</v>
      </c>
      <c r="H1010" s="6" t="s">
        <v>19</v>
      </c>
      <c r="I1010" s="8">
        <v>0.6</v>
      </c>
      <c r="J1010" s="9">
        <v>7000</v>
      </c>
      <c r="K1010" s="10">
        <f t="shared" si="6"/>
        <v>4200</v>
      </c>
      <c r="L1010" s="10">
        <f t="shared" si="7"/>
        <v>1889.9999999999998</v>
      </c>
      <c r="M1010" s="11">
        <v>0.44999999999999996</v>
      </c>
      <c r="O1010" s="16"/>
      <c r="P1010" s="17"/>
      <c r="Q1010" s="12"/>
      <c r="R1010" s="13"/>
    </row>
    <row r="1011" spans="1:18" ht="15.75" customHeight="1">
      <c r="A1011" s="1"/>
      <c r="B1011" s="6" t="s">
        <v>23</v>
      </c>
      <c r="C1011" s="6">
        <v>1197831</v>
      </c>
      <c r="D1011" s="7">
        <v>44533</v>
      </c>
      <c r="E1011" s="6" t="s">
        <v>24</v>
      </c>
      <c r="F1011" s="6" t="s">
        <v>53</v>
      </c>
      <c r="G1011" s="6" t="s">
        <v>54</v>
      </c>
      <c r="H1011" s="6" t="s">
        <v>20</v>
      </c>
      <c r="I1011" s="8">
        <v>0.6</v>
      </c>
      <c r="J1011" s="9">
        <v>5500</v>
      </c>
      <c r="K1011" s="10">
        <f t="shared" si="6"/>
        <v>3300</v>
      </c>
      <c r="L1011" s="10">
        <f t="shared" si="7"/>
        <v>1815.0000000000002</v>
      </c>
      <c r="M1011" s="11">
        <v>0.55000000000000004</v>
      </c>
      <c r="O1011" s="16"/>
      <c r="P1011" s="17"/>
      <c r="Q1011" s="12"/>
      <c r="R1011" s="13"/>
    </row>
    <row r="1012" spans="1:18" ht="15.75" customHeight="1">
      <c r="A1012" s="1"/>
      <c r="B1012" s="6" t="s">
        <v>23</v>
      </c>
      <c r="C1012" s="6">
        <v>1197831</v>
      </c>
      <c r="D1012" s="7">
        <v>44533</v>
      </c>
      <c r="E1012" s="6" t="s">
        <v>24</v>
      </c>
      <c r="F1012" s="6" t="s">
        <v>53</v>
      </c>
      <c r="G1012" s="6" t="s">
        <v>54</v>
      </c>
      <c r="H1012" s="6" t="s">
        <v>21</v>
      </c>
      <c r="I1012" s="8">
        <v>0.54999999999999993</v>
      </c>
      <c r="J1012" s="9">
        <v>5000</v>
      </c>
      <c r="K1012" s="10">
        <f t="shared" si="6"/>
        <v>2749.9999999999995</v>
      </c>
      <c r="L1012" s="10">
        <f t="shared" si="7"/>
        <v>1099.9999999999998</v>
      </c>
      <c r="M1012" s="11">
        <v>0.39999999999999997</v>
      </c>
      <c r="O1012" s="16"/>
      <c r="P1012" s="17"/>
      <c r="Q1012" s="12"/>
      <c r="R1012" s="13"/>
    </row>
    <row r="1013" spans="1:18" ht="15.75" customHeight="1">
      <c r="A1013" s="1"/>
      <c r="B1013" s="6" t="s">
        <v>23</v>
      </c>
      <c r="C1013" s="6">
        <v>1197831</v>
      </c>
      <c r="D1013" s="7">
        <v>44533</v>
      </c>
      <c r="E1013" s="6" t="s">
        <v>24</v>
      </c>
      <c r="F1013" s="6" t="s">
        <v>53</v>
      </c>
      <c r="G1013" s="6" t="s">
        <v>54</v>
      </c>
      <c r="H1013" s="6" t="s">
        <v>22</v>
      </c>
      <c r="I1013" s="8">
        <v>0.65</v>
      </c>
      <c r="J1013" s="9">
        <v>7500</v>
      </c>
      <c r="K1013" s="10">
        <f t="shared" si="6"/>
        <v>4875</v>
      </c>
      <c r="L1013" s="10">
        <f t="shared" si="7"/>
        <v>2925.0000000000005</v>
      </c>
      <c r="M1013" s="11">
        <v>0.60000000000000009</v>
      </c>
      <c r="O1013" s="16"/>
      <c r="P1013" s="17"/>
      <c r="Q1013" s="12"/>
      <c r="R1013" s="13"/>
    </row>
    <row r="1014" spans="1:18" ht="15.75" customHeight="1">
      <c r="A1014" s="1" t="s">
        <v>39</v>
      </c>
      <c r="B1014" s="6" t="s">
        <v>14</v>
      </c>
      <c r="C1014" s="6">
        <v>1185732</v>
      </c>
      <c r="D1014" s="7">
        <v>44207</v>
      </c>
      <c r="E1014" s="6" t="s">
        <v>33</v>
      </c>
      <c r="F1014" s="6" t="s">
        <v>55</v>
      </c>
      <c r="G1014" s="6" t="s">
        <v>56</v>
      </c>
      <c r="H1014" s="6" t="s">
        <v>17</v>
      </c>
      <c r="I1014" s="8">
        <v>0.35</v>
      </c>
      <c r="J1014" s="9">
        <v>4250</v>
      </c>
      <c r="K1014" s="10">
        <f t="shared" si="6"/>
        <v>1487.5</v>
      </c>
      <c r="L1014" s="10">
        <f t="shared" si="7"/>
        <v>595</v>
      </c>
      <c r="M1014" s="11">
        <v>0.4</v>
      </c>
      <c r="O1014" s="16"/>
      <c r="P1014" s="17"/>
      <c r="Q1014" s="12"/>
      <c r="R1014" s="13"/>
    </row>
    <row r="1015" spans="1:18" ht="15.75" customHeight="1">
      <c r="A1015" s="1"/>
      <c r="B1015" s="6" t="s">
        <v>14</v>
      </c>
      <c r="C1015" s="6">
        <v>1185732</v>
      </c>
      <c r="D1015" s="7">
        <v>44207</v>
      </c>
      <c r="E1015" s="6" t="s">
        <v>33</v>
      </c>
      <c r="F1015" s="6" t="s">
        <v>55</v>
      </c>
      <c r="G1015" s="6" t="s">
        <v>56</v>
      </c>
      <c r="H1015" s="6" t="s">
        <v>18</v>
      </c>
      <c r="I1015" s="8">
        <v>0.35</v>
      </c>
      <c r="J1015" s="9">
        <v>2250</v>
      </c>
      <c r="K1015" s="10">
        <f t="shared" si="6"/>
        <v>787.5</v>
      </c>
      <c r="L1015" s="10">
        <f t="shared" si="7"/>
        <v>275.625</v>
      </c>
      <c r="M1015" s="11">
        <v>0.35</v>
      </c>
      <c r="O1015" s="16"/>
      <c r="P1015" s="17"/>
      <c r="Q1015" s="12"/>
      <c r="R1015" s="13"/>
    </row>
    <row r="1016" spans="1:18" ht="15.75" customHeight="1">
      <c r="A1016" s="1"/>
      <c r="B1016" s="6" t="s">
        <v>14</v>
      </c>
      <c r="C1016" s="6">
        <v>1185732</v>
      </c>
      <c r="D1016" s="7">
        <v>44207</v>
      </c>
      <c r="E1016" s="6" t="s">
        <v>33</v>
      </c>
      <c r="F1016" s="6" t="s">
        <v>55</v>
      </c>
      <c r="G1016" s="6" t="s">
        <v>56</v>
      </c>
      <c r="H1016" s="6" t="s">
        <v>19</v>
      </c>
      <c r="I1016" s="8">
        <v>0.25</v>
      </c>
      <c r="J1016" s="9">
        <v>2250</v>
      </c>
      <c r="K1016" s="10">
        <f t="shared" si="6"/>
        <v>562.5</v>
      </c>
      <c r="L1016" s="10">
        <f t="shared" si="7"/>
        <v>196.875</v>
      </c>
      <c r="M1016" s="11">
        <v>0.35</v>
      </c>
      <c r="O1016" s="16"/>
      <c r="P1016" s="17"/>
      <c r="Q1016" s="12"/>
      <c r="R1016" s="13"/>
    </row>
    <row r="1017" spans="1:18" ht="15.75" customHeight="1">
      <c r="A1017" s="1"/>
      <c r="B1017" s="6" t="s">
        <v>14</v>
      </c>
      <c r="C1017" s="6">
        <v>1185732</v>
      </c>
      <c r="D1017" s="7">
        <v>44207</v>
      </c>
      <c r="E1017" s="6" t="s">
        <v>33</v>
      </c>
      <c r="F1017" s="6" t="s">
        <v>55</v>
      </c>
      <c r="G1017" s="6" t="s">
        <v>56</v>
      </c>
      <c r="H1017" s="6" t="s">
        <v>20</v>
      </c>
      <c r="I1017" s="8">
        <v>0.30000000000000004</v>
      </c>
      <c r="J1017" s="9">
        <v>750</v>
      </c>
      <c r="K1017" s="10">
        <f t="shared" si="6"/>
        <v>225.00000000000003</v>
      </c>
      <c r="L1017" s="10">
        <f t="shared" si="7"/>
        <v>90.000000000000014</v>
      </c>
      <c r="M1017" s="11">
        <v>0.4</v>
      </c>
      <c r="O1017" s="16"/>
      <c r="P1017" s="17"/>
      <c r="Q1017" s="12"/>
      <c r="R1017" s="13"/>
    </row>
    <row r="1018" spans="1:18" ht="15.75" customHeight="1">
      <c r="A1018" s="1"/>
      <c r="B1018" s="6" t="s">
        <v>14</v>
      </c>
      <c r="C1018" s="6">
        <v>1185732</v>
      </c>
      <c r="D1018" s="7">
        <v>44207</v>
      </c>
      <c r="E1018" s="6" t="s">
        <v>33</v>
      </c>
      <c r="F1018" s="6" t="s">
        <v>55</v>
      </c>
      <c r="G1018" s="6" t="s">
        <v>56</v>
      </c>
      <c r="H1018" s="6" t="s">
        <v>21</v>
      </c>
      <c r="I1018" s="8">
        <v>0.44999999999999996</v>
      </c>
      <c r="J1018" s="9">
        <v>1250</v>
      </c>
      <c r="K1018" s="10">
        <f t="shared" si="6"/>
        <v>562.5</v>
      </c>
      <c r="L1018" s="10">
        <f t="shared" si="7"/>
        <v>196.875</v>
      </c>
      <c r="M1018" s="11">
        <v>0.35</v>
      </c>
      <c r="O1018" s="16"/>
      <c r="P1018" s="17"/>
      <c r="Q1018" s="12"/>
      <c r="R1018" s="13"/>
    </row>
    <row r="1019" spans="1:18" ht="15.75" customHeight="1">
      <c r="A1019" s="1"/>
      <c r="B1019" s="6" t="s">
        <v>14</v>
      </c>
      <c r="C1019" s="6">
        <v>1185732</v>
      </c>
      <c r="D1019" s="7">
        <v>44207</v>
      </c>
      <c r="E1019" s="6" t="s">
        <v>33</v>
      </c>
      <c r="F1019" s="6" t="s">
        <v>55</v>
      </c>
      <c r="G1019" s="6" t="s">
        <v>56</v>
      </c>
      <c r="H1019" s="6" t="s">
        <v>22</v>
      </c>
      <c r="I1019" s="8">
        <v>0.35</v>
      </c>
      <c r="J1019" s="9">
        <v>2250</v>
      </c>
      <c r="K1019" s="10">
        <f t="shared" si="6"/>
        <v>787.5</v>
      </c>
      <c r="L1019" s="10">
        <f t="shared" si="7"/>
        <v>393.75</v>
      </c>
      <c r="M1019" s="11">
        <v>0.5</v>
      </c>
      <c r="O1019" s="16"/>
      <c r="P1019" s="17"/>
      <c r="Q1019" s="12"/>
      <c r="R1019" s="13"/>
    </row>
    <row r="1020" spans="1:18" ht="15.75" customHeight="1">
      <c r="A1020" s="1"/>
      <c r="B1020" s="6" t="s">
        <v>14</v>
      </c>
      <c r="C1020" s="6">
        <v>1185732</v>
      </c>
      <c r="D1020" s="7">
        <v>44238</v>
      </c>
      <c r="E1020" s="6" t="s">
        <v>33</v>
      </c>
      <c r="F1020" s="6" t="s">
        <v>55</v>
      </c>
      <c r="G1020" s="6" t="s">
        <v>56</v>
      </c>
      <c r="H1020" s="6" t="s">
        <v>17</v>
      </c>
      <c r="I1020" s="8">
        <v>0.35</v>
      </c>
      <c r="J1020" s="9">
        <v>4750</v>
      </c>
      <c r="K1020" s="10">
        <f t="shared" si="6"/>
        <v>1662.5</v>
      </c>
      <c r="L1020" s="10">
        <f t="shared" si="7"/>
        <v>665</v>
      </c>
      <c r="M1020" s="11">
        <v>0.4</v>
      </c>
      <c r="O1020" s="16"/>
      <c r="P1020" s="17"/>
      <c r="Q1020" s="12"/>
      <c r="R1020" s="13"/>
    </row>
    <row r="1021" spans="1:18" ht="15.75" customHeight="1">
      <c r="A1021" s="1"/>
      <c r="B1021" s="6" t="s">
        <v>14</v>
      </c>
      <c r="C1021" s="6">
        <v>1185732</v>
      </c>
      <c r="D1021" s="7">
        <v>44238</v>
      </c>
      <c r="E1021" s="6" t="s">
        <v>33</v>
      </c>
      <c r="F1021" s="6" t="s">
        <v>55</v>
      </c>
      <c r="G1021" s="6" t="s">
        <v>56</v>
      </c>
      <c r="H1021" s="6" t="s">
        <v>18</v>
      </c>
      <c r="I1021" s="8">
        <v>0.35</v>
      </c>
      <c r="J1021" s="9">
        <v>1250</v>
      </c>
      <c r="K1021" s="10">
        <f t="shared" si="6"/>
        <v>437.5</v>
      </c>
      <c r="L1021" s="10">
        <f t="shared" si="7"/>
        <v>153.125</v>
      </c>
      <c r="M1021" s="11">
        <v>0.35</v>
      </c>
      <c r="O1021" s="16"/>
      <c r="P1021" s="17"/>
      <c r="Q1021" s="12"/>
      <c r="R1021" s="13"/>
    </row>
    <row r="1022" spans="1:18" ht="15.75" customHeight="1">
      <c r="A1022" s="1"/>
      <c r="B1022" s="6" t="s">
        <v>14</v>
      </c>
      <c r="C1022" s="6">
        <v>1185732</v>
      </c>
      <c r="D1022" s="7">
        <v>44238</v>
      </c>
      <c r="E1022" s="6" t="s">
        <v>33</v>
      </c>
      <c r="F1022" s="6" t="s">
        <v>55</v>
      </c>
      <c r="G1022" s="6" t="s">
        <v>56</v>
      </c>
      <c r="H1022" s="6" t="s">
        <v>19</v>
      </c>
      <c r="I1022" s="8">
        <v>0.25</v>
      </c>
      <c r="J1022" s="9">
        <v>1750</v>
      </c>
      <c r="K1022" s="10">
        <f t="shared" si="6"/>
        <v>437.5</v>
      </c>
      <c r="L1022" s="10">
        <f t="shared" si="7"/>
        <v>153.125</v>
      </c>
      <c r="M1022" s="11">
        <v>0.35</v>
      </c>
      <c r="O1022" s="16"/>
      <c r="P1022" s="17"/>
      <c r="Q1022" s="12"/>
      <c r="R1022" s="13"/>
    </row>
    <row r="1023" spans="1:18" ht="15.75" customHeight="1">
      <c r="A1023" s="1"/>
      <c r="B1023" s="6" t="s">
        <v>14</v>
      </c>
      <c r="C1023" s="6">
        <v>1185732</v>
      </c>
      <c r="D1023" s="7">
        <v>44238</v>
      </c>
      <c r="E1023" s="6" t="s">
        <v>33</v>
      </c>
      <c r="F1023" s="6" t="s">
        <v>55</v>
      </c>
      <c r="G1023" s="6" t="s">
        <v>56</v>
      </c>
      <c r="H1023" s="6" t="s">
        <v>20</v>
      </c>
      <c r="I1023" s="8">
        <v>0.30000000000000004</v>
      </c>
      <c r="J1023" s="9">
        <v>500</v>
      </c>
      <c r="K1023" s="10">
        <f t="shared" si="6"/>
        <v>150.00000000000003</v>
      </c>
      <c r="L1023" s="10">
        <f t="shared" si="7"/>
        <v>60.000000000000014</v>
      </c>
      <c r="M1023" s="11">
        <v>0.4</v>
      </c>
      <c r="O1023" s="16"/>
      <c r="P1023" s="17"/>
      <c r="Q1023" s="12"/>
      <c r="R1023" s="13"/>
    </row>
    <row r="1024" spans="1:18" ht="15.75" customHeight="1">
      <c r="A1024" s="1"/>
      <c r="B1024" s="6" t="s">
        <v>14</v>
      </c>
      <c r="C1024" s="6">
        <v>1185732</v>
      </c>
      <c r="D1024" s="7">
        <v>44238</v>
      </c>
      <c r="E1024" s="6" t="s">
        <v>33</v>
      </c>
      <c r="F1024" s="6" t="s">
        <v>55</v>
      </c>
      <c r="G1024" s="6" t="s">
        <v>56</v>
      </c>
      <c r="H1024" s="6" t="s">
        <v>21</v>
      </c>
      <c r="I1024" s="8">
        <v>0.44999999999999996</v>
      </c>
      <c r="J1024" s="9">
        <v>1250</v>
      </c>
      <c r="K1024" s="10">
        <f t="shared" si="6"/>
        <v>562.5</v>
      </c>
      <c r="L1024" s="10">
        <f t="shared" si="7"/>
        <v>196.875</v>
      </c>
      <c r="M1024" s="11">
        <v>0.35</v>
      </c>
      <c r="O1024" s="16"/>
      <c r="P1024" s="17"/>
      <c r="Q1024" s="12"/>
      <c r="R1024" s="13"/>
    </row>
    <row r="1025" spans="1:18" ht="15.75" customHeight="1">
      <c r="A1025" s="1"/>
      <c r="B1025" s="6" t="s">
        <v>14</v>
      </c>
      <c r="C1025" s="6">
        <v>1185732</v>
      </c>
      <c r="D1025" s="7">
        <v>44238</v>
      </c>
      <c r="E1025" s="6" t="s">
        <v>33</v>
      </c>
      <c r="F1025" s="6" t="s">
        <v>55</v>
      </c>
      <c r="G1025" s="6" t="s">
        <v>56</v>
      </c>
      <c r="H1025" s="6" t="s">
        <v>22</v>
      </c>
      <c r="I1025" s="8">
        <v>0.35</v>
      </c>
      <c r="J1025" s="9">
        <v>2000</v>
      </c>
      <c r="K1025" s="10">
        <f t="shared" si="6"/>
        <v>700</v>
      </c>
      <c r="L1025" s="10">
        <f t="shared" si="7"/>
        <v>350</v>
      </c>
      <c r="M1025" s="11">
        <v>0.5</v>
      </c>
      <c r="O1025" s="16"/>
      <c r="P1025" s="17"/>
      <c r="Q1025" s="12"/>
      <c r="R1025" s="13"/>
    </row>
    <row r="1026" spans="1:18" ht="15.75" customHeight="1">
      <c r="A1026" s="1"/>
      <c r="B1026" s="6" t="s">
        <v>14</v>
      </c>
      <c r="C1026" s="6">
        <v>1185732</v>
      </c>
      <c r="D1026" s="7">
        <v>44265</v>
      </c>
      <c r="E1026" s="6" t="s">
        <v>33</v>
      </c>
      <c r="F1026" s="6" t="s">
        <v>55</v>
      </c>
      <c r="G1026" s="6" t="s">
        <v>56</v>
      </c>
      <c r="H1026" s="6" t="s">
        <v>17</v>
      </c>
      <c r="I1026" s="8">
        <v>0.4</v>
      </c>
      <c r="J1026" s="9">
        <v>4200</v>
      </c>
      <c r="K1026" s="10">
        <f t="shared" ref="K1026:K1280" si="8">I1026*J1026</f>
        <v>1680</v>
      </c>
      <c r="L1026" s="10">
        <f t="shared" ref="L1026:L1280" si="9">K1026*M1026</f>
        <v>672</v>
      </c>
      <c r="M1026" s="11">
        <v>0.4</v>
      </c>
      <c r="O1026" s="16"/>
      <c r="P1026" s="17"/>
      <c r="Q1026" s="12"/>
      <c r="R1026" s="13"/>
    </row>
    <row r="1027" spans="1:18" ht="15.75" customHeight="1">
      <c r="A1027" s="1"/>
      <c r="B1027" s="6" t="s">
        <v>14</v>
      </c>
      <c r="C1027" s="6">
        <v>1185732</v>
      </c>
      <c r="D1027" s="7">
        <v>44265</v>
      </c>
      <c r="E1027" s="6" t="s">
        <v>33</v>
      </c>
      <c r="F1027" s="6" t="s">
        <v>55</v>
      </c>
      <c r="G1027" s="6" t="s">
        <v>56</v>
      </c>
      <c r="H1027" s="6" t="s">
        <v>18</v>
      </c>
      <c r="I1027" s="8">
        <v>0.4</v>
      </c>
      <c r="J1027" s="9">
        <v>1000</v>
      </c>
      <c r="K1027" s="10">
        <f t="shared" si="8"/>
        <v>400</v>
      </c>
      <c r="L1027" s="10">
        <f t="shared" si="9"/>
        <v>140</v>
      </c>
      <c r="M1027" s="11">
        <v>0.35</v>
      </c>
      <c r="O1027" s="16"/>
      <c r="P1027" s="17"/>
      <c r="Q1027" s="12"/>
      <c r="R1027" s="13"/>
    </row>
    <row r="1028" spans="1:18" ht="15.75" customHeight="1">
      <c r="A1028" s="1"/>
      <c r="B1028" s="6" t="s">
        <v>14</v>
      </c>
      <c r="C1028" s="6">
        <v>1185732</v>
      </c>
      <c r="D1028" s="7">
        <v>44265</v>
      </c>
      <c r="E1028" s="6" t="s">
        <v>33</v>
      </c>
      <c r="F1028" s="6" t="s">
        <v>55</v>
      </c>
      <c r="G1028" s="6" t="s">
        <v>56</v>
      </c>
      <c r="H1028" s="6" t="s">
        <v>19</v>
      </c>
      <c r="I1028" s="8">
        <v>0.30000000000000004</v>
      </c>
      <c r="J1028" s="9">
        <v>1500</v>
      </c>
      <c r="K1028" s="10">
        <f t="shared" si="8"/>
        <v>450.00000000000006</v>
      </c>
      <c r="L1028" s="10">
        <f t="shared" si="9"/>
        <v>157.5</v>
      </c>
      <c r="M1028" s="11">
        <v>0.35</v>
      </c>
      <c r="O1028" s="16"/>
      <c r="P1028" s="17"/>
      <c r="Q1028" s="12"/>
      <c r="R1028" s="13"/>
    </row>
    <row r="1029" spans="1:18" ht="15.75" customHeight="1">
      <c r="A1029" s="1"/>
      <c r="B1029" s="6" t="s">
        <v>14</v>
      </c>
      <c r="C1029" s="6">
        <v>1185732</v>
      </c>
      <c r="D1029" s="7">
        <v>44265</v>
      </c>
      <c r="E1029" s="6" t="s">
        <v>33</v>
      </c>
      <c r="F1029" s="6" t="s">
        <v>55</v>
      </c>
      <c r="G1029" s="6" t="s">
        <v>56</v>
      </c>
      <c r="H1029" s="6" t="s">
        <v>20</v>
      </c>
      <c r="I1029" s="8">
        <v>0.35</v>
      </c>
      <c r="J1029" s="9">
        <v>0</v>
      </c>
      <c r="K1029" s="10">
        <f t="shared" si="8"/>
        <v>0</v>
      </c>
      <c r="L1029" s="10">
        <f t="shared" si="9"/>
        <v>0</v>
      </c>
      <c r="M1029" s="11">
        <v>0.4</v>
      </c>
      <c r="O1029" s="16"/>
      <c r="P1029" s="17"/>
      <c r="Q1029" s="12"/>
      <c r="R1029" s="13"/>
    </row>
    <row r="1030" spans="1:18" ht="15.75" customHeight="1">
      <c r="A1030" s="1"/>
      <c r="B1030" s="6" t="s">
        <v>14</v>
      </c>
      <c r="C1030" s="6">
        <v>1185732</v>
      </c>
      <c r="D1030" s="7">
        <v>44265</v>
      </c>
      <c r="E1030" s="6" t="s">
        <v>33</v>
      </c>
      <c r="F1030" s="6" t="s">
        <v>55</v>
      </c>
      <c r="G1030" s="6" t="s">
        <v>56</v>
      </c>
      <c r="H1030" s="6" t="s">
        <v>21</v>
      </c>
      <c r="I1030" s="8">
        <v>0.5</v>
      </c>
      <c r="J1030" s="9">
        <v>500</v>
      </c>
      <c r="K1030" s="10">
        <f t="shared" si="8"/>
        <v>250</v>
      </c>
      <c r="L1030" s="10">
        <f t="shared" si="9"/>
        <v>87.5</v>
      </c>
      <c r="M1030" s="11">
        <v>0.35</v>
      </c>
      <c r="O1030" s="16"/>
      <c r="P1030" s="17"/>
      <c r="Q1030" s="12"/>
      <c r="R1030" s="13"/>
    </row>
    <row r="1031" spans="1:18" ht="15.75" customHeight="1">
      <c r="A1031" s="1"/>
      <c r="B1031" s="6" t="s">
        <v>14</v>
      </c>
      <c r="C1031" s="6">
        <v>1185732</v>
      </c>
      <c r="D1031" s="7">
        <v>44265</v>
      </c>
      <c r="E1031" s="6" t="s">
        <v>33</v>
      </c>
      <c r="F1031" s="6" t="s">
        <v>55</v>
      </c>
      <c r="G1031" s="6" t="s">
        <v>56</v>
      </c>
      <c r="H1031" s="6" t="s">
        <v>22</v>
      </c>
      <c r="I1031" s="8">
        <v>0.4</v>
      </c>
      <c r="J1031" s="9">
        <v>1500</v>
      </c>
      <c r="K1031" s="10">
        <f t="shared" si="8"/>
        <v>600</v>
      </c>
      <c r="L1031" s="10">
        <f t="shared" si="9"/>
        <v>300</v>
      </c>
      <c r="M1031" s="11">
        <v>0.5</v>
      </c>
      <c r="O1031" s="16"/>
      <c r="P1031" s="17"/>
      <c r="Q1031" s="12"/>
      <c r="R1031" s="13"/>
    </row>
    <row r="1032" spans="1:18" ht="15.75" customHeight="1">
      <c r="A1032" s="1"/>
      <c r="B1032" s="6" t="s">
        <v>14</v>
      </c>
      <c r="C1032" s="6">
        <v>1185732</v>
      </c>
      <c r="D1032" s="7">
        <v>44297</v>
      </c>
      <c r="E1032" s="6" t="s">
        <v>33</v>
      </c>
      <c r="F1032" s="6" t="s">
        <v>55</v>
      </c>
      <c r="G1032" s="6" t="s">
        <v>56</v>
      </c>
      <c r="H1032" s="6" t="s">
        <v>17</v>
      </c>
      <c r="I1032" s="8">
        <v>0.4</v>
      </c>
      <c r="J1032" s="9">
        <v>3750</v>
      </c>
      <c r="K1032" s="10">
        <f t="shared" si="8"/>
        <v>1500</v>
      </c>
      <c r="L1032" s="10">
        <f t="shared" si="9"/>
        <v>600</v>
      </c>
      <c r="M1032" s="11">
        <v>0.4</v>
      </c>
      <c r="O1032" s="16"/>
      <c r="P1032" s="17"/>
      <c r="Q1032" s="12"/>
      <c r="R1032" s="13"/>
    </row>
    <row r="1033" spans="1:18" ht="15.75" customHeight="1">
      <c r="A1033" s="1"/>
      <c r="B1033" s="6" t="s">
        <v>14</v>
      </c>
      <c r="C1033" s="6">
        <v>1185732</v>
      </c>
      <c r="D1033" s="7">
        <v>44297</v>
      </c>
      <c r="E1033" s="6" t="s">
        <v>33</v>
      </c>
      <c r="F1033" s="6" t="s">
        <v>55</v>
      </c>
      <c r="G1033" s="6" t="s">
        <v>56</v>
      </c>
      <c r="H1033" s="6" t="s">
        <v>18</v>
      </c>
      <c r="I1033" s="8">
        <v>0.35000000000000003</v>
      </c>
      <c r="J1033" s="9">
        <v>750</v>
      </c>
      <c r="K1033" s="10">
        <f t="shared" si="8"/>
        <v>262.5</v>
      </c>
      <c r="L1033" s="10">
        <f t="shared" si="9"/>
        <v>91.875</v>
      </c>
      <c r="M1033" s="11">
        <v>0.35</v>
      </c>
      <c r="O1033" s="16"/>
      <c r="P1033" s="17"/>
      <c r="Q1033" s="12"/>
      <c r="R1033" s="13"/>
    </row>
    <row r="1034" spans="1:18" ht="15.75" customHeight="1">
      <c r="A1034" s="1"/>
      <c r="B1034" s="6" t="s">
        <v>14</v>
      </c>
      <c r="C1034" s="6">
        <v>1185732</v>
      </c>
      <c r="D1034" s="7">
        <v>44297</v>
      </c>
      <c r="E1034" s="6" t="s">
        <v>33</v>
      </c>
      <c r="F1034" s="6" t="s">
        <v>55</v>
      </c>
      <c r="G1034" s="6" t="s">
        <v>56</v>
      </c>
      <c r="H1034" s="6" t="s">
        <v>19</v>
      </c>
      <c r="I1034" s="8">
        <v>0.25000000000000006</v>
      </c>
      <c r="J1034" s="9">
        <v>750</v>
      </c>
      <c r="K1034" s="10">
        <f t="shared" si="8"/>
        <v>187.50000000000003</v>
      </c>
      <c r="L1034" s="10">
        <f t="shared" si="9"/>
        <v>65.625</v>
      </c>
      <c r="M1034" s="11">
        <v>0.35</v>
      </c>
      <c r="O1034" s="16"/>
      <c r="P1034" s="17"/>
      <c r="Q1034" s="12"/>
      <c r="R1034" s="13"/>
    </row>
    <row r="1035" spans="1:18" ht="15.75" customHeight="1">
      <c r="A1035" s="1"/>
      <c r="B1035" s="6" t="s">
        <v>14</v>
      </c>
      <c r="C1035" s="6">
        <v>1185732</v>
      </c>
      <c r="D1035" s="7">
        <v>44297</v>
      </c>
      <c r="E1035" s="6" t="s">
        <v>33</v>
      </c>
      <c r="F1035" s="6" t="s">
        <v>55</v>
      </c>
      <c r="G1035" s="6" t="s">
        <v>56</v>
      </c>
      <c r="H1035" s="6" t="s">
        <v>20</v>
      </c>
      <c r="I1035" s="8">
        <v>0.3</v>
      </c>
      <c r="J1035" s="9">
        <v>0</v>
      </c>
      <c r="K1035" s="10">
        <f t="shared" si="8"/>
        <v>0</v>
      </c>
      <c r="L1035" s="10">
        <f t="shared" si="9"/>
        <v>0</v>
      </c>
      <c r="M1035" s="11">
        <v>0.4</v>
      </c>
      <c r="O1035" s="16"/>
      <c r="P1035" s="17"/>
      <c r="Q1035" s="12"/>
      <c r="R1035" s="13"/>
    </row>
    <row r="1036" spans="1:18" ht="15.75" customHeight="1">
      <c r="A1036" s="1"/>
      <c r="B1036" s="6" t="s">
        <v>14</v>
      </c>
      <c r="C1036" s="6">
        <v>1185732</v>
      </c>
      <c r="D1036" s="7">
        <v>44297</v>
      </c>
      <c r="E1036" s="6" t="s">
        <v>33</v>
      </c>
      <c r="F1036" s="6" t="s">
        <v>55</v>
      </c>
      <c r="G1036" s="6" t="s">
        <v>56</v>
      </c>
      <c r="H1036" s="6" t="s">
        <v>21</v>
      </c>
      <c r="I1036" s="8">
        <v>0.45</v>
      </c>
      <c r="J1036" s="9">
        <v>250</v>
      </c>
      <c r="K1036" s="10">
        <f t="shared" si="8"/>
        <v>112.5</v>
      </c>
      <c r="L1036" s="10">
        <f t="shared" si="9"/>
        <v>39.375</v>
      </c>
      <c r="M1036" s="11">
        <v>0.35</v>
      </c>
      <c r="O1036" s="16"/>
      <c r="P1036" s="17"/>
      <c r="Q1036" s="12"/>
      <c r="R1036" s="13"/>
    </row>
    <row r="1037" spans="1:18" ht="15.75" customHeight="1">
      <c r="A1037" s="1"/>
      <c r="B1037" s="6" t="s">
        <v>14</v>
      </c>
      <c r="C1037" s="6">
        <v>1185732</v>
      </c>
      <c r="D1037" s="7">
        <v>44297</v>
      </c>
      <c r="E1037" s="6" t="s">
        <v>33</v>
      </c>
      <c r="F1037" s="6" t="s">
        <v>55</v>
      </c>
      <c r="G1037" s="6" t="s">
        <v>56</v>
      </c>
      <c r="H1037" s="6" t="s">
        <v>22</v>
      </c>
      <c r="I1037" s="8">
        <v>0.35000000000000003</v>
      </c>
      <c r="J1037" s="9">
        <v>1500</v>
      </c>
      <c r="K1037" s="10">
        <f t="shared" si="8"/>
        <v>525</v>
      </c>
      <c r="L1037" s="10">
        <f t="shared" si="9"/>
        <v>262.5</v>
      </c>
      <c r="M1037" s="11">
        <v>0.5</v>
      </c>
      <c r="O1037" s="16"/>
      <c r="P1037" s="17"/>
      <c r="Q1037" s="12"/>
      <c r="R1037" s="13"/>
    </row>
    <row r="1038" spans="1:18" ht="15.75" customHeight="1">
      <c r="A1038" s="1"/>
      <c r="B1038" s="6" t="s">
        <v>14</v>
      </c>
      <c r="C1038" s="6">
        <v>1185732</v>
      </c>
      <c r="D1038" s="7">
        <v>44328</v>
      </c>
      <c r="E1038" s="6" t="s">
        <v>33</v>
      </c>
      <c r="F1038" s="6" t="s">
        <v>55</v>
      </c>
      <c r="G1038" s="6" t="s">
        <v>56</v>
      </c>
      <c r="H1038" s="6" t="s">
        <v>17</v>
      </c>
      <c r="I1038" s="8">
        <v>0.45</v>
      </c>
      <c r="J1038" s="9">
        <v>4200</v>
      </c>
      <c r="K1038" s="10">
        <f t="shared" si="8"/>
        <v>1890</v>
      </c>
      <c r="L1038" s="10">
        <f t="shared" si="9"/>
        <v>756</v>
      </c>
      <c r="M1038" s="11">
        <v>0.4</v>
      </c>
      <c r="O1038" s="16"/>
      <c r="P1038" s="17"/>
      <c r="Q1038" s="12"/>
      <c r="R1038" s="13"/>
    </row>
    <row r="1039" spans="1:18" ht="15.75" customHeight="1">
      <c r="A1039" s="1"/>
      <c r="B1039" s="6" t="s">
        <v>14</v>
      </c>
      <c r="C1039" s="6">
        <v>1185732</v>
      </c>
      <c r="D1039" s="7">
        <v>44328</v>
      </c>
      <c r="E1039" s="6" t="s">
        <v>33</v>
      </c>
      <c r="F1039" s="6" t="s">
        <v>55</v>
      </c>
      <c r="G1039" s="6" t="s">
        <v>56</v>
      </c>
      <c r="H1039" s="6" t="s">
        <v>18</v>
      </c>
      <c r="I1039" s="8">
        <v>0.40000000000000008</v>
      </c>
      <c r="J1039" s="9">
        <v>1250</v>
      </c>
      <c r="K1039" s="10">
        <f t="shared" si="8"/>
        <v>500.00000000000011</v>
      </c>
      <c r="L1039" s="10">
        <f t="shared" si="9"/>
        <v>175.00000000000003</v>
      </c>
      <c r="M1039" s="11">
        <v>0.35</v>
      </c>
      <c r="O1039" s="16"/>
      <c r="P1039" s="17"/>
      <c r="Q1039" s="12"/>
      <c r="R1039" s="13"/>
    </row>
    <row r="1040" spans="1:18" ht="15.75" customHeight="1">
      <c r="A1040" s="1"/>
      <c r="B1040" s="6" t="s">
        <v>14</v>
      </c>
      <c r="C1040" s="6">
        <v>1185732</v>
      </c>
      <c r="D1040" s="7">
        <v>44328</v>
      </c>
      <c r="E1040" s="6" t="s">
        <v>33</v>
      </c>
      <c r="F1040" s="6" t="s">
        <v>55</v>
      </c>
      <c r="G1040" s="6" t="s">
        <v>56</v>
      </c>
      <c r="H1040" s="6" t="s">
        <v>19</v>
      </c>
      <c r="I1040" s="8">
        <v>0.35000000000000003</v>
      </c>
      <c r="J1040" s="9">
        <v>1000</v>
      </c>
      <c r="K1040" s="10">
        <f t="shared" si="8"/>
        <v>350.00000000000006</v>
      </c>
      <c r="L1040" s="10">
        <f t="shared" si="9"/>
        <v>122.50000000000001</v>
      </c>
      <c r="M1040" s="11">
        <v>0.35</v>
      </c>
      <c r="O1040" s="16"/>
      <c r="P1040" s="17"/>
      <c r="Q1040" s="12"/>
      <c r="R1040" s="13"/>
    </row>
    <row r="1041" spans="1:18" ht="15.75" customHeight="1">
      <c r="A1041" s="1"/>
      <c r="B1041" s="6" t="s">
        <v>14</v>
      </c>
      <c r="C1041" s="6">
        <v>1185732</v>
      </c>
      <c r="D1041" s="7">
        <v>44328</v>
      </c>
      <c r="E1041" s="6" t="s">
        <v>33</v>
      </c>
      <c r="F1041" s="6" t="s">
        <v>55</v>
      </c>
      <c r="G1041" s="6" t="s">
        <v>56</v>
      </c>
      <c r="H1041" s="6" t="s">
        <v>20</v>
      </c>
      <c r="I1041" s="8">
        <v>0.35000000000000003</v>
      </c>
      <c r="J1041" s="9">
        <v>250</v>
      </c>
      <c r="K1041" s="10">
        <f t="shared" si="8"/>
        <v>87.500000000000014</v>
      </c>
      <c r="L1041" s="10">
        <f t="shared" si="9"/>
        <v>35.000000000000007</v>
      </c>
      <c r="M1041" s="11">
        <v>0.4</v>
      </c>
      <c r="O1041" s="16"/>
      <c r="P1041" s="17"/>
      <c r="Q1041" s="12"/>
      <c r="R1041" s="13"/>
    </row>
    <row r="1042" spans="1:18" ht="15.75" customHeight="1">
      <c r="A1042" s="1"/>
      <c r="B1042" s="6" t="s">
        <v>14</v>
      </c>
      <c r="C1042" s="6">
        <v>1185732</v>
      </c>
      <c r="D1042" s="7">
        <v>44328</v>
      </c>
      <c r="E1042" s="6" t="s">
        <v>33</v>
      </c>
      <c r="F1042" s="6" t="s">
        <v>55</v>
      </c>
      <c r="G1042" s="6" t="s">
        <v>56</v>
      </c>
      <c r="H1042" s="6" t="s">
        <v>21</v>
      </c>
      <c r="I1042" s="8">
        <v>0.49999999999999994</v>
      </c>
      <c r="J1042" s="9">
        <v>500</v>
      </c>
      <c r="K1042" s="10">
        <f t="shared" si="8"/>
        <v>249.99999999999997</v>
      </c>
      <c r="L1042" s="10">
        <f t="shared" si="9"/>
        <v>87.499999999999986</v>
      </c>
      <c r="M1042" s="11">
        <v>0.35</v>
      </c>
      <c r="O1042" s="16"/>
      <c r="P1042" s="17"/>
      <c r="Q1042" s="12"/>
      <c r="R1042" s="13"/>
    </row>
    <row r="1043" spans="1:18" ht="15.75" customHeight="1">
      <c r="A1043" s="1"/>
      <c r="B1043" s="6" t="s">
        <v>14</v>
      </c>
      <c r="C1043" s="6">
        <v>1185732</v>
      </c>
      <c r="D1043" s="7">
        <v>44328</v>
      </c>
      <c r="E1043" s="6" t="s">
        <v>33</v>
      </c>
      <c r="F1043" s="6" t="s">
        <v>55</v>
      </c>
      <c r="G1043" s="6" t="s">
        <v>56</v>
      </c>
      <c r="H1043" s="6" t="s">
        <v>22</v>
      </c>
      <c r="I1043" s="8">
        <v>0.54999999999999993</v>
      </c>
      <c r="J1043" s="9">
        <v>1500</v>
      </c>
      <c r="K1043" s="10">
        <f t="shared" si="8"/>
        <v>824.99999999999989</v>
      </c>
      <c r="L1043" s="10">
        <f t="shared" si="9"/>
        <v>412.49999999999994</v>
      </c>
      <c r="M1043" s="11">
        <v>0.5</v>
      </c>
      <c r="O1043" s="16"/>
      <c r="P1043" s="17"/>
      <c r="Q1043" s="12"/>
      <c r="R1043" s="13"/>
    </row>
    <row r="1044" spans="1:18" ht="15.75" customHeight="1">
      <c r="A1044" s="1"/>
      <c r="B1044" s="6" t="s">
        <v>14</v>
      </c>
      <c r="C1044" s="6">
        <v>1185732</v>
      </c>
      <c r="D1044" s="7">
        <v>44358</v>
      </c>
      <c r="E1044" s="6" t="s">
        <v>33</v>
      </c>
      <c r="F1044" s="6" t="s">
        <v>55</v>
      </c>
      <c r="G1044" s="6" t="s">
        <v>56</v>
      </c>
      <c r="H1044" s="6" t="s">
        <v>17</v>
      </c>
      <c r="I1044" s="8">
        <v>0.4</v>
      </c>
      <c r="J1044" s="9">
        <v>4000</v>
      </c>
      <c r="K1044" s="10">
        <f t="shared" si="8"/>
        <v>1600</v>
      </c>
      <c r="L1044" s="10">
        <f t="shared" si="9"/>
        <v>640</v>
      </c>
      <c r="M1044" s="11">
        <v>0.4</v>
      </c>
      <c r="O1044" s="16"/>
      <c r="P1044" s="17"/>
      <c r="Q1044" s="12"/>
      <c r="R1044" s="13"/>
    </row>
    <row r="1045" spans="1:18" ht="15.75" customHeight="1">
      <c r="A1045" s="1"/>
      <c r="B1045" s="6" t="s">
        <v>14</v>
      </c>
      <c r="C1045" s="6">
        <v>1185732</v>
      </c>
      <c r="D1045" s="7">
        <v>44358</v>
      </c>
      <c r="E1045" s="6" t="s">
        <v>33</v>
      </c>
      <c r="F1045" s="6" t="s">
        <v>55</v>
      </c>
      <c r="G1045" s="6" t="s">
        <v>56</v>
      </c>
      <c r="H1045" s="6" t="s">
        <v>18</v>
      </c>
      <c r="I1045" s="8">
        <v>0.35000000000000009</v>
      </c>
      <c r="J1045" s="9">
        <v>1500</v>
      </c>
      <c r="K1045" s="10">
        <f t="shared" si="8"/>
        <v>525.00000000000011</v>
      </c>
      <c r="L1045" s="10">
        <f t="shared" si="9"/>
        <v>183.75000000000003</v>
      </c>
      <c r="M1045" s="11">
        <v>0.35</v>
      </c>
      <c r="O1045" s="16"/>
      <c r="P1045" s="17"/>
      <c r="Q1045" s="12"/>
      <c r="R1045" s="13"/>
    </row>
    <row r="1046" spans="1:18" ht="15.75" customHeight="1">
      <c r="A1046" s="1"/>
      <c r="B1046" s="6" t="s">
        <v>14</v>
      </c>
      <c r="C1046" s="6">
        <v>1185732</v>
      </c>
      <c r="D1046" s="7">
        <v>44358</v>
      </c>
      <c r="E1046" s="6" t="s">
        <v>33</v>
      </c>
      <c r="F1046" s="6" t="s">
        <v>55</v>
      </c>
      <c r="G1046" s="6" t="s">
        <v>56</v>
      </c>
      <c r="H1046" s="6" t="s">
        <v>19</v>
      </c>
      <c r="I1046" s="8">
        <v>0.30000000000000004</v>
      </c>
      <c r="J1046" s="9">
        <v>1750</v>
      </c>
      <c r="K1046" s="10">
        <f t="shared" si="8"/>
        <v>525.00000000000011</v>
      </c>
      <c r="L1046" s="10">
        <f t="shared" si="9"/>
        <v>183.75000000000003</v>
      </c>
      <c r="M1046" s="11">
        <v>0.35</v>
      </c>
      <c r="O1046" s="16"/>
      <c r="P1046" s="17"/>
      <c r="Q1046" s="12"/>
      <c r="R1046" s="13"/>
    </row>
    <row r="1047" spans="1:18" ht="15.75" customHeight="1">
      <c r="A1047" s="1"/>
      <c r="B1047" s="6" t="s">
        <v>14</v>
      </c>
      <c r="C1047" s="6">
        <v>1185732</v>
      </c>
      <c r="D1047" s="7">
        <v>44358</v>
      </c>
      <c r="E1047" s="6" t="s">
        <v>33</v>
      </c>
      <c r="F1047" s="6" t="s">
        <v>55</v>
      </c>
      <c r="G1047" s="6" t="s">
        <v>56</v>
      </c>
      <c r="H1047" s="6" t="s">
        <v>20</v>
      </c>
      <c r="I1047" s="8">
        <v>0.30000000000000004</v>
      </c>
      <c r="J1047" s="9">
        <v>1500</v>
      </c>
      <c r="K1047" s="10">
        <f t="shared" si="8"/>
        <v>450.00000000000006</v>
      </c>
      <c r="L1047" s="10">
        <f t="shared" si="9"/>
        <v>180.00000000000003</v>
      </c>
      <c r="M1047" s="11">
        <v>0.4</v>
      </c>
      <c r="O1047" s="16"/>
      <c r="P1047" s="17"/>
      <c r="Q1047" s="12"/>
      <c r="R1047" s="13"/>
    </row>
    <row r="1048" spans="1:18" ht="15.75" customHeight="1">
      <c r="A1048" s="1"/>
      <c r="B1048" s="6" t="s">
        <v>14</v>
      </c>
      <c r="C1048" s="6">
        <v>1185732</v>
      </c>
      <c r="D1048" s="7">
        <v>44358</v>
      </c>
      <c r="E1048" s="6" t="s">
        <v>33</v>
      </c>
      <c r="F1048" s="6" t="s">
        <v>55</v>
      </c>
      <c r="G1048" s="6" t="s">
        <v>56</v>
      </c>
      <c r="H1048" s="6" t="s">
        <v>21</v>
      </c>
      <c r="I1048" s="8">
        <v>0.45</v>
      </c>
      <c r="J1048" s="9">
        <v>1500</v>
      </c>
      <c r="K1048" s="10">
        <f t="shared" si="8"/>
        <v>675</v>
      </c>
      <c r="L1048" s="10">
        <f t="shared" si="9"/>
        <v>236.24999999999997</v>
      </c>
      <c r="M1048" s="11">
        <v>0.35</v>
      </c>
      <c r="O1048" s="16"/>
      <c r="P1048" s="17"/>
      <c r="Q1048" s="12"/>
      <c r="R1048" s="13"/>
    </row>
    <row r="1049" spans="1:18" ht="15.75" customHeight="1">
      <c r="A1049" s="1"/>
      <c r="B1049" s="6" t="s">
        <v>14</v>
      </c>
      <c r="C1049" s="6">
        <v>1185732</v>
      </c>
      <c r="D1049" s="7">
        <v>44358</v>
      </c>
      <c r="E1049" s="6" t="s">
        <v>33</v>
      </c>
      <c r="F1049" s="6" t="s">
        <v>55</v>
      </c>
      <c r="G1049" s="6" t="s">
        <v>56</v>
      </c>
      <c r="H1049" s="6" t="s">
        <v>22</v>
      </c>
      <c r="I1049" s="8">
        <v>0.5</v>
      </c>
      <c r="J1049" s="9">
        <v>3250</v>
      </c>
      <c r="K1049" s="10">
        <f t="shared" si="8"/>
        <v>1625</v>
      </c>
      <c r="L1049" s="10">
        <f t="shared" si="9"/>
        <v>812.5</v>
      </c>
      <c r="M1049" s="11">
        <v>0.5</v>
      </c>
      <c r="O1049" s="16"/>
      <c r="P1049" s="17"/>
      <c r="Q1049" s="12"/>
      <c r="R1049" s="13"/>
    </row>
    <row r="1050" spans="1:18" ht="15.75" customHeight="1">
      <c r="A1050" s="1"/>
      <c r="B1050" s="6" t="s">
        <v>14</v>
      </c>
      <c r="C1050" s="6">
        <v>1185732</v>
      </c>
      <c r="D1050" s="7">
        <v>44387</v>
      </c>
      <c r="E1050" s="6" t="s">
        <v>33</v>
      </c>
      <c r="F1050" s="6" t="s">
        <v>55</v>
      </c>
      <c r="G1050" s="6" t="s">
        <v>56</v>
      </c>
      <c r="H1050" s="6" t="s">
        <v>17</v>
      </c>
      <c r="I1050" s="8">
        <v>0.45</v>
      </c>
      <c r="J1050" s="9">
        <v>5500</v>
      </c>
      <c r="K1050" s="10">
        <f t="shared" si="8"/>
        <v>2475</v>
      </c>
      <c r="L1050" s="10">
        <f t="shared" si="9"/>
        <v>990</v>
      </c>
      <c r="M1050" s="11">
        <v>0.4</v>
      </c>
      <c r="O1050" s="16"/>
      <c r="P1050" s="17"/>
      <c r="Q1050" s="12"/>
      <c r="R1050" s="13"/>
    </row>
    <row r="1051" spans="1:18" ht="15.75" customHeight="1">
      <c r="A1051" s="1"/>
      <c r="B1051" s="6" t="s">
        <v>14</v>
      </c>
      <c r="C1051" s="6">
        <v>1185732</v>
      </c>
      <c r="D1051" s="7">
        <v>44387</v>
      </c>
      <c r="E1051" s="6" t="s">
        <v>33</v>
      </c>
      <c r="F1051" s="6" t="s">
        <v>55</v>
      </c>
      <c r="G1051" s="6" t="s">
        <v>56</v>
      </c>
      <c r="H1051" s="6" t="s">
        <v>18</v>
      </c>
      <c r="I1051" s="8">
        <v>0.40000000000000008</v>
      </c>
      <c r="J1051" s="9">
        <v>3000</v>
      </c>
      <c r="K1051" s="10">
        <f t="shared" si="8"/>
        <v>1200.0000000000002</v>
      </c>
      <c r="L1051" s="10">
        <f t="shared" si="9"/>
        <v>420.00000000000006</v>
      </c>
      <c r="M1051" s="11">
        <v>0.35</v>
      </c>
      <c r="O1051" s="16"/>
      <c r="P1051" s="17"/>
      <c r="Q1051" s="12"/>
      <c r="R1051" s="13"/>
    </row>
    <row r="1052" spans="1:18" ht="15.75" customHeight="1">
      <c r="A1052" s="1"/>
      <c r="B1052" s="6" t="s">
        <v>14</v>
      </c>
      <c r="C1052" s="6">
        <v>1185732</v>
      </c>
      <c r="D1052" s="7">
        <v>44387</v>
      </c>
      <c r="E1052" s="6" t="s">
        <v>33</v>
      </c>
      <c r="F1052" s="6" t="s">
        <v>55</v>
      </c>
      <c r="G1052" s="6" t="s">
        <v>56</v>
      </c>
      <c r="H1052" s="6" t="s">
        <v>19</v>
      </c>
      <c r="I1052" s="8">
        <v>0.35000000000000003</v>
      </c>
      <c r="J1052" s="9">
        <v>2250</v>
      </c>
      <c r="K1052" s="10">
        <f t="shared" si="8"/>
        <v>787.50000000000011</v>
      </c>
      <c r="L1052" s="10">
        <f t="shared" si="9"/>
        <v>275.625</v>
      </c>
      <c r="M1052" s="11">
        <v>0.35</v>
      </c>
      <c r="O1052" s="16"/>
      <c r="P1052" s="17"/>
      <c r="Q1052" s="12"/>
      <c r="R1052" s="13"/>
    </row>
    <row r="1053" spans="1:18" ht="15.75" customHeight="1">
      <c r="A1053" s="1"/>
      <c r="B1053" s="6" t="s">
        <v>14</v>
      </c>
      <c r="C1053" s="6">
        <v>1185732</v>
      </c>
      <c r="D1053" s="7">
        <v>44387</v>
      </c>
      <c r="E1053" s="6" t="s">
        <v>33</v>
      </c>
      <c r="F1053" s="6" t="s">
        <v>55</v>
      </c>
      <c r="G1053" s="6" t="s">
        <v>56</v>
      </c>
      <c r="H1053" s="6" t="s">
        <v>20</v>
      </c>
      <c r="I1053" s="8">
        <v>0.35000000000000003</v>
      </c>
      <c r="J1053" s="9">
        <v>1750</v>
      </c>
      <c r="K1053" s="10">
        <f t="shared" si="8"/>
        <v>612.50000000000011</v>
      </c>
      <c r="L1053" s="10">
        <f t="shared" si="9"/>
        <v>245.00000000000006</v>
      </c>
      <c r="M1053" s="11">
        <v>0.4</v>
      </c>
      <c r="O1053" s="16"/>
      <c r="P1053" s="17"/>
      <c r="Q1053" s="12"/>
      <c r="R1053" s="13"/>
    </row>
    <row r="1054" spans="1:18" ht="15.75" customHeight="1">
      <c r="A1054" s="1"/>
      <c r="B1054" s="6" t="s">
        <v>14</v>
      </c>
      <c r="C1054" s="6">
        <v>1185732</v>
      </c>
      <c r="D1054" s="7">
        <v>44387</v>
      </c>
      <c r="E1054" s="6" t="s">
        <v>33</v>
      </c>
      <c r="F1054" s="6" t="s">
        <v>55</v>
      </c>
      <c r="G1054" s="6" t="s">
        <v>56</v>
      </c>
      <c r="H1054" s="6" t="s">
        <v>21</v>
      </c>
      <c r="I1054" s="8">
        <v>0.45</v>
      </c>
      <c r="J1054" s="9">
        <v>1750</v>
      </c>
      <c r="K1054" s="10">
        <f t="shared" si="8"/>
        <v>787.5</v>
      </c>
      <c r="L1054" s="10">
        <f t="shared" si="9"/>
        <v>275.625</v>
      </c>
      <c r="M1054" s="11">
        <v>0.35</v>
      </c>
      <c r="O1054" s="16"/>
      <c r="P1054" s="17"/>
      <c r="Q1054" s="12"/>
      <c r="R1054" s="13"/>
    </row>
    <row r="1055" spans="1:18" ht="15.75" customHeight="1">
      <c r="A1055" s="1"/>
      <c r="B1055" s="6" t="s">
        <v>14</v>
      </c>
      <c r="C1055" s="6">
        <v>1185732</v>
      </c>
      <c r="D1055" s="7">
        <v>44387</v>
      </c>
      <c r="E1055" s="6" t="s">
        <v>33</v>
      </c>
      <c r="F1055" s="6" t="s">
        <v>55</v>
      </c>
      <c r="G1055" s="6" t="s">
        <v>56</v>
      </c>
      <c r="H1055" s="6" t="s">
        <v>22</v>
      </c>
      <c r="I1055" s="8">
        <v>0.5</v>
      </c>
      <c r="J1055" s="9">
        <v>3500</v>
      </c>
      <c r="K1055" s="10">
        <f t="shared" si="8"/>
        <v>1750</v>
      </c>
      <c r="L1055" s="10">
        <f t="shared" si="9"/>
        <v>875</v>
      </c>
      <c r="M1055" s="11">
        <v>0.5</v>
      </c>
      <c r="O1055" s="16"/>
      <c r="P1055" s="17"/>
      <c r="Q1055" s="12"/>
      <c r="R1055" s="13"/>
    </row>
    <row r="1056" spans="1:18" ht="15.75" customHeight="1">
      <c r="A1056" s="1"/>
      <c r="B1056" s="6" t="s">
        <v>14</v>
      </c>
      <c r="C1056" s="6">
        <v>1185732</v>
      </c>
      <c r="D1056" s="7">
        <v>44419</v>
      </c>
      <c r="E1056" s="6" t="s">
        <v>33</v>
      </c>
      <c r="F1056" s="6" t="s">
        <v>55</v>
      </c>
      <c r="G1056" s="6" t="s">
        <v>56</v>
      </c>
      <c r="H1056" s="6" t="s">
        <v>17</v>
      </c>
      <c r="I1056" s="8">
        <v>0.45</v>
      </c>
      <c r="J1056" s="9">
        <v>5000</v>
      </c>
      <c r="K1056" s="10">
        <f t="shared" si="8"/>
        <v>2250</v>
      </c>
      <c r="L1056" s="10">
        <f t="shared" si="9"/>
        <v>900</v>
      </c>
      <c r="M1056" s="11">
        <v>0.4</v>
      </c>
      <c r="O1056" s="16"/>
      <c r="P1056" s="17"/>
      <c r="Q1056" s="12"/>
      <c r="R1056" s="13"/>
    </row>
    <row r="1057" spans="1:18" ht="15.75" customHeight="1">
      <c r="A1057" s="1"/>
      <c r="B1057" s="6" t="s">
        <v>14</v>
      </c>
      <c r="C1057" s="6">
        <v>1185732</v>
      </c>
      <c r="D1057" s="7">
        <v>44419</v>
      </c>
      <c r="E1057" s="6" t="s">
        <v>33</v>
      </c>
      <c r="F1057" s="6" t="s">
        <v>55</v>
      </c>
      <c r="G1057" s="6" t="s">
        <v>56</v>
      </c>
      <c r="H1057" s="6" t="s">
        <v>18</v>
      </c>
      <c r="I1057" s="8">
        <v>0.45000000000000007</v>
      </c>
      <c r="J1057" s="9">
        <v>2750</v>
      </c>
      <c r="K1057" s="10">
        <f t="shared" si="8"/>
        <v>1237.5000000000002</v>
      </c>
      <c r="L1057" s="10">
        <f t="shared" si="9"/>
        <v>433.12500000000006</v>
      </c>
      <c r="M1057" s="11">
        <v>0.35</v>
      </c>
      <c r="O1057" s="16"/>
      <c r="P1057" s="17"/>
      <c r="Q1057" s="12"/>
      <c r="R1057" s="13"/>
    </row>
    <row r="1058" spans="1:18" ht="15.75" customHeight="1">
      <c r="A1058" s="1"/>
      <c r="B1058" s="6" t="s">
        <v>14</v>
      </c>
      <c r="C1058" s="6">
        <v>1185732</v>
      </c>
      <c r="D1058" s="7">
        <v>44419</v>
      </c>
      <c r="E1058" s="6" t="s">
        <v>33</v>
      </c>
      <c r="F1058" s="6" t="s">
        <v>55</v>
      </c>
      <c r="G1058" s="6" t="s">
        <v>56</v>
      </c>
      <c r="H1058" s="6" t="s">
        <v>19</v>
      </c>
      <c r="I1058" s="8">
        <v>0.4</v>
      </c>
      <c r="J1058" s="9">
        <v>2000</v>
      </c>
      <c r="K1058" s="10">
        <f t="shared" si="8"/>
        <v>800</v>
      </c>
      <c r="L1058" s="10">
        <f t="shared" si="9"/>
        <v>280</v>
      </c>
      <c r="M1058" s="11">
        <v>0.35</v>
      </c>
      <c r="O1058" s="16"/>
      <c r="P1058" s="17"/>
      <c r="Q1058" s="12"/>
      <c r="R1058" s="13"/>
    </row>
    <row r="1059" spans="1:18" ht="15.75" customHeight="1">
      <c r="A1059" s="1"/>
      <c r="B1059" s="6" t="s">
        <v>14</v>
      </c>
      <c r="C1059" s="6">
        <v>1185732</v>
      </c>
      <c r="D1059" s="7">
        <v>44419</v>
      </c>
      <c r="E1059" s="6" t="s">
        <v>33</v>
      </c>
      <c r="F1059" s="6" t="s">
        <v>55</v>
      </c>
      <c r="G1059" s="6" t="s">
        <v>56</v>
      </c>
      <c r="H1059" s="6" t="s">
        <v>20</v>
      </c>
      <c r="I1059" s="8">
        <v>0.30000000000000004</v>
      </c>
      <c r="J1059" s="9">
        <v>1250</v>
      </c>
      <c r="K1059" s="10">
        <f t="shared" si="8"/>
        <v>375.00000000000006</v>
      </c>
      <c r="L1059" s="10">
        <f t="shared" si="9"/>
        <v>150.00000000000003</v>
      </c>
      <c r="M1059" s="11">
        <v>0.4</v>
      </c>
      <c r="O1059" s="16"/>
      <c r="P1059" s="17"/>
      <c r="Q1059" s="12"/>
      <c r="R1059" s="13"/>
    </row>
    <row r="1060" spans="1:18" ht="15.75" customHeight="1">
      <c r="A1060" s="1"/>
      <c r="B1060" s="6" t="s">
        <v>14</v>
      </c>
      <c r="C1060" s="6">
        <v>1185732</v>
      </c>
      <c r="D1060" s="7">
        <v>44419</v>
      </c>
      <c r="E1060" s="6" t="s">
        <v>33</v>
      </c>
      <c r="F1060" s="6" t="s">
        <v>55</v>
      </c>
      <c r="G1060" s="6" t="s">
        <v>56</v>
      </c>
      <c r="H1060" s="6" t="s">
        <v>21</v>
      </c>
      <c r="I1060" s="8">
        <v>0.4</v>
      </c>
      <c r="J1060" s="9">
        <v>1000</v>
      </c>
      <c r="K1060" s="10">
        <f t="shared" si="8"/>
        <v>400</v>
      </c>
      <c r="L1060" s="10">
        <f t="shared" si="9"/>
        <v>140</v>
      </c>
      <c r="M1060" s="11">
        <v>0.35</v>
      </c>
      <c r="O1060" s="16"/>
      <c r="P1060" s="17"/>
      <c r="Q1060" s="12"/>
      <c r="R1060" s="13"/>
    </row>
    <row r="1061" spans="1:18" ht="15.75" customHeight="1">
      <c r="A1061" s="1"/>
      <c r="B1061" s="6" t="s">
        <v>14</v>
      </c>
      <c r="C1061" s="6">
        <v>1185732</v>
      </c>
      <c r="D1061" s="7">
        <v>44419</v>
      </c>
      <c r="E1061" s="6" t="s">
        <v>33</v>
      </c>
      <c r="F1061" s="6" t="s">
        <v>55</v>
      </c>
      <c r="G1061" s="6" t="s">
        <v>56</v>
      </c>
      <c r="H1061" s="6" t="s">
        <v>22</v>
      </c>
      <c r="I1061" s="8">
        <v>0.45</v>
      </c>
      <c r="J1061" s="9">
        <v>2750</v>
      </c>
      <c r="K1061" s="10">
        <f t="shared" si="8"/>
        <v>1237.5</v>
      </c>
      <c r="L1061" s="10">
        <f t="shared" si="9"/>
        <v>618.75</v>
      </c>
      <c r="M1061" s="11">
        <v>0.5</v>
      </c>
      <c r="O1061" s="16"/>
      <c r="P1061" s="17"/>
      <c r="Q1061" s="12"/>
      <c r="R1061" s="13"/>
    </row>
    <row r="1062" spans="1:18" ht="15.75" customHeight="1">
      <c r="A1062" s="1"/>
      <c r="B1062" s="6" t="s">
        <v>14</v>
      </c>
      <c r="C1062" s="6">
        <v>1185732</v>
      </c>
      <c r="D1062" s="7">
        <v>44451</v>
      </c>
      <c r="E1062" s="6" t="s">
        <v>33</v>
      </c>
      <c r="F1062" s="6" t="s">
        <v>55</v>
      </c>
      <c r="G1062" s="6" t="s">
        <v>56</v>
      </c>
      <c r="H1062" s="6" t="s">
        <v>17</v>
      </c>
      <c r="I1062" s="8">
        <v>0.4</v>
      </c>
      <c r="J1062" s="9">
        <v>4000</v>
      </c>
      <c r="K1062" s="10">
        <f t="shared" si="8"/>
        <v>1600</v>
      </c>
      <c r="L1062" s="10">
        <f t="shared" si="9"/>
        <v>640</v>
      </c>
      <c r="M1062" s="11">
        <v>0.4</v>
      </c>
      <c r="O1062" s="16"/>
      <c r="P1062" s="17"/>
      <c r="Q1062" s="12"/>
      <c r="R1062" s="13"/>
    </row>
    <row r="1063" spans="1:18" ht="15.75" customHeight="1">
      <c r="A1063" s="1"/>
      <c r="B1063" s="6" t="s">
        <v>14</v>
      </c>
      <c r="C1063" s="6">
        <v>1185732</v>
      </c>
      <c r="D1063" s="7">
        <v>44451</v>
      </c>
      <c r="E1063" s="6" t="s">
        <v>33</v>
      </c>
      <c r="F1063" s="6" t="s">
        <v>55</v>
      </c>
      <c r="G1063" s="6" t="s">
        <v>56</v>
      </c>
      <c r="H1063" s="6" t="s">
        <v>18</v>
      </c>
      <c r="I1063" s="8">
        <v>0.35000000000000009</v>
      </c>
      <c r="J1063" s="9">
        <v>2000</v>
      </c>
      <c r="K1063" s="10">
        <f t="shared" si="8"/>
        <v>700.00000000000023</v>
      </c>
      <c r="L1063" s="10">
        <f t="shared" si="9"/>
        <v>245.00000000000006</v>
      </c>
      <c r="M1063" s="11">
        <v>0.35</v>
      </c>
      <c r="O1063" s="16"/>
      <c r="P1063" s="17"/>
      <c r="Q1063" s="12"/>
      <c r="R1063" s="13"/>
    </row>
    <row r="1064" spans="1:18" ht="15.75" customHeight="1">
      <c r="A1064" s="1"/>
      <c r="B1064" s="6" t="s">
        <v>14</v>
      </c>
      <c r="C1064" s="6">
        <v>1185732</v>
      </c>
      <c r="D1064" s="7">
        <v>44451</v>
      </c>
      <c r="E1064" s="6" t="s">
        <v>33</v>
      </c>
      <c r="F1064" s="6" t="s">
        <v>55</v>
      </c>
      <c r="G1064" s="6" t="s">
        <v>56</v>
      </c>
      <c r="H1064" s="6" t="s">
        <v>19</v>
      </c>
      <c r="I1064" s="8">
        <v>0.2</v>
      </c>
      <c r="J1064" s="9">
        <v>1000</v>
      </c>
      <c r="K1064" s="10">
        <f t="shared" si="8"/>
        <v>200</v>
      </c>
      <c r="L1064" s="10">
        <f t="shared" si="9"/>
        <v>70</v>
      </c>
      <c r="M1064" s="11">
        <v>0.35</v>
      </c>
      <c r="O1064" s="16"/>
      <c r="P1064" s="17"/>
      <c r="Q1064" s="12"/>
      <c r="R1064" s="13"/>
    </row>
    <row r="1065" spans="1:18" ht="15.75" customHeight="1">
      <c r="A1065" s="1"/>
      <c r="B1065" s="6" t="s">
        <v>14</v>
      </c>
      <c r="C1065" s="6">
        <v>1185732</v>
      </c>
      <c r="D1065" s="7">
        <v>44451</v>
      </c>
      <c r="E1065" s="6" t="s">
        <v>33</v>
      </c>
      <c r="F1065" s="6" t="s">
        <v>55</v>
      </c>
      <c r="G1065" s="6" t="s">
        <v>56</v>
      </c>
      <c r="H1065" s="6" t="s">
        <v>20</v>
      </c>
      <c r="I1065" s="8">
        <v>0.2</v>
      </c>
      <c r="J1065" s="9">
        <v>750</v>
      </c>
      <c r="K1065" s="10">
        <f t="shared" si="8"/>
        <v>150</v>
      </c>
      <c r="L1065" s="10">
        <f t="shared" si="9"/>
        <v>60</v>
      </c>
      <c r="M1065" s="11">
        <v>0.4</v>
      </c>
      <c r="O1065" s="16"/>
      <c r="P1065" s="17"/>
      <c r="Q1065" s="12"/>
      <c r="R1065" s="13"/>
    </row>
    <row r="1066" spans="1:18" ht="15.75" customHeight="1">
      <c r="A1066" s="1"/>
      <c r="B1066" s="6" t="s">
        <v>14</v>
      </c>
      <c r="C1066" s="6">
        <v>1185732</v>
      </c>
      <c r="D1066" s="7">
        <v>44451</v>
      </c>
      <c r="E1066" s="6" t="s">
        <v>33</v>
      </c>
      <c r="F1066" s="6" t="s">
        <v>55</v>
      </c>
      <c r="G1066" s="6" t="s">
        <v>56</v>
      </c>
      <c r="H1066" s="6" t="s">
        <v>21</v>
      </c>
      <c r="I1066" s="8">
        <v>0.3</v>
      </c>
      <c r="J1066" s="9">
        <v>750</v>
      </c>
      <c r="K1066" s="10">
        <f t="shared" si="8"/>
        <v>225</v>
      </c>
      <c r="L1066" s="10">
        <f t="shared" si="9"/>
        <v>78.75</v>
      </c>
      <c r="M1066" s="11">
        <v>0.35</v>
      </c>
      <c r="O1066" s="16"/>
      <c r="P1066" s="17"/>
      <c r="Q1066" s="12"/>
      <c r="R1066" s="13"/>
    </row>
    <row r="1067" spans="1:18" ht="15.75" customHeight="1">
      <c r="A1067" s="1"/>
      <c r="B1067" s="6" t="s">
        <v>14</v>
      </c>
      <c r="C1067" s="6">
        <v>1185732</v>
      </c>
      <c r="D1067" s="7">
        <v>44451</v>
      </c>
      <c r="E1067" s="6" t="s">
        <v>33</v>
      </c>
      <c r="F1067" s="6" t="s">
        <v>55</v>
      </c>
      <c r="G1067" s="6" t="s">
        <v>56</v>
      </c>
      <c r="H1067" s="6" t="s">
        <v>22</v>
      </c>
      <c r="I1067" s="8">
        <v>0.35000000000000003</v>
      </c>
      <c r="J1067" s="9">
        <v>1500</v>
      </c>
      <c r="K1067" s="10">
        <f t="shared" si="8"/>
        <v>525</v>
      </c>
      <c r="L1067" s="10">
        <f t="shared" si="9"/>
        <v>262.5</v>
      </c>
      <c r="M1067" s="11">
        <v>0.5</v>
      </c>
      <c r="O1067" s="16"/>
      <c r="P1067" s="17"/>
      <c r="Q1067" s="12"/>
      <c r="R1067" s="13"/>
    </row>
    <row r="1068" spans="1:18" ht="15.75" customHeight="1">
      <c r="A1068" s="1"/>
      <c r="B1068" s="6" t="s">
        <v>14</v>
      </c>
      <c r="C1068" s="6">
        <v>1185732</v>
      </c>
      <c r="D1068" s="7">
        <v>44480</v>
      </c>
      <c r="E1068" s="6" t="s">
        <v>33</v>
      </c>
      <c r="F1068" s="6" t="s">
        <v>55</v>
      </c>
      <c r="G1068" s="6" t="s">
        <v>56</v>
      </c>
      <c r="H1068" s="6" t="s">
        <v>17</v>
      </c>
      <c r="I1068" s="8">
        <v>0.39999999999999997</v>
      </c>
      <c r="J1068" s="9">
        <v>3250</v>
      </c>
      <c r="K1068" s="10">
        <f t="shared" si="8"/>
        <v>1300</v>
      </c>
      <c r="L1068" s="10">
        <f t="shared" si="9"/>
        <v>520</v>
      </c>
      <c r="M1068" s="11">
        <v>0.4</v>
      </c>
      <c r="O1068" s="16"/>
      <c r="P1068" s="17"/>
      <c r="Q1068" s="12"/>
      <c r="R1068" s="13"/>
    </row>
    <row r="1069" spans="1:18" ht="15.75" customHeight="1">
      <c r="A1069" s="1"/>
      <c r="B1069" s="6" t="s">
        <v>14</v>
      </c>
      <c r="C1069" s="6">
        <v>1185732</v>
      </c>
      <c r="D1069" s="7">
        <v>44480</v>
      </c>
      <c r="E1069" s="6" t="s">
        <v>33</v>
      </c>
      <c r="F1069" s="6" t="s">
        <v>55</v>
      </c>
      <c r="G1069" s="6" t="s">
        <v>56</v>
      </c>
      <c r="H1069" s="6" t="s">
        <v>18</v>
      </c>
      <c r="I1069" s="8">
        <v>0.3</v>
      </c>
      <c r="J1069" s="9">
        <v>1500</v>
      </c>
      <c r="K1069" s="10">
        <f t="shared" si="8"/>
        <v>450</v>
      </c>
      <c r="L1069" s="10">
        <f t="shared" si="9"/>
        <v>157.5</v>
      </c>
      <c r="M1069" s="11">
        <v>0.35</v>
      </c>
      <c r="O1069" s="16"/>
      <c r="P1069" s="17"/>
      <c r="Q1069" s="12"/>
      <c r="R1069" s="13"/>
    </row>
    <row r="1070" spans="1:18" ht="15.75" customHeight="1">
      <c r="A1070" s="1"/>
      <c r="B1070" s="6" t="s">
        <v>14</v>
      </c>
      <c r="C1070" s="6">
        <v>1185732</v>
      </c>
      <c r="D1070" s="7">
        <v>44480</v>
      </c>
      <c r="E1070" s="6" t="s">
        <v>33</v>
      </c>
      <c r="F1070" s="6" t="s">
        <v>55</v>
      </c>
      <c r="G1070" s="6" t="s">
        <v>56</v>
      </c>
      <c r="H1070" s="6" t="s">
        <v>19</v>
      </c>
      <c r="I1070" s="8">
        <v>0.3</v>
      </c>
      <c r="J1070" s="9">
        <v>500</v>
      </c>
      <c r="K1070" s="10">
        <f t="shared" si="8"/>
        <v>150</v>
      </c>
      <c r="L1070" s="10">
        <f t="shared" si="9"/>
        <v>52.5</v>
      </c>
      <c r="M1070" s="11">
        <v>0.35</v>
      </c>
      <c r="O1070" s="16"/>
      <c r="P1070" s="17"/>
      <c r="Q1070" s="12"/>
      <c r="R1070" s="13"/>
    </row>
    <row r="1071" spans="1:18" ht="15.75" customHeight="1">
      <c r="A1071" s="1"/>
      <c r="B1071" s="6" t="s">
        <v>14</v>
      </c>
      <c r="C1071" s="6">
        <v>1185732</v>
      </c>
      <c r="D1071" s="7">
        <v>44480</v>
      </c>
      <c r="E1071" s="6" t="s">
        <v>33</v>
      </c>
      <c r="F1071" s="6" t="s">
        <v>55</v>
      </c>
      <c r="G1071" s="6" t="s">
        <v>56</v>
      </c>
      <c r="H1071" s="6" t="s">
        <v>20</v>
      </c>
      <c r="I1071" s="8">
        <v>0.3</v>
      </c>
      <c r="J1071" s="9">
        <v>250</v>
      </c>
      <c r="K1071" s="10">
        <f t="shared" si="8"/>
        <v>75</v>
      </c>
      <c r="L1071" s="10">
        <f t="shared" si="9"/>
        <v>30</v>
      </c>
      <c r="M1071" s="11">
        <v>0.4</v>
      </c>
      <c r="O1071" s="16"/>
      <c r="P1071" s="17"/>
      <c r="Q1071" s="12"/>
      <c r="R1071" s="13"/>
    </row>
    <row r="1072" spans="1:18" ht="15.75" customHeight="1">
      <c r="A1072" s="1"/>
      <c r="B1072" s="6" t="s">
        <v>14</v>
      </c>
      <c r="C1072" s="6">
        <v>1185732</v>
      </c>
      <c r="D1072" s="7">
        <v>44480</v>
      </c>
      <c r="E1072" s="6" t="s">
        <v>33</v>
      </c>
      <c r="F1072" s="6" t="s">
        <v>55</v>
      </c>
      <c r="G1072" s="6" t="s">
        <v>56</v>
      </c>
      <c r="H1072" s="6" t="s">
        <v>21</v>
      </c>
      <c r="I1072" s="8">
        <v>0.39999999999999997</v>
      </c>
      <c r="J1072" s="9">
        <v>250</v>
      </c>
      <c r="K1072" s="10">
        <f t="shared" si="8"/>
        <v>99.999999999999986</v>
      </c>
      <c r="L1072" s="10">
        <f t="shared" si="9"/>
        <v>34.999999999999993</v>
      </c>
      <c r="M1072" s="11">
        <v>0.35</v>
      </c>
      <c r="O1072" s="16"/>
      <c r="P1072" s="17"/>
      <c r="Q1072" s="12"/>
      <c r="R1072" s="13"/>
    </row>
    <row r="1073" spans="1:18" ht="15.75" customHeight="1">
      <c r="A1073" s="1"/>
      <c r="B1073" s="6" t="s">
        <v>14</v>
      </c>
      <c r="C1073" s="6">
        <v>1185732</v>
      </c>
      <c r="D1073" s="7">
        <v>44480</v>
      </c>
      <c r="E1073" s="6" t="s">
        <v>33</v>
      </c>
      <c r="F1073" s="6" t="s">
        <v>55</v>
      </c>
      <c r="G1073" s="6" t="s">
        <v>56</v>
      </c>
      <c r="H1073" s="6" t="s">
        <v>22</v>
      </c>
      <c r="I1073" s="8">
        <v>0.4499999999999999</v>
      </c>
      <c r="J1073" s="9">
        <v>1500</v>
      </c>
      <c r="K1073" s="10">
        <f t="shared" si="8"/>
        <v>674.99999999999989</v>
      </c>
      <c r="L1073" s="10">
        <f t="shared" si="9"/>
        <v>337.49999999999994</v>
      </c>
      <c r="M1073" s="11">
        <v>0.5</v>
      </c>
      <c r="O1073" s="16"/>
      <c r="P1073" s="17"/>
      <c r="Q1073" s="12"/>
      <c r="R1073" s="13"/>
    </row>
    <row r="1074" spans="1:18" ht="15.75" customHeight="1">
      <c r="A1074" s="1"/>
      <c r="B1074" s="6" t="s">
        <v>14</v>
      </c>
      <c r="C1074" s="6">
        <v>1185732</v>
      </c>
      <c r="D1074" s="7">
        <v>44511</v>
      </c>
      <c r="E1074" s="6" t="s">
        <v>33</v>
      </c>
      <c r="F1074" s="6" t="s">
        <v>55</v>
      </c>
      <c r="G1074" s="6" t="s">
        <v>56</v>
      </c>
      <c r="H1074" s="6" t="s">
        <v>17</v>
      </c>
      <c r="I1074" s="8">
        <v>0.4</v>
      </c>
      <c r="J1074" s="9">
        <v>3000</v>
      </c>
      <c r="K1074" s="10">
        <f t="shared" si="8"/>
        <v>1200</v>
      </c>
      <c r="L1074" s="10">
        <f t="shared" si="9"/>
        <v>480</v>
      </c>
      <c r="M1074" s="11">
        <v>0.4</v>
      </c>
      <c r="O1074" s="16"/>
      <c r="P1074" s="17"/>
      <c r="Q1074" s="12"/>
      <c r="R1074" s="13"/>
    </row>
    <row r="1075" spans="1:18" ht="15.75" customHeight="1">
      <c r="A1075" s="1"/>
      <c r="B1075" s="6" t="s">
        <v>14</v>
      </c>
      <c r="C1075" s="6">
        <v>1185732</v>
      </c>
      <c r="D1075" s="7">
        <v>44511</v>
      </c>
      <c r="E1075" s="6" t="s">
        <v>33</v>
      </c>
      <c r="F1075" s="6" t="s">
        <v>55</v>
      </c>
      <c r="G1075" s="6" t="s">
        <v>56</v>
      </c>
      <c r="H1075" s="6" t="s">
        <v>18</v>
      </c>
      <c r="I1075" s="8">
        <v>0.30000000000000004</v>
      </c>
      <c r="J1075" s="9">
        <v>1500</v>
      </c>
      <c r="K1075" s="10">
        <f t="shared" si="8"/>
        <v>450.00000000000006</v>
      </c>
      <c r="L1075" s="10">
        <f t="shared" si="9"/>
        <v>157.5</v>
      </c>
      <c r="M1075" s="11">
        <v>0.35</v>
      </c>
      <c r="O1075" s="16"/>
      <c r="P1075" s="17"/>
      <c r="Q1075" s="12"/>
      <c r="R1075" s="13"/>
    </row>
    <row r="1076" spans="1:18" ht="15.75" customHeight="1">
      <c r="A1076" s="1"/>
      <c r="B1076" s="6" t="s">
        <v>14</v>
      </c>
      <c r="C1076" s="6">
        <v>1185732</v>
      </c>
      <c r="D1076" s="7">
        <v>44511</v>
      </c>
      <c r="E1076" s="6" t="s">
        <v>33</v>
      </c>
      <c r="F1076" s="6" t="s">
        <v>55</v>
      </c>
      <c r="G1076" s="6" t="s">
        <v>56</v>
      </c>
      <c r="H1076" s="6" t="s">
        <v>19</v>
      </c>
      <c r="I1076" s="8">
        <v>0.30000000000000004</v>
      </c>
      <c r="J1076" s="9">
        <v>950</v>
      </c>
      <c r="K1076" s="10">
        <f t="shared" si="8"/>
        <v>285.00000000000006</v>
      </c>
      <c r="L1076" s="10">
        <f t="shared" si="9"/>
        <v>99.750000000000014</v>
      </c>
      <c r="M1076" s="11">
        <v>0.35</v>
      </c>
      <c r="O1076" s="16"/>
      <c r="P1076" s="17"/>
      <c r="Q1076" s="12"/>
      <c r="R1076" s="13"/>
    </row>
    <row r="1077" spans="1:18" ht="15.75" customHeight="1">
      <c r="A1077" s="1"/>
      <c r="B1077" s="6" t="s">
        <v>14</v>
      </c>
      <c r="C1077" s="6">
        <v>1185732</v>
      </c>
      <c r="D1077" s="7">
        <v>44511</v>
      </c>
      <c r="E1077" s="6" t="s">
        <v>33</v>
      </c>
      <c r="F1077" s="6" t="s">
        <v>55</v>
      </c>
      <c r="G1077" s="6" t="s">
        <v>56</v>
      </c>
      <c r="H1077" s="6" t="s">
        <v>20</v>
      </c>
      <c r="I1077" s="8">
        <v>0.30000000000000004</v>
      </c>
      <c r="J1077" s="9">
        <v>1250</v>
      </c>
      <c r="K1077" s="10">
        <f t="shared" si="8"/>
        <v>375.00000000000006</v>
      </c>
      <c r="L1077" s="10">
        <f t="shared" si="9"/>
        <v>150.00000000000003</v>
      </c>
      <c r="M1077" s="11">
        <v>0.4</v>
      </c>
      <c r="O1077" s="16"/>
      <c r="P1077" s="17"/>
      <c r="Q1077" s="12"/>
      <c r="R1077" s="13"/>
    </row>
    <row r="1078" spans="1:18" ht="15.75" customHeight="1">
      <c r="A1078" s="1"/>
      <c r="B1078" s="6" t="s">
        <v>14</v>
      </c>
      <c r="C1078" s="6">
        <v>1185732</v>
      </c>
      <c r="D1078" s="7">
        <v>44511</v>
      </c>
      <c r="E1078" s="6" t="s">
        <v>33</v>
      </c>
      <c r="F1078" s="6" t="s">
        <v>55</v>
      </c>
      <c r="G1078" s="6" t="s">
        <v>56</v>
      </c>
      <c r="H1078" s="6" t="s">
        <v>21</v>
      </c>
      <c r="I1078" s="8">
        <v>0.49999999999999994</v>
      </c>
      <c r="J1078" s="9">
        <v>1000</v>
      </c>
      <c r="K1078" s="10">
        <f t="shared" si="8"/>
        <v>499.99999999999994</v>
      </c>
      <c r="L1078" s="10">
        <f t="shared" si="9"/>
        <v>174.99999999999997</v>
      </c>
      <c r="M1078" s="11">
        <v>0.35</v>
      </c>
      <c r="O1078" s="16"/>
      <c r="P1078" s="17"/>
      <c r="Q1078" s="12"/>
      <c r="R1078" s="13"/>
    </row>
    <row r="1079" spans="1:18" ht="15.75" customHeight="1">
      <c r="A1079" s="1"/>
      <c r="B1079" s="6" t="s">
        <v>14</v>
      </c>
      <c r="C1079" s="6">
        <v>1185732</v>
      </c>
      <c r="D1079" s="7">
        <v>44511</v>
      </c>
      <c r="E1079" s="6" t="s">
        <v>33</v>
      </c>
      <c r="F1079" s="6" t="s">
        <v>55</v>
      </c>
      <c r="G1079" s="6" t="s">
        <v>56</v>
      </c>
      <c r="H1079" s="6" t="s">
        <v>22</v>
      </c>
      <c r="I1079" s="8">
        <v>0.54999999999999982</v>
      </c>
      <c r="J1079" s="9">
        <v>2000</v>
      </c>
      <c r="K1079" s="10">
        <f t="shared" si="8"/>
        <v>1099.9999999999995</v>
      </c>
      <c r="L1079" s="10">
        <f t="shared" si="9"/>
        <v>549.99999999999977</v>
      </c>
      <c r="M1079" s="11">
        <v>0.5</v>
      </c>
      <c r="O1079" s="16"/>
      <c r="P1079" s="17"/>
      <c r="Q1079" s="12"/>
      <c r="R1079" s="13"/>
    </row>
    <row r="1080" spans="1:18" ht="15.75" customHeight="1">
      <c r="A1080" s="1"/>
      <c r="B1080" s="6" t="s">
        <v>14</v>
      </c>
      <c r="C1080" s="6">
        <v>1185732</v>
      </c>
      <c r="D1080" s="7">
        <v>44540</v>
      </c>
      <c r="E1080" s="6" t="s">
        <v>33</v>
      </c>
      <c r="F1080" s="6" t="s">
        <v>55</v>
      </c>
      <c r="G1080" s="6" t="s">
        <v>56</v>
      </c>
      <c r="H1080" s="6" t="s">
        <v>17</v>
      </c>
      <c r="I1080" s="8">
        <v>0.49999999999999994</v>
      </c>
      <c r="J1080" s="9">
        <v>4500</v>
      </c>
      <c r="K1080" s="10">
        <f t="shared" si="8"/>
        <v>2249.9999999999995</v>
      </c>
      <c r="L1080" s="10">
        <f t="shared" si="9"/>
        <v>899.99999999999989</v>
      </c>
      <c r="M1080" s="11">
        <v>0.4</v>
      </c>
      <c r="O1080" s="16"/>
      <c r="P1080" s="17"/>
      <c r="Q1080" s="12"/>
      <c r="R1080" s="13"/>
    </row>
    <row r="1081" spans="1:18" ht="15.75" customHeight="1">
      <c r="A1081" s="1"/>
      <c r="B1081" s="6" t="s">
        <v>14</v>
      </c>
      <c r="C1081" s="6">
        <v>1185732</v>
      </c>
      <c r="D1081" s="7">
        <v>44540</v>
      </c>
      <c r="E1081" s="6" t="s">
        <v>33</v>
      </c>
      <c r="F1081" s="6" t="s">
        <v>55</v>
      </c>
      <c r="G1081" s="6" t="s">
        <v>56</v>
      </c>
      <c r="H1081" s="6" t="s">
        <v>18</v>
      </c>
      <c r="I1081" s="8">
        <v>0.4</v>
      </c>
      <c r="J1081" s="9">
        <v>2500</v>
      </c>
      <c r="K1081" s="10">
        <f t="shared" si="8"/>
        <v>1000</v>
      </c>
      <c r="L1081" s="10">
        <f t="shared" si="9"/>
        <v>350</v>
      </c>
      <c r="M1081" s="11">
        <v>0.35</v>
      </c>
      <c r="O1081" s="16"/>
      <c r="P1081" s="17"/>
      <c r="Q1081" s="12"/>
      <c r="R1081" s="13"/>
    </row>
    <row r="1082" spans="1:18" ht="15.75" customHeight="1">
      <c r="A1082" s="1"/>
      <c r="B1082" s="6" t="s">
        <v>14</v>
      </c>
      <c r="C1082" s="6">
        <v>1185732</v>
      </c>
      <c r="D1082" s="7">
        <v>44540</v>
      </c>
      <c r="E1082" s="6" t="s">
        <v>33</v>
      </c>
      <c r="F1082" s="6" t="s">
        <v>55</v>
      </c>
      <c r="G1082" s="6" t="s">
        <v>56</v>
      </c>
      <c r="H1082" s="6" t="s">
        <v>19</v>
      </c>
      <c r="I1082" s="8">
        <v>0.4</v>
      </c>
      <c r="J1082" s="9">
        <v>2000</v>
      </c>
      <c r="K1082" s="10">
        <f t="shared" si="8"/>
        <v>800</v>
      </c>
      <c r="L1082" s="10">
        <f t="shared" si="9"/>
        <v>280</v>
      </c>
      <c r="M1082" s="11">
        <v>0.35</v>
      </c>
      <c r="O1082" s="16"/>
      <c r="P1082" s="17"/>
      <c r="Q1082" s="12"/>
      <c r="R1082" s="13"/>
    </row>
    <row r="1083" spans="1:18" ht="15.75" customHeight="1">
      <c r="A1083" s="1"/>
      <c r="B1083" s="6" t="s">
        <v>14</v>
      </c>
      <c r="C1083" s="6">
        <v>1185732</v>
      </c>
      <c r="D1083" s="7">
        <v>44540</v>
      </c>
      <c r="E1083" s="6" t="s">
        <v>33</v>
      </c>
      <c r="F1083" s="6" t="s">
        <v>55</v>
      </c>
      <c r="G1083" s="6" t="s">
        <v>56</v>
      </c>
      <c r="H1083" s="6" t="s">
        <v>20</v>
      </c>
      <c r="I1083" s="8">
        <v>0.4</v>
      </c>
      <c r="J1083" s="9">
        <v>1500</v>
      </c>
      <c r="K1083" s="10">
        <f t="shared" si="8"/>
        <v>600</v>
      </c>
      <c r="L1083" s="10">
        <f t="shared" si="9"/>
        <v>240</v>
      </c>
      <c r="M1083" s="11">
        <v>0.4</v>
      </c>
      <c r="O1083" s="16"/>
      <c r="P1083" s="17"/>
      <c r="Q1083" s="12"/>
      <c r="R1083" s="13"/>
    </row>
    <row r="1084" spans="1:18" ht="15.75" customHeight="1">
      <c r="A1084" s="1"/>
      <c r="B1084" s="6" t="s">
        <v>14</v>
      </c>
      <c r="C1084" s="6">
        <v>1185732</v>
      </c>
      <c r="D1084" s="7">
        <v>44540</v>
      </c>
      <c r="E1084" s="6" t="s">
        <v>33</v>
      </c>
      <c r="F1084" s="6" t="s">
        <v>55</v>
      </c>
      <c r="G1084" s="6" t="s">
        <v>56</v>
      </c>
      <c r="H1084" s="6" t="s">
        <v>21</v>
      </c>
      <c r="I1084" s="8">
        <v>0.49999999999999994</v>
      </c>
      <c r="J1084" s="9">
        <v>1500</v>
      </c>
      <c r="K1084" s="10">
        <f t="shared" si="8"/>
        <v>749.99999999999989</v>
      </c>
      <c r="L1084" s="10">
        <f t="shared" si="9"/>
        <v>262.49999999999994</v>
      </c>
      <c r="M1084" s="11">
        <v>0.35</v>
      </c>
      <c r="O1084" s="16"/>
      <c r="P1084" s="17"/>
      <c r="Q1084" s="12"/>
      <c r="R1084" s="13"/>
    </row>
    <row r="1085" spans="1:18" ht="15.75" customHeight="1">
      <c r="A1085" s="1"/>
      <c r="B1085" s="6" t="s">
        <v>14</v>
      </c>
      <c r="C1085" s="6">
        <v>1185732</v>
      </c>
      <c r="D1085" s="7">
        <v>44540</v>
      </c>
      <c r="E1085" s="6" t="s">
        <v>33</v>
      </c>
      <c r="F1085" s="6" t="s">
        <v>55</v>
      </c>
      <c r="G1085" s="6" t="s">
        <v>56</v>
      </c>
      <c r="H1085" s="6" t="s">
        <v>22</v>
      </c>
      <c r="I1085" s="8">
        <v>0.54999999999999982</v>
      </c>
      <c r="J1085" s="9">
        <v>2500</v>
      </c>
      <c r="K1085" s="10">
        <f t="shared" si="8"/>
        <v>1374.9999999999995</v>
      </c>
      <c r="L1085" s="10">
        <f t="shared" si="9"/>
        <v>687.49999999999977</v>
      </c>
      <c r="M1085" s="11">
        <v>0.5</v>
      </c>
      <c r="O1085" s="16"/>
      <c r="P1085" s="17"/>
      <c r="Q1085" s="12"/>
      <c r="R1085" s="13"/>
    </row>
    <row r="1086" spans="1:18" ht="15.75" customHeight="1">
      <c r="A1086" s="1" t="s">
        <v>39</v>
      </c>
      <c r="B1086" s="6" t="s">
        <v>23</v>
      </c>
      <c r="C1086" s="6">
        <v>1197831</v>
      </c>
      <c r="D1086" s="7">
        <v>44198</v>
      </c>
      <c r="E1086" s="6" t="s">
        <v>24</v>
      </c>
      <c r="F1086" s="6" t="s">
        <v>57</v>
      </c>
      <c r="G1086" s="6" t="s">
        <v>58</v>
      </c>
      <c r="H1086" s="6" t="s">
        <v>17</v>
      </c>
      <c r="I1086" s="8">
        <v>0.2</v>
      </c>
      <c r="J1086" s="9">
        <v>6750</v>
      </c>
      <c r="K1086" s="10">
        <f t="shared" si="8"/>
        <v>1350</v>
      </c>
      <c r="L1086" s="10">
        <f t="shared" si="9"/>
        <v>540</v>
      </c>
      <c r="M1086" s="11">
        <v>0.39999999999999997</v>
      </c>
      <c r="O1086" s="16"/>
      <c r="P1086" s="17"/>
      <c r="Q1086" s="12"/>
      <c r="R1086" s="13"/>
    </row>
    <row r="1087" spans="1:18" ht="15.75" customHeight="1">
      <c r="A1087" s="1"/>
      <c r="B1087" s="6" t="s">
        <v>23</v>
      </c>
      <c r="C1087" s="6">
        <v>1197831</v>
      </c>
      <c r="D1087" s="7">
        <v>44198</v>
      </c>
      <c r="E1087" s="6" t="s">
        <v>24</v>
      </c>
      <c r="F1087" s="6" t="s">
        <v>57</v>
      </c>
      <c r="G1087" s="6" t="s">
        <v>58</v>
      </c>
      <c r="H1087" s="6" t="s">
        <v>18</v>
      </c>
      <c r="I1087" s="8">
        <v>0.3</v>
      </c>
      <c r="J1087" s="9">
        <v>6750</v>
      </c>
      <c r="K1087" s="10">
        <f t="shared" si="8"/>
        <v>2025</v>
      </c>
      <c r="L1087" s="10">
        <f t="shared" si="9"/>
        <v>809.99999999999989</v>
      </c>
      <c r="M1087" s="11">
        <v>0.39999999999999997</v>
      </c>
      <c r="O1087" s="16"/>
      <c r="P1087" s="17"/>
      <c r="Q1087" s="12"/>
      <c r="R1087" s="13"/>
    </row>
    <row r="1088" spans="1:18" ht="15.75" customHeight="1">
      <c r="A1088" s="1"/>
      <c r="B1088" s="6" t="s">
        <v>23</v>
      </c>
      <c r="C1088" s="6">
        <v>1197831</v>
      </c>
      <c r="D1088" s="7">
        <v>44198</v>
      </c>
      <c r="E1088" s="6" t="s">
        <v>24</v>
      </c>
      <c r="F1088" s="6" t="s">
        <v>57</v>
      </c>
      <c r="G1088" s="6" t="s">
        <v>58</v>
      </c>
      <c r="H1088" s="6" t="s">
        <v>19</v>
      </c>
      <c r="I1088" s="8">
        <v>0.3</v>
      </c>
      <c r="J1088" s="9">
        <v>4750</v>
      </c>
      <c r="K1088" s="10">
        <f t="shared" si="8"/>
        <v>1425</v>
      </c>
      <c r="L1088" s="10">
        <f t="shared" si="9"/>
        <v>570</v>
      </c>
      <c r="M1088" s="11">
        <v>0.39999999999999997</v>
      </c>
      <c r="O1088" s="16"/>
      <c r="P1088" s="17"/>
      <c r="Q1088" s="12"/>
      <c r="R1088" s="13"/>
    </row>
    <row r="1089" spans="1:18" ht="15.75" customHeight="1">
      <c r="A1089" s="1"/>
      <c r="B1089" s="6" t="s">
        <v>23</v>
      </c>
      <c r="C1089" s="6">
        <v>1197831</v>
      </c>
      <c r="D1089" s="7">
        <v>44198</v>
      </c>
      <c r="E1089" s="6" t="s">
        <v>24</v>
      </c>
      <c r="F1089" s="6" t="s">
        <v>57</v>
      </c>
      <c r="G1089" s="6" t="s">
        <v>58</v>
      </c>
      <c r="H1089" s="6" t="s">
        <v>20</v>
      </c>
      <c r="I1089" s="8">
        <v>0.35</v>
      </c>
      <c r="J1089" s="9">
        <v>4750</v>
      </c>
      <c r="K1089" s="10">
        <f t="shared" si="8"/>
        <v>1662.5</v>
      </c>
      <c r="L1089" s="10">
        <f t="shared" si="9"/>
        <v>831.25</v>
      </c>
      <c r="M1089" s="11">
        <v>0.5</v>
      </c>
      <c r="O1089" s="16"/>
      <c r="P1089" s="17"/>
      <c r="Q1089" s="12"/>
      <c r="R1089" s="13"/>
    </row>
    <row r="1090" spans="1:18" ht="15.75" customHeight="1">
      <c r="A1090" s="1"/>
      <c r="B1090" s="6" t="s">
        <v>23</v>
      </c>
      <c r="C1090" s="6">
        <v>1197831</v>
      </c>
      <c r="D1090" s="7">
        <v>44198</v>
      </c>
      <c r="E1090" s="6" t="s">
        <v>24</v>
      </c>
      <c r="F1090" s="6" t="s">
        <v>57</v>
      </c>
      <c r="G1090" s="6" t="s">
        <v>58</v>
      </c>
      <c r="H1090" s="6" t="s">
        <v>21</v>
      </c>
      <c r="I1090" s="8">
        <v>0.4</v>
      </c>
      <c r="J1090" s="9">
        <v>3250</v>
      </c>
      <c r="K1090" s="10">
        <f t="shared" si="8"/>
        <v>1300</v>
      </c>
      <c r="L1090" s="10">
        <f t="shared" si="9"/>
        <v>454.99999999999994</v>
      </c>
      <c r="M1090" s="11">
        <v>0.35</v>
      </c>
      <c r="O1090" s="16"/>
      <c r="P1090" s="17"/>
      <c r="Q1090" s="12"/>
      <c r="R1090" s="13"/>
    </row>
    <row r="1091" spans="1:18" ht="15.75" customHeight="1">
      <c r="A1091" s="1"/>
      <c r="B1091" s="6" t="s">
        <v>23</v>
      </c>
      <c r="C1091" s="6">
        <v>1197831</v>
      </c>
      <c r="D1091" s="7">
        <v>44198</v>
      </c>
      <c r="E1091" s="6" t="s">
        <v>24</v>
      </c>
      <c r="F1091" s="6" t="s">
        <v>57</v>
      </c>
      <c r="G1091" s="6" t="s">
        <v>58</v>
      </c>
      <c r="H1091" s="6" t="s">
        <v>22</v>
      </c>
      <c r="I1091" s="8">
        <v>0.35</v>
      </c>
      <c r="J1091" s="9">
        <v>4750</v>
      </c>
      <c r="K1091" s="10">
        <f t="shared" si="8"/>
        <v>1662.5</v>
      </c>
      <c r="L1091" s="10">
        <f t="shared" si="9"/>
        <v>914.37500000000011</v>
      </c>
      <c r="M1091" s="11">
        <v>0.55000000000000004</v>
      </c>
      <c r="O1091" s="16"/>
      <c r="P1091" s="17"/>
      <c r="Q1091" s="12"/>
      <c r="R1091" s="13"/>
    </row>
    <row r="1092" spans="1:18" ht="15.75" customHeight="1">
      <c r="A1092" s="1"/>
      <c r="B1092" s="6" t="s">
        <v>23</v>
      </c>
      <c r="C1092" s="6">
        <v>1197831</v>
      </c>
      <c r="D1092" s="7">
        <v>44228</v>
      </c>
      <c r="E1092" s="6" t="s">
        <v>24</v>
      </c>
      <c r="F1092" s="6" t="s">
        <v>57</v>
      </c>
      <c r="G1092" s="6" t="s">
        <v>58</v>
      </c>
      <c r="H1092" s="6" t="s">
        <v>17</v>
      </c>
      <c r="I1092" s="8">
        <v>0.25</v>
      </c>
      <c r="J1092" s="9">
        <v>6250</v>
      </c>
      <c r="K1092" s="10">
        <f t="shared" si="8"/>
        <v>1562.5</v>
      </c>
      <c r="L1092" s="10">
        <f t="shared" si="9"/>
        <v>625</v>
      </c>
      <c r="M1092" s="11">
        <v>0.39999999999999997</v>
      </c>
      <c r="O1092" s="16"/>
      <c r="P1092" s="17"/>
      <c r="Q1092" s="12"/>
      <c r="R1092" s="13"/>
    </row>
    <row r="1093" spans="1:18" ht="15.75" customHeight="1">
      <c r="A1093" s="1"/>
      <c r="B1093" s="6" t="s">
        <v>23</v>
      </c>
      <c r="C1093" s="6">
        <v>1197831</v>
      </c>
      <c r="D1093" s="7">
        <v>44228</v>
      </c>
      <c r="E1093" s="6" t="s">
        <v>24</v>
      </c>
      <c r="F1093" s="6" t="s">
        <v>57</v>
      </c>
      <c r="G1093" s="6" t="s">
        <v>58</v>
      </c>
      <c r="H1093" s="6" t="s">
        <v>18</v>
      </c>
      <c r="I1093" s="8">
        <v>0.35</v>
      </c>
      <c r="J1093" s="9">
        <v>6000</v>
      </c>
      <c r="K1093" s="10">
        <f t="shared" si="8"/>
        <v>2100</v>
      </c>
      <c r="L1093" s="10">
        <f t="shared" si="9"/>
        <v>839.99999999999989</v>
      </c>
      <c r="M1093" s="11">
        <v>0.39999999999999997</v>
      </c>
      <c r="O1093" s="16"/>
      <c r="P1093" s="17"/>
      <c r="Q1093" s="12"/>
      <c r="R1093" s="13"/>
    </row>
    <row r="1094" spans="1:18" ht="15.75" customHeight="1">
      <c r="A1094" s="1"/>
      <c r="B1094" s="6" t="s">
        <v>23</v>
      </c>
      <c r="C1094" s="6">
        <v>1197831</v>
      </c>
      <c r="D1094" s="7">
        <v>44228</v>
      </c>
      <c r="E1094" s="6" t="s">
        <v>24</v>
      </c>
      <c r="F1094" s="6" t="s">
        <v>57</v>
      </c>
      <c r="G1094" s="6" t="s">
        <v>58</v>
      </c>
      <c r="H1094" s="6" t="s">
        <v>19</v>
      </c>
      <c r="I1094" s="8">
        <v>0.35</v>
      </c>
      <c r="J1094" s="9">
        <v>4250</v>
      </c>
      <c r="K1094" s="10">
        <f t="shared" si="8"/>
        <v>1487.5</v>
      </c>
      <c r="L1094" s="10">
        <f t="shared" si="9"/>
        <v>595</v>
      </c>
      <c r="M1094" s="11">
        <v>0.39999999999999997</v>
      </c>
      <c r="O1094" s="16"/>
      <c r="P1094" s="17"/>
      <c r="Q1094" s="12"/>
      <c r="R1094" s="13"/>
    </row>
    <row r="1095" spans="1:18" ht="15.75" customHeight="1">
      <c r="A1095" s="1"/>
      <c r="B1095" s="6" t="s">
        <v>23</v>
      </c>
      <c r="C1095" s="6">
        <v>1197831</v>
      </c>
      <c r="D1095" s="7">
        <v>44228</v>
      </c>
      <c r="E1095" s="6" t="s">
        <v>24</v>
      </c>
      <c r="F1095" s="6" t="s">
        <v>57</v>
      </c>
      <c r="G1095" s="6" t="s">
        <v>58</v>
      </c>
      <c r="H1095" s="6" t="s">
        <v>20</v>
      </c>
      <c r="I1095" s="8">
        <v>0.35</v>
      </c>
      <c r="J1095" s="9">
        <v>3750</v>
      </c>
      <c r="K1095" s="10">
        <f t="shared" si="8"/>
        <v>1312.5</v>
      </c>
      <c r="L1095" s="10">
        <f t="shared" si="9"/>
        <v>656.25</v>
      </c>
      <c r="M1095" s="11">
        <v>0.5</v>
      </c>
      <c r="O1095" s="16"/>
      <c r="P1095" s="17"/>
      <c r="Q1095" s="12"/>
      <c r="R1095" s="13"/>
    </row>
    <row r="1096" spans="1:18" ht="15.75" customHeight="1">
      <c r="A1096" s="1"/>
      <c r="B1096" s="6" t="s">
        <v>23</v>
      </c>
      <c r="C1096" s="6">
        <v>1197831</v>
      </c>
      <c r="D1096" s="7">
        <v>44228</v>
      </c>
      <c r="E1096" s="6" t="s">
        <v>24</v>
      </c>
      <c r="F1096" s="6" t="s">
        <v>57</v>
      </c>
      <c r="G1096" s="6" t="s">
        <v>58</v>
      </c>
      <c r="H1096" s="6" t="s">
        <v>21</v>
      </c>
      <c r="I1096" s="8">
        <v>0.4</v>
      </c>
      <c r="J1096" s="9">
        <v>2500</v>
      </c>
      <c r="K1096" s="10">
        <f t="shared" si="8"/>
        <v>1000</v>
      </c>
      <c r="L1096" s="10">
        <f t="shared" si="9"/>
        <v>350</v>
      </c>
      <c r="M1096" s="11">
        <v>0.35</v>
      </c>
      <c r="O1096" s="16"/>
      <c r="P1096" s="17"/>
      <c r="Q1096" s="12"/>
      <c r="R1096" s="13"/>
    </row>
    <row r="1097" spans="1:18" ht="15.75" customHeight="1">
      <c r="A1097" s="1"/>
      <c r="B1097" s="6" t="s">
        <v>23</v>
      </c>
      <c r="C1097" s="6">
        <v>1197831</v>
      </c>
      <c r="D1097" s="7">
        <v>44228</v>
      </c>
      <c r="E1097" s="6" t="s">
        <v>24</v>
      </c>
      <c r="F1097" s="6" t="s">
        <v>57</v>
      </c>
      <c r="G1097" s="6" t="s">
        <v>58</v>
      </c>
      <c r="H1097" s="6" t="s">
        <v>22</v>
      </c>
      <c r="I1097" s="8">
        <v>0.35</v>
      </c>
      <c r="J1097" s="9">
        <v>4500</v>
      </c>
      <c r="K1097" s="10">
        <f t="shared" si="8"/>
        <v>1575</v>
      </c>
      <c r="L1097" s="10">
        <f t="shared" si="9"/>
        <v>866.25000000000011</v>
      </c>
      <c r="M1097" s="11">
        <v>0.55000000000000004</v>
      </c>
      <c r="O1097" s="16"/>
      <c r="P1097" s="17"/>
      <c r="Q1097" s="12"/>
      <c r="R1097" s="13"/>
    </row>
    <row r="1098" spans="1:18" ht="15.75" customHeight="1">
      <c r="A1098" s="1"/>
      <c r="B1098" s="6" t="s">
        <v>23</v>
      </c>
      <c r="C1098" s="6">
        <v>1197831</v>
      </c>
      <c r="D1098" s="7">
        <v>44258</v>
      </c>
      <c r="E1098" s="6" t="s">
        <v>24</v>
      </c>
      <c r="F1098" s="6" t="s">
        <v>57</v>
      </c>
      <c r="G1098" s="6" t="s">
        <v>58</v>
      </c>
      <c r="H1098" s="6" t="s">
        <v>17</v>
      </c>
      <c r="I1098" s="8">
        <v>0.3</v>
      </c>
      <c r="J1098" s="9">
        <v>6250</v>
      </c>
      <c r="K1098" s="10">
        <f t="shared" si="8"/>
        <v>1875</v>
      </c>
      <c r="L1098" s="10">
        <f t="shared" si="9"/>
        <v>843.74999999999989</v>
      </c>
      <c r="M1098" s="11">
        <v>0.44999999999999996</v>
      </c>
      <c r="O1098" s="16"/>
      <c r="P1098" s="17"/>
      <c r="Q1098" s="12"/>
      <c r="R1098" s="13"/>
    </row>
    <row r="1099" spans="1:18" ht="15.75" customHeight="1">
      <c r="A1099" s="1"/>
      <c r="B1099" s="6" t="s">
        <v>23</v>
      </c>
      <c r="C1099" s="6">
        <v>1197831</v>
      </c>
      <c r="D1099" s="7">
        <v>44258</v>
      </c>
      <c r="E1099" s="6" t="s">
        <v>24</v>
      </c>
      <c r="F1099" s="6" t="s">
        <v>57</v>
      </c>
      <c r="G1099" s="6" t="s">
        <v>58</v>
      </c>
      <c r="H1099" s="6" t="s">
        <v>18</v>
      </c>
      <c r="I1099" s="8">
        <v>0.4</v>
      </c>
      <c r="J1099" s="9">
        <v>6250</v>
      </c>
      <c r="K1099" s="10">
        <f t="shared" si="8"/>
        <v>2500</v>
      </c>
      <c r="L1099" s="10">
        <f t="shared" si="9"/>
        <v>1125</v>
      </c>
      <c r="M1099" s="11">
        <v>0.44999999999999996</v>
      </c>
      <c r="O1099" s="16"/>
      <c r="P1099" s="17"/>
      <c r="Q1099" s="12"/>
      <c r="R1099" s="13"/>
    </row>
    <row r="1100" spans="1:18" ht="15.75" customHeight="1">
      <c r="A1100" s="1"/>
      <c r="B1100" s="6" t="s">
        <v>23</v>
      </c>
      <c r="C1100" s="6">
        <v>1197831</v>
      </c>
      <c r="D1100" s="7">
        <v>44258</v>
      </c>
      <c r="E1100" s="6" t="s">
        <v>24</v>
      </c>
      <c r="F1100" s="6" t="s">
        <v>57</v>
      </c>
      <c r="G1100" s="6" t="s">
        <v>58</v>
      </c>
      <c r="H1100" s="6" t="s">
        <v>19</v>
      </c>
      <c r="I1100" s="8">
        <v>0.3</v>
      </c>
      <c r="J1100" s="9">
        <v>4500</v>
      </c>
      <c r="K1100" s="10">
        <f t="shared" si="8"/>
        <v>1350</v>
      </c>
      <c r="L1100" s="10">
        <f t="shared" si="9"/>
        <v>607.49999999999989</v>
      </c>
      <c r="M1100" s="11">
        <v>0.44999999999999996</v>
      </c>
      <c r="O1100" s="16"/>
      <c r="P1100" s="17"/>
      <c r="Q1100" s="12"/>
      <c r="R1100" s="13"/>
    </row>
    <row r="1101" spans="1:18" ht="15.75" customHeight="1">
      <c r="A1101" s="1"/>
      <c r="B1101" s="6" t="s">
        <v>23</v>
      </c>
      <c r="C1101" s="6">
        <v>1197831</v>
      </c>
      <c r="D1101" s="7">
        <v>44258</v>
      </c>
      <c r="E1101" s="6" t="s">
        <v>24</v>
      </c>
      <c r="F1101" s="6" t="s">
        <v>57</v>
      </c>
      <c r="G1101" s="6" t="s">
        <v>58</v>
      </c>
      <c r="H1101" s="6" t="s">
        <v>20</v>
      </c>
      <c r="I1101" s="8">
        <v>0.35000000000000003</v>
      </c>
      <c r="J1101" s="9">
        <v>3500</v>
      </c>
      <c r="K1101" s="10">
        <f t="shared" si="8"/>
        <v>1225.0000000000002</v>
      </c>
      <c r="L1101" s="10">
        <f t="shared" si="9"/>
        <v>673.75000000000023</v>
      </c>
      <c r="M1101" s="11">
        <v>0.55000000000000004</v>
      </c>
      <c r="O1101" s="16"/>
      <c r="P1101" s="17"/>
      <c r="Q1101" s="12"/>
      <c r="R1101" s="13"/>
    </row>
    <row r="1102" spans="1:18" ht="15.75" customHeight="1">
      <c r="A1102" s="1"/>
      <c r="B1102" s="6" t="s">
        <v>23</v>
      </c>
      <c r="C1102" s="6">
        <v>1197831</v>
      </c>
      <c r="D1102" s="7">
        <v>44258</v>
      </c>
      <c r="E1102" s="6" t="s">
        <v>24</v>
      </c>
      <c r="F1102" s="6" t="s">
        <v>57</v>
      </c>
      <c r="G1102" s="6" t="s">
        <v>58</v>
      </c>
      <c r="H1102" s="6" t="s">
        <v>21</v>
      </c>
      <c r="I1102" s="8">
        <v>0.4</v>
      </c>
      <c r="J1102" s="9">
        <v>2500</v>
      </c>
      <c r="K1102" s="10">
        <f t="shared" si="8"/>
        <v>1000</v>
      </c>
      <c r="L1102" s="10">
        <f t="shared" si="9"/>
        <v>399.99999999999994</v>
      </c>
      <c r="M1102" s="11">
        <v>0.39999999999999997</v>
      </c>
      <c r="O1102" s="16"/>
      <c r="P1102" s="17"/>
      <c r="Q1102" s="12"/>
      <c r="R1102" s="13"/>
    </row>
    <row r="1103" spans="1:18" ht="15.75" customHeight="1">
      <c r="A1103" s="1"/>
      <c r="B1103" s="6" t="s">
        <v>23</v>
      </c>
      <c r="C1103" s="6">
        <v>1197831</v>
      </c>
      <c r="D1103" s="7">
        <v>44258</v>
      </c>
      <c r="E1103" s="6" t="s">
        <v>24</v>
      </c>
      <c r="F1103" s="6" t="s">
        <v>57</v>
      </c>
      <c r="G1103" s="6" t="s">
        <v>58</v>
      </c>
      <c r="H1103" s="6" t="s">
        <v>22</v>
      </c>
      <c r="I1103" s="8">
        <v>0.35000000000000003</v>
      </c>
      <c r="J1103" s="9">
        <v>4000</v>
      </c>
      <c r="K1103" s="10">
        <f t="shared" si="8"/>
        <v>1400.0000000000002</v>
      </c>
      <c r="L1103" s="10">
        <f t="shared" si="9"/>
        <v>840.00000000000023</v>
      </c>
      <c r="M1103" s="11">
        <v>0.60000000000000009</v>
      </c>
      <c r="O1103" s="16"/>
      <c r="P1103" s="17"/>
      <c r="Q1103" s="12"/>
      <c r="R1103" s="13"/>
    </row>
    <row r="1104" spans="1:18" ht="15.75" customHeight="1">
      <c r="A1104" s="1"/>
      <c r="B1104" s="6" t="s">
        <v>23</v>
      </c>
      <c r="C1104" s="6">
        <v>1197831</v>
      </c>
      <c r="D1104" s="7">
        <v>44288</v>
      </c>
      <c r="E1104" s="6" t="s">
        <v>24</v>
      </c>
      <c r="F1104" s="6" t="s">
        <v>57</v>
      </c>
      <c r="G1104" s="6" t="s">
        <v>58</v>
      </c>
      <c r="H1104" s="6" t="s">
        <v>17</v>
      </c>
      <c r="I1104" s="8">
        <v>0.19999999999999998</v>
      </c>
      <c r="J1104" s="9">
        <v>6500</v>
      </c>
      <c r="K1104" s="10">
        <f t="shared" si="8"/>
        <v>1300</v>
      </c>
      <c r="L1104" s="10">
        <f t="shared" si="9"/>
        <v>584.99999999999989</v>
      </c>
      <c r="M1104" s="11">
        <v>0.44999999999999996</v>
      </c>
      <c r="O1104" s="16"/>
      <c r="P1104" s="17"/>
      <c r="Q1104" s="12"/>
      <c r="R1104" s="13"/>
    </row>
    <row r="1105" spans="1:18" ht="15.75" customHeight="1">
      <c r="A1105" s="1"/>
      <c r="B1105" s="6" t="s">
        <v>23</v>
      </c>
      <c r="C1105" s="6">
        <v>1197831</v>
      </c>
      <c r="D1105" s="7">
        <v>44288</v>
      </c>
      <c r="E1105" s="6" t="s">
        <v>24</v>
      </c>
      <c r="F1105" s="6" t="s">
        <v>57</v>
      </c>
      <c r="G1105" s="6" t="s">
        <v>58</v>
      </c>
      <c r="H1105" s="6" t="s">
        <v>18</v>
      </c>
      <c r="I1105" s="8">
        <v>0.20000000000000007</v>
      </c>
      <c r="J1105" s="9">
        <v>6500</v>
      </c>
      <c r="K1105" s="10">
        <f t="shared" si="8"/>
        <v>1300.0000000000005</v>
      </c>
      <c r="L1105" s="10">
        <f t="shared" si="9"/>
        <v>585.00000000000011</v>
      </c>
      <c r="M1105" s="11">
        <v>0.44999999999999996</v>
      </c>
      <c r="O1105" s="16"/>
      <c r="P1105" s="17"/>
      <c r="Q1105" s="12"/>
      <c r="R1105" s="13"/>
    </row>
    <row r="1106" spans="1:18" ht="15.75" customHeight="1">
      <c r="A1106" s="1"/>
      <c r="B1106" s="6" t="s">
        <v>23</v>
      </c>
      <c r="C1106" s="6">
        <v>1197831</v>
      </c>
      <c r="D1106" s="7">
        <v>44288</v>
      </c>
      <c r="E1106" s="6" t="s">
        <v>24</v>
      </c>
      <c r="F1106" s="6" t="s">
        <v>57</v>
      </c>
      <c r="G1106" s="6" t="s">
        <v>58</v>
      </c>
      <c r="H1106" s="6" t="s">
        <v>19</v>
      </c>
      <c r="I1106" s="8">
        <v>0.14999999999999997</v>
      </c>
      <c r="J1106" s="9">
        <v>4750</v>
      </c>
      <c r="K1106" s="10">
        <f t="shared" si="8"/>
        <v>712.49999999999989</v>
      </c>
      <c r="L1106" s="10">
        <f t="shared" si="9"/>
        <v>320.62499999999994</v>
      </c>
      <c r="M1106" s="11">
        <v>0.44999999999999996</v>
      </c>
      <c r="O1106" s="16"/>
      <c r="P1106" s="17"/>
      <c r="Q1106" s="12"/>
      <c r="R1106" s="13"/>
    </row>
    <row r="1107" spans="1:18" ht="15.75" customHeight="1">
      <c r="A1107" s="1"/>
      <c r="B1107" s="6" t="s">
        <v>23</v>
      </c>
      <c r="C1107" s="6">
        <v>1197831</v>
      </c>
      <c r="D1107" s="7">
        <v>44288</v>
      </c>
      <c r="E1107" s="6" t="s">
        <v>24</v>
      </c>
      <c r="F1107" s="6" t="s">
        <v>57</v>
      </c>
      <c r="G1107" s="6" t="s">
        <v>58</v>
      </c>
      <c r="H1107" s="6" t="s">
        <v>20</v>
      </c>
      <c r="I1107" s="8">
        <v>0.20000000000000007</v>
      </c>
      <c r="J1107" s="9">
        <v>3750</v>
      </c>
      <c r="K1107" s="10">
        <f t="shared" si="8"/>
        <v>750.00000000000023</v>
      </c>
      <c r="L1107" s="10">
        <f t="shared" si="9"/>
        <v>412.50000000000017</v>
      </c>
      <c r="M1107" s="11">
        <v>0.55000000000000004</v>
      </c>
      <c r="O1107" s="16"/>
      <c r="P1107" s="17"/>
      <c r="Q1107" s="12"/>
      <c r="R1107" s="13"/>
    </row>
    <row r="1108" spans="1:18" ht="15.75" customHeight="1">
      <c r="A1108" s="1"/>
      <c r="B1108" s="6" t="s">
        <v>23</v>
      </c>
      <c r="C1108" s="6">
        <v>1197831</v>
      </c>
      <c r="D1108" s="7">
        <v>44288</v>
      </c>
      <c r="E1108" s="6" t="s">
        <v>24</v>
      </c>
      <c r="F1108" s="6" t="s">
        <v>57</v>
      </c>
      <c r="G1108" s="6" t="s">
        <v>58</v>
      </c>
      <c r="H1108" s="6" t="s">
        <v>21</v>
      </c>
      <c r="I1108" s="8">
        <v>0.25</v>
      </c>
      <c r="J1108" s="9">
        <v>2750</v>
      </c>
      <c r="K1108" s="10">
        <f t="shared" si="8"/>
        <v>687.5</v>
      </c>
      <c r="L1108" s="10">
        <f t="shared" si="9"/>
        <v>275</v>
      </c>
      <c r="M1108" s="11">
        <v>0.39999999999999997</v>
      </c>
      <c r="O1108" s="16"/>
      <c r="P1108" s="17"/>
      <c r="Q1108" s="12"/>
      <c r="R1108" s="13"/>
    </row>
    <row r="1109" spans="1:18" ht="15.75" customHeight="1">
      <c r="A1109" s="1"/>
      <c r="B1109" s="6" t="s">
        <v>23</v>
      </c>
      <c r="C1109" s="6">
        <v>1197831</v>
      </c>
      <c r="D1109" s="7">
        <v>44288</v>
      </c>
      <c r="E1109" s="6" t="s">
        <v>24</v>
      </c>
      <c r="F1109" s="6" t="s">
        <v>57</v>
      </c>
      <c r="G1109" s="6" t="s">
        <v>58</v>
      </c>
      <c r="H1109" s="6" t="s">
        <v>22</v>
      </c>
      <c r="I1109" s="8">
        <v>0.20000000000000007</v>
      </c>
      <c r="J1109" s="9">
        <v>5500</v>
      </c>
      <c r="K1109" s="10">
        <f t="shared" si="8"/>
        <v>1100.0000000000005</v>
      </c>
      <c r="L1109" s="10">
        <f t="shared" si="9"/>
        <v>660.00000000000034</v>
      </c>
      <c r="M1109" s="11">
        <v>0.60000000000000009</v>
      </c>
      <c r="O1109" s="16"/>
      <c r="P1109" s="17"/>
      <c r="Q1109" s="12"/>
      <c r="R1109" s="13"/>
    </row>
    <row r="1110" spans="1:18" ht="15.75" customHeight="1">
      <c r="A1110" s="1"/>
      <c r="B1110" s="6" t="s">
        <v>23</v>
      </c>
      <c r="C1110" s="6">
        <v>1197831</v>
      </c>
      <c r="D1110" s="7">
        <v>44318</v>
      </c>
      <c r="E1110" s="6" t="s">
        <v>24</v>
      </c>
      <c r="F1110" s="6" t="s">
        <v>57</v>
      </c>
      <c r="G1110" s="6" t="s">
        <v>58</v>
      </c>
      <c r="H1110" s="6" t="s">
        <v>17</v>
      </c>
      <c r="I1110" s="8">
        <v>9.9999999999999964E-2</v>
      </c>
      <c r="J1110" s="9">
        <v>7000</v>
      </c>
      <c r="K1110" s="10">
        <f t="shared" si="8"/>
        <v>699.99999999999977</v>
      </c>
      <c r="L1110" s="10">
        <f t="shared" si="9"/>
        <v>314.99999999999989</v>
      </c>
      <c r="M1110" s="11">
        <v>0.44999999999999996</v>
      </c>
      <c r="O1110" s="16"/>
      <c r="P1110" s="17"/>
      <c r="Q1110" s="12"/>
      <c r="R1110" s="13"/>
    </row>
    <row r="1111" spans="1:18" ht="15.75" customHeight="1">
      <c r="A1111" s="1"/>
      <c r="B1111" s="6" t="s">
        <v>23</v>
      </c>
      <c r="C1111" s="6">
        <v>1197831</v>
      </c>
      <c r="D1111" s="7">
        <v>44318</v>
      </c>
      <c r="E1111" s="6" t="s">
        <v>24</v>
      </c>
      <c r="F1111" s="6" t="s">
        <v>57</v>
      </c>
      <c r="G1111" s="6" t="s">
        <v>58</v>
      </c>
      <c r="H1111" s="6" t="s">
        <v>18</v>
      </c>
      <c r="I1111" s="8">
        <v>0.20000000000000007</v>
      </c>
      <c r="J1111" s="9">
        <v>7250</v>
      </c>
      <c r="K1111" s="10">
        <f t="shared" si="8"/>
        <v>1450.0000000000005</v>
      </c>
      <c r="L1111" s="10">
        <f t="shared" si="9"/>
        <v>652.50000000000011</v>
      </c>
      <c r="M1111" s="11">
        <v>0.44999999999999996</v>
      </c>
      <c r="O1111" s="16"/>
      <c r="P1111" s="17"/>
      <c r="Q1111" s="12"/>
      <c r="R1111" s="13"/>
    </row>
    <row r="1112" spans="1:18" ht="15.75" customHeight="1">
      <c r="A1112" s="1"/>
      <c r="B1112" s="6" t="s">
        <v>23</v>
      </c>
      <c r="C1112" s="6">
        <v>1197831</v>
      </c>
      <c r="D1112" s="7">
        <v>44318</v>
      </c>
      <c r="E1112" s="6" t="s">
        <v>24</v>
      </c>
      <c r="F1112" s="6" t="s">
        <v>57</v>
      </c>
      <c r="G1112" s="6" t="s">
        <v>58</v>
      </c>
      <c r="H1112" s="6" t="s">
        <v>19</v>
      </c>
      <c r="I1112" s="8">
        <v>0.14999999999999997</v>
      </c>
      <c r="J1112" s="9">
        <v>5750</v>
      </c>
      <c r="K1112" s="10">
        <f t="shared" si="8"/>
        <v>862.49999999999977</v>
      </c>
      <c r="L1112" s="10">
        <f t="shared" si="9"/>
        <v>388.12499999999989</v>
      </c>
      <c r="M1112" s="11">
        <v>0.44999999999999996</v>
      </c>
      <c r="O1112" s="16"/>
      <c r="P1112" s="17"/>
      <c r="Q1112" s="12"/>
      <c r="R1112" s="13"/>
    </row>
    <row r="1113" spans="1:18" ht="15.75" customHeight="1">
      <c r="A1113" s="1"/>
      <c r="B1113" s="6" t="s">
        <v>23</v>
      </c>
      <c r="C1113" s="6">
        <v>1197831</v>
      </c>
      <c r="D1113" s="7">
        <v>44318</v>
      </c>
      <c r="E1113" s="6" t="s">
        <v>24</v>
      </c>
      <c r="F1113" s="6" t="s">
        <v>57</v>
      </c>
      <c r="G1113" s="6" t="s">
        <v>58</v>
      </c>
      <c r="H1113" s="6" t="s">
        <v>20</v>
      </c>
      <c r="I1113" s="8">
        <v>0.35000000000000003</v>
      </c>
      <c r="J1113" s="9">
        <v>5000</v>
      </c>
      <c r="K1113" s="10">
        <f t="shared" si="8"/>
        <v>1750.0000000000002</v>
      </c>
      <c r="L1113" s="10">
        <f t="shared" si="9"/>
        <v>962.50000000000023</v>
      </c>
      <c r="M1113" s="11">
        <v>0.55000000000000004</v>
      </c>
      <c r="O1113" s="16"/>
      <c r="P1113" s="17"/>
      <c r="Q1113" s="12"/>
      <c r="R1113" s="13"/>
    </row>
    <row r="1114" spans="1:18" ht="15.75" customHeight="1">
      <c r="A1114" s="1"/>
      <c r="B1114" s="6" t="s">
        <v>23</v>
      </c>
      <c r="C1114" s="6">
        <v>1197831</v>
      </c>
      <c r="D1114" s="7">
        <v>44318</v>
      </c>
      <c r="E1114" s="6" t="s">
        <v>24</v>
      </c>
      <c r="F1114" s="6" t="s">
        <v>57</v>
      </c>
      <c r="G1114" s="6" t="s">
        <v>58</v>
      </c>
      <c r="H1114" s="6" t="s">
        <v>21</v>
      </c>
      <c r="I1114" s="8">
        <v>0.5</v>
      </c>
      <c r="J1114" s="9">
        <v>4000</v>
      </c>
      <c r="K1114" s="10">
        <f t="shared" si="8"/>
        <v>2000</v>
      </c>
      <c r="L1114" s="10">
        <f t="shared" si="9"/>
        <v>799.99999999999989</v>
      </c>
      <c r="M1114" s="11">
        <v>0.39999999999999997</v>
      </c>
      <c r="O1114" s="16"/>
      <c r="P1114" s="17"/>
      <c r="Q1114" s="12"/>
      <c r="R1114" s="13"/>
    </row>
    <row r="1115" spans="1:18" ht="15.75" customHeight="1">
      <c r="A1115" s="1"/>
      <c r="B1115" s="6" t="s">
        <v>23</v>
      </c>
      <c r="C1115" s="6">
        <v>1197831</v>
      </c>
      <c r="D1115" s="7">
        <v>44318</v>
      </c>
      <c r="E1115" s="6" t="s">
        <v>24</v>
      </c>
      <c r="F1115" s="6" t="s">
        <v>57</v>
      </c>
      <c r="G1115" s="6" t="s">
        <v>58</v>
      </c>
      <c r="H1115" s="6" t="s">
        <v>22</v>
      </c>
      <c r="I1115" s="8">
        <v>0.45</v>
      </c>
      <c r="J1115" s="9">
        <v>7500</v>
      </c>
      <c r="K1115" s="10">
        <f t="shared" si="8"/>
        <v>3375</v>
      </c>
      <c r="L1115" s="10">
        <f t="shared" si="9"/>
        <v>2025.0000000000002</v>
      </c>
      <c r="M1115" s="11">
        <v>0.60000000000000009</v>
      </c>
      <c r="O1115" s="16"/>
      <c r="P1115" s="17"/>
      <c r="Q1115" s="12"/>
      <c r="R1115" s="13"/>
    </row>
    <row r="1116" spans="1:18" ht="15.75" customHeight="1">
      <c r="A1116" s="1"/>
      <c r="B1116" s="6" t="s">
        <v>23</v>
      </c>
      <c r="C1116" s="6">
        <v>1197831</v>
      </c>
      <c r="D1116" s="7">
        <v>44348</v>
      </c>
      <c r="E1116" s="6" t="s">
        <v>24</v>
      </c>
      <c r="F1116" s="6" t="s">
        <v>57</v>
      </c>
      <c r="G1116" s="6" t="s">
        <v>58</v>
      </c>
      <c r="H1116" s="6" t="s">
        <v>17</v>
      </c>
      <c r="I1116" s="8">
        <v>0.45</v>
      </c>
      <c r="J1116" s="9">
        <v>7500</v>
      </c>
      <c r="K1116" s="10">
        <f t="shared" si="8"/>
        <v>3375</v>
      </c>
      <c r="L1116" s="10">
        <f t="shared" si="9"/>
        <v>1518.7499999999998</v>
      </c>
      <c r="M1116" s="11">
        <v>0.44999999999999996</v>
      </c>
      <c r="O1116" s="16"/>
      <c r="P1116" s="17"/>
      <c r="Q1116" s="12"/>
      <c r="R1116" s="13"/>
    </row>
    <row r="1117" spans="1:18" ht="15.75" customHeight="1">
      <c r="A1117" s="1"/>
      <c r="B1117" s="6" t="s">
        <v>23</v>
      </c>
      <c r="C1117" s="6">
        <v>1197831</v>
      </c>
      <c r="D1117" s="7">
        <v>44348</v>
      </c>
      <c r="E1117" s="6" t="s">
        <v>24</v>
      </c>
      <c r="F1117" s="6" t="s">
        <v>57</v>
      </c>
      <c r="G1117" s="6" t="s">
        <v>58</v>
      </c>
      <c r="H1117" s="6" t="s">
        <v>18</v>
      </c>
      <c r="I1117" s="8">
        <v>0.5</v>
      </c>
      <c r="J1117" s="9">
        <v>7500</v>
      </c>
      <c r="K1117" s="10">
        <f t="shared" si="8"/>
        <v>3750</v>
      </c>
      <c r="L1117" s="10">
        <f t="shared" si="9"/>
        <v>1687.4999999999998</v>
      </c>
      <c r="M1117" s="11">
        <v>0.44999999999999996</v>
      </c>
      <c r="O1117" s="16"/>
      <c r="P1117" s="17"/>
      <c r="Q1117" s="12"/>
      <c r="R1117" s="13"/>
    </row>
    <row r="1118" spans="1:18" ht="15.75" customHeight="1">
      <c r="A1118" s="1"/>
      <c r="B1118" s="6" t="s">
        <v>23</v>
      </c>
      <c r="C1118" s="6">
        <v>1197831</v>
      </c>
      <c r="D1118" s="7">
        <v>44348</v>
      </c>
      <c r="E1118" s="6" t="s">
        <v>24</v>
      </c>
      <c r="F1118" s="6" t="s">
        <v>57</v>
      </c>
      <c r="G1118" s="6" t="s">
        <v>58</v>
      </c>
      <c r="H1118" s="6" t="s">
        <v>19</v>
      </c>
      <c r="I1118" s="8">
        <v>0.45</v>
      </c>
      <c r="J1118" s="9">
        <v>6500</v>
      </c>
      <c r="K1118" s="10">
        <f t="shared" si="8"/>
        <v>2925</v>
      </c>
      <c r="L1118" s="10">
        <f t="shared" si="9"/>
        <v>1316.2499999999998</v>
      </c>
      <c r="M1118" s="11">
        <v>0.44999999999999996</v>
      </c>
      <c r="O1118" s="16"/>
      <c r="P1118" s="17"/>
      <c r="Q1118" s="12"/>
      <c r="R1118" s="13"/>
    </row>
    <row r="1119" spans="1:18" ht="15.75" customHeight="1">
      <c r="A1119" s="1"/>
      <c r="B1119" s="6" t="s">
        <v>23</v>
      </c>
      <c r="C1119" s="6">
        <v>1197831</v>
      </c>
      <c r="D1119" s="7">
        <v>44348</v>
      </c>
      <c r="E1119" s="6" t="s">
        <v>24</v>
      </c>
      <c r="F1119" s="6" t="s">
        <v>57</v>
      </c>
      <c r="G1119" s="6" t="s">
        <v>58</v>
      </c>
      <c r="H1119" s="6" t="s">
        <v>20</v>
      </c>
      <c r="I1119" s="8">
        <v>0.45</v>
      </c>
      <c r="J1119" s="9">
        <v>6000</v>
      </c>
      <c r="K1119" s="10">
        <f t="shared" si="8"/>
        <v>2700</v>
      </c>
      <c r="L1119" s="10">
        <f t="shared" si="9"/>
        <v>1485.0000000000002</v>
      </c>
      <c r="M1119" s="11">
        <v>0.55000000000000004</v>
      </c>
      <c r="O1119" s="16"/>
      <c r="P1119" s="17"/>
      <c r="Q1119" s="12"/>
      <c r="R1119" s="13"/>
    </row>
    <row r="1120" spans="1:18" ht="15.75" customHeight="1">
      <c r="A1120" s="1"/>
      <c r="B1120" s="6" t="s">
        <v>23</v>
      </c>
      <c r="C1120" s="6">
        <v>1197831</v>
      </c>
      <c r="D1120" s="7">
        <v>44348</v>
      </c>
      <c r="E1120" s="6" t="s">
        <v>24</v>
      </c>
      <c r="F1120" s="6" t="s">
        <v>57</v>
      </c>
      <c r="G1120" s="6" t="s">
        <v>58</v>
      </c>
      <c r="H1120" s="6" t="s">
        <v>21</v>
      </c>
      <c r="I1120" s="8">
        <v>0.5</v>
      </c>
      <c r="J1120" s="9">
        <v>5000</v>
      </c>
      <c r="K1120" s="10">
        <f t="shared" si="8"/>
        <v>2500</v>
      </c>
      <c r="L1120" s="10">
        <f t="shared" si="9"/>
        <v>999.99999999999989</v>
      </c>
      <c r="M1120" s="11">
        <v>0.39999999999999997</v>
      </c>
      <c r="O1120" s="16"/>
      <c r="P1120" s="17"/>
      <c r="Q1120" s="12"/>
      <c r="R1120" s="13"/>
    </row>
    <row r="1121" spans="1:18" ht="15.75" customHeight="1">
      <c r="A1121" s="1"/>
      <c r="B1121" s="6" t="s">
        <v>23</v>
      </c>
      <c r="C1121" s="6">
        <v>1197831</v>
      </c>
      <c r="D1121" s="7">
        <v>44348</v>
      </c>
      <c r="E1121" s="6" t="s">
        <v>24</v>
      </c>
      <c r="F1121" s="6" t="s">
        <v>57</v>
      </c>
      <c r="G1121" s="6" t="s">
        <v>58</v>
      </c>
      <c r="H1121" s="6" t="s">
        <v>22</v>
      </c>
      <c r="I1121" s="8">
        <v>0.55000000000000004</v>
      </c>
      <c r="J1121" s="9">
        <v>8750</v>
      </c>
      <c r="K1121" s="10">
        <f t="shared" si="8"/>
        <v>4812.5</v>
      </c>
      <c r="L1121" s="10">
        <f t="shared" si="9"/>
        <v>2887.5000000000005</v>
      </c>
      <c r="M1121" s="11">
        <v>0.60000000000000009</v>
      </c>
      <c r="O1121" s="16"/>
      <c r="P1121" s="17"/>
      <c r="Q1121" s="12"/>
      <c r="R1121" s="13"/>
    </row>
    <row r="1122" spans="1:18" ht="15.75" customHeight="1">
      <c r="A1122" s="1"/>
      <c r="B1122" s="6" t="s">
        <v>23</v>
      </c>
      <c r="C1122" s="6">
        <v>1197831</v>
      </c>
      <c r="D1122" s="7">
        <v>44380</v>
      </c>
      <c r="E1122" s="6" t="s">
        <v>24</v>
      </c>
      <c r="F1122" s="6" t="s">
        <v>57</v>
      </c>
      <c r="G1122" s="6" t="s">
        <v>58</v>
      </c>
      <c r="H1122" s="6" t="s">
        <v>17</v>
      </c>
      <c r="I1122" s="8">
        <v>0.45</v>
      </c>
      <c r="J1122" s="9">
        <v>8250</v>
      </c>
      <c r="K1122" s="10">
        <f t="shared" si="8"/>
        <v>3712.5</v>
      </c>
      <c r="L1122" s="10">
        <f t="shared" si="9"/>
        <v>1856.2499999999998</v>
      </c>
      <c r="M1122" s="11">
        <v>0.49999999999999994</v>
      </c>
      <c r="O1122" s="16"/>
      <c r="P1122" s="17"/>
      <c r="Q1122" s="12"/>
      <c r="R1122" s="13"/>
    </row>
    <row r="1123" spans="1:18" ht="15.75" customHeight="1">
      <c r="A1123" s="1"/>
      <c r="B1123" s="6" t="s">
        <v>23</v>
      </c>
      <c r="C1123" s="6">
        <v>1197831</v>
      </c>
      <c r="D1123" s="7">
        <v>44380</v>
      </c>
      <c r="E1123" s="6" t="s">
        <v>24</v>
      </c>
      <c r="F1123" s="6" t="s">
        <v>57</v>
      </c>
      <c r="G1123" s="6" t="s">
        <v>58</v>
      </c>
      <c r="H1123" s="6" t="s">
        <v>18</v>
      </c>
      <c r="I1123" s="8">
        <v>0.5</v>
      </c>
      <c r="J1123" s="9">
        <v>8250</v>
      </c>
      <c r="K1123" s="10">
        <f t="shared" si="8"/>
        <v>4125</v>
      </c>
      <c r="L1123" s="10">
        <f t="shared" si="9"/>
        <v>2062.4999999999995</v>
      </c>
      <c r="M1123" s="11">
        <v>0.49999999999999994</v>
      </c>
      <c r="O1123" s="16"/>
      <c r="P1123" s="17"/>
      <c r="Q1123" s="12"/>
      <c r="R1123" s="13"/>
    </row>
    <row r="1124" spans="1:18" ht="15.75" customHeight="1">
      <c r="A1124" s="1"/>
      <c r="B1124" s="6" t="s">
        <v>23</v>
      </c>
      <c r="C1124" s="6">
        <v>1197831</v>
      </c>
      <c r="D1124" s="7">
        <v>44380</v>
      </c>
      <c r="E1124" s="6" t="s">
        <v>24</v>
      </c>
      <c r="F1124" s="6" t="s">
        <v>57</v>
      </c>
      <c r="G1124" s="6" t="s">
        <v>58</v>
      </c>
      <c r="H1124" s="6" t="s">
        <v>19</v>
      </c>
      <c r="I1124" s="8">
        <v>0.45</v>
      </c>
      <c r="J1124" s="9">
        <v>9750</v>
      </c>
      <c r="K1124" s="10">
        <f t="shared" si="8"/>
        <v>4387.5</v>
      </c>
      <c r="L1124" s="10">
        <f t="shared" si="9"/>
        <v>2193.7499999999995</v>
      </c>
      <c r="M1124" s="11">
        <v>0.49999999999999994</v>
      </c>
      <c r="O1124" s="16"/>
      <c r="P1124" s="17"/>
      <c r="Q1124" s="12"/>
      <c r="R1124" s="13"/>
    </row>
    <row r="1125" spans="1:18" ht="15.75" customHeight="1">
      <c r="A1125" s="1"/>
      <c r="B1125" s="6" t="s">
        <v>23</v>
      </c>
      <c r="C1125" s="6">
        <v>1197831</v>
      </c>
      <c r="D1125" s="7">
        <v>44380</v>
      </c>
      <c r="E1125" s="6" t="s">
        <v>24</v>
      </c>
      <c r="F1125" s="6" t="s">
        <v>57</v>
      </c>
      <c r="G1125" s="6" t="s">
        <v>58</v>
      </c>
      <c r="H1125" s="6" t="s">
        <v>20</v>
      </c>
      <c r="I1125" s="8">
        <v>0.45</v>
      </c>
      <c r="J1125" s="9">
        <v>5750</v>
      </c>
      <c r="K1125" s="10">
        <f t="shared" si="8"/>
        <v>2587.5</v>
      </c>
      <c r="L1125" s="10">
        <f t="shared" si="9"/>
        <v>1552.5000000000002</v>
      </c>
      <c r="M1125" s="11">
        <v>0.60000000000000009</v>
      </c>
      <c r="O1125" s="16"/>
      <c r="P1125" s="17"/>
      <c r="Q1125" s="12"/>
      <c r="R1125" s="13"/>
    </row>
    <row r="1126" spans="1:18" ht="15.75" customHeight="1">
      <c r="A1126" s="1"/>
      <c r="B1126" s="6" t="s">
        <v>23</v>
      </c>
      <c r="C1126" s="6">
        <v>1197831</v>
      </c>
      <c r="D1126" s="7">
        <v>44380</v>
      </c>
      <c r="E1126" s="6" t="s">
        <v>24</v>
      </c>
      <c r="F1126" s="6" t="s">
        <v>57</v>
      </c>
      <c r="G1126" s="6" t="s">
        <v>58</v>
      </c>
      <c r="H1126" s="6" t="s">
        <v>21</v>
      </c>
      <c r="I1126" s="8">
        <v>0.5</v>
      </c>
      <c r="J1126" s="9">
        <v>5250</v>
      </c>
      <c r="K1126" s="10">
        <f t="shared" si="8"/>
        <v>2625</v>
      </c>
      <c r="L1126" s="10">
        <f t="shared" si="9"/>
        <v>1181.2499999999998</v>
      </c>
      <c r="M1126" s="11">
        <v>0.44999999999999996</v>
      </c>
      <c r="O1126" s="16"/>
      <c r="P1126" s="17"/>
      <c r="Q1126" s="12"/>
      <c r="R1126" s="13"/>
    </row>
    <row r="1127" spans="1:18" ht="15.75" customHeight="1">
      <c r="A1127" s="1"/>
      <c r="B1127" s="6" t="s">
        <v>23</v>
      </c>
      <c r="C1127" s="6">
        <v>1197831</v>
      </c>
      <c r="D1127" s="7">
        <v>44380</v>
      </c>
      <c r="E1127" s="6" t="s">
        <v>24</v>
      </c>
      <c r="F1127" s="6" t="s">
        <v>57</v>
      </c>
      <c r="G1127" s="6" t="s">
        <v>58</v>
      </c>
      <c r="H1127" s="6" t="s">
        <v>22</v>
      </c>
      <c r="I1127" s="8">
        <v>0.6</v>
      </c>
      <c r="J1127" s="9">
        <v>8000</v>
      </c>
      <c r="K1127" s="10">
        <f t="shared" si="8"/>
        <v>4800</v>
      </c>
      <c r="L1127" s="10">
        <f t="shared" si="9"/>
        <v>3120.0000000000005</v>
      </c>
      <c r="M1127" s="11">
        <v>0.65000000000000013</v>
      </c>
      <c r="O1127" s="16"/>
      <c r="P1127" s="17"/>
      <c r="Q1127" s="12"/>
      <c r="R1127" s="13"/>
    </row>
    <row r="1128" spans="1:18" ht="15.75" customHeight="1">
      <c r="A1128" s="1"/>
      <c r="B1128" s="6" t="s">
        <v>23</v>
      </c>
      <c r="C1128" s="6">
        <v>1197831</v>
      </c>
      <c r="D1128" s="7">
        <v>44413</v>
      </c>
      <c r="E1128" s="6" t="s">
        <v>24</v>
      </c>
      <c r="F1128" s="6" t="s">
        <v>57</v>
      </c>
      <c r="G1128" s="6" t="s">
        <v>58</v>
      </c>
      <c r="H1128" s="6" t="s">
        <v>17</v>
      </c>
      <c r="I1128" s="8">
        <v>0.4</v>
      </c>
      <c r="J1128" s="9">
        <v>7500</v>
      </c>
      <c r="K1128" s="10">
        <f t="shared" si="8"/>
        <v>3000</v>
      </c>
      <c r="L1128" s="10">
        <f t="shared" si="9"/>
        <v>1499.9999999999998</v>
      </c>
      <c r="M1128" s="11">
        <v>0.49999999999999994</v>
      </c>
      <c r="O1128" s="16"/>
      <c r="P1128" s="17"/>
      <c r="Q1128" s="12"/>
      <c r="R1128" s="13"/>
    </row>
    <row r="1129" spans="1:18" ht="15.75" customHeight="1">
      <c r="A1129" s="1"/>
      <c r="B1129" s="6" t="s">
        <v>23</v>
      </c>
      <c r="C1129" s="6">
        <v>1197831</v>
      </c>
      <c r="D1129" s="7">
        <v>44413</v>
      </c>
      <c r="E1129" s="6" t="s">
        <v>24</v>
      </c>
      <c r="F1129" s="6" t="s">
        <v>57</v>
      </c>
      <c r="G1129" s="6" t="s">
        <v>58</v>
      </c>
      <c r="H1129" s="6" t="s">
        <v>18</v>
      </c>
      <c r="I1129" s="8">
        <v>0.55000000000000004</v>
      </c>
      <c r="J1129" s="9">
        <v>7500</v>
      </c>
      <c r="K1129" s="10">
        <f t="shared" si="8"/>
        <v>4125</v>
      </c>
      <c r="L1129" s="10">
        <f t="shared" si="9"/>
        <v>2062.4999999999995</v>
      </c>
      <c r="M1129" s="11">
        <v>0.49999999999999994</v>
      </c>
      <c r="O1129" s="16"/>
      <c r="P1129" s="17"/>
      <c r="Q1129" s="12"/>
      <c r="R1129" s="13"/>
    </row>
    <row r="1130" spans="1:18" ht="15.75" customHeight="1">
      <c r="A1130" s="1"/>
      <c r="B1130" s="6" t="s">
        <v>23</v>
      </c>
      <c r="C1130" s="6">
        <v>1197831</v>
      </c>
      <c r="D1130" s="7">
        <v>44413</v>
      </c>
      <c r="E1130" s="6" t="s">
        <v>24</v>
      </c>
      <c r="F1130" s="6" t="s">
        <v>57</v>
      </c>
      <c r="G1130" s="6" t="s">
        <v>58</v>
      </c>
      <c r="H1130" s="6" t="s">
        <v>19</v>
      </c>
      <c r="I1130" s="8">
        <v>0.55000000000000004</v>
      </c>
      <c r="J1130" s="9">
        <v>9250</v>
      </c>
      <c r="K1130" s="10">
        <f t="shared" si="8"/>
        <v>5087.5</v>
      </c>
      <c r="L1130" s="10">
        <f t="shared" si="9"/>
        <v>2543.7499999999995</v>
      </c>
      <c r="M1130" s="11">
        <v>0.49999999999999994</v>
      </c>
      <c r="O1130" s="16"/>
      <c r="P1130" s="17"/>
      <c r="Q1130" s="12"/>
      <c r="R1130" s="13"/>
    </row>
    <row r="1131" spans="1:18" ht="15.75" customHeight="1">
      <c r="A1131" s="1"/>
      <c r="B1131" s="6" t="s">
        <v>23</v>
      </c>
      <c r="C1131" s="6">
        <v>1197831</v>
      </c>
      <c r="D1131" s="7">
        <v>44413</v>
      </c>
      <c r="E1131" s="6" t="s">
        <v>24</v>
      </c>
      <c r="F1131" s="6" t="s">
        <v>57</v>
      </c>
      <c r="G1131" s="6" t="s">
        <v>58</v>
      </c>
      <c r="H1131" s="6" t="s">
        <v>20</v>
      </c>
      <c r="I1131" s="8">
        <v>0.5</v>
      </c>
      <c r="J1131" s="9">
        <v>4250</v>
      </c>
      <c r="K1131" s="10">
        <f t="shared" si="8"/>
        <v>2125</v>
      </c>
      <c r="L1131" s="10">
        <f t="shared" si="9"/>
        <v>1275.0000000000002</v>
      </c>
      <c r="M1131" s="11">
        <v>0.60000000000000009</v>
      </c>
      <c r="O1131" s="16"/>
      <c r="P1131" s="17"/>
      <c r="Q1131" s="12"/>
      <c r="R1131" s="13"/>
    </row>
    <row r="1132" spans="1:18" ht="15.75" customHeight="1">
      <c r="A1132" s="1"/>
      <c r="B1132" s="6" t="s">
        <v>23</v>
      </c>
      <c r="C1132" s="6">
        <v>1197831</v>
      </c>
      <c r="D1132" s="7">
        <v>44413</v>
      </c>
      <c r="E1132" s="6" t="s">
        <v>24</v>
      </c>
      <c r="F1132" s="6" t="s">
        <v>57</v>
      </c>
      <c r="G1132" s="6" t="s">
        <v>58</v>
      </c>
      <c r="H1132" s="6" t="s">
        <v>21</v>
      </c>
      <c r="I1132" s="8">
        <v>0.55000000000000004</v>
      </c>
      <c r="J1132" s="9">
        <v>4250</v>
      </c>
      <c r="K1132" s="10">
        <f t="shared" si="8"/>
        <v>2337.5</v>
      </c>
      <c r="L1132" s="10">
        <f t="shared" si="9"/>
        <v>1051.875</v>
      </c>
      <c r="M1132" s="11">
        <v>0.44999999999999996</v>
      </c>
      <c r="O1132" s="16"/>
      <c r="P1132" s="17"/>
      <c r="Q1132" s="12"/>
      <c r="R1132" s="13"/>
    </row>
    <row r="1133" spans="1:18" ht="15.75" customHeight="1">
      <c r="A1133" s="1"/>
      <c r="B1133" s="6" t="s">
        <v>23</v>
      </c>
      <c r="C1133" s="6">
        <v>1197831</v>
      </c>
      <c r="D1133" s="7">
        <v>44413</v>
      </c>
      <c r="E1133" s="6" t="s">
        <v>24</v>
      </c>
      <c r="F1133" s="6" t="s">
        <v>57</v>
      </c>
      <c r="G1133" s="6" t="s">
        <v>58</v>
      </c>
      <c r="H1133" s="6" t="s">
        <v>22</v>
      </c>
      <c r="I1133" s="8">
        <v>0.6</v>
      </c>
      <c r="J1133" s="9">
        <v>6750</v>
      </c>
      <c r="K1133" s="10">
        <f t="shared" si="8"/>
        <v>4050</v>
      </c>
      <c r="L1133" s="10">
        <f t="shared" si="9"/>
        <v>2632.5000000000005</v>
      </c>
      <c r="M1133" s="11">
        <v>0.65000000000000013</v>
      </c>
      <c r="O1133" s="16"/>
      <c r="P1133" s="17"/>
      <c r="Q1133" s="12"/>
      <c r="R1133" s="13"/>
    </row>
    <row r="1134" spans="1:18" ht="15.75" customHeight="1">
      <c r="A1134" s="1"/>
      <c r="B1134" s="6" t="s">
        <v>23</v>
      </c>
      <c r="C1134" s="6">
        <v>1197831</v>
      </c>
      <c r="D1134" s="7">
        <v>44441</v>
      </c>
      <c r="E1134" s="6" t="s">
        <v>24</v>
      </c>
      <c r="F1134" s="6" t="s">
        <v>57</v>
      </c>
      <c r="G1134" s="6" t="s">
        <v>58</v>
      </c>
      <c r="H1134" s="6" t="s">
        <v>17</v>
      </c>
      <c r="I1134" s="8">
        <v>0.55000000000000004</v>
      </c>
      <c r="J1134" s="9">
        <v>6250</v>
      </c>
      <c r="K1134" s="10">
        <f t="shared" si="8"/>
        <v>3437.5000000000005</v>
      </c>
      <c r="L1134" s="10">
        <f t="shared" si="9"/>
        <v>1718.75</v>
      </c>
      <c r="M1134" s="11">
        <v>0.49999999999999994</v>
      </c>
      <c r="O1134" s="16"/>
      <c r="P1134" s="17"/>
      <c r="Q1134" s="12"/>
      <c r="R1134" s="13"/>
    </row>
    <row r="1135" spans="1:18" ht="15.75" customHeight="1">
      <c r="A1135" s="1"/>
      <c r="B1135" s="6" t="s">
        <v>23</v>
      </c>
      <c r="C1135" s="6">
        <v>1197831</v>
      </c>
      <c r="D1135" s="7">
        <v>44441</v>
      </c>
      <c r="E1135" s="6" t="s">
        <v>24</v>
      </c>
      <c r="F1135" s="6" t="s">
        <v>57</v>
      </c>
      <c r="G1135" s="6" t="s">
        <v>58</v>
      </c>
      <c r="H1135" s="6" t="s">
        <v>18</v>
      </c>
      <c r="I1135" s="8">
        <v>0.55000000000000004</v>
      </c>
      <c r="J1135" s="9">
        <v>5750</v>
      </c>
      <c r="K1135" s="10">
        <f t="shared" si="8"/>
        <v>3162.5000000000005</v>
      </c>
      <c r="L1135" s="10">
        <f t="shared" si="9"/>
        <v>1581.25</v>
      </c>
      <c r="M1135" s="11">
        <v>0.49999999999999994</v>
      </c>
      <c r="O1135" s="16"/>
      <c r="P1135" s="17"/>
      <c r="Q1135" s="12"/>
      <c r="R1135" s="13"/>
    </row>
    <row r="1136" spans="1:18" ht="15.75" customHeight="1">
      <c r="A1136" s="1"/>
      <c r="B1136" s="6" t="s">
        <v>23</v>
      </c>
      <c r="C1136" s="6">
        <v>1197831</v>
      </c>
      <c r="D1136" s="7">
        <v>44441</v>
      </c>
      <c r="E1136" s="6" t="s">
        <v>24</v>
      </c>
      <c r="F1136" s="6" t="s">
        <v>57</v>
      </c>
      <c r="G1136" s="6" t="s">
        <v>58</v>
      </c>
      <c r="H1136" s="6" t="s">
        <v>19</v>
      </c>
      <c r="I1136" s="8">
        <v>0.6</v>
      </c>
      <c r="J1136" s="9">
        <v>6250</v>
      </c>
      <c r="K1136" s="10">
        <f t="shared" si="8"/>
        <v>3750</v>
      </c>
      <c r="L1136" s="10">
        <f t="shared" si="9"/>
        <v>1874.9999999999998</v>
      </c>
      <c r="M1136" s="11">
        <v>0.49999999999999994</v>
      </c>
      <c r="O1136" s="16"/>
      <c r="P1136" s="17"/>
      <c r="Q1136" s="12"/>
      <c r="R1136" s="13"/>
    </row>
    <row r="1137" spans="1:18" ht="15.75" customHeight="1">
      <c r="A1137" s="1"/>
      <c r="B1137" s="6" t="s">
        <v>23</v>
      </c>
      <c r="C1137" s="6">
        <v>1197831</v>
      </c>
      <c r="D1137" s="7">
        <v>44441</v>
      </c>
      <c r="E1137" s="6" t="s">
        <v>24</v>
      </c>
      <c r="F1137" s="6" t="s">
        <v>57</v>
      </c>
      <c r="G1137" s="6" t="s">
        <v>58</v>
      </c>
      <c r="H1137" s="6" t="s">
        <v>20</v>
      </c>
      <c r="I1137" s="8">
        <v>0.6</v>
      </c>
      <c r="J1137" s="9">
        <v>3500</v>
      </c>
      <c r="K1137" s="10">
        <f t="shared" si="8"/>
        <v>2100</v>
      </c>
      <c r="L1137" s="10">
        <f t="shared" si="9"/>
        <v>1260.0000000000002</v>
      </c>
      <c r="M1137" s="11">
        <v>0.60000000000000009</v>
      </c>
      <c r="O1137" s="16"/>
      <c r="P1137" s="17"/>
      <c r="Q1137" s="12"/>
      <c r="R1137" s="13"/>
    </row>
    <row r="1138" spans="1:18" ht="15.75" customHeight="1">
      <c r="A1138" s="1"/>
      <c r="B1138" s="6" t="s">
        <v>23</v>
      </c>
      <c r="C1138" s="6">
        <v>1197831</v>
      </c>
      <c r="D1138" s="7">
        <v>44441</v>
      </c>
      <c r="E1138" s="6" t="s">
        <v>24</v>
      </c>
      <c r="F1138" s="6" t="s">
        <v>57</v>
      </c>
      <c r="G1138" s="6" t="s">
        <v>58</v>
      </c>
      <c r="H1138" s="6" t="s">
        <v>21</v>
      </c>
      <c r="I1138" s="8">
        <v>0.45</v>
      </c>
      <c r="J1138" s="9">
        <v>3500</v>
      </c>
      <c r="K1138" s="10">
        <f t="shared" si="8"/>
        <v>1575</v>
      </c>
      <c r="L1138" s="10">
        <f t="shared" si="9"/>
        <v>708.74999999999989</v>
      </c>
      <c r="M1138" s="11">
        <v>0.44999999999999996</v>
      </c>
      <c r="O1138" s="16"/>
      <c r="P1138" s="17"/>
      <c r="Q1138" s="12"/>
      <c r="R1138" s="13"/>
    </row>
    <row r="1139" spans="1:18" ht="15.75" customHeight="1">
      <c r="A1139" s="1"/>
      <c r="B1139" s="6" t="s">
        <v>23</v>
      </c>
      <c r="C1139" s="6">
        <v>1197831</v>
      </c>
      <c r="D1139" s="7">
        <v>44441</v>
      </c>
      <c r="E1139" s="6" t="s">
        <v>24</v>
      </c>
      <c r="F1139" s="6" t="s">
        <v>57</v>
      </c>
      <c r="G1139" s="6" t="s">
        <v>58</v>
      </c>
      <c r="H1139" s="6" t="s">
        <v>22</v>
      </c>
      <c r="I1139" s="8">
        <v>0.4</v>
      </c>
      <c r="J1139" s="9">
        <v>5750</v>
      </c>
      <c r="K1139" s="10">
        <f t="shared" si="8"/>
        <v>2300</v>
      </c>
      <c r="L1139" s="10">
        <f t="shared" si="9"/>
        <v>1495.0000000000002</v>
      </c>
      <c r="M1139" s="11">
        <v>0.65000000000000013</v>
      </c>
      <c r="O1139" s="16"/>
      <c r="P1139" s="17"/>
      <c r="Q1139" s="12"/>
      <c r="R1139" s="13"/>
    </row>
    <row r="1140" spans="1:18" ht="15.75" customHeight="1">
      <c r="A1140" s="1"/>
      <c r="B1140" s="6" t="s">
        <v>23</v>
      </c>
      <c r="C1140" s="6">
        <v>1197831</v>
      </c>
      <c r="D1140" s="7">
        <v>44470</v>
      </c>
      <c r="E1140" s="6" t="s">
        <v>24</v>
      </c>
      <c r="F1140" s="6" t="s">
        <v>57</v>
      </c>
      <c r="G1140" s="6" t="s">
        <v>58</v>
      </c>
      <c r="H1140" s="6" t="s">
        <v>17</v>
      </c>
      <c r="I1140" s="8">
        <v>0.30000000000000004</v>
      </c>
      <c r="J1140" s="9">
        <v>5250</v>
      </c>
      <c r="K1140" s="10">
        <f t="shared" si="8"/>
        <v>1575.0000000000002</v>
      </c>
      <c r="L1140" s="10">
        <f t="shared" si="9"/>
        <v>787.5</v>
      </c>
      <c r="M1140" s="11">
        <v>0.49999999999999994</v>
      </c>
      <c r="O1140" s="16"/>
      <c r="P1140" s="17"/>
      <c r="Q1140" s="12"/>
      <c r="R1140" s="13"/>
    </row>
    <row r="1141" spans="1:18" ht="15.75" customHeight="1">
      <c r="A1141" s="1"/>
      <c r="B1141" s="6" t="s">
        <v>23</v>
      </c>
      <c r="C1141" s="6">
        <v>1197831</v>
      </c>
      <c r="D1141" s="7">
        <v>44470</v>
      </c>
      <c r="E1141" s="6" t="s">
        <v>24</v>
      </c>
      <c r="F1141" s="6" t="s">
        <v>57</v>
      </c>
      <c r="G1141" s="6" t="s">
        <v>58</v>
      </c>
      <c r="H1141" s="6" t="s">
        <v>18</v>
      </c>
      <c r="I1141" s="8">
        <v>0.30000000000000004</v>
      </c>
      <c r="J1141" s="9">
        <v>5250</v>
      </c>
      <c r="K1141" s="10">
        <f t="shared" si="8"/>
        <v>1575.0000000000002</v>
      </c>
      <c r="L1141" s="10">
        <f t="shared" si="9"/>
        <v>787.5</v>
      </c>
      <c r="M1141" s="11">
        <v>0.49999999999999994</v>
      </c>
      <c r="O1141" s="16"/>
      <c r="P1141" s="17"/>
      <c r="Q1141" s="12"/>
      <c r="R1141" s="13"/>
    </row>
    <row r="1142" spans="1:18" ht="15.75" customHeight="1">
      <c r="A1142" s="1"/>
      <c r="B1142" s="6" t="s">
        <v>23</v>
      </c>
      <c r="C1142" s="6">
        <v>1197831</v>
      </c>
      <c r="D1142" s="7">
        <v>44470</v>
      </c>
      <c r="E1142" s="6" t="s">
        <v>24</v>
      </c>
      <c r="F1142" s="6" t="s">
        <v>57</v>
      </c>
      <c r="G1142" s="6" t="s">
        <v>58</v>
      </c>
      <c r="H1142" s="6" t="s">
        <v>19</v>
      </c>
      <c r="I1142" s="8">
        <v>0.35000000000000003</v>
      </c>
      <c r="J1142" s="9">
        <v>4750</v>
      </c>
      <c r="K1142" s="10">
        <f t="shared" si="8"/>
        <v>1662.5000000000002</v>
      </c>
      <c r="L1142" s="10">
        <f t="shared" si="9"/>
        <v>831.25</v>
      </c>
      <c r="M1142" s="11">
        <v>0.49999999999999994</v>
      </c>
      <c r="O1142" s="16"/>
      <c r="P1142" s="17"/>
      <c r="Q1142" s="12"/>
      <c r="R1142" s="13"/>
    </row>
    <row r="1143" spans="1:18" ht="15.75" customHeight="1">
      <c r="A1143" s="1"/>
      <c r="B1143" s="6" t="s">
        <v>23</v>
      </c>
      <c r="C1143" s="6">
        <v>1197831</v>
      </c>
      <c r="D1143" s="7">
        <v>44470</v>
      </c>
      <c r="E1143" s="6" t="s">
        <v>24</v>
      </c>
      <c r="F1143" s="6" t="s">
        <v>57</v>
      </c>
      <c r="G1143" s="6" t="s">
        <v>58</v>
      </c>
      <c r="H1143" s="6" t="s">
        <v>20</v>
      </c>
      <c r="I1143" s="8">
        <v>0.35000000000000003</v>
      </c>
      <c r="J1143" s="9">
        <v>3250</v>
      </c>
      <c r="K1143" s="10">
        <f t="shared" si="8"/>
        <v>1137.5</v>
      </c>
      <c r="L1143" s="10">
        <f t="shared" si="9"/>
        <v>682.50000000000011</v>
      </c>
      <c r="M1143" s="11">
        <v>0.60000000000000009</v>
      </c>
      <c r="O1143" s="16"/>
      <c r="P1143" s="17"/>
      <c r="Q1143" s="12"/>
      <c r="R1143" s="13"/>
    </row>
    <row r="1144" spans="1:18" ht="15.75" customHeight="1">
      <c r="A1144" s="1"/>
      <c r="B1144" s="6" t="s">
        <v>23</v>
      </c>
      <c r="C1144" s="6">
        <v>1197831</v>
      </c>
      <c r="D1144" s="7">
        <v>44470</v>
      </c>
      <c r="E1144" s="6" t="s">
        <v>24</v>
      </c>
      <c r="F1144" s="6" t="s">
        <v>57</v>
      </c>
      <c r="G1144" s="6" t="s">
        <v>58</v>
      </c>
      <c r="H1144" s="6" t="s">
        <v>21</v>
      </c>
      <c r="I1144" s="8">
        <v>0.30000000000000004</v>
      </c>
      <c r="J1144" s="9">
        <v>3000</v>
      </c>
      <c r="K1144" s="10">
        <f t="shared" si="8"/>
        <v>900.00000000000011</v>
      </c>
      <c r="L1144" s="10">
        <f t="shared" si="9"/>
        <v>405</v>
      </c>
      <c r="M1144" s="11">
        <v>0.44999999999999996</v>
      </c>
      <c r="O1144" s="16"/>
      <c r="P1144" s="17"/>
      <c r="Q1144" s="12"/>
      <c r="R1144" s="13"/>
    </row>
    <row r="1145" spans="1:18" ht="15.75" customHeight="1">
      <c r="A1145" s="1"/>
      <c r="B1145" s="6" t="s">
        <v>23</v>
      </c>
      <c r="C1145" s="6">
        <v>1197831</v>
      </c>
      <c r="D1145" s="7">
        <v>44470</v>
      </c>
      <c r="E1145" s="6" t="s">
        <v>24</v>
      </c>
      <c r="F1145" s="6" t="s">
        <v>57</v>
      </c>
      <c r="G1145" s="6" t="s">
        <v>58</v>
      </c>
      <c r="H1145" s="6" t="s">
        <v>22</v>
      </c>
      <c r="I1145" s="8">
        <v>0.4</v>
      </c>
      <c r="J1145" s="9">
        <v>4750</v>
      </c>
      <c r="K1145" s="10">
        <f t="shared" si="8"/>
        <v>1900</v>
      </c>
      <c r="L1145" s="10">
        <f t="shared" si="9"/>
        <v>1235.0000000000002</v>
      </c>
      <c r="M1145" s="11">
        <v>0.65000000000000013</v>
      </c>
      <c r="O1145" s="16"/>
      <c r="P1145" s="17"/>
      <c r="Q1145" s="12"/>
      <c r="R1145" s="13"/>
    </row>
    <row r="1146" spans="1:18" ht="15.75" customHeight="1">
      <c r="A1146" s="1"/>
      <c r="B1146" s="6" t="s">
        <v>23</v>
      </c>
      <c r="C1146" s="6">
        <v>1197831</v>
      </c>
      <c r="D1146" s="7">
        <v>44502</v>
      </c>
      <c r="E1146" s="6" t="s">
        <v>24</v>
      </c>
      <c r="F1146" s="6" t="s">
        <v>57</v>
      </c>
      <c r="G1146" s="6" t="s">
        <v>58</v>
      </c>
      <c r="H1146" s="6" t="s">
        <v>17</v>
      </c>
      <c r="I1146" s="8">
        <v>0.20000000000000004</v>
      </c>
      <c r="J1146" s="9">
        <v>6250</v>
      </c>
      <c r="K1146" s="10">
        <f t="shared" si="8"/>
        <v>1250.0000000000002</v>
      </c>
      <c r="L1146" s="10">
        <f t="shared" si="9"/>
        <v>625</v>
      </c>
      <c r="M1146" s="11">
        <v>0.49999999999999994</v>
      </c>
      <c r="O1146" s="16"/>
      <c r="P1146" s="17"/>
      <c r="Q1146" s="12"/>
      <c r="R1146" s="13"/>
    </row>
    <row r="1147" spans="1:18" ht="15.75" customHeight="1">
      <c r="A1147" s="1"/>
      <c r="B1147" s="6" t="s">
        <v>23</v>
      </c>
      <c r="C1147" s="6">
        <v>1197831</v>
      </c>
      <c r="D1147" s="7">
        <v>44502</v>
      </c>
      <c r="E1147" s="6" t="s">
        <v>24</v>
      </c>
      <c r="F1147" s="6" t="s">
        <v>57</v>
      </c>
      <c r="G1147" s="6" t="s">
        <v>58</v>
      </c>
      <c r="H1147" s="6" t="s">
        <v>18</v>
      </c>
      <c r="I1147" s="8">
        <v>0.20000000000000004</v>
      </c>
      <c r="J1147" s="9">
        <v>6250</v>
      </c>
      <c r="K1147" s="10">
        <f t="shared" si="8"/>
        <v>1250.0000000000002</v>
      </c>
      <c r="L1147" s="10">
        <f t="shared" si="9"/>
        <v>625</v>
      </c>
      <c r="M1147" s="11">
        <v>0.49999999999999994</v>
      </c>
      <c r="O1147" s="16"/>
      <c r="P1147" s="17"/>
      <c r="Q1147" s="12"/>
      <c r="R1147" s="13"/>
    </row>
    <row r="1148" spans="1:18" ht="15.75" customHeight="1">
      <c r="A1148" s="1"/>
      <c r="B1148" s="6" t="s">
        <v>23</v>
      </c>
      <c r="C1148" s="6">
        <v>1197831</v>
      </c>
      <c r="D1148" s="7">
        <v>44502</v>
      </c>
      <c r="E1148" s="6" t="s">
        <v>24</v>
      </c>
      <c r="F1148" s="6" t="s">
        <v>57</v>
      </c>
      <c r="G1148" s="6" t="s">
        <v>58</v>
      </c>
      <c r="H1148" s="6" t="s">
        <v>19</v>
      </c>
      <c r="I1148" s="8">
        <v>0.45000000000000007</v>
      </c>
      <c r="J1148" s="9">
        <v>5750</v>
      </c>
      <c r="K1148" s="10">
        <f t="shared" si="8"/>
        <v>2587.5000000000005</v>
      </c>
      <c r="L1148" s="10">
        <f t="shared" si="9"/>
        <v>1293.75</v>
      </c>
      <c r="M1148" s="11">
        <v>0.49999999999999994</v>
      </c>
      <c r="O1148" s="16"/>
      <c r="P1148" s="17"/>
      <c r="Q1148" s="12"/>
      <c r="R1148" s="13"/>
    </row>
    <row r="1149" spans="1:18" ht="15.75" customHeight="1">
      <c r="A1149" s="1"/>
      <c r="B1149" s="6" t="s">
        <v>23</v>
      </c>
      <c r="C1149" s="6">
        <v>1197831</v>
      </c>
      <c r="D1149" s="7">
        <v>44502</v>
      </c>
      <c r="E1149" s="6" t="s">
        <v>24</v>
      </c>
      <c r="F1149" s="6" t="s">
        <v>57</v>
      </c>
      <c r="G1149" s="6" t="s">
        <v>58</v>
      </c>
      <c r="H1149" s="6" t="s">
        <v>20</v>
      </c>
      <c r="I1149" s="8">
        <v>0.45000000000000007</v>
      </c>
      <c r="J1149" s="9">
        <v>4500</v>
      </c>
      <c r="K1149" s="10">
        <f t="shared" si="8"/>
        <v>2025.0000000000002</v>
      </c>
      <c r="L1149" s="10">
        <f t="shared" si="9"/>
        <v>1215.0000000000002</v>
      </c>
      <c r="M1149" s="11">
        <v>0.60000000000000009</v>
      </c>
      <c r="O1149" s="16"/>
      <c r="P1149" s="17"/>
      <c r="Q1149" s="12"/>
      <c r="R1149" s="13"/>
    </row>
    <row r="1150" spans="1:18" ht="15.75" customHeight="1">
      <c r="A1150" s="1"/>
      <c r="B1150" s="6" t="s">
        <v>23</v>
      </c>
      <c r="C1150" s="6">
        <v>1197831</v>
      </c>
      <c r="D1150" s="7">
        <v>44502</v>
      </c>
      <c r="E1150" s="6" t="s">
        <v>24</v>
      </c>
      <c r="F1150" s="6" t="s">
        <v>57</v>
      </c>
      <c r="G1150" s="6" t="s">
        <v>58</v>
      </c>
      <c r="H1150" s="6" t="s">
        <v>21</v>
      </c>
      <c r="I1150" s="8">
        <v>0.49999999999999994</v>
      </c>
      <c r="J1150" s="9">
        <v>4250</v>
      </c>
      <c r="K1150" s="10">
        <f t="shared" si="8"/>
        <v>2124.9999999999995</v>
      </c>
      <c r="L1150" s="10">
        <f t="shared" si="9"/>
        <v>956.24999999999966</v>
      </c>
      <c r="M1150" s="11">
        <v>0.44999999999999996</v>
      </c>
      <c r="O1150" s="16"/>
      <c r="P1150" s="17"/>
      <c r="Q1150" s="12"/>
      <c r="R1150" s="13"/>
    </row>
    <row r="1151" spans="1:18" ht="15.75" customHeight="1">
      <c r="A1151" s="1"/>
      <c r="B1151" s="6" t="s">
        <v>23</v>
      </c>
      <c r="C1151" s="6">
        <v>1197831</v>
      </c>
      <c r="D1151" s="7">
        <v>44502</v>
      </c>
      <c r="E1151" s="6" t="s">
        <v>24</v>
      </c>
      <c r="F1151" s="6" t="s">
        <v>57</v>
      </c>
      <c r="G1151" s="6" t="s">
        <v>58</v>
      </c>
      <c r="H1151" s="6" t="s">
        <v>22</v>
      </c>
      <c r="I1151" s="8">
        <v>0.6</v>
      </c>
      <c r="J1151" s="9">
        <v>6250</v>
      </c>
      <c r="K1151" s="10">
        <f t="shared" si="8"/>
        <v>3750</v>
      </c>
      <c r="L1151" s="10">
        <f t="shared" si="9"/>
        <v>2437.5000000000005</v>
      </c>
      <c r="M1151" s="11">
        <v>0.65000000000000013</v>
      </c>
      <c r="O1151" s="16"/>
      <c r="P1151" s="17"/>
      <c r="Q1151" s="12"/>
      <c r="R1151" s="13"/>
    </row>
    <row r="1152" spans="1:18" ht="15.75" customHeight="1">
      <c r="A1152" s="1"/>
      <c r="B1152" s="6" t="s">
        <v>23</v>
      </c>
      <c r="C1152" s="6">
        <v>1197831</v>
      </c>
      <c r="D1152" s="7">
        <v>44531</v>
      </c>
      <c r="E1152" s="6" t="s">
        <v>24</v>
      </c>
      <c r="F1152" s="6" t="s">
        <v>57</v>
      </c>
      <c r="G1152" s="6" t="s">
        <v>58</v>
      </c>
      <c r="H1152" s="6" t="s">
        <v>17</v>
      </c>
      <c r="I1152" s="8">
        <v>0.6</v>
      </c>
      <c r="J1152" s="9">
        <v>7750</v>
      </c>
      <c r="K1152" s="10">
        <f t="shared" si="8"/>
        <v>4650</v>
      </c>
      <c r="L1152" s="10">
        <f t="shared" si="9"/>
        <v>2324.9999999999995</v>
      </c>
      <c r="M1152" s="11">
        <v>0.49999999999999994</v>
      </c>
      <c r="O1152" s="16"/>
      <c r="P1152" s="17"/>
      <c r="Q1152" s="12"/>
      <c r="R1152" s="13"/>
    </row>
    <row r="1153" spans="1:18" ht="15.75" customHeight="1">
      <c r="A1153" s="1"/>
      <c r="B1153" s="6" t="s">
        <v>23</v>
      </c>
      <c r="C1153" s="6">
        <v>1197831</v>
      </c>
      <c r="D1153" s="7">
        <v>44531</v>
      </c>
      <c r="E1153" s="6" t="s">
        <v>24</v>
      </c>
      <c r="F1153" s="6" t="s">
        <v>57</v>
      </c>
      <c r="G1153" s="6" t="s">
        <v>58</v>
      </c>
      <c r="H1153" s="6" t="s">
        <v>18</v>
      </c>
      <c r="I1153" s="8">
        <v>0.6</v>
      </c>
      <c r="J1153" s="9">
        <v>7750</v>
      </c>
      <c r="K1153" s="10">
        <f t="shared" si="8"/>
        <v>4650</v>
      </c>
      <c r="L1153" s="10">
        <f t="shared" si="9"/>
        <v>2324.9999999999995</v>
      </c>
      <c r="M1153" s="11">
        <v>0.49999999999999994</v>
      </c>
      <c r="O1153" s="16"/>
      <c r="P1153" s="17"/>
      <c r="Q1153" s="12"/>
      <c r="R1153" s="13"/>
    </row>
    <row r="1154" spans="1:18" ht="15.75" customHeight="1">
      <c r="A1154" s="1"/>
      <c r="B1154" s="6" t="s">
        <v>23</v>
      </c>
      <c r="C1154" s="6">
        <v>1197831</v>
      </c>
      <c r="D1154" s="7">
        <v>44531</v>
      </c>
      <c r="E1154" s="6" t="s">
        <v>24</v>
      </c>
      <c r="F1154" s="6" t="s">
        <v>57</v>
      </c>
      <c r="G1154" s="6" t="s">
        <v>58</v>
      </c>
      <c r="H1154" s="6" t="s">
        <v>19</v>
      </c>
      <c r="I1154" s="8">
        <v>0.65</v>
      </c>
      <c r="J1154" s="9">
        <v>7000</v>
      </c>
      <c r="K1154" s="10">
        <f t="shared" si="8"/>
        <v>4550</v>
      </c>
      <c r="L1154" s="10">
        <f t="shared" si="9"/>
        <v>2274.9999999999995</v>
      </c>
      <c r="M1154" s="11">
        <v>0.49999999999999994</v>
      </c>
      <c r="O1154" s="16"/>
      <c r="P1154" s="17"/>
      <c r="Q1154" s="12"/>
      <c r="R1154" s="13"/>
    </row>
    <row r="1155" spans="1:18" ht="15.75" customHeight="1">
      <c r="A1155" s="1"/>
      <c r="B1155" s="6" t="s">
        <v>23</v>
      </c>
      <c r="C1155" s="6">
        <v>1197831</v>
      </c>
      <c r="D1155" s="7">
        <v>44531</v>
      </c>
      <c r="E1155" s="6" t="s">
        <v>24</v>
      </c>
      <c r="F1155" s="6" t="s">
        <v>57</v>
      </c>
      <c r="G1155" s="6" t="s">
        <v>58</v>
      </c>
      <c r="H1155" s="6" t="s">
        <v>20</v>
      </c>
      <c r="I1155" s="8">
        <v>0.65</v>
      </c>
      <c r="J1155" s="9">
        <v>5500</v>
      </c>
      <c r="K1155" s="10">
        <f t="shared" si="8"/>
        <v>3575</v>
      </c>
      <c r="L1155" s="10">
        <f t="shared" si="9"/>
        <v>2145.0000000000005</v>
      </c>
      <c r="M1155" s="11">
        <v>0.60000000000000009</v>
      </c>
      <c r="O1155" s="16"/>
      <c r="P1155" s="17"/>
      <c r="Q1155" s="12"/>
      <c r="R1155" s="13"/>
    </row>
    <row r="1156" spans="1:18" ht="15.75" customHeight="1">
      <c r="A1156" s="1"/>
      <c r="B1156" s="6" t="s">
        <v>23</v>
      </c>
      <c r="C1156" s="6">
        <v>1197831</v>
      </c>
      <c r="D1156" s="7">
        <v>44531</v>
      </c>
      <c r="E1156" s="6" t="s">
        <v>24</v>
      </c>
      <c r="F1156" s="6" t="s">
        <v>57</v>
      </c>
      <c r="G1156" s="6" t="s">
        <v>58</v>
      </c>
      <c r="H1156" s="6" t="s">
        <v>21</v>
      </c>
      <c r="I1156" s="8">
        <v>0.6</v>
      </c>
      <c r="J1156" s="9">
        <v>5000</v>
      </c>
      <c r="K1156" s="10">
        <f t="shared" si="8"/>
        <v>3000</v>
      </c>
      <c r="L1156" s="10">
        <f t="shared" si="9"/>
        <v>1349.9999999999998</v>
      </c>
      <c r="M1156" s="11">
        <v>0.44999999999999996</v>
      </c>
      <c r="O1156" s="16"/>
      <c r="P1156" s="17"/>
      <c r="Q1156" s="12"/>
      <c r="R1156" s="13"/>
    </row>
    <row r="1157" spans="1:18" ht="15.75" customHeight="1">
      <c r="A1157" s="1"/>
      <c r="B1157" s="6" t="s">
        <v>23</v>
      </c>
      <c r="C1157" s="6">
        <v>1197831</v>
      </c>
      <c r="D1157" s="7">
        <v>44531</v>
      </c>
      <c r="E1157" s="6" t="s">
        <v>24</v>
      </c>
      <c r="F1157" s="6" t="s">
        <v>57</v>
      </c>
      <c r="G1157" s="6" t="s">
        <v>58</v>
      </c>
      <c r="H1157" s="6" t="s">
        <v>22</v>
      </c>
      <c r="I1157" s="8">
        <v>0.70000000000000007</v>
      </c>
      <c r="J1157" s="9">
        <v>7500</v>
      </c>
      <c r="K1157" s="10">
        <f t="shared" si="8"/>
        <v>5250.0000000000009</v>
      </c>
      <c r="L1157" s="10">
        <f t="shared" si="9"/>
        <v>3412.5000000000014</v>
      </c>
      <c r="M1157" s="11">
        <v>0.65000000000000013</v>
      </c>
      <c r="O1157" s="16"/>
      <c r="P1157" s="17"/>
      <c r="Q1157" s="12"/>
      <c r="R1157" s="13"/>
    </row>
    <row r="1158" spans="1:18" ht="15.75" customHeight="1">
      <c r="A1158" s="1" t="s">
        <v>39</v>
      </c>
      <c r="B1158" s="6" t="s">
        <v>14</v>
      </c>
      <c r="C1158" s="6">
        <v>1185732</v>
      </c>
      <c r="D1158" s="7">
        <v>44217</v>
      </c>
      <c r="E1158" s="6" t="s">
        <v>15</v>
      </c>
      <c r="F1158" s="6" t="s">
        <v>59</v>
      </c>
      <c r="G1158" s="6" t="s">
        <v>60</v>
      </c>
      <c r="H1158" s="6" t="s">
        <v>17</v>
      </c>
      <c r="I1158" s="8">
        <v>0.4</v>
      </c>
      <c r="J1158" s="9">
        <v>4500</v>
      </c>
      <c r="K1158" s="10">
        <f t="shared" si="8"/>
        <v>1800</v>
      </c>
      <c r="L1158" s="10">
        <f t="shared" si="9"/>
        <v>630</v>
      </c>
      <c r="M1158" s="11">
        <v>0.35</v>
      </c>
      <c r="O1158" s="16"/>
      <c r="P1158" s="17"/>
      <c r="Q1158" s="12"/>
      <c r="R1158" s="13"/>
    </row>
    <row r="1159" spans="1:18" ht="15.75" customHeight="1">
      <c r="A1159" s="1"/>
      <c r="B1159" s="6" t="s">
        <v>14</v>
      </c>
      <c r="C1159" s="6">
        <v>1185732</v>
      </c>
      <c r="D1159" s="7">
        <v>44217</v>
      </c>
      <c r="E1159" s="6" t="s">
        <v>15</v>
      </c>
      <c r="F1159" s="6" t="s">
        <v>59</v>
      </c>
      <c r="G1159" s="6" t="s">
        <v>60</v>
      </c>
      <c r="H1159" s="6" t="s">
        <v>18</v>
      </c>
      <c r="I1159" s="8">
        <v>0.4</v>
      </c>
      <c r="J1159" s="9">
        <v>2500</v>
      </c>
      <c r="K1159" s="10">
        <f t="shared" si="8"/>
        <v>1000</v>
      </c>
      <c r="L1159" s="10">
        <f t="shared" si="9"/>
        <v>350</v>
      </c>
      <c r="M1159" s="11">
        <v>0.35</v>
      </c>
      <c r="O1159" s="16"/>
      <c r="P1159" s="17"/>
      <c r="Q1159" s="12"/>
      <c r="R1159" s="13"/>
    </row>
    <row r="1160" spans="1:18" ht="15.75" customHeight="1">
      <c r="A1160" s="1"/>
      <c r="B1160" s="6" t="s">
        <v>14</v>
      </c>
      <c r="C1160" s="6">
        <v>1185732</v>
      </c>
      <c r="D1160" s="7">
        <v>44217</v>
      </c>
      <c r="E1160" s="6" t="s">
        <v>15</v>
      </c>
      <c r="F1160" s="6" t="s">
        <v>59</v>
      </c>
      <c r="G1160" s="6" t="s">
        <v>60</v>
      </c>
      <c r="H1160" s="6" t="s">
        <v>19</v>
      </c>
      <c r="I1160" s="8">
        <v>0.30000000000000004</v>
      </c>
      <c r="J1160" s="9">
        <v>2500</v>
      </c>
      <c r="K1160" s="10">
        <f t="shared" si="8"/>
        <v>750.00000000000011</v>
      </c>
      <c r="L1160" s="10">
        <f t="shared" si="9"/>
        <v>300</v>
      </c>
      <c r="M1160" s="11">
        <v>0.39999999999999997</v>
      </c>
      <c r="O1160" s="16"/>
      <c r="P1160" s="17"/>
      <c r="Q1160" s="12"/>
      <c r="R1160" s="13"/>
    </row>
    <row r="1161" spans="1:18" ht="15.75" customHeight="1">
      <c r="A1161" s="1"/>
      <c r="B1161" s="6" t="s">
        <v>14</v>
      </c>
      <c r="C1161" s="6">
        <v>1185732</v>
      </c>
      <c r="D1161" s="7">
        <v>44217</v>
      </c>
      <c r="E1161" s="6" t="s">
        <v>15</v>
      </c>
      <c r="F1161" s="6" t="s">
        <v>59</v>
      </c>
      <c r="G1161" s="6" t="s">
        <v>60</v>
      </c>
      <c r="H1161" s="6" t="s">
        <v>20</v>
      </c>
      <c r="I1161" s="8">
        <v>0.35</v>
      </c>
      <c r="J1161" s="9">
        <v>1000</v>
      </c>
      <c r="K1161" s="10">
        <f t="shared" si="8"/>
        <v>350</v>
      </c>
      <c r="L1161" s="10">
        <f t="shared" si="9"/>
        <v>105</v>
      </c>
      <c r="M1161" s="11">
        <v>0.3</v>
      </c>
      <c r="O1161" s="16"/>
      <c r="P1161" s="17"/>
      <c r="Q1161" s="12"/>
      <c r="R1161" s="13"/>
    </row>
    <row r="1162" spans="1:18" ht="15.75" customHeight="1">
      <c r="A1162" s="1"/>
      <c r="B1162" s="6" t="s">
        <v>14</v>
      </c>
      <c r="C1162" s="6">
        <v>1185732</v>
      </c>
      <c r="D1162" s="7">
        <v>44217</v>
      </c>
      <c r="E1162" s="6" t="s">
        <v>15</v>
      </c>
      <c r="F1162" s="6" t="s">
        <v>59</v>
      </c>
      <c r="G1162" s="6" t="s">
        <v>60</v>
      </c>
      <c r="H1162" s="6" t="s">
        <v>21</v>
      </c>
      <c r="I1162" s="8">
        <v>0.5</v>
      </c>
      <c r="J1162" s="9">
        <v>1500</v>
      </c>
      <c r="K1162" s="10">
        <f t="shared" si="8"/>
        <v>750</v>
      </c>
      <c r="L1162" s="10">
        <f t="shared" si="9"/>
        <v>187.5</v>
      </c>
      <c r="M1162" s="11">
        <v>0.25</v>
      </c>
      <c r="O1162" s="16"/>
      <c r="P1162" s="17"/>
      <c r="Q1162" s="12"/>
      <c r="R1162" s="13"/>
    </row>
    <row r="1163" spans="1:18" ht="15.75" customHeight="1">
      <c r="A1163" s="1"/>
      <c r="B1163" s="6" t="s">
        <v>14</v>
      </c>
      <c r="C1163" s="6">
        <v>1185732</v>
      </c>
      <c r="D1163" s="7">
        <v>44217</v>
      </c>
      <c r="E1163" s="6" t="s">
        <v>15</v>
      </c>
      <c r="F1163" s="6" t="s">
        <v>59</v>
      </c>
      <c r="G1163" s="6" t="s">
        <v>60</v>
      </c>
      <c r="H1163" s="6" t="s">
        <v>22</v>
      </c>
      <c r="I1163" s="8">
        <v>0.4</v>
      </c>
      <c r="J1163" s="9">
        <v>2500</v>
      </c>
      <c r="K1163" s="10">
        <f t="shared" si="8"/>
        <v>1000</v>
      </c>
      <c r="L1163" s="10">
        <f t="shared" si="9"/>
        <v>400</v>
      </c>
      <c r="M1163" s="11">
        <v>0.4</v>
      </c>
      <c r="O1163" s="16"/>
      <c r="P1163" s="17"/>
      <c r="Q1163" s="12"/>
      <c r="R1163" s="13"/>
    </row>
    <row r="1164" spans="1:18" ht="15.75" customHeight="1">
      <c r="A1164" s="1"/>
      <c r="B1164" s="6" t="s">
        <v>14</v>
      </c>
      <c r="C1164" s="6">
        <v>1185732</v>
      </c>
      <c r="D1164" s="7">
        <v>44246</v>
      </c>
      <c r="E1164" s="6" t="s">
        <v>15</v>
      </c>
      <c r="F1164" s="6" t="s">
        <v>59</v>
      </c>
      <c r="G1164" s="6" t="s">
        <v>60</v>
      </c>
      <c r="H1164" s="6" t="s">
        <v>17</v>
      </c>
      <c r="I1164" s="8">
        <v>0.4</v>
      </c>
      <c r="J1164" s="9">
        <v>5000</v>
      </c>
      <c r="K1164" s="10">
        <f t="shared" si="8"/>
        <v>2000</v>
      </c>
      <c r="L1164" s="10">
        <f t="shared" si="9"/>
        <v>700</v>
      </c>
      <c r="M1164" s="11">
        <v>0.35</v>
      </c>
      <c r="O1164" s="16"/>
      <c r="P1164" s="17"/>
      <c r="Q1164" s="12"/>
      <c r="R1164" s="13"/>
    </row>
    <row r="1165" spans="1:18" ht="15.75" customHeight="1">
      <c r="A1165" s="1"/>
      <c r="B1165" s="6" t="s">
        <v>14</v>
      </c>
      <c r="C1165" s="6">
        <v>1185732</v>
      </c>
      <c r="D1165" s="7">
        <v>44246</v>
      </c>
      <c r="E1165" s="6" t="s">
        <v>15</v>
      </c>
      <c r="F1165" s="6" t="s">
        <v>59</v>
      </c>
      <c r="G1165" s="6" t="s">
        <v>60</v>
      </c>
      <c r="H1165" s="6" t="s">
        <v>18</v>
      </c>
      <c r="I1165" s="8">
        <v>0.4</v>
      </c>
      <c r="J1165" s="9">
        <v>1500</v>
      </c>
      <c r="K1165" s="10">
        <f t="shared" si="8"/>
        <v>600</v>
      </c>
      <c r="L1165" s="10">
        <f t="shared" si="9"/>
        <v>210</v>
      </c>
      <c r="M1165" s="11">
        <v>0.35</v>
      </c>
      <c r="O1165" s="16"/>
      <c r="P1165" s="17"/>
      <c r="Q1165" s="12"/>
      <c r="R1165" s="13"/>
    </row>
    <row r="1166" spans="1:18" ht="15.75" customHeight="1">
      <c r="A1166" s="1"/>
      <c r="B1166" s="6" t="s">
        <v>14</v>
      </c>
      <c r="C1166" s="6">
        <v>1185732</v>
      </c>
      <c r="D1166" s="7">
        <v>44246</v>
      </c>
      <c r="E1166" s="6" t="s">
        <v>15</v>
      </c>
      <c r="F1166" s="6" t="s">
        <v>59</v>
      </c>
      <c r="G1166" s="6" t="s">
        <v>60</v>
      </c>
      <c r="H1166" s="6" t="s">
        <v>19</v>
      </c>
      <c r="I1166" s="8">
        <v>0.30000000000000004</v>
      </c>
      <c r="J1166" s="9">
        <v>2000</v>
      </c>
      <c r="K1166" s="10">
        <f t="shared" si="8"/>
        <v>600.00000000000011</v>
      </c>
      <c r="L1166" s="10">
        <f t="shared" si="9"/>
        <v>240.00000000000003</v>
      </c>
      <c r="M1166" s="11">
        <v>0.39999999999999997</v>
      </c>
      <c r="O1166" s="16"/>
      <c r="P1166" s="17"/>
      <c r="Q1166" s="12"/>
      <c r="R1166" s="13"/>
    </row>
    <row r="1167" spans="1:18" ht="15.75" customHeight="1">
      <c r="A1167" s="1"/>
      <c r="B1167" s="6" t="s">
        <v>14</v>
      </c>
      <c r="C1167" s="6">
        <v>1185732</v>
      </c>
      <c r="D1167" s="7">
        <v>44246</v>
      </c>
      <c r="E1167" s="6" t="s">
        <v>15</v>
      </c>
      <c r="F1167" s="6" t="s">
        <v>59</v>
      </c>
      <c r="G1167" s="6" t="s">
        <v>60</v>
      </c>
      <c r="H1167" s="6" t="s">
        <v>20</v>
      </c>
      <c r="I1167" s="8">
        <v>0.35</v>
      </c>
      <c r="J1167" s="9">
        <v>750</v>
      </c>
      <c r="K1167" s="10">
        <f t="shared" si="8"/>
        <v>262.5</v>
      </c>
      <c r="L1167" s="10">
        <f t="shared" si="9"/>
        <v>78.75</v>
      </c>
      <c r="M1167" s="11">
        <v>0.3</v>
      </c>
      <c r="O1167" s="16"/>
      <c r="P1167" s="17"/>
      <c r="Q1167" s="12"/>
      <c r="R1167" s="13"/>
    </row>
    <row r="1168" spans="1:18" ht="15.75" customHeight="1">
      <c r="A1168" s="1"/>
      <c r="B1168" s="6" t="s">
        <v>14</v>
      </c>
      <c r="C1168" s="6">
        <v>1185732</v>
      </c>
      <c r="D1168" s="7">
        <v>44246</v>
      </c>
      <c r="E1168" s="6" t="s">
        <v>15</v>
      </c>
      <c r="F1168" s="6" t="s">
        <v>59</v>
      </c>
      <c r="G1168" s="6" t="s">
        <v>60</v>
      </c>
      <c r="H1168" s="6" t="s">
        <v>21</v>
      </c>
      <c r="I1168" s="8">
        <v>0.5</v>
      </c>
      <c r="J1168" s="9">
        <v>1500</v>
      </c>
      <c r="K1168" s="10">
        <f t="shared" si="8"/>
        <v>750</v>
      </c>
      <c r="L1168" s="10">
        <f t="shared" si="9"/>
        <v>187.5</v>
      </c>
      <c r="M1168" s="11">
        <v>0.25</v>
      </c>
      <c r="O1168" s="16"/>
      <c r="P1168" s="17"/>
      <c r="Q1168" s="12"/>
      <c r="R1168" s="13"/>
    </row>
    <row r="1169" spans="1:18" ht="15.75" customHeight="1">
      <c r="A1169" s="1"/>
      <c r="B1169" s="6" t="s">
        <v>14</v>
      </c>
      <c r="C1169" s="6">
        <v>1185732</v>
      </c>
      <c r="D1169" s="7">
        <v>44246</v>
      </c>
      <c r="E1169" s="6" t="s">
        <v>15</v>
      </c>
      <c r="F1169" s="6" t="s">
        <v>59</v>
      </c>
      <c r="G1169" s="6" t="s">
        <v>60</v>
      </c>
      <c r="H1169" s="6" t="s">
        <v>22</v>
      </c>
      <c r="I1169" s="8">
        <v>0.4</v>
      </c>
      <c r="J1169" s="9">
        <v>2500</v>
      </c>
      <c r="K1169" s="10">
        <f t="shared" si="8"/>
        <v>1000</v>
      </c>
      <c r="L1169" s="10">
        <f t="shared" si="9"/>
        <v>400</v>
      </c>
      <c r="M1169" s="11">
        <v>0.4</v>
      </c>
      <c r="O1169" s="16"/>
      <c r="P1169" s="17"/>
      <c r="Q1169" s="12"/>
      <c r="R1169" s="13"/>
    </row>
    <row r="1170" spans="1:18" ht="15.75" customHeight="1">
      <c r="A1170" s="1"/>
      <c r="B1170" s="6" t="s">
        <v>14</v>
      </c>
      <c r="C1170" s="6">
        <v>1185732</v>
      </c>
      <c r="D1170" s="7">
        <v>44272</v>
      </c>
      <c r="E1170" s="6" t="s">
        <v>15</v>
      </c>
      <c r="F1170" s="6" t="s">
        <v>59</v>
      </c>
      <c r="G1170" s="6" t="s">
        <v>60</v>
      </c>
      <c r="H1170" s="6" t="s">
        <v>17</v>
      </c>
      <c r="I1170" s="8">
        <v>0.4</v>
      </c>
      <c r="J1170" s="9">
        <v>4700</v>
      </c>
      <c r="K1170" s="10">
        <f t="shared" si="8"/>
        <v>1880</v>
      </c>
      <c r="L1170" s="10">
        <f t="shared" si="9"/>
        <v>658</v>
      </c>
      <c r="M1170" s="11">
        <v>0.35</v>
      </c>
      <c r="O1170" s="16"/>
      <c r="P1170" s="17"/>
      <c r="Q1170" s="12"/>
      <c r="R1170" s="13"/>
    </row>
    <row r="1171" spans="1:18" ht="15.75" customHeight="1">
      <c r="A1171" s="1"/>
      <c r="B1171" s="6" t="s">
        <v>14</v>
      </c>
      <c r="C1171" s="6">
        <v>1185732</v>
      </c>
      <c r="D1171" s="7">
        <v>44272</v>
      </c>
      <c r="E1171" s="6" t="s">
        <v>15</v>
      </c>
      <c r="F1171" s="6" t="s">
        <v>59</v>
      </c>
      <c r="G1171" s="6" t="s">
        <v>60</v>
      </c>
      <c r="H1171" s="6" t="s">
        <v>18</v>
      </c>
      <c r="I1171" s="8">
        <v>0.4</v>
      </c>
      <c r="J1171" s="9">
        <v>1750</v>
      </c>
      <c r="K1171" s="10">
        <f t="shared" si="8"/>
        <v>700</v>
      </c>
      <c r="L1171" s="10">
        <f t="shared" si="9"/>
        <v>244.99999999999997</v>
      </c>
      <c r="M1171" s="11">
        <v>0.35</v>
      </c>
      <c r="O1171" s="16"/>
      <c r="P1171" s="17"/>
      <c r="Q1171" s="12"/>
      <c r="R1171" s="13"/>
    </row>
    <row r="1172" spans="1:18" ht="15.75" customHeight="1">
      <c r="A1172" s="1"/>
      <c r="B1172" s="6" t="s">
        <v>14</v>
      </c>
      <c r="C1172" s="6">
        <v>1185732</v>
      </c>
      <c r="D1172" s="7">
        <v>44272</v>
      </c>
      <c r="E1172" s="6" t="s">
        <v>15</v>
      </c>
      <c r="F1172" s="6" t="s">
        <v>59</v>
      </c>
      <c r="G1172" s="6" t="s">
        <v>60</v>
      </c>
      <c r="H1172" s="6" t="s">
        <v>19</v>
      </c>
      <c r="I1172" s="8">
        <v>0.30000000000000004</v>
      </c>
      <c r="J1172" s="9">
        <v>2000</v>
      </c>
      <c r="K1172" s="10">
        <f t="shared" si="8"/>
        <v>600.00000000000011</v>
      </c>
      <c r="L1172" s="10">
        <f t="shared" si="9"/>
        <v>240.00000000000003</v>
      </c>
      <c r="M1172" s="11">
        <v>0.39999999999999997</v>
      </c>
      <c r="O1172" s="16"/>
      <c r="P1172" s="17"/>
      <c r="Q1172" s="12"/>
      <c r="R1172" s="13"/>
    </row>
    <row r="1173" spans="1:18" ht="15.75" customHeight="1">
      <c r="A1173" s="1"/>
      <c r="B1173" s="6" t="s">
        <v>14</v>
      </c>
      <c r="C1173" s="6">
        <v>1185732</v>
      </c>
      <c r="D1173" s="7">
        <v>44272</v>
      </c>
      <c r="E1173" s="6" t="s">
        <v>15</v>
      </c>
      <c r="F1173" s="6" t="s">
        <v>59</v>
      </c>
      <c r="G1173" s="6" t="s">
        <v>60</v>
      </c>
      <c r="H1173" s="6" t="s">
        <v>20</v>
      </c>
      <c r="I1173" s="8">
        <v>0.35</v>
      </c>
      <c r="J1173" s="9">
        <v>500</v>
      </c>
      <c r="K1173" s="10">
        <f t="shared" si="8"/>
        <v>175</v>
      </c>
      <c r="L1173" s="10">
        <f t="shared" si="9"/>
        <v>52.5</v>
      </c>
      <c r="M1173" s="11">
        <v>0.3</v>
      </c>
      <c r="O1173" s="16"/>
      <c r="P1173" s="17"/>
      <c r="Q1173" s="12"/>
      <c r="R1173" s="13"/>
    </row>
    <row r="1174" spans="1:18" ht="15.75" customHeight="1">
      <c r="A1174" s="1"/>
      <c r="B1174" s="6" t="s">
        <v>14</v>
      </c>
      <c r="C1174" s="6">
        <v>1185732</v>
      </c>
      <c r="D1174" s="7">
        <v>44272</v>
      </c>
      <c r="E1174" s="6" t="s">
        <v>15</v>
      </c>
      <c r="F1174" s="6" t="s">
        <v>59</v>
      </c>
      <c r="G1174" s="6" t="s">
        <v>60</v>
      </c>
      <c r="H1174" s="6" t="s">
        <v>21</v>
      </c>
      <c r="I1174" s="8">
        <v>0.5</v>
      </c>
      <c r="J1174" s="9">
        <v>1000</v>
      </c>
      <c r="K1174" s="10">
        <f t="shared" si="8"/>
        <v>500</v>
      </c>
      <c r="L1174" s="10">
        <f t="shared" si="9"/>
        <v>125</v>
      </c>
      <c r="M1174" s="11">
        <v>0.25</v>
      </c>
      <c r="O1174" s="16"/>
      <c r="P1174" s="17"/>
      <c r="Q1174" s="12"/>
      <c r="R1174" s="13"/>
    </row>
    <row r="1175" spans="1:18" ht="15.75" customHeight="1">
      <c r="A1175" s="1"/>
      <c r="B1175" s="6" t="s">
        <v>14</v>
      </c>
      <c r="C1175" s="6">
        <v>1185732</v>
      </c>
      <c r="D1175" s="7">
        <v>44272</v>
      </c>
      <c r="E1175" s="6" t="s">
        <v>15</v>
      </c>
      <c r="F1175" s="6" t="s">
        <v>59</v>
      </c>
      <c r="G1175" s="6" t="s">
        <v>60</v>
      </c>
      <c r="H1175" s="6" t="s">
        <v>22</v>
      </c>
      <c r="I1175" s="8">
        <v>0.4</v>
      </c>
      <c r="J1175" s="9">
        <v>2000</v>
      </c>
      <c r="K1175" s="10">
        <f t="shared" si="8"/>
        <v>800</v>
      </c>
      <c r="L1175" s="10">
        <f t="shared" si="9"/>
        <v>320</v>
      </c>
      <c r="M1175" s="11">
        <v>0.4</v>
      </c>
      <c r="O1175" s="16"/>
      <c r="P1175" s="17"/>
      <c r="Q1175" s="12"/>
      <c r="R1175" s="13"/>
    </row>
    <row r="1176" spans="1:18" ht="15.75" customHeight="1">
      <c r="A1176" s="1"/>
      <c r="B1176" s="6" t="s">
        <v>14</v>
      </c>
      <c r="C1176" s="6">
        <v>1185732</v>
      </c>
      <c r="D1176" s="7">
        <v>44304</v>
      </c>
      <c r="E1176" s="6" t="s">
        <v>15</v>
      </c>
      <c r="F1176" s="6" t="s">
        <v>59</v>
      </c>
      <c r="G1176" s="6" t="s">
        <v>60</v>
      </c>
      <c r="H1176" s="6" t="s">
        <v>17</v>
      </c>
      <c r="I1176" s="8">
        <v>0.4</v>
      </c>
      <c r="J1176" s="9">
        <v>4500</v>
      </c>
      <c r="K1176" s="10">
        <f t="shared" si="8"/>
        <v>1800</v>
      </c>
      <c r="L1176" s="10">
        <f t="shared" si="9"/>
        <v>630</v>
      </c>
      <c r="M1176" s="11">
        <v>0.35</v>
      </c>
      <c r="O1176" s="16"/>
      <c r="P1176" s="17"/>
      <c r="Q1176" s="12"/>
      <c r="R1176" s="13"/>
    </row>
    <row r="1177" spans="1:18" ht="15.75" customHeight="1">
      <c r="A1177" s="1"/>
      <c r="B1177" s="6" t="s">
        <v>14</v>
      </c>
      <c r="C1177" s="6">
        <v>1185732</v>
      </c>
      <c r="D1177" s="7">
        <v>44304</v>
      </c>
      <c r="E1177" s="6" t="s">
        <v>15</v>
      </c>
      <c r="F1177" s="6" t="s">
        <v>59</v>
      </c>
      <c r="G1177" s="6" t="s">
        <v>60</v>
      </c>
      <c r="H1177" s="6" t="s">
        <v>18</v>
      </c>
      <c r="I1177" s="8">
        <v>0.4</v>
      </c>
      <c r="J1177" s="9">
        <v>1500</v>
      </c>
      <c r="K1177" s="10">
        <f t="shared" si="8"/>
        <v>600</v>
      </c>
      <c r="L1177" s="10">
        <f t="shared" si="9"/>
        <v>210</v>
      </c>
      <c r="M1177" s="11">
        <v>0.35</v>
      </c>
      <c r="O1177" s="16"/>
      <c r="P1177" s="17"/>
      <c r="Q1177" s="12"/>
      <c r="R1177" s="13"/>
    </row>
    <row r="1178" spans="1:18" ht="15.75" customHeight="1">
      <c r="A1178" s="1"/>
      <c r="B1178" s="6" t="s">
        <v>14</v>
      </c>
      <c r="C1178" s="6">
        <v>1185732</v>
      </c>
      <c r="D1178" s="7">
        <v>44304</v>
      </c>
      <c r="E1178" s="6" t="s">
        <v>15</v>
      </c>
      <c r="F1178" s="6" t="s">
        <v>59</v>
      </c>
      <c r="G1178" s="6" t="s">
        <v>60</v>
      </c>
      <c r="H1178" s="6" t="s">
        <v>19</v>
      </c>
      <c r="I1178" s="8">
        <v>0.30000000000000004</v>
      </c>
      <c r="J1178" s="9">
        <v>1500</v>
      </c>
      <c r="K1178" s="10">
        <f t="shared" si="8"/>
        <v>450.00000000000006</v>
      </c>
      <c r="L1178" s="10">
        <f t="shared" si="9"/>
        <v>180</v>
      </c>
      <c r="M1178" s="11">
        <v>0.39999999999999997</v>
      </c>
      <c r="O1178" s="16"/>
      <c r="P1178" s="17"/>
      <c r="Q1178" s="12"/>
      <c r="R1178" s="13"/>
    </row>
    <row r="1179" spans="1:18" ht="15.75" customHeight="1">
      <c r="A1179" s="1"/>
      <c r="B1179" s="6" t="s">
        <v>14</v>
      </c>
      <c r="C1179" s="6">
        <v>1185732</v>
      </c>
      <c r="D1179" s="7">
        <v>44304</v>
      </c>
      <c r="E1179" s="6" t="s">
        <v>15</v>
      </c>
      <c r="F1179" s="6" t="s">
        <v>59</v>
      </c>
      <c r="G1179" s="6" t="s">
        <v>60</v>
      </c>
      <c r="H1179" s="6" t="s">
        <v>20</v>
      </c>
      <c r="I1179" s="8">
        <v>0.35</v>
      </c>
      <c r="J1179" s="9">
        <v>750</v>
      </c>
      <c r="K1179" s="10">
        <f t="shared" si="8"/>
        <v>262.5</v>
      </c>
      <c r="L1179" s="10">
        <f t="shared" si="9"/>
        <v>78.75</v>
      </c>
      <c r="M1179" s="11">
        <v>0.3</v>
      </c>
      <c r="O1179" s="16"/>
      <c r="P1179" s="17"/>
      <c r="Q1179" s="12"/>
      <c r="R1179" s="13"/>
    </row>
    <row r="1180" spans="1:18" ht="15.75" customHeight="1">
      <c r="A1180" s="1"/>
      <c r="B1180" s="6" t="s">
        <v>14</v>
      </c>
      <c r="C1180" s="6">
        <v>1185732</v>
      </c>
      <c r="D1180" s="7">
        <v>44304</v>
      </c>
      <c r="E1180" s="6" t="s">
        <v>15</v>
      </c>
      <c r="F1180" s="6" t="s">
        <v>59</v>
      </c>
      <c r="G1180" s="6" t="s">
        <v>60</v>
      </c>
      <c r="H1180" s="6" t="s">
        <v>21</v>
      </c>
      <c r="I1180" s="8">
        <v>0.5</v>
      </c>
      <c r="J1180" s="9">
        <v>750</v>
      </c>
      <c r="K1180" s="10">
        <f t="shared" si="8"/>
        <v>375</v>
      </c>
      <c r="L1180" s="10">
        <f t="shared" si="9"/>
        <v>93.75</v>
      </c>
      <c r="M1180" s="11">
        <v>0.25</v>
      </c>
      <c r="O1180" s="16"/>
      <c r="P1180" s="17"/>
      <c r="Q1180" s="12"/>
      <c r="R1180" s="13"/>
    </row>
    <row r="1181" spans="1:18" ht="15.75" customHeight="1">
      <c r="A1181" s="1"/>
      <c r="B1181" s="6" t="s">
        <v>14</v>
      </c>
      <c r="C1181" s="6">
        <v>1185732</v>
      </c>
      <c r="D1181" s="7">
        <v>44304</v>
      </c>
      <c r="E1181" s="6" t="s">
        <v>15</v>
      </c>
      <c r="F1181" s="6" t="s">
        <v>59</v>
      </c>
      <c r="G1181" s="6" t="s">
        <v>60</v>
      </c>
      <c r="H1181" s="6" t="s">
        <v>22</v>
      </c>
      <c r="I1181" s="8">
        <v>0.4</v>
      </c>
      <c r="J1181" s="9">
        <v>2250</v>
      </c>
      <c r="K1181" s="10">
        <f t="shared" si="8"/>
        <v>900</v>
      </c>
      <c r="L1181" s="10">
        <f t="shared" si="9"/>
        <v>360</v>
      </c>
      <c r="M1181" s="11">
        <v>0.4</v>
      </c>
      <c r="O1181" s="16"/>
      <c r="P1181" s="17"/>
      <c r="Q1181" s="12"/>
      <c r="R1181" s="13"/>
    </row>
    <row r="1182" spans="1:18" ht="15.75" customHeight="1">
      <c r="A1182" s="1"/>
      <c r="B1182" s="6" t="s">
        <v>14</v>
      </c>
      <c r="C1182" s="6">
        <v>1185732</v>
      </c>
      <c r="D1182" s="7">
        <v>44333</v>
      </c>
      <c r="E1182" s="6" t="s">
        <v>15</v>
      </c>
      <c r="F1182" s="6" t="s">
        <v>59</v>
      </c>
      <c r="G1182" s="6" t="s">
        <v>60</v>
      </c>
      <c r="H1182" s="6" t="s">
        <v>17</v>
      </c>
      <c r="I1182" s="8">
        <v>0.54999999999999993</v>
      </c>
      <c r="J1182" s="9">
        <v>4950</v>
      </c>
      <c r="K1182" s="10">
        <f t="shared" si="8"/>
        <v>2722.4999999999995</v>
      </c>
      <c r="L1182" s="10">
        <f t="shared" si="9"/>
        <v>952.87499999999977</v>
      </c>
      <c r="M1182" s="11">
        <v>0.35</v>
      </c>
      <c r="O1182" s="16"/>
      <c r="P1182" s="17"/>
      <c r="Q1182" s="12"/>
      <c r="R1182" s="13"/>
    </row>
    <row r="1183" spans="1:18" ht="15.75" customHeight="1">
      <c r="A1183" s="1"/>
      <c r="B1183" s="6" t="s">
        <v>14</v>
      </c>
      <c r="C1183" s="6">
        <v>1185732</v>
      </c>
      <c r="D1183" s="7">
        <v>44333</v>
      </c>
      <c r="E1183" s="6" t="s">
        <v>15</v>
      </c>
      <c r="F1183" s="6" t="s">
        <v>59</v>
      </c>
      <c r="G1183" s="6" t="s">
        <v>60</v>
      </c>
      <c r="H1183" s="6" t="s">
        <v>18</v>
      </c>
      <c r="I1183" s="8">
        <v>0.5</v>
      </c>
      <c r="J1183" s="9">
        <v>2000</v>
      </c>
      <c r="K1183" s="10">
        <f t="shared" si="8"/>
        <v>1000</v>
      </c>
      <c r="L1183" s="10">
        <f t="shared" si="9"/>
        <v>350</v>
      </c>
      <c r="M1183" s="11">
        <v>0.35</v>
      </c>
      <c r="O1183" s="16"/>
      <c r="P1183" s="17"/>
      <c r="Q1183" s="12"/>
      <c r="R1183" s="13"/>
    </row>
    <row r="1184" spans="1:18" ht="15.75" customHeight="1">
      <c r="A1184" s="1"/>
      <c r="B1184" s="6" t="s">
        <v>14</v>
      </c>
      <c r="C1184" s="6">
        <v>1185732</v>
      </c>
      <c r="D1184" s="7">
        <v>44333</v>
      </c>
      <c r="E1184" s="6" t="s">
        <v>15</v>
      </c>
      <c r="F1184" s="6" t="s">
        <v>59</v>
      </c>
      <c r="G1184" s="6" t="s">
        <v>60</v>
      </c>
      <c r="H1184" s="6" t="s">
        <v>19</v>
      </c>
      <c r="I1184" s="8">
        <v>0.45</v>
      </c>
      <c r="J1184" s="9">
        <v>1750</v>
      </c>
      <c r="K1184" s="10">
        <f t="shared" si="8"/>
        <v>787.5</v>
      </c>
      <c r="L1184" s="10">
        <f t="shared" si="9"/>
        <v>315</v>
      </c>
      <c r="M1184" s="11">
        <v>0.39999999999999997</v>
      </c>
      <c r="O1184" s="16"/>
      <c r="P1184" s="17"/>
      <c r="Q1184" s="12"/>
      <c r="R1184" s="13"/>
    </row>
    <row r="1185" spans="1:18" ht="15.75" customHeight="1">
      <c r="A1185" s="1"/>
      <c r="B1185" s="6" t="s">
        <v>14</v>
      </c>
      <c r="C1185" s="6">
        <v>1185732</v>
      </c>
      <c r="D1185" s="7">
        <v>44333</v>
      </c>
      <c r="E1185" s="6" t="s">
        <v>15</v>
      </c>
      <c r="F1185" s="6" t="s">
        <v>59</v>
      </c>
      <c r="G1185" s="6" t="s">
        <v>60</v>
      </c>
      <c r="H1185" s="6" t="s">
        <v>20</v>
      </c>
      <c r="I1185" s="8">
        <v>0.45</v>
      </c>
      <c r="J1185" s="9">
        <v>1250</v>
      </c>
      <c r="K1185" s="10">
        <f t="shared" si="8"/>
        <v>562.5</v>
      </c>
      <c r="L1185" s="10">
        <f t="shared" si="9"/>
        <v>168.75</v>
      </c>
      <c r="M1185" s="11">
        <v>0.3</v>
      </c>
      <c r="O1185" s="16"/>
      <c r="P1185" s="17"/>
      <c r="Q1185" s="12"/>
      <c r="R1185" s="13"/>
    </row>
    <row r="1186" spans="1:18" ht="15.75" customHeight="1">
      <c r="A1186" s="1"/>
      <c r="B1186" s="6" t="s">
        <v>14</v>
      </c>
      <c r="C1186" s="6">
        <v>1185732</v>
      </c>
      <c r="D1186" s="7">
        <v>44333</v>
      </c>
      <c r="E1186" s="6" t="s">
        <v>15</v>
      </c>
      <c r="F1186" s="6" t="s">
        <v>59</v>
      </c>
      <c r="G1186" s="6" t="s">
        <v>60</v>
      </c>
      <c r="H1186" s="6" t="s">
        <v>21</v>
      </c>
      <c r="I1186" s="8">
        <v>0.54999999999999993</v>
      </c>
      <c r="J1186" s="9">
        <v>1500</v>
      </c>
      <c r="K1186" s="10">
        <f t="shared" si="8"/>
        <v>824.99999999999989</v>
      </c>
      <c r="L1186" s="10">
        <f t="shared" si="9"/>
        <v>206.24999999999997</v>
      </c>
      <c r="M1186" s="11">
        <v>0.25</v>
      </c>
      <c r="O1186" s="16"/>
      <c r="P1186" s="17"/>
      <c r="Q1186" s="12"/>
      <c r="R1186" s="13"/>
    </row>
    <row r="1187" spans="1:18" ht="15.75" customHeight="1">
      <c r="A1187" s="1"/>
      <c r="B1187" s="6" t="s">
        <v>14</v>
      </c>
      <c r="C1187" s="6">
        <v>1185732</v>
      </c>
      <c r="D1187" s="7">
        <v>44333</v>
      </c>
      <c r="E1187" s="6" t="s">
        <v>15</v>
      </c>
      <c r="F1187" s="6" t="s">
        <v>59</v>
      </c>
      <c r="G1187" s="6" t="s">
        <v>60</v>
      </c>
      <c r="H1187" s="6" t="s">
        <v>22</v>
      </c>
      <c r="I1187" s="8">
        <v>0.6</v>
      </c>
      <c r="J1187" s="9">
        <v>2750</v>
      </c>
      <c r="K1187" s="10">
        <f t="shared" si="8"/>
        <v>1650</v>
      </c>
      <c r="L1187" s="10">
        <f t="shared" si="9"/>
        <v>660</v>
      </c>
      <c r="M1187" s="11">
        <v>0.4</v>
      </c>
      <c r="O1187" s="16"/>
      <c r="P1187" s="17"/>
      <c r="Q1187" s="12"/>
      <c r="R1187" s="13"/>
    </row>
    <row r="1188" spans="1:18" ht="15.75" customHeight="1">
      <c r="A1188" s="1"/>
      <c r="B1188" s="6" t="s">
        <v>14</v>
      </c>
      <c r="C1188" s="6">
        <v>1185732</v>
      </c>
      <c r="D1188" s="7">
        <v>44366</v>
      </c>
      <c r="E1188" s="6" t="s">
        <v>15</v>
      </c>
      <c r="F1188" s="6" t="s">
        <v>59</v>
      </c>
      <c r="G1188" s="6" t="s">
        <v>60</v>
      </c>
      <c r="H1188" s="6" t="s">
        <v>17</v>
      </c>
      <c r="I1188" s="8">
        <v>0.54999999999999993</v>
      </c>
      <c r="J1188" s="9">
        <v>5250</v>
      </c>
      <c r="K1188" s="10">
        <f t="shared" si="8"/>
        <v>2887.4999999999995</v>
      </c>
      <c r="L1188" s="10">
        <f t="shared" si="9"/>
        <v>1010.6249999999998</v>
      </c>
      <c r="M1188" s="11">
        <v>0.35</v>
      </c>
      <c r="O1188" s="16"/>
      <c r="P1188" s="17"/>
      <c r="Q1188" s="12"/>
      <c r="R1188" s="13"/>
    </row>
    <row r="1189" spans="1:18" ht="15.75" customHeight="1">
      <c r="A1189" s="1"/>
      <c r="B1189" s="6" t="s">
        <v>14</v>
      </c>
      <c r="C1189" s="6">
        <v>1185732</v>
      </c>
      <c r="D1189" s="7">
        <v>44366</v>
      </c>
      <c r="E1189" s="6" t="s">
        <v>15</v>
      </c>
      <c r="F1189" s="6" t="s">
        <v>59</v>
      </c>
      <c r="G1189" s="6" t="s">
        <v>60</v>
      </c>
      <c r="H1189" s="6" t="s">
        <v>18</v>
      </c>
      <c r="I1189" s="8">
        <v>0.5</v>
      </c>
      <c r="J1189" s="9">
        <v>2750</v>
      </c>
      <c r="K1189" s="10">
        <f t="shared" si="8"/>
        <v>1375</v>
      </c>
      <c r="L1189" s="10">
        <f t="shared" si="9"/>
        <v>481.24999999999994</v>
      </c>
      <c r="M1189" s="11">
        <v>0.35</v>
      </c>
      <c r="O1189" s="16"/>
      <c r="P1189" s="17"/>
      <c r="Q1189" s="12"/>
      <c r="R1189" s="13"/>
    </row>
    <row r="1190" spans="1:18" ht="15.75" customHeight="1">
      <c r="A1190" s="1"/>
      <c r="B1190" s="6" t="s">
        <v>14</v>
      </c>
      <c r="C1190" s="6">
        <v>1185732</v>
      </c>
      <c r="D1190" s="7">
        <v>44366</v>
      </c>
      <c r="E1190" s="6" t="s">
        <v>15</v>
      </c>
      <c r="F1190" s="6" t="s">
        <v>59</v>
      </c>
      <c r="G1190" s="6" t="s">
        <v>60</v>
      </c>
      <c r="H1190" s="6" t="s">
        <v>19</v>
      </c>
      <c r="I1190" s="8">
        <v>0.45</v>
      </c>
      <c r="J1190" s="9">
        <v>2000</v>
      </c>
      <c r="K1190" s="10">
        <f t="shared" si="8"/>
        <v>900</v>
      </c>
      <c r="L1190" s="10">
        <f t="shared" si="9"/>
        <v>359.99999999999994</v>
      </c>
      <c r="M1190" s="11">
        <v>0.39999999999999997</v>
      </c>
      <c r="O1190" s="16"/>
      <c r="P1190" s="17"/>
      <c r="Q1190" s="12"/>
      <c r="R1190" s="13"/>
    </row>
    <row r="1191" spans="1:18" ht="15.75" customHeight="1">
      <c r="A1191" s="1"/>
      <c r="B1191" s="6" t="s">
        <v>14</v>
      </c>
      <c r="C1191" s="6">
        <v>1185732</v>
      </c>
      <c r="D1191" s="7">
        <v>44366</v>
      </c>
      <c r="E1191" s="6" t="s">
        <v>15</v>
      </c>
      <c r="F1191" s="6" t="s">
        <v>59</v>
      </c>
      <c r="G1191" s="6" t="s">
        <v>60</v>
      </c>
      <c r="H1191" s="6" t="s">
        <v>20</v>
      </c>
      <c r="I1191" s="8">
        <v>0.45</v>
      </c>
      <c r="J1191" s="9">
        <v>1750</v>
      </c>
      <c r="K1191" s="10">
        <f t="shared" si="8"/>
        <v>787.5</v>
      </c>
      <c r="L1191" s="10">
        <f t="shared" si="9"/>
        <v>236.25</v>
      </c>
      <c r="M1191" s="11">
        <v>0.3</v>
      </c>
      <c r="O1191" s="16"/>
      <c r="P1191" s="17"/>
      <c r="Q1191" s="12"/>
      <c r="R1191" s="13"/>
    </row>
    <row r="1192" spans="1:18" ht="15.75" customHeight="1">
      <c r="A1192" s="1"/>
      <c r="B1192" s="6" t="s">
        <v>14</v>
      </c>
      <c r="C1192" s="6">
        <v>1185732</v>
      </c>
      <c r="D1192" s="7">
        <v>44366</v>
      </c>
      <c r="E1192" s="6" t="s">
        <v>15</v>
      </c>
      <c r="F1192" s="6" t="s">
        <v>59</v>
      </c>
      <c r="G1192" s="6" t="s">
        <v>60</v>
      </c>
      <c r="H1192" s="6" t="s">
        <v>21</v>
      </c>
      <c r="I1192" s="8">
        <v>0.54999999999999993</v>
      </c>
      <c r="J1192" s="9">
        <v>1750</v>
      </c>
      <c r="K1192" s="10">
        <f t="shared" si="8"/>
        <v>962.49999999999989</v>
      </c>
      <c r="L1192" s="10">
        <f t="shared" si="9"/>
        <v>240.62499999999997</v>
      </c>
      <c r="M1192" s="11">
        <v>0.25</v>
      </c>
      <c r="O1192" s="16"/>
      <c r="P1192" s="17"/>
      <c r="Q1192" s="12"/>
      <c r="R1192" s="13"/>
    </row>
    <row r="1193" spans="1:18" ht="15.75" customHeight="1">
      <c r="A1193" s="1"/>
      <c r="B1193" s="6" t="s">
        <v>14</v>
      </c>
      <c r="C1193" s="6">
        <v>1185732</v>
      </c>
      <c r="D1193" s="7">
        <v>44366</v>
      </c>
      <c r="E1193" s="6" t="s">
        <v>15</v>
      </c>
      <c r="F1193" s="6" t="s">
        <v>59</v>
      </c>
      <c r="G1193" s="6" t="s">
        <v>60</v>
      </c>
      <c r="H1193" s="6" t="s">
        <v>22</v>
      </c>
      <c r="I1193" s="8">
        <v>0.6</v>
      </c>
      <c r="J1193" s="9">
        <v>3250</v>
      </c>
      <c r="K1193" s="10">
        <f t="shared" si="8"/>
        <v>1950</v>
      </c>
      <c r="L1193" s="10">
        <f t="shared" si="9"/>
        <v>780</v>
      </c>
      <c r="M1193" s="11">
        <v>0.4</v>
      </c>
      <c r="O1193" s="16"/>
      <c r="P1193" s="17"/>
      <c r="Q1193" s="12"/>
      <c r="R1193" s="13"/>
    </row>
    <row r="1194" spans="1:18" ht="15.75" customHeight="1">
      <c r="A1194" s="1"/>
      <c r="B1194" s="6" t="s">
        <v>14</v>
      </c>
      <c r="C1194" s="6">
        <v>1185732</v>
      </c>
      <c r="D1194" s="7">
        <v>44394</v>
      </c>
      <c r="E1194" s="6" t="s">
        <v>15</v>
      </c>
      <c r="F1194" s="6" t="s">
        <v>59</v>
      </c>
      <c r="G1194" s="6" t="s">
        <v>60</v>
      </c>
      <c r="H1194" s="6" t="s">
        <v>17</v>
      </c>
      <c r="I1194" s="8">
        <v>0.54999999999999993</v>
      </c>
      <c r="J1194" s="9">
        <v>5500</v>
      </c>
      <c r="K1194" s="10">
        <f t="shared" si="8"/>
        <v>3024.9999999999995</v>
      </c>
      <c r="L1194" s="10">
        <f t="shared" si="9"/>
        <v>1058.7499999999998</v>
      </c>
      <c r="M1194" s="11">
        <v>0.35</v>
      </c>
      <c r="O1194" s="16"/>
      <c r="P1194" s="17"/>
      <c r="Q1194" s="12"/>
      <c r="R1194" s="13"/>
    </row>
    <row r="1195" spans="1:18" ht="15.75" customHeight="1">
      <c r="A1195" s="1"/>
      <c r="B1195" s="6" t="s">
        <v>14</v>
      </c>
      <c r="C1195" s="6">
        <v>1185732</v>
      </c>
      <c r="D1195" s="7">
        <v>44394</v>
      </c>
      <c r="E1195" s="6" t="s">
        <v>15</v>
      </c>
      <c r="F1195" s="6" t="s">
        <v>59</v>
      </c>
      <c r="G1195" s="6" t="s">
        <v>60</v>
      </c>
      <c r="H1195" s="6" t="s">
        <v>18</v>
      </c>
      <c r="I1195" s="8">
        <v>0.5</v>
      </c>
      <c r="J1195" s="9">
        <v>3000</v>
      </c>
      <c r="K1195" s="10">
        <f t="shared" si="8"/>
        <v>1500</v>
      </c>
      <c r="L1195" s="10">
        <f t="shared" si="9"/>
        <v>525</v>
      </c>
      <c r="M1195" s="11">
        <v>0.35</v>
      </c>
      <c r="O1195" s="16"/>
      <c r="P1195" s="17"/>
      <c r="Q1195" s="12"/>
      <c r="R1195" s="13"/>
    </row>
    <row r="1196" spans="1:18" ht="15.75" customHeight="1">
      <c r="A1196" s="1"/>
      <c r="B1196" s="6" t="s">
        <v>14</v>
      </c>
      <c r="C1196" s="6">
        <v>1185732</v>
      </c>
      <c r="D1196" s="7">
        <v>44394</v>
      </c>
      <c r="E1196" s="6" t="s">
        <v>15</v>
      </c>
      <c r="F1196" s="6" t="s">
        <v>59</v>
      </c>
      <c r="G1196" s="6" t="s">
        <v>60</v>
      </c>
      <c r="H1196" s="6" t="s">
        <v>19</v>
      </c>
      <c r="I1196" s="8">
        <v>0.45</v>
      </c>
      <c r="J1196" s="9">
        <v>2250</v>
      </c>
      <c r="K1196" s="10">
        <f t="shared" si="8"/>
        <v>1012.5</v>
      </c>
      <c r="L1196" s="10">
        <f t="shared" si="9"/>
        <v>404.99999999999994</v>
      </c>
      <c r="M1196" s="11">
        <v>0.39999999999999997</v>
      </c>
      <c r="O1196" s="16"/>
      <c r="P1196" s="17"/>
      <c r="Q1196" s="12"/>
      <c r="R1196" s="13"/>
    </row>
    <row r="1197" spans="1:18" ht="15.75" customHeight="1">
      <c r="A1197" s="1"/>
      <c r="B1197" s="6" t="s">
        <v>14</v>
      </c>
      <c r="C1197" s="6">
        <v>1185732</v>
      </c>
      <c r="D1197" s="7">
        <v>44394</v>
      </c>
      <c r="E1197" s="6" t="s">
        <v>15</v>
      </c>
      <c r="F1197" s="6" t="s">
        <v>59</v>
      </c>
      <c r="G1197" s="6" t="s">
        <v>60</v>
      </c>
      <c r="H1197" s="6" t="s">
        <v>20</v>
      </c>
      <c r="I1197" s="8">
        <v>0.45</v>
      </c>
      <c r="J1197" s="9">
        <v>1750</v>
      </c>
      <c r="K1197" s="10">
        <f t="shared" si="8"/>
        <v>787.5</v>
      </c>
      <c r="L1197" s="10">
        <f t="shared" si="9"/>
        <v>236.25</v>
      </c>
      <c r="M1197" s="11">
        <v>0.3</v>
      </c>
      <c r="O1197" s="16"/>
      <c r="P1197" s="17"/>
      <c r="Q1197" s="12"/>
      <c r="R1197" s="13"/>
    </row>
    <row r="1198" spans="1:18" ht="15.75" customHeight="1">
      <c r="A1198" s="1"/>
      <c r="B1198" s="6" t="s">
        <v>14</v>
      </c>
      <c r="C1198" s="6">
        <v>1185732</v>
      </c>
      <c r="D1198" s="7">
        <v>44394</v>
      </c>
      <c r="E1198" s="6" t="s">
        <v>15</v>
      </c>
      <c r="F1198" s="6" t="s">
        <v>59</v>
      </c>
      <c r="G1198" s="6" t="s">
        <v>60</v>
      </c>
      <c r="H1198" s="6" t="s">
        <v>21</v>
      </c>
      <c r="I1198" s="8">
        <v>0.54999999999999993</v>
      </c>
      <c r="J1198" s="9">
        <v>2000</v>
      </c>
      <c r="K1198" s="10">
        <f t="shared" si="8"/>
        <v>1099.9999999999998</v>
      </c>
      <c r="L1198" s="10">
        <f t="shared" si="9"/>
        <v>274.99999999999994</v>
      </c>
      <c r="M1198" s="11">
        <v>0.25</v>
      </c>
      <c r="O1198" s="16"/>
      <c r="P1198" s="17"/>
      <c r="Q1198" s="12"/>
      <c r="R1198" s="13"/>
    </row>
    <row r="1199" spans="1:18" ht="15.75" customHeight="1">
      <c r="A1199" s="1"/>
      <c r="B1199" s="6" t="s">
        <v>14</v>
      </c>
      <c r="C1199" s="6">
        <v>1185732</v>
      </c>
      <c r="D1199" s="7">
        <v>44394</v>
      </c>
      <c r="E1199" s="6" t="s">
        <v>15</v>
      </c>
      <c r="F1199" s="6" t="s">
        <v>59</v>
      </c>
      <c r="G1199" s="6" t="s">
        <v>60</v>
      </c>
      <c r="H1199" s="6" t="s">
        <v>22</v>
      </c>
      <c r="I1199" s="8">
        <v>0.6</v>
      </c>
      <c r="J1199" s="9">
        <v>3750</v>
      </c>
      <c r="K1199" s="10">
        <f t="shared" si="8"/>
        <v>2250</v>
      </c>
      <c r="L1199" s="10">
        <f t="shared" si="9"/>
        <v>900</v>
      </c>
      <c r="M1199" s="11">
        <v>0.4</v>
      </c>
      <c r="O1199" s="16"/>
      <c r="P1199" s="17"/>
      <c r="Q1199" s="12"/>
      <c r="R1199" s="13"/>
    </row>
    <row r="1200" spans="1:18" ht="15.75" customHeight="1">
      <c r="A1200" s="1"/>
      <c r="B1200" s="6" t="s">
        <v>14</v>
      </c>
      <c r="C1200" s="6">
        <v>1185732</v>
      </c>
      <c r="D1200" s="7">
        <v>44426</v>
      </c>
      <c r="E1200" s="6" t="s">
        <v>15</v>
      </c>
      <c r="F1200" s="6" t="s">
        <v>59</v>
      </c>
      <c r="G1200" s="6" t="s">
        <v>60</v>
      </c>
      <c r="H1200" s="6" t="s">
        <v>17</v>
      </c>
      <c r="I1200" s="8">
        <v>0.54999999999999993</v>
      </c>
      <c r="J1200" s="9">
        <v>5250</v>
      </c>
      <c r="K1200" s="10">
        <f t="shared" si="8"/>
        <v>2887.4999999999995</v>
      </c>
      <c r="L1200" s="10">
        <f t="shared" si="9"/>
        <v>1010.6249999999998</v>
      </c>
      <c r="M1200" s="11">
        <v>0.35</v>
      </c>
      <c r="O1200" s="16"/>
      <c r="P1200" s="17"/>
      <c r="Q1200" s="12"/>
      <c r="R1200" s="13"/>
    </row>
    <row r="1201" spans="1:18" ht="15.75" customHeight="1">
      <c r="A1201" s="1"/>
      <c r="B1201" s="6" t="s">
        <v>14</v>
      </c>
      <c r="C1201" s="6">
        <v>1185732</v>
      </c>
      <c r="D1201" s="7">
        <v>44426</v>
      </c>
      <c r="E1201" s="6" t="s">
        <v>15</v>
      </c>
      <c r="F1201" s="6" t="s">
        <v>59</v>
      </c>
      <c r="G1201" s="6" t="s">
        <v>60</v>
      </c>
      <c r="H1201" s="6" t="s">
        <v>18</v>
      </c>
      <c r="I1201" s="8">
        <v>0.5</v>
      </c>
      <c r="J1201" s="9">
        <v>3000</v>
      </c>
      <c r="K1201" s="10">
        <f t="shared" si="8"/>
        <v>1500</v>
      </c>
      <c r="L1201" s="10">
        <f t="shared" si="9"/>
        <v>525</v>
      </c>
      <c r="M1201" s="11">
        <v>0.35</v>
      </c>
      <c r="O1201" s="16"/>
      <c r="P1201" s="17"/>
      <c r="Q1201" s="12"/>
      <c r="R1201" s="13"/>
    </row>
    <row r="1202" spans="1:18" ht="15.75" customHeight="1">
      <c r="A1202" s="1"/>
      <c r="B1202" s="6" t="s">
        <v>14</v>
      </c>
      <c r="C1202" s="6">
        <v>1185732</v>
      </c>
      <c r="D1202" s="7">
        <v>44426</v>
      </c>
      <c r="E1202" s="6" t="s">
        <v>15</v>
      </c>
      <c r="F1202" s="6" t="s">
        <v>59</v>
      </c>
      <c r="G1202" s="6" t="s">
        <v>60</v>
      </c>
      <c r="H1202" s="6" t="s">
        <v>19</v>
      </c>
      <c r="I1202" s="8">
        <v>0.45</v>
      </c>
      <c r="J1202" s="9">
        <v>2250</v>
      </c>
      <c r="K1202" s="10">
        <f t="shared" si="8"/>
        <v>1012.5</v>
      </c>
      <c r="L1202" s="10">
        <f t="shared" si="9"/>
        <v>404.99999999999994</v>
      </c>
      <c r="M1202" s="11">
        <v>0.39999999999999997</v>
      </c>
      <c r="O1202" s="16"/>
      <c r="P1202" s="17"/>
      <c r="Q1202" s="12"/>
      <c r="R1202" s="13"/>
    </row>
    <row r="1203" spans="1:18" ht="15.75" customHeight="1">
      <c r="A1203" s="1"/>
      <c r="B1203" s="6" t="s">
        <v>14</v>
      </c>
      <c r="C1203" s="6">
        <v>1185732</v>
      </c>
      <c r="D1203" s="7">
        <v>44426</v>
      </c>
      <c r="E1203" s="6" t="s">
        <v>15</v>
      </c>
      <c r="F1203" s="6" t="s">
        <v>59</v>
      </c>
      <c r="G1203" s="6" t="s">
        <v>60</v>
      </c>
      <c r="H1203" s="6" t="s">
        <v>20</v>
      </c>
      <c r="I1203" s="8">
        <v>0.45</v>
      </c>
      <c r="J1203" s="9">
        <v>1750</v>
      </c>
      <c r="K1203" s="10">
        <f t="shared" si="8"/>
        <v>787.5</v>
      </c>
      <c r="L1203" s="10">
        <f t="shared" si="9"/>
        <v>236.25</v>
      </c>
      <c r="M1203" s="11">
        <v>0.3</v>
      </c>
      <c r="O1203" s="16"/>
      <c r="P1203" s="17"/>
      <c r="Q1203" s="12"/>
      <c r="R1203" s="13"/>
    </row>
    <row r="1204" spans="1:18" ht="15.75" customHeight="1">
      <c r="A1204" s="1"/>
      <c r="B1204" s="6" t="s">
        <v>14</v>
      </c>
      <c r="C1204" s="6">
        <v>1185732</v>
      </c>
      <c r="D1204" s="7">
        <v>44426</v>
      </c>
      <c r="E1204" s="6" t="s">
        <v>15</v>
      </c>
      <c r="F1204" s="6" t="s">
        <v>59</v>
      </c>
      <c r="G1204" s="6" t="s">
        <v>60</v>
      </c>
      <c r="H1204" s="6" t="s">
        <v>21</v>
      </c>
      <c r="I1204" s="8">
        <v>0.54999999999999993</v>
      </c>
      <c r="J1204" s="9">
        <v>1500</v>
      </c>
      <c r="K1204" s="10">
        <f t="shared" si="8"/>
        <v>824.99999999999989</v>
      </c>
      <c r="L1204" s="10">
        <f t="shared" si="9"/>
        <v>206.24999999999997</v>
      </c>
      <c r="M1204" s="11">
        <v>0.25</v>
      </c>
      <c r="O1204" s="16"/>
      <c r="P1204" s="17"/>
      <c r="Q1204" s="12"/>
      <c r="R1204" s="13"/>
    </row>
    <row r="1205" spans="1:18" ht="15.75" customHeight="1">
      <c r="A1205" s="1"/>
      <c r="B1205" s="6" t="s">
        <v>14</v>
      </c>
      <c r="C1205" s="6">
        <v>1185732</v>
      </c>
      <c r="D1205" s="7">
        <v>44426</v>
      </c>
      <c r="E1205" s="6" t="s">
        <v>15</v>
      </c>
      <c r="F1205" s="6" t="s">
        <v>59</v>
      </c>
      <c r="G1205" s="6" t="s">
        <v>60</v>
      </c>
      <c r="H1205" s="6" t="s">
        <v>22</v>
      </c>
      <c r="I1205" s="8">
        <v>0.6</v>
      </c>
      <c r="J1205" s="9">
        <v>3250</v>
      </c>
      <c r="K1205" s="10">
        <f t="shared" si="8"/>
        <v>1950</v>
      </c>
      <c r="L1205" s="10">
        <f t="shared" si="9"/>
        <v>780</v>
      </c>
      <c r="M1205" s="11">
        <v>0.4</v>
      </c>
      <c r="O1205" s="16"/>
      <c r="P1205" s="17"/>
      <c r="Q1205" s="12"/>
      <c r="R1205" s="13"/>
    </row>
    <row r="1206" spans="1:18" ht="15.75" customHeight="1">
      <c r="A1206" s="1"/>
      <c r="B1206" s="6" t="s">
        <v>14</v>
      </c>
      <c r="C1206" s="6">
        <v>1185732</v>
      </c>
      <c r="D1206" s="7">
        <v>44456</v>
      </c>
      <c r="E1206" s="6" t="s">
        <v>15</v>
      </c>
      <c r="F1206" s="6" t="s">
        <v>59</v>
      </c>
      <c r="G1206" s="6" t="s">
        <v>60</v>
      </c>
      <c r="H1206" s="6" t="s">
        <v>17</v>
      </c>
      <c r="I1206" s="8">
        <v>0.54999999999999993</v>
      </c>
      <c r="J1206" s="9">
        <v>4500</v>
      </c>
      <c r="K1206" s="10">
        <f t="shared" si="8"/>
        <v>2474.9999999999995</v>
      </c>
      <c r="L1206" s="10">
        <f t="shared" si="9"/>
        <v>866.24999999999977</v>
      </c>
      <c r="M1206" s="11">
        <v>0.35</v>
      </c>
      <c r="O1206" s="16"/>
      <c r="P1206" s="17"/>
      <c r="Q1206" s="12"/>
      <c r="R1206" s="13"/>
    </row>
    <row r="1207" spans="1:18" ht="15.75" customHeight="1">
      <c r="A1207" s="1"/>
      <c r="B1207" s="6" t="s">
        <v>14</v>
      </c>
      <c r="C1207" s="6">
        <v>1185732</v>
      </c>
      <c r="D1207" s="7">
        <v>44456</v>
      </c>
      <c r="E1207" s="6" t="s">
        <v>15</v>
      </c>
      <c r="F1207" s="6" t="s">
        <v>59</v>
      </c>
      <c r="G1207" s="6" t="s">
        <v>60</v>
      </c>
      <c r="H1207" s="6" t="s">
        <v>18</v>
      </c>
      <c r="I1207" s="8">
        <v>0.5</v>
      </c>
      <c r="J1207" s="9">
        <v>2500</v>
      </c>
      <c r="K1207" s="10">
        <f t="shared" si="8"/>
        <v>1250</v>
      </c>
      <c r="L1207" s="10">
        <f t="shared" si="9"/>
        <v>437.5</v>
      </c>
      <c r="M1207" s="11">
        <v>0.35</v>
      </c>
      <c r="O1207" s="16"/>
      <c r="P1207" s="17"/>
      <c r="Q1207" s="12"/>
      <c r="R1207" s="13"/>
    </row>
    <row r="1208" spans="1:18" ht="15.75" customHeight="1">
      <c r="A1208" s="1"/>
      <c r="B1208" s="6" t="s">
        <v>14</v>
      </c>
      <c r="C1208" s="6">
        <v>1185732</v>
      </c>
      <c r="D1208" s="7">
        <v>44456</v>
      </c>
      <c r="E1208" s="6" t="s">
        <v>15</v>
      </c>
      <c r="F1208" s="6" t="s">
        <v>59</v>
      </c>
      <c r="G1208" s="6" t="s">
        <v>60</v>
      </c>
      <c r="H1208" s="6" t="s">
        <v>19</v>
      </c>
      <c r="I1208" s="8">
        <v>0.45</v>
      </c>
      <c r="J1208" s="9">
        <v>1500</v>
      </c>
      <c r="K1208" s="10">
        <f t="shared" si="8"/>
        <v>675</v>
      </c>
      <c r="L1208" s="10">
        <f t="shared" si="9"/>
        <v>270</v>
      </c>
      <c r="M1208" s="11">
        <v>0.39999999999999997</v>
      </c>
      <c r="O1208" s="16"/>
      <c r="P1208" s="17"/>
      <c r="Q1208" s="12"/>
      <c r="R1208" s="13"/>
    </row>
    <row r="1209" spans="1:18" ht="15.75" customHeight="1">
      <c r="A1209" s="1"/>
      <c r="B1209" s="6" t="s">
        <v>14</v>
      </c>
      <c r="C1209" s="6">
        <v>1185732</v>
      </c>
      <c r="D1209" s="7">
        <v>44456</v>
      </c>
      <c r="E1209" s="6" t="s">
        <v>15</v>
      </c>
      <c r="F1209" s="6" t="s">
        <v>59</v>
      </c>
      <c r="G1209" s="6" t="s">
        <v>60</v>
      </c>
      <c r="H1209" s="6" t="s">
        <v>20</v>
      </c>
      <c r="I1209" s="8">
        <v>0.45</v>
      </c>
      <c r="J1209" s="9">
        <v>1250</v>
      </c>
      <c r="K1209" s="10">
        <f t="shared" si="8"/>
        <v>562.5</v>
      </c>
      <c r="L1209" s="10">
        <f t="shared" si="9"/>
        <v>168.75</v>
      </c>
      <c r="M1209" s="11">
        <v>0.3</v>
      </c>
      <c r="O1209" s="16"/>
      <c r="P1209" s="17"/>
      <c r="Q1209" s="12"/>
      <c r="R1209" s="13"/>
    </row>
    <row r="1210" spans="1:18" ht="15.75" customHeight="1">
      <c r="A1210" s="1"/>
      <c r="B1210" s="6" t="s">
        <v>14</v>
      </c>
      <c r="C1210" s="6">
        <v>1185732</v>
      </c>
      <c r="D1210" s="7">
        <v>44456</v>
      </c>
      <c r="E1210" s="6" t="s">
        <v>15</v>
      </c>
      <c r="F1210" s="6" t="s">
        <v>59</v>
      </c>
      <c r="G1210" s="6" t="s">
        <v>60</v>
      </c>
      <c r="H1210" s="6" t="s">
        <v>21</v>
      </c>
      <c r="I1210" s="8">
        <v>0.54999999999999993</v>
      </c>
      <c r="J1210" s="9">
        <v>1250</v>
      </c>
      <c r="K1210" s="10">
        <f t="shared" si="8"/>
        <v>687.49999999999989</v>
      </c>
      <c r="L1210" s="10">
        <f t="shared" si="9"/>
        <v>171.87499999999997</v>
      </c>
      <c r="M1210" s="11">
        <v>0.25</v>
      </c>
      <c r="O1210" s="16"/>
      <c r="P1210" s="17"/>
      <c r="Q1210" s="12"/>
      <c r="R1210" s="13"/>
    </row>
    <row r="1211" spans="1:18" ht="15.75" customHeight="1">
      <c r="A1211" s="1"/>
      <c r="B1211" s="6" t="s">
        <v>14</v>
      </c>
      <c r="C1211" s="6">
        <v>1185732</v>
      </c>
      <c r="D1211" s="7">
        <v>44456</v>
      </c>
      <c r="E1211" s="6" t="s">
        <v>15</v>
      </c>
      <c r="F1211" s="6" t="s">
        <v>59</v>
      </c>
      <c r="G1211" s="6" t="s">
        <v>60</v>
      </c>
      <c r="H1211" s="6" t="s">
        <v>22</v>
      </c>
      <c r="I1211" s="8">
        <v>0.6</v>
      </c>
      <c r="J1211" s="9">
        <v>2250</v>
      </c>
      <c r="K1211" s="10">
        <f t="shared" si="8"/>
        <v>1350</v>
      </c>
      <c r="L1211" s="10">
        <f t="shared" si="9"/>
        <v>540</v>
      </c>
      <c r="M1211" s="11">
        <v>0.4</v>
      </c>
      <c r="O1211" s="16"/>
      <c r="P1211" s="17"/>
      <c r="Q1211" s="12"/>
      <c r="R1211" s="13"/>
    </row>
    <row r="1212" spans="1:18" ht="15.75" customHeight="1">
      <c r="A1212" s="1"/>
      <c r="B1212" s="6" t="s">
        <v>14</v>
      </c>
      <c r="C1212" s="6">
        <v>1185732</v>
      </c>
      <c r="D1212" s="7">
        <v>44488</v>
      </c>
      <c r="E1212" s="6" t="s">
        <v>15</v>
      </c>
      <c r="F1212" s="6" t="s">
        <v>59</v>
      </c>
      <c r="G1212" s="6" t="s">
        <v>60</v>
      </c>
      <c r="H1212" s="6" t="s">
        <v>17</v>
      </c>
      <c r="I1212" s="8">
        <v>0.6</v>
      </c>
      <c r="J1212" s="9">
        <v>4000</v>
      </c>
      <c r="K1212" s="10">
        <f t="shared" si="8"/>
        <v>2400</v>
      </c>
      <c r="L1212" s="10">
        <f t="shared" si="9"/>
        <v>840</v>
      </c>
      <c r="M1212" s="11">
        <v>0.35</v>
      </c>
      <c r="O1212" s="16"/>
      <c r="P1212" s="17"/>
      <c r="Q1212" s="12"/>
      <c r="R1212" s="13"/>
    </row>
    <row r="1213" spans="1:18" ht="15.75" customHeight="1">
      <c r="A1213" s="1"/>
      <c r="B1213" s="6" t="s">
        <v>14</v>
      </c>
      <c r="C1213" s="6">
        <v>1185732</v>
      </c>
      <c r="D1213" s="7">
        <v>44488</v>
      </c>
      <c r="E1213" s="6" t="s">
        <v>15</v>
      </c>
      <c r="F1213" s="6" t="s">
        <v>59</v>
      </c>
      <c r="G1213" s="6" t="s">
        <v>60</v>
      </c>
      <c r="H1213" s="6" t="s">
        <v>18</v>
      </c>
      <c r="I1213" s="8">
        <v>0.55000000000000004</v>
      </c>
      <c r="J1213" s="9">
        <v>2250</v>
      </c>
      <c r="K1213" s="10">
        <f t="shared" si="8"/>
        <v>1237.5</v>
      </c>
      <c r="L1213" s="10">
        <f t="shared" si="9"/>
        <v>433.125</v>
      </c>
      <c r="M1213" s="11">
        <v>0.35</v>
      </c>
      <c r="O1213" s="16"/>
      <c r="P1213" s="17"/>
      <c r="Q1213" s="12"/>
      <c r="R1213" s="13"/>
    </row>
    <row r="1214" spans="1:18" ht="15.75" customHeight="1">
      <c r="A1214" s="1"/>
      <c r="B1214" s="6" t="s">
        <v>14</v>
      </c>
      <c r="C1214" s="6">
        <v>1185732</v>
      </c>
      <c r="D1214" s="7">
        <v>44488</v>
      </c>
      <c r="E1214" s="6" t="s">
        <v>15</v>
      </c>
      <c r="F1214" s="6" t="s">
        <v>59</v>
      </c>
      <c r="G1214" s="6" t="s">
        <v>60</v>
      </c>
      <c r="H1214" s="6" t="s">
        <v>19</v>
      </c>
      <c r="I1214" s="8">
        <v>0.55000000000000004</v>
      </c>
      <c r="J1214" s="9">
        <v>1250</v>
      </c>
      <c r="K1214" s="10">
        <f t="shared" si="8"/>
        <v>687.5</v>
      </c>
      <c r="L1214" s="10">
        <f t="shared" si="9"/>
        <v>275</v>
      </c>
      <c r="M1214" s="11">
        <v>0.39999999999999997</v>
      </c>
      <c r="O1214" s="16"/>
      <c r="P1214" s="17"/>
      <c r="Q1214" s="12"/>
      <c r="R1214" s="13"/>
    </row>
    <row r="1215" spans="1:18" ht="15.75" customHeight="1">
      <c r="A1215" s="1"/>
      <c r="B1215" s="6" t="s">
        <v>14</v>
      </c>
      <c r="C1215" s="6">
        <v>1185732</v>
      </c>
      <c r="D1215" s="7">
        <v>44488</v>
      </c>
      <c r="E1215" s="6" t="s">
        <v>15</v>
      </c>
      <c r="F1215" s="6" t="s">
        <v>59</v>
      </c>
      <c r="G1215" s="6" t="s">
        <v>60</v>
      </c>
      <c r="H1215" s="6" t="s">
        <v>20</v>
      </c>
      <c r="I1215" s="8">
        <v>0.55000000000000004</v>
      </c>
      <c r="J1215" s="9">
        <v>1000</v>
      </c>
      <c r="K1215" s="10">
        <f t="shared" si="8"/>
        <v>550</v>
      </c>
      <c r="L1215" s="10">
        <f t="shared" si="9"/>
        <v>165</v>
      </c>
      <c r="M1215" s="11">
        <v>0.3</v>
      </c>
      <c r="O1215" s="16"/>
      <c r="P1215" s="17"/>
      <c r="Q1215" s="12"/>
      <c r="R1215" s="13"/>
    </row>
    <row r="1216" spans="1:18" ht="15.75" customHeight="1">
      <c r="A1216" s="1"/>
      <c r="B1216" s="6" t="s">
        <v>14</v>
      </c>
      <c r="C1216" s="6">
        <v>1185732</v>
      </c>
      <c r="D1216" s="7">
        <v>44488</v>
      </c>
      <c r="E1216" s="6" t="s">
        <v>15</v>
      </c>
      <c r="F1216" s="6" t="s">
        <v>59</v>
      </c>
      <c r="G1216" s="6" t="s">
        <v>60</v>
      </c>
      <c r="H1216" s="6" t="s">
        <v>21</v>
      </c>
      <c r="I1216" s="8">
        <v>0.65</v>
      </c>
      <c r="J1216" s="9">
        <v>1000</v>
      </c>
      <c r="K1216" s="10">
        <f t="shared" si="8"/>
        <v>650</v>
      </c>
      <c r="L1216" s="10">
        <f t="shared" si="9"/>
        <v>162.5</v>
      </c>
      <c r="M1216" s="11">
        <v>0.25</v>
      </c>
      <c r="O1216" s="16"/>
      <c r="P1216" s="17"/>
      <c r="Q1216" s="12"/>
      <c r="R1216" s="13"/>
    </row>
    <row r="1217" spans="1:18" ht="15.75" customHeight="1">
      <c r="A1217" s="1"/>
      <c r="B1217" s="6" t="s">
        <v>14</v>
      </c>
      <c r="C1217" s="6">
        <v>1185732</v>
      </c>
      <c r="D1217" s="7">
        <v>44488</v>
      </c>
      <c r="E1217" s="6" t="s">
        <v>15</v>
      </c>
      <c r="F1217" s="6" t="s">
        <v>59</v>
      </c>
      <c r="G1217" s="6" t="s">
        <v>60</v>
      </c>
      <c r="H1217" s="6" t="s">
        <v>22</v>
      </c>
      <c r="I1217" s="8">
        <v>0.7</v>
      </c>
      <c r="J1217" s="9">
        <v>2250</v>
      </c>
      <c r="K1217" s="10">
        <f t="shared" si="8"/>
        <v>1575</v>
      </c>
      <c r="L1217" s="10">
        <f t="shared" si="9"/>
        <v>630</v>
      </c>
      <c r="M1217" s="11">
        <v>0.4</v>
      </c>
      <c r="O1217" s="16"/>
      <c r="P1217" s="17"/>
      <c r="Q1217" s="12"/>
      <c r="R1217" s="13"/>
    </row>
    <row r="1218" spans="1:18" ht="15.75" customHeight="1">
      <c r="A1218" s="1"/>
      <c r="B1218" s="6" t="s">
        <v>14</v>
      </c>
      <c r="C1218" s="6">
        <v>1185732</v>
      </c>
      <c r="D1218" s="7">
        <v>44518</v>
      </c>
      <c r="E1218" s="6" t="s">
        <v>15</v>
      </c>
      <c r="F1218" s="6" t="s">
        <v>59</v>
      </c>
      <c r="G1218" s="6" t="s">
        <v>60</v>
      </c>
      <c r="H1218" s="6" t="s">
        <v>17</v>
      </c>
      <c r="I1218" s="8">
        <v>0.65</v>
      </c>
      <c r="J1218" s="9">
        <v>3750</v>
      </c>
      <c r="K1218" s="10">
        <f t="shared" si="8"/>
        <v>2437.5</v>
      </c>
      <c r="L1218" s="10">
        <f t="shared" si="9"/>
        <v>853.125</v>
      </c>
      <c r="M1218" s="11">
        <v>0.35</v>
      </c>
      <c r="O1218" s="16"/>
      <c r="P1218" s="17"/>
      <c r="Q1218" s="12"/>
      <c r="R1218" s="13"/>
    </row>
    <row r="1219" spans="1:18" ht="15.75" customHeight="1">
      <c r="A1219" s="1"/>
      <c r="B1219" s="6" t="s">
        <v>14</v>
      </c>
      <c r="C1219" s="6">
        <v>1185732</v>
      </c>
      <c r="D1219" s="7">
        <v>44518</v>
      </c>
      <c r="E1219" s="6" t="s">
        <v>15</v>
      </c>
      <c r="F1219" s="6" t="s">
        <v>59</v>
      </c>
      <c r="G1219" s="6" t="s">
        <v>60</v>
      </c>
      <c r="H1219" s="6" t="s">
        <v>18</v>
      </c>
      <c r="I1219" s="8">
        <v>0.55000000000000004</v>
      </c>
      <c r="J1219" s="9">
        <v>2000</v>
      </c>
      <c r="K1219" s="10">
        <f t="shared" si="8"/>
        <v>1100</v>
      </c>
      <c r="L1219" s="10">
        <f t="shared" si="9"/>
        <v>385</v>
      </c>
      <c r="M1219" s="11">
        <v>0.35</v>
      </c>
      <c r="O1219" s="16"/>
      <c r="P1219" s="17"/>
      <c r="Q1219" s="12"/>
      <c r="R1219" s="13"/>
    </row>
    <row r="1220" spans="1:18" ht="15.75" customHeight="1">
      <c r="A1220" s="1"/>
      <c r="B1220" s="6" t="s">
        <v>14</v>
      </c>
      <c r="C1220" s="6">
        <v>1185732</v>
      </c>
      <c r="D1220" s="7">
        <v>44518</v>
      </c>
      <c r="E1220" s="6" t="s">
        <v>15</v>
      </c>
      <c r="F1220" s="6" t="s">
        <v>59</v>
      </c>
      <c r="G1220" s="6" t="s">
        <v>60</v>
      </c>
      <c r="H1220" s="6" t="s">
        <v>19</v>
      </c>
      <c r="I1220" s="8">
        <v>0.55000000000000004</v>
      </c>
      <c r="J1220" s="9">
        <v>1950</v>
      </c>
      <c r="K1220" s="10">
        <f t="shared" si="8"/>
        <v>1072.5</v>
      </c>
      <c r="L1220" s="10">
        <f t="shared" si="9"/>
        <v>428.99999999999994</v>
      </c>
      <c r="M1220" s="11">
        <v>0.39999999999999997</v>
      </c>
      <c r="O1220" s="16"/>
      <c r="P1220" s="17"/>
      <c r="Q1220" s="12"/>
      <c r="R1220" s="13"/>
    </row>
    <row r="1221" spans="1:18" ht="15.75" customHeight="1">
      <c r="A1221" s="1"/>
      <c r="B1221" s="6" t="s">
        <v>14</v>
      </c>
      <c r="C1221" s="6">
        <v>1185732</v>
      </c>
      <c r="D1221" s="7">
        <v>44518</v>
      </c>
      <c r="E1221" s="6" t="s">
        <v>15</v>
      </c>
      <c r="F1221" s="6" t="s">
        <v>59</v>
      </c>
      <c r="G1221" s="6" t="s">
        <v>60</v>
      </c>
      <c r="H1221" s="6" t="s">
        <v>20</v>
      </c>
      <c r="I1221" s="8">
        <v>0.55000000000000004</v>
      </c>
      <c r="J1221" s="9">
        <v>1750</v>
      </c>
      <c r="K1221" s="10">
        <f t="shared" si="8"/>
        <v>962.50000000000011</v>
      </c>
      <c r="L1221" s="10">
        <f t="shared" si="9"/>
        <v>288.75</v>
      </c>
      <c r="M1221" s="11">
        <v>0.3</v>
      </c>
      <c r="O1221" s="16"/>
      <c r="P1221" s="17"/>
      <c r="Q1221" s="12"/>
      <c r="R1221" s="13"/>
    </row>
    <row r="1222" spans="1:18" ht="15.75" customHeight="1">
      <c r="A1222" s="1"/>
      <c r="B1222" s="6" t="s">
        <v>14</v>
      </c>
      <c r="C1222" s="6">
        <v>1185732</v>
      </c>
      <c r="D1222" s="7">
        <v>44518</v>
      </c>
      <c r="E1222" s="6" t="s">
        <v>15</v>
      </c>
      <c r="F1222" s="6" t="s">
        <v>59</v>
      </c>
      <c r="G1222" s="6" t="s">
        <v>60</v>
      </c>
      <c r="H1222" s="6" t="s">
        <v>21</v>
      </c>
      <c r="I1222" s="8">
        <v>0.65</v>
      </c>
      <c r="J1222" s="9">
        <v>1500</v>
      </c>
      <c r="K1222" s="10">
        <f t="shared" si="8"/>
        <v>975</v>
      </c>
      <c r="L1222" s="10">
        <f t="shared" si="9"/>
        <v>243.75</v>
      </c>
      <c r="M1222" s="11">
        <v>0.25</v>
      </c>
      <c r="O1222" s="16"/>
      <c r="P1222" s="17"/>
      <c r="Q1222" s="12"/>
      <c r="R1222" s="13"/>
    </row>
    <row r="1223" spans="1:18" ht="15.75" customHeight="1">
      <c r="A1223" s="1"/>
      <c r="B1223" s="6" t="s">
        <v>14</v>
      </c>
      <c r="C1223" s="6">
        <v>1185732</v>
      </c>
      <c r="D1223" s="7">
        <v>44518</v>
      </c>
      <c r="E1223" s="6" t="s">
        <v>15</v>
      </c>
      <c r="F1223" s="6" t="s">
        <v>59</v>
      </c>
      <c r="G1223" s="6" t="s">
        <v>60</v>
      </c>
      <c r="H1223" s="6" t="s">
        <v>22</v>
      </c>
      <c r="I1223" s="8">
        <v>0.7</v>
      </c>
      <c r="J1223" s="9">
        <v>2500</v>
      </c>
      <c r="K1223" s="10">
        <f t="shared" si="8"/>
        <v>1750</v>
      </c>
      <c r="L1223" s="10">
        <f t="shared" si="9"/>
        <v>700</v>
      </c>
      <c r="M1223" s="11">
        <v>0.4</v>
      </c>
      <c r="O1223" s="16"/>
      <c r="P1223" s="17"/>
      <c r="Q1223" s="12"/>
      <c r="R1223" s="13"/>
    </row>
    <row r="1224" spans="1:18" ht="15.75" customHeight="1">
      <c r="A1224" s="1"/>
      <c r="B1224" s="6" t="s">
        <v>14</v>
      </c>
      <c r="C1224" s="6">
        <v>1185732</v>
      </c>
      <c r="D1224" s="7">
        <v>44547</v>
      </c>
      <c r="E1224" s="6" t="s">
        <v>15</v>
      </c>
      <c r="F1224" s="6" t="s">
        <v>59</v>
      </c>
      <c r="G1224" s="6" t="s">
        <v>60</v>
      </c>
      <c r="H1224" s="6" t="s">
        <v>17</v>
      </c>
      <c r="I1224" s="8">
        <v>0.65</v>
      </c>
      <c r="J1224" s="9">
        <v>4750</v>
      </c>
      <c r="K1224" s="10">
        <f t="shared" si="8"/>
        <v>3087.5</v>
      </c>
      <c r="L1224" s="10">
        <f t="shared" si="9"/>
        <v>1080.625</v>
      </c>
      <c r="M1224" s="11">
        <v>0.35</v>
      </c>
      <c r="O1224" s="16"/>
      <c r="P1224" s="17"/>
      <c r="Q1224" s="12"/>
      <c r="R1224" s="13"/>
    </row>
    <row r="1225" spans="1:18" ht="15.75" customHeight="1">
      <c r="A1225" s="1"/>
      <c r="B1225" s="6" t="s">
        <v>14</v>
      </c>
      <c r="C1225" s="6">
        <v>1185732</v>
      </c>
      <c r="D1225" s="7">
        <v>44547</v>
      </c>
      <c r="E1225" s="6" t="s">
        <v>15</v>
      </c>
      <c r="F1225" s="6" t="s">
        <v>59</v>
      </c>
      <c r="G1225" s="6" t="s">
        <v>60</v>
      </c>
      <c r="H1225" s="6" t="s">
        <v>18</v>
      </c>
      <c r="I1225" s="8">
        <v>0.55000000000000004</v>
      </c>
      <c r="J1225" s="9">
        <v>2750</v>
      </c>
      <c r="K1225" s="10">
        <f t="shared" si="8"/>
        <v>1512.5000000000002</v>
      </c>
      <c r="L1225" s="10">
        <f t="shared" si="9"/>
        <v>529.375</v>
      </c>
      <c r="M1225" s="11">
        <v>0.35</v>
      </c>
      <c r="O1225" s="16"/>
      <c r="P1225" s="17"/>
      <c r="Q1225" s="12"/>
      <c r="R1225" s="13"/>
    </row>
    <row r="1226" spans="1:18" ht="15.75" customHeight="1">
      <c r="A1226" s="1"/>
      <c r="B1226" s="6" t="s">
        <v>14</v>
      </c>
      <c r="C1226" s="6">
        <v>1185732</v>
      </c>
      <c r="D1226" s="7">
        <v>44547</v>
      </c>
      <c r="E1226" s="6" t="s">
        <v>15</v>
      </c>
      <c r="F1226" s="6" t="s">
        <v>59</v>
      </c>
      <c r="G1226" s="6" t="s">
        <v>60</v>
      </c>
      <c r="H1226" s="6" t="s">
        <v>19</v>
      </c>
      <c r="I1226" s="8">
        <v>0.55000000000000004</v>
      </c>
      <c r="J1226" s="9">
        <v>2500</v>
      </c>
      <c r="K1226" s="10">
        <f t="shared" si="8"/>
        <v>1375</v>
      </c>
      <c r="L1226" s="10">
        <f t="shared" si="9"/>
        <v>550</v>
      </c>
      <c r="M1226" s="11">
        <v>0.39999999999999997</v>
      </c>
      <c r="O1226" s="16"/>
      <c r="P1226" s="17"/>
      <c r="Q1226" s="12"/>
      <c r="R1226" s="13"/>
    </row>
    <row r="1227" spans="1:18" ht="15.75" customHeight="1">
      <c r="A1227" s="1"/>
      <c r="B1227" s="6" t="s">
        <v>14</v>
      </c>
      <c r="C1227" s="6">
        <v>1185732</v>
      </c>
      <c r="D1227" s="7">
        <v>44547</v>
      </c>
      <c r="E1227" s="6" t="s">
        <v>15</v>
      </c>
      <c r="F1227" s="6" t="s">
        <v>59</v>
      </c>
      <c r="G1227" s="6" t="s">
        <v>60</v>
      </c>
      <c r="H1227" s="6" t="s">
        <v>20</v>
      </c>
      <c r="I1227" s="8">
        <v>0.55000000000000004</v>
      </c>
      <c r="J1227" s="9">
        <v>2000</v>
      </c>
      <c r="K1227" s="10">
        <f t="shared" si="8"/>
        <v>1100</v>
      </c>
      <c r="L1227" s="10">
        <f t="shared" si="9"/>
        <v>330</v>
      </c>
      <c r="M1227" s="11">
        <v>0.3</v>
      </c>
      <c r="O1227" s="16"/>
      <c r="P1227" s="17"/>
      <c r="Q1227" s="12"/>
      <c r="R1227" s="13"/>
    </row>
    <row r="1228" spans="1:18" ht="15.75" customHeight="1">
      <c r="A1228" s="1"/>
      <c r="B1228" s="6" t="s">
        <v>14</v>
      </c>
      <c r="C1228" s="6">
        <v>1185732</v>
      </c>
      <c r="D1228" s="7">
        <v>44547</v>
      </c>
      <c r="E1228" s="6" t="s">
        <v>15</v>
      </c>
      <c r="F1228" s="6" t="s">
        <v>59</v>
      </c>
      <c r="G1228" s="6" t="s">
        <v>60</v>
      </c>
      <c r="H1228" s="6" t="s">
        <v>21</v>
      </c>
      <c r="I1228" s="8">
        <v>0.65</v>
      </c>
      <c r="J1228" s="9">
        <v>2000</v>
      </c>
      <c r="K1228" s="10">
        <f t="shared" si="8"/>
        <v>1300</v>
      </c>
      <c r="L1228" s="10">
        <f t="shared" si="9"/>
        <v>325</v>
      </c>
      <c r="M1228" s="11">
        <v>0.25</v>
      </c>
      <c r="O1228" s="16"/>
      <c r="P1228" s="17"/>
      <c r="Q1228" s="12"/>
      <c r="R1228" s="13"/>
    </row>
    <row r="1229" spans="1:18" ht="15.75" customHeight="1">
      <c r="A1229" s="1"/>
      <c r="B1229" s="6" t="s">
        <v>14</v>
      </c>
      <c r="C1229" s="6">
        <v>1185732</v>
      </c>
      <c r="D1229" s="7">
        <v>44547</v>
      </c>
      <c r="E1229" s="6" t="s">
        <v>15</v>
      </c>
      <c r="F1229" s="6" t="s">
        <v>59</v>
      </c>
      <c r="G1229" s="6" t="s">
        <v>60</v>
      </c>
      <c r="H1229" s="6" t="s">
        <v>22</v>
      </c>
      <c r="I1229" s="8">
        <v>0.7</v>
      </c>
      <c r="J1229" s="9">
        <v>3000</v>
      </c>
      <c r="K1229" s="10">
        <f t="shared" si="8"/>
        <v>2100</v>
      </c>
      <c r="L1229" s="10">
        <f t="shared" si="9"/>
        <v>840</v>
      </c>
      <c r="M1229" s="11">
        <v>0.4</v>
      </c>
      <c r="O1229" s="16"/>
      <c r="P1229" s="17"/>
      <c r="Q1229" s="12"/>
      <c r="R1229" s="13"/>
    </row>
    <row r="1230" spans="1:18" ht="15.75" customHeight="1">
      <c r="A1230" s="1" t="s">
        <v>39</v>
      </c>
      <c r="B1230" s="6" t="s">
        <v>27</v>
      </c>
      <c r="C1230" s="6">
        <v>1128299</v>
      </c>
      <c r="D1230" s="7">
        <v>44206</v>
      </c>
      <c r="E1230" s="6" t="s">
        <v>28</v>
      </c>
      <c r="F1230" s="6" t="s">
        <v>61</v>
      </c>
      <c r="G1230" s="6" t="s">
        <v>62</v>
      </c>
      <c r="H1230" s="6" t="s">
        <v>17</v>
      </c>
      <c r="I1230" s="8">
        <v>0.35000000000000003</v>
      </c>
      <c r="J1230" s="9">
        <v>3750</v>
      </c>
      <c r="K1230" s="10">
        <f t="shared" si="8"/>
        <v>1312.5000000000002</v>
      </c>
      <c r="L1230" s="10">
        <f t="shared" si="9"/>
        <v>328.12500000000006</v>
      </c>
      <c r="M1230" s="11">
        <v>0.25</v>
      </c>
      <c r="O1230" s="16"/>
      <c r="P1230" s="17"/>
      <c r="Q1230" s="12"/>
      <c r="R1230" s="13"/>
    </row>
    <row r="1231" spans="1:18" ht="15.75" customHeight="1">
      <c r="A1231" s="1"/>
      <c r="B1231" s="6" t="s">
        <v>27</v>
      </c>
      <c r="C1231" s="6">
        <v>1128299</v>
      </c>
      <c r="D1231" s="7">
        <v>44206</v>
      </c>
      <c r="E1231" s="6" t="s">
        <v>28</v>
      </c>
      <c r="F1231" s="6" t="s">
        <v>61</v>
      </c>
      <c r="G1231" s="6" t="s">
        <v>62</v>
      </c>
      <c r="H1231" s="6" t="s">
        <v>18</v>
      </c>
      <c r="I1231" s="8">
        <v>0.45</v>
      </c>
      <c r="J1231" s="9">
        <v>3750</v>
      </c>
      <c r="K1231" s="10">
        <f t="shared" si="8"/>
        <v>1687.5</v>
      </c>
      <c r="L1231" s="10">
        <f t="shared" si="9"/>
        <v>337.5</v>
      </c>
      <c r="M1231" s="11">
        <v>0.2</v>
      </c>
      <c r="O1231" s="16"/>
      <c r="P1231" s="17"/>
      <c r="Q1231" s="12"/>
      <c r="R1231" s="13"/>
    </row>
    <row r="1232" spans="1:18" ht="15.75" customHeight="1">
      <c r="A1232" s="1"/>
      <c r="B1232" s="6" t="s">
        <v>27</v>
      </c>
      <c r="C1232" s="6">
        <v>1128299</v>
      </c>
      <c r="D1232" s="7">
        <v>44206</v>
      </c>
      <c r="E1232" s="6" t="s">
        <v>28</v>
      </c>
      <c r="F1232" s="6" t="s">
        <v>61</v>
      </c>
      <c r="G1232" s="6" t="s">
        <v>62</v>
      </c>
      <c r="H1232" s="6" t="s">
        <v>19</v>
      </c>
      <c r="I1232" s="8">
        <v>0.45</v>
      </c>
      <c r="J1232" s="9">
        <v>3750</v>
      </c>
      <c r="K1232" s="10">
        <f t="shared" si="8"/>
        <v>1687.5</v>
      </c>
      <c r="L1232" s="10">
        <f t="shared" si="9"/>
        <v>421.875</v>
      </c>
      <c r="M1232" s="11">
        <v>0.25</v>
      </c>
      <c r="O1232" s="16"/>
      <c r="P1232" s="17"/>
      <c r="Q1232" s="12"/>
      <c r="R1232" s="13"/>
    </row>
    <row r="1233" spans="1:18" ht="15.75" customHeight="1">
      <c r="A1233" s="1"/>
      <c r="B1233" s="6" t="s">
        <v>27</v>
      </c>
      <c r="C1233" s="6">
        <v>1128299</v>
      </c>
      <c r="D1233" s="7">
        <v>44206</v>
      </c>
      <c r="E1233" s="6" t="s">
        <v>28</v>
      </c>
      <c r="F1233" s="6" t="s">
        <v>61</v>
      </c>
      <c r="G1233" s="6" t="s">
        <v>62</v>
      </c>
      <c r="H1233" s="6" t="s">
        <v>20</v>
      </c>
      <c r="I1233" s="8">
        <v>0.45</v>
      </c>
      <c r="J1233" s="9">
        <v>2250</v>
      </c>
      <c r="K1233" s="10">
        <f t="shared" si="8"/>
        <v>1012.5</v>
      </c>
      <c r="L1233" s="10">
        <f t="shared" si="9"/>
        <v>253.125</v>
      </c>
      <c r="M1233" s="11">
        <v>0.25</v>
      </c>
      <c r="O1233" s="16"/>
      <c r="P1233" s="17"/>
      <c r="Q1233" s="12"/>
      <c r="R1233" s="13"/>
    </row>
    <row r="1234" spans="1:18" ht="15.75" customHeight="1">
      <c r="A1234" s="1"/>
      <c r="B1234" s="6" t="s">
        <v>27</v>
      </c>
      <c r="C1234" s="6">
        <v>1128299</v>
      </c>
      <c r="D1234" s="7">
        <v>44206</v>
      </c>
      <c r="E1234" s="6" t="s">
        <v>28</v>
      </c>
      <c r="F1234" s="6" t="s">
        <v>61</v>
      </c>
      <c r="G1234" s="6" t="s">
        <v>62</v>
      </c>
      <c r="H1234" s="6" t="s">
        <v>21</v>
      </c>
      <c r="I1234" s="8">
        <v>0.5</v>
      </c>
      <c r="J1234" s="9">
        <v>1750</v>
      </c>
      <c r="K1234" s="10">
        <f t="shared" si="8"/>
        <v>875</v>
      </c>
      <c r="L1234" s="10">
        <f t="shared" si="9"/>
        <v>131.25</v>
      </c>
      <c r="M1234" s="11">
        <v>0.15</v>
      </c>
      <c r="O1234" s="16"/>
      <c r="P1234" s="17"/>
      <c r="Q1234" s="12"/>
      <c r="R1234" s="13"/>
    </row>
    <row r="1235" spans="1:18" ht="15.75" customHeight="1">
      <c r="A1235" s="1"/>
      <c r="B1235" s="6" t="s">
        <v>27</v>
      </c>
      <c r="C1235" s="6">
        <v>1128299</v>
      </c>
      <c r="D1235" s="7">
        <v>44206</v>
      </c>
      <c r="E1235" s="6" t="s">
        <v>28</v>
      </c>
      <c r="F1235" s="6" t="s">
        <v>61</v>
      </c>
      <c r="G1235" s="6" t="s">
        <v>62</v>
      </c>
      <c r="H1235" s="6" t="s">
        <v>22</v>
      </c>
      <c r="I1235" s="8">
        <v>0.45</v>
      </c>
      <c r="J1235" s="9">
        <v>4250</v>
      </c>
      <c r="K1235" s="10">
        <f t="shared" si="8"/>
        <v>1912.5</v>
      </c>
      <c r="L1235" s="10">
        <f t="shared" si="9"/>
        <v>765</v>
      </c>
      <c r="M1235" s="11">
        <v>0.4</v>
      </c>
      <c r="O1235" s="16"/>
      <c r="P1235" s="17"/>
      <c r="Q1235" s="12"/>
      <c r="R1235" s="13"/>
    </row>
    <row r="1236" spans="1:18" ht="15.75" customHeight="1">
      <c r="A1236" s="1"/>
      <c r="B1236" s="6" t="s">
        <v>27</v>
      </c>
      <c r="C1236" s="6">
        <v>1128299</v>
      </c>
      <c r="D1236" s="7">
        <v>44237</v>
      </c>
      <c r="E1236" s="6" t="s">
        <v>28</v>
      </c>
      <c r="F1236" s="6" t="s">
        <v>61</v>
      </c>
      <c r="G1236" s="6" t="s">
        <v>62</v>
      </c>
      <c r="H1236" s="6" t="s">
        <v>17</v>
      </c>
      <c r="I1236" s="8">
        <v>0.35000000000000003</v>
      </c>
      <c r="J1236" s="9">
        <v>4750</v>
      </c>
      <c r="K1236" s="10">
        <f t="shared" si="8"/>
        <v>1662.5000000000002</v>
      </c>
      <c r="L1236" s="10">
        <f t="shared" si="9"/>
        <v>415.62500000000006</v>
      </c>
      <c r="M1236" s="11">
        <v>0.25</v>
      </c>
      <c r="O1236" s="16"/>
      <c r="P1236" s="17"/>
      <c r="Q1236" s="12"/>
      <c r="R1236" s="13"/>
    </row>
    <row r="1237" spans="1:18" ht="15.75" customHeight="1">
      <c r="A1237" s="1"/>
      <c r="B1237" s="6" t="s">
        <v>27</v>
      </c>
      <c r="C1237" s="6">
        <v>1128299</v>
      </c>
      <c r="D1237" s="7">
        <v>44237</v>
      </c>
      <c r="E1237" s="6" t="s">
        <v>28</v>
      </c>
      <c r="F1237" s="6" t="s">
        <v>61</v>
      </c>
      <c r="G1237" s="6" t="s">
        <v>62</v>
      </c>
      <c r="H1237" s="6" t="s">
        <v>18</v>
      </c>
      <c r="I1237" s="8">
        <v>0.45</v>
      </c>
      <c r="J1237" s="9">
        <v>3750</v>
      </c>
      <c r="K1237" s="10">
        <f t="shared" si="8"/>
        <v>1687.5</v>
      </c>
      <c r="L1237" s="10">
        <f t="shared" si="9"/>
        <v>337.5</v>
      </c>
      <c r="M1237" s="11">
        <v>0.2</v>
      </c>
      <c r="O1237" s="16"/>
      <c r="P1237" s="17"/>
      <c r="Q1237" s="12"/>
      <c r="R1237" s="13"/>
    </row>
    <row r="1238" spans="1:18" ht="15.75" customHeight="1">
      <c r="A1238" s="1"/>
      <c r="B1238" s="6" t="s">
        <v>27</v>
      </c>
      <c r="C1238" s="6">
        <v>1128299</v>
      </c>
      <c r="D1238" s="7">
        <v>44237</v>
      </c>
      <c r="E1238" s="6" t="s">
        <v>28</v>
      </c>
      <c r="F1238" s="6" t="s">
        <v>61</v>
      </c>
      <c r="G1238" s="6" t="s">
        <v>62</v>
      </c>
      <c r="H1238" s="6" t="s">
        <v>19</v>
      </c>
      <c r="I1238" s="8">
        <v>0.45</v>
      </c>
      <c r="J1238" s="9">
        <v>3750</v>
      </c>
      <c r="K1238" s="10">
        <f t="shared" si="8"/>
        <v>1687.5</v>
      </c>
      <c r="L1238" s="10">
        <f t="shared" si="9"/>
        <v>421.875</v>
      </c>
      <c r="M1238" s="11">
        <v>0.25</v>
      </c>
      <c r="O1238" s="16"/>
      <c r="P1238" s="17"/>
      <c r="Q1238" s="12"/>
      <c r="R1238" s="13"/>
    </row>
    <row r="1239" spans="1:18" ht="15.75" customHeight="1">
      <c r="A1239" s="1"/>
      <c r="B1239" s="6" t="s">
        <v>27</v>
      </c>
      <c r="C1239" s="6">
        <v>1128299</v>
      </c>
      <c r="D1239" s="7">
        <v>44237</v>
      </c>
      <c r="E1239" s="6" t="s">
        <v>28</v>
      </c>
      <c r="F1239" s="6" t="s">
        <v>61</v>
      </c>
      <c r="G1239" s="6" t="s">
        <v>62</v>
      </c>
      <c r="H1239" s="6" t="s">
        <v>20</v>
      </c>
      <c r="I1239" s="8">
        <v>0.45</v>
      </c>
      <c r="J1239" s="9">
        <v>2250</v>
      </c>
      <c r="K1239" s="10">
        <f t="shared" si="8"/>
        <v>1012.5</v>
      </c>
      <c r="L1239" s="10">
        <f t="shared" si="9"/>
        <v>253.125</v>
      </c>
      <c r="M1239" s="11">
        <v>0.25</v>
      </c>
      <c r="O1239" s="16"/>
      <c r="P1239" s="17"/>
      <c r="Q1239" s="12"/>
      <c r="R1239" s="13"/>
    </row>
    <row r="1240" spans="1:18" ht="15.75" customHeight="1">
      <c r="A1240" s="1"/>
      <c r="B1240" s="6" t="s">
        <v>27</v>
      </c>
      <c r="C1240" s="6">
        <v>1128299</v>
      </c>
      <c r="D1240" s="7">
        <v>44237</v>
      </c>
      <c r="E1240" s="6" t="s">
        <v>28</v>
      </c>
      <c r="F1240" s="6" t="s">
        <v>61</v>
      </c>
      <c r="G1240" s="6" t="s">
        <v>62</v>
      </c>
      <c r="H1240" s="6" t="s">
        <v>21</v>
      </c>
      <c r="I1240" s="8">
        <v>0.5</v>
      </c>
      <c r="J1240" s="9">
        <v>1500</v>
      </c>
      <c r="K1240" s="10">
        <f t="shared" si="8"/>
        <v>750</v>
      </c>
      <c r="L1240" s="10">
        <f t="shared" si="9"/>
        <v>112.5</v>
      </c>
      <c r="M1240" s="11">
        <v>0.15</v>
      </c>
      <c r="O1240" s="16"/>
      <c r="P1240" s="17"/>
      <c r="Q1240" s="12"/>
      <c r="R1240" s="13"/>
    </row>
    <row r="1241" spans="1:18" ht="15.75" customHeight="1">
      <c r="A1241" s="1"/>
      <c r="B1241" s="6" t="s">
        <v>27</v>
      </c>
      <c r="C1241" s="6">
        <v>1128299</v>
      </c>
      <c r="D1241" s="7">
        <v>44237</v>
      </c>
      <c r="E1241" s="6" t="s">
        <v>28</v>
      </c>
      <c r="F1241" s="6" t="s">
        <v>61</v>
      </c>
      <c r="G1241" s="6" t="s">
        <v>62</v>
      </c>
      <c r="H1241" s="6" t="s">
        <v>22</v>
      </c>
      <c r="I1241" s="8">
        <v>0.45</v>
      </c>
      <c r="J1241" s="9">
        <v>3500</v>
      </c>
      <c r="K1241" s="10">
        <f t="shared" si="8"/>
        <v>1575</v>
      </c>
      <c r="L1241" s="10">
        <f t="shared" si="9"/>
        <v>630</v>
      </c>
      <c r="M1241" s="11">
        <v>0.4</v>
      </c>
      <c r="O1241" s="16"/>
      <c r="P1241" s="17"/>
      <c r="Q1241" s="12"/>
      <c r="R1241" s="13"/>
    </row>
    <row r="1242" spans="1:18" ht="15.75" customHeight="1">
      <c r="A1242" s="1"/>
      <c r="B1242" s="6" t="s">
        <v>27</v>
      </c>
      <c r="C1242" s="6">
        <v>1128299</v>
      </c>
      <c r="D1242" s="7">
        <v>44264</v>
      </c>
      <c r="E1242" s="6" t="s">
        <v>28</v>
      </c>
      <c r="F1242" s="6" t="s">
        <v>61</v>
      </c>
      <c r="G1242" s="6" t="s">
        <v>62</v>
      </c>
      <c r="H1242" s="6" t="s">
        <v>17</v>
      </c>
      <c r="I1242" s="8">
        <v>0.45</v>
      </c>
      <c r="J1242" s="9">
        <v>5000</v>
      </c>
      <c r="K1242" s="10">
        <f t="shared" si="8"/>
        <v>2250</v>
      </c>
      <c r="L1242" s="10">
        <f t="shared" si="9"/>
        <v>562.5</v>
      </c>
      <c r="M1242" s="11">
        <v>0.25</v>
      </c>
      <c r="O1242" s="16"/>
      <c r="P1242" s="17"/>
      <c r="Q1242" s="12"/>
      <c r="R1242" s="13"/>
    </row>
    <row r="1243" spans="1:18" ht="15.75" customHeight="1">
      <c r="A1243" s="1"/>
      <c r="B1243" s="6" t="s">
        <v>27</v>
      </c>
      <c r="C1243" s="6">
        <v>1128299</v>
      </c>
      <c r="D1243" s="7">
        <v>44264</v>
      </c>
      <c r="E1243" s="6" t="s">
        <v>28</v>
      </c>
      <c r="F1243" s="6" t="s">
        <v>61</v>
      </c>
      <c r="G1243" s="6" t="s">
        <v>62</v>
      </c>
      <c r="H1243" s="6" t="s">
        <v>18</v>
      </c>
      <c r="I1243" s="8">
        <v>0.54999999999999993</v>
      </c>
      <c r="J1243" s="9">
        <v>3500</v>
      </c>
      <c r="K1243" s="10">
        <f t="shared" si="8"/>
        <v>1924.9999999999998</v>
      </c>
      <c r="L1243" s="10">
        <f t="shared" si="9"/>
        <v>385</v>
      </c>
      <c r="M1243" s="11">
        <v>0.2</v>
      </c>
      <c r="O1243" s="16"/>
      <c r="P1243" s="17"/>
      <c r="Q1243" s="12"/>
      <c r="R1243" s="13"/>
    </row>
    <row r="1244" spans="1:18" ht="15.75" customHeight="1">
      <c r="A1244" s="1"/>
      <c r="B1244" s="6" t="s">
        <v>27</v>
      </c>
      <c r="C1244" s="6">
        <v>1128299</v>
      </c>
      <c r="D1244" s="7">
        <v>44264</v>
      </c>
      <c r="E1244" s="6" t="s">
        <v>28</v>
      </c>
      <c r="F1244" s="6" t="s">
        <v>61</v>
      </c>
      <c r="G1244" s="6" t="s">
        <v>62</v>
      </c>
      <c r="H1244" s="6" t="s">
        <v>19</v>
      </c>
      <c r="I1244" s="8">
        <v>0.59999999999999987</v>
      </c>
      <c r="J1244" s="9">
        <v>3750</v>
      </c>
      <c r="K1244" s="10">
        <f t="shared" si="8"/>
        <v>2249.9999999999995</v>
      </c>
      <c r="L1244" s="10">
        <f t="shared" si="9"/>
        <v>562.49999999999989</v>
      </c>
      <c r="M1244" s="11">
        <v>0.25</v>
      </c>
      <c r="O1244" s="16"/>
      <c r="P1244" s="17"/>
      <c r="Q1244" s="12"/>
      <c r="R1244" s="13"/>
    </row>
    <row r="1245" spans="1:18" ht="15.75" customHeight="1">
      <c r="A1245" s="1"/>
      <c r="B1245" s="6" t="s">
        <v>27</v>
      </c>
      <c r="C1245" s="6">
        <v>1128299</v>
      </c>
      <c r="D1245" s="7">
        <v>44264</v>
      </c>
      <c r="E1245" s="6" t="s">
        <v>28</v>
      </c>
      <c r="F1245" s="6" t="s">
        <v>61</v>
      </c>
      <c r="G1245" s="6" t="s">
        <v>62</v>
      </c>
      <c r="H1245" s="6" t="s">
        <v>20</v>
      </c>
      <c r="I1245" s="8">
        <v>0.54999999999999993</v>
      </c>
      <c r="J1245" s="9">
        <v>2750</v>
      </c>
      <c r="K1245" s="10">
        <f t="shared" si="8"/>
        <v>1512.4999999999998</v>
      </c>
      <c r="L1245" s="10">
        <f t="shared" si="9"/>
        <v>378.12499999999994</v>
      </c>
      <c r="M1245" s="11">
        <v>0.25</v>
      </c>
      <c r="O1245" s="16"/>
      <c r="P1245" s="17"/>
      <c r="Q1245" s="12"/>
      <c r="R1245" s="13"/>
    </row>
    <row r="1246" spans="1:18" ht="15.75" customHeight="1">
      <c r="A1246" s="1"/>
      <c r="B1246" s="6" t="s">
        <v>27</v>
      </c>
      <c r="C1246" s="6">
        <v>1128299</v>
      </c>
      <c r="D1246" s="7">
        <v>44264</v>
      </c>
      <c r="E1246" s="6" t="s">
        <v>28</v>
      </c>
      <c r="F1246" s="6" t="s">
        <v>61</v>
      </c>
      <c r="G1246" s="6" t="s">
        <v>62</v>
      </c>
      <c r="H1246" s="6" t="s">
        <v>21</v>
      </c>
      <c r="I1246" s="8">
        <v>0.6</v>
      </c>
      <c r="J1246" s="9">
        <v>1250</v>
      </c>
      <c r="K1246" s="10">
        <f t="shared" si="8"/>
        <v>750</v>
      </c>
      <c r="L1246" s="10">
        <f t="shared" si="9"/>
        <v>112.5</v>
      </c>
      <c r="M1246" s="11">
        <v>0.15</v>
      </c>
      <c r="O1246" s="16"/>
      <c r="P1246" s="17"/>
      <c r="Q1246" s="12"/>
      <c r="R1246" s="13"/>
    </row>
    <row r="1247" spans="1:18" ht="15.75" customHeight="1">
      <c r="A1247" s="1"/>
      <c r="B1247" s="6" t="s">
        <v>27</v>
      </c>
      <c r="C1247" s="6">
        <v>1128299</v>
      </c>
      <c r="D1247" s="7">
        <v>44264</v>
      </c>
      <c r="E1247" s="6" t="s">
        <v>28</v>
      </c>
      <c r="F1247" s="6" t="s">
        <v>61</v>
      </c>
      <c r="G1247" s="6" t="s">
        <v>62</v>
      </c>
      <c r="H1247" s="6" t="s">
        <v>22</v>
      </c>
      <c r="I1247" s="8">
        <v>0.54999999999999993</v>
      </c>
      <c r="J1247" s="9">
        <v>3250</v>
      </c>
      <c r="K1247" s="10">
        <f t="shared" si="8"/>
        <v>1787.4999999999998</v>
      </c>
      <c r="L1247" s="10">
        <f t="shared" si="9"/>
        <v>715</v>
      </c>
      <c r="M1247" s="11">
        <v>0.4</v>
      </c>
      <c r="O1247" s="16"/>
      <c r="P1247" s="17"/>
      <c r="Q1247" s="12"/>
      <c r="R1247" s="13"/>
    </row>
    <row r="1248" spans="1:18" ht="15.75" customHeight="1">
      <c r="A1248" s="1"/>
      <c r="B1248" s="6" t="s">
        <v>27</v>
      </c>
      <c r="C1248" s="6">
        <v>1128299</v>
      </c>
      <c r="D1248" s="7">
        <v>44296</v>
      </c>
      <c r="E1248" s="6" t="s">
        <v>28</v>
      </c>
      <c r="F1248" s="6" t="s">
        <v>61</v>
      </c>
      <c r="G1248" s="6" t="s">
        <v>62</v>
      </c>
      <c r="H1248" s="6" t="s">
        <v>17</v>
      </c>
      <c r="I1248" s="8">
        <v>0.6</v>
      </c>
      <c r="J1248" s="9">
        <v>5000</v>
      </c>
      <c r="K1248" s="10">
        <f t="shared" si="8"/>
        <v>3000</v>
      </c>
      <c r="L1248" s="10">
        <f t="shared" si="9"/>
        <v>750</v>
      </c>
      <c r="M1248" s="11">
        <v>0.25</v>
      </c>
      <c r="O1248" s="16"/>
      <c r="P1248" s="17"/>
      <c r="Q1248" s="12"/>
      <c r="R1248" s="13"/>
    </row>
    <row r="1249" spans="1:18" ht="15.75" customHeight="1">
      <c r="A1249" s="1"/>
      <c r="B1249" s="6" t="s">
        <v>27</v>
      </c>
      <c r="C1249" s="6">
        <v>1128299</v>
      </c>
      <c r="D1249" s="7">
        <v>44296</v>
      </c>
      <c r="E1249" s="6" t="s">
        <v>28</v>
      </c>
      <c r="F1249" s="6" t="s">
        <v>61</v>
      </c>
      <c r="G1249" s="6" t="s">
        <v>62</v>
      </c>
      <c r="H1249" s="6" t="s">
        <v>18</v>
      </c>
      <c r="I1249" s="8">
        <v>0.65</v>
      </c>
      <c r="J1249" s="9">
        <v>3000</v>
      </c>
      <c r="K1249" s="10">
        <f t="shared" si="8"/>
        <v>1950</v>
      </c>
      <c r="L1249" s="10">
        <f t="shared" si="9"/>
        <v>390</v>
      </c>
      <c r="M1249" s="11">
        <v>0.2</v>
      </c>
      <c r="O1249" s="16"/>
      <c r="P1249" s="17"/>
      <c r="Q1249" s="12"/>
      <c r="R1249" s="13"/>
    </row>
    <row r="1250" spans="1:18" ht="15.75" customHeight="1">
      <c r="A1250" s="1"/>
      <c r="B1250" s="6" t="s">
        <v>27</v>
      </c>
      <c r="C1250" s="6">
        <v>1128299</v>
      </c>
      <c r="D1250" s="7">
        <v>44296</v>
      </c>
      <c r="E1250" s="6" t="s">
        <v>28</v>
      </c>
      <c r="F1250" s="6" t="s">
        <v>61</v>
      </c>
      <c r="G1250" s="6" t="s">
        <v>62</v>
      </c>
      <c r="H1250" s="6" t="s">
        <v>19</v>
      </c>
      <c r="I1250" s="8">
        <v>0.65</v>
      </c>
      <c r="J1250" s="9">
        <v>3500</v>
      </c>
      <c r="K1250" s="10">
        <f t="shared" si="8"/>
        <v>2275</v>
      </c>
      <c r="L1250" s="10">
        <f t="shared" si="9"/>
        <v>568.75</v>
      </c>
      <c r="M1250" s="11">
        <v>0.25</v>
      </c>
      <c r="O1250" s="16"/>
      <c r="P1250" s="17"/>
      <c r="Q1250" s="12"/>
      <c r="R1250" s="13"/>
    </row>
    <row r="1251" spans="1:18" ht="15.75" customHeight="1">
      <c r="A1251" s="1"/>
      <c r="B1251" s="6" t="s">
        <v>27</v>
      </c>
      <c r="C1251" s="6">
        <v>1128299</v>
      </c>
      <c r="D1251" s="7">
        <v>44296</v>
      </c>
      <c r="E1251" s="6" t="s">
        <v>28</v>
      </c>
      <c r="F1251" s="6" t="s">
        <v>61</v>
      </c>
      <c r="G1251" s="6" t="s">
        <v>62</v>
      </c>
      <c r="H1251" s="6" t="s">
        <v>20</v>
      </c>
      <c r="I1251" s="8">
        <v>0.5</v>
      </c>
      <c r="J1251" s="9">
        <v>2500</v>
      </c>
      <c r="K1251" s="10">
        <f t="shared" si="8"/>
        <v>1250</v>
      </c>
      <c r="L1251" s="10">
        <f t="shared" si="9"/>
        <v>312.5</v>
      </c>
      <c r="M1251" s="11">
        <v>0.25</v>
      </c>
      <c r="O1251" s="16"/>
      <c r="P1251" s="17"/>
      <c r="Q1251" s="12"/>
      <c r="R1251" s="13"/>
    </row>
    <row r="1252" spans="1:18" ht="15.75" customHeight="1">
      <c r="A1252" s="1"/>
      <c r="B1252" s="6" t="s">
        <v>27</v>
      </c>
      <c r="C1252" s="6">
        <v>1128299</v>
      </c>
      <c r="D1252" s="7">
        <v>44296</v>
      </c>
      <c r="E1252" s="6" t="s">
        <v>28</v>
      </c>
      <c r="F1252" s="6" t="s">
        <v>61</v>
      </c>
      <c r="G1252" s="6" t="s">
        <v>62</v>
      </c>
      <c r="H1252" s="6" t="s">
        <v>21</v>
      </c>
      <c r="I1252" s="8">
        <v>0.55000000000000004</v>
      </c>
      <c r="J1252" s="9">
        <v>1500</v>
      </c>
      <c r="K1252" s="10">
        <f t="shared" si="8"/>
        <v>825.00000000000011</v>
      </c>
      <c r="L1252" s="10">
        <f t="shared" si="9"/>
        <v>123.75000000000001</v>
      </c>
      <c r="M1252" s="11">
        <v>0.15</v>
      </c>
      <c r="O1252" s="16"/>
      <c r="P1252" s="17"/>
      <c r="Q1252" s="12"/>
      <c r="R1252" s="13"/>
    </row>
    <row r="1253" spans="1:18" ht="15.75" customHeight="1">
      <c r="A1253" s="1"/>
      <c r="B1253" s="6" t="s">
        <v>27</v>
      </c>
      <c r="C1253" s="6">
        <v>1128299</v>
      </c>
      <c r="D1253" s="7">
        <v>44296</v>
      </c>
      <c r="E1253" s="6" t="s">
        <v>28</v>
      </c>
      <c r="F1253" s="6" t="s">
        <v>61</v>
      </c>
      <c r="G1253" s="6" t="s">
        <v>62</v>
      </c>
      <c r="H1253" s="6" t="s">
        <v>22</v>
      </c>
      <c r="I1253" s="8">
        <v>0.70000000000000007</v>
      </c>
      <c r="J1253" s="9">
        <v>3250</v>
      </c>
      <c r="K1253" s="10">
        <f t="shared" si="8"/>
        <v>2275</v>
      </c>
      <c r="L1253" s="10">
        <f t="shared" si="9"/>
        <v>910</v>
      </c>
      <c r="M1253" s="11">
        <v>0.4</v>
      </c>
      <c r="O1253" s="16"/>
      <c r="P1253" s="17"/>
      <c r="Q1253" s="12"/>
      <c r="R1253" s="13"/>
    </row>
    <row r="1254" spans="1:18" ht="15.75" customHeight="1">
      <c r="A1254" s="1"/>
      <c r="B1254" s="6" t="s">
        <v>27</v>
      </c>
      <c r="C1254" s="6">
        <v>1128299</v>
      </c>
      <c r="D1254" s="7">
        <v>44327</v>
      </c>
      <c r="E1254" s="6" t="s">
        <v>28</v>
      </c>
      <c r="F1254" s="6" t="s">
        <v>61</v>
      </c>
      <c r="G1254" s="6" t="s">
        <v>62</v>
      </c>
      <c r="H1254" s="6" t="s">
        <v>17</v>
      </c>
      <c r="I1254" s="8">
        <v>0.54999999999999993</v>
      </c>
      <c r="J1254" s="9">
        <v>5250</v>
      </c>
      <c r="K1254" s="10">
        <f t="shared" si="8"/>
        <v>2887.4999999999995</v>
      </c>
      <c r="L1254" s="10">
        <f t="shared" si="9"/>
        <v>721.87499999999989</v>
      </c>
      <c r="M1254" s="11">
        <v>0.25</v>
      </c>
      <c r="O1254" s="16"/>
      <c r="P1254" s="17"/>
      <c r="Q1254" s="12"/>
      <c r="R1254" s="13"/>
    </row>
    <row r="1255" spans="1:18" ht="15.75" customHeight="1">
      <c r="A1255" s="1"/>
      <c r="B1255" s="6" t="s">
        <v>27</v>
      </c>
      <c r="C1255" s="6">
        <v>1128299</v>
      </c>
      <c r="D1255" s="7">
        <v>44327</v>
      </c>
      <c r="E1255" s="6" t="s">
        <v>28</v>
      </c>
      <c r="F1255" s="6" t="s">
        <v>61</v>
      </c>
      <c r="G1255" s="6" t="s">
        <v>62</v>
      </c>
      <c r="H1255" s="6" t="s">
        <v>18</v>
      </c>
      <c r="I1255" s="8">
        <v>0.6</v>
      </c>
      <c r="J1255" s="9">
        <v>3750</v>
      </c>
      <c r="K1255" s="10">
        <f t="shared" si="8"/>
        <v>2250</v>
      </c>
      <c r="L1255" s="10">
        <f t="shared" si="9"/>
        <v>450</v>
      </c>
      <c r="M1255" s="11">
        <v>0.2</v>
      </c>
      <c r="O1255" s="16"/>
      <c r="P1255" s="17"/>
      <c r="Q1255" s="12"/>
      <c r="R1255" s="13"/>
    </row>
    <row r="1256" spans="1:18" ht="15.75" customHeight="1">
      <c r="A1256" s="1"/>
      <c r="B1256" s="6" t="s">
        <v>27</v>
      </c>
      <c r="C1256" s="6">
        <v>1128299</v>
      </c>
      <c r="D1256" s="7">
        <v>44327</v>
      </c>
      <c r="E1256" s="6" t="s">
        <v>28</v>
      </c>
      <c r="F1256" s="6" t="s">
        <v>61</v>
      </c>
      <c r="G1256" s="6" t="s">
        <v>62</v>
      </c>
      <c r="H1256" s="6" t="s">
        <v>19</v>
      </c>
      <c r="I1256" s="8">
        <v>0.6</v>
      </c>
      <c r="J1256" s="9">
        <v>3750</v>
      </c>
      <c r="K1256" s="10">
        <f t="shared" si="8"/>
        <v>2250</v>
      </c>
      <c r="L1256" s="10">
        <f t="shared" si="9"/>
        <v>562.5</v>
      </c>
      <c r="M1256" s="11">
        <v>0.25</v>
      </c>
      <c r="O1256" s="16"/>
      <c r="P1256" s="17"/>
      <c r="Q1256" s="12"/>
      <c r="R1256" s="13"/>
    </row>
    <row r="1257" spans="1:18" ht="15.75" customHeight="1">
      <c r="A1257" s="1"/>
      <c r="B1257" s="6" t="s">
        <v>27</v>
      </c>
      <c r="C1257" s="6">
        <v>1128299</v>
      </c>
      <c r="D1257" s="7">
        <v>44327</v>
      </c>
      <c r="E1257" s="6" t="s">
        <v>28</v>
      </c>
      <c r="F1257" s="6" t="s">
        <v>61</v>
      </c>
      <c r="G1257" s="6" t="s">
        <v>62</v>
      </c>
      <c r="H1257" s="6" t="s">
        <v>20</v>
      </c>
      <c r="I1257" s="8">
        <v>0.54999999999999993</v>
      </c>
      <c r="J1257" s="9">
        <v>2750</v>
      </c>
      <c r="K1257" s="10">
        <f t="shared" si="8"/>
        <v>1512.4999999999998</v>
      </c>
      <c r="L1257" s="10">
        <f t="shared" si="9"/>
        <v>378.12499999999994</v>
      </c>
      <c r="M1257" s="11">
        <v>0.25</v>
      </c>
      <c r="O1257" s="16"/>
      <c r="P1257" s="17"/>
      <c r="Q1257" s="12"/>
      <c r="R1257" s="13"/>
    </row>
    <row r="1258" spans="1:18" ht="15.75" customHeight="1">
      <c r="A1258" s="1"/>
      <c r="B1258" s="6" t="s">
        <v>27</v>
      </c>
      <c r="C1258" s="6">
        <v>1128299</v>
      </c>
      <c r="D1258" s="7">
        <v>44327</v>
      </c>
      <c r="E1258" s="6" t="s">
        <v>28</v>
      </c>
      <c r="F1258" s="6" t="s">
        <v>61</v>
      </c>
      <c r="G1258" s="6" t="s">
        <v>62</v>
      </c>
      <c r="H1258" s="6" t="s">
        <v>21</v>
      </c>
      <c r="I1258" s="8">
        <v>0.6</v>
      </c>
      <c r="J1258" s="9">
        <v>1750</v>
      </c>
      <c r="K1258" s="10">
        <f t="shared" si="8"/>
        <v>1050</v>
      </c>
      <c r="L1258" s="10">
        <f t="shared" si="9"/>
        <v>157.5</v>
      </c>
      <c r="M1258" s="11">
        <v>0.15</v>
      </c>
      <c r="O1258" s="16"/>
      <c r="P1258" s="17"/>
      <c r="Q1258" s="12"/>
      <c r="R1258" s="13"/>
    </row>
    <row r="1259" spans="1:18" ht="15.75" customHeight="1">
      <c r="A1259" s="1"/>
      <c r="B1259" s="6" t="s">
        <v>27</v>
      </c>
      <c r="C1259" s="6">
        <v>1128299</v>
      </c>
      <c r="D1259" s="7">
        <v>44327</v>
      </c>
      <c r="E1259" s="6" t="s">
        <v>28</v>
      </c>
      <c r="F1259" s="6" t="s">
        <v>61</v>
      </c>
      <c r="G1259" s="6" t="s">
        <v>62</v>
      </c>
      <c r="H1259" s="6" t="s">
        <v>22</v>
      </c>
      <c r="I1259" s="8">
        <v>0.75</v>
      </c>
      <c r="J1259" s="9">
        <v>4750</v>
      </c>
      <c r="K1259" s="10">
        <f t="shared" si="8"/>
        <v>3562.5</v>
      </c>
      <c r="L1259" s="10">
        <f t="shared" si="9"/>
        <v>1425</v>
      </c>
      <c r="M1259" s="11">
        <v>0.4</v>
      </c>
      <c r="O1259" s="16"/>
      <c r="P1259" s="17"/>
      <c r="Q1259" s="12"/>
      <c r="R1259" s="13"/>
    </row>
    <row r="1260" spans="1:18" ht="15.75" customHeight="1">
      <c r="A1260" s="1"/>
      <c r="B1260" s="6" t="s">
        <v>27</v>
      </c>
      <c r="C1260" s="6">
        <v>1128299</v>
      </c>
      <c r="D1260" s="7">
        <v>44357</v>
      </c>
      <c r="E1260" s="6" t="s">
        <v>28</v>
      </c>
      <c r="F1260" s="6" t="s">
        <v>61</v>
      </c>
      <c r="G1260" s="6" t="s">
        <v>62</v>
      </c>
      <c r="H1260" s="6" t="s">
        <v>17</v>
      </c>
      <c r="I1260" s="8">
        <v>0.7</v>
      </c>
      <c r="J1260" s="9">
        <v>7250</v>
      </c>
      <c r="K1260" s="10">
        <f t="shared" si="8"/>
        <v>5075</v>
      </c>
      <c r="L1260" s="10">
        <f t="shared" si="9"/>
        <v>1268.75</v>
      </c>
      <c r="M1260" s="11">
        <v>0.25</v>
      </c>
      <c r="O1260" s="16"/>
      <c r="P1260" s="17"/>
      <c r="Q1260" s="12"/>
      <c r="R1260" s="13"/>
    </row>
    <row r="1261" spans="1:18" ht="15.75" customHeight="1">
      <c r="A1261" s="1"/>
      <c r="B1261" s="6" t="s">
        <v>27</v>
      </c>
      <c r="C1261" s="6">
        <v>1128299</v>
      </c>
      <c r="D1261" s="7">
        <v>44357</v>
      </c>
      <c r="E1261" s="6" t="s">
        <v>28</v>
      </c>
      <c r="F1261" s="6" t="s">
        <v>61</v>
      </c>
      <c r="G1261" s="6" t="s">
        <v>62</v>
      </c>
      <c r="H1261" s="6" t="s">
        <v>18</v>
      </c>
      <c r="I1261" s="8">
        <v>0.75</v>
      </c>
      <c r="J1261" s="9">
        <v>6000</v>
      </c>
      <c r="K1261" s="10">
        <f t="shared" si="8"/>
        <v>4500</v>
      </c>
      <c r="L1261" s="10">
        <f t="shared" si="9"/>
        <v>900</v>
      </c>
      <c r="M1261" s="11">
        <v>0.2</v>
      </c>
      <c r="O1261" s="16"/>
      <c r="P1261" s="17"/>
      <c r="Q1261" s="12"/>
      <c r="R1261" s="13"/>
    </row>
    <row r="1262" spans="1:18" ht="15.75" customHeight="1">
      <c r="A1262" s="1"/>
      <c r="B1262" s="6" t="s">
        <v>27</v>
      </c>
      <c r="C1262" s="6">
        <v>1128299</v>
      </c>
      <c r="D1262" s="7">
        <v>44357</v>
      </c>
      <c r="E1262" s="6" t="s">
        <v>28</v>
      </c>
      <c r="F1262" s="6" t="s">
        <v>61</v>
      </c>
      <c r="G1262" s="6" t="s">
        <v>62</v>
      </c>
      <c r="H1262" s="6" t="s">
        <v>19</v>
      </c>
      <c r="I1262" s="8">
        <v>0.75</v>
      </c>
      <c r="J1262" s="9">
        <v>6000</v>
      </c>
      <c r="K1262" s="10">
        <f t="shared" si="8"/>
        <v>4500</v>
      </c>
      <c r="L1262" s="10">
        <f t="shared" si="9"/>
        <v>1125</v>
      </c>
      <c r="M1262" s="11">
        <v>0.25</v>
      </c>
      <c r="O1262" s="16"/>
      <c r="P1262" s="17"/>
      <c r="Q1262" s="12"/>
      <c r="R1262" s="13"/>
    </row>
    <row r="1263" spans="1:18" ht="15.75" customHeight="1">
      <c r="A1263" s="1"/>
      <c r="B1263" s="6" t="s">
        <v>27</v>
      </c>
      <c r="C1263" s="6">
        <v>1128299</v>
      </c>
      <c r="D1263" s="7">
        <v>44357</v>
      </c>
      <c r="E1263" s="6" t="s">
        <v>28</v>
      </c>
      <c r="F1263" s="6" t="s">
        <v>61</v>
      </c>
      <c r="G1263" s="6" t="s">
        <v>62</v>
      </c>
      <c r="H1263" s="6" t="s">
        <v>20</v>
      </c>
      <c r="I1263" s="8">
        <v>0.75</v>
      </c>
      <c r="J1263" s="9">
        <v>4750</v>
      </c>
      <c r="K1263" s="10">
        <f t="shared" si="8"/>
        <v>3562.5</v>
      </c>
      <c r="L1263" s="10">
        <f t="shared" si="9"/>
        <v>890.625</v>
      </c>
      <c r="M1263" s="11">
        <v>0.25</v>
      </c>
      <c r="O1263" s="16"/>
      <c r="P1263" s="17"/>
      <c r="Q1263" s="12"/>
      <c r="R1263" s="13"/>
    </row>
    <row r="1264" spans="1:18" ht="15.75" customHeight="1">
      <c r="A1264" s="1"/>
      <c r="B1264" s="6" t="s">
        <v>27</v>
      </c>
      <c r="C1264" s="6">
        <v>1128299</v>
      </c>
      <c r="D1264" s="7">
        <v>44357</v>
      </c>
      <c r="E1264" s="6" t="s">
        <v>28</v>
      </c>
      <c r="F1264" s="6" t="s">
        <v>61</v>
      </c>
      <c r="G1264" s="6" t="s">
        <v>62</v>
      </c>
      <c r="H1264" s="6" t="s">
        <v>21</v>
      </c>
      <c r="I1264" s="8">
        <v>0.85000000000000009</v>
      </c>
      <c r="J1264" s="9">
        <v>3500</v>
      </c>
      <c r="K1264" s="10">
        <f t="shared" si="8"/>
        <v>2975.0000000000005</v>
      </c>
      <c r="L1264" s="10">
        <f t="shared" si="9"/>
        <v>446.25000000000006</v>
      </c>
      <c r="M1264" s="11">
        <v>0.15</v>
      </c>
      <c r="O1264" s="16"/>
      <c r="P1264" s="17"/>
      <c r="Q1264" s="12"/>
      <c r="R1264" s="13"/>
    </row>
    <row r="1265" spans="1:18" ht="15.75" customHeight="1">
      <c r="A1265" s="1"/>
      <c r="B1265" s="6" t="s">
        <v>27</v>
      </c>
      <c r="C1265" s="6">
        <v>1128299</v>
      </c>
      <c r="D1265" s="7">
        <v>44357</v>
      </c>
      <c r="E1265" s="6" t="s">
        <v>28</v>
      </c>
      <c r="F1265" s="6" t="s">
        <v>61</v>
      </c>
      <c r="G1265" s="6" t="s">
        <v>62</v>
      </c>
      <c r="H1265" s="6" t="s">
        <v>22</v>
      </c>
      <c r="I1265" s="8">
        <v>1</v>
      </c>
      <c r="J1265" s="9">
        <v>6500</v>
      </c>
      <c r="K1265" s="10">
        <f t="shared" si="8"/>
        <v>6500</v>
      </c>
      <c r="L1265" s="10">
        <f t="shared" si="9"/>
        <v>2600</v>
      </c>
      <c r="M1265" s="11">
        <v>0.4</v>
      </c>
      <c r="O1265" s="16"/>
      <c r="P1265" s="17"/>
      <c r="Q1265" s="12"/>
      <c r="R1265" s="13"/>
    </row>
    <row r="1266" spans="1:18" ht="15.75" customHeight="1">
      <c r="A1266" s="1"/>
      <c r="B1266" s="6" t="s">
        <v>27</v>
      </c>
      <c r="C1266" s="6">
        <v>1128299</v>
      </c>
      <c r="D1266" s="7">
        <v>44386</v>
      </c>
      <c r="E1266" s="6" t="s">
        <v>28</v>
      </c>
      <c r="F1266" s="6" t="s">
        <v>61</v>
      </c>
      <c r="G1266" s="6" t="s">
        <v>62</v>
      </c>
      <c r="H1266" s="6" t="s">
        <v>17</v>
      </c>
      <c r="I1266" s="8">
        <v>0.8</v>
      </c>
      <c r="J1266" s="9">
        <v>8000</v>
      </c>
      <c r="K1266" s="10">
        <f t="shared" si="8"/>
        <v>6400</v>
      </c>
      <c r="L1266" s="10">
        <f t="shared" si="9"/>
        <v>1600</v>
      </c>
      <c r="M1266" s="11">
        <v>0.25</v>
      </c>
      <c r="O1266" s="16"/>
      <c r="P1266" s="17"/>
      <c r="Q1266" s="12"/>
      <c r="R1266" s="13"/>
    </row>
    <row r="1267" spans="1:18" ht="15.75" customHeight="1">
      <c r="A1267" s="1"/>
      <c r="B1267" s="6" t="s">
        <v>27</v>
      </c>
      <c r="C1267" s="6">
        <v>1128299</v>
      </c>
      <c r="D1267" s="7">
        <v>44386</v>
      </c>
      <c r="E1267" s="6" t="s">
        <v>28</v>
      </c>
      <c r="F1267" s="6" t="s">
        <v>61</v>
      </c>
      <c r="G1267" s="6" t="s">
        <v>62</v>
      </c>
      <c r="H1267" s="6" t="s">
        <v>18</v>
      </c>
      <c r="I1267" s="8">
        <v>0.85000000000000009</v>
      </c>
      <c r="J1267" s="9">
        <v>6500</v>
      </c>
      <c r="K1267" s="10">
        <f t="shared" si="8"/>
        <v>5525.0000000000009</v>
      </c>
      <c r="L1267" s="10">
        <f t="shared" si="9"/>
        <v>1105.0000000000002</v>
      </c>
      <c r="M1267" s="11">
        <v>0.2</v>
      </c>
      <c r="O1267" s="16"/>
      <c r="P1267" s="17"/>
      <c r="Q1267" s="12"/>
      <c r="R1267" s="13"/>
    </row>
    <row r="1268" spans="1:18" ht="15.75" customHeight="1">
      <c r="A1268" s="1"/>
      <c r="B1268" s="6" t="s">
        <v>27</v>
      </c>
      <c r="C1268" s="6">
        <v>1128299</v>
      </c>
      <c r="D1268" s="7">
        <v>44386</v>
      </c>
      <c r="E1268" s="6" t="s">
        <v>28</v>
      </c>
      <c r="F1268" s="6" t="s">
        <v>61</v>
      </c>
      <c r="G1268" s="6" t="s">
        <v>62</v>
      </c>
      <c r="H1268" s="6" t="s">
        <v>19</v>
      </c>
      <c r="I1268" s="8">
        <v>0.85000000000000009</v>
      </c>
      <c r="J1268" s="9">
        <v>6000</v>
      </c>
      <c r="K1268" s="10">
        <f t="shared" si="8"/>
        <v>5100.0000000000009</v>
      </c>
      <c r="L1268" s="10">
        <f t="shared" si="9"/>
        <v>1275.0000000000002</v>
      </c>
      <c r="M1268" s="11">
        <v>0.25</v>
      </c>
      <c r="O1268" s="16"/>
      <c r="P1268" s="17"/>
      <c r="Q1268" s="12"/>
      <c r="R1268" s="13"/>
    </row>
    <row r="1269" spans="1:18" ht="15.75" customHeight="1">
      <c r="A1269" s="1"/>
      <c r="B1269" s="6" t="s">
        <v>27</v>
      </c>
      <c r="C1269" s="6">
        <v>1128299</v>
      </c>
      <c r="D1269" s="7">
        <v>44386</v>
      </c>
      <c r="E1269" s="6" t="s">
        <v>28</v>
      </c>
      <c r="F1269" s="6" t="s">
        <v>61</v>
      </c>
      <c r="G1269" s="6" t="s">
        <v>62</v>
      </c>
      <c r="H1269" s="6" t="s">
        <v>20</v>
      </c>
      <c r="I1269" s="8">
        <v>0.8</v>
      </c>
      <c r="J1269" s="9">
        <v>5000</v>
      </c>
      <c r="K1269" s="10">
        <f t="shared" si="8"/>
        <v>4000</v>
      </c>
      <c r="L1269" s="10">
        <f t="shared" si="9"/>
        <v>1000</v>
      </c>
      <c r="M1269" s="11">
        <v>0.25</v>
      </c>
      <c r="O1269" s="16"/>
      <c r="P1269" s="17"/>
      <c r="Q1269" s="12"/>
      <c r="R1269" s="13"/>
    </row>
    <row r="1270" spans="1:18" ht="15.75" customHeight="1">
      <c r="A1270" s="1"/>
      <c r="B1270" s="6" t="s">
        <v>27</v>
      </c>
      <c r="C1270" s="6">
        <v>1128299</v>
      </c>
      <c r="D1270" s="7">
        <v>44386</v>
      </c>
      <c r="E1270" s="6" t="s">
        <v>28</v>
      </c>
      <c r="F1270" s="6" t="s">
        <v>61</v>
      </c>
      <c r="G1270" s="6" t="s">
        <v>62</v>
      </c>
      <c r="H1270" s="6" t="s">
        <v>21</v>
      </c>
      <c r="I1270" s="8">
        <v>0.85000000000000009</v>
      </c>
      <c r="J1270" s="9">
        <v>5500</v>
      </c>
      <c r="K1270" s="10">
        <f t="shared" si="8"/>
        <v>4675.0000000000009</v>
      </c>
      <c r="L1270" s="10">
        <f t="shared" si="9"/>
        <v>701.25000000000011</v>
      </c>
      <c r="M1270" s="11">
        <v>0.15</v>
      </c>
      <c r="O1270" s="16"/>
      <c r="P1270" s="17"/>
      <c r="Q1270" s="12"/>
      <c r="R1270" s="13"/>
    </row>
    <row r="1271" spans="1:18" ht="15.75" customHeight="1">
      <c r="A1271" s="1"/>
      <c r="B1271" s="6" t="s">
        <v>27</v>
      </c>
      <c r="C1271" s="6">
        <v>1128299</v>
      </c>
      <c r="D1271" s="7">
        <v>44386</v>
      </c>
      <c r="E1271" s="6" t="s">
        <v>28</v>
      </c>
      <c r="F1271" s="6" t="s">
        <v>61</v>
      </c>
      <c r="G1271" s="6" t="s">
        <v>62</v>
      </c>
      <c r="H1271" s="6" t="s">
        <v>22</v>
      </c>
      <c r="I1271" s="8">
        <v>1</v>
      </c>
      <c r="J1271" s="9">
        <v>5500</v>
      </c>
      <c r="K1271" s="10">
        <f t="shared" si="8"/>
        <v>5500</v>
      </c>
      <c r="L1271" s="10">
        <f t="shared" si="9"/>
        <v>2200</v>
      </c>
      <c r="M1271" s="11">
        <v>0.4</v>
      </c>
      <c r="O1271" s="16"/>
      <c r="P1271" s="17"/>
      <c r="Q1271" s="12"/>
      <c r="R1271" s="13"/>
    </row>
    <row r="1272" spans="1:18" ht="15.75" customHeight="1">
      <c r="A1272" s="1"/>
      <c r="B1272" s="6" t="s">
        <v>27</v>
      </c>
      <c r="C1272" s="6">
        <v>1128299</v>
      </c>
      <c r="D1272" s="7">
        <v>44418</v>
      </c>
      <c r="E1272" s="6" t="s">
        <v>28</v>
      </c>
      <c r="F1272" s="6" t="s">
        <v>61</v>
      </c>
      <c r="G1272" s="6" t="s">
        <v>62</v>
      </c>
      <c r="H1272" s="6" t="s">
        <v>17</v>
      </c>
      <c r="I1272" s="8">
        <v>0.85000000000000009</v>
      </c>
      <c r="J1272" s="9">
        <v>7500</v>
      </c>
      <c r="K1272" s="10">
        <f t="shared" si="8"/>
        <v>6375.0000000000009</v>
      </c>
      <c r="L1272" s="10">
        <f t="shared" si="9"/>
        <v>1593.7500000000002</v>
      </c>
      <c r="M1272" s="11">
        <v>0.25</v>
      </c>
      <c r="O1272" s="16"/>
      <c r="P1272" s="17"/>
      <c r="Q1272" s="12"/>
      <c r="R1272" s="13"/>
    </row>
    <row r="1273" spans="1:18" ht="15.75" customHeight="1">
      <c r="A1273" s="1"/>
      <c r="B1273" s="6" t="s">
        <v>27</v>
      </c>
      <c r="C1273" s="6">
        <v>1128299</v>
      </c>
      <c r="D1273" s="7">
        <v>44418</v>
      </c>
      <c r="E1273" s="6" t="s">
        <v>28</v>
      </c>
      <c r="F1273" s="6" t="s">
        <v>61</v>
      </c>
      <c r="G1273" s="6" t="s">
        <v>62</v>
      </c>
      <c r="H1273" s="6" t="s">
        <v>18</v>
      </c>
      <c r="I1273" s="8">
        <v>0.75000000000000011</v>
      </c>
      <c r="J1273" s="9">
        <v>7250</v>
      </c>
      <c r="K1273" s="10">
        <f t="shared" si="8"/>
        <v>5437.5000000000009</v>
      </c>
      <c r="L1273" s="10">
        <f t="shared" si="9"/>
        <v>1087.5000000000002</v>
      </c>
      <c r="M1273" s="11">
        <v>0.2</v>
      </c>
      <c r="O1273" s="16"/>
      <c r="P1273" s="17"/>
      <c r="Q1273" s="12"/>
      <c r="R1273" s="13"/>
    </row>
    <row r="1274" spans="1:18" ht="15.75" customHeight="1">
      <c r="A1274" s="1"/>
      <c r="B1274" s="6" t="s">
        <v>27</v>
      </c>
      <c r="C1274" s="6">
        <v>1128299</v>
      </c>
      <c r="D1274" s="7">
        <v>44418</v>
      </c>
      <c r="E1274" s="6" t="s">
        <v>28</v>
      </c>
      <c r="F1274" s="6" t="s">
        <v>61</v>
      </c>
      <c r="G1274" s="6" t="s">
        <v>62</v>
      </c>
      <c r="H1274" s="6" t="s">
        <v>19</v>
      </c>
      <c r="I1274" s="8">
        <v>0.70000000000000007</v>
      </c>
      <c r="J1274" s="9">
        <v>6000</v>
      </c>
      <c r="K1274" s="10">
        <f t="shared" si="8"/>
        <v>4200</v>
      </c>
      <c r="L1274" s="10">
        <f t="shared" si="9"/>
        <v>1050</v>
      </c>
      <c r="M1274" s="11">
        <v>0.25</v>
      </c>
      <c r="O1274" s="16"/>
      <c r="P1274" s="17"/>
      <c r="Q1274" s="12"/>
      <c r="R1274" s="13"/>
    </row>
    <row r="1275" spans="1:18" ht="15.75" customHeight="1">
      <c r="A1275" s="1"/>
      <c r="B1275" s="6" t="s">
        <v>27</v>
      </c>
      <c r="C1275" s="6">
        <v>1128299</v>
      </c>
      <c r="D1275" s="7">
        <v>44418</v>
      </c>
      <c r="E1275" s="6" t="s">
        <v>28</v>
      </c>
      <c r="F1275" s="6" t="s">
        <v>61</v>
      </c>
      <c r="G1275" s="6" t="s">
        <v>62</v>
      </c>
      <c r="H1275" s="6" t="s">
        <v>20</v>
      </c>
      <c r="I1275" s="8">
        <v>0.70000000000000007</v>
      </c>
      <c r="J1275" s="9">
        <v>5250</v>
      </c>
      <c r="K1275" s="10">
        <f t="shared" si="8"/>
        <v>3675.0000000000005</v>
      </c>
      <c r="L1275" s="10">
        <f t="shared" si="9"/>
        <v>918.75000000000011</v>
      </c>
      <c r="M1275" s="11">
        <v>0.25</v>
      </c>
      <c r="O1275" s="16"/>
      <c r="P1275" s="17"/>
      <c r="Q1275" s="12"/>
      <c r="R1275" s="13"/>
    </row>
    <row r="1276" spans="1:18" ht="15.75" customHeight="1">
      <c r="A1276" s="1"/>
      <c r="B1276" s="6" t="s">
        <v>27</v>
      </c>
      <c r="C1276" s="6">
        <v>1128299</v>
      </c>
      <c r="D1276" s="7">
        <v>44418</v>
      </c>
      <c r="E1276" s="6" t="s">
        <v>28</v>
      </c>
      <c r="F1276" s="6" t="s">
        <v>61</v>
      </c>
      <c r="G1276" s="6" t="s">
        <v>62</v>
      </c>
      <c r="H1276" s="6" t="s">
        <v>21</v>
      </c>
      <c r="I1276" s="8">
        <v>0.7</v>
      </c>
      <c r="J1276" s="9">
        <v>5250</v>
      </c>
      <c r="K1276" s="10">
        <f t="shared" si="8"/>
        <v>3674.9999999999995</v>
      </c>
      <c r="L1276" s="10">
        <f t="shared" si="9"/>
        <v>551.24999999999989</v>
      </c>
      <c r="M1276" s="11">
        <v>0.15</v>
      </c>
      <c r="O1276" s="16"/>
      <c r="P1276" s="17"/>
      <c r="Q1276" s="12"/>
      <c r="R1276" s="13"/>
    </row>
    <row r="1277" spans="1:18" ht="15.75" customHeight="1">
      <c r="A1277" s="1"/>
      <c r="B1277" s="6" t="s">
        <v>27</v>
      </c>
      <c r="C1277" s="6">
        <v>1128299</v>
      </c>
      <c r="D1277" s="7">
        <v>44418</v>
      </c>
      <c r="E1277" s="6" t="s">
        <v>28</v>
      </c>
      <c r="F1277" s="6" t="s">
        <v>61</v>
      </c>
      <c r="G1277" s="6" t="s">
        <v>62</v>
      </c>
      <c r="H1277" s="6" t="s">
        <v>22</v>
      </c>
      <c r="I1277" s="8">
        <v>0.75</v>
      </c>
      <c r="J1277" s="9">
        <v>3500</v>
      </c>
      <c r="K1277" s="10">
        <f t="shared" si="8"/>
        <v>2625</v>
      </c>
      <c r="L1277" s="10">
        <f t="shared" si="9"/>
        <v>1050</v>
      </c>
      <c r="M1277" s="11">
        <v>0.4</v>
      </c>
      <c r="O1277" s="16"/>
      <c r="P1277" s="17"/>
      <c r="Q1277" s="12"/>
      <c r="R1277" s="13"/>
    </row>
    <row r="1278" spans="1:18" ht="15.75" customHeight="1">
      <c r="A1278" s="1"/>
      <c r="B1278" s="6" t="s">
        <v>27</v>
      </c>
      <c r="C1278" s="6">
        <v>1128299</v>
      </c>
      <c r="D1278" s="7">
        <v>44450</v>
      </c>
      <c r="E1278" s="6" t="s">
        <v>28</v>
      </c>
      <c r="F1278" s="6" t="s">
        <v>61</v>
      </c>
      <c r="G1278" s="6" t="s">
        <v>62</v>
      </c>
      <c r="H1278" s="6" t="s">
        <v>17</v>
      </c>
      <c r="I1278" s="8">
        <v>0.65000000000000013</v>
      </c>
      <c r="J1278" s="9">
        <v>5500</v>
      </c>
      <c r="K1278" s="10">
        <f t="shared" si="8"/>
        <v>3575.0000000000009</v>
      </c>
      <c r="L1278" s="10">
        <f t="shared" si="9"/>
        <v>893.75000000000023</v>
      </c>
      <c r="M1278" s="11">
        <v>0.25</v>
      </c>
      <c r="O1278" s="16"/>
      <c r="P1278" s="17"/>
      <c r="Q1278" s="12"/>
      <c r="R1278" s="13"/>
    </row>
    <row r="1279" spans="1:18" ht="15.75" customHeight="1">
      <c r="A1279" s="1"/>
      <c r="B1279" s="6" t="s">
        <v>27</v>
      </c>
      <c r="C1279" s="6">
        <v>1128299</v>
      </c>
      <c r="D1279" s="7">
        <v>44450</v>
      </c>
      <c r="E1279" s="6" t="s">
        <v>28</v>
      </c>
      <c r="F1279" s="6" t="s">
        <v>61</v>
      </c>
      <c r="G1279" s="6" t="s">
        <v>62</v>
      </c>
      <c r="H1279" s="6" t="s">
        <v>18</v>
      </c>
      <c r="I1279" s="8">
        <v>0.70000000000000018</v>
      </c>
      <c r="J1279" s="9">
        <v>5500</v>
      </c>
      <c r="K1279" s="10">
        <f t="shared" si="8"/>
        <v>3850.0000000000009</v>
      </c>
      <c r="L1279" s="10">
        <f t="shared" si="9"/>
        <v>770.00000000000023</v>
      </c>
      <c r="M1279" s="11">
        <v>0.2</v>
      </c>
      <c r="O1279" s="16"/>
      <c r="P1279" s="17"/>
      <c r="Q1279" s="12"/>
      <c r="R1279" s="13"/>
    </row>
    <row r="1280" spans="1:18" ht="15.75" customHeight="1">
      <c r="A1280" s="1"/>
      <c r="B1280" s="6" t="s">
        <v>27</v>
      </c>
      <c r="C1280" s="6">
        <v>1128299</v>
      </c>
      <c r="D1280" s="7">
        <v>44450</v>
      </c>
      <c r="E1280" s="6" t="s">
        <v>28</v>
      </c>
      <c r="F1280" s="6" t="s">
        <v>61</v>
      </c>
      <c r="G1280" s="6" t="s">
        <v>62</v>
      </c>
      <c r="H1280" s="6" t="s">
        <v>19</v>
      </c>
      <c r="I1280" s="8">
        <v>0.65000000000000013</v>
      </c>
      <c r="J1280" s="9">
        <v>3750</v>
      </c>
      <c r="K1280" s="10">
        <f t="shared" si="8"/>
        <v>2437.5000000000005</v>
      </c>
      <c r="L1280" s="10">
        <f t="shared" si="9"/>
        <v>609.37500000000011</v>
      </c>
      <c r="M1280" s="11">
        <v>0.25</v>
      </c>
      <c r="O1280" s="16"/>
      <c r="P1280" s="17"/>
      <c r="Q1280" s="12"/>
      <c r="R1280" s="13"/>
    </row>
    <row r="1281" spans="1:18" ht="15.75" customHeight="1">
      <c r="A1281" s="1"/>
      <c r="B1281" s="6" t="s">
        <v>27</v>
      </c>
      <c r="C1281" s="6">
        <v>1128299</v>
      </c>
      <c r="D1281" s="7">
        <v>44450</v>
      </c>
      <c r="E1281" s="6" t="s">
        <v>28</v>
      </c>
      <c r="F1281" s="6" t="s">
        <v>61</v>
      </c>
      <c r="G1281" s="6" t="s">
        <v>62</v>
      </c>
      <c r="H1281" s="6" t="s">
        <v>20</v>
      </c>
      <c r="I1281" s="8">
        <v>0.65000000000000013</v>
      </c>
      <c r="J1281" s="9">
        <v>3250</v>
      </c>
      <c r="K1281" s="10">
        <f t="shared" ref="K1281:K1535" si="10">I1281*J1281</f>
        <v>2112.5000000000005</v>
      </c>
      <c r="L1281" s="10">
        <f t="shared" ref="L1281:L1535" si="11">K1281*M1281</f>
        <v>528.12500000000011</v>
      </c>
      <c r="M1281" s="11">
        <v>0.25</v>
      </c>
      <c r="O1281" s="16"/>
      <c r="P1281" s="17"/>
      <c r="Q1281" s="12"/>
      <c r="R1281" s="13"/>
    </row>
    <row r="1282" spans="1:18" ht="15.75" customHeight="1">
      <c r="A1282" s="1"/>
      <c r="B1282" s="6" t="s">
        <v>27</v>
      </c>
      <c r="C1282" s="6">
        <v>1128299</v>
      </c>
      <c r="D1282" s="7">
        <v>44450</v>
      </c>
      <c r="E1282" s="6" t="s">
        <v>28</v>
      </c>
      <c r="F1282" s="6" t="s">
        <v>61</v>
      </c>
      <c r="G1282" s="6" t="s">
        <v>62</v>
      </c>
      <c r="H1282" s="6" t="s">
        <v>21</v>
      </c>
      <c r="I1282" s="8">
        <v>0.75000000000000011</v>
      </c>
      <c r="J1282" s="9">
        <v>3500</v>
      </c>
      <c r="K1282" s="10">
        <f t="shared" si="10"/>
        <v>2625.0000000000005</v>
      </c>
      <c r="L1282" s="10">
        <f t="shared" si="11"/>
        <v>393.75000000000006</v>
      </c>
      <c r="M1282" s="11">
        <v>0.15</v>
      </c>
      <c r="O1282" s="16"/>
      <c r="P1282" s="17"/>
      <c r="Q1282" s="12"/>
      <c r="R1282" s="13"/>
    </row>
    <row r="1283" spans="1:18" ht="15.75" customHeight="1">
      <c r="A1283" s="1"/>
      <c r="B1283" s="6" t="s">
        <v>27</v>
      </c>
      <c r="C1283" s="6">
        <v>1128299</v>
      </c>
      <c r="D1283" s="7">
        <v>44450</v>
      </c>
      <c r="E1283" s="6" t="s">
        <v>28</v>
      </c>
      <c r="F1283" s="6" t="s">
        <v>61</v>
      </c>
      <c r="G1283" s="6" t="s">
        <v>62</v>
      </c>
      <c r="H1283" s="6" t="s">
        <v>22</v>
      </c>
      <c r="I1283" s="8">
        <v>0.6</v>
      </c>
      <c r="J1283" s="9">
        <v>3750</v>
      </c>
      <c r="K1283" s="10">
        <f t="shared" si="10"/>
        <v>2250</v>
      </c>
      <c r="L1283" s="10">
        <f t="shared" si="11"/>
        <v>900</v>
      </c>
      <c r="M1283" s="11">
        <v>0.4</v>
      </c>
      <c r="O1283" s="16"/>
      <c r="P1283" s="17"/>
      <c r="Q1283" s="12"/>
      <c r="R1283" s="13"/>
    </row>
    <row r="1284" spans="1:18" ht="15.75" customHeight="1">
      <c r="A1284" s="1"/>
      <c r="B1284" s="6" t="s">
        <v>27</v>
      </c>
      <c r="C1284" s="6">
        <v>1128299</v>
      </c>
      <c r="D1284" s="7">
        <v>44479</v>
      </c>
      <c r="E1284" s="6" t="s">
        <v>28</v>
      </c>
      <c r="F1284" s="6" t="s">
        <v>61</v>
      </c>
      <c r="G1284" s="6" t="s">
        <v>62</v>
      </c>
      <c r="H1284" s="6" t="s">
        <v>17</v>
      </c>
      <c r="I1284" s="8">
        <v>0.55000000000000004</v>
      </c>
      <c r="J1284" s="9">
        <v>4750</v>
      </c>
      <c r="K1284" s="10">
        <f t="shared" si="10"/>
        <v>2612.5</v>
      </c>
      <c r="L1284" s="10">
        <f t="shared" si="11"/>
        <v>653.125</v>
      </c>
      <c r="M1284" s="11">
        <v>0.25</v>
      </c>
      <c r="O1284" s="16"/>
      <c r="P1284" s="17"/>
      <c r="Q1284" s="12"/>
      <c r="R1284" s="13"/>
    </row>
    <row r="1285" spans="1:18" ht="15.75" customHeight="1">
      <c r="A1285" s="1"/>
      <c r="B1285" s="6" t="s">
        <v>27</v>
      </c>
      <c r="C1285" s="6">
        <v>1128299</v>
      </c>
      <c r="D1285" s="7">
        <v>44479</v>
      </c>
      <c r="E1285" s="6" t="s">
        <v>28</v>
      </c>
      <c r="F1285" s="6" t="s">
        <v>61</v>
      </c>
      <c r="G1285" s="6" t="s">
        <v>62</v>
      </c>
      <c r="H1285" s="6" t="s">
        <v>18</v>
      </c>
      <c r="I1285" s="8">
        <v>0.65000000000000013</v>
      </c>
      <c r="J1285" s="9">
        <v>4750</v>
      </c>
      <c r="K1285" s="10">
        <f t="shared" si="10"/>
        <v>3087.5000000000005</v>
      </c>
      <c r="L1285" s="10">
        <f t="shared" si="11"/>
        <v>617.50000000000011</v>
      </c>
      <c r="M1285" s="11">
        <v>0.2</v>
      </c>
      <c r="O1285" s="16"/>
      <c r="P1285" s="17"/>
      <c r="Q1285" s="12"/>
      <c r="R1285" s="13"/>
    </row>
    <row r="1286" spans="1:18" ht="15.75" customHeight="1">
      <c r="A1286" s="1"/>
      <c r="B1286" s="6" t="s">
        <v>27</v>
      </c>
      <c r="C1286" s="6">
        <v>1128299</v>
      </c>
      <c r="D1286" s="7">
        <v>44479</v>
      </c>
      <c r="E1286" s="6" t="s">
        <v>28</v>
      </c>
      <c r="F1286" s="6" t="s">
        <v>61</v>
      </c>
      <c r="G1286" s="6" t="s">
        <v>62</v>
      </c>
      <c r="H1286" s="6" t="s">
        <v>19</v>
      </c>
      <c r="I1286" s="8">
        <v>0.60000000000000009</v>
      </c>
      <c r="J1286" s="9">
        <v>3000</v>
      </c>
      <c r="K1286" s="10">
        <f t="shared" si="10"/>
        <v>1800.0000000000002</v>
      </c>
      <c r="L1286" s="10">
        <f t="shared" si="11"/>
        <v>450.00000000000006</v>
      </c>
      <c r="M1286" s="11">
        <v>0.25</v>
      </c>
      <c r="O1286" s="16"/>
      <c r="P1286" s="17"/>
      <c r="Q1286" s="12"/>
      <c r="R1286" s="13"/>
    </row>
    <row r="1287" spans="1:18" ht="15.75" customHeight="1">
      <c r="A1287" s="1"/>
      <c r="B1287" s="6" t="s">
        <v>27</v>
      </c>
      <c r="C1287" s="6">
        <v>1128299</v>
      </c>
      <c r="D1287" s="7">
        <v>44479</v>
      </c>
      <c r="E1287" s="6" t="s">
        <v>28</v>
      </c>
      <c r="F1287" s="6" t="s">
        <v>61</v>
      </c>
      <c r="G1287" s="6" t="s">
        <v>62</v>
      </c>
      <c r="H1287" s="6" t="s">
        <v>20</v>
      </c>
      <c r="I1287" s="8">
        <v>0.55000000000000004</v>
      </c>
      <c r="J1287" s="9">
        <v>2750</v>
      </c>
      <c r="K1287" s="10">
        <f t="shared" si="10"/>
        <v>1512.5000000000002</v>
      </c>
      <c r="L1287" s="10">
        <f t="shared" si="11"/>
        <v>378.12500000000006</v>
      </c>
      <c r="M1287" s="11">
        <v>0.25</v>
      </c>
      <c r="O1287" s="16"/>
      <c r="P1287" s="17"/>
      <c r="Q1287" s="12"/>
      <c r="R1287" s="13"/>
    </row>
    <row r="1288" spans="1:18" ht="15.75" customHeight="1">
      <c r="A1288" s="1"/>
      <c r="B1288" s="6" t="s">
        <v>27</v>
      </c>
      <c r="C1288" s="6">
        <v>1128299</v>
      </c>
      <c r="D1288" s="7">
        <v>44479</v>
      </c>
      <c r="E1288" s="6" t="s">
        <v>28</v>
      </c>
      <c r="F1288" s="6" t="s">
        <v>61</v>
      </c>
      <c r="G1288" s="6" t="s">
        <v>62</v>
      </c>
      <c r="H1288" s="6" t="s">
        <v>21</v>
      </c>
      <c r="I1288" s="8">
        <v>0.65</v>
      </c>
      <c r="J1288" s="9">
        <v>2500</v>
      </c>
      <c r="K1288" s="10">
        <f t="shared" si="10"/>
        <v>1625</v>
      </c>
      <c r="L1288" s="10">
        <f t="shared" si="11"/>
        <v>243.75</v>
      </c>
      <c r="M1288" s="11">
        <v>0.15</v>
      </c>
      <c r="O1288" s="16"/>
      <c r="P1288" s="17"/>
      <c r="Q1288" s="12"/>
      <c r="R1288" s="13"/>
    </row>
    <row r="1289" spans="1:18" ht="15.75" customHeight="1">
      <c r="A1289" s="1"/>
      <c r="B1289" s="6" t="s">
        <v>27</v>
      </c>
      <c r="C1289" s="6">
        <v>1128299</v>
      </c>
      <c r="D1289" s="7">
        <v>44479</v>
      </c>
      <c r="E1289" s="6" t="s">
        <v>28</v>
      </c>
      <c r="F1289" s="6" t="s">
        <v>61</v>
      </c>
      <c r="G1289" s="6" t="s">
        <v>62</v>
      </c>
      <c r="H1289" s="6" t="s">
        <v>22</v>
      </c>
      <c r="I1289" s="8">
        <v>0.70000000000000007</v>
      </c>
      <c r="J1289" s="9">
        <v>3000</v>
      </c>
      <c r="K1289" s="10">
        <f t="shared" si="10"/>
        <v>2100</v>
      </c>
      <c r="L1289" s="10">
        <f t="shared" si="11"/>
        <v>840</v>
      </c>
      <c r="M1289" s="11">
        <v>0.4</v>
      </c>
      <c r="O1289" s="16"/>
      <c r="P1289" s="17"/>
      <c r="Q1289" s="12"/>
      <c r="R1289" s="13"/>
    </row>
    <row r="1290" spans="1:18" ht="15.75" customHeight="1">
      <c r="A1290" s="1"/>
      <c r="B1290" s="6" t="s">
        <v>27</v>
      </c>
      <c r="C1290" s="6">
        <v>1128299</v>
      </c>
      <c r="D1290" s="7">
        <v>44510</v>
      </c>
      <c r="E1290" s="6" t="s">
        <v>28</v>
      </c>
      <c r="F1290" s="6" t="s">
        <v>61</v>
      </c>
      <c r="G1290" s="6" t="s">
        <v>62</v>
      </c>
      <c r="H1290" s="6" t="s">
        <v>17</v>
      </c>
      <c r="I1290" s="8">
        <v>0.55000000000000004</v>
      </c>
      <c r="J1290" s="9">
        <v>5250</v>
      </c>
      <c r="K1290" s="10">
        <f t="shared" si="10"/>
        <v>2887.5000000000005</v>
      </c>
      <c r="L1290" s="10">
        <f t="shared" si="11"/>
        <v>721.87500000000011</v>
      </c>
      <c r="M1290" s="11">
        <v>0.25</v>
      </c>
      <c r="O1290" s="16"/>
      <c r="P1290" s="17"/>
      <c r="Q1290" s="12"/>
      <c r="R1290" s="13"/>
    </row>
    <row r="1291" spans="1:18" ht="15.75" customHeight="1">
      <c r="A1291" s="1"/>
      <c r="B1291" s="6" t="s">
        <v>27</v>
      </c>
      <c r="C1291" s="6">
        <v>1128299</v>
      </c>
      <c r="D1291" s="7">
        <v>44510</v>
      </c>
      <c r="E1291" s="6" t="s">
        <v>28</v>
      </c>
      <c r="F1291" s="6" t="s">
        <v>61</v>
      </c>
      <c r="G1291" s="6" t="s">
        <v>62</v>
      </c>
      <c r="H1291" s="6" t="s">
        <v>18</v>
      </c>
      <c r="I1291" s="8">
        <v>0.60000000000000009</v>
      </c>
      <c r="J1291" s="9">
        <v>6000</v>
      </c>
      <c r="K1291" s="10">
        <f t="shared" si="10"/>
        <v>3600.0000000000005</v>
      </c>
      <c r="L1291" s="10">
        <f t="shared" si="11"/>
        <v>720.00000000000011</v>
      </c>
      <c r="M1291" s="11">
        <v>0.2</v>
      </c>
      <c r="O1291" s="16"/>
      <c r="P1291" s="17"/>
      <c r="Q1291" s="12"/>
      <c r="R1291" s="13"/>
    </row>
    <row r="1292" spans="1:18" ht="15.75" customHeight="1">
      <c r="A1292" s="1"/>
      <c r="B1292" s="6" t="s">
        <v>27</v>
      </c>
      <c r="C1292" s="6">
        <v>1128299</v>
      </c>
      <c r="D1292" s="7">
        <v>44510</v>
      </c>
      <c r="E1292" s="6" t="s">
        <v>28</v>
      </c>
      <c r="F1292" s="6" t="s">
        <v>61</v>
      </c>
      <c r="G1292" s="6" t="s">
        <v>62</v>
      </c>
      <c r="H1292" s="6" t="s">
        <v>19</v>
      </c>
      <c r="I1292" s="8">
        <v>0.55000000000000004</v>
      </c>
      <c r="J1292" s="9">
        <v>4250</v>
      </c>
      <c r="K1292" s="10">
        <f t="shared" si="10"/>
        <v>2337.5</v>
      </c>
      <c r="L1292" s="10">
        <f t="shared" si="11"/>
        <v>584.375</v>
      </c>
      <c r="M1292" s="11">
        <v>0.25</v>
      </c>
      <c r="O1292" s="16"/>
      <c r="P1292" s="17"/>
      <c r="Q1292" s="12"/>
      <c r="R1292" s="13"/>
    </row>
    <row r="1293" spans="1:18" ht="15.75" customHeight="1">
      <c r="A1293" s="1"/>
      <c r="B1293" s="6" t="s">
        <v>27</v>
      </c>
      <c r="C1293" s="6">
        <v>1128299</v>
      </c>
      <c r="D1293" s="7">
        <v>44510</v>
      </c>
      <c r="E1293" s="6" t="s">
        <v>28</v>
      </c>
      <c r="F1293" s="6" t="s">
        <v>61</v>
      </c>
      <c r="G1293" s="6" t="s">
        <v>62</v>
      </c>
      <c r="H1293" s="6" t="s">
        <v>20</v>
      </c>
      <c r="I1293" s="8">
        <v>0.65000000000000013</v>
      </c>
      <c r="J1293" s="9">
        <v>4000</v>
      </c>
      <c r="K1293" s="10">
        <f t="shared" si="10"/>
        <v>2600.0000000000005</v>
      </c>
      <c r="L1293" s="10">
        <f t="shared" si="11"/>
        <v>650.00000000000011</v>
      </c>
      <c r="M1293" s="11">
        <v>0.25</v>
      </c>
      <c r="O1293" s="16"/>
      <c r="P1293" s="17"/>
      <c r="Q1293" s="12"/>
      <c r="R1293" s="13"/>
    </row>
    <row r="1294" spans="1:18" ht="15.75" customHeight="1">
      <c r="A1294" s="1"/>
      <c r="B1294" s="6" t="s">
        <v>27</v>
      </c>
      <c r="C1294" s="6">
        <v>1128299</v>
      </c>
      <c r="D1294" s="7">
        <v>44510</v>
      </c>
      <c r="E1294" s="6" t="s">
        <v>28</v>
      </c>
      <c r="F1294" s="6" t="s">
        <v>61</v>
      </c>
      <c r="G1294" s="6" t="s">
        <v>62</v>
      </c>
      <c r="H1294" s="6" t="s">
        <v>21</v>
      </c>
      <c r="I1294" s="8">
        <v>0.85000000000000009</v>
      </c>
      <c r="J1294" s="9">
        <v>3750</v>
      </c>
      <c r="K1294" s="10">
        <f t="shared" si="10"/>
        <v>3187.5000000000005</v>
      </c>
      <c r="L1294" s="10">
        <f t="shared" si="11"/>
        <v>478.12500000000006</v>
      </c>
      <c r="M1294" s="11">
        <v>0.15</v>
      </c>
      <c r="O1294" s="16"/>
      <c r="P1294" s="17"/>
      <c r="Q1294" s="12"/>
      <c r="R1294" s="13"/>
    </row>
    <row r="1295" spans="1:18" ht="15.75" customHeight="1">
      <c r="A1295" s="1"/>
      <c r="B1295" s="6" t="s">
        <v>27</v>
      </c>
      <c r="C1295" s="6">
        <v>1128299</v>
      </c>
      <c r="D1295" s="7">
        <v>44510</v>
      </c>
      <c r="E1295" s="6" t="s">
        <v>28</v>
      </c>
      <c r="F1295" s="6" t="s">
        <v>61</v>
      </c>
      <c r="G1295" s="6" t="s">
        <v>62</v>
      </c>
      <c r="H1295" s="6" t="s">
        <v>22</v>
      </c>
      <c r="I1295" s="8">
        <v>0.90000000000000013</v>
      </c>
      <c r="J1295" s="9">
        <v>5000</v>
      </c>
      <c r="K1295" s="10">
        <f t="shared" si="10"/>
        <v>4500.0000000000009</v>
      </c>
      <c r="L1295" s="10">
        <f t="shared" si="11"/>
        <v>1800.0000000000005</v>
      </c>
      <c r="M1295" s="11">
        <v>0.4</v>
      </c>
      <c r="O1295" s="16"/>
      <c r="P1295" s="17"/>
      <c r="Q1295" s="12"/>
      <c r="R1295" s="13"/>
    </row>
    <row r="1296" spans="1:18" ht="15.75" customHeight="1">
      <c r="A1296" s="1"/>
      <c r="B1296" s="6" t="s">
        <v>27</v>
      </c>
      <c r="C1296" s="6">
        <v>1128299</v>
      </c>
      <c r="D1296" s="7">
        <v>44539</v>
      </c>
      <c r="E1296" s="6" t="s">
        <v>28</v>
      </c>
      <c r="F1296" s="6" t="s">
        <v>61</v>
      </c>
      <c r="G1296" s="6" t="s">
        <v>62</v>
      </c>
      <c r="H1296" s="6" t="s">
        <v>17</v>
      </c>
      <c r="I1296" s="8">
        <v>0.75000000000000011</v>
      </c>
      <c r="J1296" s="9">
        <v>7000</v>
      </c>
      <c r="K1296" s="10">
        <f t="shared" si="10"/>
        <v>5250.0000000000009</v>
      </c>
      <c r="L1296" s="10">
        <f t="shared" si="11"/>
        <v>1312.5000000000002</v>
      </c>
      <c r="M1296" s="11">
        <v>0.25</v>
      </c>
      <c r="O1296" s="16"/>
      <c r="P1296" s="17"/>
      <c r="Q1296" s="12"/>
      <c r="R1296" s="13"/>
    </row>
    <row r="1297" spans="1:18" ht="15.75" customHeight="1">
      <c r="A1297" s="1"/>
      <c r="B1297" s="6" t="s">
        <v>27</v>
      </c>
      <c r="C1297" s="6">
        <v>1128299</v>
      </c>
      <c r="D1297" s="7">
        <v>44539</v>
      </c>
      <c r="E1297" s="6" t="s">
        <v>28</v>
      </c>
      <c r="F1297" s="6" t="s">
        <v>61</v>
      </c>
      <c r="G1297" s="6" t="s">
        <v>62</v>
      </c>
      <c r="H1297" s="6" t="s">
        <v>18</v>
      </c>
      <c r="I1297" s="8">
        <v>0.8500000000000002</v>
      </c>
      <c r="J1297" s="9">
        <v>7000</v>
      </c>
      <c r="K1297" s="10">
        <f t="shared" si="10"/>
        <v>5950.0000000000018</v>
      </c>
      <c r="L1297" s="10">
        <f t="shared" si="11"/>
        <v>1190.0000000000005</v>
      </c>
      <c r="M1297" s="11">
        <v>0.2</v>
      </c>
      <c r="O1297" s="16"/>
      <c r="P1297" s="17"/>
      <c r="Q1297" s="12"/>
      <c r="R1297" s="13"/>
    </row>
    <row r="1298" spans="1:18" ht="15.75" customHeight="1">
      <c r="A1298" s="1"/>
      <c r="B1298" s="6" t="s">
        <v>27</v>
      </c>
      <c r="C1298" s="6">
        <v>1128299</v>
      </c>
      <c r="D1298" s="7">
        <v>44539</v>
      </c>
      <c r="E1298" s="6" t="s">
        <v>28</v>
      </c>
      <c r="F1298" s="6" t="s">
        <v>61</v>
      </c>
      <c r="G1298" s="6" t="s">
        <v>62</v>
      </c>
      <c r="H1298" s="6" t="s">
        <v>19</v>
      </c>
      <c r="I1298" s="8">
        <v>0.80000000000000016</v>
      </c>
      <c r="J1298" s="9">
        <v>5000</v>
      </c>
      <c r="K1298" s="10">
        <f t="shared" si="10"/>
        <v>4000.0000000000009</v>
      </c>
      <c r="L1298" s="10">
        <f t="shared" si="11"/>
        <v>1000.0000000000002</v>
      </c>
      <c r="M1298" s="11">
        <v>0.25</v>
      </c>
      <c r="O1298" s="16"/>
      <c r="P1298" s="17"/>
      <c r="Q1298" s="12"/>
      <c r="R1298" s="13"/>
    </row>
    <row r="1299" spans="1:18" ht="15.75" customHeight="1">
      <c r="A1299" s="1"/>
      <c r="B1299" s="6" t="s">
        <v>27</v>
      </c>
      <c r="C1299" s="6">
        <v>1128299</v>
      </c>
      <c r="D1299" s="7">
        <v>44539</v>
      </c>
      <c r="E1299" s="6" t="s">
        <v>28</v>
      </c>
      <c r="F1299" s="6" t="s">
        <v>61</v>
      </c>
      <c r="G1299" s="6" t="s">
        <v>62</v>
      </c>
      <c r="H1299" s="6" t="s">
        <v>20</v>
      </c>
      <c r="I1299" s="8">
        <v>0.80000000000000016</v>
      </c>
      <c r="J1299" s="9">
        <v>5000</v>
      </c>
      <c r="K1299" s="10">
        <f t="shared" si="10"/>
        <v>4000.0000000000009</v>
      </c>
      <c r="L1299" s="10">
        <f t="shared" si="11"/>
        <v>1000.0000000000002</v>
      </c>
      <c r="M1299" s="11">
        <v>0.25</v>
      </c>
      <c r="O1299" s="16"/>
      <c r="P1299" s="17"/>
      <c r="Q1299" s="12"/>
      <c r="R1299" s="13"/>
    </row>
    <row r="1300" spans="1:18" ht="15.75" customHeight="1">
      <c r="A1300" s="1"/>
      <c r="B1300" s="6" t="s">
        <v>27</v>
      </c>
      <c r="C1300" s="6">
        <v>1128299</v>
      </c>
      <c r="D1300" s="7">
        <v>44539</v>
      </c>
      <c r="E1300" s="6" t="s">
        <v>28</v>
      </c>
      <c r="F1300" s="6" t="s">
        <v>61</v>
      </c>
      <c r="G1300" s="6" t="s">
        <v>62</v>
      </c>
      <c r="H1300" s="6" t="s">
        <v>21</v>
      </c>
      <c r="I1300" s="8">
        <v>0.90000000000000013</v>
      </c>
      <c r="J1300" s="9">
        <v>4250</v>
      </c>
      <c r="K1300" s="10">
        <f t="shared" si="10"/>
        <v>3825.0000000000005</v>
      </c>
      <c r="L1300" s="10">
        <f t="shared" si="11"/>
        <v>573.75</v>
      </c>
      <c r="M1300" s="11">
        <v>0.15</v>
      </c>
      <c r="O1300" s="16"/>
      <c r="P1300" s="17"/>
      <c r="Q1300" s="12"/>
      <c r="R1300" s="13"/>
    </row>
    <row r="1301" spans="1:18" ht="15.75" customHeight="1">
      <c r="A1301" s="1"/>
      <c r="B1301" s="6" t="s">
        <v>27</v>
      </c>
      <c r="C1301" s="6">
        <v>1128299</v>
      </c>
      <c r="D1301" s="7">
        <v>44539</v>
      </c>
      <c r="E1301" s="6" t="s">
        <v>28</v>
      </c>
      <c r="F1301" s="6" t="s">
        <v>61</v>
      </c>
      <c r="G1301" s="6" t="s">
        <v>62</v>
      </c>
      <c r="H1301" s="6" t="s">
        <v>22</v>
      </c>
      <c r="I1301" s="8">
        <v>0.95000000000000018</v>
      </c>
      <c r="J1301" s="9">
        <v>5250</v>
      </c>
      <c r="K1301" s="10">
        <f t="shared" si="10"/>
        <v>4987.5000000000009</v>
      </c>
      <c r="L1301" s="10">
        <f t="shared" si="11"/>
        <v>1995.0000000000005</v>
      </c>
      <c r="M1301" s="11">
        <v>0.4</v>
      </c>
      <c r="O1301" s="16"/>
      <c r="P1301" s="17"/>
      <c r="Q1301" s="12"/>
      <c r="R1301" s="13"/>
    </row>
    <row r="1302" spans="1:18" ht="15.75" customHeight="1">
      <c r="A1302" s="1" t="s">
        <v>39</v>
      </c>
      <c r="B1302" s="6" t="s">
        <v>27</v>
      </c>
      <c r="C1302" s="6">
        <v>1128299</v>
      </c>
      <c r="D1302" s="7">
        <v>44213</v>
      </c>
      <c r="E1302" s="6" t="s">
        <v>28</v>
      </c>
      <c r="F1302" s="6" t="s">
        <v>63</v>
      </c>
      <c r="G1302" s="6" t="s">
        <v>64</v>
      </c>
      <c r="H1302" s="6" t="s">
        <v>17</v>
      </c>
      <c r="I1302" s="8">
        <v>0.4</v>
      </c>
      <c r="J1302" s="9">
        <v>4250</v>
      </c>
      <c r="K1302" s="10">
        <f t="shared" si="10"/>
        <v>1700</v>
      </c>
      <c r="L1302" s="10">
        <f t="shared" si="11"/>
        <v>510</v>
      </c>
      <c r="M1302" s="11">
        <v>0.3</v>
      </c>
      <c r="O1302" s="16"/>
      <c r="P1302" s="17">
        <f>Data!$I1302+0.05</f>
        <v>0.45</v>
      </c>
      <c r="Q1302" s="12">
        <f>Data!$J1302+500</f>
        <v>4750</v>
      </c>
      <c r="R1302" s="13">
        <f>Data!$M1302+5%</f>
        <v>0.35</v>
      </c>
    </row>
    <row r="1303" spans="1:18" ht="15.75" customHeight="1">
      <c r="A1303" s="1"/>
      <c r="B1303" s="6" t="s">
        <v>27</v>
      </c>
      <c r="C1303" s="6">
        <v>1128299</v>
      </c>
      <c r="D1303" s="7">
        <v>44213</v>
      </c>
      <c r="E1303" s="6" t="s">
        <v>28</v>
      </c>
      <c r="F1303" s="6" t="s">
        <v>63</v>
      </c>
      <c r="G1303" s="6" t="s">
        <v>64</v>
      </c>
      <c r="H1303" s="6" t="s">
        <v>18</v>
      </c>
      <c r="I1303" s="8">
        <v>0.5</v>
      </c>
      <c r="J1303" s="9">
        <v>4250</v>
      </c>
      <c r="K1303" s="10">
        <f t="shared" si="10"/>
        <v>2125</v>
      </c>
      <c r="L1303" s="10">
        <f t="shared" si="11"/>
        <v>531.25</v>
      </c>
      <c r="M1303" s="11">
        <v>0.25</v>
      </c>
      <c r="O1303" s="16"/>
      <c r="P1303" s="17">
        <f>Data!$I1303+0.05</f>
        <v>0.55000000000000004</v>
      </c>
      <c r="Q1303" s="12">
        <f>Data!$J1303+500</f>
        <v>4750</v>
      </c>
      <c r="R1303" s="13">
        <f>Data!$M1303+5%</f>
        <v>0.3</v>
      </c>
    </row>
    <row r="1304" spans="1:18" ht="15.75" customHeight="1">
      <c r="A1304" s="1"/>
      <c r="B1304" s="6" t="s">
        <v>27</v>
      </c>
      <c r="C1304" s="6">
        <v>1128299</v>
      </c>
      <c r="D1304" s="7">
        <v>44213</v>
      </c>
      <c r="E1304" s="6" t="s">
        <v>28</v>
      </c>
      <c r="F1304" s="6" t="s">
        <v>63</v>
      </c>
      <c r="G1304" s="6" t="s">
        <v>64</v>
      </c>
      <c r="H1304" s="6" t="s">
        <v>19</v>
      </c>
      <c r="I1304" s="8">
        <v>0.5</v>
      </c>
      <c r="J1304" s="9">
        <v>4250</v>
      </c>
      <c r="K1304" s="10">
        <f t="shared" si="10"/>
        <v>2125</v>
      </c>
      <c r="L1304" s="10">
        <f t="shared" si="11"/>
        <v>637.5</v>
      </c>
      <c r="M1304" s="11">
        <v>0.3</v>
      </c>
      <c r="O1304" s="16"/>
      <c r="P1304" s="17">
        <f>Data!$I1304+0.05</f>
        <v>0.55000000000000004</v>
      </c>
      <c r="Q1304" s="12">
        <f>Data!$J1304+500</f>
        <v>4750</v>
      </c>
      <c r="R1304" s="13">
        <f>Data!$M1304+5%</f>
        <v>0.35</v>
      </c>
    </row>
    <row r="1305" spans="1:18" ht="15.75" customHeight="1">
      <c r="A1305" s="1"/>
      <c r="B1305" s="6" t="s">
        <v>27</v>
      </c>
      <c r="C1305" s="6">
        <v>1128299</v>
      </c>
      <c r="D1305" s="7">
        <v>44213</v>
      </c>
      <c r="E1305" s="6" t="s">
        <v>28</v>
      </c>
      <c r="F1305" s="6" t="s">
        <v>63</v>
      </c>
      <c r="G1305" s="6" t="s">
        <v>64</v>
      </c>
      <c r="H1305" s="6" t="s">
        <v>20</v>
      </c>
      <c r="I1305" s="8">
        <v>0.5</v>
      </c>
      <c r="J1305" s="9">
        <v>2750</v>
      </c>
      <c r="K1305" s="10">
        <f t="shared" si="10"/>
        <v>1375</v>
      </c>
      <c r="L1305" s="10">
        <f t="shared" si="11"/>
        <v>412.5</v>
      </c>
      <c r="M1305" s="11">
        <v>0.3</v>
      </c>
      <c r="O1305" s="16"/>
      <c r="P1305" s="17">
        <f>Data!$I1305+0.05</f>
        <v>0.55000000000000004</v>
      </c>
      <c r="Q1305" s="12">
        <f>Data!$J1305+500</f>
        <v>3250</v>
      </c>
      <c r="R1305" s="13">
        <f>Data!$M1305+5%</f>
        <v>0.35</v>
      </c>
    </row>
    <row r="1306" spans="1:18" ht="15.75" customHeight="1">
      <c r="A1306" s="1"/>
      <c r="B1306" s="6" t="s">
        <v>27</v>
      </c>
      <c r="C1306" s="6">
        <v>1128299</v>
      </c>
      <c r="D1306" s="7">
        <v>44213</v>
      </c>
      <c r="E1306" s="6" t="s">
        <v>28</v>
      </c>
      <c r="F1306" s="6" t="s">
        <v>63</v>
      </c>
      <c r="G1306" s="6" t="s">
        <v>64</v>
      </c>
      <c r="H1306" s="6" t="s">
        <v>21</v>
      </c>
      <c r="I1306" s="8">
        <v>0.55000000000000004</v>
      </c>
      <c r="J1306" s="9">
        <v>2250</v>
      </c>
      <c r="K1306" s="10">
        <f t="shared" si="10"/>
        <v>1237.5</v>
      </c>
      <c r="L1306" s="10">
        <f t="shared" si="11"/>
        <v>247.5</v>
      </c>
      <c r="M1306" s="11">
        <v>0.2</v>
      </c>
      <c r="O1306" s="16"/>
      <c r="P1306" s="17">
        <f>Data!$I1306+0.05</f>
        <v>0.60000000000000009</v>
      </c>
      <c r="Q1306" s="12">
        <f>Data!$J1306+500</f>
        <v>2750</v>
      </c>
      <c r="R1306" s="13">
        <f>Data!$M1306+5%</f>
        <v>0.25</v>
      </c>
    </row>
    <row r="1307" spans="1:18" ht="15.75" customHeight="1">
      <c r="A1307" s="1"/>
      <c r="B1307" s="6" t="s">
        <v>27</v>
      </c>
      <c r="C1307" s="6">
        <v>1128299</v>
      </c>
      <c r="D1307" s="7">
        <v>44213</v>
      </c>
      <c r="E1307" s="6" t="s">
        <v>28</v>
      </c>
      <c r="F1307" s="6" t="s">
        <v>63</v>
      </c>
      <c r="G1307" s="6" t="s">
        <v>64</v>
      </c>
      <c r="H1307" s="6" t="s">
        <v>22</v>
      </c>
      <c r="I1307" s="8">
        <v>0.5</v>
      </c>
      <c r="J1307" s="9">
        <v>4750</v>
      </c>
      <c r="K1307" s="10">
        <f t="shared" si="10"/>
        <v>2375</v>
      </c>
      <c r="L1307" s="10">
        <f t="shared" si="11"/>
        <v>1068.75</v>
      </c>
      <c r="M1307" s="11">
        <v>0.45</v>
      </c>
      <c r="O1307" s="16"/>
      <c r="P1307" s="17">
        <f>Data!$I1307+0.05</f>
        <v>0.55000000000000004</v>
      </c>
      <c r="Q1307" s="12">
        <f>Data!$J1307+500</f>
        <v>5250</v>
      </c>
      <c r="R1307" s="13">
        <f>Data!$M1307+5%</f>
        <v>0.5</v>
      </c>
    </row>
    <row r="1308" spans="1:18" ht="15.75" customHeight="1">
      <c r="A1308" s="1"/>
      <c r="B1308" s="6" t="s">
        <v>27</v>
      </c>
      <c r="C1308" s="6">
        <v>1128299</v>
      </c>
      <c r="D1308" s="7">
        <v>44244</v>
      </c>
      <c r="E1308" s="6" t="s">
        <v>28</v>
      </c>
      <c r="F1308" s="6" t="s">
        <v>63</v>
      </c>
      <c r="G1308" s="6" t="s">
        <v>64</v>
      </c>
      <c r="H1308" s="6" t="s">
        <v>17</v>
      </c>
      <c r="I1308" s="8">
        <v>0.4</v>
      </c>
      <c r="J1308" s="9">
        <v>5250</v>
      </c>
      <c r="K1308" s="10">
        <f t="shared" si="10"/>
        <v>2100</v>
      </c>
      <c r="L1308" s="10">
        <f t="shared" si="11"/>
        <v>630</v>
      </c>
      <c r="M1308" s="11">
        <v>0.3</v>
      </c>
      <c r="O1308" s="16"/>
      <c r="P1308" s="17">
        <f>Data!$I1308+0.05</f>
        <v>0.45</v>
      </c>
      <c r="Q1308" s="12">
        <f>Data!$J1308+500</f>
        <v>5750</v>
      </c>
      <c r="R1308" s="13">
        <f>Data!$M1308+5%</f>
        <v>0.35</v>
      </c>
    </row>
    <row r="1309" spans="1:18" ht="15.75" customHeight="1">
      <c r="A1309" s="1"/>
      <c r="B1309" s="6" t="s">
        <v>27</v>
      </c>
      <c r="C1309" s="6">
        <v>1128299</v>
      </c>
      <c r="D1309" s="7">
        <v>44244</v>
      </c>
      <c r="E1309" s="6" t="s">
        <v>28</v>
      </c>
      <c r="F1309" s="6" t="s">
        <v>63</v>
      </c>
      <c r="G1309" s="6" t="s">
        <v>64</v>
      </c>
      <c r="H1309" s="6" t="s">
        <v>18</v>
      </c>
      <c r="I1309" s="8">
        <v>0.5</v>
      </c>
      <c r="J1309" s="9">
        <v>4250</v>
      </c>
      <c r="K1309" s="10">
        <f t="shared" si="10"/>
        <v>2125</v>
      </c>
      <c r="L1309" s="10">
        <f t="shared" si="11"/>
        <v>531.25</v>
      </c>
      <c r="M1309" s="11">
        <v>0.25</v>
      </c>
      <c r="O1309" s="16"/>
      <c r="P1309" s="17">
        <f>Data!$I1309+0.05</f>
        <v>0.55000000000000004</v>
      </c>
      <c r="Q1309" s="12">
        <f>Data!$J1309+500</f>
        <v>4750</v>
      </c>
      <c r="R1309" s="13">
        <f>Data!$M1309+5%</f>
        <v>0.3</v>
      </c>
    </row>
    <row r="1310" spans="1:18" ht="15.75" customHeight="1">
      <c r="A1310" s="1"/>
      <c r="B1310" s="6" t="s">
        <v>27</v>
      </c>
      <c r="C1310" s="6">
        <v>1128299</v>
      </c>
      <c r="D1310" s="7">
        <v>44244</v>
      </c>
      <c r="E1310" s="6" t="s">
        <v>28</v>
      </c>
      <c r="F1310" s="6" t="s">
        <v>63</v>
      </c>
      <c r="G1310" s="6" t="s">
        <v>64</v>
      </c>
      <c r="H1310" s="6" t="s">
        <v>19</v>
      </c>
      <c r="I1310" s="8">
        <v>0.5</v>
      </c>
      <c r="J1310" s="9">
        <v>4250</v>
      </c>
      <c r="K1310" s="10">
        <f t="shared" si="10"/>
        <v>2125</v>
      </c>
      <c r="L1310" s="10">
        <f t="shared" si="11"/>
        <v>637.5</v>
      </c>
      <c r="M1310" s="11">
        <v>0.3</v>
      </c>
      <c r="O1310" s="16"/>
      <c r="P1310" s="17">
        <f>Data!$I1310+0.05</f>
        <v>0.55000000000000004</v>
      </c>
      <c r="Q1310" s="12">
        <f>Data!$J1310+500</f>
        <v>4750</v>
      </c>
      <c r="R1310" s="13">
        <f>Data!$M1310+5%</f>
        <v>0.35</v>
      </c>
    </row>
    <row r="1311" spans="1:18" ht="15.75" customHeight="1">
      <c r="A1311" s="1"/>
      <c r="B1311" s="6" t="s">
        <v>27</v>
      </c>
      <c r="C1311" s="6">
        <v>1128299</v>
      </c>
      <c r="D1311" s="7">
        <v>44244</v>
      </c>
      <c r="E1311" s="6" t="s">
        <v>28</v>
      </c>
      <c r="F1311" s="6" t="s">
        <v>63</v>
      </c>
      <c r="G1311" s="6" t="s">
        <v>64</v>
      </c>
      <c r="H1311" s="6" t="s">
        <v>20</v>
      </c>
      <c r="I1311" s="8">
        <v>0.5</v>
      </c>
      <c r="J1311" s="9">
        <v>2750</v>
      </c>
      <c r="K1311" s="10">
        <f t="shared" si="10"/>
        <v>1375</v>
      </c>
      <c r="L1311" s="10">
        <f t="shared" si="11"/>
        <v>412.5</v>
      </c>
      <c r="M1311" s="11">
        <v>0.3</v>
      </c>
      <c r="O1311" s="16"/>
      <c r="P1311" s="17">
        <f>Data!$I1311+0.05</f>
        <v>0.55000000000000004</v>
      </c>
      <c r="Q1311" s="12">
        <f>Data!$J1311+500</f>
        <v>3250</v>
      </c>
      <c r="R1311" s="13">
        <f>Data!$M1311+5%</f>
        <v>0.35</v>
      </c>
    </row>
    <row r="1312" spans="1:18" ht="15.75" customHeight="1">
      <c r="A1312" s="1"/>
      <c r="B1312" s="6" t="s">
        <v>27</v>
      </c>
      <c r="C1312" s="6">
        <v>1128299</v>
      </c>
      <c r="D1312" s="7">
        <v>44244</v>
      </c>
      <c r="E1312" s="6" t="s">
        <v>28</v>
      </c>
      <c r="F1312" s="6" t="s">
        <v>63</v>
      </c>
      <c r="G1312" s="6" t="s">
        <v>64</v>
      </c>
      <c r="H1312" s="6" t="s">
        <v>21</v>
      </c>
      <c r="I1312" s="8">
        <v>0.55000000000000004</v>
      </c>
      <c r="J1312" s="9">
        <v>2000</v>
      </c>
      <c r="K1312" s="10">
        <f t="shared" si="10"/>
        <v>1100</v>
      </c>
      <c r="L1312" s="10">
        <f t="shared" si="11"/>
        <v>220</v>
      </c>
      <c r="M1312" s="11">
        <v>0.2</v>
      </c>
      <c r="O1312" s="16"/>
      <c r="P1312" s="17">
        <f>Data!$I1312+0.05</f>
        <v>0.60000000000000009</v>
      </c>
      <c r="Q1312" s="12">
        <f>Data!$J1312+500</f>
        <v>2500</v>
      </c>
      <c r="R1312" s="13">
        <f>Data!$M1312+5%</f>
        <v>0.25</v>
      </c>
    </row>
    <row r="1313" spans="1:18" ht="15.75" customHeight="1">
      <c r="A1313" s="1"/>
      <c r="B1313" s="6" t="s">
        <v>27</v>
      </c>
      <c r="C1313" s="6">
        <v>1128299</v>
      </c>
      <c r="D1313" s="7">
        <v>44244</v>
      </c>
      <c r="E1313" s="6" t="s">
        <v>28</v>
      </c>
      <c r="F1313" s="6" t="s">
        <v>63</v>
      </c>
      <c r="G1313" s="6" t="s">
        <v>64</v>
      </c>
      <c r="H1313" s="6" t="s">
        <v>22</v>
      </c>
      <c r="I1313" s="8">
        <v>0.5</v>
      </c>
      <c r="J1313" s="9">
        <v>4000</v>
      </c>
      <c r="K1313" s="10">
        <f t="shared" si="10"/>
        <v>2000</v>
      </c>
      <c r="L1313" s="10">
        <f t="shared" si="11"/>
        <v>900</v>
      </c>
      <c r="M1313" s="11">
        <v>0.45</v>
      </c>
      <c r="O1313" s="16"/>
      <c r="P1313" s="17">
        <f>Data!$I1313+0.05</f>
        <v>0.55000000000000004</v>
      </c>
      <c r="Q1313" s="12">
        <f>Data!$J1313+500</f>
        <v>4500</v>
      </c>
      <c r="R1313" s="13">
        <f>Data!$M1313+5%</f>
        <v>0.5</v>
      </c>
    </row>
    <row r="1314" spans="1:18" ht="15.75" customHeight="1">
      <c r="A1314" s="1"/>
      <c r="B1314" s="6" t="s">
        <v>27</v>
      </c>
      <c r="C1314" s="6">
        <v>1128299</v>
      </c>
      <c r="D1314" s="7">
        <v>44271</v>
      </c>
      <c r="E1314" s="6" t="s">
        <v>28</v>
      </c>
      <c r="F1314" s="6" t="s">
        <v>63</v>
      </c>
      <c r="G1314" s="6" t="s">
        <v>64</v>
      </c>
      <c r="H1314" s="6" t="s">
        <v>17</v>
      </c>
      <c r="I1314" s="8">
        <v>0.5</v>
      </c>
      <c r="J1314" s="9">
        <v>5500</v>
      </c>
      <c r="K1314" s="10">
        <f t="shared" si="10"/>
        <v>2750</v>
      </c>
      <c r="L1314" s="10">
        <f t="shared" si="11"/>
        <v>825</v>
      </c>
      <c r="M1314" s="11">
        <v>0.3</v>
      </c>
      <c r="O1314" s="16"/>
      <c r="P1314" s="17">
        <f>Data!$I1314+0.05</f>
        <v>0.55000000000000004</v>
      </c>
      <c r="Q1314" s="12">
        <f>Data!$J1314+500</f>
        <v>6000</v>
      </c>
      <c r="R1314" s="13">
        <f>Data!$M1314+5%</f>
        <v>0.35</v>
      </c>
    </row>
    <row r="1315" spans="1:18" ht="15.75" customHeight="1">
      <c r="A1315" s="1"/>
      <c r="B1315" s="6" t="s">
        <v>27</v>
      </c>
      <c r="C1315" s="6">
        <v>1128299</v>
      </c>
      <c r="D1315" s="7">
        <v>44271</v>
      </c>
      <c r="E1315" s="6" t="s">
        <v>28</v>
      </c>
      <c r="F1315" s="6" t="s">
        <v>63</v>
      </c>
      <c r="G1315" s="6" t="s">
        <v>64</v>
      </c>
      <c r="H1315" s="6" t="s">
        <v>18</v>
      </c>
      <c r="I1315" s="8">
        <v>0.6</v>
      </c>
      <c r="J1315" s="9">
        <v>4000</v>
      </c>
      <c r="K1315" s="10">
        <f t="shared" si="10"/>
        <v>2400</v>
      </c>
      <c r="L1315" s="10">
        <f t="shared" si="11"/>
        <v>600</v>
      </c>
      <c r="M1315" s="11">
        <v>0.25</v>
      </c>
      <c r="O1315" s="16"/>
      <c r="P1315" s="17">
        <f>Data!$I1315+0.05</f>
        <v>0.65</v>
      </c>
      <c r="Q1315" s="12">
        <f>Data!$J1315+500</f>
        <v>4500</v>
      </c>
      <c r="R1315" s="13">
        <f>Data!$M1315+5%</f>
        <v>0.3</v>
      </c>
    </row>
    <row r="1316" spans="1:18" ht="15.75" customHeight="1">
      <c r="A1316" s="1"/>
      <c r="B1316" s="6" t="s">
        <v>27</v>
      </c>
      <c r="C1316" s="6">
        <v>1128299</v>
      </c>
      <c r="D1316" s="7">
        <v>44271</v>
      </c>
      <c r="E1316" s="6" t="s">
        <v>28</v>
      </c>
      <c r="F1316" s="6" t="s">
        <v>63</v>
      </c>
      <c r="G1316" s="6" t="s">
        <v>64</v>
      </c>
      <c r="H1316" s="6" t="s">
        <v>19</v>
      </c>
      <c r="I1316" s="8">
        <v>0.64999999999999991</v>
      </c>
      <c r="J1316" s="9">
        <v>4250</v>
      </c>
      <c r="K1316" s="10">
        <f t="shared" si="10"/>
        <v>2762.4999999999995</v>
      </c>
      <c r="L1316" s="10">
        <f t="shared" si="11"/>
        <v>828.74999999999989</v>
      </c>
      <c r="M1316" s="11">
        <v>0.3</v>
      </c>
      <c r="O1316" s="16"/>
      <c r="P1316" s="17">
        <f>Data!$I1316+0.05</f>
        <v>0.7</v>
      </c>
      <c r="Q1316" s="12">
        <f>Data!$J1316+500</f>
        <v>4750</v>
      </c>
      <c r="R1316" s="13">
        <f>Data!$M1316+5%</f>
        <v>0.35</v>
      </c>
    </row>
    <row r="1317" spans="1:18" ht="15.75" customHeight="1">
      <c r="A1317" s="1"/>
      <c r="B1317" s="6" t="s">
        <v>27</v>
      </c>
      <c r="C1317" s="6">
        <v>1128299</v>
      </c>
      <c r="D1317" s="7">
        <v>44271</v>
      </c>
      <c r="E1317" s="6" t="s">
        <v>28</v>
      </c>
      <c r="F1317" s="6" t="s">
        <v>63</v>
      </c>
      <c r="G1317" s="6" t="s">
        <v>64</v>
      </c>
      <c r="H1317" s="6" t="s">
        <v>20</v>
      </c>
      <c r="I1317" s="8">
        <v>0.6</v>
      </c>
      <c r="J1317" s="9">
        <v>3250</v>
      </c>
      <c r="K1317" s="10">
        <f t="shared" si="10"/>
        <v>1950</v>
      </c>
      <c r="L1317" s="10">
        <f t="shared" si="11"/>
        <v>585</v>
      </c>
      <c r="M1317" s="11">
        <v>0.3</v>
      </c>
      <c r="O1317" s="16"/>
      <c r="P1317" s="17">
        <f>Data!$I1317+0.05</f>
        <v>0.65</v>
      </c>
      <c r="Q1317" s="12">
        <f>Data!$J1317+500</f>
        <v>3750</v>
      </c>
      <c r="R1317" s="13">
        <f>Data!$M1317+5%</f>
        <v>0.35</v>
      </c>
    </row>
    <row r="1318" spans="1:18" ht="15.75" customHeight="1">
      <c r="A1318" s="1"/>
      <c r="B1318" s="6" t="s">
        <v>27</v>
      </c>
      <c r="C1318" s="6">
        <v>1128299</v>
      </c>
      <c r="D1318" s="7">
        <v>44271</v>
      </c>
      <c r="E1318" s="6" t="s">
        <v>28</v>
      </c>
      <c r="F1318" s="6" t="s">
        <v>63</v>
      </c>
      <c r="G1318" s="6" t="s">
        <v>64</v>
      </c>
      <c r="H1318" s="6" t="s">
        <v>21</v>
      </c>
      <c r="I1318" s="8">
        <v>0.65</v>
      </c>
      <c r="J1318" s="9">
        <v>1750</v>
      </c>
      <c r="K1318" s="10">
        <f t="shared" si="10"/>
        <v>1137.5</v>
      </c>
      <c r="L1318" s="10">
        <f t="shared" si="11"/>
        <v>227.5</v>
      </c>
      <c r="M1318" s="11">
        <v>0.2</v>
      </c>
      <c r="O1318" s="16"/>
      <c r="P1318" s="17">
        <f>Data!$I1318+0.05</f>
        <v>0.70000000000000007</v>
      </c>
      <c r="Q1318" s="12">
        <f>Data!$J1318+500</f>
        <v>2250</v>
      </c>
      <c r="R1318" s="13">
        <f>Data!$M1318+5%</f>
        <v>0.25</v>
      </c>
    </row>
    <row r="1319" spans="1:18" ht="15.75" customHeight="1">
      <c r="A1319" s="1"/>
      <c r="B1319" s="6" t="s">
        <v>27</v>
      </c>
      <c r="C1319" s="6">
        <v>1128299</v>
      </c>
      <c r="D1319" s="7">
        <v>44271</v>
      </c>
      <c r="E1319" s="6" t="s">
        <v>28</v>
      </c>
      <c r="F1319" s="6" t="s">
        <v>63</v>
      </c>
      <c r="G1319" s="6" t="s">
        <v>64</v>
      </c>
      <c r="H1319" s="6" t="s">
        <v>22</v>
      </c>
      <c r="I1319" s="8">
        <v>0.6</v>
      </c>
      <c r="J1319" s="9">
        <v>3750</v>
      </c>
      <c r="K1319" s="10">
        <f t="shared" si="10"/>
        <v>2250</v>
      </c>
      <c r="L1319" s="10">
        <f t="shared" si="11"/>
        <v>1012.5</v>
      </c>
      <c r="M1319" s="11">
        <v>0.45</v>
      </c>
      <c r="O1319" s="16"/>
      <c r="P1319" s="17">
        <f>Data!$I1319+0.05</f>
        <v>0.65</v>
      </c>
      <c r="Q1319" s="12">
        <f>Data!$J1319+500</f>
        <v>4250</v>
      </c>
      <c r="R1319" s="13">
        <f>Data!$M1319+5%</f>
        <v>0.5</v>
      </c>
    </row>
    <row r="1320" spans="1:18" ht="15.75" customHeight="1">
      <c r="A1320" s="1"/>
      <c r="B1320" s="6" t="s">
        <v>27</v>
      </c>
      <c r="C1320" s="6">
        <v>1128299</v>
      </c>
      <c r="D1320" s="7">
        <v>44303</v>
      </c>
      <c r="E1320" s="6" t="s">
        <v>28</v>
      </c>
      <c r="F1320" s="6" t="s">
        <v>63</v>
      </c>
      <c r="G1320" s="6" t="s">
        <v>64</v>
      </c>
      <c r="H1320" s="6" t="s">
        <v>17</v>
      </c>
      <c r="I1320" s="8">
        <v>0.65</v>
      </c>
      <c r="J1320" s="9">
        <v>5500</v>
      </c>
      <c r="K1320" s="10">
        <f t="shared" si="10"/>
        <v>3575</v>
      </c>
      <c r="L1320" s="10">
        <f t="shared" si="11"/>
        <v>1072.5</v>
      </c>
      <c r="M1320" s="11">
        <v>0.3</v>
      </c>
      <c r="O1320" s="16"/>
      <c r="P1320" s="17">
        <f>Data!$I1320+0.05</f>
        <v>0.70000000000000007</v>
      </c>
      <c r="Q1320" s="12">
        <f>Data!$J1320+500</f>
        <v>6000</v>
      </c>
      <c r="R1320" s="13">
        <f>Data!$M1320+5%</f>
        <v>0.35</v>
      </c>
    </row>
    <row r="1321" spans="1:18" ht="15.75" customHeight="1">
      <c r="A1321" s="1"/>
      <c r="B1321" s="6" t="s">
        <v>27</v>
      </c>
      <c r="C1321" s="6">
        <v>1128299</v>
      </c>
      <c r="D1321" s="7">
        <v>44303</v>
      </c>
      <c r="E1321" s="6" t="s">
        <v>28</v>
      </c>
      <c r="F1321" s="6" t="s">
        <v>63</v>
      </c>
      <c r="G1321" s="6" t="s">
        <v>64</v>
      </c>
      <c r="H1321" s="6" t="s">
        <v>18</v>
      </c>
      <c r="I1321" s="8">
        <v>0.70000000000000007</v>
      </c>
      <c r="J1321" s="9">
        <v>3500</v>
      </c>
      <c r="K1321" s="10">
        <f t="shared" si="10"/>
        <v>2450.0000000000005</v>
      </c>
      <c r="L1321" s="10">
        <f t="shared" si="11"/>
        <v>612.50000000000011</v>
      </c>
      <c r="M1321" s="11">
        <v>0.25</v>
      </c>
      <c r="O1321" s="16"/>
      <c r="P1321" s="17">
        <f>Data!$I1321+0.05</f>
        <v>0.75000000000000011</v>
      </c>
      <c r="Q1321" s="12">
        <f>Data!$J1321+500</f>
        <v>4000</v>
      </c>
      <c r="R1321" s="13">
        <f>Data!$M1321+5%</f>
        <v>0.3</v>
      </c>
    </row>
    <row r="1322" spans="1:18" ht="15.75" customHeight="1">
      <c r="A1322" s="1"/>
      <c r="B1322" s="6" t="s">
        <v>27</v>
      </c>
      <c r="C1322" s="6">
        <v>1128299</v>
      </c>
      <c r="D1322" s="7">
        <v>44303</v>
      </c>
      <c r="E1322" s="6" t="s">
        <v>28</v>
      </c>
      <c r="F1322" s="6" t="s">
        <v>63</v>
      </c>
      <c r="G1322" s="6" t="s">
        <v>64</v>
      </c>
      <c r="H1322" s="6" t="s">
        <v>19</v>
      </c>
      <c r="I1322" s="8">
        <v>0.70000000000000007</v>
      </c>
      <c r="J1322" s="9">
        <v>4000</v>
      </c>
      <c r="K1322" s="10">
        <f t="shared" si="10"/>
        <v>2800.0000000000005</v>
      </c>
      <c r="L1322" s="10">
        <f t="shared" si="11"/>
        <v>840.00000000000011</v>
      </c>
      <c r="M1322" s="11">
        <v>0.3</v>
      </c>
      <c r="O1322" s="16"/>
      <c r="P1322" s="17">
        <f>Data!$I1322+0.05</f>
        <v>0.75000000000000011</v>
      </c>
      <c r="Q1322" s="12">
        <f>Data!$J1322+500</f>
        <v>4500</v>
      </c>
      <c r="R1322" s="13">
        <f>Data!$M1322+5%</f>
        <v>0.35</v>
      </c>
    </row>
    <row r="1323" spans="1:18" ht="15.75" customHeight="1">
      <c r="A1323" s="1"/>
      <c r="B1323" s="6" t="s">
        <v>27</v>
      </c>
      <c r="C1323" s="6">
        <v>1128299</v>
      </c>
      <c r="D1323" s="7">
        <v>44303</v>
      </c>
      <c r="E1323" s="6" t="s">
        <v>28</v>
      </c>
      <c r="F1323" s="6" t="s">
        <v>63</v>
      </c>
      <c r="G1323" s="6" t="s">
        <v>64</v>
      </c>
      <c r="H1323" s="6" t="s">
        <v>20</v>
      </c>
      <c r="I1323" s="8">
        <v>0.55000000000000004</v>
      </c>
      <c r="J1323" s="9">
        <v>3000</v>
      </c>
      <c r="K1323" s="10">
        <f t="shared" si="10"/>
        <v>1650.0000000000002</v>
      </c>
      <c r="L1323" s="10">
        <f t="shared" si="11"/>
        <v>495.00000000000006</v>
      </c>
      <c r="M1323" s="11">
        <v>0.3</v>
      </c>
      <c r="O1323" s="16"/>
      <c r="P1323" s="17">
        <f>Data!$I1323+0.05</f>
        <v>0.60000000000000009</v>
      </c>
      <c r="Q1323" s="12">
        <f>Data!$J1323+500</f>
        <v>3500</v>
      </c>
      <c r="R1323" s="13">
        <f>Data!$M1323+5%</f>
        <v>0.35</v>
      </c>
    </row>
    <row r="1324" spans="1:18" ht="15.75" customHeight="1">
      <c r="A1324" s="1"/>
      <c r="B1324" s="6" t="s">
        <v>27</v>
      </c>
      <c r="C1324" s="6">
        <v>1128299</v>
      </c>
      <c r="D1324" s="7">
        <v>44303</v>
      </c>
      <c r="E1324" s="6" t="s">
        <v>28</v>
      </c>
      <c r="F1324" s="6" t="s">
        <v>63</v>
      </c>
      <c r="G1324" s="6" t="s">
        <v>64</v>
      </c>
      <c r="H1324" s="6" t="s">
        <v>21</v>
      </c>
      <c r="I1324" s="8">
        <v>0.60000000000000009</v>
      </c>
      <c r="J1324" s="9">
        <v>2000</v>
      </c>
      <c r="K1324" s="10">
        <f t="shared" si="10"/>
        <v>1200.0000000000002</v>
      </c>
      <c r="L1324" s="10">
        <f t="shared" si="11"/>
        <v>240.00000000000006</v>
      </c>
      <c r="M1324" s="11">
        <v>0.2</v>
      </c>
      <c r="O1324" s="16"/>
      <c r="P1324" s="17">
        <f>Data!$I1324+0.05</f>
        <v>0.65000000000000013</v>
      </c>
      <c r="Q1324" s="12">
        <f>Data!$J1324+500</f>
        <v>2500</v>
      </c>
      <c r="R1324" s="13">
        <f>Data!$M1324+5%</f>
        <v>0.25</v>
      </c>
    </row>
    <row r="1325" spans="1:18" ht="15.75" customHeight="1">
      <c r="A1325" s="1"/>
      <c r="B1325" s="6" t="s">
        <v>27</v>
      </c>
      <c r="C1325" s="6">
        <v>1128299</v>
      </c>
      <c r="D1325" s="7">
        <v>44303</v>
      </c>
      <c r="E1325" s="6" t="s">
        <v>28</v>
      </c>
      <c r="F1325" s="6" t="s">
        <v>63</v>
      </c>
      <c r="G1325" s="6" t="s">
        <v>64</v>
      </c>
      <c r="H1325" s="6" t="s">
        <v>22</v>
      </c>
      <c r="I1325" s="8">
        <v>0.75000000000000011</v>
      </c>
      <c r="J1325" s="9">
        <v>3750</v>
      </c>
      <c r="K1325" s="10">
        <f t="shared" si="10"/>
        <v>2812.5000000000005</v>
      </c>
      <c r="L1325" s="10">
        <f t="shared" si="11"/>
        <v>1265.6250000000002</v>
      </c>
      <c r="M1325" s="11">
        <v>0.45</v>
      </c>
      <c r="O1325" s="16"/>
      <c r="P1325" s="17">
        <f>Data!$I1325+0.05</f>
        <v>0.80000000000000016</v>
      </c>
      <c r="Q1325" s="12">
        <f>Data!$J1325+500</f>
        <v>4250</v>
      </c>
      <c r="R1325" s="13">
        <f>Data!$M1325+5%</f>
        <v>0.5</v>
      </c>
    </row>
    <row r="1326" spans="1:18" ht="15.75" customHeight="1">
      <c r="A1326" s="1"/>
      <c r="B1326" s="6" t="s">
        <v>27</v>
      </c>
      <c r="C1326" s="6">
        <v>1128299</v>
      </c>
      <c r="D1326" s="7">
        <v>44334</v>
      </c>
      <c r="E1326" s="6" t="s">
        <v>28</v>
      </c>
      <c r="F1326" s="6" t="s">
        <v>63</v>
      </c>
      <c r="G1326" s="6" t="s">
        <v>64</v>
      </c>
      <c r="H1326" s="6" t="s">
        <v>17</v>
      </c>
      <c r="I1326" s="8">
        <v>0.6</v>
      </c>
      <c r="J1326" s="9">
        <v>5750</v>
      </c>
      <c r="K1326" s="10">
        <f t="shared" si="10"/>
        <v>3450</v>
      </c>
      <c r="L1326" s="10">
        <f t="shared" si="11"/>
        <v>1035</v>
      </c>
      <c r="M1326" s="11">
        <v>0.3</v>
      </c>
      <c r="O1326" s="16"/>
      <c r="P1326" s="17">
        <f>Data!$I1326+0.05</f>
        <v>0.65</v>
      </c>
      <c r="Q1326" s="12">
        <f>Data!$J1326+500</f>
        <v>6250</v>
      </c>
      <c r="R1326" s="13">
        <f>Data!$M1326+5%</f>
        <v>0.35</v>
      </c>
    </row>
    <row r="1327" spans="1:18" ht="15.75" customHeight="1">
      <c r="A1327" s="1"/>
      <c r="B1327" s="6" t="s">
        <v>27</v>
      </c>
      <c r="C1327" s="6">
        <v>1128299</v>
      </c>
      <c r="D1327" s="7">
        <v>44334</v>
      </c>
      <c r="E1327" s="6" t="s">
        <v>28</v>
      </c>
      <c r="F1327" s="6" t="s">
        <v>63</v>
      </c>
      <c r="G1327" s="6" t="s">
        <v>64</v>
      </c>
      <c r="H1327" s="6" t="s">
        <v>18</v>
      </c>
      <c r="I1327" s="8">
        <v>0.65</v>
      </c>
      <c r="J1327" s="9">
        <v>4250</v>
      </c>
      <c r="K1327" s="10">
        <f t="shared" si="10"/>
        <v>2762.5</v>
      </c>
      <c r="L1327" s="10">
        <f t="shared" si="11"/>
        <v>690.625</v>
      </c>
      <c r="M1327" s="11">
        <v>0.25</v>
      </c>
      <c r="O1327" s="16"/>
      <c r="P1327" s="17">
        <f>Data!$I1327+0.05</f>
        <v>0.70000000000000007</v>
      </c>
      <c r="Q1327" s="12">
        <f>Data!$J1327+500</f>
        <v>4750</v>
      </c>
      <c r="R1327" s="13">
        <f>Data!$M1327+5%</f>
        <v>0.3</v>
      </c>
    </row>
    <row r="1328" spans="1:18" ht="15.75" customHeight="1">
      <c r="A1328" s="1"/>
      <c r="B1328" s="6" t="s">
        <v>27</v>
      </c>
      <c r="C1328" s="6">
        <v>1128299</v>
      </c>
      <c r="D1328" s="7">
        <v>44334</v>
      </c>
      <c r="E1328" s="6" t="s">
        <v>28</v>
      </c>
      <c r="F1328" s="6" t="s">
        <v>63</v>
      </c>
      <c r="G1328" s="6" t="s">
        <v>64</v>
      </c>
      <c r="H1328" s="6" t="s">
        <v>19</v>
      </c>
      <c r="I1328" s="8">
        <v>0.65</v>
      </c>
      <c r="J1328" s="9">
        <v>4250</v>
      </c>
      <c r="K1328" s="10">
        <f t="shared" si="10"/>
        <v>2762.5</v>
      </c>
      <c r="L1328" s="10">
        <f t="shared" si="11"/>
        <v>828.75</v>
      </c>
      <c r="M1328" s="11">
        <v>0.3</v>
      </c>
      <c r="O1328" s="16"/>
      <c r="P1328" s="17">
        <f>Data!$I1328+0.05</f>
        <v>0.70000000000000007</v>
      </c>
      <c r="Q1328" s="12">
        <f>Data!$J1328+500</f>
        <v>4750</v>
      </c>
      <c r="R1328" s="13">
        <f>Data!$M1328+5%</f>
        <v>0.35</v>
      </c>
    </row>
    <row r="1329" spans="1:18" ht="15.75" customHeight="1">
      <c r="A1329" s="1"/>
      <c r="B1329" s="6" t="s">
        <v>27</v>
      </c>
      <c r="C1329" s="6">
        <v>1128299</v>
      </c>
      <c r="D1329" s="7">
        <v>44334</v>
      </c>
      <c r="E1329" s="6" t="s">
        <v>28</v>
      </c>
      <c r="F1329" s="6" t="s">
        <v>63</v>
      </c>
      <c r="G1329" s="6" t="s">
        <v>64</v>
      </c>
      <c r="H1329" s="6" t="s">
        <v>20</v>
      </c>
      <c r="I1329" s="8">
        <v>0.6</v>
      </c>
      <c r="J1329" s="9">
        <v>3250</v>
      </c>
      <c r="K1329" s="10">
        <f t="shared" si="10"/>
        <v>1950</v>
      </c>
      <c r="L1329" s="10">
        <f t="shared" si="11"/>
        <v>585</v>
      </c>
      <c r="M1329" s="11">
        <v>0.3</v>
      </c>
      <c r="O1329" s="16"/>
      <c r="P1329" s="17">
        <f>Data!$I1329+0.05</f>
        <v>0.65</v>
      </c>
      <c r="Q1329" s="12">
        <f>Data!$J1329+500</f>
        <v>3750</v>
      </c>
      <c r="R1329" s="13">
        <f>Data!$M1329+5%</f>
        <v>0.35</v>
      </c>
    </row>
    <row r="1330" spans="1:18" ht="15.75" customHeight="1">
      <c r="A1330" s="1"/>
      <c r="B1330" s="6" t="s">
        <v>27</v>
      </c>
      <c r="C1330" s="6">
        <v>1128299</v>
      </c>
      <c r="D1330" s="7">
        <v>44334</v>
      </c>
      <c r="E1330" s="6" t="s">
        <v>28</v>
      </c>
      <c r="F1330" s="6" t="s">
        <v>63</v>
      </c>
      <c r="G1330" s="6" t="s">
        <v>64</v>
      </c>
      <c r="H1330" s="6" t="s">
        <v>21</v>
      </c>
      <c r="I1330" s="8">
        <v>0.54999999999999993</v>
      </c>
      <c r="J1330" s="9">
        <v>2250</v>
      </c>
      <c r="K1330" s="10">
        <f t="shared" si="10"/>
        <v>1237.4999999999998</v>
      </c>
      <c r="L1330" s="10">
        <f t="shared" si="11"/>
        <v>247.49999999999997</v>
      </c>
      <c r="M1330" s="11">
        <v>0.2</v>
      </c>
      <c r="O1330" s="16"/>
      <c r="P1330" s="17">
        <f>Data!$I1330-0.05</f>
        <v>0.49999999999999994</v>
      </c>
      <c r="Q1330" s="12">
        <f>Data!$J1330+500</f>
        <v>2750</v>
      </c>
      <c r="R1330" s="13">
        <f>Data!$M1330+5%</f>
        <v>0.25</v>
      </c>
    </row>
    <row r="1331" spans="1:18" ht="15.75" customHeight="1">
      <c r="A1331" s="1"/>
      <c r="B1331" s="6" t="s">
        <v>27</v>
      </c>
      <c r="C1331" s="6">
        <v>1128299</v>
      </c>
      <c r="D1331" s="7">
        <v>44334</v>
      </c>
      <c r="E1331" s="6" t="s">
        <v>28</v>
      </c>
      <c r="F1331" s="6" t="s">
        <v>63</v>
      </c>
      <c r="G1331" s="6" t="s">
        <v>64</v>
      </c>
      <c r="H1331" s="6" t="s">
        <v>22</v>
      </c>
      <c r="I1331" s="8">
        <v>0.7</v>
      </c>
      <c r="J1331" s="9">
        <v>5750</v>
      </c>
      <c r="K1331" s="10">
        <f t="shared" si="10"/>
        <v>4024.9999999999995</v>
      </c>
      <c r="L1331" s="10">
        <f t="shared" si="11"/>
        <v>1811.2499999999998</v>
      </c>
      <c r="M1331" s="11">
        <v>0.45</v>
      </c>
      <c r="O1331" s="16"/>
      <c r="P1331" s="17">
        <f>Data!$I1331-0.05</f>
        <v>0.64999999999999991</v>
      </c>
      <c r="Q1331" s="12">
        <f>Data!$J1331+1000</f>
        <v>6750</v>
      </c>
      <c r="R1331" s="13">
        <f>Data!$M1331+5%</f>
        <v>0.5</v>
      </c>
    </row>
    <row r="1332" spans="1:18" ht="15.75" customHeight="1">
      <c r="A1332" s="1"/>
      <c r="B1332" s="6" t="s">
        <v>27</v>
      </c>
      <c r="C1332" s="6">
        <v>1128299</v>
      </c>
      <c r="D1332" s="7">
        <v>44364</v>
      </c>
      <c r="E1332" s="6" t="s">
        <v>28</v>
      </c>
      <c r="F1332" s="6" t="s">
        <v>63</v>
      </c>
      <c r="G1332" s="6" t="s">
        <v>64</v>
      </c>
      <c r="H1332" s="6" t="s">
        <v>17</v>
      </c>
      <c r="I1332" s="8">
        <v>0.64999999999999991</v>
      </c>
      <c r="J1332" s="9">
        <v>8250</v>
      </c>
      <c r="K1332" s="10">
        <f t="shared" si="10"/>
        <v>5362.4999999999991</v>
      </c>
      <c r="L1332" s="10">
        <f t="shared" si="11"/>
        <v>1608.7499999999998</v>
      </c>
      <c r="M1332" s="11">
        <v>0.3</v>
      </c>
      <c r="O1332" s="16"/>
      <c r="P1332" s="17">
        <f>Data!$I1332-0.05</f>
        <v>0.59999999999999987</v>
      </c>
      <c r="Q1332" s="12">
        <f>Data!$J1332+1000</f>
        <v>9250</v>
      </c>
      <c r="R1332" s="13">
        <f>Data!$M1332+5%</f>
        <v>0.35</v>
      </c>
    </row>
    <row r="1333" spans="1:18" ht="15.75" customHeight="1">
      <c r="A1333" s="1"/>
      <c r="B1333" s="6" t="s">
        <v>27</v>
      </c>
      <c r="C1333" s="6">
        <v>1128299</v>
      </c>
      <c r="D1333" s="7">
        <v>44364</v>
      </c>
      <c r="E1333" s="6" t="s">
        <v>28</v>
      </c>
      <c r="F1333" s="6" t="s">
        <v>63</v>
      </c>
      <c r="G1333" s="6" t="s">
        <v>64</v>
      </c>
      <c r="H1333" s="6" t="s">
        <v>18</v>
      </c>
      <c r="I1333" s="8">
        <v>0.7</v>
      </c>
      <c r="J1333" s="9">
        <v>7000</v>
      </c>
      <c r="K1333" s="10">
        <f t="shared" si="10"/>
        <v>4900</v>
      </c>
      <c r="L1333" s="10">
        <f t="shared" si="11"/>
        <v>1225</v>
      </c>
      <c r="M1333" s="11">
        <v>0.25</v>
      </c>
      <c r="O1333" s="16"/>
      <c r="P1333" s="17">
        <f>Data!$I1333-0.05</f>
        <v>0.64999999999999991</v>
      </c>
      <c r="Q1333" s="12">
        <f>Data!$J1333+1000</f>
        <v>8000</v>
      </c>
      <c r="R1333" s="13">
        <f>Data!$M1333+5%</f>
        <v>0.3</v>
      </c>
    </row>
    <row r="1334" spans="1:18" ht="15.75" customHeight="1">
      <c r="A1334" s="1"/>
      <c r="B1334" s="6" t="s">
        <v>27</v>
      </c>
      <c r="C1334" s="6">
        <v>1128299</v>
      </c>
      <c r="D1334" s="7">
        <v>44364</v>
      </c>
      <c r="E1334" s="6" t="s">
        <v>28</v>
      </c>
      <c r="F1334" s="6" t="s">
        <v>63</v>
      </c>
      <c r="G1334" s="6" t="s">
        <v>64</v>
      </c>
      <c r="H1334" s="6" t="s">
        <v>19</v>
      </c>
      <c r="I1334" s="8">
        <v>0.85</v>
      </c>
      <c r="J1334" s="9">
        <v>7000</v>
      </c>
      <c r="K1334" s="10">
        <f t="shared" si="10"/>
        <v>5950</v>
      </c>
      <c r="L1334" s="10">
        <f t="shared" si="11"/>
        <v>1785</v>
      </c>
      <c r="M1334" s="11">
        <v>0.3</v>
      </c>
      <c r="O1334" s="16"/>
      <c r="P1334" s="17">
        <f>Data!$I1334+0.1</f>
        <v>0.95</v>
      </c>
      <c r="Q1334" s="12">
        <f>Data!$J1334+1000</f>
        <v>8000</v>
      </c>
      <c r="R1334" s="13">
        <f>Data!$M1334+5%</f>
        <v>0.35</v>
      </c>
    </row>
    <row r="1335" spans="1:18" ht="15.75" customHeight="1">
      <c r="A1335" s="1"/>
      <c r="B1335" s="6" t="s">
        <v>27</v>
      </c>
      <c r="C1335" s="6">
        <v>1128299</v>
      </c>
      <c r="D1335" s="7">
        <v>44364</v>
      </c>
      <c r="E1335" s="6" t="s">
        <v>28</v>
      </c>
      <c r="F1335" s="6" t="s">
        <v>63</v>
      </c>
      <c r="G1335" s="6" t="s">
        <v>64</v>
      </c>
      <c r="H1335" s="6" t="s">
        <v>20</v>
      </c>
      <c r="I1335" s="8">
        <v>0.85</v>
      </c>
      <c r="J1335" s="9">
        <v>5750</v>
      </c>
      <c r="K1335" s="10">
        <f t="shared" si="10"/>
        <v>4887.5</v>
      </c>
      <c r="L1335" s="10">
        <f t="shared" si="11"/>
        <v>1466.25</v>
      </c>
      <c r="M1335" s="11">
        <v>0.3</v>
      </c>
      <c r="O1335" s="16"/>
      <c r="P1335" s="17">
        <f>Data!$I1335+0.1</f>
        <v>0.95</v>
      </c>
      <c r="Q1335" s="12">
        <f>Data!$J1335+1000</f>
        <v>6750</v>
      </c>
      <c r="R1335" s="13">
        <f>Data!$M1335+5%</f>
        <v>0.35</v>
      </c>
    </row>
    <row r="1336" spans="1:18" ht="15.75" customHeight="1">
      <c r="A1336" s="1"/>
      <c r="B1336" s="6" t="s">
        <v>27</v>
      </c>
      <c r="C1336" s="6">
        <v>1128299</v>
      </c>
      <c r="D1336" s="7">
        <v>44364</v>
      </c>
      <c r="E1336" s="6" t="s">
        <v>28</v>
      </c>
      <c r="F1336" s="6" t="s">
        <v>63</v>
      </c>
      <c r="G1336" s="6" t="s">
        <v>64</v>
      </c>
      <c r="H1336" s="6" t="s">
        <v>21</v>
      </c>
      <c r="I1336" s="8">
        <v>0.95000000000000007</v>
      </c>
      <c r="J1336" s="9">
        <v>4500</v>
      </c>
      <c r="K1336" s="10">
        <f t="shared" si="10"/>
        <v>4275</v>
      </c>
      <c r="L1336" s="10">
        <f t="shared" si="11"/>
        <v>855</v>
      </c>
      <c r="M1336" s="11">
        <v>0.2</v>
      </c>
      <c r="O1336" s="16"/>
      <c r="P1336" s="17">
        <f>Data!$I1336+0.1</f>
        <v>1.05</v>
      </c>
      <c r="Q1336" s="12">
        <f>Data!$J1336+1000</f>
        <v>5500</v>
      </c>
      <c r="R1336" s="13">
        <f>Data!$M1336+5%</f>
        <v>0.25</v>
      </c>
    </row>
    <row r="1337" spans="1:18" ht="15.75" customHeight="1">
      <c r="A1337" s="1"/>
      <c r="B1337" s="6" t="s">
        <v>27</v>
      </c>
      <c r="C1337" s="6">
        <v>1128299</v>
      </c>
      <c r="D1337" s="7">
        <v>44364</v>
      </c>
      <c r="E1337" s="6" t="s">
        <v>28</v>
      </c>
      <c r="F1337" s="6" t="s">
        <v>63</v>
      </c>
      <c r="G1337" s="6" t="s">
        <v>64</v>
      </c>
      <c r="H1337" s="6" t="s">
        <v>22</v>
      </c>
      <c r="I1337" s="8">
        <v>1.1000000000000001</v>
      </c>
      <c r="J1337" s="9">
        <v>7500</v>
      </c>
      <c r="K1337" s="10">
        <f t="shared" si="10"/>
        <v>8250</v>
      </c>
      <c r="L1337" s="10">
        <f t="shared" si="11"/>
        <v>3712.5</v>
      </c>
      <c r="M1337" s="11">
        <v>0.45</v>
      </c>
      <c r="O1337" s="16"/>
      <c r="P1337" s="17">
        <f>Data!$I1337+0.1</f>
        <v>1.2000000000000002</v>
      </c>
      <c r="Q1337" s="12">
        <f>Data!$J1337+1000</f>
        <v>8500</v>
      </c>
      <c r="R1337" s="13">
        <f>Data!$M1337+5%</f>
        <v>0.5</v>
      </c>
    </row>
    <row r="1338" spans="1:18" ht="15.75" customHeight="1">
      <c r="A1338" s="1"/>
      <c r="B1338" s="6" t="s">
        <v>27</v>
      </c>
      <c r="C1338" s="6">
        <v>1128299</v>
      </c>
      <c r="D1338" s="7">
        <v>44393</v>
      </c>
      <c r="E1338" s="6" t="s">
        <v>28</v>
      </c>
      <c r="F1338" s="6" t="s">
        <v>63</v>
      </c>
      <c r="G1338" s="6" t="s">
        <v>64</v>
      </c>
      <c r="H1338" s="6" t="s">
        <v>17</v>
      </c>
      <c r="I1338" s="8">
        <v>0.9</v>
      </c>
      <c r="J1338" s="9">
        <v>9000</v>
      </c>
      <c r="K1338" s="10">
        <f t="shared" si="10"/>
        <v>8100</v>
      </c>
      <c r="L1338" s="10">
        <f t="shared" si="11"/>
        <v>2430</v>
      </c>
      <c r="M1338" s="11">
        <v>0.3</v>
      </c>
      <c r="O1338" s="16"/>
      <c r="P1338" s="17">
        <f>Data!$I1338+0.1</f>
        <v>1</v>
      </c>
      <c r="Q1338" s="12">
        <f>Data!$J1338+1000</f>
        <v>10000</v>
      </c>
      <c r="R1338" s="13">
        <f>Data!$M1338+5%</f>
        <v>0.35</v>
      </c>
    </row>
    <row r="1339" spans="1:18" ht="15.75" customHeight="1">
      <c r="A1339" s="1"/>
      <c r="B1339" s="6" t="s">
        <v>27</v>
      </c>
      <c r="C1339" s="6">
        <v>1128299</v>
      </c>
      <c r="D1339" s="7">
        <v>44393</v>
      </c>
      <c r="E1339" s="6" t="s">
        <v>28</v>
      </c>
      <c r="F1339" s="6" t="s">
        <v>63</v>
      </c>
      <c r="G1339" s="6" t="s">
        <v>64</v>
      </c>
      <c r="H1339" s="6" t="s">
        <v>18</v>
      </c>
      <c r="I1339" s="8">
        <v>0.95000000000000007</v>
      </c>
      <c r="J1339" s="9">
        <v>7500</v>
      </c>
      <c r="K1339" s="10">
        <f t="shared" si="10"/>
        <v>7125.0000000000009</v>
      </c>
      <c r="L1339" s="10">
        <f t="shared" si="11"/>
        <v>1781.2500000000002</v>
      </c>
      <c r="M1339" s="11">
        <v>0.25</v>
      </c>
      <c r="O1339" s="16"/>
      <c r="P1339" s="17">
        <f>Data!$I1339+0.1</f>
        <v>1.05</v>
      </c>
      <c r="Q1339" s="12">
        <f>Data!$J1339+1000</f>
        <v>8500</v>
      </c>
      <c r="R1339" s="13">
        <f>Data!$M1339+5%</f>
        <v>0.3</v>
      </c>
    </row>
    <row r="1340" spans="1:18" ht="15.75" customHeight="1">
      <c r="A1340" s="1"/>
      <c r="B1340" s="6" t="s">
        <v>27</v>
      </c>
      <c r="C1340" s="6">
        <v>1128299</v>
      </c>
      <c r="D1340" s="7">
        <v>44393</v>
      </c>
      <c r="E1340" s="6" t="s">
        <v>28</v>
      </c>
      <c r="F1340" s="6" t="s">
        <v>63</v>
      </c>
      <c r="G1340" s="6" t="s">
        <v>64</v>
      </c>
      <c r="H1340" s="6" t="s">
        <v>19</v>
      </c>
      <c r="I1340" s="8">
        <v>0.95000000000000007</v>
      </c>
      <c r="J1340" s="9">
        <v>7000</v>
      </c>
      <c r="K1340" s="10">
        <f t="shared" si="10"/>
        <v>6650.0000000000009</v>
      </c>
      <c r="L1340" s="10">
        <f t="shared" si="11"/>
        <v>1995.0000000000002</v>
      </c>
      <c r="M1340" s="11">
        <v>0.3</v>
      </c>
      <c r="O1340" s="16"/>
      <c r="P1340" s="17">
        <f>Data!$I1340+0.1</f>
        <v>1.05</v>
      </c>
      <c r="Q1340" s="12">
        <f>Data!$J1340+1000</f>
        <v>8000</v>
      </c>
      <c r="R1340" s="13">
        <f>Data!$M1340+5%</f>
        <v>0.35</v>
      </c>
    </row>
    <row r="1341" spans="1:18" ht="15.75" customHeight="1">
      <c r="A1341" s="1"/>
      <c r="B1341" s="6" t="s">
        <v>27</v>
      </c>
      <c r="C1341" s="6">
        <v>1128299</v>
      </c>
      <c r="D1341" s="7">
        <v>44393</v>
      </c>
      <c r="E1341" s="6" t="s">
        <v>28</v>
      </c>
      <c r="F1341" s="6" t="s">
        <v>63</v>
      </c>
      <c r="G1341" s="6" t="s">
        <v>64</v>
      </c>
      <c r="H1341" s="6" t="s">
        <v>20</v>
      </c>
      <c r="I1341" s="8">
        <v>0.9</v>
      </c>
      <c r="J1341" s="9">
        <v>6000</v>
      </c>
      <c r="K1341" s="10">
        <f t="shared" si="10"/>
        <v>5400</v>
      </c>
      <c r="L1341" s="10">
        <f t="shared" si="11"/>
        <v>1620</v>
      </c>
      <c r="M1341" s="11">
        <v>0.3</v>
      </c>
      <c r="O1341" s="16"/>
      <c r="P1341" s="17">
        <f>Data!$I1341+0.1</f>
        <v>1</v>
      </c>
      <c r="Q1341" s="12">
        <f>Data!$J1341+1000</f>
        <v>7000</v>
      </c>
      <c r="R1341" s="13">
        <f>Data!$M1341+5%</f>
        <v>0.35</v>
      </c>
    </row>
    <row r="1342" spans="1:18" ht="15.75" customHeight="1">
      <c r="A1342" s="1"/>
      <c r="B1342" s="6" t="s">
        <v>27</v>
      </c>
      <c r="C1342" s="6">
        <v>1128299</v>
      </c>
      <c r="D1342" s="7">
        <v>44393</v>
      </c>
      <c r="E1342" s="6" t="s">
        <v>28</v>
      </c>
      <c r="F1342" s="6" t="s">
        <v>63</v>
      </c>
      <c r="G1342" s="6" t="s">
        <v>64</v>
      </c>
      <c r="H1342" s="6" t="s">
        <v>21</v>
      </c>
      <c r="I1342" s="8">
        <v>0.95000000000000007</v>
      </c>
      <c r="J1342" s="9">
        <v>6500</v>
      </c>
      <c r="K1342" s="10">
        <f t="shared" si="10"/>
        <v>6175</v>
      </c>
      <c r="L1342" s="10">
        <f t="shared" si="11"/>
        <v>1235</v>
      </c>
      <c r="M1342" s="11">
        <v>0.2</v>
      </c>
      <c r="O1342" s="16"/>
      <c r="P1342" s="17">
        <f>Data!$I1342+0.1</f>
        <v>1.05</v>
      </c>
      <c r="Q1342" s="12">
        <f>Data!$J1342+1000</f>
        <v>7500</v>
      </c>
      <c r="R1342" s="13">
        <f>Data!$M1342+5%</f>
        <v>0.25</v>
      </c>
    </row>
    <row r="1343" spans="1:18" ht="15.75" customHeight="1">
      <c r="A1343" s="1"/>
      <c r="B1343" s="6" t="s">
        <v>27</v>
      </c>
      <c r="C1343" s="6">
        <v>1128299</v>
      </c>
      <c r="D1343" s="7">
        <v>44393</v>
      </c>
      <c r="E1343" s="6" t="s">
        <v>28</v>
      </c>
      <c r="F1343" s="6" t="s">
        <v>63</v>
      </c>
      <c r="G1343" s="6" t="s">
        <v>64</v>
      </c>
      <c r="H1343" s="6" t="s">
        <v>22</v>
      </c>
      <c r="I1343" s="8">
        <v>1.1000000000000001</v>
      </c>
      <c r="J1343" s="9">
        <v>6500</v>
      </c>
      <c r="K1343" s="10">
        <f t="shared" si="10"/>
        <v>7150.0000000000009</v>
      </c>
      <c r="L1343" s="10">
        <f t="shared" si="11"/>
        <v>3217.5000000000005</v>
      </c>
      <c r="M1343" s="11">
        <v>0.45</v>
      </c>
      <c r="O1343" s="16"/>
      <c r="P1343" s="17">
        <f>Data!$I1343+0.1</f>
        <v>1.2000000000000002</v>
      </c>
      <c r="Q1343" s="12">
        <f>Data!$J1343+1000</f>
        <v>7500</v>
      </c>
      <c r="R1343" s="13">
        <f>Data!$M1343+5%</f>
        <v>0.5</v>
      </c>
    </row>
    <row r="1344" spans="1:18" ht="15.75" customHeight="1">
      <c r="A1344" s="1"/>
      <c r="B1344" s="6" t="s">
        <v>27</v>
      </c>
      <c r="C1344" s="6">
        <v>1128299</v>
      </c>
      <c r="D1344" s="7">
        <v>44425</v>
      </c>
      <c r="E1344" s="6" t="s">
        <v>28</v>
      </c>
      <c r="F1344" s="6" t="s">
        <v>63</v>
      </c>
      <c r="G1344" s="6" t="s">
        <v>64</v>
      </c>
      <c r="H1344" s="6" t="s">
        <v>17</v>
      </c>
      <c r="I1344" s="8">
        <v>0.95000000000000007</v>
      </c>
      <c r="J1344" s="9">
        <v>8500</v>
      </c>
      <c r="K1344" s="10">
        <f t="shared" si="10"/>
        <v>8075.0000000000009</v>
      </c>
      <c r="L1344" s="10">
        <f t="shared" si="11"/>
        <v>2422.5</v>
      </c>
      <c r="M1344" s="11">
        <v>0.3</v>
      </c>
      <c r="O1344" s="16"/>
      <c r="P1344" s="17">
        <f>Data!$I1344+0.1</f>
        <v>1.05</v>
      </c>
      <c r="Q1344" s="12">
        <f>Data!$J1344+1000</f>
        <v>9500</v>
      </c>
      <c r="R1344" s="13">
        <f>Data!$M1344+5%</f>
        <v>0.35</v>
      </c>
    </row>
    <row r="1345" spans="1:18" ht="15.75" customHeight="1">
      <c r="A1345" s="1"/>
      <c r="B1345" s="6" t="s">
        <v>27</v>
      </c>
      <c r="C1345" s="6">
        <v>1128299</v>
      </c>
      <c r="D1345" s="7">
        <v>44425</v>
      </c>
      <c r="E1345" s="6" t="s">
        <v>28</v>
      </c>
      <c r="F1345" s="6" t="s">
        <v>63</v>
      </c>
      <c r="G1345" s="6" t="s">
        <v>64</v>
      </c>
      <c r="H1345" s="6" t="s">
        <v>18</v>
      </c>
      <c r="I1345" s="8">
        <v>0.85000000000000009</v>
      </c>
      <c r="J1345" s="9">
        <v>8250</v>
      </c>
      <c r="K1345" s="10">
        <f t="shared" si="10"/>
        <v>7012.5000000000009</v>
      </c>
      <c r="L1345" s="10">
        <f t="shared" si="11"/>
        <v>1753.1250000000002</v>
      </c>
      <c r="M1345" s="11">
        <v>0.25</v>
      </c>
      <c r="O1345" s="16"/>
      <c r="P1345" s="17">
        <f>Data!$I1345+0.1</f>
        <v>0.95000000000000007</v>
      </c>
      <c r="Q1345" s="12">
        <f>Data!$J1345+1000</f>
        <v>9250</v>
      </c>
      <c r="R1345" s="13">
        <f>Data!$M1345+5%</f>
        <v>0.3</v>
      </c>
    </row>
    <row r="1346" spans="1:18" ht="15.75" customHeight="1">
      <c r="A1346" s="1"/>
      <c r="B1346" s="6" t="s">
        <v>27</v>
      </c>
      <c r="C1346" s="6">
        <v>1128299</v>
      </c>
      <c r="D1346" s="7">
        <v>44425</v>
      </c>
      <c r="E1346" s="6" t="s">
        <v>28</v>
      </c>
      <c r="F1346" s="6" t="s">
        <v>63</v>
      </c>
      <c r="G1346" s="6" t="s">
        <v>64</v>
      </c>
      <c r="H1346" s="6" t="s">
        <v>19</v>
      </c>
      <c r="I1346" s="8">
        <v>0.8</v>
      </c>
      <c r="J1346" s="9">
        <v>7000</v>
      </c>
      <c r="K1346" s="10">
        <f t="shared" si="10"/>
        <v>5600</v>
      </c>
      <c r="L1346" s="10">
        <f t="shared" si="11"/>
        <v>1680</v>
      </c>
      <c r="M1346" s="11">
        <v>0.3</v>
      </c>
      <c r="O1346" s="16"/>
      <c r="P1346" s="17">
        <f>Data!$I1346+0.1</f>
        <v>0.9</v>
      </c>
      <c r="Q1346" s="12">
        <f>Data!$J1346+1000</f>
        <v>8000</v>
      </c>
      <c r="R1346" s="13">
        <f>Data!$M1346+5%</f>
        <v>0.35</v>
      </c>
    </row>
    <row r="1347" spans="1:18" ht="15.75" customHeight="1">
      <c r="A1347" s="1"/>
      <c r="B1347" s="6" t="s">
        <v>27</v>
      </c>
      <c r="C1347" s="6">
        <v>1128299</v>
      </c>
      <c r="D1347" s="7">
        <v>44425</v>
      </c>
      <c r="E1347" s="6" t="s">
        <v>28</v>
      </c>
      <c r="F1347" s="6" t="s">
        <v>63</v>
      </c>
      <c r="G1347" s="6" t="s">
        <v>64</v>
      </c>
      <c r="H1347" s="6" t="s">
        <v>20</v>
      </c>
      <c r="I1347" s="8">
        <v>0.8</v>
      </c>
      <c r="J1347" s="9">
        <v>4750</v>
      </c>
      <c r="K1347" s="10">
        <f t="shared" si="10"/>
        <v>3800</v>
      </c>
      <c r="L1347" s="10">
        <f t="shared" si="11"/>
        <v>1140</v>
      </c>
      <c r="M1347" s="11">
        <v>0.3</v>
      </c>
      <c r="O1347" s="16"/>
      <c r="P1347" s="17">
        <f>Data!$I1347+0.1</f>
        <v>0.9</v>
      </c>
      <c r="Q1347" s="12">
        <f>Data!$J1347-500</f>
        <v>4250</v>
      </c>
      <c r="R1347" s="13">
        <f>Data!$M1347+5%</f>
        <v>0.35</v>
      </c>
    </row>
    <row r="1348" spans="1:18" ht="15.75" customHeight="1">
      <c r="A1348" s="1"/>
      <c r="B1348" s="6" t="s">
        <v>27</v>
      </c>
      <c r="C1348" s="6">
        <v>1128299</v>
      </c>
      <c r="D1348" s="7">
        <v>44425</v>
      </c>
      <c r="E1348" s="6" t="s">
        <v>28</v>
      </c>
      <c r="F1348" s="6" t="s">
        <v>63</v>
      </c>
      <c r="G1348" s="6" t="s">
        <v>64</v>
      </c>
      <c r="H1348" s="6" t="s">
        <v>21</v>
      </c>
      <c r="I1348" s="8">
        <v>0.79999999999999993</v>
      </c>
      <c r="J1348" s="9">
        <v>4750</v>
      </c>
      <c r="K1348" s="10">
        <f t="shared" si="10"/>
        <v>3799.9999999999995</v>
      </c>
      <c r="L1348" s="10">
        <f t="shared" si="11"/>
        <v>760</v>
      </c>
      <c r="M1348" s="11">
        <v>0.2</v>
      </c>
      <c r="O1348" s="16"/>
      <c r="P1348" s="17">
        <f>Data!$I1348+0.1</f>
        <v>0.89999999999999991</v>
      </c>
      <c r="Q1348" s="12">
        <f>Data!$J1348-500</f>
        <v>4250</v>
      </c>
      <c r="R1348" s="13">
        <f>Data!$M1348+5%</f>
        <v>0.25</v>
      </c>
    </row>
    <row r="1349" spans="1:18" ht="15.75" customHeight="1">
      <c r="A1349" s="1"/>
      <c r="B1349" s="6" t="s">
        <v>27</v>
      </c>
      <c r="C1349" s="6">
        <v>1128299</v>
      </c>
      <c r="D1349" s="7">
        <v>44425</v>
      </c>
      <c r="E1349" s="6" t="s">
        <v>28</v>
      </c>
      <c r="F1349" s="6" t="s">
        <v>63</v>
      </c>
      <c r="G1349" s="6" t="s">
        <v>64</v>
      </c>
      <c r="H1349" s="6" t="s">
        <v>22</v>
      </c>
      <c r="I1349" s="8">
        <v>0.85</v>
      </c>
      <c r="J1349" s="9">
        <v>3000</v>
      </c>
      <c r="K1349" s="10">
        <f t="shared" si="10"/>
        <v>2550</v>
      </c>
      <c r="L1349" s="10">
        <f t="shared" si="11"/>
        <v>1147.5</v>
      </c>
      <c r="M1349" s="11">
        <v>0.45</v>
      </c>
      <c r="O1349" s="16"/>
      <c r="P1349" s="17">
        <f>Data!$I1349+0.1</f>
        <v>0.95</v>
      </c>
      <c r="Q1349" s="12">
        <f>Data!$J1349-500</f>
        <v>2500</v>
      </c>
      <c r="R1349" s="13">
        <f>Data!$M1349+5%</f>
        <v>0.5</v>
      </c>
    </row>
    <row r="1350" spans="1:18" ht="15.75" customHeight="1">
      <c r="A1350" s="1"/>
      <c r="B1350" s="6" t="s">
        <v>27</v>
      </c>
      <c r="C1350" s="6">
        <v>1128299</v>
      </c>
      <c r="D1350" s="7">
        <v>44457</v>
      </c>
      <c r="E1350" s="6" t="s">
        <v>28</v>
      </c>
      <c r="F1350" s="6" t="s">
        <v>63</v>
      </c>
      <c r="G1350" s="6" t="s">
        <v>64</v>
      </c>
      <c r="H1350" s="6" t="s">
        <v>17</v>
      </c>
      <c r="I1350" s="8">
        <v>0.60000000000000009</v>
      </c>
      <c r="J1350" s="9">
        <v>5000</v>
      </c>
      <c r="K1350" s="10">
        <f t="shared" si="10"/>
        <v>3000.0000000000005</v>
      </c>
      <c r="L1350" s="10">
        <f t="shared" si="11"/>
        <v>900.00000000000011</v>
      </c>
      <c r="M1350" s="11">
        <v>0.3</v>
      </c>
      <c r="O1350" s="16"/>
      <c r="P1350" s="17">
        <f>Data!$I1350-0.05</f>
        <v>0.55000000000000004</v>
      </c>
      <c r="Q1350" s="12">
        <f>Data!$J1350-500</f>
        <v>4500</v>
      </c>
      <c r="R1350" s="13">
        <f>Data!$M1350+5%</f>
        <v>0.35</v>
      </c>
    </row>
    <row r="1351" spans="1:18" ht="15.75" customHeight="1">
      <c r="A1351" s="1"/>
      <c r="B1351" s="6" t="s">
        <v>27</v>
      </c>
      <c r="C1351" s="6">
        <v>1128299</v>
      </c>
      <c r="D1351" s="7">
        <v>44457</v>
      </c>
      <c r="E1351" s="6" t="s">
        <v>28</v>
      </c>
      <c r="F1351" s="6" t="s">
        <v>63</v>
      </c>
      <c r="G1351" s="6" t="s">
        <v>64</v>
      </c>
      <c r="H1351" s="6" t="s">
        <v>18</v>
      </c>
      <c r="I1351" s="8">
        <v>0.65000000000000013</v>
      </c>
      <c r="J1351" s="9">
        <v>5000</v>
      </c>
      <c r="K1351" s="10">
        <f t="shared" si="10"/>
        <v>3250.0000000000005</v>
      </c>
      <c r="L1351" s="10">
        <f t="shared" si="11"/>
        <v>812.50000000000011</v>
      </c>
      <c r="M1351" s="11">
        <v>0.25</v>
      </c>
      <c r="O1351" s="16"/>
      <c r="P1351" s="17">
        <f>Data!$I1351-0.05</f>
        <v>0.60000000000000009</v>
      </c>
      <c r="Q1351" s="12">
        <f>Data!$J1351-500</f>
        <v>4500</v>
      </c>
      <c r="R1351" s="13">
        <f>Data!$M1351+5%</f>
        <v>0.3</v>
      </c>
    </row>
    <row r="1352" spans="1:18" ht="15.75" customHeight="1">
      <c r="A1352" s="1"/>
      <c r="B1352" s="6" t="s">
        <v>27</v>
      </c>
      <c r="C1352" s="6">
        <v>1128299</v>
      </c>
      <c r="D1352" s="7">
        <v>44457</v>
      </c>
      <c r="E1352" s="6" t="s">
        <v>28</v>
      </c>
      <c r="F1352" s="6" t="s">
        <v>63</v>
      </c>
      <c r="G1352" s="6" t="s">
        <v>64</v>
      </c>
      <c r="H1352" s="6" t="s">
        <v>19</v>
      </c>
      <c r="I1352" s="8">
        <v>0.60000000000000009</v>
      </c>
      <c r="J1352" s="9">
        <v>3000</v>
      </c>
      <c r="K1352" s="10">
        <f t="shared" si="10"/>
        <v>1800.0000000000002</v>
      </c>
      <c r="L1352" s="10">
        <f t="shared" si="11"/>
        <v>540</v>
      </c>
      <c r="M1352" s="11">
        <v>0.3</v>
      </c>
      <c r="O1352" s="16"/>
      <c r="P1352" s="17">
        <f>Data!$I1352-0.05</f>
        <v>0.55000000000000004</v>
      </c>
      <c r="Q1352" s="12">
        <f>Data!$J1352-750</f>
        <v>2250</v>
      </c>
      <c r="R1352" s="13">
        <f>Data!$M1352+5%</f>
        <v>0.35</v>
      </c>
    </row>
    <row r="1353" spans="1:18" ht="15.75" customHeight="1">
      <c r="A1353" s="1"/>
      <c r="B1353" s="6" t="s">
        <v>27</v>
      </c>
      <c r="C1353" s="6">
        <v>1128299</v>
      </c>
      <c r="D1353" s="7">
        <v>44457</v>
      </c>
      <c r="E1353" s="6" t="s">
        <v>28</v>
      </c>
      <c r="F1353" s="6" t="s">
        <v>63</v>
      </c>
      <c r="G1353" s="6" t="s">
        <v>64</v>
      </c>
      <c r="H1353" s="6" t="s">
        <v>20</v>
      </c>
      <c r="I1353" s="8">
        <v>0.60000000000000009</v>
      </c>
      <c r="J1353" s="9">
        <v>2500</v>
      </c>
      <c r="K1353" s="10">
        <f t="shared" si="10"/>
        <v>1500.0000000000002</v>
      </c>
      <c r="L1353" s="10">
        <f t="shared" si="11"/>
        <v>450.00000000000006</v>
      </c>
      <c r="M1353" s="11">
        <v>0.3</v>
      </c>
      <c r="O1353" s="16"/>
      <c r="P1353" s="17">
        <f>Data!$I1353-0.05</f>
        <v>0.55000000000000004</v>
      </c>
      <c r="Q1353" s="12">
        <f>Data!$J1353-750</f>
        <v>1750</v>
      </c>
      <c r="R1353" s="13">
        <f>Data!$M1353+5%</f>
        <v>0.35</v>
      </c>
    </row>
    <row r="1354" spans="1:18" ht="15.75" customHeight="1">
      <c r="A1354" s="1"/>
      <c r="B1354" s="6" t="s">
        <v>27</v>
      </c>
      <c r="C1354" s="6">
        <v>1128299</v>
      </c>
      <c r="D1354" s="7">
        <v>44457</v>
      </c>
      <c r="E1354" s="6" t="s">
        <v>28</v>
      </c>
      <c r="F1354" s="6" t="s">
        <v>63</v>
      </c>
      <c r="G1354" s="6" t="s">
        <v>64</v>
      </c>
      <c r="H1354" s="6" t="s">
        <v>21</v>
      </c>
      <c r="I1354" s="8">
        <v>0.70000000000000007</v>
      </c>
      <c r="J1354" s="9">
        <v>2750</v>
      </c>
      <c r="K1354" s="10">
        <f t="shared" si="10"/>
        <v>1925.0000000000002</v>
      </c>
      <c r="L1354" s="10">
        <f t="shared" si="11"/>
        <v>385.00000000000006</v>
      </c>
      <c r="M1354" s="11">
        <v>0.2</v>
      </c>
      <c r="O1354" s="16"/>
      <c r="P1354" s="17">
        <f>Data!$I1354-0.05</f>
        <v>0.65</v>
      </c>
      <c r="Q1354" s="12">
        <f>Data!$J1354-750</f>
        <v>2000</v>
      </c>
      <c r="R1354" s="13">
        <f>Data!$M1354+5%</f>
        <v>0.25</v>
      </c>
    </row>
    <row r="1355" spans="1:18" ht="15.75" customHeight="1">
      <c r="A1355" s="1"/>
      <c r="B1355" s="6" t="s">
        <v>27</v>
      </c>
      <c r="C1355" s="6">
        <v>1128299</v>
      </c>
      <c r="D1355" s="7">
        <v>44457</v>
      </c>
      <c r="E1355" s="6" t="s">
        <v>28</v>
      </c>
      <c r="F1355" s="6" t="s">
        <v>63</v>
      </c>
      <c r="G1355" s="6" t="s">
        <v>64</v>
      </c>
      <c r="H1355" s="6" t="s">
        <v>22</v>
      </c>
      <c r="I1355" s="8">
        <v>0.54999999999999993</v>
      </c>
      <c r="J1355" s="9">
        <v>3000</v>
      </c>
      <c r="K1355" s="10">
        <f t="shared" si="10"/>
        <v>1649.9999999999998</v>
      </c>
      <c r="L1355" s="10">
        <f t="shared" si="11"/>
        <v>742.49999999999989</v>
      </c>
      <c r="M1355" s="11">
        <v>0.45</v>
      </c>
      <c r="O1355" s="16"/>
      <c r="P1355" s="17">
        <f>Data!$I1355-0.05</f>
        <v>0.49999999999999994</v>
      </c>
      <c r="Q1355" s="12">
        <f>Data!$J1355-750</f>
        <v>2250</v>
      </c>
      <c r="R1355" s="13">
        <f>Data!$M1355+5%</f>
        <v>0.5</v>
      </c>
    </row>
    <row r="1356" spans="1:18" ht="15.75" customHeight="1">
      <c r="A1356" s="1"/>
      <c r="B1356" s="6" t="s">
        <v>27</v>
      </c>
      <c r="C1356" s="6">
        <v>1128299</v>
      </c>
      <c r="D1356" s="7">
        <v>44486</v>
      </c>
      <c r="E1356" s="6" t="s">
        <v>28</v>
      </c>
      <c r="F1356" s="6" t="s">
        <v>63</v>
      </c>
      <c r="G1356" s="6" t="s">
        <v>64</v>
      </c>
      <c r="H1356" s="6" t="s">
        <v>17</v>
      </c>
      <c r="I1356" s="8">
        <v>0.5</v>
      </c>
      <c r="J1356" s="9">
        <v>4000</v>
      </c>
      <c r="K1356" s="10">
        <f t="shared" si="10"/>
        <v>2000</v>
      </c>
      <c r="L1356" s="10">
        <f t="shared" si="11"/>
        <v>600</v>
      </c>
      <c r="M1356" s="11">
        <v>0.3</v>
      </c>
      <c r="O1356" s="16"/>
      <c r="P1356" s="17">
        <f>Data!$I1356-0.05</f>
        <v>0.45</v>
      </c>
      <c r="Q1356" s="12">
        <f>Data!$J1356-750</f>
        <v>3250</v>
      </c>
      <c r="R1356" s="13">
        <f>Data!$M1356+5%</f>
        <v>0.35</v>
      </c>
    </row>
    <row r="1357" spans="1:18" ht="15.75" customHeight="1">
      <c r="A1357" s="1"/>
      <c r="B1357" s="6" t="s">
        <v>27</v>
      </c>
      <c r="C1357" s="6">
        <v>1128299</v>
      </c>
      <c r="D1357" s="7">
        <v>44486</v>
      </c>
      <c r="E1357" s="6" t="s">
        <v>28</v>
      </c>
      <c r="F1357" s="6" t="s">
        <v>63</v>
      </c>
      <c r="G1357" s="6" t="s">
        <v>64</v>
      </c>
      <c r="H1357" s="6" t="s">
        <v>18</v>
      </c>
      <c r="I1357" s="8">
        <v>0.65000000000000013</v>
      </c>
      <c r="J1357" s="9">
        <v>5750</v>
      </c>
      <c r="K1357" s="10">
        <f t="shared" si="10"/>
        <v>3737.5000000000009</v>
      </c>
      <c r="L1357" s="10">
        <f t="shared" si="11"/>
        <v>934.37500000000023</v>
      </c>
      <c r="M1357" s="11">
        <v>0.25</v>
      </c>
      <c r="O1357" s="16"/>
      <c r="P1357" s="17">
        <f>Data!$I1357-0</f>
        <v>0.65000000000000013</v>
      </c>
      <c r="Q1357" s="12">
        <f>Data!$J1357+1000</f>
        <v>6750</v>
      </c>
      <c r="R1357" s="13">
        <f>Data!$M1357+5%</f>
        <v>0.3</v>
      </c>
    </row>
    <row r="1358" spans="1:18" ht="15.75" customHeight="1">
      <c r="A1358" s="1"/>
      <c r="B1358" s="6" t="s">
        <v>27</v>
      </c>
      <c r="C1358" s="6">
        <v>1128299</v>
      </c>
      <c r="D1358" s="7">
        <v>44486</v>
      </c>
      <c r="E1358" s="6" t="s">
        <v>28</v>
      </c>
      <c r="F1358" s="6" t="s">
        <v>63</v>
      </c>
      <c r="G1358" s="6" t="s">
        <v>64</v>
      </c>
      <c r="H1358" s="6" t="s">
        <v>19</v>
      </c>
      <c r="I1358" s="8">
        <v>0.60000000000000009</v>
      </c>
      <c r="J1358" s="9">
        <v>4000</v>
      </c>
      <c r="K1358" s="10">
        <f t="shared" si="10"/>
        <v>2400.0000000000005</v>
      </c>
      <c r="L1358" s="10">
        <f t="shared" si="11"/>
        <v>720.00000000000011</v>
      </c>
      <c r="M1358" s="11">
        <v>0.3</v>
      </c>
      <c r="O1358" s="16"/>
      <c r="P1358" s="17">
        <f>Data!$I1358-0</f>
        <v>0.60000000000000009</v>
      </c>
      <c r="Q1358" s="12">
        <f>Data!$J1358+1000</f>
        <v>5000</v>
      </c>
      <c r="R1358" s="13">
        <f>Data!$M1358+5%</f>
        <v>0.35</v>
      </c>
    </row>
    <row r="1359" spans="1:18" ht="15.75" customHeight="1">
      <c r="A1359" s="1"/>
      <c r="B1359" s="6" t="s">
        <v>27</v>
      </c>
      <c r="C1359" s="6">
        <v>1128299</v>
      </c>
      <c r="D1359" s="7">
        <v>44486</v>
      </c>
      <c r="E1359" s="6" t="s">
        <v>28</v>
      </c>
      <c r="F1359" s="6" t="s">
        <v>63</v>
      </c>
      <c r="G1359" s="6" t="s">
        <v>64</v>
      </c>
      <c r="H1359" s="6" t="s">
        <v>20</v>
      </c>
      <c r="I1359" s="8">
        <v>0.55000000000000004</v>
      </c>
      <c r="J1359" s="9">
        <v>3750</v>
      </c>
      <c r="K1359" s="10">
        <f t="shared" si="10"/>
        <v>2062.5</v>
      </c>
      <c r="L1359" s="10">
        <f t="shared" si="11"/>
        <v>618.75</v>
      </c>
      <c r="M1359" s="11">
        <v>0.3</v>
      </c>
      <c r="O1359" s="16"/>
      <c r="P1359" s="17">
        <f>Data!$I1359-0</f>
        <v>0.55000000000000004</v>
      </c>
      <c r="Q1359" s="12">
        <f>Data!$J1359+1000</f>
        <v>4750</v>
      </c>
      <c r="R1359" s="13">
        <f>Data!$M1359+5%</f>
        <v>0.35</v>
      </c>
    </row>
    <row r="1360" spans="1:18" ht="15.75" customHeight="1">
      <c r="A1360" s="1"/>
      <c r="B1360" s="6" t="s">
        <v>27</v>
      </c>
      <c r="C1360" s="6">
        <v>1128299</v>
      </c>
      <c r="D1360" s="7">
        <v>44486</v>
      </c>
      <c r="E1360" s="6" t="s">
        <v>28</v>
      </c>
      <c r="F1360" s="6" t="s">
        <v>63</v>
      </c>
      <c r="G1360" s="6" t="s">
        <v>64</v>
      </c>
      <c r="H1360" s="6" t="s">
        <v>21</v>
      </c>
      <c r="I1360" s="8">
        <v>0.65</v>
      </c>
      <c r="J1360" s="9">
        <v>3500</v>
      </c>
      <c r="K1360" s="10">
        <f t="shared" si="10"/>
        <v>2275</v>
      </c>
      <c r="L1360" s="10">
        <f t="shared" si="11"/>
        <v>455</v>
      </c>
      <c r="M1360" s="11">
        <v>0.2</v>
      </c>
      <c r="O1360" s="16"/>
      <c r="P1360" s="17">
        <f>Data!$I1360-0</f>
        <v>0.65</v>
      </c>
      <c r="Q1360" s="12">
        <f>Data!$J1360+1000</f>
        <v>4500</v>
      </c>
      <c r="R1360" s="13">
        <f>Data!$M1360+5%</f>
        <v>0.25</v>
      </c>
    </row>
    <row r="1361" spans="1:18" ht="15.75" customHeight="1">
      <c r="A1361" s="1"/>
      <c r="B1361" s="6" t="s">
        <v>27</v>
      </c>
      <c r="C1361" s="6">
        <v>1128299</v>
      </c>
      <c r="D1361" s="7">
        <v>44486</v>
      </c>
      <c r="E1361" s="6" t="s">
        <v>28</v>
      </c>
      <c r="F1361" s="6" t="s">
        <v>63</v>
      </c>
      <c r="G1361" s="6" t="s">
        <v>64</v>
      </c>
      <c r="H1361" s="6" t="s">
        <v>22</v>
      </c>
      <c r="I1361" s="8">
        <v>0.70000000000000007</v>
      </c>
      <c r="J1361" s="9">
        <v>4000</v>
      </c>
      <c r="K1361" s="10">
        <f t="shared" si="10"/>
        <v>2800.0000000000005</v>
      </c>
      <c r="L1361" s="10">
        <f t="shared" si="11"/>
        <v>1260.0000000000002</v>
      </c>
      <c r="M1361" s="11">
        <v>0.45</v>
      </c>
      <c r="O1361" s="16"/>
      <c r="P1361" s="17">
        <f>Data!$I1361-0</f>
        <v>0.70000000000000007</v>
      </c>
      <c r="Q1361" s="12">
        <f>Data!$J1361+1000</f>
        <v>5000</v>
      </c>
      <c r="R1361" s="13">
        <f>Data!$M1361+5%</f>
        <v>0.5</v>
      </c>
    </row>
    <row r="1362" spans="1:18" ht="15.75" customHeight="1">
      <c r="A1362" s="1"/>
      <c r="B1362" s="6" t="s">
        <v>27</v>
      </c>
      <c r="C1362" s="6">
        <v>1128299</v>
      </c>
      <c r="D1362" s="7">
        <v>44517</v>
      </c>
      <c r="E1362" s="6" t="s">
        <v>28</v>
      </c>
      <c r="F1362" s="6" t="s">
        <v>63</v>
      </c>
      <c r="G1362" s="6" t="s">
        <v>64</v>
      </c>
      <c r="H1362" s="6" t="s">
        <v>17</v>
      </c>
      <c r="I1362" s="8">
        <v>0.55000000000000004</v>
      </c>
      <c r="J1362" s="9">
        <v>6250</v>
      </c>
      <c r="K1362" s="10">
        <f t="shared" si="10"/>
        <v>3437.5000000000005</v>
      </c>
      <c r="L1362" s="10">
        <f t="shared" si="11"/>
        <v>1031.25</v>
      </c>
      <c r="M1362" s="11">
        <v>0.3</v>
      </c>
      <c r="O1362" s="16"/>
      <c r="P1362" s="17">
        <f>Data!$I1362-0</f>
        <v>0.55000000000000004</v>
      </c>
      <c r="Q1362" s="12">
        <f>Data!$J1362+1000</f>
        <v>7250</v>
      </c>
      <c r="R1362" s="13">
        <f>Data!$M1362+5%</f>
        <v>0.35</v>
      </c>
    </row>
    <row r="1363" spans="1:18" ht="15.75" customHeight="1">
      <c r="A1363" s="1"/>
      <c r="B1363" s="6" t="s">
        <v>27</v>
      </c>
      <c r="C1363" s="6">
        <v>1128299</v>
      </c>
      <c r="D1363" s="7">
        <v>44517</v>
      </c>
      <c r="E1363" s="6" t="s">
        <v>28</v>
      </c>
      <c r="F1363" s="6" t="s">
        <v>63</v>
      </c>
      <c r="G1363" s="6" t="s">
        <v>64</v>
      </c>
      <c r="H1363" s="6" t="s">
        <v>18</v>
      </c>
      <c r="I1363" s="8">
        <v>0.60000000000000009</v>
      </c>
      <c r="J1363" s="9">
        <v>7000</v>
      </c>
      <c r="K1363" s="10">
        <f t="shared" si="10"/>
        <v>4200.0000000000009</v>
      </c>
      <c r="L1363" s="10">
        <f t="shared" si="11"/>
        <v>1050.0000000000002</v>
      </c>
      <c r="M1363" s="11">
        <v>0.25</v>
      </c>
      <c r="O1363" s="16"/>
      <c r="P1363" s="17">
        <f>Data!$I1363-0</f>
        <v>0.60000000000000009</v>
      </c>
      <c r="Q1363" s="12">
        <f>Data!$J1363+1000</f>
        <v>8000</v>
      </c>
      <c r="R1363" s="13">
        <f>Data!$M1363+5%</f>
        <v>0.3</v>
      </c>
    </row>
    <row r="1364" spans="1:18" ht="15.75" customHeight="1">
      <c r="A1364" s="1"/>
      <c r="B1364" s="6" t="s">
        <v>27</v>
      </c>
      <c r="C1364" s="6">
        <v>1128299</v>
      </c>
      <c r="D1364" s="7">
        <v>44517</v>
      </c>
      <c r="E1364" s="6" t="s">
        <v>28</v>
      </c>
      <c r="F1364" s="6" t="s">
        <v>63</v>
      </c>
      <c r="G1364" s="6" t="s">
        <v>64</v>
      </c>
      <c r="H1364" s="6" t="s">
        <v>19</v>
      </c>
      <c r="I1364" s="8">
        <v>0.55000000000000004</v>
      </c>
      <c r="J1364" s="9">
        <v>5250</v>
      </c>
      <c r="K1364" s="10">
        <f t="shared" si="10"/>
        <v>2887.5000000000005</v>
      </c>
      <c r="L1364" s="10">
        <f t="shared" si="11"/>
        <v>866.25000000000011</v>
      </c>
      <c r="M1364" s="11">
        <v>0.3</v>
      </c>
      <c r="O1364" s="16"/>
      <c r="P1364" s="17">
        <f>Data!$I1364-0</f>
        <v>0.55000000000000004</v>
      </c>
      <c r="Q1364" s="12">
        <f>Data!$J1364+1000</f>
        <v>6250</v>
      </c>
      <c r="R1364" s="13">
        <f>Data!$M1364+5%</f>
        <v>0.35</v>
      </c>
    </row>
    <row r="1365" spans="1:18" ht="15.75" customHeight="1">
      <c r="A1365" s="1"/>
      <c r="B1365" s="6" t="s">
        <v>27</v>
      </c>
      <c r="C1365" s="6">
        <v>1128299</v>
      </c>
      <c r="D1365" s="7">
        <v>44517</v>
      </c>
      <c r="E1365" s="6" t="s">
        <v>28</v>
      </c>
      <c r="F1365" s="6" t="s">
        <v>63</v>
      </c>
      <c r="G1365" s="6" t="s">
        <v>64</v>
      </c>
      <c r="H1365" s="6" t="s">
        <v>20</v>
      </c>
      <c r="I1365" s="8">
        <v>0.65000000000000013</v>
      </c>
      <c r="J1365" s="9">
        <v>5000</v>
      </c>
      <c r="K1365" s="10">
        <f t="shared" si="10"/>
        <v>3250.0000000000005</v>
      </c>
      <c r="L1365" s="10">
        <f t="shared" si="11"/>
        <v>975.00000000000011</v>
      </c>
      <c r="M1365" s="11">
        <v>0.3</v>
      </c>
      <c r="O1365" s="16"/>
      <c r="P1365" s="17">
        <f>Data!$I1365-0</f>
        <v>0.65000000000000013</v>
      </c>
      <c r="Q1365" s="12">
        <f>Data!$J1365+1000</f>
        <v>6000</v>
      </c>
      <c r="R1365" s="13">
        <f>Data!$M1365+5%</f>
        <v>0.35</v>
      </c>
    </row>
    <row r="1366" spans="1:18" ht="15.75" customHeight="1">
      <c r="A1366" s="1"/>
      <c r="B1366" s="6" t="s">
        <v>27</v>
      </c>
      <c r="C1366" s="6">
        <v>1128299</v>
      </c>
      <c r="D1366" s="7">
        <v>44517</v>
      </c>
      <c r="E1366" s="6" t="s">
        <v>28</v>
      </c>
      <c r="F1366" s="6" t="s">
        <v>63</v>
      </c>
      <c r="G1366" s="6" t="s">
        <v>64</v>
      </c>
      <c r="H1366" s="6" t="s">
        <v>21</v>
      </c>
      <c r="I1366" s="8">
        <v>0.85000000000000009</v>
      </c>
      <c r="J1366" s="9">
        <v>4750</v>
      </c>
      <c r="K1366" s="10">
        <f t="shared" si="10"/>
        <v>4037.5000000000005</v>
      </c>
      <c r="L1366" s="10">
        <f t="shared" si="11"/>
        <v>807.50000000000011</v>
      </c>
      <c r="M1366" s="11">
        <v>0.2</v>
      </c>
      <c r="O1366" s="16"/>
      <c r="P1366" s="17">
        <f>Data!$I1366-0</f>
        <v>0.85000000000000009</v>
      </c>
      <c r="Q1366" s="12">
        <f>Data!$J1366+1000</f>
        <v>5750</v>
      </c>
      <c r="R1366" s="13">
        <f>Data!$M1366+5%</f>
        <v>0.25</v>
      </c>
    </row>
    <row r="1367" spans="1:18" ht="15.75" customHeight="1">
      <c r="A1367" s="1"/>
      <c r="B1367" s="6" t="s">
        <v>27</v>
      </c>
      <c r="C1367" s="6">
        <v>1128299</v>
      </c>
      <c r="D1367" s="7">
        <v>44517</v>
      </c>
      <c r="E1367" s="6" t="s">
        <v>28</v>
      </c>
      <c r="F1367" s="6" t="s">
        <v>63</v>
      </c>
      <c r="G1367" s="6" t="s">
        <v>64</v>
      </c>
      <c r="H1367" s="6" t="s">
        <v>22</v>
      </c>
      <c r="I1367" s="8">
        <v>0.90000000000000013</v>
      </c>
      <c r="J1367" s="9">
        <v>6000</v>
      </c>
      <c r="K1367" s="10">
        <f t="shared" si="10"/>
        <v>5400.0000000000009</v>
      </c>
      <c r="L1367" s="10">
        <f t="shared" si="11"/>
        <v>2430.0000000000005</v>
      </c>
      <c r="M1367" s="11">
        <v>0.45</v>
      </c>
      <c r="O1367" s="16"/>
      <c r="P1367" s="17">
        <f>Data!$I1367-0</f>
        <v>0.90000000000000013</v>
      </c>
      <c r="Q1367" s="12">
        <f>Data!$J1367+1000</f>
        <v>7000</v>
      </c>
      <c r="R1367" s="13">
        <f>Data!$M1367+5%</f>
        <v>0.5</v>
      </c>
    </row>
    <row r="1368" spans="1:18" ht="15.75" customHeight="1">
      <c r="A1368" s="1"/>
      <c r="B1368" s="6" t="s">
        <v>27</v>
      </c>
      <c r="C1368" s="6">
        <v>1128299</v>
      </c>
      <c r="D1368" s="7">
        <v>44546</v>
      </c>
      <c r="E1368" s="6" t="s">
        <v>28</v>
      </c>
      <c r="F1368" s="6" t="s">
        <v>63</v>
      </c>
      <c r="G1368" s="6" t="s">
        <v>64</v>
      </c>
      <c r="H1368" s="6" t="s">
        <v>17</v>
      </c>
      <c r="I1368" s="8">
        <v>0.75000000000000011</v>
      </c>
      <c r="J1368" s="9">
        <v>8000</v>
      </c>
      <c r="K1368" s="10">
        <f t="shared" si="10"/>
        <v>6000.0000000000009</v>
      </c>
      <c r="L1368" s="10">
        <f t="shared" si="11"/>
        <v>1800.0000000000002</v>
      </c>
      <c r="M1368" s="11">
        <v>0.3</v>
      </c>
      <c r="O1368" s="16"/>
      <c r="P1368" s="17">
        <f>Data!$I1368-0</f>
        <v>0.75000000000000011</v>
      </c>
      <c r="Q1368" s="12">
        <f>Data!$J1368+1000</f>
        <v>9000</v>
      </c>
      <c r="R1368" s="13">
        <f>Data!$M1368+5%</f>
        <v>0.35</v>
      </c>
    </row>
    <row r="1369" spans="1:18" ht="15.75" customHeight="1">
      <c r="A1369" s="1"/>
      <c r="B1369" s="6" t="s">
        <v>27</v>
      </c>
      <c r="C1369" s="6">
        <v>1128299</v>
      </c>
      <c r="D1369" s="7">
        <v>44546</v>
      </c>
      <c r="E1369" s="6" t="s">
        <v>28</v>
      </c>
      <c r="F1369" s="6" t="s">
        <v>63</v>
      </c>
      <c r="G1369" s="6" t="s">
        <v>64</v>
      </c>
      <c r="H1369" s="6" t="s">
        <v>18</v>
      </c>
      <c r="I1369" s="8">
        <v>0.8500000000000002</v>
      </c>
      <c r="J1369" s="9">
        <v>8000</v>
      </c>
      <c r="K1369" s="10">
        <f t="shared" si="10"/>
        <v>6800.0000000000018</v>
      </c>
      <c r="L1369" s="10">
        <f t="shared" si="11"/>
        <v>1700.0000000000005</v>
      </c>
      <c r="M1369" s="11">
        <v>0.25</v>
      </c>
      <c r="O1369" s="16"/>
      <c r="P1369" s="17">
        <f>Data!$I1369-0</f>
        <v>0.8500000000000002</v>
      </c>
      <c r="Q1369" s="12">
        <f>Data!$J1369+1000</f>
        <v>9000</v>
      </c>
      <c r="R1369" s="13">
        <f>Data!$M1369+5%</f>
        <v>0.3</v>
      </c>
    </row>
    <row r="1370" spans="1:18" ht="15.75" customHeight="1">
      <c r="A1370" s="1"/>
      <c r="B1370" s="6" t="s">
        <v>27</v>
      </c>
      <c r="C1370" s="6">
        <v>1128299</v>
      </c>
      <c r="D1370" s="7">
        <v>44546</v>
      </c>
      <c r="E1370" s="6" t="s">
        <v>28</v>
      </c>
      <c r="F1370" s="6" t="s">
        <v>63</v>
      </c>
      <c r="G1370" s="6" t="s">
        <v>64</v>
      </c>
      <c r="H1370" s="6" t="s">
        <v>19</v>
      </c>
      <c r="I1370" s="8">
        <v>0.80000000000000016</v>
      </c>
      <c r="J1370" s="9">
        <v>6000</v>
      </c>
      <c r="K1370" s="10">
        <f t="shared" si="10"/>
        <v>4800.0000000000009</v>
      </c>
      <c r="L1370" s="10">
        <f t="shared" si="11"/>
        <v>1440.0000000000002</v>
      </c>
      <c r="M1370" s="11">
        <v>0.3</v>
      </c>
      <c r="O1370" s="16"/>
      <c r="P1370" s="17">
        <f>Data!$I1370-0</f>
        <v>0.80000000000000016</v>
      </c>
      <c r="Q1370" s="12">
        <f>Data!$J1370+1000</f>
        <v>7000</v>
      </c>
      <c r="R1370" s="13">
        <f>Data!$M1370+5%</f>
        <v>0.35</v>
      </c>
    </row>
    <row r="1371" spans="1:18" ht="15.75" customHeight="1">
      <c r="A1371" s="1"/>
      <c r="B1371" s="6" t="s">
        <v>27</v>
      </c>
      <c r="C1371" s="6">
        <v>1128299</v>
      </c>
      <c r="D1371" s="7">
        <v>44546</v>
      </c>
      <c r="E1371" s="6" t="s">
        <v>28</v>
      </c>
      <c r="F1371" s="6" t="s">
        <v>63</v>
      </c>
      <c r="G1371" s="6" t="s">
        <v>64</v>
      </c>
      <c r="H1371" s="6" t="s">
        <v>20</v>
      </c>
      <c r="I1371" s="8">
        <v>0.80000000000000016</v>
      </c>
      <c r="J1371" s="9">
        <v>6000</v>
      </c>
      <c r="K1371" s="10">
        <f t="shared" si="10"/>
        <v>4800.0000000000009</v>
      </c>
      <c r="L1371" s="10">
        <f t="shared" si="11"/>
        <v>1440.0000000000002</v>
      </c>
      <c r="M1371" s="11">
        <v>0.3</v>
      </c>
      <c r="O1371" s="16"/>
      <c r="P1371" s="17">
        <f>Data!$I1371-0</f>
        <v>0.80000000000000016</v>
      </c>
      <c r="Q1371" s="12">
        <f>Data!$J1371+1000</f>
        <v>7000</v>
      </c>
      <c r="R1371" s="13">
        <f>Data!$M1371+5%</f>
        <v>0.35</v>
      </c>
    </row>
    <row r="1372" spans="1:18" ht="15.75" customHeight="1">
      <c r="A1372" s="1"/>
      <c r="B1372" s="6" t="s">
        <v>27</v>
      </c>
      <c r="C1372" s="6">
        <v>1128299</v>
      </c>
      <c r="D1372" s="7">
        <v>44546</v>
      </c>
      <c r="E1372" s="6" t="s">
        <v>28</v>
      </c>
      <c r="F1372" s="6" t="s">
        <v>63</v>
      </c>
      <c r="G1372" s="6" t="s">
        <v>64</v>
      </c>
      <c r="H1372" s="6" t="s">
        <v>21</v>
      </c>
      <c r="I1372" s="8">
        <v>0.90000000000000013</v>
      </c>
      <c r="J1372" s="9">
        <v>5250</v>
      </c>
      <c r="K1372" s="10">
        <f t="shared" si="10"/>
        <v>4725.0000000000009</v>
      </c>
      <c r="L1372" s="10">
        <f t="shared" si="11"/>
        <v>945.00000000000023</v>
      </c>
      <c r="M1372" s="11">
        <v>0.2</v>
      </c>
      <c r="O1372" s="16"/>
      <c r="P1372" s="17">
        <f>Data!$I1372-0</f>
        <v>0.90000000000000013</v>
      </c>
      <c r="Q1372" s="12">
        <f>Data!$J1372+1000</f>
        <v>6250</v>
      </c>
      <c r="R1372" s="13">
        <f>Data!$M1372+5%</f>
        <v>0.25</v>
      </c>
    </row>
    <row r="1373" spans="1:18" ht="15.75" customHeight="1">
      <c r="A1373" s="1"/>
      <c r="B1373" s="6" t="s">
        <v>27</v>
      </c>
      <c r="C1373" s="6">
        <v>1128299</v>
      </c>
      <c r="D1373" s="7">
        <v>44546</v>
      </c>
      <c r="E1373" s="6" t="s">
        <v>28</v>
      </c>
      <c r="F1373" s="6" t="s">
        <v>63</v>
      </c>
      <c r="G1373" s="6" t="s">
        <v>64</v>
      </c>
      <c r="H1373" s="6" t="s">
        <v>22</v>
      </c>
      <c r="I1373" s="8">
        <v>0.95000000000000018</v>
      </c>
      <c r="J1373" s="9">
        <v>6250</v>
      </c>
      <c r="K1373" s="10">
        <f t="shared" si="10"/>
        <v>5937.5000000000009</v>
      </c>
      <c r="L1373" s="10">
        <f t="shared" si="11"/>
        <v>2671.8750000000005</v>
      </c>
      <c r="M1373" s="11">
        <v>0.45</v>
      </c>
      <c r="O1373" s="16"/>
      <c r="P1373" s="17">
        <f>Data!$I1373-0</f>
        <v>0.95000000000000018</v>
      </c>
      <c r="Q1373" s="12">
        <f>Data!$J1373+1000</f>
        <v>7250</v>
      </c>
      <c r="R1373" s="13">
        <f>Data!$M1373+5%</f>
        <v>0.5</v>
      </c>
    </row>
    <row r="1374" spans="1:18" ht="15.75" customHeight="1">
      <c r="A1374" s="1" t="s">
        <v>39</v>
      </c>
      <c r="B1374" s="6" t="s">
        <v>14</v>
      </c>
      <c r="C1374" s="6">
        <v>1185732</v>
      </c>
      <c r="D1374" s="7">
        <v>44208</v>
      </c>
      <c r="E1374" s="6" t="s">
        <v>46</v>
      </c>
      <c r="F1374" s="6" t="s">
        <v>47</v>
      </c>
      <c r="G1374" s="6" t="s">
        <v>65</v>
      </c>
      <c r="H1374" s="6" t="s">
        <v>17</v>
      </c>
      <c r="I1374" s="8">
        <v>0.45</v>
      </c>
      <c r="J1374" s="9">
        <v>8500</v>
      </c>
      <c r="K1374" s="10">
        <f t="shared" si="10"/>
        <v>3825</v>
      </c>
      <c r="L1374" s="10">
        <f t="shared" si="11"/>
        <v>1721.25</v>
      </c>
      <c r="M1374" s="11">
        <v>0.45</v>
      </c>
      <c r="P1374" s="12"/>
    </row>
    <row r="1375" spans="1:18" ht="15.75" customHeight="1">
      <c r="A1375" s="1"/>
      <c r="B1375" s="6" t="s">
        <v>14</v>
      </c>
      <c r="C1375" s="6">
        <v>1185732</v>
      </c>
      <c r="D1375" s="7">
        <v>44208</v>
      </c>
      <c r="E1375" s="6" t="s">
        <v>46</v>
      </c>
      <c r="F1375" s="6" t="s">
        <v>47</v>
      </c>
      <c r="G1375" s="6" t="s">
        <v>65</v>
      </c>
      <c r="H1375" s="6" t="s">
        <v>18</v>
      </c>
      <c r="I1375" s="8">
        <v>0.45</v>
      </c>
      <c r="J1375" s="9">
        <v>6500</v>
      </c>
      <c r="K1375" s="10">
        <f t="shared" si="10"/>
        <v>2925</v>
      </c>
      <c r="L1375" s="10">
        <f t="shared" si="11"/>
        <v>1023.7499999999999</v>
      </c>
      <c r="M1375" s="11">
        <v>0.35</v>
      </c>
      <c r="P1375" s="12"/>
    </row>
    <row r="1376" spans="1:18" ht="15.75" customHeight="1">
      <c r="A1376" s="1"/>
      <c r="B1376" s="6" t="s">
        <v>14</v>
      </c>
      <c r="C1376" s="6">
        <v>1185732</v>
      </c>
      <c r="D1376" s="7">
        <v>44208</v>
      </c>
      <c r="E1376" s="6" t="s">
        <v>46</v>
      </c>
      <c r="F1376" s="6" t="s">
        <v>47</v>
      </c>
      <c r="G1376" s="6" t="s">
        <v>65</v>
      </c>
      <c r="H1376" s="6" t="s">
        <v>19</v>
      </c>
      <c r="I1376" s="8">
        <v>0.35000000000000003</v>
      </c>
      <c r="J1376" s="9">
        <v>6500</v>
      </c>
      <c r="K1376" s="10">
        <f t="shared" si="10"/>
        <v>2275</v>
      </c>
      <c r="L1376" s="10">
        <f t="shared" si="11"/>
        <v>568.75</v>
      </c>
      <c r="M1376" s="11">
        <v>0.25</v>
      </c>
      <c r="P1376" s="12"/>
    </row>
    <row r="1377" spans="1:16" ht="15.75" customHeight="1">
      <c r="A1377" s="1"/>
      <c r="B1377" s="6" t="s">
        <v>14</v>
      </c>
      <c r="C1377" s="6">
        <v>1185732</v>
      </c>
      <c r="D1377" s="7">
        <v>44208</v>
      </c>
      <c r="E1377" s="6" t="s">
        <v>46</v>
      </c>
      <c r="F1377" s="6" t="s">
        <v>47</v>
      </c>
      <c r="G1377" s="6" t="s">
        <v>65</v>
      </c>
      <c r="H1377" s="6" t="s">
        <v>20</v>
      </c>
      <c r="I1377" s="8">
        <v>0.39999999999999997</v>
      </c>
      <c r="J1377" s="9">
        <v>5000</v>
      </c>
      <c r="K1377" s="10">
        <f t="shared" si="10"/>
        <v>1999.9999999999998</v>
      </c>
      <c r="L1377" s="10">
        <f t="shared" si="11"/>
        <v>599.99999999999989</v>
      </c>
      <c r="M1377" s="11">
        <v>0.3</v>
      </c>
      <c r="P1377" s="12"/>
    </row>
    <row r="1378" spans="1:16" ht="15.75" customHeight="1">
      <c r="A1378" s="1"/>
      <c r="B1378" s="6" t="s">
        <v>14</v>
      </c>
      <c r="C1378" s="6">
        <v>1185732</v>
      </c>
      <c r="D1378" s="7">
        <v>44208</v>
      </c>
      <c r="E1378" s="6" t="s">
        <v>46</v>
      </c>
      <c r="F1378" s="6" t="s">
        <v>47</v>
      </c>
      <c r="G1378" s="6" t="s">
        <v>65</v>
      </c>
      <c r="H1378" s="6" t="s">
        <v>21</v>
      </c>
      <c r="I1378" s="8">
        <v>0.55000000000000004</v>
      </c>
      <c r="J1378" s="9">
        <v>5500</v>
      </c>
      <c r="K1378" s="10">
        <f t="shared" si="10"/>
        <v>3025.0000000000005</v>
      </c>
      <c r="L1378" s="10">
        <f t="shared" si="11"/>
        <v>1058.75</v>
      </c>
      <c r="M1378" s="11">
        <v>0.35</v>
      </c>
      <c r="P1378" s="12"/>
    </row>
    <row r="1379" spans="1:16" ht="15.75" customHeight="1">
      <c r="A1379" s="1"/>
      <c r="B1379" s="6" t="s">
        <v>14</v>
      </c>
      <c r="C1379" s="6">
        <v>1185732</v>
      </c>
      <c r="D1379" s="7">
        <v>44208</v>
      </c>
      <c r="E1379" s="6" t="s">
        <v>46</v>
      </c>
      <c r="F1379" s="6" t="s">
        <v>47</v>
      </c>
      <c r="G1379" s="6" t="s">
        <v>65</v>
      </c>
      <c r="H1379" s="6" t="s">
        <v>22</v>
      </c>
      <c r="I1379" s="8">
        <v>0.45</v>
      </c>
      <c r="J1379" s="9">
        <v>6500</v>
      </c>
      <c r="K1379" s="10">
        <f t="shared" si="10"/>
        <v>2925</v>
      </c>
      <c r="L1379" s="10">
        <f t="shared" si="11"/>
        <v>1462.5</v>
      </c>
      <c r="M1379" s="11">
        <v>0.5</v>
      </c>
      <c r="P1379" s="12"/>
    </row>
    <row r="1380" spans="1:16" ht="15.75" customHeight="1">
      <c r="A1380" s="1"/>
      <c r="B1380" s="6" t="s">
        <v>14</v>
      </c>
      <c r="C1380" s="6">
        <v>1185732</v>
      </c>
      <c r="D1380" s="7">
        <v>44237</v>
      </c>
      <c r="E1380" s="6" t="s">
        <v>46</v>
      </c>
      <c r="F1380" s="6" t="s">
        <v>47</v>
      </c>
      <c r="G1380" s="6" t="s">
        <v>65</v>
      </c>
      <c r="H1380" s="6" t="s">
        <v>17</v>
      </c>
      <c r="I1380" s="8">
        <v>0.45</v>
      </c>
      <c r="J1380" s="9">
        <v>9000</v>
      </c>
      <c r="K1380" s="10">
        <f t="shared" si="10"/>
        <v>4050</v>
      </c>
      <c r="L1380" s="10">
        <f t="shared" si="11"/>
        <v>1822.5</v>
      </c>
      <c r="M1380" s="11">
        <v>0.45</v>
      </c>
      <c r="P1380" s="12"/>
    </row>
    <row r="1381" spans="1:16" ht="15.75" customHeight="1">
      <c r="A1381" s="1"/>
      <c r="B1381" s="6" t="s">
        <v>14</v>
      </c>
      <c r="C1381" s="6">
        <v>1185732</v>
      </c>
      <c r="D1381" s="7">
        <v>44237</v>
      </c>
      <c r="E1381" s="6" t="s">
        <v>46</v>
      </c>
      <c r="F1381" s="6" t="s">
        <v>47</v>
      </c>
      <c r="G1381" s="6" t="s">
        <v>65</v>
      </c>
      <c r="H1381" s="6" t="s">
        <v>18</v>
      </c>
      <c r="I1381" s="8">
        <v>0.45</v>
      </c>
      <c r="J1381" s="9">
        <v>5500</v>
      </c>
      <c r="K1381" s="10">
        <f t="shared" si="10"/>
        <v>2475</v>
      </c>
      <c r="L1381" s="10">
        <f t="shared" si="11"/>
        <v>866.25</v>
      </c>
      <c r="M1381" s="11">
        <v>0.35</v>
      </c>
      <c r="P1381" s="12"/>
    </row>
    <row r="1382" spans="1:16" ht="15.75" customHeight="1">
      <c r="A1382" s="1"/>
      <c r="B1382" s="6" t="s">
        <v>14</v>
      </c>
      <c r="C1382" s="6">
        <v>1185732</v>
      </c>
      <c r="D1382" s="7">
        <v>44237</v>
      </c>
      <c r="E1382" s="6" t="s">
        <v>46</v>
      </c>
      <c r="F1382" s="6" t="s">
        <v>47</v>
      </c>
      <c r="G1382" s="6" t="s">
        <v>65</v>
      </c>
      <c r="H1382" s="6" t="s">
        <v>19</v>
      </c>
      <c r="I1382" s="8">
        <v>0.35000000000000003</v>
      </c>
      <c r="J1382" s="9">
        <v>6000</v>
      </c>
      <c r="K1382" s="10">
        <f t="shared" si="10"/>
        <v>2100</v>
      </c>
      <c r="L1382" s="10">
        <f t="shared" si="11"/>
        <v>525</v>
      </c>
      <c r="M1382" s="11">
        <v>0.25</v>
      </c>
      <c r="P1382" s="12"/>
    </row>
    <row r="1383" spans="1:16" ht="15.75" customHeight="1">
      <c r="A1383" s="1"/>
      <c r="B1383" s="6" t="s">
        <v>14</v>
      </c>
      <c r="C1383" s="6">
        <v>1185732</v>
      </c>
      <c r="D1383" s="7">
        <v>44237</v>
      </c>
      <c r="E1383" s="6" t="s">
        <v>46</v>
      </c>
      <c r="F1383" s="6" t="s">
        <v>47</v>
      </c>
      <c r="G1383" s="6" t="s">
        <v>65</v>
      </c>
      <c r="H1383" s="6" t="s">
        <v>20</v>
      </c>
      <c r="I1383" s="8">
        <v>0.39999999999999997</v>
      </c>
      <c r="J1383" s="9">
        <v>4750</v>
      </c>
      <c r="K1383" s="10">
        <f t="shared" si="10"/>
        <v>1899.9999999999998</v>
      </c>
      <c r="L1383" s="10">
        <f t="shared" si="11"/>
        <v>569.99999999999989</v>
      </c>
      <c r="M1383" s="11">
        <v>0.3</v>
      </c>
      <c r="P1383" s="12"/>
    </row>
    <row r="1384" spans="1:16" ht="15.75" customHeight="1">
      <c r="A1384" s="1"/>
      <c r="B1384" s="6" t="s">
        <v>14</v>
      </c>
      <c r="C1384" s="6">
        <v>1185732</v>
      </c>
      <c r="D1384" s="7">
        <v>44237</v>
      </c>
      <c r="E1384" s="6" t="s">
        <v>46</v>
      </c>
      <c r="F1384" s="6" t="s">
        <v>47</v>
      </c>
      <c r="G1384" s="6" t="s">
        <v>65</v>
      </c>
      <c r="H1384" s="6" t="s">
        <v>21</v>
      </c>
      <c r="I1384" s="8">
        <v>0.55000000000000004</v>
      </c>
      <c r="J1384" s="9">
        <v>5500</v>
      </c>
      <c r="K1384" s="10">
        <f t="shared" si="10"/>
        <v>3025.0000000000005</v>
      </c>
      <c r="L1384" s="10">
        <f t="shared" si="11"/>
        <v>1058.75</v>
      </c>
      <c r="M1384" s="11">
        <v>0.35</v>
      </c>
      <c r="P1384" s="12"/>
    </row>
    <row r="1385" spans="1:16" ht="15.75" customHeight="1">
      <c r="A1385" s="1"/>
      <c r="B1385" s="6" t="s">
        <v>14</v>
      </c>
      <c r="C1385" s="6">
        <v>1185732</v>
      </c>
      <c r="D1385" s="7">
        <v>44237</v>
      </c>
      <c r="E1385" s="6" t="s">
        <v>46</v>
      </c>
      <c r="F1385" s="6" t="s">
        <v>47</v>
      </c>
      <c r="G1385" s="6" t="s">
        <v>65</v>
      </c>
      <c r="H1385" s="6" t="s">
        <v>22</v>
      </c>
      <c r="I1385" s="8">
        <v>0.45</v>
      </c>
      <c r="J1385" s="9">
        <v>6500</v>
      </c>
      <c r="K1385" s="10">
        <f t="shared" si="10"/>
        <v>2925</v>
      </c>
      <c r="L1385" s="10">
        <f t="shared" si="11"/>
        <v>1462.5</v>
      </c>
      <c r="M1385" s="11">
        <v>0.5</v>
      </c>
      <c r="P1385" s="12"/>
    </row>
    <row r="1386" spans="1:16" ht="15.75" customHeight="1">
      <c r="A1386" s="1"/>
      <c r="B1386" s="6" t="s">
        <v>14</v>
      </c>
      <c r="C1386" s="6">
        <v>1185732</v>
      </c>
      <c r="D1386" s="7">
        <v>44263</v>
      </c>
      <c r="E1386" s="6" t="s">
        <v>46</v>
      </c>
      <c r="F1386" s="6" t="s">
        <v>47</v>
      </c>
      <c r="G1386" s="6" t="s">
        <v>65</v>
      </c>
      <c r="H1386" s="6" t="s">
        <v>17</v>
      </c>
      <c r="I1386" s="8">
        <v>0.45</v>
      </c>
      <c r="J1386" s="9">
        <v>8700</v>
      </c>
      <c r="K1386" s="10">
        <f t="shared" si="10"/>
        <v>3915</v>
      </c>
      <c r="L1386" s="10">
        <f t="shared" si="11"/>
        <v>1761.75</v>
      </c>
      <c r="M1386" s="11">
        <v>0.45</v>
      </c>
      <c r="P1386" s="12"/>
    </row>
    <row r="1387" spans="1:16" ht="15.75" customHeight="1">
      <c r="A1387" s="1"/>
      <c r="B1387" s="6" t="s">
        <v>14</v>
      </c>
      <c r="C1387" s="6">
        <v>1185732</v>
      </c>
      <c r="D1387" s="7">
        <v>44263</v>
      </c>
      <c r="E1387" s="6" t="s">
        <v>46</v>
      </c>
      <c r="F1387" s="6" t="s">
        <v>47</v>
      </c>
      <c r="G1387" s="6" t="s">
        <v>65</v>
      </c>
      <c r="H1387" s="6" t="s">
        <v>18</v>
      </c>
      <c r="I1387" s="8">
        <v>0.45</v>
      </c>
      <c r="J1387" s="9">
        <v>5500</v>
      </c>
      <c r="K1387" s="10">
        <f t="shared" si="10"/>
        <v>2475</v>
      </c>
      <c r="L1387" s="10">
        <f t="shared" si="11"/>
        <v>866.25</v>
      </c>
      <c r="M1387" s="11">
        <v>0.35</v>
      </c>
      <c r="P1387" s="12"/>
    </row>
    <row r="1388" spans="1:16" ht="15.75" customHeight="1">
      <c r="A1388" s="1"/>
      <c r="B1388" s="6" t="s">
        <v>14</v>
      </c>
      <c r="C1388" s="6">
        <v>1185732</v>
      </c>
      <c r="D1388" s="7">
        <v>44263</v>
      </c>
      <c r="E1388" s="6" t="s">
        <v>46</v>
      </c>
      <c r="F1388" s="6" t="s">
        <v>47</v>
      </c>
      <c r="G1388" s="6" t="s">
        <v>65</v>
      </c>
      <c r="H1388" s="6" t="s">
        <v>19</v>
      </c>
      <c r="I1388" s="8">
        <v>0.35000000000000003</v>
      </c>
      <c r="J1388" s="9">
        <v>5750</v>
      </c>
      <c r="K1388" s="10">
        <f t="shared" si="10"/>
        <v>2012.5000000000002</v>
      </c>
      <c r="L1388" s="10">
        <f t="shared" si="11"/>
        <v>503.12500000000006</v>
      </c>
      <c r="M1388" s="11">
        <v>0.25</v>
      </c>
      <c r="P1388" s="12"/>
    </row>
    <row r="1389" spans="1:16" ht="15.75" customHeight="1">
      <c r="A1389" s="1"/>
      <c r="B1389" s="6" t="s">
        <v>14</v>
      </c>
      <c r="C1389" s="6">
        <v>1185732</v>
      </c>
      <c r="D1389" s="7">
        <v>44263</v>
      </c>
      <c r="E1389" s="6" t="s">
        <v>46</v>
      </c>
      <c r="F1389" s="6" t="s">
        <v>47</v>
      </c>
      <c r="G1389" s="6" t="s">
        <v>65</v>
      </c>
      <c r="H1389" s="6" t="s">
        <v>20</v>
      </c>
      <c r="I1389" s="8">
        <v>0.39999999999999997</v>
      </c>
      <c r="J1389" s="9">
        <v>4250</v>
      </c>
      <c r="K1389" s="10">
        <f t="shared" si="10"/>
        <v>1699.9999999999998</v>
      </c>
      <c r="L1389" s="10">
        <f t="shared" si="11"/>
        <v>509.99999999999989</v>
      </c>
      <c r="M1389" s="11">
        <v>0.3</v>
      </c>
      <c r="P1389" s="12"/>
    </row>
    <row r="1390" spans="1:16" ht="15.75" customHeight="1">
      <c r="A1390" s="1"/>
      <c r="B1390" s="6" t="s">
        <v>14</v>
      </c>
      <c r="C1390" s="6">
        <v>1185732</v>
      </c>
      <c r="D1390" s="7">
        <v>44263</v>
      </c>
      <c r="E1390" s="6" t="s">
        <v>46</v>
      </c>
      <c r="F1390" s="6" t="s">
        <v>47</v>
      </c>
      <c r="G1390" s="6" t="s">
        <v>65</v>
      </c>
      <c r="H1390" s="6" t="s">
        <v>21</v>
      </c>
      <c r="I1390" s="8">
        <v>0.55000000000000004</v>
      </c>
      <c r="J1390" s="9">
        <v>4750</v>
      </c>
      <c r="K1390" s="10">
        <f t="shared" si="10"/>
        <v>2612.5</v>
      </c>
      <c r="L1390" s="10">
        <f t="shared" si="11"/>
        <v>914.37499999999989</v>
      </c>
      <c r="M1390" s="11">
        <v>0.35</v>
      </c>
      <c r="P1390" s="12"/>
    </row>
    <row r="1391" spans="1:16" ht="15.75" customHeight="1">
      <c r="A1391" s="1"/>
      <c r="B1391" s="6" t="s">
        <v>14</v>
      </c>
      <c r="C1391" s="6">
        <v>1185732</v>
      </c>
      <c r="D1391" s="7">
        <v>44263</v>
      </c>
      <c r="E1391" s="6" t="s">
        <v>46</v>
      </c>
      <c r="F1391" s="6" t="s">
        <v>47</v>
      </c>
      <c r="G1391" s="6" t="s">
        <v>65</v>
      </c>
      <c r="H1391" s="6" t="s">
        <v>22</v>
      </c>
      <c r="I1391" s="8">
        <v>0.45</v>
      </c>
      <c r="J1391" s="9">
        <v>5750</v>
      </c>
      <c r="K1391" s="10">
        <f t="shared" si="10"/>
        <v>2587.5</v>
      </c>
      <c r="L1391" s="10">
        <f t="shared" si="11"/>
        <v>1293.75</v>
      </c>
      <c r="M1391" s="11">
        <v>0.5</v>
      </c>
      <c r="P1391" s="12"/>
    </row>
    <row r="1392" spans="1:16" ht="15.75" customHeight="1">
      <c r="A1392" s="1"/>
      <c r="B1392" s="6" t="s">
        <v>14</v>
      </c>
      <c r="C1392" s="6">
        <v>1185732</v>
      </c>
      <c r="D1392" s="7">
        <v>44295</v>
      </c>
      <c r="E1392" s="6" t="s">
        <v>46</v>
      </c>
      <c r="F1392" s="6" t="s">
        <v>47</v>
      </c>
      <c r="G1392" s="6" t="s">
        <v>65</v>
      </c>
      <c r="H1392" s="6" t="s">
        <v>17</v>
      </c>
      <c r="I1392" s="8">
        <v>0.45</v>
      </c>
      <c r="J1392" s="9">
        <v>8250</v>
      </c>
      <c r="K1392" s="10">
        <f t="shared" si="10"/>
        <v>3712.5</v>
      </c>
      <c r="L1392" s="10">
        <f t="shared" si="11"/>
        <v>1670.625</v>
      </c>
      <c r="M1392" s="11">
        <v>0.45</v>
      </c>
      <c r="P1392" s="12"/>
    </row>
    <row r="1393" spans="1:16" ht="15.75" customHeight="1">
      <c r="A1393" s="1"/>
      <c r="B1393" s="6" t="s">
        <v>14</v>
      </c>
      <c r="C1393" s="6">
        <v>1185732</v>
      </c>
      <c r="D1393" s="7">
        <v>44295</v>
      </c>
      <c r="E1393" s="6" t="s">
        <v>46</v>
      </c>
      <c r="F1393" s="6" t="s">
        <v>47</v>
      </c>
      <c r="G1393" s="6" t="s">
        <v>65</v>
      </c>
      <c r="H1393" s="6" t="s">
        <v>18</v>
      </c>
      <c r="I1393" s="8">
        <v>0.45</v>
      </c>
      <c r="J1393" s="9">
        <v>5250</v>
      </c>
      <c r="K1393" s="10">
        <f t="shared" si="10"/>
        <v>2362.5</v>
      </c>
      <c r="L1393" s="10">
        <f t="shared" si="11"/>
        <v>826.875</v>
      </c>
      <c r="M1393" s="11">
        <v>0.35</v>
      </c>
      <c r="P1393" s="12"/>
    </row>
    <row r="1394" spans="1:16" ht="15.75" customHeight="1">
      <c r="A1394" s="1"/>
      <c r="B1394" s="6" t="s">
        <v>14</v>
      </c>
      <c r="C1394" s="6">
        <v>1185732</v>
      </c>
      <c r="D1394" s="7">
        <v>44295</v>
      </c>
      <c r="E1394" s="6" t="s">
        <v>46</v>
      </c>
      <c r="F1394" s="6" t="s">
        <v>47</v>
      </c>
      <c r="G1394" s="6" t="s">
        <v>65</v>
      </c>
      <c r="H1394" s="6" t="s">
        <v>19</v>
      </c>
      <c r="I1394" s="8">
        <v>0.35000000000000003</v>
      </c>
      <c r="J1394" s="9">
        <v>5250</v>
      </c>
      <c r="K1394" s="10">
        <f t="shared" si="10"/>
        <v>1837.5000000000002</v>
      </c>
      <c r="L1394" s="10">
        <f t="shared" si="11"/>
        <v>459.37500000000006</v>
      </c>
      <c r="M1394" s="11">
        <v>0.25</v>
      </c>
      <c r="P1394" s="12"/>
    </row>
    <row r="1395" spans="1:16" ht="15.75" customHeight="1">
      <c r="A1395" s="1"/>
      <c r="B1395" s="6" t="s">
        <v>14</v>
      </c>
      <c r="C1395" s="6">
        <v>1185732</v>
      </c>
      <c r="D1395" s="7">
        <v>44295</v>
      </c>
      <c r="E1395" s="6" t="s">
        <v>46</v>
      </c>
      <c r="F1395" s="6" t="s">
        <v>47</v>
      </c>
      <c r="G1395" s="6" t="s">
        <v>65</v>
      </c>
      <c r="H1395" s="6" t="s">
        <v>20</v>
      </c>
      <c r="I1395" s="8">
        <v>0.39999999999999997</v>
      </c>
      <c r="J1395" s="9">
        <v>4500</v>
      </c>
      <c r="K1395" s="10">
        <f t="shared" si="10"/>
        <v>1799.9999999999998</v>
      </c>
      <c r="L1395" s="10">
        <f t="shared" si="11"/>
        <v>539.99999999999989</v>
      </c>
      <c r="M1395" s="11">
        <v>0.3</v>
      </c>
      <c r="P1395" s="12"/>
    </row>
    <row r="1396" spans="1:16" ht="15.75" customHeight="1">
      <c r="A1396" s="1"/>
      <c r="B1396" s="6" t="s">
        <v>14</v>
      </c>
      <c r="C1396" s="6">
        <v>1185732</v>
      </c>
      <c r="D1396" s="7">
        <v>44295</v>
      </c>
      <c r="E1396" s="6" t="s">
        <v>46</v>
      </c>
      <c r="F1396" s="6" t="s">
        <v>47</v>
      </c>
      <c r="G1396" s="6" t="s">
        <v>65</v>
      </c>
      <c r="H1396" s="6" t="s">
        <v>21</v>
      </c>
      <c r="I1396" s="8">
        <v>0.55000000000000004</v>
      </c>
      <c r="J1396" s="9">
        <v>4750</v>
      </c>
      <c r="K1396" s="10">
        <f t="shared" si="10"/>
        <v>2612.5</v>
      </c>
      <c r="L1396" s="10">
        <f t="shared" si="11"/>
        <v>914.37499999999989</v>
      </c>
      <c r="M1396" s="11">
        <v>0.35</v>
      </c>
      <c r="P1396" s="12"/>
    </row>
    <row r="1397" spans="1:16" ht="15.75" customHeight="1">
      <c r="A1397" s="1"/>
      <c r="B1397" s="6" t="s">
        <v>14</v>
      </c>
      <c r="C1397" s="6">
        <v>1185732</v>
      </c>
      <c r="D1397" s="7">
        <v>44295</v>
      </c>
      <c r="E1397" s="6" t="s">
        <v>46</v>
      </c>
      <c r="F1397" s="6" t="s">
        <v>47</v>
      </c>
      <c r="G1397" s="6" t="s">
        <v>65</v>
      </c>
      <c r="H1397" s="6" t="s">
        <v>22</v>
      </c>
      <c r="I1397" s="8">
        <v>0.45</v>
      </c>
      <c r="J1397" s="9">
        <v>6000</v>
      </c>
      <c r="K1397" s="10">
        <f t="shared" si="10"/>
        <v>2700</v>
      </c>
      <c r="L1397" s="10">
        <f t="shared" si="11"/>
        <v>1350</v>
      </c>
      <c r="M1397" s="11">
        <v>0.5</v>
      </c>
      <c r="P1397" s="12"/>
    </row>
    <row r="1398" spans="1:16" ht="15.75" customHeight="1">
      <c r="A1398" s="1"/>
      <c r="B1398" s="6" t="s">
        <v>14</v>
      </c>
      <c r="C1398" s="6">
        <v>1185732</v>
      </c>
      <c r="D1398" s="7">
        <v>44324</v>
      </c>
      <c r="E1398" s="6" t="s">
        <v>46</v>
      </c>
      <c r="F1398" s="6" t="s">
        <v>47</v>
      </c>
      <c r="G1398" s="6" t="s">
        <v>65</v>
      </c>
      <c r="H1398" s="6" t="s">
        <v>17</v>
      </c>
      <c r="I1398" s="8">
        <v>0.55000000000000004</v>
      </c>
      <c r="J1398" s="9">
        <v>8700</v>
      </c>
      <c r="K1398" s="10">
        <f t="shared" si="10"/>
        <v>4785</v>
      </c>
      <c r="L1398" s="10">
        <f t="shared" si="11"/>
        <v>2153.25</v>
      </c>
      <c r="M1398" s="11">
        <v>0.45</v>
      </c>
      <c r="P1398" s="12"/>
    </row>
    <row r="1399" spans="1:16" ht="15.75" customHeight="1">
      <c r="A1399" s="1"/>
      <c r="B1399" s="6" t="s">
        <v>14</v>
      </c>
      <c r="C1399" s="6">
        <v>1185732</v>
      </c>
      <c r="D1399" s="7">
        <v>44324</v>
      </c>
      <c r="E1399" s="6" t="s">
        <v>46</v>
      </c>
      <c r="F1399" s="6" t="s">
        <v>47</v>
      </c>
      <c r="G1399" s="6" t="s">
        <v>65</v>
      </c>
      <c r="H1399" s="6" t="s">
        <v>18</v>
      </c>
      <c r="I1399" s="8">
        <v>0.55000000000000004</v>
      </c>
      <c r="J1399" s="9">
        <v>5750</v>
      </c>
      <c r="K1399" s="10">
        <f t="shared" si="10"/>
        <v>3162.5000000000005</v>
      </c>
      <c r="L1399" s="10">
        <f t="shared" si="11"/>
        <v>1106.875</v>
      </c>
      <c r="M1399" s="11">
        <v>0.35</v>
      </c>
      <c r="P1399" s="12"/>
    </row>
    <row r="1400" spans="1:16" ht="15.75" customHeight="1">
      <c r="A1400" s="1"/>
      <c r="B1400" s="6" t="s">
        <v>14</v>
      </c>
      <c r="C1400" s="6">
        <v>1185732</v>
      </c>
      <c r="D1400" s="7">
        <v>44324</v>
      </c>
      <c r="E1400" s="6" t="s">
        <v>46</v>
      </c>
      <c r="F1400" s="6" t="s">
        <v>47</v>
      </c>
      <c r="G1400" s="6" t="s">
        <v>65</v>
      </c>
      <c r="H1400" s="6" t="s">
        <v>19</v>
      </c>
      <c r="I1400" s="8">
        <v>0.5</v>
      </c>
      <c r="J1400" s="9">
        <v>5500</v>
      </c>
      <c r="K1400" s="10">
        <f t="shared" si="10"/>
        <v>2750</v>
      </c>
      <c r="L1400" s="10">
        <f t="shared" si="11"/>
        <v>687.5</v>
      </c>
      <c r="M1400" s="11">
        <v>0.25</v>
      </c>
      <c r="P1400" s="12"/>
    </row>
    <row r="1401" spans="1:16" ht="15.75" customHeight="1">
      <c r="A1401" s="1"/>
      <c r="B1401" s="6" t="s">
        <v>14</v>
      </c>
      <c r="C1401" s="6">
        <v>1185732</v>
      </c>
      <c r="D1401" s="7">
        <v>44324</v>
      </c>
      <c r="E1401" s="6" t="s">
        <v>46</v>
      </c>
      <c r="F1401" s="6" t="s">
        <v>47</v>
      </c>
      <c r="G1401" s="6" t="s">
        <v>65</v>
      </c>
      <c r="H1401" s="6" t="s">
        <v>20</v>
      </c>
      <c r="I1401" s="8">
        <v>0.5</v>
      </c>
      <c r="J1401" s="9">
        <v>5000</v>
      </c>
      <c r="K1401" s="10">
        <f t="shared" si="10"/>
        <v>2500</v>
      </c>
      <c r="L1401" s="10">
        <f t="shared" si="11"/>
        <v>750</v>
      </c>
      <c r="M1401" s="11">
        <v>0.3</v>
      </c>
      <c r="P1401" s="12"/>
    </row>
    <row r="1402" spans="1:16" ht="15.75" customHeight="1">
      <c r="A1402" s="1"/>
      <c r="B1402" s="6" t="s">
        <v>14</v>
      </c>
      <c r="C1402" s="6">
        <v>1185732</v>
      </c>
      <c r="D1402" s="7">
        <v>44324</v>
      </c>
      <c r="E1402" s="6" t="s">
        <v>46</v>
      </c>
      <c r="F1402" s="6" t="s">
        <v>47</v>
      </c>
      <c r="G1402" s="6" t="s">
        <v>65</v>
      </c>
      <c r="H1402" s="6" t="s">
        <v>21</v>
      </c>
      <c r="I1402" s="8">
        <v>0.6</v>
      </c>
      <c r="J1402" s="9">
        <v>5250</v>
      </c>
      <c r="K1402" s="10">
        <f t="shared" si="10"/>
        <v>3150</v>
      </c>
      <c r="L1402" s="10">
        <f t="shared" si="11"/>
        <v>1102.5</v>
      </c>
      <c r="M1402" s="11">
        <v>0.35</v>
      </c>
      <c r="P1402" s="12"/>
    </row>
    <row r="1403" spans="1:16" ht="15.75" customHeight="1">
      <c r="A1403" s="1"/>
      <c r="B1403" s="6" t="s">
        <v>14</v>
      </c>
      <c r="C1403" s="6">
        <v>1185732</v>
      </c>
      <c r="D1403" s="7">
        <v>44324</v>
      </c>
      <c r="E1403" s="6" t="s">
        <v>46</v>
      </c>
      <c r="F1403" s="6" t="s">
        <v>47</v>
      </c>
      <c r="G1403" s="6" t="s">
        <v>65</v>
      </c>
      <c r="H1403" s="6" t="s">
        <v>22</v>
      </c>
      <c r="I1403" s="8">
        <v>0.65</v>
      </c>
      <c r="J1403" s="9">
        <v>6250</v>
      </c>
      <c r="K1403" s="10">
        <f t="shared" si="10"/>
        <v>4062.5</v>
      </c>
      <c r="L1403" s="10">
        <f t="shared" si="11"/>
        <v>2031.25</v>
      </c>
      <c r="M1403" s="11">
        <v>0.5</v>
      </c>
      <c r="P1403" s="12"/>
    </row>
    <row r="1404" spans="1:16" ht="15.75" customHeight="1">
      <c r="A1404" s="1"/>
      <c r="B1404" s="6" t="s">
        <v>14</v>
      </c>
      <c r="C1404" s="6">
        <v>1185732</v>
      </c>
      <c r="D1404" s="7">
        <v>44357</v>
      </c>
      <c r="E1404" s="6" t="s">
        <v>46</v>
      </c>
      <c r="F1404" s="6" t="s">
        <v>47</v>
      </c>
      <c r="G1404" s="6" t="s">
        <v>65</v>
      </c>
      <c r="H1404" s="6" t="s">
        <v>17</v>
      </c>
      <c r="I1404" s="8">
        <v>0.6</v>
      </c>
      <c r="J1404" s="9">
        <v>8750</v>
      </c>
      <c r="K1404" s="10">
        <f t="shared" si="10"/>
        <v>5250</v>
      </c>
      <c r="L1404" s="10">
        <f t="shared" si="11"/>
        <v>2362.5</v>
      </c>
      <c r="M1404" s="11">
        <v>0.45</v>
      </c>
      <c r="P1404" s="12"/>
    </row>
    <row r="1405" spans="1:16" ht="15.75" customHeight="1">
      <c r="A1405" s="1"/>
      <c r="B1405" s="6" t="s">
        <v>14</v>
      </c>
      <c r="C1405" s="6">
        <v>1185732</v>
      </c>
      <c r="D1405" s="7">
        <v>44357</v>
      </c>
      <c r="E1405" s="6" t="s">
        <v>46</v>
      </c>
      <c r="F1405" s="6" t="s">
        <v>47</v>
      </c>
      <c r="G1405" s="6" t="s">
        <v>65</v>
      </c>
      <c r="H1405" s="6" t="s">
        <v>18</v>
      </c>
      <c r="I1405" s="8">
        <v>0.55000000000000004</v>
      </c>
      <c r="J1405" s="9">
        <v>6250</v>
      </c>
      <c r="K1405" s="10">
        <f t="shared" si="10"/>
        <v>3437.5000000000005</v>
      </c>
      <c r="L1405" s="10">
        <f t="shared" si="11"/>
        <v>1203.125</v>
      </c>
      <c r="M1405" s="11">
        <v>0.35</v>
      </c>
      <c r="P1405" s="12"/>
    </row>
    <row r="1406" spans="1:16" ht="15.75" customHeight="1">
      <c r="A1406" s="1"/>
      <c r="B1406" s="6" t="s">
        <v>14</v>
      </c>
      <c r="C1406" s="6">
        <v>1185732</v>
      </c>
      <c r="D1406" s="7">
        <v>44357</v>
      </c>
      <c r="E1406" s="6" t="s">
        <v>46</v>
      </c>
      <c r="F1406" s="6" t="s">
        <v>47</v>
      </c>
      <c r="G1406" s="6" t="s">
        <v>65</v>
      </c>
      <c r="H1406" s="6" t="s">
        <v>19</v>
      </c>
      <c r="I1406" s="8">
        <v>0.5</v>
      </c>
      <c r="J1406" s="9">
        <v>6000</v>
      </c>
      <c r="K1406" s="10">
        <f t="shared" si="10"/>
        <v>3000</v>
      </c>
      <c r="L1406" s="10">
        <f t="shared" si="11"/>
        <v>750</v>
      </c>
      <c r="M1406" s="11">
        <v>0.25</v>
      </c>
      <c r="P1406" s="12"/>
    </row>
    <row r="1407" spans="1:16" ht="15.75" customHeight="1">
      <c r="A1407" s="1"/>
      <c r="B1407" s="6" t="s">
        <v>14</v>
      </c>
      <c r="C1407" s="6">
        <v>1185732</v>
      </c>
      <c r="D1407" s="7">
        <v>44357</v>
      </c>
      <c r="E1407" s="6" t="s">
        <v>46</v>
      </c>
      <c r="F1407" s="6" t="s">
        <v>47</v>
      </c>
      <c r="G1407" s="6" t="s">
        <v>65</v>
      </c>
      <c r="H1407" s="6" t="s">
        <v>20</v>
      </c>
      <c r="I1407" s="8">
        <v>0.5</v>
      </c>
      <c r="J1407" s="9">
        <v>5750</v>
      </c>
      <c r="K1407" s="10">
        <f t="shared" si="10"/>
        <v>2875</v>
      </c>
      <c r="L1407" s="10">
        <f t="shared" si="11"/>
        <v>862.5</v>
      </c>
      <c r="M1407" s="11">
        <v>0.3</v>
      </c>
      <c r="P1407" s="12"/>
    </row>
    <row r="1408" spans="1:16" ht="15.75" customHeight="1">
      <c r="A1408" s="1"/>
      <c r="B1408" s="6" t="s">
        <v>14</v>
      </c>
      <c r="C1408" s="6">
        <v>1185732</v>
      </c>
      <c r="D1408" s="7">
        <v>44357</v>
      </c>
      <c r="E1408" s="6" t="s">
        <v>46</v>
      </c>
      <c r="F1408" s="6" t="s">
        <v>47</v>
      </c>
      <c r="G1408" s="6" t="s">
        <v>65</v>
      </c>
      <c r="H1408" s="6" t="s">
        <v>21</v>
      </c>
      <c r="I1408" s="8">
        <v>0.65</v>
      </c>
      <c r="J1408" s="9">
        <v>5750</v>
      </c>
      <c r="K1408" s="10">
        <f t="shared" si="10"/>
        <v>3737.5</v>
      </c>
      <c r="L1408" s="10">
        <f t="shared" si="11"/>
        <v>1308.125</v>
      </c>
      <c r="M1408" s="11">
        <v>0.35</v>
      </c>
      <c r="P1408" s="12"/>
    </row>
    <row r="1409" spans="1:16" ht="15.75" customHeight="1">
      <c r="A1409" s="1"/>
      <c r="B1409" s="6" t="s">
        <v>14</v>
      </c>
      <c r="C1409" s="6">
        <v>1185732</v>
      </c>
      <c r="D1409" s="7">
        <v>44357</v>
      </c>
      <c r="E1409" s="6" t="s">
        <v>46</v>
      </c>
      <c r="F1409" s="6" t="s">
        <v>47</v>
      </c>
      <c r="G1409" s="6" t="s">
        <v>65</v>
      </c>
      <c r="H1409" s="6" t="s">
        <v>22</v>
      </c>
      <c r="I1409" s="8">
        <v>0.70000000000000007</v>
      </c>
      <c r="J1409" s="9">
        <v>7250</v>
      </c>
      <c r="K1409" s="10">
        <f t="shared" si="10"/>
        <v>5075.0000000000009</v>
      </c>
      <c r="L1409" s="10">
        <f t="shared" si="11"/>
        <v>2537.5000000000005</v>
      </c>
      <c r="M1409" s="11">
        <v>0.5</v>
      </c>
      <c r="P1409" s="12"/>
    </row>
    <row r="1410" spans="1:16" ht="15.75" customHeight="1">
      <c r="A1410" s="1"/>
      <c r="B1410" s="6" t="s">
        <v>14</v>
      </c>
      <c r="C1410" s="6">
        <v>1185732</v>
      </c>
      <c r="D1410" s="7">
        <v>44385</v>
      </c>
      <c r="E1410" s="6" t="s">
        <v>46</v>
      </c>
      <c r="F1410" s="6" t="s">
        <v>47</v>
      </c>
      <c r="G1410" s="6" t="s">
        <v>65</v>
      </c>
      <c r="H1410" s="6" t="s">
        <v>17</v>
      </c>
      <c r="I1410" s="8">
        <v>0.65</v>
      </c>
      <c r="J1410" s="9">
        <v>9500</v>
      </c>
      <c r="K1410" s="10">
        <f t="shared" si="10"/>
        <v>6175</v>
      </c>
      <c r="L1410" s="10">
        <f t="shared" si="11"/>
        <v>2778.75</v>
      </c>
      <c r="M1410" s="11">
        <v>0.45</v>
      </c>
      <c r="P1410" s="12"/>
    </row>
    <row r="1411" spans="1:16" ht="15.75" customHeight="1">
      <c r="A1411" s="1"/>
      <c r="B1411" s="6" t="s">
        <v>14</v>
      </c>
      <c r="C1411" s="6">
        <v>1185732</v>
      </c>
      <c r="D1411" s="7">
        <v>44385</v>
      </c>
      <c r="E1411" s="6" t="s">
        <v>46</v>
      </c>
      <c r="F1411" s="6" t="s">
        <v>47</v>
      </c>
      <c r="G1411" s="6" t="s">
        <v>65</v>
      </c>
      <c r="H1411" s="6" t="s">
        <v>18</v>
      </c>
      <c r="I1411" s="8">
        <v>0.60000000000000009</v>
      </c>
      <c r="J1411" s="9">
        <v>7000</v>
      </c>
      <c r="K1411" s="10">
        <f t="shared" si="10"/>
        <v>4200.0000000000009</v>
      </c>
      <c r="L1411" s="10">
        <f t="shared" si="11"/>
        <v>1470.0000000000002</v>
      </c>
      <c r="M1411" s="11">
        <v>0.35</v>
      </c>
      <c r="P1411" s="12"/>
    </row>
    <row r="1412" spans="1:16" ht="15.75" customHeight="1">
      <c r="A1412" s="1"/>
      <c r="B1412" s="6" t="s">
        <v>14</v>
      </c>
      <c r="C1412" s="6">
        <v>1185732</v>
      </c>
      <c r="D1412" s="7">
        <v>44385</v>
      </c>
      <c r="E1412" s="6" t="s">
        <v>46</v>
      </c>
      <c r="F1412" s="6" t="s">
        <v>47</v>
      </c>
      <c r="G1412" s="6" t="s">
        <v>65</v>
      </c>
      <c r="H1412" s="6" t="s">
        <v>19</v>
      </c>
      <c r="I1412" s="8">
        <v>0.55000000000000004</v>
      </c>
      <c r="J1412" s="9">
        <v>6250</v>
      </c>
      <c r="K1412" s="10">
        <f t="shared" si="10"/>
        <v>3437.5000000000005</v>
      </c>
      <c r="L1412" s="10">
        <f t="shared" si="11"/>
        <v>859.37500000000011</v>
      </c>
      <c r="M1412" s="11">
        <v>0.25</v>
      </c>
      <c r="P1412" s="12"/>
    </row>
    <row r="1413" spans="1:16" ht="15.75" customHeight="1">
      <c r="A1413" s="1"/>
      <c r="B1413" s="6" t="s">
        <v>14</v>
      </c>
      <c r="C1413" s="6">
        <v>1185732</v>
      </c>
      <c r="D1413" s="7">
        <v>44385</v>
      </c>
      <c r="E1413" s="6" t="s">
        <v>46</v>
      </c>
      <c r="F1413" s="6" t="s">
        <v>47</v>
      </c>
      <c r="G1413" s="6" t="s">
        <v>65</v>
      </c>
      <c r="H1413" s="6" t="s">
        <v>20</v>
      </c>
      <c r="I1413" s="8">
        <v>0.55000000000000004</v>
      </c>
      <c r="J1413" s="9">
        <v>5750</v>
      </c>
      <c r="K1413" s="10">
        <f t="shared" si="10"/>
        <v>3162.5000000000005</v>
      </c>
      <c r="L1413" s="10">
        <f t="shared" si="11"/>
        <v>948.75000000000011</v>
      </c>
      <c r="M1413" s="11">
        <v>0.3</v>
      </c>
      <c r="P1413" s="12"/>
    </row>
    <row r="1414" spans="1:16" ht="15.75" customHeight="1">
      <c r="A1414" s="1"/>
      <c r="B1414" s="6" t="s">
        <v>14</v>
      </c>
      <c r="C1414" s="6">
        <v>1185732</v>
      </c>
      <c r="D1414" s="7">
        <v>44385</v>
      </c>
      <c r="E1414" s="6" t="s">
        <v>46</v>
      </c>
      <c r="F1414" s="6" t="s">
        <v>47</v>
      </c>
      <c r="G1414" s="6" t="s">
        <v>65</v>
      </c>
      <c r="H1414" s="6" t="s">
        <v>21</v>
      </c>
      <c r="I1414" s="8">
        <v>0.65</v>
      </c>
      <c r="J1414" s="9">
        <v>6000</v>
      </c>
      <c r="K1414" s="10">
        <f t="shared" si="10"/>
        <v>3900</v>
      </c>
      <c r="L1414" s="10">
        <f t="shared" si="11"/>
        <v>1365</v>
      </c>
      <c r="M1414" s="11">
        <v>0.35</v>
      </c>
      <c r="P1414" s="12"/>
    </row>
    <row r="1415" spans="1:16" ht="15.75" customHeight="1">
      <c r="A1415" s="1"/>
      <c r="B1415" s="6" t="s">
        <v>14</v>
      </c>
      <c r="C1415" s="6">
        <v>1185732</v>
      </c>
      <c r="D1415" s="7">
        <v>44385</v>
      </c>
      <c r="E1415" s="6" t="s">
        <v>46</v>
      </c>
      <c r="F1415" s="6" t="s">
        <v>47</v>
      </c>
      <c r="G1415" s="6" t="s">
        <v>65</v>
      </c>
      <c r="H1415" s="6" t="s">
        <v>22</v>
      </c>
      <c r="I1415" s="8">
        <v>0.70000000000000007</v>
      </c>
      <c r="J1415" s="9">
        <v>7750</v>
      </c>
      <c r="K1415" s="10">
        <f t="shared" si="10"/>
        <v>5425.0000000000009</v>
      </c>
      <c r="L1415" s="10">
        <f t="shared" si="11"/>
        <v>2712.5000000000005</v>
      </c>
      <c r="M1415" s="11">
        <v>0.5</v>
      </c>
      <c r="P1415" s="12"/>
    </row>
    <row r="1416" spans="1:16" ht="15.75" customHeight="1">
      <c r="A1416" s="1"/>
      <c r="B1416" s="6" t="s">
        <v>14</v>
      </c>
      <c r="C1416" s="6">
        <v>1185732</v>
      </c>
      <c r="D1416" s="7">
        <v>44417</v>
      </c>
      <c r="E1416" s="6" t="s">
        <v>46</v>
      </c>
      <c r="F1416" s="6" t="s">
        <v>47</v>
      </c>
      <c r="G1416" s="6" t="s">
        <v>65</v>
      </c>
      <c r="H1416" s="6" t="s">
        <v>17</v>
      </c>
      <c r="I1416" s="8">
        <v>0.65</v>
      </c>
      <c r="J1416" s="9">
        <v>9250</v>
      </c>
      <c r="K1416" s="10">
        <f t="shared" si="10"/>
        <v>6012.5</v>
      </c>
      <c r="L1416" s="10">
        <f t="shared" si="11"/>
        <v>2705.625</v>
      </c>
      <c r="M1416" s="11">
        <v>0.45</v>
      </c>
      <c r="P1416" s="12"/>
    </row>
    <row r="1417" spans="1:16" ht="15.75" customHeight="1">
      <c r="A1417" s="1"/>
      <c r="B1417" s="6" t="s">
        <v>14</v>
      </c>
      <c r="C1417" s="6">
        <v>1185732</v>
      </c>
      <c r="D1417" s="7">
        <v>44417</v>
      </c>
      <c r="E1417" s="6" t="s">
        <v>46</v>
      </c>
      <c r="F1417" s="6" t="s">
        <v>47</v>
      </c>
      <c r="G1417" s="6" t="s">
        <v>65</v>
      </c>
      <c r="H1417" s="6" t="s">
        <v>18</v>
      </c>
      <c r="I1417" s="8">
        <v>0.60000000000000009</v>
      </c>
      <c r="J1417" s="9">
        <v>7000</v>
      </c>
      <c r="K1417" s="10">
        <f t="shared" si="10"/>
        <v>4200.0000000000009</v>
      </c>
      <c r="L1417" s="10">
        <f t="shared" si="11"/>
        <v>1470.0000000000002</v>
      </c>
      <c r="M1417" s="11">
        <v>0.35</v>
      </c>
      <c r="P1417" s="12"/>
    </row>
    <row r="1418" spans="1:16" ht="15.75" customHeight="1">
      <c r="A1418" s="1"/>
      <c r="B1418" s="6" t="s">
        <v>14</v>
      </c>
      <c r="C1418" s="6">
        <v>1185732</v>
      </c>
      <c r="D1418" s="7">
        <v>44417</v>
      </c>
      <c r="E1418" s="6" t="s">
        <v>46</v>
      </c>
      <c r="F1418" s="6" t="s">
        <v>47</v>
      </c>
      <c r="G1418" s="6" t="s">
        <v>65</v>
      </c>
      <c r="H1418" s="6" t="s">
        <v>19</v>
      </c>
      <c r="I1418" s="8">
        <v>0.55000000000000004</v>
      </c>
      <c r="J1418" s="9">
        <v>6250</v>
      </c>
      <c r="K1418" s="10">
        <f t="shared" si="10"/>
        <v>3437.5000000000005</v>
      </c>
      <c r="L1418" s="10">
        <f t="shared" si="11"/>
        <v>859.37500000000011</v>
      </c>
      <c r="M1418" s="11">
        <v>0.25</v>
      </c>
      <c r="P1418" s="12"/>
    </row>
    <row r="1419" spans="1:16" ht="15.75" customHeight="1">
      <c r="A1419" s="1"/>
      <c r="B1419" s="6" t="s">
        <v>14</v>
      </c>
      <c r="C1419" s="6">
        <v>1185732</v>
      </c>
      <c r="D1419" s="7">
        <v>44417</v>
      </c>
      <c r="E1419" s="6" t="s">
        <v>46</v>
      </c>
      <c r="F1419" s="6" t="s">
        <v>47</v>
      </c>
      <c r="G1419" s="6" t="s">
        <v>65</v>
      </c>
      <c r="H1419" s="6" t="s">
        <v>20</v>
      </c>
      <c r="I1419" s="8">
        <v>0.45</v>
      </c>
      <c r="J1419" s="9">
        <v>5750</v>
      </c>
      <c r="K1419" s="10">
        <f t="shared" si="10"/>
        <v>2587.5</v>
      </c>
      <c r="L1419" s="10">
        <f t="shared" si="11"/>
        <v>776.25</v>
      </c>
      <c r="M1419" s="11">
        <v>0.3</v>
      </c>
      <c r="P1419" s="12"/>
    </row>
    <row r="1420" spans="1:16" ht="15.75" customHeight="1">
      <c r="A1420" s="1"/>
      <c r="B1420" s="6" t="s">
        <v>14</v>
      </c>
      <c r="C1420" s="6">
        <v>1185732</v>
      </c>
      <c r="D1420" s="7">
        <v>44417</v>
      </c>
      <c r="E1420" s="6" t="s">
        <v>46</v>
      </c>
      <c r="F1420" s="6" t="s">
        <v>47</v>
      </c>
      <c r="G1420" s="6" t="s">
        <v>65</v>
      </c>
      <c r="H1420" s="6" t="s">
        <v>21</v>
      </c>
      <c r="I1420" s="8">
        <v>0.55000000000000004</v>
      </c>
      <c r="J1420" s="9">
        <v>5500</v>
      </c>
      <c r="K1420" s="10">
        <f t="shared" si="10"/>
        <v>3025.0000000000005</v>
      </c>
      <c r="L1420" s="10">
        <f t="shared" si="11"/>
        <v>1058.75</v>
      </c>
      <c r="M1420" s="11">
        <v>0.35</v>
      </c>
      <c r="P1420" s="12"/>
    </row>
    <row r="1421" spans="1:16" ht="15.75" customHeight="1">
      <c r="A1421" s="1"/>
      <c r="B1421" s="6" t="s">
        <v>14</v>
      </c>
      <c r="C1421" s="6">
        <v>1185732</v>
      </c>
      <c r="D1421" s="7">
        <v>44417</v>
      </c>
      <c r="E1421" s="6" t="s">
        <v>46</v>
      </c>
      <c r="F1421" s="6" t="s">
        <v>47</v>
      </c>
      <c r="G1421" s="6" t="s">
        <v>65</v>
      </c>
      <c r="H1421" s="6" t="s">
        <v>22</v>
      </c>
      <c r="I1421" s="8">
        <v>0.60000000000000009</v>
      </c>
      <c r="J1421" s="9">
        <v>7250</v>
      </c>
      <c r="K1421" s="10">
        <f t="shared" si="10"/>
        <v>4350.0000000000009</v>
      </c>
      <c r="L1421" s="10">
        <f t="shared" si="11"/>
        <v>2175.0000000000005</v>
      </c>
      <c r="M1421" s="11">
        <v>0.5</v>
      </c>
      <c r="P1421" s="12"/>
    </row>
    <row r="1422" spans="1:16" ht="15.75" customHeight="1">
      <c r="A1422" s="1"/>
      <c r="B1422" s="6" t="s">
        <v>14</v>
      </c>
      <c r="C1422" s="6">
        <v>1185732</v>
      </c>
      <c r="D1422" s="7">
        <v>44447</v>
      </c>
      <c r="E1422" s="6" t="s">
        <v>46</v>
      </c>
      <c r="F1422" s="6" t="s">
        <v>47</v>
      </c>
      <c r="G1422" s="6" t="s">
        <v>65</v>
      </c>
      <c r="H1422" s="6" t="s">
        <v>17</v>
      </c>
      <c r="I1422" s="8">
        <v>0.55000000000000004</v>
      </c>
      <c r="J1422" s="9">
        <v>8500</v>
      </c>
      <c r="K1422" s="10">
        <f t="shared" si="10"/>
        <v>4675</v>
      </c>
      <c r="L1422" s="10">
        <f t="shared" si="11"/>
        <v>2103.75</v>
      </c>
      <c r="M1422" s="11">
        <v>0.45</v>
      </c>
      <c r="P1422" s="12"/>
    </row>
    <row r="1423" spans="1:16" ht="15.75" customHeight="1">
      <c r="A1423" s="1"/>
      <c r="B1423" s="6" t="s">
        <v>14</v>
      </c>
      <c r="C1423" s="6">
        <v>1185732</v>
      </c>
      <c r="D1423" s="7">
        <v>44447</v>
      </c>
      <c r="E1423" s="6" t="s">
        <v>46</v>
      </c>
      <c r="F1423" s="6" t="s">
        <v>47</v>
      </c>
      <c r="G1423" s="6" t="s">
        <v>65</v>
      </c>
      <c r="H1423" s="6" t="s">
        <v>18</v>
      </c>
      <c r="I1423" s="8">
        <v>0.50000000000000011</v>
      </c>
      <c r="J1423" s="9">
        <v>6500</v>
      </c>
      <c r="K1423" s="10">
        <f t="shared" si="10"/>
        <v>3250.0000000000009</v>
      </c>
      <c r="L1423" s="10">
        <f t="shared" si="11"/>
        <v>1137.5000000000002</v>
      </c>
      <c r="M1423" s="11">
        <v>0.35</v>
      </c>
      <c r="P1423" s="12"/>
    </row>
    <row r="1424" spans="1:16" ht="15.75" customHeight="1">
      <c r="A1424" s="1"/>
      <c r="B1424" s="6" t="s">
        <v>14</v>
      </c>
      <c r="C1424" s="6">
        <v>1185732</v>
      </c>
      <c r="D1424" s="7">
        <v>44447</v>
      </c>
      <c r="E1424" s="6" t="s">
        <v>46</v>
      </c>
      <c r="F1424" s="6" t="s">
        <v>47</v>
      </c>
      <c r="G1424" s="6" t="s">
        <v>65</v>
      </c>
      <c r="H1424" s="6" t="s">
        <v>19</v>
      </c>
      <c r="I1424" s="8">
        <v>0.45</v>
      </c>
      <c r="J1424" s="9">
        <v>5500</v>
      </c>
      <c r="K1424" s="10">
        <f t="shared" si="10"/>
        <v>2475</v>
      </c>
      <c r="L1424" s="10">
        <f t="shared" si="11"/>
        <v>618.75</v>
      </c>
      <c r="M1424" s="11">
        <v>0.25</v>
      </c>
      <c r="P1424" s="12"/>
    </row>
    <row r="1425" spans="1:16" ht="15.75" customHeight="1">
      <c r="A1425" s="1"/>
      <c r="B1425" s="6" t="s">
        <v>14</v>
      </c>
      <c r="C1425" s="6">
        <v>1185732</v>
      </c>
      <c r="D1425" s="7">
        <v>44447</v>
      </c>
      <c r="E1425" s="6" t="s">
        <v>46</v>
      </c>
      <c r="F1425" s="6" t="s">
        <v>47</v>
      </c>
      <c r="G1425" s="6" t="s">
        <v>65</v>
      </c>
      <c r="H1425" s="6" t="s">
        <v>20</v>
      </c>
      <c r="I1425" s="8">
        <v>0.45</v>
      </c>
      <c r="J1425" s="9">
        <v>5250</v>
      </c>
      <c r="K1425" s="10">
        <f t="shared" si="10"/>
        <v>2362.5</v>
      </c>
      <c r="L1425" s="10">
        <f t="shared" si="11"/>
        <v>708.75</v>
      </c>
      <c r="M1425" s="11">
        <v>0.3</v>
      </c>
      <c r="P1425" s="12"/>
    </row>
    <row r="1426" spans="1:16" ht="15.75" customHeight="1">
      <c r="A1426" s="1"/>
      <c r="B1426" s="6" t="s">
        <v>14</v>
      </c>
      <c r="C1426" s="6">
        <v>1185732</v>
      </c>
      <c r="D1426" s="7">
        <v>44447</v>
      </c>
      <c r="E1426" s="6" t="s">
        <v>46</v>
      </c>
      <c r="F1426" s="6" t="s">
        <v>47</v>
      </c>
      <c r="G1426" s="6" t="s">
        <v>65</v>
      </c>
      <c r="H1426" s="6" t="s">
        <v>21</v>
      </c>
      <c r="I1426" s="8">
        <v>0.55000000000000004</v>
      </c>
      <c r="J1426" s="9">
        <v>5250</v>
      </c>
      <c r="K1426" s="10">
        <f t="shared" si="10"/>
        <v>2887.5000000000005</v>
      </c>
      <c r="L1426" s="10">
        <f t="shared" si="11"/>
        <v>1010.6250000000001</v>
      </c>
      <c r="M1426" s="11">
        <v>0.35</v>
      </c>
      <c r="P1426" s="12"/>
    </row>
    <row r="1427" spans="1:16" ht="15.75" customHeight="1">
      <c r="A1427" s="1"/>
      <c r="B1427" s="6" t="s">
        <v>14</v>
      </c>
      <c r="C1427" s="6">
        <v>1185732</v>
      </c>
      <c r="D1427" s="7">
        <v>44447</v>
      </c>
      <c r="E1427" s="6" t="s">
        <v>46</v>
      </c>
      <c r="F1427" s="6" t="s">
        <v>47</v>
      </c>
      <c r="G1427" s="6" t="s">
        <v>65</v>
      </c>
      <c r="H1427" s="6" t="s">
        <v>22</v>
      </c>
      <c r="I1427" s="8">
        <v>0.60000000000000009</v>
      </c>
      <c r="J1427" s="9">
        <v>6250</v>
      </c>
      <c r="K1427" s="10">
        <f t="shared" si="10"/>
        <v>3750.0000000000005</v>
      </c>
      <c r="L1427" s="10">
        <f t="shared" si="11"/>
        <v>1875.0000000000002</v>
      </c>
      <c r="M1427" s="11">
        <v>0.5</v>
      </c>
      <c r="P1427" s="12"/>
    </row>
    <row r="1428" spans="1:16" ht="15.75" customHeight="1">
      <c r="A1428" s="1"/>
      <c r="B1428" s="6" t="s">
        <v>14</v>
      </c>
      <c r="C1428" s="6">
        <v>1185732</v>
      </c>
      <c r="D1428" s="7">
        <v>44479</v>
      </c>
      <c r="E1428" s="6" t="s">
        <v>46</v>
      </c>
      <c r="F1428" s="6" t="s">
        <v>47</v>
      </c>
      <c r="G1428" s="6" t="s">
        <v>65</v>
      </c>
      <c r="H1428" s="6" t="s">
        <v>17</v>
      </c>
      <c r="I1428" s="8">
        <v>0.60000000000000009</v>
      </c>
      <c r="J1428" s="9">
        <v>8000</v>
      </c>
      <c r="K1428" s="10">
        <f t="shared" si="10"/>
        <v>4800.0000000000009</v>
      </c>
      <c r="L1428" s="10">
        <f t="shared" si="11"/>
        <v>2160.0000000000005</v>
      </c>
      <c r="M1428" s="11">
        <v>0.45</v>
      </c>
      <c r="P1428" s="12"/>
    </row>
    <row r="1429" spans="1:16" ht="15.75" customHeight="1">
      <c r="A1429" s="1"/>
      <c r="B1429" s="6" t="s">
        <v>14</v>
      </c>
      <c r="C1429" s="6">
        <v>1185732</v>
      </c>
      <c r="D1429" s="7">
        <v>44479</v>
      </c>
      <c r="E1429" s="6" t="s">
        <v>46</v>
      </c>
      <c r="F1429" s="6" t="s">
        <v>47</v>
      </c>
      <c r="G1429" s="6" t="s">
        <v>65</v>
      </c>
      <c r="H1429" s="6" t="s">
        <v>18</v>
      </c>
      <c r="I1429" s="8">
        <v>0.50000000000000011</v>
      </c>
      <c r="J1429" s="9">
        <v>6250</v>
      </c>
      <c r="K1429" s="10">
        <f t="shared" si="10"/>
        <v>3125.0000000000009</v>
      </c>
      <c r="L1429" s="10">
        <f t="shared" si="11"/>
        <v>1093.7500000000002</v>
      </c>
      <c r="M1429" s="11">
        <v>0.35</v>
      </c>
      <c r="P1429" s="12"/>
    </row>
    <row r="1430" spans="1:16" ht="15.75" customHeight="1">
      <c r="A1430" s="1"/>
      <c r="B1430" s="6" t="s">
        <v>14</v>
      </c>
      <c r="C1430" s="6">
        <v>1185732</v>
      </c>
      <c r="D1430" s="7">
        <v>44479</v>
      </c>
      <c r="E1430" s="6" t="s">
        <v>46</v>
      </c>
      <c r="F1430" s="6" t="s">
        <v>47</v>
      </c>
      <c r="G1430" s="6" t="s">
        <v>65</v>
      </c>
      <c r="H1430" s="6" t="s">
        <v>19</v>
      </c>
      <c r="I1430" s="8">
        <v>0.50000000000000011</v>
      </c>
      <c r="J1430" s="9">
        <v>5250</v>
      </c>
      <c r="K1430" s="10">
        <f t="shared" si="10"/>
        <v>2625.0000000000005</v>
      </c>
      <c r="L1430" s="10">
        <f t="shared" si="11"/>
        <v>656.25000000000011</v>
      </c>
      <c r="M1430" s="11">
        <v>0.25</v>
      </c>
      <c r="P1430" s="12"/>
    </row>
    <row r="1431" spans="1:16" ht="15.75" customHeight="1">
      <c r="A1431" s="1"/>
      <c r="B1431" s="6" t="s">
        <v>14</v>
      </c>
      <c r="C1431" s="6">
        <v>1185732</v>
      </c>
      <c r="D1431" s="7">
        <v>44479</v>
      </c>
      <c r="E1431" s="6" t="s">
        <v>46</v>
      </c>
      <c r="F1431" s="6" t="s">
        <v>47</v>
      </c>
      <c r="G1431" s="6" t="s">
        <v>65</v>
      </c>
      <c r="H1431" s="6" t="s">
        <v>20</v>
      </c>
      <c r="I1431" s="8">
        <v>0.50000000000000011</v>
      </c>
      <c r="J1431" s="9">
        <v>5000</v>
      </c>
      <c r="K1431" s="10">
        <f t="shared" si="10"/>
        <v>2500.0000000000005</v>
      </c>
      <c r="L1431" s="10">
        <f t="shared" si="11"/>
        <v>750.00000000000011</v>
      </c>
      <c r="M1431" s="11">
        <v>0.3</v>
      </c>
      <c r="P1431" s="12"/>
    </row>
    <row r="1432" spans="1:16" ht="15.75" customHeight="1">
      <c r="A1432" s="1"/>
      <c r="B1432" s="6" t="s">
        <v>14</v>
      </c>
      <c r="C1432" s="6">
        <v>1185732</v>
      </c>
      <c r="D1432" s="7">
        <v>44479</v>
      </c>
      <c r="E1432" s="6" t="s">
        <v>46</v>
      </c>
      <c r="F1432" s="6" t="s">
        <v>47</v>
      </c>
      <c r="G1432" s="6" t="s">
        <v>65</v>
      </c>
      <c r="H1432" s="6" t="s">
        <v>21</v>
      </c>
      <c r="I1432" s="8">
        <v>0.60000000000000009</v>
      </c>
      <c r="J1432" s="9">
        <v>5000</v>
      </c>
      <c r="K1432" s="10">
        <f t="shared" si="10"/>
        <v>3000.0000000000005</v>
      </c>
      <c r="L1432" s="10">
        <f t="shared" si="11"/>
        <v>1050</v>
      </c>
      <c r="M1432" s="11">
        <v>0.35</v>
      </c>
      <c r="P1432" s="12"/>
    </row>
    <row r="1433" spans="1:16" ht="15.75" customHeight="1">
      <c r="A1433" s="1"/>
      <c r="B1433" s="6" t="s">
        <v>14</v>
      </c>
      <c r="C1433" s="6">
        <v>1185732</v>
      </c>
      <c r="D1433" s="7">
        <v>44479</v>
      </c>
      <c r="E1433" s="6" t="s">
        <v>46</v>
      </c>
      <c r="F1433" s="6" t="s">
        <v>47</v>
      </c>
      <c r="G1433" s="6" t="s">
        <v>65</v>
      </c>
      <c r="H1433" s="6" t="s">
        <v>22</v>
      </c>
      <c r="I1433" s="8">
        <v>0.65</v>
      </c>
      <c r="J1433" s="9">
        <v>6250</v>
      </c>
      <c r="K1433" s="10">
        <f t="shared" si="10"/>
        <v>4062.5</v>
      </c>
      <c r="L1433" s="10">
        <f t="shared" si="11"/>
        <v>2031.25</v>
      </c>
      <c r="M1433" s="11">
        <v>0.5</v>
      </c>
      <c r="P1433" s="12"/>
    </row>
    <row r="1434" spans="1:16" ht="15.75" customHeight="1">
      <c r="A1434" s="1"/>
      <c r="B1434" s="6" t="s">
        <v>14</v>
      </c>
      <c r="C1434" s="6">
        <v>1185732</v>
      </c>
      <c r="D1434" s="7">
        <v>44509</v>
      </c>
      <c r="E1434" s="6" t="s">
        <v>46</v>
      </c>
      <c r="F1434" s="6" t="s">
        <v>47</v>
      </c>
      <c r="G1434" s="6" t="s">
        <v>65</v>
      </c>
      <c r="H1434" s="6" t="s">
        <v>17</v>
      </c>
      <c r="I1434" s="8">
        <v>0.60000000000000009</v>
      </c>
      <c r="J1434" s="9">
        <v>7750</v>
      </c>
      <c r="K1434" s="10">
        <f t="shared" si="10"/>
        <v>4650.0000000000009</v>
      </c>
      <c r="L1434" s="10">
        <f t="shared" si="11"/>
        <v>2092.5000000000005</v>
      </c>
      <c r="M1434" s="11">
        <v>0.45</v>
      </c>
      <c r="P1434" s="12"/>
    </row>
    <row r="1435" spans="1:16" ht="15.75" customHeight="1">
      <c r="A1435" s="1"/>
      <c r="B1435" s="6" t="s">
        <v>14</v>
      </c>
      <c r="C1435" s="6">
        <v>1185732</v>
      </c>
      <c r="D1435" s="7">
        <v>44509</v>
      </c>
      <c r="E1435" s="6" t="s">
        <v>46</v>
      </c>
      <c r="F1435" s="6" t="s">
        <v>47</v>
      </c>
      <c r="G1435" s="6" t="s">
        <v>65</v>
      </c>
      <c r="H1435" s="6" t="s">
        <v>18</v>
      </c>
      <c r="I1435" s="8">
        <v>0.50000000000000011</v>
      </c>
      <c r="J1435" s="9">
        <v>6000</v>
      </c>
      <c r="K1435" s="10">
        <f t="shared" si="10"/>
        <v>3000.0000000000005</v>
      </c>
      <c r="L1435" s="10">
        <f t="shared" si="11"/>
        <v>1050</v>
      </c>
      <c r="M1435" s="11">
        <v>0.35</v>
      </c>
      <c r="P1435" s="12"/>
    </row>
    <row r="1436" spans="1:16" ht="15.75" customHeight="1">
      <c r="A1436" s="1"/>
      <c r="B1436" s="6" t="s">
        <v>14</v>
      </c>
      <c r="C1436" s="6">
        <v>1185732</v>
      </c>
      <c r="D1436" s="7">
        <v>44509</v>
      </c>
      <c r="E1436" s="6" t="s">
        <v>46</v>
      </c>
      <c r="F1436" s="6" t="s">
        <v>47</v>
      </c>
      <c r="G1436" s="6" t="s">
        <v>65</v>
      </c>
      <c r="H1436" s="6" t="s">
        <v>19</v>
      </c>
      <c r="I1436" s="8">
        <v>0.50000000000000011</v>
      </c>
      <c r="J1436" s="9">
        <v>5450</v>
      </c>
      <c r="K1436" s="10">
        <f t="shared" si="10"/>
        <v>2725.0000000000005</v>
      </c>
      <c r="L1436" s="10">
        <f t="shared" si="11"/>
        <v>681.25000000000011</v>
      </c>
      <c r="M1436" s="11">
        <v>0.25</v>
      </c>
      <c r="P1436" s="12"/>
    </row>
    <row r="1437" spans="1:16" ht="15.75" customHeight="1">
      <c r="A1437" s="1"/>
      <c r="B1437" s="6" t="s">
        <v>14</v>
      </c>
      <c r="C1437" s="6">
        <v>1185732</v>
      </c>
      <c r="D1437" s="7">
        <v>44509</v>
      </c>
      <c r="E1437" s="6" t="s">
        <v>46</v>
      </c>
      <c r="F1437" s="6" t="s">
        <v>47</v>
      </c>
      <c r="G1437" s="6" t="s">
        <v>65</v>
      </c>
      <c r="H1437" s="6" t="s">
        <v>20</v>
      </c>
      <c r="I1437" s="8">
        <v>0.50000000000000011</v>
      </c>
      <c r="J1437" s="9">
        <v>5750</v>
      </c>
      <c r="K1437" s="10">
        <f t="shared" si="10"/>
        <v>2875.0000000000005</v>
      </c>
      <c r="L1437" s="10">
        <f t="shared" si="11"/>
        <v>862.50000000000011</v>
      </c>
      <c r="M1437" s="11">
        <v>0.3</v>
      </c>
      <c r="P1437" s="12"/>
    </row>
    <row r="1438" spans="1:16" ht="15.75" customHeight="1">
      <c r="A1438" s="1"/>
      <c r="B1438" s="6" t="s">
        <v>14</v>
      </c>
      <c r="C1438" s="6">
        <v>1185732</v>
      </c>
      <c r="D1438" s="7">
        <v>44509</v>
      </c>
      <c r="E1438" s="6" t="s">
        <v>46</v>
      </c>
      <c r="F1438" s="6" t="s">
        <v>47</v>
      </c>
      <c r="G1438" s="6" t="s">
        <v>65</v>
      </c>
      <c r="H1438" s="6" t="s">
        <v>21</v>
      </c>
      <c r="I1438" s="8">
        <v>0.65</v>
      </c>
      <c r="J1438" s="9">
        <v>5500</v>
      </c>
      <c r="K1438" s="10">
        <f t="shared" si="10"/>
        <v>3575</v>
      </c>
      <c r="L1438" s="10">
        <f t="shared" si="11"/>
        <v>1251.25</v>
      </c>
      <c r="M1438" s="11">
        <v>0.35</v>
      </c>
      <c r="P1438" s="12"/>
    </row>
    <row r="1439" spans="1:16" ht="15.75" customHeight="1">
      <c r="A1439" s="1"/>
      <c r="B1439" s="6" t="s">
        <v>14</v>
      </c>
      <c r="C1439" s="6">
        <v>1185732</v>
      </c>
      <c r="D1439" s="7">
        <v>44509</v>
      </c>
      <c r="E1439" s="6" t="s">
        <v>46</v>
      </c>
      <c r="F1439" s="6" t="s">
        <v>47</v>
      </c>
      <c r="G1439" s="6" t="s">
        <v>65</v>
      </c>
      <c r="H1439" s="6" t="s">
        <v>22</v>
      </c>
      <c r="I1439" s="8">
        <v>0.7</v>
      </c>
      <c r="J1439" s="9">
        <v>6500</v>
      </c>
      <c r="K1439" s="10">
        <f t="shared" si="10"/>
        <v>4550</v>
      </c>
      <c r="L1439" s="10">
        <f t="shared" si="11"/>
        <v>2275</v>
      </c>
      <c r="M1439" s="11">
        <v>0.5</v>
      </c>
      <c r="P1439" s="12"/>
    </row>
    <row r="1440" spans="1:16" ht="15.75" customHeight="1">
      <c r="A1440" s="1"/>
      <c r="B1440" s="6" t="s">
        <v>14</v>
      </c>
      <c r="C1440" s="6">
        <v>1185732</v>
      </c>
      <c r="D1440" s="7">
        <v>44538</v>
      </c>
      <c r="E1440" s="6" t="s">
        <v>46</v>
      </c>
      <c r="F1440" s="6" t="s">
        <v>47</v>
      </c>
      <c r="G1440" s="6" t="s">
        <v>65</v>
      </c>
      <c r="H1440" s="6" t="s">
        <v>17</v>
      </c>
      <c r="I1440" s="8">
        <v>0.65</v>
      </c>
      <c r="J1440" s="9">
        <v>8750</v>
      </c>
      <c r="K1440" s="10">
        <f t="shared" si="10"/>
        <v>5687.5</v>
      </c>
      <c r="L1440" s="10">
        <f t="shared" si="11"/>
        <v>2559.375</v>
      </c>
      <c r="M1440" s="11">
        <v>0.45</v>
      </c>
      <c r="P1440" s="12"/>
    </row>
    <row r="1441" spans="1:18" ht="15.75" customHeight="1">
      <c r="A1441" s="1"/>
      <c r="B1441" s="6" t="s">
        <v>14</v>
      </c>
      <c r="C1441" s="6">
        <v>1185732</v>
      </c>
      <c r="D1441" s="7">
        <v>44538</v>
      </c>
      <c r="E1441" s="6" t="s">
        <v>46</v>
      </c>
      <c r="F1441" s="6" t="s">
        <v>47</v>
      </c>
      <c r="G1441" s="6" t="s">
        <v>65</v>
      </c>
      <c r="H1441" s="6" t="s">
        <v>18</v>
      </c>
      <c r="I1441" s="8">
        <v>0.55000000000000004</v>
      </c>
      <c r="J1441" s="9">
        <v>6750</v>
      </c>
      <c r="K1441" s="10">
        <f t="shared" si="10"/>
        <v>3712.5000000000005</v>
      </c>
      <c r="L1441" s="10">
        <f t="shared" si="11"/>
        <v>1299.375</v>
      </c>
      <c r="M1441" s="11">
        <v>0.35</v>
      </c>
      <c r="P1441" s="12"/>
    </row>
    <row r="1442" spans="1:18" ht="15.75" customHeight="1">
      <c r="A1442" s="1"/>
      <c r="B1442" s="6" t="s">
        <v>14</v>
      </c>
      <c r="C1442" s="6">
        <v>1185732</v>
      </c>
      <c r="D1442" s="7">
        <v>44538</v>
      </c>
      <c r="E1442" s="6" t="s">
        <v>46</v>
      </c>
      <c r="F1442" s="6" t="s">
        <v>47</v>
      </c>
      <c r="G1442" s="6" t="s">
        <v>65</v>
      </c>
      <c r="H1442" s="6" t="s">
        <v>19</v>
      </c>
      <c r="I1442" s="8">
        <v>0.55000000000000004</v>
      </c>
      <c r="J1442" s="9">
        <v>6250</v>
      </c>
      <c r="K1442" s="10">
        <f t="shared" si="10"/>
        <v>3437.5000000000005</v>
      </c>
      <c r="L1442" s="10">
        <f t="shared" si="11"/>
        <v>859.37500000000011</v>
      </c>
      <c r="M1442" s="11">
        <v>0.25</v>
      </c>
      <c r="P1442" s="12"/>
    </row>
    <row r="1443" spans="1:18" ht="15.75" customHeight="1">
      <c r="A1443" s="1"/>
      <c r="B1443" s="6" t="s">
        <v>14</v>
      </c>
      <c r="C1443" s="6">
        <v>1185732</v>
      </c>
      <c r="D1443" s="7">
        <v>44538</v>
      </c>
      <c r="E1443" s="6" t="s">
        <v>46</v>
      </c>
      <c r="F1443" s="6" t="s">
        <v>47</v>
      </c>
      <c r="G1443" s="6" t="s">
        <v>65</v>
      </c>
      <c r="H1443" s="6" t="s">
        <v>20</v>
      </c>
      <c r="I1443" s="8">
        <v>0.55000000000000004</v>
      </c>
      <c r="J1443" s="9">
        <v>5750</v>
      </c>
      <c r="K1443" s="10">
        <f t="shared" si="10"/>
        <v>3162.5000000000005</v>
      </c>
      <c r="L1443" s="10">
        <f t="shared" si="11"/>
        <v>948.75000000000011</v>
      </c>
      <c r="M1443" s="11">
        <v>0.3</v>
      </c>
      <c r="P1443" s="12"/>
    </row>
    <row r="1444" spans="1:18" ht="15.75" customHeight="1">
      <c r="A1444" s="1"/>
      <c r="B1444" s="6" t="s">
        <v>14</v>
      </c>
      <c r="C1444" s="6">
        <v>1185732</v>
      </c>
      <c r="D1444" s="7">
        <v>44538</v>
      </c>
      <c r="E1444" s="6" t="s">
        <v>46</v>
      </c>
      <c r="F1444" s="6" t="s">
        <v>47</v>
      </c>
      <c r="G1444" s="6" t="s">
        <v>65</v>
      </c>
      <c r="H1444" s="6" t="s">
        <v>21</v>
      </c>
      <c r="I1444" s="8">
        <v>0.65</v>
      </c>
      <c r="J1444" s="9">
        <v>5750</v>
      </c>
      <c r="K1444" s="10">
        <f t="shared" si="10"/>
        <v>3737.5</v>
      </c>
      <c r="L1444" s="10">
        <f t="shared" si="11"/>
        <v>1308.125</v>
      </c>
      <c r="M1444" s="11">
        <v>0.35</v>
      </c>
      <c r="P1444" s="12"/>
    </row>
    <row r="1445" spans="1:18" ht="15.75" customHeight="1">
      <c r="A1445" s="1"/>
      <c r="B1445" s="6" t="s">
        <v>14</v>
      </c>
      <c r="C1445" s="6">
        <v>1185732</v>
      </c>
      <c r="D1445" s="7">
        <v>44538</v>
      </c>
      <c r="E1445" s="6" t="s">
        <v>46</v>
      </c>
      <c r="F1445" s="6" t="s">
        <v>47</v>
      </c>
      <c r="G1445" s="6" t="s">
        <v>65</v>
      </c>
      <c r="H1445" s="6" t="s">
        <v>22</v>
      </c>
      <c r="I1445" s="8">
        <v>0.7</v>
      </c>
      <c r="J1445" s="9">
        <v>6750</v>
      </c>
      <c r="K1445" s="10">
        <f t="shared" si="10"/>
        <v>4725</v>
      </c>
      <c r="L1445" s="10">
        <f t="shared" si="11"/>
        <v>2362.5</v>
      </c>
      <c r="M1445" s="11">
        <v>0.5</v>
      </c>
      <c r="P1445" s="12"/>
    </row>
    <row r="1446" spans="1:18" ht="15.75" customHeight="1">
      <c r="A1446" s="1" t="s">
        <v>39</v>
      </c>
      <c r="B1446" s="6" t="s">
        <v>14</v>
      </c>
      <c r="C1446" s="6">
        <v>1185732</v>
      </c>
      <c r="D1446" s="7">
        <v>44210</v>
      </c>
      <c r="E1446" s="6" t="s">
        <v>15</v>
      </c>
      <c r="F1446" s="6" t="s">
        <v>16</v>
      </c>
      <c r="G1446" s="6" t="s">
        <v>66</v>
      </c>
      <c r="H1446" s="6" t="s">
        <v>17</v>
      </c>
      <c r="I1446" s="8">
        <v>0.4</v>
      </c>
      <c r="J1446" s="9">
        <v>8000</v>
      </c>
      <c r="K1446" s="10">
        <f t="shared" si="10"/>
        <v>3200</v>
      </c>
      <c r="L1446" s="10">
        <f t="shared" si="11"/>
        <v>1600</v>
      </c>
      <c r="M1446" s="11">
        <v>0.5</v>
      </c>
      <c r="O1446" s="16"/>
      <c r="P1446" s="17"/>
      <c r="Q1446" s="12"/>
      <c r="R1446" s="13"/>
    </row>
    <row r="1447" spans="1:18" ht="15.75" customHeight="1">
      <c r="A1447" s="1"/>
      <c r="B1447" s="6" t="s">
        <v>14</v>
      </c>
      <c r="C1447" s="6">
        <v>1185732</v>
      </c>
      <c r="D1447" s="7">
        <v>44210</v>
      </c>
      <c r="E1447" s="6" t="s">
        <v>15</v>
      </c>
      <c r="F1447" s="6" t="s">
        <v>16</v>
      </c>
      <c r="G1447" s="6" t="s">
        <v>66</v>
      </c>
      <c r="H1447" s="6" t="s">
        <v>18</v>
      </c>
      <c r="I1447" s="8">
        <v>0.4</v>
      </c>
      <c r="J1447" s="9">
        <v>6000</v>
      </c>
      <c r="K1447" s="10">
        <f t="shared" si="10"/>
        <v>2400</v>
      </c>
      <c r="L1447" s="10">
        <f t="shared" si="11"/>
        <v>720</v>
      </c>
      <c r="M1447" s="11">
        <v>0.3</v>
      </c>
      <c r="O1447" s="16"/>
      <c r="P1447" s="17"/>
      <c r="Q1447" s="12"/>
      <c r="R1447" s="13"/>
    </row>
    <row r="1448" spans="1:18" ht="15.75" customHeight="1">
      <c r="A1448" s="1"/>
      <c r="B1448" s="6" t="s">
        <v>14</v>
      </c>
      <c r="C1448" s="6">
        <v>1185732</v>
      </c>
      <c r="D1448" s="7">
        <v>44210</v>
      </c>
      <c r="E1448" s="6" t="s">
        <v>15</v>
      </c>
      <c r="F1448" s="6" t="s">
        <v>16</v>
      </c>
      <c r="G1448" s="6" t="s">
        <v>66</v>
      </c>
      <c r="H1448" s="6" t="s">
        <v>19</v>
      </c>
      <c r="I1448" s="8">
        <v>0.30000000000000004</v>
      </c>
      <c r="J1448" s="9">
        <v>6000</v>
      </c>
      <c r="K1448" s="10">
        <f t="shared" si="10"/>
        <v>1800.0000000000002</v>
      </c>
      <c r="L1448" s="10">
        <f t="shared" si="11"/>
        <v>630</v>
      </c>
      <c r="M1448" s="11">
        <v>0.35</v>
      </c>
      <c r="O1448" s="16"/>
      <c r="P1448" s="17"/>
      <c r="Q1448" s="12"/>
      <c r="R1448" s="13"/>
    </row>
    <row r="1449" spans="1:18" ht="15.75" customHeight="1">
      <c r="A1449" s="1"/>
      <c r="B1449" s="6" t="s">
        <v>14</v>
      </c>
      <c r="C1449" s="6">
        <v>1185732</v>
      </c>
      <c r="D1449" s="7">
        <v>44210</v>
      </c>
      <c r="E1449" s="6" t="s">
        <v>15</v>
      </c>
      <c r="F1449" s="6" t="s">
        <v>16</v>
      </c>
      <c r="G1449" s="6" t="s">
        <v>66</v>
      </c>
      <c r="H1449" s="6" t="s">
        <v>20</v>
      </c>
      <c r="I1449" s="8">
        <v>0.35</v>
      </c>
      <c r="J1449" s="9">
        <v>4500</v>
      </c>
      <c r="K1449" s="10">
        <f t="shared" si="10"/>
        <v>1575</v>
      </c>
      <c r="L1449" s="10">
        <f t="shared" si="11"/>
        <v>551.25</v>
      </c>
      <c r="M1449" s="11">
        <v>0.35</v>
      </c>
      <c r="O1449" s="16"/>
      <c r="P1449" s="17"/>
      <c r="Q1449" s="12"/>
      <c r="R1449" s="13"/>
    </row>
    <row r="1450" spans="1:18" ht="15.75" customHeight="1">
      <c r="A1450" s="1"/>
      <c r="B1450" s="6" t="s">
        <v>14</v>
      </c>
      <c r="C1450" s="6">
        <v>1185732</v>
      </c>
      <c r="D1450" s="7">
        <v>44210</v>
      </c>
      <c r="E1450" s="6" t="s">
        <v>15</v>
      </c>
      <c r="F1450" s="6" t="s">
        <v>16</v>
      </c>
      <c r="G1450" s="6" t="s">
        <v>66</v>
      </c>
      <c r="H1450" s="6" t="s">
        <v>21</v>
      </c>
      <c r="I1450" s="8">
        <v>0.5</v>
      </c>
      <c r="J1450" s="9">
        <v>5000</v>
      </c>
      <c r="K1450" s="10">
        <f t="shared" si="10"/>
        <v>2500</v>
      </c>
      <c r="L1450" s="10">
        <f t="shared" si="11"/>
        <v>750</v>
      </c>
      <c r="M1450" s="11">
        <v>0.3</v>
      </c>
      <c r="O1450" s="16"/>
      <c r="P1450" s="17"/>
      <c r="Q1450" s="12"/>
      <c r="R1450" s="13"/>
    </row>
    <row r="1451" spans="1:18" ht="15.75" customHeight="1">
      <c r="A1451" s="1"/>
      <c r="B1451" s="6" t="s">
        <v>14</v>
      </c>
      <c r="C1451" s="6">
        <v>1185732</v>
      </c>
      <c r="D1451" s="7">
        <v>44210</v>
      </c>
      <c r="E1451" s="6" t="s">
        <v>15</v>
      </c>
      <c r="F1451" s="6" t="s">
        <v>16</v>
      </c>
      <c r="G1451" s="6" t="s">
        <v>66</v>
      </c>
      <c r="H1451" s="6" t="s">
        <v>22</v>
      </c>
      <c r="I1451" s="8">
        <v>0.4</v>
      </c>
      <c r="J1451" s="9">
        <v>6000</v>
      </c>
      <c r="K1451" s="10">
        <f t="shared" si="10"/>
        <v>2400</v>
      </c>
      <c r="L1451" s="10">
        <f t="shared" si="11"/>
        <v>600</v>
      </c>
      <c r="M1451" s="11">
        <v>0.25</v>
      </c>
      <c r="O1451" s="16"/>
      <c r="P1451" s="17"/>
      <c r="Q1451" s="12"/>
      <c r="R1451" s="13"/>
    </row>
    <row r="1452" spans="1:18" ht="15.75" customHeight="1">
      <c r="A1452" s="1"/>
      <c r="B1452" s="6" t="s">
        <v>14</v>
      </c>
      <c r="C1452" s="6">
        <v>1185732</v>
      </c>
      <c r="D1452" s="7">
        <v>44239</v>
      </c>
      <c r="E1452" s="6" t="s">
        <v>15</v>
      </c>
      <c r="F1452" s="6" t="s">
        <v>16</v>
      </c>
      <c r="G1452" s="6" t="s">
        <v>66</v>
      </c>
      <c r="H1452" s="6" t="s">
        <v>17</v>
      </c>
      <c r="I1452" s="8">
        <v>0.4</v>
      </c>
      <c r="J1452" s="9">
        <v>8500</v>
      </c>
      <c r="K1452" s="10">
        <f t="shared" si="10"/>
        <v>3400</v>
      </c>
      <c r="L1452" s="10">
        <f t="shared" si="11"/>
        <v>1700</v>
      </c>
      <c r="M1452" s="11">
        <v>0.5</v>
      </c>
      <c r="O1452" s="16"/>
      <c r="P1452" s="17"/>
      <c r="Q1452" s="12"/>
      <c r="R1452" s="13"/>
    </row>
    <row r="1453" spans="1:18" ht="15.75" customHeight="1">
      <c r="A1453" s="1"/>
      <c r="B1453" s="6" t="s">
        <v>14</v>
      </c>
      <c r="C1453" s="6">
        <v>1185732</v>
      </c>
      <c r="D1453" s="7">
        <v>44239</v>
      </c>
      <c r="E1453" s="6" t="s">
        <v>15</v>
      </c>
      <c r="F1453" s="6" t="s">
        <v>16</v>
      </c>
      <c r="G1453" s="6" t="s">
        <v>66</v>
      </c>
      <c r="H1453" s="6" t="s">
        <v>18</v>
      </c>
      <c r="I1453" s="8">
        <v>0.4</v>
      </c>
      <c r="J1453" s="9">
        <v>5000</v>
      </c>
      <c r="K1453" s="10">
        <f t="shared" si="10"/>
        <v>2000</v>
      </c>
      <c r="L1453" s="10">
        <f t="shared" si="11"/>
        <v>600</v>
      </c>
      <c r="M1453" s="11">
        <v>0.3</v>
      </c>
      <c r="O1453" s="16"/>
      <c r="P1453" s="17"/>
      <c r="Q1453" s="12"/>
      <c r="R1453" s="13"/>
    </row>
    <row r="1454" spans="1:18" ht="15.75" customHeight="1">
      <c r="A1454" s="1"/>
      <c r="B1454" s="6" t="s">
        <v>14</v>
      </c>
      <c r="C1454" s="6">
        <v>1185732</v>
      </c>
      <c r="D1454" s="7">
        <v>44239</v>
      </c>
      <c r="E1454" s="6" t="s">
        <v>15</v>
      </c>
      <c r="F1454" s="6" t="s">
        <v>16</v>
      </c>
      <c r="G1454" s="6" t="s">
        <v>66</v>
      </c>
      <c r="H1454" s="6" t="s">
        <v>19</v>
      </c>
      <c r="I1454" s="8">
        <v>0.30000000000000004</v>
      </c>
      <c r="J1454" s="9">
        <v>5500</v>
      </c>
      <c r="K1454" s="10">
        <f t="shared" si="10"/>
        <v>1650.0000000000002</v>
      </c>
      <c r="L1454" s="10">
        <f t="shared" si="11"/>
        <v>577.5</v>
      </c>
      <c r="M1454" s="11">
        <v>0.35</v>
      </c>
      <c r="O1454" s="16"/>
      <c r="P1454" s="17"/>
      <c r="Q1454" s="12"/>
      <c r="R1454" s="13"/>
    </row>
    <row r="1455" spans="1:18" ht="15.75" customHeight="1">
      <c r="A1455" s="1"/>
      <c r="B1455" s="6" t="s">
        <v>14</v>
      </c>
      <c r="C1455" s="6">
        <v>1185732</v>
      </c>
      <c r="D1455" s="7">
        <v>44239</v>
      </c>
      <c r="E1455" s="6" t="s">
        <v>15</v>
      </c>
      <c r="F1455" s="6" t="s">
        <v>16</v>
      </c>
      <c r="G1455" s="6" t="s">
        <v>66</v>
      </c>
      <c r="H1455" s="6" t="s">
        <v>20</v>
      </c>
      <c r="I1455" s="8">
        <v>0.35</v>
      </c>
      <c r="J1455" s="9">
        <v>4250</v>
      </c>
      <c r="K1455" s="10">
        <f t="shared" si="10"/>
        <v>1487.5</v>
      </c>
      <c r="L1455" s="10">
        <f t="shared" si="11"/>
        <v>520.625</v>
      </c>
      <c r="M1455" s="11">
        <v>0.35</v>
      </c>
      <c r="O1455" s="16"/>
      <c r="P1455" s="17"/>
      <c r="Q1455" s="12"/>
      <c r="R1455" s="13"/>
    </row>
    <row r="1456" spans="1:18" ht="15.75" customHeight="1">
      <c r="A1456" s="1"/>
      <c r="B1456" s="6" t="s">
        <v>14</v>
      </c>
      <c r="C1456" s="6">
        <v>1185732</v>
      </c>
      <c r="D1456" s="7">
        <v>44239</v>
      </c>
      <c r="E1456" s="6" t="s">
        <v>15</v>
      </c>
      <c r="F1456" s="6" t="s">
        <v>16</v>
      </c>
      <c r="G1456" s="6" t="s">
        <v>66</v>
      </c>
      <c r="H1456" s="6" t="s">
        <v>21</v>
      </c>
      <c r="I1456" s="8">
        <v>0.5</v>
      </c>
      <c r="J1456" s="9">
        <v>5000</v>
      </c>
      <c r="K1456" s="10">
        <f t="shared" si="10"/>
        <v>2500</v>
      </c>
      <c r="L1456" s="10">
        <f t="shared" si="11"/>
        <v>750</v>
      </c>
      <c r="M1456" s="11">
        <v>0.3</v>
      </c>
      <c r="O1456" s="16"/>
      <c r="P1456" s="17"/>
      <c r="Q1456" s="12"/>
      <c r="R1456" s="13"/>
    </row>
    <row r="1457" spans="1:18" ht="15.75" customHeight="1">
      <c r="A1457" s="1"/>
      <c r="B1457" s="6" t="s">
        <v>14</v>
      </c>
      <c r="C1457" s="6">
        <v>1185732</v>
      </c>
      <c r="D1457" s="7">
        <v>44239</v>
      </c>
      <c r="E1457" s="6" t="s">
        <v>15</v>
      </c>
      <c r="F1457" s="6" t="s">
        <v>16</v>
      </c>
      <c r="G1457" s="6" t="s">
        <v>66</v>
      </c>
      <c r="H1457" s="6" t="s">
        <v>22</v>
      </c>
      <c r="I1457" s="8">
        <v>0.4</v>
      </c>
      <c r="J1457" s="9">
        <v>6000</v>
      </c>
      <c r="K1457" s="10">
        <f t="shared" si="10"/>
        <v>2400</v>
      </c>
      <c r="L1457" s="10">
        <f t="shared" si="11"/>
        <v>600</v>
      </c>
      <c r="M1457" s="11">
        <v>0.25</v>
      </c>
      <c r="O1457" s="16"/>
      <c r="P1457" s="17"/>
      <c r="Q1457" s="12"/>
      <c r="R1457" s="13"/>
    </row>
    <row r="1458" spans="1:18" ht="15.75" customHeight="1">
      <c r="A1458" s="1"/>
      <c r="B1458" s="6" t="s">
        <v>14</v>
      </c>
      <c r="C1458" s="6">
        <v>1185732</v>
      </c>
      <c r="D1458" s="7">
        <v>44265</v>
      </c>
      <c r="E1458" s="6" t="s">
        <v>15</v>
      </c>
      <c r="F1458" s="6" t="s">
        <v>16</v>
      </c>
      <c r="G1458" s="6" t="s">
        <v>66</v>
      </c>
      <c r="H1458" s="6" t="s">
        <v>17</v>
      </c>
      <c r="I1458" s="8">
        <v>0.4</v>
      </c>
      <c r="J1458" s="9">
        <v>8200</v>
      </c>
      <c r="K1458" s="10">
        <f t="shared" si="10"/>
        <v>3280</v>
      </c>
      <c r="L1458" s="10">
        <f t="shared" si="11"/>
        <v>1640</v>
      </c>
      <c r="M1458" s="11">
        <v>0.5</v>
      </c>
      <c r="O1458" s="16"/>
      <c r="P1458" s="17"/>
      <c r="Q1458" s="12"/>
      <c r="R1458" s="13"/>
    </row>
    <row r="1459" spans="1:18" ht="15.75" customHeight="1">
      <c r="A1459" s="1"/>
      <c r="B1459" s="6" t="s">
        <v>14</v>
      </c>
      <c r="C1459" s="6">
        <v>1185732</v>
      </c>
      <c r="D1459" s="7">
        <v>44265</v>
      </c>
      <c r="E1459" s="6" t="s">
        <v>15</v>
      </c>
      <c r="F1459" s="6" t="s">
        <v>16</v>
      </c>
      <c r="G1459" s="6" t="s">
        <v>66</v>
      </c>
      <c r="H1459" s="6" t="s">
        <v>18</v>
      </c>
      <c r="I1459" s="8">
        <v>0.4</v>
      </c>
      <c r="J1459" s="9">
        <v>5250</v>
      </c>
      <c r="K1459" s="10">
        <f t="shared" si="10"/>
        <v>2100</v>
      </c>
      <c r="L1459" s="10">
        <f t="shared" si="11"/>
        <v>630</v>
      </c>
      <c r="M1459" s="11">
        <v>0.3</v>
      </c>
      <c r="O1459" s="16"/>
      <c r="P1459" s="17"/>
      <c r="Q1459" s="12"/>
      <c r="R1459" s="13"/>
    </row>
    <row r="1460" spans="1:18" ht="15.75" customHeight="1">
      <c r="A1460" s="1"/>
      <c r="B1460" s="6" t="s">
        <v>14</v>
      </c>
      <c r="C1460" s="6">
        <v>1185732</v>
      </c>
      <c r="D1460" s="7">
        <v>44265</v>
      </c>
      <c r="E1460" s="6" t="s">
        <v>15</v>
      </c>
      <c r="F1460" s="6" t="s">
        <v>16</v>
      </c>
      <c r="G1460" s="6" t="s">
        <v>66</v>
      </c>
      <c r="H1460" s="6" t="s">
        <v>19</v>
      </c>
      <c r="I1460" s="8">
        <v>0.30000000000000004</v>
      </c>
      <c r="J1460" s="9">
        <v>5500</v>
      </c>
      <c r="K1460" s="10">
        <f t="shared" si="10"/>
        <v>1650.0000000000002</v>
      </c>
      <c r="L1460" s="10">
        <f t="shared" si="11"/>
        <v>577.5</v>
      </c>
      <c r="M1460" s="11">
        <v>0.35</v>
      </c>
      <c r="O1460" s="16"/>
      <c r="P1460" s="17"/>
      <c r="Q1460" s="12"/>
      <c r="R1460" s="13"/>
    </row>
    <row r="1461" spans="1:18" ht="15.75" customHeight="1">
      <c r="A1461" s="1"/>
      <c r="B1461" s="6" t="s">
        <v>14</v>
      </c>
      <c r="C1461" s="6">
        <v>1185732</v>
      </c>
      <c r="D1461" s="7">
        <v>44265</v>
      </c>
      <c r="E1461" s="6" t="s">
        <v>15</v>
      </c>
      <c r="F1461" s="6" t="s">
        <v>16</v>
      </c>
      <c r="G1461" s="6" t="s">
        <v>66</v>
      </c>
      <c r="H1461" s="6" t="s">
        <v>20</v>
      </c>
      <c r="I1461" s="8">
        <v>0.35</v>
      </c>
      <c r="J1461" s="9">
        <v>4000</v>
      </c>
      <c r="K1461" s="10">
        <f t="shared" si="10"/>
        <v>1400</v>
      </c>
      <c r="L1461" s="10">
        <f t="shared" si="11"/>
        <v>489.99999999999994</v>
      </c>
      <c r="M1461" s="11">
        <v>0.35</v>
      </c>
      <c r="O1461" s="16"/>
      <c r="P1461" s="17"/>
      <c r="Q1461" s="12"/>
      <c r="R1461" s="13"/>
    </row>
    <row r="1462" spans="1:18" ht="15.75" customHeight="1">
      <c r="A1462" s="1"/>
      <c r="B1462" s="6" t="s">
        <v>14</v>
      </c>
      <c r="C1462" s="6">
        <v>1185732</v>
      </c>
      <c r="D1462" s="7">
        <v>44265</v>
      </c>
      <c r="E1462" s="6" t="s">
        <v>15</v>
      </c>
      <c r="F1462" s="6" t="s">
        <v>16</v>
      </c>
      <c r="G1462" s="6" t="s">
        <v>66</v>
      </c>
      <c r="H1462" s="6" t="s">
        <v>21</v>
      </c>
      <c r="I1462" s="8">
        <v>0.5</v>
      </c>
      <c r="J1462" s="9">
        <v>4500</v>
      </c>
      <c r="K1462" s="10">
        <f t="shared" si="10"/>
        <v>2250</v>
      </c>
      <c r="L1462" s="10">
        <f t="shared" si="11"/>
        <v>675</v>
      </c>
      <c r="M1462" s="11">
        <v>0.3</v>
      </c>
      <c r="O1462" s="16"/>
      <c r="P1462" s="17"/>
      <c r="Q1462" s="12"/>
      <c r="R1462" s="13"/>
    </row>
    <row r="1463" spans="1:18" ht="15.75" customHeight="1">
      <c r="A1463" s="1"/>
      <c r="B1463" s="6" t="s">
        <v>14</v>
      </c>
      <c r="C1463" s="6">
        <v>1185732</v>
      </c>
      <c r="D1463" s="7">
        <v>44265</v>
      </c>
      <c r="E1463" s="6" t="s">
        <v>15</v>
      </c>
      <c r="F1463" s="6" t="s">
        <v>16</v>
      </c>
      <c r="G1463" s="6" t="s">
        <v>66</v>
      </c>
      <c r="H1463" s="6" t="s">
        <v>22</v>
      </c>
      <c r="I1463" s="8">
        <v>0.4</v>
      </c>
      <c r="J1463" s="9">
        <v>5500</v>
      </c>
      <c r="K1463" s="10">
        <f t="shared" si="10"/>
        <v>2200</v>
      </c>
      <c r="L1463" s="10">
        <f t="shared" si="11"/>
        <v>550</v>
      </c>
      <c r="M1463" s="11">
        <v>0.25</v>
      </c>
      <c r="O1463" s="16"/>
      <c r="P1463" s="17"/>
      <c r="Q1463" s="12"/>
      <c r="R1463" s="13"/>
    </row>
    <row r="1464" spans="1:18" ht="15.75" customHeight="1">
      <c r="A1464" s="1"/>
      <c r="B1464" s="6" t="s">
        <v>14</v>
      </c>
      <c r="C1464" s="6">
        <v>1185732</v>
      </c>
      <c r="D1464" s="7">
        <v>44297</v>
      </c>
      <c r="E1464" s="6" t="s">
        <v>15</v>
      </c>
      <c r="F1464" s="6" t="s">
        <v>16</v>
      </c>
      <c r="G1464" s="6" t="s">
        <v>66</v>
      </c>
      <c r="H1464" s="6" t="s">
        <v>17</v>
      </c>
      <c r="I1464" s="8">
        <v>0.4</v>
      </c>
      <c r="J1464" s="9">
        <v>8000</v>
      </c>
      <c r="K1464" s="10">
        <f t="shared" si="10"/>
        <v>3200</v>
      </c>
      <c r="L1464" s="10">
        <f t="shared" si="11"/>
        <v>1600</v>
      </c>
      <c r="M1464" s="11">
        <v>0.5</v>
      </c>
      <c r="O1464" s="16"/>
      <c r="P1464" s="17"/>
      <c r="Q1464" s="12"/>
      <c r="R1464" s="13"/>
    </row>
    <row r="1465" spans="1:18" ht="15.75" customHeight="1">
      <c r="A1465" s="1"/>
      <c r="B1465" s="6" t="s">
        <v>14</v>
      </c>
      <c r="C1465" s="6">
        <v>1185732</v>
      </c>
      <c r="D1465" s="7">
        <v>44297</v>
      </c>
      <c r="E1465" s="6" t="s">
        <v>15</v>
      </c>
      <c r="F1465" s="6" t="s">
        <v>16</v>
      </c>
      <c r="G1465" s="6" t="s">
        <v>66</v>
      </c>
      <c r="H1465" s="6" t="s">
        <v>18</v>
      </c>
      <c r="I1465" s="8">
        <v>0.4</v>
      </c>
      <c r="J1465" s="9">
        <v>5000</v>
      </c>
      <c r="K1465" s="10">
        <f t="shared" si="10"/>
        <v>2000</v>
      </c>
      <c r="L1465" s="10">
        <f t="shared" si="11"/>
        <v>600</v>
      </c>
      <c r="M1465" s="11">
        <v>0.3</v>
      </c>
      <c r="O1465" s="16"/>
      <c r="P1465" s="17"/>
      <c r="Q1465" s="12"/>
      <c r="R1465" s="13"/>
    </row>
    <row r="1466" spans="1:18" ht="15.75" customHeight="1">
      <c r="A1466" s="1"/>
      <c r="B1466" s="6" t="s">
        <v>14</v>
      </c>
      <c r="C1466" s="6">
        <v>1185732</v>
      </c>
      <c r="D1466" s="7">
        <v>44297</v>
      </c>
      <c r="E1466" s="6" t="s">
        <v>15</v>
      </c>
      <c r="F1466" s="6" t="s">
        <v>16</v>
      </c>
      <c r="G1466" s="6" t="s">
        <v>66</v>
      </c>
      <c r="H1466" s="6" t="s">
        <v>19</v>
      </c>
      <c r="I1466" s="8">
        <v>0.30000000000000004</v>
      </c>
      <c r="J1466" s="9">
        <v>5000</v>
      </c>
      <c r="K1466" s="10">
        <f t="shared" si="10"/>
        <v>1500.0000000000002</v>
      </c>
      <c r="L1466" s="10">
        <f t="shared" si="11"/>
        <v>525</v>
      </c>
      <c r="M1466" s="11">
        <v>0.35</v>
      </c>
      <c r="O1466" s="16"/>
      <c r="P1466" s="17"/>
      <c r="Q1466" s="12"/>
      <c r="R1466" s="13"/>
    </row>
    <row r="1467" spans="1:18" ht="15.75" customHeight="1">
      <c r="A1467" s="1"/>
      <c r="B1467" s="6" t="s">
        <v>14</v>
      </c>
      <c r="C1467" s="6">
        <v>1185732</v>
      </c>
      <c r="D1467" s="7">
        <v>44297</v>
      </c>
      <c r="E1467" s="6" t="s">
        <v>15</v>
      </c>
      <c r="F1467" s="6" t="s">
        <v>16</v>
      </c>
      <c r="G1467" s="6" t="s">
        <v>66</v>
      </c>
      <c r="H1467" s="6" t="s">
        <v>20</v>
      </c>
      <c r="I1467" s="8">
        <v>0.35</v>
      </c>
      <c r="J1467" s="9">
        <v>4250</v>
      </c>
      <c r="K1467" s="10">
        <f t="shared" si="10"/>
        <v>1487.5</v>
      </c>
      <c r="L1467" s="10">
        <f t="shared" si="11"/>
        <v>520.625</v>
      </c>
      <c r="M1467" s="11">
        <v>0.35</v>
      </c>
      <c r="O1467" s="16"/>
      <c r="P1467" s="17"/>
      <c r="Q1467" s="12"/>
      <c r="R1467" s="13"/>
    </row>
    <row r="1468" spans="1:18" ht="15.75" customHeight="1">
      <c r="A1468" s="1"/>
      <c r="B1468" s="6" t="s">
        <v>14</v>
      </c>
      <c r="C1468" s="6">
        <v>1185732</v>
      </c>
      <c r="D1468" s="7">
        <v>44297</v>
      </c>
      <c r="E1468" s="6" t="s">
        <v>15</v>
      </c>
      <c r="F1468" s="6" t="s">
        <v>16</v>
      </c>
      <c r="G1468" s="6" t="s">
        <v>66</v>
      </c>
      <c r="H1468" s="6" t="s">
        <v>21</v>
      </c>
      <c r="I1468" s="8">
        <v>0.5</v>
      </c>
      <c r="J1468" s="9">
        <v>4250</v>
      </c>
      <c r="K1468" s="10">
        <f t="shared" si="10"/>
        <v>2125</v>
      </c>
      <c r="L1468" s="10">
        <f t="shared" si="11"/>
        <v>637.5</v>
      </c>
      <c r="M1468" s="11">
        <v>0.3</v>
      </c>
      <c r="O1468" s="16"/>
      <c r="P1468" s="17"/>
      <c r="Q1468" s="12"/>
      <c r="R1468" s="13"/>
    </row>
    <row r="1469" spans="1:18" ht="15.75" customHeight="1">
      <c r="A1469" s="1"/>
      <c r="B1469" s="6" t="s">
        <v>14</v>
      </c>
      <c r="C1469" s="6">
        <v>1185732</v>
      </c>
      <c r="D1469" s="7">
        <v>44297</v>
      </c>
      <c r="E1469" s="6" t="s">
        <v>15</v>
      </c>
      <c r="F1469" s="6" t="s">
        <v>16</v>
      </c>
      <c r="G1469" s="6" t="s">
        <v>66</v>
      </c>
      <c r="H1469" s="6" t="s">
        <v>22</v>
      </c>
      <c r="I1469" s="8">
        <v>0.4</v>
      </c>
      <c r="J1469" s="9">
        <v>5500</v>
      </c>
      <c r="K1469" s="10">
        <f t="shared" si="10"/>
        <v>2200</v>
      </c>
      <c r="L1469" s="10">
        <f t="shared" si="11"/>
        <v>550</v>
      </c>
      <c r="M1469" s="11">
        <v>0.25</v>
      </c>
      <c r="O1469" s="16"/>
      <c r="P1469" s="17"/>
      <c r="Q1469" s="12"/>
      <c r="R1469" s="13"/>
    </row>
    <row r="1470" spans="1:18" ht="15.75" customHeight="1">
      <c r="A1470" s="1"/>
      <c r="B1470" s="6" t="s">
        <v>14</v>
      </c>
      <c r="C1470" s="6">
        <v>1185732</v>
      </c>
      <c r="D1470" s="7">
        <v>44326</v>
      </c>
      <c r="E1470" s="6" t="s">
        <v>15</v>
      </c>
      <c r="F1470" s="6" t="s">
        <v>16</v>
      </c>
      <c r="G1470" s="6" t="s">
        <v>66</v>
      </c>
      <c r="H1470" s="6" t="s">
        <v>17</v>
      </c>
      <c r="I1470" s="8">
        <v>0.5</v>
      </c>
      <c r="J1470" s="9">
        <v>8200</v>
      </c>
      <c r="K1470" s="10">
        <f t="shared" si="10"/>
        <v>4100</v>
      </c>
      <c r="L1470" s="10">
        <f t="shared" si="11"/>
        <v>2050</v>
      </c>
      <c r="M1470" s="11">
        <v>0.5</v>
      </c>
      <c r="O1470" s="16"/>
      <c r="P1470" s="17"/>
      <c r="Q1470" s="12"/>
      <c r="R1470" s="13"/>
    </row>
    <row r="1471" spans="1:18" ht="15.75" customHeight="1">
      <c r="A1471" s="1"/>
      <c r="B1471" s="6" t="s">
        <v>14</v>
      </c>
      <c r="C1471" s="6">
        <v>1185732</v>
      </c>
      <c r="D1471" s="7">
        <v>44326</v>
      </c>
      <c r="E1471" s="6" t="s">
        <v>15</v>
      </c>
      <c r="F1471" s="6" t="s">
        <v>16</v>
      </c>
      <c r="G1471" s="6" t="s">
        <v>66</v>
      </c>
      <c r="H1471" s="6" t="s">
        <v>18</v>
      </c>
      <c r="I1471" s="8">
        <v>0.45000000000000007</v>
      </c>
      <c r="J1471" s="9">
        <v>5250</v>
      </c>
      <c r="K1471" s="10">
        <f t="shared" si="10"/>
        <v>2362.5000000000005</v>
      </c>
      <c r="L1471" s="10">
        <f t="shared" si="11"/>
        <v>708.75000000000011</v>
      </c>
      <c r="M1471" s="11">
        <v>0.3</v>
      </c>
      <c r="O1471" s="16"/>
      <c r="P1471" s="17"/>
      <c r="Q1471" s="12"/>
      <c r="R1471" s="13"/>
    </row>
    <row r="1472" spans="1:18" ht="15.75" customHeight="1">
      <c r="A1472" s="1"/>
      <c r="B1472" s="6" t="s">
        <v>14</v>
      </c>
      <c r="C1472" s="6">
        <v>1185732</v>
      </c>
      <c r="D1472" s="7">
        <v>44326</v>
      </c>
      <c r="E1472" s="6" t="s">
        <v>15</v>
      </c>
      <c r="F1472" s="6" t="s">
        <v>16</v>
      </c>
      <c r="G1472" s="6" t="s">
        <v>66</v>
      </c>
      <c r="H1472" s="6" t="s">
        <v>19</v>
      </c>
      <c r="I1472" s="8">
        <v>0.4</v>
      </c>
      <c r="J1472" s="9">
        <v>5000</v>
      </c>
      <c r="K1472" s="10">
        <f t="shared" si="10"/>
        <v>2000</v>
      </c>
      <c r="L1472" s="10">
        <f t="shared" si="11"/>
        <v>700</v>
      </c>
      <c r="M1472" s="11">
        <v>0.35</v>
      </c>
      <c r="O1472" s="16"/>
      <c r="P1472" s="17"/>
      <c r="Q1472" s="12"/>
      <c r="R1472" s="13"/>
    </row>
    <row r="1473" spans="1:18" ht="15.75" customHeight="1">
      <c r="A1473" s="1"/>
      <c r="B1473" s="6" t="s">
        <v>14</v>
      </c>
      <c r="C1473" s="6">
        <v>1185732</v>
      </c>
      <c r="D1473" s="7">
        <v>44326</v>
      </c>
      <c r="E1473" s="6" t="s">
        <v>15</v>
      </c>
      <c r="F1473" s="6" t="s">
        <v>16</v>
      </c>
      <c r="G1473" s="6" t="s">
        <v>66</v>
      </c>
      <c r="H1473" s="6" t="s">
        <v>20</v>
      </c>
      <c r="I1473" s="8">
        <v>0.4</v>
      </c>
      <c r="J1473" s="9">
        <v>4500</v>
      </c>
      <c r="K1473" s="10">
        <f t="shared" si="10"/>
        <v>1800</v>
      </c>
      <c r="L1473" s="10">
        <f t="shared" si="11"/>
        <v>630</v>
      </c>
      <c r="M1473" s="11">
        <v>0.35</v>
      </c>
      <c r="O1473" s="16"/>
      <c r="P1473" s="17"/>
      <c r="Q1473" s="12"/>
      <c r="R1473" s="13"/>
    </row>
    <row r="1474" spans="1:18" ht="15.75" customHeight="1">
      <c r="A1474" s="1"/>
      <c r="B1474" s="6" t="s">
        <v>14</v>
      </c>
      <c r="C1474" s="6">
        <v>1185732</v>
      </c>
      <c r="D1474" s="7">
        <v>44326</v>
      </c>
      <c r="E1474" s="6" t="s">
        <v>15</v>
      </c>
      <c r="F1474" s="6" t="s">
        <v>16</v>
      </c>
      <c r="G1474" s="6" t="s">
        <v>66</v>
      </c>
      <c r="H1474" s="6" t="s">
        <v>21</v>
      </c>
      <c r="I1474" s="8">
        <v>0.5</v>
      </c>
      <c r="J1474" s="9">
        <v>4750</v>
      </c>
      <c r="K1474" s="10">
        <f t="shared" si="10"/>
        <v>2375</v>
      </c>
      <c r="L1474" s="10">
        <f t="shared" si="11"/>
        <v>712.5</v>
      </c>
      <c r="M1474" s="11">
        <v>0.3</v>
      </c>
      <c r="O1474" s="16"/>
      <c r="P1474" s="17"/>
      <c r="Q1474" s="12"/>
      <c r="R1474" s="13"/>
    </row>
    <row r="1475" spans="1:18" ht="15.75" customHeight="1">
      <c r="A1475" s="1"/>
      <c r="B1475" s="6" t="s">
        <v>14</v>
      </c>
      <c r="C1475" s="6">
        <v>1185732</v>
      </c>
      <c r="D1475" s="7">
        <v>44326</v>
      </c>
      <c r="E1475" s="6" t="s">
        <v>15</v>
      </c>
      <c r="F1475" s="6" t="s">
        <v>16</v>
      </c>
      <c r="G1475" s="6" t="s">
        <v>66</v>
      </c>
      <c r="H1475" s="6" t="s">
        <v>22</v>
      </c>
      <c r="I1475" s="8">
        <v>0.55000000000000004</v>
      </c>
      <c r="J1475" s="9">
        <v>6000</v>
      </c>
      <c r="K1475" s="10">
        <f t="shared" si="10"/>
        <v>3300.0000000000005</v>
      </c>
      <c r="L1475" s="10">
        <f t="shared" si="11"/>
        <v>825.00000000000011</v>
      </c>
      <c r="M1475" s="11">
        <v>0.25</v>
      </c>
      <c r="O1475" s="16"/>
      <c r="P1475" s="17"/>
      <c r="Q1475" s="12"/>
      <c r="R1475" s="13"/>
    </row>
    <row r="1476" spans="1:18" ht="15.75" customHeight="1">
      <c r="A1476" s="1"/>
      <c r="B1476" s="6" t="s">
        <v>14</v>
      </c>
      <c r="C1476" s="6">
        <v>1185732</v>
      </c>
      <c r="D1476" s="7">
        <v>44359</v>
      </c>
      <c r="E1476" s="6" t="s">
        <v>15</v>
      </c>
      <c r="F1476" s="6" t="s">
        <v>16</v>
      </c>
      <c r="G1476" s="6" t="s">
        <v>66</v>
      </c>
      <c r="H1476" s="6" t="s">
        <v>17</v>
      </c>
      <c r="I1476" s="8">
        <v>0.5</v>
      </c>
      <c r="J1476" s="9">
        <v>8500</v>
      </c>
      <c r="K1476" s="10">
        <f t="shared" si="10"/>
        <v>4250</v>
      </c>
      <c r="L1476" s="10">
        <f t="shared" si="11"/>
        <v>2125</v>
      </c>
      <c r="M1476" s="11">
        <v>0.5</v>
      </c>
      <c r="O1476" s="16"/>
      <c r="P1476" s="17"/>
      <c r="Q1476" s="12"/>
      <c r="R1476" s="13"/>
    </row>
    <row r="1477" spans="1:18" ht="15.75" customHeight="1">
      <c r="A1477" s="1"/>
      <c r="B1477" s="6" t="s">
        <v>14</v>
      </c>
      <c r="C1477" s="6">
        <v>1185732</v>
      </c>
      <c r="D1477" s="7">
        <v>44359</v>
      </c>
      <c r="E1477" s="6" t="s">
        <v>15</v>
      </c>
      <c r="F1477" s="6" t="s">
        <v>16</v>
      </c>
      <c r="G1477" s="6" t="s">
        <v>66</v>
      </c>
      <c r="H1477" s="6" t="s">
        <v>18</v>
      </c>
      <c r="I1477" s="8">
        <v>0.45000000000000007</v>
      </c>
      <c r="J1477" s="9">
        <v>6000</v>
      </c>
      <c r="K1477" s="10">
        <f t="shared" si="10"/>
        <v>2700.0000000000005</v>
      </c>
      <c r="L1477" s="10">
        <f t="shared" si="11"/>
        <v>810.00000000000011</v>
      </c>
      <c r="M1477" s="11">
        <v>0.3</v>
      </c>
      <c r="O1477" s="16"/>
      <c r="P1477" s="17"/>
      <c r="Q1477" s="12"/>
      <c r="R1477" s="13"/>
    </row>
    <row r="1478" spans="1:18" ht="15.75" customHeight="1">
      <c r="A1478" s="1"/>
      <c r="B1478" s="6" t="s">
        <v>14</v>
      </c>
      <c r="C1478" s="6">
        <v>1185732</v>
      </c>
      <c r="D1478" s="7">
        <v>44359</v>
      </c>
      <c r="E1478" s="6" t="s">
        <v>15</v>
      </c>
      <c r="F1478" s="6" t="s">
        <v>16</v>
      </c>
      <c r="G1478" s="6" t="s">
        <v>66</v>
      </c>
      <c r="H1478" s="6" t="s">
        <v>19</v>
      </c>
      <c r="I1478" s="8">
        <v>0.4</v>
      </c>
      <c r="J1478" s="9">
        <v>5250</v>
      </c>
      <c r="K1478" s="10">
        <f t="shared" si="10"/>
        <v>2100</v>
      </c>
      <c r="L1478" s="10">
        <f t="shared" si="11"/>
        <v>735</v>
      </c>
      <c r="M1478" s="11">
        <v>0.35</v>
      </c>
      <c r="O1478" s="16"/>
      <c r="P1478" s="17"/>
      <c r="Q1478" s="12"/>
      <c r="R1478" s="13"/>
    </row>
    <row r="1479" spans="1:18" ht="15.75" customHeight="1">
      <c r="A1479" s="1"/>
      <c r="B1479" s="6" t="s">
        <v>14</v>
      </c>
      <c r="C1479" s="6">
        <v>1185732</v>
      </c>
      <c r="D1479" s="7">
        <v>44359</v>
      </c>
      <c r="E1479" s="6" t="s">
        <v>15</v>
      </c>
      <c r="F1479" s="6" t="s">
        <v>16</v>
      </c>
      <c r="G1479" s="6" t="s">
        <v>66</v>
      </c>
      <c r="H1479" s="6" t="s">
        <v>20</v>
      </c>
      <c r="I1479" s="8">
        <v>0.4</v>
      </c>
      <c r="J1479" s="9">
        <v>5000</v>
      </c>
      <c r="K1479" s="10">
        <f t="shared" si="10"/>
        <v>2000</v>
      </c>
      <c r="L1479" s="10">
        <f t="shared" si="11"/>
        <v>700</v>
      </c>
      <c r="M1479" s="11">
        <v>0.35</v>
      </c>
      <c r="O1479" s="16"/>
      <c r="P1479" s="17"/>
      <c r="Q1479" s="12"/>
      <c r="R1479" s="13"/>
    </row>
    <row r="1480" spans="1:18" ht="15.75" customHeight="1">
      <c r="A1480" s="1"/>
      <c r="B1480" s="6" t="s">
        <v>14</v>
      </c>
      <c r="C1480" s="6">
        <v>1185732</v>
      </c>
      <c r="D1480" s="7">
        <v>44359</v>
      </c>
      <c r="E1480" s="6" t="s">
        <v>15</v>
      </c>
      <c r="F1480" s="6" t="s">
        <v>16</v>
      </c>
      <c r="G1480" s="6" t="s">
        <v>66</v>
      </c>
      <c r="H1480" s="6" t="s">
        <v>21</v>
      </c>
      <c r="I1480" s="8">
        <v>0.5</v>
      </c>
      <c r="J1480" s="9">
        <v>5000</v>
      </c>
      <c r="K1480" s="10">
        <f t="shared" si="10"/>
        <v>2500</v>
      </c>
      <c r="L1480" s="10">
        <f t="shared" si="11"/>
        <v>750</v>
      </c>
      <c r="M1480" s="11">
        <v>0.3</v>
      </c>
      <c r="O1480" s="16"/>
      <c r="P1480" s="17"/>
      <c r="Q1480" s="12"/>
      <c r="R1480" s="13"/>
    </row>
    <row r="1481" spans="1:18" ht="15.75" customHeight="1">
      <c r="A1481" s="1"/>
      <c r="B1481" s="6" t="s">
        <v>14</v>
      </c>
      <c r="C1481" s="6">
        <v>1185732</v>
      </c>
      <c r="D1481" s="7">
        <v>44359</v>
      </c>
      <c r="E1481" s="6" t="s">
        <v>15</v>
      </c>
      <c r="F1481" s="6" t="s">
        <v>16</v>
      </c>
      <c r="G1481" s="6" t="s">
        <v>66</v>
      </c>
      <c r="H1481" s="6" t="s">
        <v>22</v>
      </c>
      <c r="I1481" s="8">
        <v>0.55000000000000004</v>
      </c>
      <c r="J1481" s="9">
        <v>6500</v>
      </c>
      <c r="K1481" s="10">
        <f t="shared" si="10"/>
        <v>3575.0000000000005</v>
      </c>
      <c r="L1481" s="10">
        <f t="shared" si="11"/>
        <v>893.75000000000011</v>
      </c>
      <c r="M1481" s="11">
        <v>0.25</v>
      </c>
      <c r="O1481" s="16"/>
      <c r="P1481" s="17"/>
      <c r="Q1481" s="12"/>
      <c r="R1481" s="13"/>
    </row>
    <row r="1482" spans="1:18" ht="15.75" customHeight="1">
      <c r="A1482" s="1"/>
      <c r="B1482" s="6" t="s">
        <v>14</v>
      </c>
      <c r="C1482" s="6">
        <v>1185732</v>
      </c>
      <c r="D1482" s="7">
        <v>44387</v>
      </c>
      <c r="E1482" s="6" t="s">
        <v>15</v>
      </c>
      <c r="F1482" s="6" t="s">
        <v>16</v>
      </c>
      <c r="G1482" s="6" t="s">
        <v>66</v>
      </c>
      <c r="H1482" s="6" t="s">
        <v>17</v>
      </c>
      <c r="I1482" s="8">
        <v>0.5</v>
      </c>
      <c r="J1482" s="9">
        <v>8750</v>
      </c>
      <c r="K1482" s="10">
        <f t="shared" si="10"/>
        <v>4375</v>
      </c>
      <c r="L1482" s="10">
        <f t="shared" si="11"/>
        <v>2187.5</v>
      </c>
      <c r="M1482" s="11">
        <v>0.5</v>
      </c>
      <c r="O1482" s="16"/>
      <c r="P1482" s="17"/>
      <c r="Q1482" s="12"/>
      <c r="R1482" s="13"/>
    </row>
    <row r="1483" spans="1:18" ht="15.75" customHeight="1">
      <c r="A1483" s="1"/>
      <c r="B1483" s="6" t="s">
        <v>14</v>
      </c>
      <c r="C1483" s="6">
        <v>1185732</v>
      </c>
      <c r="D1483" s="7">
        <v>44387</v>
      </c>
      <c r="E1483" s="6" t="s">
        <v>15</v>
      </c>
      <c r="F1483" s="6" t="s">
        <v>16</v>
      </c>
      <c r="G1483" s="6" t="s">
        <v>66</v>
      </c>
      <c r="H1483" s="6" t="s">
        <v>18</v>
      </c>
      <c r="I1483" s="8">
        <v>0.45000000000000007</v>
      </c>
      <c r="J1483" s="9">
        <v>6250</v>
      </c>
      <c r="K1483" s="10">
        <f t="shared" si="10"/>
        <v>2812.5000000000005</v>
      </c>
      <c r="L1483" s="10">
        <f t="shared" si="11"/>
        <v>843.75000000000011</v>
      </c>
      <c r="M1483" s="11">
        <v>0.3</v>
      </c>
      <c r="O1483" s="16"/>
      <c r="P1483" s="17"/>
      <c r="Q1483" s="12"/>
      <c r="R1483" s="13"/>
    </row>
    <row r="1484" spans="1:18" ht="15.75" customHeight="1">
      <c r="A1484" s="1"/>
      <c r="B1484" s="6" t="s">
        <v>14</v>
      </c>
      <c r="C1484" s="6">
        <v>1185732</v>
      </c>
      <c r="D1484" s="7">
        <v>44387</v>
      </c>
      <c r="E1484" s="6" t="s">
        <v>15</v>
      </c>
      <c r="F1484" s="6" t="s">
        <v>16</v>
      </c>
      <c r="G1484" s="6" t="s">
        <v>66</v>
      </c>
      <c r="H1484" s="6" t="s">
        <v>19</v>
      </c>
      <c r="I1484" s="8">
        <v>0.4</v>
      </c>
      <c r="J1484" s="9">
        <v>5500</v>
      </c>
      <c r="K1484" s="10">
        <f t="shared" si="10"/>
        <v>2200</v>
      </c>
      <c r="L1484" s="10">
        <f t="shared" si="11"/>
        <v>770</v>
      </c>
      <c r="M1484" s="11">
        <v>0.35</v>
      </c>
      <c r="O1484" s="16"/>
      <c r="P1484" s="17"/>
      <c r="Q1484" s="12"/>
      <c r="R1484" s="13"/>
    </row>
    <row r="1485" spans="1:18" ht="15.75" customHeight="1">
      <c r="A1485" s="1"/>
      <c r="B1485" s="6" t="s">
        <v>14</v>
      </c>
      <c r="C1485" s="6">
        <v>1185732</v>
      </c>
      <c r="D1485" s="7">
        <v>44387</v>
      </c>
      <c r="E1485" s="6" t="s">
        <v>15</v>
      </c>
      <c r="F1485" s="6" t="s">
        <v>16</v>
      </c>
      <c r="G1485" s="6" t="s">
        <v>66</v>
      </c>
      <c r="H1485" s="6" t="s">
        <v>20</v>
      </c>
      <c r="I1485" s="8">
        <v>0.4</v>
      </c>
      <c r="J1485" s="9">
        <v>5000</v>
      </c>
      <c r="K1485" s="10">
        <f t="shared" si="10"/>
        <v>2000</v>
      </c>
      <c r="L1485" s="10">
        <f t="shared" si="11"/>
        <v>700</v>
      </c>
      <c r="M1485" s="11">
        <v>0.35</v>
      </c>
      <c r="O1485" s="16"/>
      <c r="P1485" s="17"/>
      <c r="Q1485" s="12"/>
      <c r="R1485" s="13"/>
    </row>
    <row r="1486" spans="1:18" ht="15.75" customHeight="1">
      <c r="A1486" s="1"/>
      <c r="B1486" s="6" t="s">
        <v>14</v>
      </c>
      <c r="C1486" s="6">
        <v>1185732</v>
      </c>
      <c r="D1486" s="7">
        <v>44387</v>
      </c>
      <c r="E1486" s="6" t="s">
        <v>15</v>
      </c>
      <c r="F1486" s="6" t="s">
        <v>16</v>
      </c>
      <c r="G1486" s="6" t="s">
        <v>66</v>
      </c>
      <c r="H1486" s="6" t="s">
        <v>21</v>
      </c>
      <c r="I1486" s="8">
        <v>0.5</v>
      </c>
      <c r="J1486" s="9">
        <v>5250</v>
      </c>
      <c r="K1486" s="10">
        <f t="shared" si="10"/>
        <v>2625</v>
      </c>
      <c r="L1486" s="10">
        <f t="shared" si="11"/>
        <v>787.5</v>
      </c>
      <c r="M1486" s="11">
        <v>0.3</v>
      </c>
      <c r="O1486" s="16"/>
      <c r="P1486" s="17"/>
      <c r="Q1486" s="12"/>
      <c r="R1486" s="13"/>
    </row>
    <row r="1487" spans="1:18" ht="15.75" customHeight="1">
      <c r="A1487" s="1"/>
      <c r="B1487" s="6" t="s">
        <v>14</v>
      </c>
      <c r="C1487" s="6">
        <v>1185732</v>
      </c>
      <c r="D1487" s="7">
        <v>44387</v>
      </c>
      <c r="E1487" s="6" t="s">
        <v>15</v>
      </c>
      <c r="F1487" s="6" t="s">
        <v>16</v>
      </c>
      <c r="G1487" s="6" t="s">
        <v>66</v>
      </c>
      <c r="H1487" s="6" t="s">
        <v>22</v>
      </c>
      <c r="I1487" s="8">
        <v>0.55000000000000004</v>
      </c>
      <c r="J1487" s="9">
        <v>7000</v>
      </c>
      <c r="K1487" s="10">
        <f t="shared" si="10"/>
        <v>3850.0000000000005</v>
      </c>
      <c r="L1487" s="10">
        <f t="shared" si="11"/>
        <v>962.50000000000011</v>
      </c>
      <c r="M1487" s="11">
        <v>0.25</v>
      </c>
      <c r="O1487" s="16"/>
      <c r="P1487" s="17"/>
      <c r="Q1487" s="12"/>
      <c r="R1487" s="13"/>
    </row>
    <row r="1488" spans="1:18" ht="15.75" customHeight="1">
      <c r="A1488" s="1"/>
      <c r="B1488" s="6" t="s">
        <v>14</v>
      </c>
      <c r="C1488" s="6">
        <v>1185732</v>
      </c>
      <c r="D1488" s="7">
        <v>44419</v>
      </c>
      <c r="E1488" s="6" t="s">
        <v>15</v>
      </c>
      <c r="F1488" s="6" t="s">
        <v>16</v>
      </c>
      <c r="G1488" s="6" t="s">
        <v>66</v>
      </c>
      <c r="H1488" s="6" t="s">
        <v>17</v>
      </c>
      <c r="I1488" s="8">
        <v>0.5</v>
      </c>
      <c r="J1488" s="9">
        <v>8500</v>
      </c>
      <c r="K1488" s="10">
        <f t="shared" si="10"/>
        <v>4250</v>
      </c>
      <c r="L1488" s="10">
        <f t="shared" si="11"/>
        <v>2125</v>
      </c>
      <c r="M1488" s="11">
        <v>0.5</v>
      </c>
      <c r="O1488" s="16"/>
      <c r="P1488" s="17"/>
      <c r="Q1488" s="12"/>
      <c r="R1488" s="13"/>
    </row>
    <row r="1489" spans="1:18" ht="15.75" customHeight="1">
      <c r="A1489" s="1"/>
      <c r="B1489" s="6" t="s">
        <v>14</v>
      </c>
      <c r="C1489" s="6">
        <v>1185732</v>
      </c>
      <c r="D1489" s="7">
        <v>44419</v>
      </c>
      <c r="E1489" s="6" t="s">
        <v>15</v>
      </c>
      <c r="F1489" s="6" t="s">
        <v>16</v>
      </c>
      <c r="G1489" s="6" t="s">
        <v>66</v>
      </c>
      <c r="H1489" s="6" t="s">
        <v>18</v>
      </c>
      <c r="I1489" s="8">
        <v>0.45000000000000007</v>
      </c>
      <c r="J1489" s="9">
        <v>6250</v>
      </c>
      <c r="K1489" s="10">
        <f t="shared" si="10"/>
        <v>2812.5000000000005</v>
      </c>
      <c r="L1489" s="10">
        <f t="shared" si="11"/>
        <v>843.75000000000011</v>
      </c>
      <c r="M1489" s="11">
        <v>0.3</v>
      </c>
      <c r="O1489" s="16"/>
      <c r="P1489" s="17"/>
      <c r="Q1489" s="12"/>
      <c r="R1489" s="13"/>
    </row>
    <row r="1490" spans="1:18" ht="15.75" customHeight="1">
      <c r="A1490" s="1"/>
      <c r="B1490" s="6" t="s">
        <v>14</v>
      </c>
      <c r="C1490" s="6">
        <v>1185732</v>
      </c>
      <c r="D1490" s="7">
        <v>44419</v>
      </c>
      <c r="E1490" s="6" t="s">
        <v>15</v>
      </c>
      <c r="F1490" s="6" t="s">
        <v>16</v>
      </c>
      <c r="G1490" s="6" t="s">
        <v>66</v>
      </c>
      <c r="H1490" s="6" t="s">
        <v>19</v>
      </c>
      <c r="I1490" s="8">
        <v>0.4</v>
      </c>
      <c r="J1490" s="9">
        <v>5500</v>
      </c>
      <c r="K1490" s="10">
        <f t="shared" si="10"/>
        <v>2200</v>
      </c>
      <c r="L1490" s="10">
        <f t="shared" si="11"/>
        <v>770</v>
      </c>
      <c r="M1490" s="11">
        <v>0.35</v>
      </c>
      <c r="O1490" s="16"/>
      <c r="P1490" s="17"/>
      <c r="Q1490" s="12"/>
      <c r="R1490" s="13"/>
    </row>
    <row r="1491" spans="1:18" ht="15.75" customHeight="1">
      <c r="A1491" s="1"/>
      <c r="B1491" s="6" t="s">
        <v>14</v>
      </c>
      <c r="C1491" s="6">
        <v>1185732</v>
      </c>
      <c r="D1491" s="7">
        <v>44419</v>
      </c>
      <c r="E1491" s="6" t="s">
        <v>15</v>
      </c>
      <c r="F1491" s="6" t="s">
        <v>16</v>
      </c>
      <c r="G1491" s="6" t="s">
        <v>66</v>
      </c>
      <c r="H1491" s="6" t="s">
        <v>20</v>
      </c>
      <c r="I1491" s="8">
        <v>0.4</v>
      </c>
      <c r="J1491" s="9">
        <v>5250</v>
      </c>
      <c r="K1491" s="10">
        <f t="shared" si="10"/>
        <v>2100</v>
      </c>
      <c r="L1491" s="10">
        <f t="shared" si="11"/>
        <v>735</v>
      </c>
      <c r="M1491" s="11">
        <v>0.35</v>
      </c>
      <c r="O1491" s="16"/>
      <c r="P1491" s="17"/>
      <c r="Q1491" s="12"/>
      <c r="R1491" s="13"/>
    </row>
    <row r="1492" spans="1:18" ht="15.75" customHeight="1">
      <c r="A1492" s="1"/>
      <c r="B1492" s="6" t="s">
        <v>14</v>
      </c>
      <c r="C1492" s="6">
        <v>1185732</v>
      </c>
      <c r="D1492" s="7">
        <v>44419</v>
      </c>
      <c r="E1492" s="6" t="s">
        <v>15</v>
      </c>
      <c r="F1492" s="6" t="s">
        <v>16</v>
      </c>
      <c r="G1492" s="6" t="s">
        <v>66</v>
      </c>
      <c r="H1492" s="6" t="s">
        <v>21</v>
      </c>
      <c r="I1492" s="8">
        <v>0.5</v>
      </c>
      <c r="J1492" s="9">
        <v>5000</v>
      </c>
      <c r="K1492" s="10">
        <f t="shared" si="10"/>
        <v>2500</v>
      </c>
      <c r="L1492" s="10">
        <f t="shared" si="11"/>
        <v>750</v>
      </c>
      <c r="M1492" s="11">
        <v>0.3</v>
      </c>
      <c r="O1492" s="16"/>
      <c r="P1492" s="17"/>
      <c r="Q1492" s="12"/>
      <c r="R1492" s="13"/>
    </row>
    <row r="1493" spans="1:18" ht="15.75" customHeight="1">
      <c r="A1493" s="1"/>
      <c r="B1493" s="6" t="s">
        <v>14</v>
      </c>
      <c r="C1493" s="6">
        <v>1185732</v>
      </c>
      <c r="D1493" s="7">
        <v>44419</v>
      </c>
      <c r="E1493" s="6" t="s">
        <v>15</v>
      </c>
      <c r="F1493" s="6" t="s">
        <v>16</v>
      </c>
      <c r="G1493" s="6" t="s">
        <v>66</v>
      </c>
      <c r="H1493" s="6" t="s">
        <v>22</v>
      </c>
      <c r="I1493" s="8">
        <v>0.55000000000000004</v>
      </c>
      <c r="J1493" s="9">
        <v>6750</v>
      </c>
      <c r="K1493" s="10">
        <f t="shared" si="10"/>
        <v>3712.5000000000005</v>
      </c>
      <c r="L1493" s="10">
        <f t="shared" si="11"/>
        <v>928.12500000000011</v>
      </c>
      <c r="M1493" s="11">
        <v>0.25</v>
      </c>
      <c r="O1493" s="16"/>
      <c r="P1493" s="17"/>
      <c r="Q1493" s="12"/>
      <c r="R1493" s="13"/>
    </row>
    <row r="1494" spans="1:18" ht="15.75" customHeight="1">
      <c r="A1494" s="1"/>
      <c r="B1494" s="6" t="s">
        <v>14</v>
      </c>
      <c r="C1494" s="6">
        <v>1185732</v>
      </c>
      <c r="D1494" s="7">
        <v>44449</v>
      </c>
      <c r="E1494" s="6" t="s">
        <v>15</v>
      </c>
      <c r="F1494" s="6" t="s">
        <v>16</v>
      </c>
      <c r="G1494" s="6" t="s">
        <v>66</v>
      </c>
      <c r="H1494" s="6" t="s">
        <v>17</v>
      </c>
      <c r="I1494" s="8">
        <v>0.5</v>
      </c>
      <c r="J1494" s="9">
        <v>8000</v>
      </c>
      <c r="K1494" s="10">
        <f t="shared" si="10"/>
        <v>4000</v>
      </c>
      <c r="L1494" s="10">
        <f t="shared" si="11"/>
        <v>2000</v>
      </c>
      <c r="M1494" s="11">
        <v>0.5</v>
      </c>
      <c r="O1494" s="16"/>
      <c r="P1494" s="17"/>
      <c r="Q1494" s="12"/>
      <c r="R1494" s="13"/>
    </row>
    <row r="1495" spans="1:18" ht="15.75" customHeight="1">
      <c r="A1495" s="1"/>
      <c r="B1495" s="6" t="s">
        <v>14</v>
      </c>
      <c r="C1495" s="6">
        <v>1185732</v>
      </c>
      <c r="D1495" s="7">
        <v>44449</v>
      </c>
      <c r="E1495" s="6" t="s">
        <v>15</v>
      </c>
      <c r="F1495" s="6" t="s">
        <v>16</v>
      </c>
      <c r="G1495" s="6" t="s">
        <v>66</v>
      </c>
      <c r="H1495" s="6" t="s">
        <v>18</v>
      </c>
      <c r="I1495" s="8">
        <v>0.45000000000000007</v>
      </c>
      <c r="J1495" s="9">
        <v>6000</v>
      </c>
      <c r="K1495" s="10">
        <f t="shared" si="10"/>
        <v>2700.0000000000005</v>
      </c>
      <c r="L1495" s="10">
        <f t="shared" si="11"/>
        <v>810.00000000000011</v>
      </c>
      <c r="M1495" s="11">
        <v>0.3</v>
      </c>
      <c r="O1495" s="16"/>
      <c r="P1495" s="17"/>
      <c r="Q1495" s="12"/>
      <c r="R1495" s="13"/>
    </row>
    <row r="1496" spans="1:18" ht="15.75" customHeight="1">
      <c r="A1496" s="1"/>
      <c r="B1496" s="6" t="s">
        <v>14</v>
      </c>
      <c r="C1496" s="6">
        <v>1185732</v>
      </c>
      <c r="D1496" s="7">
        <v>44449</v>
      </c>
      <c r="E1496" s="6" t="s">
        <v>15</v>
      </c>
      <c r="F1496" s="6" t="s">
        <v>16</v>
      </c>
      <c r="G1496" s="6" t="s">
        <v>66</v>
      </c>
      <c r="H1496" s="6" t="s">
        <v>19</v>
      </c>
      <c r="I1496" s="8">
        <v>0.4</v>
      </c>
      <c r="J1496" s="9">
        <v>5250</v>
      </c>
      <c r="K1496" s="10">
        <f t="shared" si="10"/>
        <v>2100</v>
      </c>
      <c r="L1496" s="10">
        <f t="shared" si="11"/>
        <v>735</v>
      </c>
      <c r="M1496" s="11">
        <v>0.35</v>
      </c>
      <c r="O1496" s="16"/>
      <c r="P1496" s="17"/>
      <c r="Q1496" s="12"/>
      <c r="R1496" s="13"/>
    </row>
    <row r="1497" spans="1:18" ht="15.75" customHeight="1">
      <c r="A1497" s="1"/>
      <c r="B1497" s="6" t="s">
        <v>14</v>
      </c>
      <c r="C1497" s="6">
        <v>1185732</v>
      </c>
      <c r="D1497" s="7">
        <v>44449</v>
      </c>
      <c r="E1497" s="6" t="s">
        <v>15</v>
      </c>
      <c r="F1497" s="6" t="s">
        <v>16</v>
      </c>
      <c r="G1497" s="6" t="s">
        <v>66</v>
      </c>
      <c r="H1497" s="6" t="s">
        <v>20</v>
      </c>
      <c r="I1497" s="8">
        <v>0.4</v>
      </c>
      <c r="J1497" s="9">
        <v>5000</v>
      </c>
      <c r="K1497" s="10">
        <f t="shared" si="10"/>
        <v>2000</v>
      </c>
      <c r="L1497" s="10">
        <f t="shared" si="11"/>
        <v>700</v>
      </c>
      <c r="M1497" s="11">
        <v>0.35</v>
      </c>
      <c r="O1497" s="16"/>
      <c r="P1497" s="17"/>
      <c r="Q1497" s="12"/>
      <c r="R1497" s="13"/>
    </row>
    <row r="1498" spans="1:18" ht="15.75" customHeight="1">
      <c r="A1498" s="1"/>
      <c r="B1498" s="6" t="s">
        <v>14</v>
      </c>
      <c r="C1498" s="6">
        <v>1185732</v>
      </c>
      <c r="D1498" s="7">
        <v>44449</v>
      </c>
      <c r="E1498" s="6" t="s">
        <v>15</v>
      </c>
      <c r="F1498" s="6" t="s">
        <v>16</v>
      </c>
      <c r="G1498" s="6" t="s">
        <v>66</v>
      </c>
      <c r="H1498" s="6" t="s">
        <v>21</v>
      </c>
      <c r="I1498" s="8">
        <v>0.5</v>
      </c>
      <c r="J1498" s="9">
        <v>5000</v>
      </c>
      <c r="K1498" s="10">
        <f t="shared" si="10"/>
        <v>2500</v>
      </c>
      <c r="L1498" s="10">
        <f t="shared" si="11"/>
        <v>750</v>
      </c>
      <c r="M1498" s="11">
        <v>0.3</v>
      </c>
      <c r="O1498" s="16"/>
      <c r="P1498" s="17"/>
      <c r="Q1498" s="12"/>
      <c r="R1498" s="13"/>
    </row>
    <row r="1499" spans="1:18" ht="15.75" customHeight="1">
      <c r="A1499" s="1"/>
      <c r="B1499" s="6" t="s">
        <v>14</v>
      </c>
      <c r="C1499" s="6">
        <v>1185732</v>
      </c>
      <c r="D1499" s="7">
        <v>44449</v>
      </c>
      <c r="E1499" s="6" t="s">
        <v>15</v>
      </c>
      <c r="F1499" s="6" t="s">
        <v>16</v>
      </c>
      <c r="G1499" s="6" t="s">
        <v>66</v>
      </c>
      <c r="H1499" s="6" t="s">
        <v>22</v>
      </c>
      <c r="I1499" s="8">
        <v>0.55000000000000004</v>
      </c>
      <c r="J1499" s="9">
        <v>6000</v>
      </c>
      <c r="K1499" s="10">
        <f t="shared" si="10"/>
        <v>3300.0000000000005</v>
      </c>
      <c r="L1499" s="10">
        <f t="shared" si="11"/>
        <v>825.00000000000011</v>
      </c>
      <c r="M1499" s="11">
        <v>0.25</v>
      </c>
      <c r="O1499" s="16"/>
      <c r="P1499" s="17"/>
      <c r="Q1499" s="12"/>
      <c r="R1499" s="13"/>
    </row>
    <row r="1500" spans="1:18" ht="15.75" customHeight="1">
      <c r="A1500" s="1"/>
      <c r="B1500" s="6" t="s">
        <v>14</v>
      </c>
      <c r="C1500" s="6">
        <v>1185732</v>
      </c>
      <c r="D1500" s="7">
        <v>44481</v>
      </c>
      <c r="E1500" s="6" t="s">
        <v>15</v>
      </c>
      <c r="F1500" s="6" t="s">
        <v>16</v>
      </c>
      <c r="G1500" s="6" t="s">
        <v>66</v>
      </c>
      <c r="H1500" s="6" t="s">
        <v>17</v>
      </c>
      <c r="I1500" s="8">
        <v>0.55000000000000004</v>
      </c>
      <c r="J1500" s="9">
        <v>7750</v>
      </c>
      <c r="K1500" s="10">
        <f t="shared" si="10"/>
        <v>4262.5</v>
      </c>
      <c r="L1500" s="10">
        <f t="shared" si="11"/>
        <v>2131.25</v>
      </c>
      <c r="M1500" s="11">
        <v>0.5</v>
      </c>
      <c r="O1500" s="16"/>
      <c r="P1500" s="17"/>
      <c r="Q1500" s="12"/>
      <c r="R1500" s="13"/>
    </row>
    <row r="1501" spans="1:18" ht="15.75" customHeight="1">
      <c r="A1501" s="1"/>
      <c r="B1501" s="6" t="s">
        <v>14</v>
      </c>
      <c r="C1501" s="6">
        <v>1185732</v>
      </c>
      <c r="D1501" s="7">
        <v>44481</v>
      </c>
      <c r="E1501" s="6" t="s">
        <v>15</v>
      </c>
      <c r="F1501" s="6" t="s">
        <v>16</v>
      </c>
      <c r="G1501" s="6" t="s">
        <v>66</v>
      </c>
      <c r="H1501" s="6" t="s">
        <v>18</v>
      </c>
      <c r="I1501" s="8">
        <v>0.45000000000000007</v>
      </c>
      <c r="J1501" s="9">
        <v>6000</v>
      </c>
      <c r="K1501" s="10">
        <f t="shared" si="10"/>
        <v>2700.0000000000005</v>
      </c>
      <c r="L1501" s="10">
        <f t="shared" si="11"/>
        <v>810.00000000000011</v>
      </c>
      <c r="M1501" s="11">
        <v>0.3</v>
      </c>
      <c r="O1501" s="16"/>
      <c r="P1501" s="17"/>
      <c r="Q1501" s="12"/>
      <c r="R1501" s="13"/>
    </row>
    <row r="1502" spans="1:18" ht="15.75" customHeight="1">
      <c r="A1502" s="1"/>
      <c r="B1502" s="6" t="s">
        <v>14</v>
      </c>
      <c r="C1502" s="6">
        <v>1185732</v>
      </c>
      <c r="D1502" s="7">
        <v>44481</v>
      </c>
      <c r="E1502" s="6" t="s">
        <v>15</v>
      </c>
      <c r="F1502" s="6" t="s">
        <v>16</v>
      </c>
      <c r="G1502" s="6" t="s">
        <v>66</v>
      </c>
      <c r="H1502" s="6" t="s">
        <v>19</v>
      </c>
      <c r="I1502" s="8">
        <v>0.45000000000000007</v>
      </c>
      <c r="J1502" s="9">
        <v>5000</v>
      </c>
      <c r="K1502" s="10">
        <f t="shared" si="10"/>
        <v>2250.0000000000005</v>
      </c>
      <c r="L1502" s="10">
        <f t="shared" si="11"/>
        <v>787.50000000000011</v>
      </c>
      <c r="M1502" s="11">
        <v>0.35</v>
      </c>
      <c r="O1502" s="16"/>
      <c r="P1502" s="17"/>
      <c r="Q1502" s="12"/>
      <c r="R1502" s="13"/>
    </row>
    <row r="1503" spans="1:18" ht="15.75" customHeight="1">
      <c r="A1503" s="1"/>
      <c r="B1503" s="6" t="s">
        <v>14</v>
      </c>
      <c r="C1503" s="6">
        <v>1185732</v>
      </c>
      <c r="D1503" s="7">
        <v>44481</v>
      </c>
      <c r="E1503" s="6" t="s">
        <v>15</v>
      </c>
      <c r="F1503" s="6" t="s">
        <v>16</v>
      </c>
      <c r="G1503" s="6" t="s">
        <v>66</v>
      </c>
      <c r="H1503" s="6" t="s">
        <v>20</v>
      </c>
      <c r="I1503" s="8">
        <v>0.45000000000000007</v>
      </c>
      <c r="J1503" s="9">
        <v>4750</v>
      </c>
      <c r="K1503" s="10">
        <f t="shared" si="10"/>
        <v>2137.5000000000005</v>
      </c>
      <c r="L1503" s="10">
        <f t="shared" si="11"/>
        <v>748.12500000000011</v>
      </c>
      <c r="M1503" s="11">
        <v>0.35</v>
      </c>
      <c r="O1503" s="16"/>
      <c r="P1503" s="17"/>
      <c r="Q1503" s="12"/>
      <c r="R1503" s="13"/>
    </row>
    <row r="1504" spans="1:18" ht="15.75" customHeight="1">
      <c r="A1504" s="1"/>
      <c r="B1504" s="6" t="s">
        <v>14</v>
      </c>
      <c r="C1504" s="6">
        <v>1185732</v>
      </c>
      <c r="D1504" s="7">
        <v>44481</v>
      </c>
      <c r="E1504" s="6" t="s">
        <v>15</v>
      </c>
      <c r="F1504" s="6" t="s">
        <v>16</v>
      </c>
      <c r="G1504" s="6" t="s">
        <v>66</v>
      </c>
      <c r="H1504" s="6" t="s">
        <v>21</v>
      </c>
      <c r="I1504" s="8">
        <v>0.55000000000000004</v>
      </c>
      <c r="J1504" s="9">
        <v>4750</v>
      </c>
      <c r="K1504" s="10">
        <f t="shared" si="10"/>
        <v>2612.5</v>
      </c>
      <c r="L1504" s="10">
        <f t="shared" si="11"/>
        <v>783.75</v>
      </c>
      <c r="M1504" s="11">
        <v>0.3</v>
      </c>
      <c r="O1504" s="16"/>
      <c r="P1504" s="17"/>
      <c r="Q1504" s="12"/>
      <c r="R1504" s="13"/>
    </row>
    <row r="1505" spans="1:18" ht="15.75" customHeight="1">
      <c r="A1505" s="1"/>
      <c r="B1505" s="6" t="s">
        <v>14</v>
      </c>
      <c r="C1505" s="6">
        <v>1185732</v>
      </c>
      <c r="D1505" s="7">
        <v>44481</v>
      </c>
      <c r="E1505" s="6" t="s">
        <v>15</v>
      </c>
      <c r="F1505" s="6" t="s">
        <v>16</v>
      </c>
      <c r="G1505" s="6" t="s">
        <v>66</v>
      </c>
      <c r="H1505" s="6" t="s">
        <v>22</v>
      </c>
      <c r="I1505" s="8">
        <v>0.6</v>
      </c>
      <c r="J1505" s="9">
        <v>6000</v>
      </c>
      <c r="K1505" s="10">
        <f t="shared" si="10"/>
        <v>3600</v>
      </c>
      <c r="L1505" s="10">
        <f t="shared" si="11"/>
        <v>900</v>
      </c>
      <c r="M1505" s="11">
        <v>0.25</v>
      </c>
      <c r="O1505" s="16"/>
      <c r="P1505" s="17"/>
      <c r="Q1505" s="12"/>
      <c r="R1505" s="13"/>
    </row>
    <row r="1506" spans="1:18" ht="15.75" customHeight="1">
      <c r="A1506" s="1"/>
      <c r="B1506" s="6" t="s">
        <v>14</v>
      </c>
      <c r="C1506" s="6">
        <v>1185732</v>
      </c>
      <c r="D1506" s="7">
        <v>44511</v>
      </c>
      <c r="E1506" s="6" t="s">
        <v>15</v>
      </c>
      <c r="F1506" s="6" t="s">
        <v>16</v>
      </c>
      <c r="G1506" s="6" t="s">
        <v>66</v>
      </c>
      <c r="H1506" s="6" t="s">
        <v>17</v>
      </c>
      <c r="I1506" s="8">
        <v>0.55000000000000004</v>
      </c>
      <c r="J1506" s="9">
        <v>7500</v>
      </c>
      <c r="K1506" s="10">
        <f t="shared" si="10"/>
        <v>4125</v>
      </c>
      <c r="L1506" s="10">
        <f t="shared" si="11"/>
        <v>2062.5</v>
      </c>
      <c r="M1506" s="11">
        <v>0.5</v>
      </c>
      <c r="O1506" s="16"/>
      <c r="P1506" s="17"/>
      <c r="Q1506" s="12"/>
      <c r="R1506" s="13"/>
    </row>
    <row r="1507" spans="1:18" ht="15.75" customHeight="1">
      <c r="A1507" s="1"/>
      <c r="B1507" s="6" t="s">
        <v>14</v>
      </c>
      <c r="C1507" s="6">
        <v>1185732</v>
      </c>
      <c r="D1507" s="7">
        <v>44511</v>
      </c>
      <c r="E1507" s="6" t="s">
        <v>15</v>
      </c>
      <c r="F1507" s="6" t="s">
        <v>16</v>
      </c>
      <c r="G1507" s="6" t="s">
        <v>66</v>
      </c>
      <c r="H1507" s="6" t="s">
        <v>18</v>
      </c>
      <c r="I1507" s="8">
        <v>0.45000000000000007</v>
      </c>
      <c r="J1507" s="9">
        <v>5750</v>
      </c>
      <c r="K1507" s="10">
        <f t="shared" si="10"/>
        <v>2587.5000000000005</v>
      </c>
      <c r="L1507" s="10">
        <f t="shared" si="11"/>
        <v>776.25000000000011</v>
      </c>
      <c r="M1507" s="11">
        <v>0.3</v>
      </c>
      <c r="O1507" s="16"/>
      <c r="P1507" s="17"/>
      <c r="Q1507" s="12"/>
      <c r="R1507" s="13"/>
    </row>
    <row r="1508" spans="1:18" ht="15.75" customHeight="1">
      <c r="A1508" s="1"/>
      <c r="B1508" s="6" t="s">
        <v>14</v>
      </c>
      <c r="C1508" s="6">
        <v>1185732</v>
      </c>
      <c r="D1508" s="7">
        <v>44511</v>
      </c>
      <c r="E1508" s="6" t="s">
        <v>15</v>
      </c>
      <c r="F1508" s="6" t="s">
        <v>16</v>
      </c>
      <c r="G1508" s="6" t="s">
        <v>66</v>
      </c>
      <c r="H1508" s="6" t="s">
        <v>19</v>
      </c>
      <c r="I1508" s="8">
        <v>0.45000000000000007</v>
      </c>
      <c r="J1508" s="9">
        <v>5200</v>
      </c>
      <c r="K1508" s="10">
        <f t="shared" si="10"/>
        <v>2340.0000000000005</v>
      </c>
      <c r="L1508" s="10">
        <f t="shared" si="11"/>
        <v>819.00000000000011</v>
      </c>
      <c r="M1508" s="11">
        <v>0.35</v>
      </c>
      <c r="O1508" s="16"/>
      <c r="P1508" s="17"/>
      <c r="Q1508" s="12"/>
      <c r="R1508" s="13"/>
    </row>
    <row r="1509" spans="1:18" ht="15.75" customHeight="1">
      <c r="A1509" s="1"/>
      <c r="B1509" s="6" t="s">
        <v>14</v>
      </c>
      <c r="C1509" s="6">
        <v>1185732</v>
      </c>
      <c r="D1509" s="7">
        <v>44511</v>
      </c>
      <c r="E1509" s="6" t="s">
        <v>15</v>
      </c>
      <c r="F1509" s="6" t="s">
        <v>16</v>
      </c>
      <c r="G1509" s="6" t="s">
        <v>66</v>
      </c>
      <c r="H1509" s="6" t="s">
        <v>20</v>
      </c>
      <c r="I1509" s="8">
        <v>0.45000000000000007</v>
      </c>
      <c r="J1509" s="9">
        <v>5000</v>
      </c>
      <c r="K1509" s="10">
        <f t="shared" si="10"/>
        <v>2250.0000000000005</v>
      </c>
      <c r="L1509" s="10">
        <f t="shared" si="11"/>
        <v>787.50000000000011</v>
      </c>
      <c r="M1509" s="11">
        <v>0.35</v>
      </c>
      <c r="O1509" s="16"/>
      <c r="P1509" s="17"/>
      <c r="Q1509" s="12"/>
      <c r="R1509" s="13"/>
    </row>
    <row r="1510" spans="1:18" ht="15.75" customHeight="1">
      <c r="A1510" s="1"/>
      <c r="B1510" s="6" t="s">
        <v>14</v>
      </c>
      <c r="C1510" s="6">
        <v>1185732</v>
      </c>
      <c r="D1510" s="7">
        <v>44511</v>
      </c>
      <c r="E1510" s="6" t="s">
        <v>15</v>
      </c>
      <c r="F1510" s="6" t="s">
        <v>16</v>
      </c>
      <c r="G1510" s="6" t="s">
        <v>66</v>
      </c>
      <c r="H1510" s="6" t="s">
        <v>21</v>
      </c>
      <c r="I1510" s="8">
        <v>0.55000000000000004</v>
      </c>
      <c r="J1510" s="9">
        <v>4750</v>
      </c>
      <c r="K1510" s="10">
        <f t="shared" si="10"/>
        <v>2612.5</v>
      </c>
      <c r="L1510" s="10">
        <f t="shared" si="11"/>
        <v>783.75</v>
      </c>
      <c r="M1510" s="11">
        <v>0.3</v>
      </c>
      <c r="O1510" s="16"/>
      <c r="P1510" s="17"/>
      <c r="Q1510" s="12"/>
      <c r="R1510" s="13"/>
    </row>
    <row r="1511" spans="1:18" ht="15.75" customHeight="1">
      <c r="A1511" s="1"/>
      <c r="B1511" s="6" t="s">
        <v>14</v>
      </c>
      <c r="C1511" s="6">
        <v>1185732</v>
      </c>
      <c r="D1511" s="7">
        <v>44511</v>
      </c>
      <c r="E1511" s="6" t="s">
        <v>15</v>
      </c>
      <c r="F1511" s="6" t="s">
        <v>16</v>
      </c>
      <c r="G1511" s="6" t="s">
        <v>66</v>
      </c>
      <c r="H1511" s="6" t="s">
        <v>22</v>
      </c>
      <c r="I1511" s="8">
        <v>0.6</v>
      </c>
      <c r="J1511" s="9">
        <v>5750</v>
      </c>
      <c r="K1511" s="10">
        <f t="shared" si="10"/>
        <v>3450</v>
      </c>
      <c r="L1511" s="10">
        <f t="shared" si="11"/>
        <v>862.5</v>
      </c>
      <c r="M1511" s="11">
        <v>0.25</v>
      </c>
      <c r="O1511" s="16"/>
      <c r="P1511" s="17"/>
      <c r="Q1511" s="12"/>
      <c r="R1511" s="13"/>
    </row>
    <row r="1512" spans="1:18" ht="15.75" customHeight="1">
      <c r="A1512" s="1"/>
      <c r="B1512" s="6" t="s">
        <v>14</v>
      </c>
      <c r="C1512" s="6">
        <v>1185732</v>
      </c>
      <c r="D1512" s="7">
        <v>44540</v>
      </c>
      <c r="E1512" s="6" t="s">
        <v>15</v>
      </c>
      <c r="F1512" s="6" t="s">
        <v>16</v>
      </c>
      <c r="G1512" s="6" t="s">
        <v>66</v>
      </c>
      <c r="H1512" s="6" t="s">
        <v>17</v>
      </c>
      <c r="I1512" s="8">
        <v>0.55000000000000004</v>
      </c>
      <c r="J1512" s="9">
        <v>8000</v>
      </c>
      <c r="K1512" s="10">
        <f t="shared" si="10"/>
        <v>4400</v>
      </c>
      <c r="L1512" s="10">
        <f t="shared" si="11"/>
        <v>2200</v>
      </c>
      <c r="M1512" s="11">
        <v>0.5</v>
      </c>
      <c r="O1512" s="16"/>
      <c r="P1512" s="17"/>
      <c r="Q1512" s="12"/>
      <c r="R1512" s="13"/>
    </row>
    <row r="1513" spans="1:18" ht="15.75" customHeight="1">
      <c r="A1513" s="1"/>
      <c r="B1513" s="6" t="s">
        <v>14</v>
      </c>
      <c r="C1513" s="6">
        <v>1185732</v>
      </c>
      <c r="D1513" s="7">
        <v>44540</v>
      </c>
      <c r="E1513" s="6" t="s">
        <v>15</v>
      </c>
      <c r="F1513" s="6" t="s">
        <v>16</v>
      </c>
      <c r="G1513" s="6" t="s">
        <v>66</v>
      </c>
      <c r="H1513" s="6" t="s">
        <v>18</v>
      </c>
      <c r="I1513" s="8">
        <v>0.45000000000000007</v>
      </c>
      <c r="J1513" s="9">
        <v>6000</v>
      </c>
      <c r="K1513" s="10">
        <f t="shared" si="10"/>
        <v>2700.0000000000005</v>
      </c>
      <c r="L1513" s="10">
        <f t="shared" si="11"/>
        <v>810.00000000000011</v>
      </c>
      <c r="M1513" s="11">
        <v>0.3</v>
      </c>
      <c r="O1513" s="16"/>
      <c r="P1513" s="17"/>
      <c r="Q1513" s="12"/>
      <c r="R1513" s="13"/>
    </row>
    <row r="1514" spans="1:18" ht="15.75" customHeight="1">
      <c r="A1514" s="1"/>
      <c r="B1514" s="6" t="s">
        <v>14</v>
      </c>
      <c r="C1514" s="6">
        <v>1185732</v>
      </c>
      <c r="D1514" s="7">
        <v>44540</v>
      </c>
      <c r="E1514" s="6" t="s">
        <v>15</v>
      </c>
      <c r="F1514" s="6" t="s">
        <v>16</v>
      </c>
      <c r="G1514" s="6" t="s">
        <v>66</v>
      </c>
      <c r="H1514" s="6" t="s">
        <v>19</v>
      </c>
      <c r="I1514" s="8">
        <v>0.45000000000000007</v>
      </c>
      <c r="J1514" s="9">
        <v>5500</v>
      </c>
      <c r="K1514" s="10">
        <f t="shared" si="10"/>
        <v>2475.0000000000005</v>
      </c>
      <c r="L1514" s="10">
        <f t="shared" si="11"/>
        <v>866.25000000000011</v>
      </c>
      <c r="M1514" s="11">
        <v>0.35</v>
      </c>
      <c r="O1514" s="16"/>
      <c r="P1514" s="17"/>
      <c r="Q1514" s="12"/>
      <c r="R1514" s="13"/>
    </row>
    <row r="1515" spans="1:18" ht="15.75" customHeight="1">
      <c r="A1515" s="1"/>
      <c r="B1515" s="6" t="s">
        <v>14</v>
      </c>
      <c r="C1515" s="6">
        <v>1185732</v>
      </c>
      <c r="D1515" s="7">
        <v>44540</v>
      </c>
      <c r="E1515" s="6" t="s">
        <v>15</v>
      </c>
      <c r="F1515" s="6" t="s">
        <v>16</v>
      </c>
      <c r="G1515" s="6" t="s">
        <v>66</v>
      </c>
      <c r="H1515" s="6" t="s">
        <v>20</v>
      </c>
      <c r="I1515" s="8">
        <v>0.45000000000000007</v>
      </c>
      <c r="J1515" s="9">
        <v>5000</v>
      </c>
      <c r="K1515" s="10">
        <f t="shared" si="10"/>
        <v>2250.0000000000005</v>
      </c>
      <c r="L1515" s="10">
        <f t="shared" si="11"/>
        <v>787.50000000000011</v>
      </c>
      <c r="M1515" s="11">
        <v>0.35</v>
      </c>
      <c r="O1515" s="16"/>
      <c r="P1515" s="17"/>
      <c r="Q1515" s="12"/>
      <c r="R1515" s="13"/>
    </row>
    <row r="1516" spans="1:18" ht="15.75" customHeight="1">
      <c r="A1516" s="1"/>
      <c r="B1516" s="6" t="s">
        <v>14</v>
      </c>
      <c r="C1516" s="6">
        <v>1185732</v>
      </c>
      <c r="D1516" s="7">
        <v>44540</v>
      </c>
      <c r="E1516" s="6" t="s">
        <v>15</v>
      </c>
      <c r="F1516" s="6" t="s">
        <v>16</v>
      </c>
      <c r="G1516" s="6" t="s">
        <v>66</v>
      </c>
      <c r="H1516" s="6" t="s">
        <v>21</v>
      </c>
      <c r="I1516" s="8">
        <v>0.55000000000000004</v>
      </c>
      <c r="J1516" s="9">
        <v>5000</v>
      </c>
      <c r="K1516" s="10">
        <f t="shared" si="10"/>
        <v>2750</v>
      </c>
      <c r="L1516" s="10">
        <f t="shared" si="11"/>
        <v>825</v>
      </c>
      <c r="M1516" s="11">
        <v>0.3</v>
      </c>
      <c r="O1516" s="16"/>
      <c r="P1516" s="17"/>
      <c r="Q1516" s="12"/>
      <c r="R1516" s="13"/>
    </row>
    <row r="1517" spans="1:18" ht="15.75" customHeight="1">
      <c r="A1517" s="1"/>
      <c r="B1517" s="6" t="s">
        <v>14</v>
      </c>
      <c r="C1517" s="6">
        <v>1185732</v>
      </c>
      <c r="D1517" s="7">
        <v>44540</v>
      </c>
      <c r="E1517" s="6" t="s">
        <v>15</v>
      </c>
      <c r="F1517" s="6" t="s">
        <v>16</v>
      </c>
      <c r="G1517" s="6" t="s">
        <v>66</v>
      </c>
      <c r="H1517" s="6" t="s">
        <v>22</v>
      </c>
      <c r="I1517" s="8">
        <v>0.6</v>
      </c>
      <c r="J1517" s="9">
        <v>6000</v>
      </c>
      <c r="K1517" s="10">
        <f t="shared" si="10"/>
        <v>3600</v>
      </c>
      <c r="L1517" s="10">
        <f t="shared" si="11"/>
        <v>900</v>
      </c>
      <c r="M1517" s="11">
        <v>0.25</v>
      </c>
      <c r="O1517" s="16"/>
      <c r="P1517" s="17"/>
      <c r="Q1517" s="12"/>
      <c r="R1517" s="13"/>
    </row>
    <row r="1518" spans="1:18" ht="15.75" customHeight="1">
      <c r="A1518" s="1" t="s">
        <v>39</v>
      </c>
      <c r="B1518" s="6" t="s">
        <v>27</v>
      </c>
      <c r="C1518" s="6">
        <v>1128299</v>
      </c>
      <c r="D1518" s="7">
        <v>44220</v>
      </c>
      <c r="E1518" s="6" t="s">
        <v>28</v>
      </c>
      <c r="F1518" s="6" t="s">
        <v>67</v>
      </c>
      <c r="G1518" s="6" t="s">
        <v>68</v>
      </c>
      <c r="H1518" s="6" t="s">
        <v>17</v>
      </c>
      <c r="I1518" s="8">
        <v>0.30000000000000004</v>
      </c>
      <c r="J1518" s="9">
        <v>3500</v>
      </c>
      <c r="K1518" s="10">
        <f t="shared" si="10"/>
        <v>1050.0000000000002</v>
      </c>
      <c r="L1518" s="10">
        <f t="shared" si="11"/>
        <v>367.50000000000006</v>
      </c>
      <c r="M1518" s="11">
        <v>0.35</v>
      </c>
      <c r="O1518" s="16"/>
      <c r="P1518" s="17"/>
      <c r="Q1518" s="12"/>
      <c r="R1518" s="13"/>
    </row>
    <row r="1519" spans="1:18" ht="15.75" customHeight="1">
      <c r="A1519" s="1"/>
      <c r="B1519" s="6" t="s">
        <v>27</v>
      </c>
      <c r="C1519" s="6">
        <v>1128299</v>
      </c>
      <c r="D1519" s="7">
        <v>44220</v>
      </c>
      <c r="E1519" s="6" t="s">
        <v>28</v>
      </c>
      <c r="F1519" s="6" t="s">
        <v>67</v>
      </c>
      <c r="G1519" s="6" t="s">
        <v>68</v>
      </c>
      <c r="H1519" s="6" t="s">
        <v>18</v>
      </c>
      <c r="I1519" s="8">
        <v>0.4</v>
      </c>
      <c r="J1519" s="9">
        <v>3500</v>
      </c>
      <c r="K1519" s="10">
        <f t="shared" si="10"/>
        <v>1400</v>
      </c>
      <c r="L1519" s="10">
        <f t="shared" si="11"/>
        <v>489.99999999999994</v>
      </c>
      <c r="M1519" s="11">
        <v>0.35</v>
      </c>
      <c r="O1519" s="16"/>
      <c r="P1519" s="17"/>
      <c r="Q1519" s="12"/>
      <c r="R1519" s="13"/>
    </row>
    <row r="1520" spans="1:18" ht="15.75" customHeight="1">
      <c r="A1520" s="1"/>
      <c r="B1520" s="6" t="s">
        <v>27</v>
      </c>
      <c r="C1520" s="6">
        <v>1128299</v>
      </c>
      <c r="D1520" s="7">
        <v>44220</v>
      </c>
      <c r="E1520" s="6" t="s">
        <v>28</v>
      </c>
      <c r="F1520" s="6" t="s">
        <v>67</v>
      </c>
      <c r="G1520" s="6" t="s">
        <v>68</v>
      </c>
      <c r="H1520" s="6" t="s">
        <v>19</v>
      </c>
      <c r="I1520" s="8">
        <v>0.4</v>
      </c>
      <c r="J1520" s="9">
        <v>3500</v>
      </c>
      <c r="K1520" s="10">
        <f t="shared" si="10"/>
        <v>1400</v>
      </c>
      <c r="L1520" s="10">
        <f t="shared" si="11"/>
        <v>489.99999999999994</v>
      </c>
      <c r="M1520" s="11">
        <v>0.35</v>
      </c>
      <c r="O1520" s="16"/>
      <c r="P1520" s="17"/>
      <c r="Q1520" s="12"/>
      <c r="R1520" s="13"/>
    </row>
    <row r="1521" spans="1:18" ht="15.75" customHeight="1">
      <c r="A1521" s="1"/>
      <c r="B1521" s="6" t="s">
        <v>27</v>
      </c>
      <c r="C1521" s="6">
        <v>1128299</v>
      </c>
      <c r="D1521" s="7">
        <v>44220</v>
      </c>
      <c r="E1521" s="6" t="s">
        <v>28</v>
      </c>
      <c r="F1521" s="6" t="s">
        <v>67</v>
      </c>
      <c r="G1521" s="6" t="s">
        <v>68</v>
      </c>
      <c r="H1521" s="6" t="s">
        <v>20</v>
      </c>
      <c r="I1521" s="8">
        <v>0.4</v>
      </c>
      <c r="J1521" s="9">
        <v>2000</v>
      </c>
      <c r="K1521" s="10">
        <f t="shared" si="10"/>
        <v>800</v>
      </c>
      <c r="L1521" s="10">
        <f t="shared" si="11"/>
        <v>280</v>
      </c>
      <c r="M1521" s="11">
        <v>0.35</v>
      </c>
      <c r="O1521" s="16"/>
      <c r="P1521" s="17"/>
      <c r="Q1521" s="12"/>
      <c r="R1521" s="13"/>
    </row>
    <row r="1522" spans="1:18" ht="15.75" customHeight="1">
      <c r="A1522" s="1"/>
      <c r="B1522" s="6" t="s">
        <v>27</v>
      </c>
      <c r="C1522" s="6">
        <v>1128299</v>
      </c>
      <c r="D1522" s="7">
        <v>44220</v>
      </c>
      <c r="E1522" s="6" t="s">
        <v>28</v>
      </c>
      <c r="F1522" s="6" t="s">
        <v>67</v>
      </c>
      <c r="G1522" s="6" t="s">
        <v>68</v>
      </c>
      <c r="H1522" s="6" t="s">
        <v>21</v>
      </c>
      <c r="I1522" s="8">
        <v>0.45000000000000007</v>
      </c>
      <c r="J1522" s="9">
        <v>1500</v>
      </c>
      <c r="K1522" s="10">
        <f t="shared" si="10"/>
        <v>675.00000000000011</v>
      </c>
      <c r="L1522" s="10">
        <f t="shared" si="11"/>
        <v>270.00000000000006</v>
      </c>
      <c r="M1522" s="11">
        <v>0.4</v>
      </c>
      <c r="O1522" s="16"/>
      <c r="P1522" s="17"/>
      <c r="Q1522" s="12"/>
      <c r="R1522" s="13"/>
    </row>
    <row r="1523" spans="1:18" ht="15.75" customHeight="1">
      <c r="A1523" s="1"/>
      <c r="B1523" s="6" t="s">
        <v>27</v>
      </c>
      <c r="C1523" s="6">
        <v>1128299</v>
      </c>
      <c r="D1523" s="7">
        <v>44220</v>
      </c>
      <c r="E1523" s="6" t="s">
        <v>28</v>
      </c>
      <c r="F1523" s="6" t="s">
        <v>67</v>
      </c>
      <c r="G1523" s="6" t="s">
        <v>68</v>
      </c>
      <c r="H1523" s="6" t="s">
        <v>22</v>
      </c>
      <c r="I1523" s="8">
        <v>0.4</v>
      </c>
      <c r="J1523" s="9">
        <v>4000</v>
      </c>
      <c r="K1523" s="10">
        <f t="shared" si="10"/>
        <v>1600</v>
      </c>
      <c r="L1523" s="10">
        <f t="shared" si="11"/>
        <v>480</v>
      </c>
      <c r="M1523" s="11">
        <v>0.3</v>
      </c>
      <c r="O1523" s="16"/>
      <c r="P1523" s="17"/>
      <c r="Q1523" s="12"/>
      <c r="R1523" s="13"/>
    </row>
    <row r="1524" spans="1:18" ht="15.75" customHeight="1">
      <c r="A1524" s="1"/>
      <c r="B1524" s="6" t="s">
        <v>27</v>
      </c>
      <c r="C1524" s="6">
        <v>1128299</v>
      </c>
      <c r="D1524" s="7">
        <v>44251</v>
      </c>
      <c r="E1524" s="6" t="s">
        <v>28</v>
      </c>
      <c r="F1524" s="6" t="s">
        <v>67</v>
      </c>
      <c r="G1524" s="6" t="s">
        <v>68</v>
      </c>
      <c r="H1524" s="6" t="s">
        <v>17</v>
      </c>
      <c r="I1524" s="8">
        <v>0.30000000000000004</v>
      </c>
      <c r="J1524" s="9">
        <v>4500</v>
      </c>
      <c r="K1524" s="10">
        <f t="shared" si="10"/>
        <v>1350.0000000000002</v>
      </c>
      <c r="L1524" s="10">
        <f t="shared" si="11"/>
        <v>472.50000000000006</v>
      </c>
      <c r="M1524" s="11">
        <v>0.35</v>
      </c>
      <c r="O1524" s="16"/>
      <c r="P1524" s="17"/>
      <c r="Q1524" s="12"/>
      <c r="R1524" s="13"/>
    </row>
    <row r="1525" spans="1:18" ht="15.75" customHeight="1">
      <c r="A1525" s="1"/>
      <c r="B1525" s="6" t="s">
        <v>27</v>
      </c>
      <c r="C1525" s="6">
        <v>1128299</v>
      </c>
      <c r="D1525" s="7">
        <v>44251</v>
      </c>
      <c r="E1525" s="6" t="s">
        <v>28</v>
      </c>
      <c r="F1525" s="6" t="s">
        <v>67</v>
      </c>
      <c r="G1525" s="6" t="s">
        <v>68</v>
      </c>
      <c r="H1525" s="6" t="s">
        <v>18</v>
      </c>
      <c r="I1525" s="8">
        <v>0.4</v>
      </c>
      <c r="J1525" s="9">
        <v>3500</v>
      </c>
      <c r="K1525" s="10">
        <f t="shared" si="10"/>
        <v>1400</v>
      </c>
      <c r="L1525" s="10">
        <f t="shared" si="11"/>
        <v>489.99999999999994</v>
      </c>
      <c r="M1525" s="11">
        <v>0.35</v>
      </c>
      <c r="O1525" s="16"/>
      <c r="P1525" s="17"/>
      <c r="Q1525" s="12"/>
      <c r="R1525" s="13"/>
    </row>
    <row r="1526" spans="1:18" ht="15.75" customHeight="1">
      <c r="A1526" s="1"/>
      <c r="B1526" s="6" t="s">
        <v>27</v>
      </c>
      <c r="C1526" s="6">
        <v>1128299</v>
      </c>
      <c r="D1526" s="7">
        <v>44251</v>
      </c>
      <c r="E1526" s="6" t="s">
        <v>28</v>
      </c>
      <c r="F1526" s="6" t="s">
        <v>67</v>
      </c>
      <c r="G1526" s="6" t="s">
        <v>68</v>
      </c>
      <c r="H1526" s="6" t="s">
        <v>19</v>
      </c>
      <c r="I1526" s="8">
        <v>0.4</v>
      </c>
      <c r="J1526" s="9">
        <v>3500</v>
      </c>
      <c r="K1526" s="10">
        <f t="shared" si="10"/>
        <v>1400</v>
      </c>
      <c r="L1526" s="10">
        <f t="shared" si="11"/>
        <v>489.99999999999994</v>
      </c>
      <c r="M1526" s="11">
        <v>0.35</v>
      </c>
      <c r="O1526" s="16"/>
      <c r="P1526" s="17"/>
      <c r="Q1526" s="12"/>
      <c r="R1526" s="13"/>
    </row>
    <row r="1527" spans="1:18" ht="15.75" customHeight="1">
      <c r="A1527" s="1"/>
      <c r="B1527" s="6" t="s">
        <v>27</v>
      </c>
      <c r="C1527" s="6">
        <v>1128299</v>
      </c>
      <c r="D1527" s="7">
        <v>44251</v>
      </c>
      <c r="E1527" s="6" t="s">
        <v>28</v>
      </c>
      <c r="F1527" s="6" t="s">
        <v>67</v>
      </c>
      <c r="G1527" s="6" t="s">
        <v>68</v>
      </c>
      <c r="H1527" s="6" t="s">
        <v>20</v>
      </c>
      <c r="I1527" s="8">
        <v>0.4</v>
      </c>
      <c r="J1527" s="9">
        <v>2000</v>
      </c>
      <c r="K1527" s="10">
        <f t="shared" si="10"/>
        <v>800</v>
      </c>
      <c r="L1527" s="10">
        <f t="shared" si="11"/>
        <v>280</v>
      </c>
      <c r="M1527" s="11">
        <v>0.35</v>
      </c>
      <c r="O1527" s="16"/>
      <c r="P1527" s="17"/>
      <c r="Q1527" s="12"/>
      <c r="R1527" s="13"/>
    </row>
    <row r="1528" spans="1:18" ht="15.75" customHeight="1">
      <c r="A1528" s="1"/>
      <c r="B1528" s="6" t="s">
        <v>27</v>
      </c>
      <c r="C1528" s="6">
        <v>1128299</v>
      </c>
      <c r="D1528" s="7">
        <v>44251</v>
      </c>
      <c r="E1528" s="6" t="s">
        <v>28</v>
      </c>
      <c r="F1528" s="6" t="s">
        <v>67</v>
      </c>
      <c r="G1528" s="6" t="s">
        <v>68</v>
      </c>
      <c r="H1528" s="6" t="s">
        <v>21</v>
      </c>
      <c r="I1528" s="8">
        <v>0.45000000000000007</v>
      </c>
      <c r="J1528" s="9">
        <v>1250</v>
      </c>
      <c r="K1528" s="10">
        <f t="shared" si="10"/>
        <v>562.50000000000011</v>
      </c>
      <c r="L1528" s="10">
        <f t="shared" si="11"/>
        <v>225.00000000000006</v>
      </c>
      <c r="M1528" s="11">
        <v>0.4</v>
      </c>
      <c r="O1528" s="16"/>
      <c r="P1528" s="17"/>
      <c r="Q1528" s="12"/>
      <c r="R1528" s="13"/>
    </row>
    <row r="1529" spans="1:18" ht="15.75" customHeight="1">
      <c r="A1529" s="1"/>
      <c r="B1529" s="6" t="s">
        <v>27</v>
      </c>
      <c r="C1529" s="6">
        <v>1128299</v>
      </c>
      <c r="D1529" s="7">
        <v>44251</v>
      </c>
      <c r="E1529" s="6" t="s">
        <v>28</v>
      </c>
      <c r="F1529" s="6" t="s">
        <v>67</v>
      </c>
      <c r="G1529" s="6" t="s">
        <v>68</v>
      </c>
      <c r="H1529" s="6" t="s">
        <v>22</v>
      </c>
      <c r="I1529" s="8">
        <v>0.4</v>
      </c>
      <c r="J1529" s="9">
        <v>3250</v>
      </c>
      <c r="K1529" s="10">
        <f t="shared" si="10"/>
        <v>1300</v>
      </c>
      <c r="L1529" s="10">
        <f t="shared" si="11"/>
        <v>390</v>
      </c>
      <c r="M1529" s="11">
        <v>0.3</v>
      </c>
      <c r="O1529" s="16"/>
      <c r="P1529" s="17"/>
      <c r="Q1529" s="12"/>
      <c r="R1529" s="13"/>
    </row>
    <row r="1530" spans="1:18" ht="15.75" customHeight="1">
      <c r="A1530" s="1"/>
      <c r="B1530" s="6" t="s">
        <v>27</v>
      </c>
      <c r="C1530" s="6">
        <v>1128299</v>
      </c>
      <c r="D1530" s="7">
        <v>44278</v>
      </c>
      <c r="E1530" s="6" t="s">
        <v>28</v>
      </c>
      <c r="F1530" s="6" t="s">
        <v>67</v>
      </c>
      <c r="G1530" s="6" t="s">
        <v>68</v>
      </c>
      <c r="H1530" s="6" t="s">
        <v>17</v>
      </c>
      <c r="I1530" s="8">
        <v>0.4</v>
      </c>
      <c r="J1530" s="9">
        <v>4750</v>
      </c>
      <c r="K1530" s="10">
        <f t="shared" si="10"/>
        <v>1900</v>
      </c>
      <c r="L1530" s="10">
        <f t="shared" si="11"/>
        <v>665</v>
      </c>
      <c r="M1530" s="11">
        <v>0.35</v>
      </c>
      <c r="O1530" s="16"/>
      <c r="P1530" s="17"/>
      <c r="Q1530" s="12"/>
      <c r="R1530" s="13"/>
    </row>
    <row r="1531" spans="1:18" ht="15.75" customHeight="1">
      <c r="A1531" s="1"/>
      <c r="B1531" s="6" t="s">
        <v>27</v>
      </c>
      <c r="C1531" s="6">
        <v>1128299</v>
      </c>
      <c r="D1531" s="7">
        <v>44278</v>
      </c>
      <c r="E1531" s="6" t="s">
        <v>28</v>
      </c>
      <c r="F1531" s="6" t="s">
        <v>67</v>
      </c>
      <c r="G1531" s="6" t="s">
        <v>68</v>
      </c>
      <c r="H1531" s="6" t="s">
        <v>18</v>
      </c>
      <c r="I1531" s="8">
        <v>0.5</v>
      </c>
      <c r="J1531" s="9">
        <v>3250</v>
      </c>
      <c r="K1531" s="10">
        <f t="shared" si="10"/>
        <v>1625</v>
      </c>
      <c r="L1531" s="10">
        <f t="shared" si="11"/>
        <v>568.75</v>
      </c>
      <c r="M1531" s="11">
        <v>0.35</v>
      </c>
      <c r="O1531" s="16"/>
      <c r="P1531" s="17"/>
      <c r="Q1531" s="12"/>
      <c r="R1531" s="13"/>
    </row>
    <row r="1532" spans="1:18" ht="15.75" customHeight="1">
      <c r="A1532" s="1"/>
      <c r="B1532" s="6" t="s">
        <v>27</v>
      </c>
      <c r="C1532" s="6">
        <v>1128299</v>
      </c>
      <c r="D1532" s="7">
        <v>44278</v>
      </c>
      <c r="E1532" s="6" t="s">
        <v>28</v>
      </c>
      <c r="F1532" s="6" t="s">
        <v>67</v>
      </c>
      <c r="G1532" s="6" t="s">
        <v>68</v>
      </c>
      <c r="H1532" s="6" t="s">
        <v>19</v>
      </c>
      <c r="I1532" s="8">
        <v>0.54999999999999993</v>
      </c>
      <c r="J1532" s="9">
        <v>3500</v>
      </c>
      <c r="K1532" s="10">
        <f t="shared" si="10"/>
        <v>1924.9999999999998</v>
      </c>
      <c r="L1532" s="10">
        <f t="shared" si="11"/>
        <v>673.74999999999989</v>
      </c>
      <c r="M1532" s="11">
        <v>0.35</v>
      </c>
      <c r="O1532" s="16"/>
      <c r="P1532" s="17"/>
      <c r="Q1532" s="12"/>
      <c r="R1532" s="13"/>
    </row>
    <row r="1533" spans="1:18" ht="15.75" customHeight="1">
      <c r="A1533" s="1"/>
      <c r="B1533" s="6" t="s">
        <v>27</v>
      </c>
      <c r="C1533" s="6">
        <v>1128299</v>
      </c>
      <c r="D1533" s="7">
        <v>44278</v>
      </c>
      <c r="E1533" s="6" t="s">
        <v>28</v>
      </c>
      <c r="F1533" s="6" t="s">
        <v>67</v>
      </c>
      <c r="G1533" s="6" t="s">
        <v>68</v>
      </c>
      <c r="H1533" s="6" t="s">
        <v>20</v>
      </c>
      <c r="I1533" s="8">
        <v>0.5</v>
      </c>
      <c r="J1533" s="9">
        <v>2500</v>
      </c>
      <c r="K1533" s="10">
        <f t="shared" si="10"/>
        <v>1250</v>
      </c>
      <c r="L1533" s="10">
        <f t="shared" si="11"/>
        <v>437.5</v>
      </c>
      <c r="M1533" s="11">
        <v>0.35</v>
      </c>
      <c r="O1533" s="16"/>
      <c r="P1533" s="17"/>
      <c r="Q1533" s="12"/>
      <c r="R1533" s="13"/>
    </row>
    <row r="1534" spans="1:18" ht="15.75" customHeight="1">
      <c r="A1534" s="1"/>
      <c r="B1534" s="6" t="s">
        <v>27</v>
      </c>
      <c r="C1534" s="6">
        <v>1128299</v>
      </c>
      <c r="D1534" s="7">
        <v>44278</v>
      </c>
      <c r="E1534" s="6" t="s">
        <v>28</v>
      </c>
      <c r="F1534" s="6" t="s">
        <v>67</v>
      </c>
      <c r="G1534" s="6" t="s">
        <v>68</v>
      </c>
      <c r="H1534" s="6" t="s">
        <v>21</v>
      </c>
      <c r="I1534" s="8">
        <v>0.55000000000000004</v>
      </c>
      <c r="J1534" s="9">
        <v>1000</v>
      </c>
      <c r="K1534" s="10">
        <f t="shared" si="10"/>
        <v>550</v>
      </c>
      <c r="L1534" s="10">
        <f t="shared" si="11"/>
        <v>220</v>
      </c>
      <c r="M1534" s="11">
        <v>0.4</v>
      </c>
      <c r="O1534" s="16"/>
      <c r="P1534" s="17"/>
      <c r="Q1534" s="12"/>
      <c r="R1534" s="13"/>
    </row>
    <row r="1535" spans="1:18" ht="15.75" customHeight="1">
      <c r="A1535" s="1"/>
      <c r="B1535" s="6" t="s">
        <v>27</v>
      </c>
      <c r="C1535" s="6">
        <v>1128299</v>
      </c>
      <c r="D1535" s="7">
        <v>44278</v>
      </c>
      <c r="E1535" s="6" t="s">
        <v>28</v>
      </c>
      <c r="F1535" s="6" t="s">
        <v>67</v>
      </c>
      <c r="G1535" s="6" t="s">
        <v>68</v>
      </c>
      <c r="H1535" s="6" t="s">
        <v>22</v>
      </c>
      <c r="I1535" s="8">
        <v>0.5</v>
      </c>
      <c r="J1535" s="9">
        <v>3000</v>
      </c>
      <c r="K1535" s="10">
        <f t="shared" si="10"/>
        <v>1500</v>
      </c>
      <c r="L1535" s="10">
        <f t="shared" si="11"/>
        <v>450</v>
      </c>
      <c r="M1535" s="11">
        <v>0.3</v>
      </c>
      <c r="O1535" s="16"/>
      <c r="P1535" s="17"/>
      <c r="Q1535" s="12"/>
      <c r="R1535" s="13"/>
    </row>
    <row r="1536" spans="1:18" ht="15.75" customHeight="1">
      <c r="A1536" s="1"/>
      <c r="B1536" s="6" t="s">
        <v>27</v>
      </c>
      <c r="C1536" s="6">
        <v>1128299</v>
      </c>
      <c r="D1536" s="7">
        <v>44310</v>
      </c>
      <c r="E1536" s="6" t="s">
        <v>28</v>
      </c>
      <c r="F1536" s="6" t="s">
        <v>67</v>
      </c>
      <c r="G1536" s="6" t="s">
        <v>68</v>
      </c>
      <c r="H1536" s="6" t="s">
        <v>17</v>
      </c>
      <c r="I1536" s="8">
        <v>0.55000000000000004</v>
      </c>
      <c r="J1536" s="9">
        <v>4750</v>
      </c>
      <c r="K1536" s="10">
        <f t="shared" ref="K1536:K1790" si="12">I1536*J1536</f>
        <v>2612.5</v>
      </c>
      <c r="L1536" s="10">
        <f t="shared" ref="L1536:L1790" si="13">K1536*M1536</f>
        <v>914.37499999999989</v>
      </c>
      <c r="M1536" s="11">
        <v>0.35</v>
      </c>
      <c r="O1536" s="16"/>
      <c r="P1536" s="17"/>
      <c r="Q1536" s="12"/>
      <c r="R1536" s="13"/>
    </row>
    <row r="1537" spans="1:18" ht="15.75" customHeight="1">
      <c r="A1537" s="1"/>
      <c r="B1537" s="6" t="s">
        <v>27</v>
      </c>
      <c r="C1537" s="6">
        <v>1128299</v>
      </c>
      <c r="D1537" s="7">
        <v>44310</v>
      </c>
      <c r="E1537" s="6" t="s">
        <v>28</v>
      </c>
      <c r="F1537" s="6" t="s">
        <v>67</v>
      </c>
      <c r="G1537" s="6" t="s">
        <v>68</v>
      </c>
      <c r="H1537" s="6" t="s">
        <v>18</v>
      </c>
      <c r="I1537" s="8">
        <v>0.60000000000000009</v>
      </c>
      <c r="J1537" s="9">
        <v>2750</v>
      </c>
      <c r="K1537" s="10">
        <f t="shared" si="12"/>
        <v>1650.0000000000002</v>
      </c>
      <c r="L1537" s="10">
        <f t="shared" si="13"/>
        <v>577.5</v>
      </c>
      <c r="M1537" s="11">
        <v>0.35</v>
      </c>
      <c r="O1537" s="16"/>
      <c r="P1537" s="17"/>
      <c r="Q1537" s="12"/>
      <c r="R1537" s="13"/>
    </row>
    <row r="1538" spans="1:18" ht="15.75" customHeight="1">
      <c r="A1538" s="1"/>
      <c r="B1538" s="6" t="s">
        <v>27</v>
      </c>
      <c r="C1538" s="6">
        <v>1128299</v>
      </c>
      <c r="D1538" s="7">
        <v>44310</v>
      </c>
      <c r="E1538" s="6" t="s">
        <v>28</v>
      </c>
      <c r="F1538" s="6" t="s">
        <v>67</v>
      </c>
      <c r="G1538" s="6" t="s">
        <v>68</v>
      </c>
      <c r="H1538" s="6" t="s">
        <v>19</v>
      </c>
      <c r="I1538" s="8">
        <v>0.60000000000000009</v>
      </c>
      <c r="J1538" s="9">
        <v>3250</v>
      </c>
      <c r="K1538" s="10">
        <f t="shared" si="12"/>
        <v>1950.0000000000002</v>
      </c>
      <c r="L1538" s="10">
        <f t="shared" si="13"/>
        <v>682.5</v>
      </c>
      <c r="M1538" s="11">
        <v>0.35</v>
      </c>
      <c r="O1538" s="16"/>
      <c r="P1538" s="17"/>
      <c r="Q1538" s="12"/>
      <c r="R1538" s="13"/>
    </row>
    <row r="1539" spans="1:18" ht="15.75" customHeight="1">
      <c r="A1539" s="1"/>
      <c r="B1539" s="6" t="s">
        <v>27</v>
      </c>
      <c r="C1539" s="6">
        <v>1128299</v>
      </c>
      <c r="D1539" s="7">
        <v>44310</v>
      </c>
      <c r="E1539" s="6" t="s">
        <v>28</v>
      </c>
      <c r="F1539" s="6" t="s">
        <v>67</v>
      </c>
      <c r="G1539" s="6" t="s">
        <v>68</v>
      </c>
      <c r="H1539" s="6" t="s">
        <v>20</v>
      </c>
      <c r="I1539" s="8">
        <v>0.45000000000000007</v>
      </c>
      <c r="J1539" s="9">
        <v>2250</v>
      </c>
      <c r="K1539" s="10">
        <f t="shared" si="12"/>
        <v>1012.5000000000001</v>
      </c>
      <c r="L1539" s="10">
        <f t="shared" si="13"/>
        <v>354.375</v>
      </c>
      <c r="M1539" s="11">
        <v>0.35</v>
      </c>
      <c r="O1539" s="16"/>
      <c r="P1539" s="17"/>
      <c r="Q1539" s="12"/>
      <c r="R1539" s="13"/>
    </row>
    <row r="1540" spans="1:18" ht="15.75" customHeight="1">
      <c r="A1540" s="1"/>
      <c r="B1540" s="6" t="s">
        <v>27</v>
      </c>
      <c r="C1540" s="6">
        <v>1128299</v>
      </c>
      <c r="D1540" s="7">
        <v>44310</v>
      </c>
      <c r="E1540" s="6" t="s">
        <v>28</v>
      </c>
      <c r="F1540" s="6" t="s">
        <v>67</v>
      </c>
      <c r="G1540" s="6" t="s">
        <v>68</v>
      </c>
      <c r="H1540" s="6" t="s">
        <v>21</v>
      </c>
      <c r="I1540" s="8">
        <v>0.50000000000000011</v>
      </c>
      <c r="J1540" s="9">
        <v>1250</v>
      </c>
      <c r="K1540" s="10">
        <f t="shared" si="12"/>
        <v>625.00000000000011</v>
      </c>
      <c r="L1540" s="10">
        <f t="shared" si="13"/>
        <v>250.00000000000006</v>
      </c>
      <c r="M1540" s="11">
        <v>0.4</v>
      </c>
      <c r="O1540" s="16"/>
      <c r="P1540" s="17"/>
      <c r="Q1540" s="12"/>
      <c r="R1540" s="13"/>
    </row>
    <row r="1541" spans="1:18" ht="15.75" customHeight="1">
      <c r="A1541" s="1"/>
      <c r="B1541" s="6" t="s">
        <v>27</v>
      </c>
      <c r="C1541" s="6">
        <v>1128299</v>
      </c>
      <c r="D1541" s="7">
        <v>44310</v>
      </c>
      <c r="E1541" s="6" t="s">
        <v>28</v>
      </c>
      <c r="F1541" s="6" t="s">
        <v>67</v>
      </c>
      <c r="G1541" s="6" t="s">
        <v>68</v>
      </c>
      <c r="H1541" s="6" t="s">
        <v>22</v>
      </c>
      <c r="I1541" s="8">
        <v>0.65000000000000013</v>
      </c>
      <c r="J1541" s="9">
        <v>3000</v>
      </c>
      <c r="K1541" s="10">
        <f t="shared" si="12"/>
        <v>1950.0000000000005</v>
      </c>
      <c r="L1541" s="10">
        <f t="shared" si="13"/>
        <v>585.00000000000011</v>
      </c>
      <c r="M1541" s="11">
        <v>0.3</v>
      </c>
      <c r="O1541" s="16"/>
      <c r="P1541" s="17"/>
      <c r="Q1541" s="12"/>
      <c r="R1541" s="13"/>
    </row>
    <row r="1542" spans="1:18" ht="15.75" customHeight="1">
      <c r="A1542" s="1"/>
      <c r="B1542" s="6" t="s">
        <v>27</v>
      </c>
      <c r="C1542" s="6">
        <v>1128299</v>
      </c>
      <c r="D1542" s="7">
        <v>44341</v>
      </c>
      <c r="E1542" s="6" t="s">
        <v>28</v>
      </c>
      <c r="F1542" s="6" t="s">
        <v>67</v>
      </c>
      <c r="G1542" s="6" t="s">
        <v>68</v>
      </c>
      <c r="H1542" s="6" t="s">
        <v>17</v>
      </c>
      <c r="I1542" s="8">
        <v>0.5</v>
      </c>
      <c r="J1542" s="9">
        <v>5000</v>
      </c>
      <c r="K1542" s="10">
        <f t="shared" si="12"/>
        <v>2500</v>
      </c>
      <c r="L1542" s="10">
        <f t="shared" si="13"/>
        <v>875</v>
      </c>
      <c r="M1542" s="11">
        <v>0.35</v>
      </c>
      <c r="O1542" s="16"/>
      <c r="P1542" s="17"/>
      <c r="Q1542" s="12"/>
      <c r="R1542" s="13"/>
    </row>
    <row r="1543" spans="1:18" ht="15.75" customHeight="1">
      <c r="A1543" s="1"/>
      <c r="B1543" s="6" t="s">
        <v>27</v>
      </c>
      <c r="C1543" s="6">
        <v>1128299</v>
      </c>
      <c r="D1543" s="7">
        <v>44341</v>
      </c>
      <c r="E1543" s="6" t="s">
        <v>28</v>
      </c>
      <c r="F1543" s="6" t="s">
        <v>67</v>
      </c>
      <c r="G1543" s="6" t="s">
        <v>68</v>
      </c>
      <c r="H1543" s="6" t="s">
        <v>18</v>
      </c>
      <c r="I1543" s="8">
        <v>0.55000000000000004</v>
      </c>
      <c r="J1543" s="9">
        <v>3500</v>
      </c>
      <c r="K1543" s="10">
        <f t="shared" si="12"/>
        <v>1925.0000000000002</v>
      </c>
      <c r="L1543" s="10">
        <f t="shared" si="13"/>
        <v>673.75</v>
      </c>
      <c r="M1543" s="11">
        <v>0.35</v>
      </c>
      <c r="O1543" s="16"/>
      <c r="P1543" s="17"/>
      <c r="Q1543" s="12"/>
      <c r="R1543" s="13"/>
    </row>
    <row r="1544" spans="1:18" ht="15.75" customHeight="1">
      <c r="A1544" s="1"/>
      <c r="B1544" s="6" t="s">
        <v>27</v>
      </c>
      <c r="C1544" s="6">
        <v>1128299</v>
      </c>
      <c r="D1544" s="7">
        <v>44341</v>
      </c>
      <c r="E1544" s="6" t="s">
        <v>28</v>
      </c>
      <c r="F1544" s="6" t="s">
        <v>67</v>
      </c>
      <c r="G1544" s="6" t="s">
        <v>68</v>
      </c>
      <c r="H1544" s="6" t="s">
        <v>19</v>
      </c>
      <c r="I1544" s="8">
        <v>0.55000000000000004</v>
      </c>
      <c r="J1544" s="9">
        <v>3500</v>
      </c>
      <c r="K1544" s="10">
        <f t="shared" si="12"/>
        <v>1925.0000000000002</v>
      </c>
      <c r="L1544" s="10">
        <f t="shared" si="13"/>
        <v>673.75</v>
      </c>
      <c r="M1544" s="11">
        <v>0.35</v>
      </c>
      <c r="O1544" s="16"/>
      <c r="P1544" s="17"/>
      <c r="Q1544" s="12"/>
      <c r="R1544" s="13"/>
    </row>
    <row r="1545" spans="1:18" ht="15.75" customHeight="1">
      <c r="A1545" s="1"/>
      <c r="B1545" s="6" t="s">
        <v>27</v>
      </c>
      <c r="C1545" s="6">
        <v>1128299</v>
      </c>
      <c r="D1545" s="7">
        <v>44341</v>
      </c>
      <c r="E1545" s="6" t="s">
        <v>28</v>
      </c>
      <c r="F1545" s="6" t="s">
        <v>67</v>
      </c>
      <c r="G1545" s="6" t="s">
        <v>68</v>
      </c>
      <c r="H1545" s="6" t="s">
        <v>20</v>
      </c>
      <c r="I1545" s="8">
        <v>0.5</v>
      </c>
      <c r="J1545" s="9">
        <v>2750</v>
      </c>
      <c r="K1545" s="10">
        <f t="shared" si="12"/>
        <v>1375</v>
      </c>
      <c r="L1545" s="10">
        <f t="shared" si="13"/>
        <v>481.24999999999994</v>
      </c>
      <c r="M1545" s="11">
        <v>0.35</v>
      </c>
      <c r="O1545" s="16"/>
      <c r="P1545" s="17"/>
      <c r="Q1545" s="12"/>
      <c r="R1545" s="13"/>
    </row>
    <row r="1546" spans="1:18" ht="15.75" customHeight="1">
      <c r="A1546" s="1"/>
      <c r="B1546" s="6" t="s">
        <v>27</v>
      </c>
      <c r="C1546" s="6">
        <v>1128299</v>
      </c>
      <c r="D1546" s="7">
        <v>44341</v>
      </c>
      <c r="E1546" s="6" t="s">
        <v>28</v>
      </c>
      <c r="F1546" s="6" t="s">
        <v>67</v>
      </c>
      <c r="G1546" s="6" t="s">
        <v>68</v>
      </c>
      <c r="H1546" s="6" t="s">
        <v>21</v>
      </c>
      <c r="I1546" s="8">
        <v>0.44999999999999996</v>
      </c>
      <c r="J1546" s="9">
        <v>1750</v>
      </c>
      <c r="K1546" s="10">
        <f t="shared" si="12"/>
        <v>787.49999999999989</v>
      </c>
      <c r="L1546" s="10">
        <f t="shared" si="13"/>
        <v>315</v>
      </c>
      <c r="M1546" s="11">
        <v>0.4</v>
      </c>
      <c r="O1546" s="16"/>
      <c r="P1546" s="17"/>
      <c r="Q1546" s="12"/>
      <c r="R1546" s="13"/>
    </row>
    <row r="1547" spans="1:18" ht="15.75" customHeight="1">
      <c r="A1547" s="1"/>
      <c r="B1547" s="6" t="s">
        <v>27</v>
      </c>
      <c r="C1547" s="6">
        <v>1128299</v>
      </c>
      <c r="D1547" s="7">
        <v>44341</v>
      </c>
      <c r="E1547" s="6" t="s">
        <v>28</v>
      </c>
      <c r="F1547" s="6" t="s">
        <v>67</v>
      </c>
      <c r="G1547" s="6" t="s">
        <v>68</v>
      </c>
      <c r="H1547" s="6" t="s">
        <v>22</v>
      </c>
      <c r="I1547" s="8">
        <v>0.6</v>
      </c>
      <c r="J1547" s="9">
        <v>5250</v>
      </c>
      <c r="K1547" s="10">
        <f t="shared" si="12"/>
        <v>3150</v>
      </c>
      <c r="L1547" s="10">
        <f t="shared" si="13"/>
        <v>945</v>
      </c>
      <c r="M1547" s="11">
        <v>0.3</v>
      </c>
      <c r="O1547" s="16"/>
      <c r="P1547" s="17"/>
      <c r="Q1547" s="12"/>
      <c r="R1547" s="13"/>
    </row>
    <row r="1548" spans="1:18" ht="15.75" customHeight="1">
      <c r="A1548" s="1"/>
      <c r="B1548" s="6" t="s">
        <v>27</v>
      </c>
      <c r="C1548" s="6">
        <v>1128299</v>
      </c>
      <c r="D1548" s="7">
        <v>44371</v>
      </c>
      <c r="E1548" s="6" t="s">
        <v>28</v>
      </c>
      <c r="F1548" s="6" t="s">
        <v>67</v>
      </c>
      <c r="G1548" s="6" t="s">
        <v>68</v>
      </c>
      <c r="H1548" s="6" t="s">
        <v>17</v>
      </c>
      <c r="I1548" s="8">
        <v>0.54999999999999993</v>
      </c>
      <c r="J1548" s="9">
        <v>7750</v>
      </c>
      <c r="K1548" s="10">
        <f t="shared" si="12"/>
        <v>4262.4999999999991</v>
      </c>
      <c r="L1548" s="10">
        <f t="shared" si="13"/>
        <v>1491.8749999999995</v>
      </c>
      <c r="M1548" s="11">
        <v>0.35</v>
      </c>
      <c r="O1548" s="16"/>
      <c r="P1548" s="17"/>
      <c r="Q1548" s="12"/>
      <c r="R1548" s="13"/>
    </row>
    <row r="1549" spans="1:18" ht="15.75" customHeight="1">
      <c r="A1549" s="1"/>
      <c r="B1549" s="6" t="s">
        <v>27</v>
      </c>
      <c r="C1549" s="6">
        <v>1128299</v>
      </c>
      <c r="D1549" s="7">
        <v>44371</v>
      </c>
      <c r="E1549" s="6" t="s">
        <v>28</v>
      </c>
      <c r="F1549" s="6" t="s">
        <v>67</v>
      </c>
      <c r="G1549" s="6" t="s">
        <v>68</v>
      </c>
      <c r="H1549" s="6" t="s">
        <v>18</v>
      </c>
      <c r="I1549" s="8">
        <v>0.64999999999999991</v>
      </c>
      <c r="J1549" s="9">
        <v>6500</v>
      </c>
      <c r="K1549" s="10">
        <f t="shared" si="12"/>
        <v>4224.9999999999991</v>
      </c>
      <c r="L1549" s="10">
        <f t="shared" si="13"/>
        <v>1478.7499999999995</v>
      </c>
      <c r="M1549" s="11">
        <v>0.35</v>
      </c>
      <c r="O1549" s="16"/>
      <c r="P1549" s="17"/>
      <c r="Q1549" s="12"/>
      <c r="R1549" s="13"/>
    </row>
    <row r="1550" spans="1:18" ht="15.75" customHeight="1">
      <c r="A1550" s="1"/>
      <c r="B1550" s="6" t="s">
        <v>27</v>
      </c>
      <c r="C1550" s="6">
        <v>1128299</v>
      </c>
      <c r="D1550" s="7">
        <v>44371</v>
      </c>
      <c r="E1550" s="6" t="s">
        <v>28</v>
      </c>
      <c r="F1550" s="6" t="s">
        <v>67</v>
      </c>
      <c r="G1550" s="6" t="s">
        <v>68</v>
      </c>
      <c r="H1550" s="6" t="s">
        <v>19</v>
      </c>
      <c r="I1550" s="8">
        <v>0.79999999999999993</v>
      </c>
      <c r="J1550" s="9">
        <v>6500</v>
      </c>
      <c r="K1550" s="10">
        <f t="shared" si="12"/>
        <v>5200</v>
      </c>
      <c r="L1550" s="10">
        <f t="shared" si="13"/>
        <v>1819.9999999999998</v>
      </c>
      <c r="M1550" s="11">
        <v>0.35</v>
      </c>
      <c r="O1550" s="16"/>
      <c r="P1550" s="17"/>
      <c r="Q1550" s="12"/>
      <c r="R1550" s="13"/>
    </row>
    <row r="1551" spans="1:18" ht="15.75" customHeight="1">
      <c r="A1551" s="1"/>
      <c r="B1551" s="6" t="s">
        <v>27</v>
      </c>
      <c r="C1551" s="6">
        <v>1128299</v>
      </c>
      <c r="D1551" s="7">
        <v>44371</v>
      </c>
      <c r="E1551" s="6" t="s">
        <v>28</v>
      </c>
      <c r="F1551" s="6" t="s">
        <v>67</v>
      </c>
      <c r="G1551" s="6" t="s">
        <v>68</v>
      </c>
      <c r="H1551" s="6" t="s">
        <v>20</v>
      </c>
      <c r="I1551" s="8">
        <v>0.79999999999999993</v>
      </c>
      <c r="J1551" s="9">
        <v>5250</v>
      </c>
      <c r="K1551" s="10">
        <f t="shared" si="12"/>
        <v>4200</v>
      </c>
      <c r="L1551" s="10">
        <f t="shared" si="13"/>
        <v>1470</v>
      </c>
      <c r="M1551" s="11">
        <v>0.35</v>
      </c>
      <c r="O1551" s="16"/>
      <c r="P1551" s="17"/>
      <c r="Q1551" s="12"/>
      <c r="R1551" s="13"/>
    </row>
    <row r="1552" spans="1:18" ht="15.75" customHeight="1">
      <c r="A1552" s="1"/>
      <c r="B1552" s="6" t="s">
        <v>27</v>
      </c>
      <c r="C1552" s="6">
        <v>1128299</v>
      </c>
      <c r="D1552" s="7">
        <v>44371</v>
      </c>
      <c r="E1552" s="6" t="s">
        <v>28</v>
      </c>
      <c r="F1552" s="6" t="s">
        <v>67</v>
      </c>
      <c r="G1552" s="6" t="s">
        <v>68</v>
      </c>
      <c r="H1552" s="6" t="s">
        <v>21</v>
      </c>
      <c r="I1552" s="8">
        <v>0.9</v>
      </c>
      <c r="J1552" s="9">
        <v>4000</v>
      </c>
      <c r="K1552" s="10">
        <f t="shared" si="12"/>
        <v>3600</v>
      </c>
      <c r="L1552" s="10">
        <f t="shared" si="13"/>
        <v>1440</v>
      </c>
      <c r="M1552" s="11">
        <v>0.4</v>
      </c>
      <c r="O1552" s="16"/>
      <c r="P1552" s="17"/>
      <c r="Q1552" s="12"/>
      <c r="R1552" s="13"/>
    </row>
    <row r="1553" spans="1:18" ht="15.75" customHeight="1">
      <c r="A1553" s="1"/>
      <c r="B1553" s="6" t="s">
        <v>27</v>
      </c>
      <c r="C1553" s="6">
        <v>1128299</v>
      </c>
      <c r="D1553" s="7">
        <v>44371</v>
      </c>
      <c r="E1553" s="6" t="s">
        <v>28</v>
      </c>
      <c r="F1553" s="6" t="s">
        <v>67</v>
      </c>
      <c r="G1553" s="6" t="s">
        <v>68</v>
      </c>
      <c r="H1553" s="6" t="s">
        <v>22</v>
      </c>
      <c r="I1553" s="8">
        <v>1.05</v>
      </c>
      <c r="J1553" s="9">
        <v>7000</v>
      </c>
      <c r="K1553" s="10">
        <f t="shared" si="12"/>
        <v>7350</v>
      </c>
      <c r="L1553" s="10">
        <f t="shared" si="13"/>
        <v>2205</v>
      </c>
      <c r="M1553" s="11">
        <v>0.3</v>
      </c>
      <c r="O1553" s="16"/>
      <c r="P1553" s="17"/>
      <c r="Q1553" s="12"/>
      <c r="R1553" s="13"/>
    </row>
    <row r="1554" spans="1:18" ht="15.75" customHeight="1">
      <c r="A1554" s="1"/>
      <c r="B1554" s="6" t="s">
        <v>27</v>
      </c>
      <c r="C1554" s="6">
        <v>1128299</v>
      </c>
      <c r="D1554" s="7">
        <v>44400</v>
      </c>
      <c r="E1554" s="6" t="s">
        <v>28</v>
      </c>
      <c r="F1554" s="6" t="s">
        <v>67</v>
      </c>
      <c r="G1554" s="6" t="s">
        <v>68</v>
      </c>
      <c r="H1554" s="6" t="s">
        <v>17</v>
      </c>
      <c r="I1554" s="8">
        <v>0.85</v>
      </c>
      <c r="J1554" s="9">
        <v>8500</v>
      </c>
      <c r="K1554" s="10">
        <f t="shared" si="12"/>
        <v>7225</v>
      </c>
      <c r="L1554" s="10">
        <f t="shared" si="13"/>
        <v>2528.75</v>
      </c>
      <c r="M1554" s="11">
        <v>0.35</v>
      </c>
      <c r="O1554" s="16"/>
      <c r="P1554" s="17"/>
      <c r="Q1554" s="12"/>
      <c r="R1554" s="13"/>
    </row>
    <row r="1555" spans="1:18" ht="15.75" customHeight="1">
      <c r="A1555" s="1"/>
      <c r="B1555" s="6" t="s">
        <v>27</v>
      </c>
      <c r="C1555" s="6">
        <v>1128299</v>
      </c>
      <c r="D1555" s="7">
        <v>44400</v>
      </c>
      <c r="E1555" s="6" t="s">
        <v>28</v>
      </c>
      <c r="F1555" s="6" t="s">
        <v>67</v>
      </c>
      <c r="G1555" s="6" t="s">
        <v>68</v>
      </c>
      <c r="H1555" s="6" t="s">
        <v>18</v>
      </c>
      <c r="I1555" s="8">
        <v>0.9</v>
      </c>
      <c r="J1555" s="9">
        <v>7000</v>
      </c>
      <c r="K1555" s="10">
        <f t="shared" si="12"/>
        <v>6300</v>
      </c>
      <c r="L1555" s="10">
        <f t="shared" si="13"/>
        <v>2205</v>
      </c>
      <c r="M1555" s="11">
        <v>0.35</v>
      </c>
      <c r="O1555" s="16"/>
      <c r="P1555" s="17"/>
      <c r="Q1555" s="12"/>
      <c r="R1555" s="13"/>
    </row>
    <row r="1556" spans="1:18" ht="15.75" customHeight="1">
      <c r="A1556" s="1"/>
      <c r="B1556" s="6" t="s">
        <v>27</v>
      </c>
      <c r="C1556" s="6">
        <v>1128299</v>
      </c>
      <c r="D1556" s="7">
        <v>44400</v>
      </c>
      <c r="E1556" s="6" t="s">
        <v>28</v>
      </c>
      <c r="F1556" s="6" t="s">
        <v>67</v>
      </c>
      <c r="G1556" s="6" t="s">
        <v>68</v>
      </c>
      <c r="H1556" s="6" t="s">
        <v>19</v>
      </c>
      <c r="I1556" s="8">
        <v>0.9</v>
      </c>
      <c r="J1556" s="9">
        <v>6500</v>
      </c>
      <c r="K1556" s="10">
        <f t="shared" si="12"/>
        <v>5850</v>
      </c>
      <c r="L1556" s="10">
        <f t="shared" si="13"/>
        <v>2047.4999999999998</v>
      </c>
      <c r="M1556" s="11">
        <v>0.35</v>
      </c>
      <c r="O1556" s="16"/>
      <c r="P1556" s="17"/>
      <c r="Q1556" s="12"/>
      <c r="R1556" s="13"/>
    </row>
    <row r="1557" spans="1:18" ht="15.75" customHeight="1">
      <c r="A1557" s="1"/>
      <c r="B1557" s="6" t="s">
        <v>27</v>
      </c>
      <c r="C1557" s="6">
        <v>1128299</v>
      </c>
      <c r="D1557" s="7">
        <v>44400</v>
      </c>
      <c r="E1557" s="6" t="s">
        <v>28</v>
      </c>
      <c r="F1557" s="6" t="s">
        <v>67</v>
      </c>
      <c r="G1557" s="6" t="s">
        <v>68</v>
      </c>
      <c r="H1557" s="6" t="s">
        <v>20</v>
      </c>
      <c r="I1557" s="8">
        <v>0.85</v>
      </c>
      <c r="J1557" s="9">
        <v>5500</v>
      </c>
      <c r="K1557" s="10">
        <f t="shared" si="12"/>
        <v>4675</v>
      </c>
      <c r="L1557" s="10">
        <f t="shared" si="13"/>
        <v>1636.25</v>
      </c>
      <c r="M1557" s="11">
        <v>0.35</v>
      </c>
      <c r="O1557" s="16"/>
      <c r="P1557" s="17"/>
      <c r="Q1557" s="12"/>
      <c r="R1557" s="13"/>
    </row>
    <row r="1558" spans="1:18" ht="15.75" customHeight="1">
      <c r="A1558" s="1"/>
      <c r="B1558" s="6" t="s">
        <v>27</v>
      </c>
      <c r="C1558" s="6">
        <v>1128299</v>
      </c>
      <c r="D1558" s="7">
        <v>44400</v>
      </c>
      <c r="E1558" s="6" t="s">
        <v>28</v>
      </c>
      <c r="F1558" s="6" t="s">
        <v>67</v>
      </c>
      <c r="G1558" s="6" t="s">
        <v>68</v>
      </c>
      <c r="H1558" s="6" t="s">
        <v>21</v>
      </c>
      <c r="I1558" s="8">
        <v>0.9</v>
      </c>
      <c r="J1558" s="9">
        <v>6000</v>
      </c>
      <c r="K1558" s="10">
        <f t="shared" si="12"/>
        <v>5400</v>
      </c>
      <c r="L1558" s="10">
        <f t="shared" si="13"/>
        <v>2160</v>
      </c>
      <c r="M1558" s="11">
        <v>0.4</v>
      </c>
      <c r="O1558" s="16"/>
      <c r="P1558" s="17"/>
      <c r="Q1558" s="12"/>
      <c r="R1558" s="13"/>
    </row>
    <row r="1559" spans="1:18" ht="15.75" customHeight="1">
      <c r="A1559" s="1"/>
      <c r="B1559" s="6" t="s">
        <v>27</v>
      </c>
      <c r="C1559" s="6">
        <v>1128299</v>
      </c>
      <c r="D1559" s="7">
        <v>44400</v>
      </c>
      <c r="E1559" s="6" t="s">
        <v>28</v>
      </c>
      <c r="F1559" s="6" t="s">
        <v>67</v>
      </c>
      <c r="G1559" s="6" t="s">
        <v>68</v>
      </c>
      <c r="H1559" s="6" t="s">
        <v>22</v>
      </c>
      <c r="I1559" s="8">
        <v>1.05</v>
      </c>
      <c r="J1559" s="9">
        <v>6000</v>
      </c>
      <c r="K1559" s="10">
        <f t="shared" si="12"/>
        <v>6300</v>
      </c>
      <c r="L1559" s="10">
        <f t="shared" si="13"/>
        <v>1890</v>
      </c>
      <c r="M1559" s="11">
        <v>0.3</v>
      </c>
      <c r="O1559" s="16"/>
      <c r="P1559" s="17"/>
      <c r="Q1559" s="12"/>
      <c r="R1559" s="13"/>
    </row>
    <row r="1560" spans="1:18" ht="15.75" customHeight="1">
      <c r="A1560" s="1"/>
      <c r="B1560" s="6" t="s">
        <v>27</v>
      </c>
      <c r="C1560" s="6">
        <v>1128299</v>
      </c>
      <c r="D1560" s="7">
        <v>44432</v>
      </c>
      <c r="E1560" s="6" t="s">
        <v>28</v>
      </c>
      <c r="F1560" s="6" t="s">
        <v>67</v>
      </c>
      <c r="G1560" s="6" t="s">
        <v>68</v>
      </c>
      <c r="H1560" s="6" t="s">
        <v>17</v>
      </c>
      <c r="I1560" s="8">
        <v>0.9</v>
      </c>
      <c r="J1560" s="9">
        <v>8000</v>
      </c>
      <c r="K1560" s="10">
        <f t="shared" si="12"/>
        <v>7200</v>
      </c>
      <c r="L1560" s="10">
        <f t="shared" si="13"/>
        <v>2520</v>
      </c>
      <c r="M1560" s="11">
        <v>0.35</v>
      </c>
      <c r="O1560" s="16"/>
      <c r="P1560" s="17"/>
      <c r="Q1560" s="12"/>
      <c r="R1560" s="13"/>
    </row>
    <row r="1561" spans="1:18" ht="15.75" customHeight="1">
      <c r="A1561" s="1"/>
      <c r="B1561" s="6" t="s">
        <v>27</v>
      </c>
      <c r="C1561" s="6">
        <v>1128299</v>
      </c>
      <c r="D1561" s="7">
        <v>44432</v>
      </c>
      <c r="E1561" s="6" t="s">
        <v>28</v>
      </c>
      <c r="F1561" s="6" t="s">
        <v>67</v>
      </c>
      <c r="G1561" s="6" t="s">
        <v>68</v>
      </c>
      <c r="H1561" s="6" t="s">
        <v>18</v>
      </c>
      <c r="I1561" s="8">
        <v>0.8</v>
      </c>
      <c r="J1561" s="9">
        <v>7750</v>
      </c>
      <c r="K1561" s="10">
        <f t="shared" si="12"/>
        <v>6200</v>
      </c>
      <c r="L1561" s="10">
        <f t="shared" si="13"/>
        <v>2170</v>
      </c>
      <c r="M1561" s="11">
        <v>0.35</v>
      </c>
      <c r="O1561" s="16"/>
      <c r="P1561" s="17"/>
      <c r="Q1561" s="12"/>
      <c r="R1561" s="13"/>
    </row>
    <row r="1562" spans="1:18" ht="15.75" customHeight="1">
      <c r="A1562" s="1"/>
      <c r="B1562" s="6" t="s">
        <v>27</v>
      </c>
      <c r="C1562" s="6">
        <v>1128299</v>
      </c>
      <c r="D1562" s="7">
        <v>44432</v>
      </c>
      <c r="E1562" s="6" t="s">
        <v>28</v>
      </c>
      <c r="F1562" s="6" t="s">
        <v>67</v>
      </c>
      <c r="G1562" s="6" t="s">
        <v>68</v>
      </c>
      <c r="H1562" s="6" t="s">
        <v>19</v>
      </c>
      <c r="I1562" s="8">
        <v>0.70000000000000007</v>
      </c>
      <c r="J1562" s="9">
        <v>6500</v>
      </c>
      <c r="K1562" s="10">
        <f t="shared" si="12"/>
        <v>4550</v>
      </c>
      <c r="L1562" s="10">
        <f t="shared" si="13"/>
        <v>1592.5</v>
      </c>
      <c r="M1562" s="11">
        <v>0.35</v>
      </c>
      <c r="O1562" s="16"/>
      <c r="P1562" s="17"/>
      <c r="Q1562" s="12"/>
      <c r="R1562" s="13"/>
    </row>
    <row r="1563" spans="1:18" ht="15.75" customHeight="1">
      <c r="A1563" s="1"/>
      <c r="B1563" s="6" t="s">
        <v>27</v>
      </c>
      <c r="C1563" s="6">
        <v>1128299</v>
      </c>
      <c r="D1563" s="7">
        <v>44432</v>
      </c>
      <c r="E1563" s="6" t="s">
        <v>28</v>
      </c>
      <c r="F1563" s="6" t="s">
        <v>67</v>
      </c>
      <c r="G1563" s="6" t="s">
        <v>68</v>
      </c>
      <c r="H1563" s="6" t="s">
        <v>20</v>
      </c>
      <c r="I1563" s="8">
        <v>0.70000000000000007</v>
      </c>
      <c r="J1563" s="9">
        <v>4250</v>
      </c>
      <c r="K1563" s="10">
        <f t="shared" si="12"/>
        <v>2975.0000000000005</v>
      </c>
      <c r="L1563" s="10">
        <f t="shared" si="13"/>
        <v>1041.25</v>
      </c>
      <c r="M1563" s="11">
        <v>0.35</v>
      </c>
      <c r="O1563" s="16"/>
      <c r="P1563" s="17"/>
      <c r="Q1563" s="12"/>
      <c r="R1563" s="13"/>
    </row>
    <row r="1564" spans="1:18" ht="15.75" customHeight="1">
      <c r="A1564" s="1"/>
      <c r="B1564" s="6" t="s">
        <v>27</v>
      </c>
      <c r="C1564" s="6">
        <v>1128299</v>
      </c>
      <c r="D1564" s="7">
        <v>44432</v>
      </c>
      <c r="E1564" s="6" t="s">
        <v>28</v>
      </c>
      <c r="F1564" s="6" t="s">
        <v>67</v>
      </c>
      <c r="G1564" s="6" t="s">
        <v>68</v>
      </c>
      <c r="H1564" s="6" t="s">
        <v>21</v>
      </c>
      <c r="I1564" s="8">
        <v>0.7</v>
      </c>
      <c r="J1564" s="9">
        <v>4250</v>
      </c>
      <c r="K1564" s="10">
        <f t="shared" si="12"/>
        <v>2975</v>
      </c>
      <c r="L1564" s="10">
        <f t="shared" si="13"/>
        <v>1190</v>
      </c>
      <c r="M1564" s="11">
        <v>0.4</v>
      </c>
      <c r="O1564" s="16"/>
      <c r="P1564" s="17"/>
      <c r="Q1564" s="12"/>
      <c r="R1564" s="13"/>
    </row>
    <row r="1565" spans="1:18" ht="15.75" customHeight="1">
      <c r="A1565" s="1"/>
      <c r="B1565" s="6" t="s">
        <v>27</v>
      </c>
      <c r="C1565" s="6">
        <v>1128299</v>
      </c>
      <c r="D1565" s="7">
        <v>44432</v>
      </c>
      <c r="E1565" s="6" t="s">
        <v>28</v>
      </c>
      <c r="F1565" s="6" t="s">
        <v>67</v>
      </c>
      <c r="G1565" s="6" t="s">
        <v>68</v>
      </c>
      <c r="H1565" s="6" t="s">
        <v>22</v>
      </c>
      <c r="I1565" s="8">
        <v>0.75</v>
      </c>
      <c r="J1565" s="9">
        <v>2500</v>
      </c>
      <c r="K1565" s="10">
        <f t="shared" si="12"/>
        <v>1875</v>
      </c>
      <c r="L1565" s="10">
        <f t="shared" si="13"/>
        <v>562.5</v>
      </c>
      <c r="M1565" s="11">
        <v>0.3</v>
      </c>
      <c r="O1565" s="16"/>
      <c r="P1565" s="17"/>
      <c r="Q1565" s="12"/>
      <c r="R1565" s="13"/>
    </row>
    <row r="1566" spans="1:18" ht="15.75" customHeight="1">
      <c r="A1566" s="1"/>
      <c r="B1566" s="6" t="s">
        <v>27</v>
      </c>
      <c r="C1566" s="6">
        <v>1128299</v>
      </c>
      <c r="D1566" s="7">
        <v>44464</v>
      </c>
      <c r="E1566" s="6" t="s">
        <v>28</v>
      </c>
      <c r="F1566" s="6" t="s">
        <v>67</v>
      </c>
      <c r="G1566" s="6" t="s">
        <v>68</v>
      </c>
      <c r="H1566" s="6" t="s">
        <v>17</v>
      </c>
      <c r="I1566" s="8">
        <v>0.50000000000000011</v>
      </c>
      <c r="J1566" s="9">
        <v>4500</v>
      </c>
      <c r="K1566" s="10">
        <f t="shared" si="12"/>
        <v>2250.0000000000005</v>
      </c>
      <c r="L1566" s="10">
        <f t="shared" si="13"/>
        <v>787.50000000000011</v>
      </c>
      <c r="M1566" s="11">
        <v>0.35</v>
      </c>
      <c r="O1566" s="16"/>
      <c r="P1566" s="17"/>
      <c r="Q1566" s="12"/>
      <c r="R1566" s="13"/>
    </row>
    <row r="1567" spans="1:18" ht="15.75" customHeight="1">
      <c r="A1567" s="1"/>
      <c r="B1567" s="6" t="s">
        <v>27</v>
      </c>
      <c r="C1567" s="6">
        <v>1128299</v>
      </c>
      <c r="D1567" s="7">
        <v>44464</v>
      </c>
      <c r="E1567" s="6" t="s">
        <v>28</v>
      </c>
      <c r="F1567" s="6" t="s">
        <v>67</v>
      </c>
      <c r="G1567" s="6" t="s">
        <v>68</v>
      </c>
      <c r="H1567" s="6" t="s">
        <v>18</v>
      </c>
      <c r="I1567" s="8">
        <v>0.55000000000000016</v>
      </c>
      <c r="J1567" s="9">
        <v>4500</v>
      </c>
      <c r="K1567" s="10">
        <f t="shared" si="12"/>
        <v>2475.0000000000009</v>
      </c>
      <c r="L1567" s="10">
        <f t="shared" si="13"/>
        <v>866.25000000000023</v>
      </c>
      <c r="M1567" s="11">
        <v>0.35</v>
      </c>
      <c r="O1567" s="16"/>
      <c r="P1567" s="17"/>
      <c r="Q1567" s="12"/>
      <c r="R1567" s="13"/>
    </row>
    <row r="1568" spans="1:18" ht="15.75" customHeight="1">
      <c r="A1568" s="1"/>
      <c r="B1568" s="6" t="s">
        <v>27</v>
      </c>
      <c r="C1568" s="6">
        <v>1128299</v>
      </c>
      <c r="D1568" s="7">
        <v>44464</v>
      </c>
      <c r="E1568" s="6" t="s">
        <v>28</v>
      </c>
      <c r="F1568" s="6" t="s">
        <v>67</v>
      </c>
      <c r="G1568" s="6" t="s">
        <v>68</v>
      </c>
      <c r="H1568" s="6" t="s">
        <v>19</v>
      </c>
      <c r="I1568" s="8">
        <v>0.50000000000000011</v>
      </c>
      <c r="J1568" s="9">
        <v>2500</v>
      </c>
      <c r="K1568" s="10">
        <f t="shared" si="12"/>
        <v>1250.0000000000002</v>
      </c>
      <c r="L1568" s="10">
        <f t="shared" si="13"/>
        <v>437.50000000000006</v>
      </c>
      <c r="M1568" s="11">
        <v>0.35</v>
      </c>
      <c r="O1568" s="16"/>
      <c r="P1568" s="17"/>
      <c r="Q1568" s="12"/>
      <c r="R1568" s="13"/>
    </row>
    <row r="1569" spans="1:18" ht="15.75" customHeight="1">
      <c r="A1569" s="1"/>
      <c r="B1569" s="6" t="s">
        <v>27</v>
      </c>
      <c r="C1569" s="6">
        <v>1128299</v>
      </c>
      <c r="D1569" s="7">
        <v>44464</v>
      </c>
      <c r="E1569" s="6" t="s">
        <v>28</v>
      </c>
      <c r="F1569" s="6" t="s">
        <v>67</v>
      </c>
      <c r="G1569" s="6" t="s">
        <v>68</v>
      </c>
      <c r="H1569" s="6" t="s">
        <v>20</v>
      </c>
      <c r="I1569" s="8">
        <v>0.50000000000000011</v>
      </c>
      <c r="J1569" s="9">
        <v>2000</v>
      </c>
      <c r="K1569" s="10">
        <f t="shared" si="12"/>
        <v>1000.0000000000002</v>
      </c>
      <c r="L1569" s="10">
        <f t="shared" si="13"/>
        <v>350.00000000000006</v>
      </c>
      <c r="M1569" s="11">
        <v>0.35</v>
      </c>
      <c r="O1569" s="16"/>
      <c r="P1569" s="17"/>
      <c r="Q1569" s="12"/>
      <c r="R1569" s="13"/>
    </row>
    <row r="1570" spans="1:18" ht="15.75" customHeight="1">
      <c r="A1570" s="1"/>
      <c r="B1570" s="6" t="s">
        <v>27</v>
      </c>
      <c r="C1570" s="6">
        <v>1128299</v>
      </c>
      <c r="D1570" s="7">
        <v>44464</v>
      </c>
      <c r="E1570" s="6" t="s">
        <v>28</v>
      </c>
      <c r="F1570" s="6" t="s">
        <v>67</v>
      </c>
      <c r="G1570" s="6" t="s">
        <v>68</v>
      </c>
      <c r="H1570" s="6" t="s">
        <v>21</v>
      </c>
      <c r="I1570" s="8">
        <v>0.60000000000000009</v>
      </c>
      <c r="J1570" s="9">
        <v>2250</v>
      </c>
      <c r="K1570" s="10">
        <f t="shared" si="12"/>
        <v>1350.0000000000002</v>
      </c>
      <c r="L1570" s="10">
        <f t="shared" si="13"/>
        <v>540.00000000000011</v>
      </c>
      <c r="M1570" s="11">
        <v>0.4</v>
      </c>
      <c r="O1570" s="16"/>
      <c r="P1570" s="17"/>
      <c r="Q1570" s="12"/>
      <c r="R1570" s="13"/>
    </row>
    <row r="1571" spans="1:18" ht="15.75" customHeight="1">
      <c r="A1571" s="1"/>
      <c r="B1571" s="6" t="s">
        <v>27</v>
      </c>
      <c r="C1571" s="6">
        <v>1128299</v>
      </c>
      <c r="D1571" s="7">
        <v>44464</v>
      </c>
      <c r="E1571" s="6" t="s">
        <v>28</v>
      </c>
      <c r="F1571" s="6" t="s">
        <v>67</v>
      </c>
      <c r="G1571" s="6" t="s">
        <v>68</v>
      </c>
      <c r="H1571" s="6" t="s">
        <v>22</v>
      </c>
      <c r="I1571" s="8">
        <v>0.44999999999999996</v>
      </c>
      <c r="J1571" s="9">
        <v>2500</v>
      </c>
      <c r="K1571" s="10">
        <f t="shared" si="12"/>
        <v>1125</v>
      </c>
      <c r="L1571" s="10">
        <f t="shared" si="13"/>
        <v>337.5</v>
      </c>
      <c r="M1571" s="11">
        <v>0.3</v>
      </c>
      <c r="O1571" s="16"/>
      <c r="P1571" s="17"/>
      <c r="Q1571" s="12"/>
      <c r="R1571" s="13"/>
    </row>
    <row r="1572" spans="1:18" ht="15.75" customHeight="1">
      <c r="A1572" s="1"/>
      <c r="B1572" s="6" t="s">
        <v>27</v>
      </c>
      <c r="C1572" s="6">
        <v>1128299</v>
      </c>
      <c r="D1572" s="7">
        <v>44493</v>
      </c>
      <c r="E1572" s="6" t="s">
        <v>28</v>
      </c>
      <c r="F1572" s="6" t="s">
        <v>67</v>
      </c>
      <c r="G1572" s="6" t="s">
        <v>68</v>
      </c>
      <c r="H1572" s="6" t="s">
        <v>17</v>
      </c>
      <c r="I1572" s="8">
        <v>0.4</v>
      </c>
      <c r="J1572" s="9">
        <v>3500</v>
      </c>
      <c r="K1572" s="10">
        <f t="shared" si="12"/>
        <v>1400</v>
      </c>
      <c r="L1572" s="10">
        <f t="shared" si="13"/>
        <v>489.99999999999994</v>
      </c>
      <c r="M1572" s="11">
        <v>0.35</v>
      </c>
      <c r="O1572" s="16"/>
      <c r="P1572" s="17"/>
      <c r="Q1572" s="12"/>
      <c r="R1572" s="13"/>
    </row>
    <row r="1573" spans="1:18" ht="15.75" customHeight="1">
      <c r="A1573" s="1"/>
      <c r="B1573" s="6" t="s">
        <v>27</v>
      </c>
      <c r="C1573" s="6">
        <v>1128299</v>
      </c>
      <c r="D1573" s="7">
        <v>44493</v>
      </c>
      <c r="E1573" s="6" t="s">
        <v>28</v>
      </c>
      <c r="F1573" s="6" t="s">
        <v>67</v>
      </c>
      <c r="G1573" s="6" t="s">
        <v>68</v>
      </c>
      <c r="H1573" s="6" t="s">
        <v>18</v>
      </c>
      <c r="I1573" s="8">
        <v>0.55000000000000016</v>
      </c>
      <c r="J1573" s="9">
        <v>5250</v>
      </c>
      <c r="K1573" s="10">
        <f t="shared" si="12"/>
        <v>2887.5000000000009</v>
      </c>
      <c r="L1573" s="10">
        <f t="shared" si="13"/>
        <v>1010.6250000000002</v>
      </c>
      <c r="M1573" s="11">
        <v>0.35</v>
      </c>
      <c r="O1573" s="16"/>
      <c r="P1573" s="17"/>
      <c r="Q1573" s="12"/>
      <c r="R1573" s="13"/>
    </row>
    <row r="1574" spans="1:18" ht="15.75" customHeight="1">
      <c r="A1574" s="1"/>
      <c r="B1574" s="6" t="s">
        <v>27</v>
      </c>
      <c r="C1574" s="6">
        <v>1128299</v>
      </c>
      <c r="D1574" s="7">
        <v>44493</v>
      </c>
      <c r="E1574" s="6" t="s">
        <v>28</v>
      </c>
      <c r="F1574" s="6" t="s">
        <v>67</v>
      </c>
      <c r="G1574" s="6" t="s">
        <v>68</v>
      </c>
      <c r="H1574" s="6" t="s">
        <v>19</v>
      </c>
      <c r="I1574" s="8">
        <v>0.50000000000000011</v>
      </c>
      <c r="J1574" s="9">
        <v>3500</v>
      </c>
      <c r="K1574" s="10">
        <f t="shared" si="12"/>
        <v>1750.0000000000005</v>
      </c>
      <c r="L1574" s="10">
        <f t="shared" si="13"/>
        <v>612.50000000000011</v>
      </c>
      <c r="M1574" s="11">
        <v>0.35</v>
      </c>
      <c r="O1574" s="16"/>
      <c r="P1574" s="17"/>
      <c r="Q1574" s="12"/>
      <c r="R1574" s="13"/>
    </row>
    <row r="1575" spans="1:18" ht="15.75" customHeight="1">
      <c r="A1575" s="1"/>
      <c r="B1575" s="6" t="s">
        <v>27</v>
      </c>
      <c r="C1575" s="6">
        <v>1128299</v>
      </c>
      <c r="D1575" s="7">
        <v>44493</v>
      </c>
      <c r="E1575" s="6" t="s">
        <v>28</v>
      </c>
      <c r="F1575" s="6" t="s">
        <v>67</v>
      </c>
      <c r="G1575" s="6" t="s">
        <v>68</v>
      </c>
      <c r="H1575" s="6" t="s">
        <v>20</v>
      </c>
      <c r="I1575" s="8">
        <v>0.45000000000000007</v>
      </c>
      <c r="J1575" s="9">
        <v>3250</v>
      </c>
      <c r="K1575" s="10">
        <f t="shared" si="12"/>
        <v>1462.5000000000002</v>
      </c>
      <c r="L1575" s="10">
        <f t="shared" si="13"/>
        <v>511.87500000000006</v>
      </c>
      <c r="M1575" s="11">
        <v>0.35</v>
      </c>
      <c r="O1575" s="16"/>
      <c r="P1575" s="17"/>
      <c r="Q1575" s="12"/>
      <c r="R1575" s="13"/>
    </row>
    <row r="1576" spans="1:18" ht="15.75" customHeight="1">
      <c r="A1576" s="1"/>
      <c r="B1576" s="6" t="s">
        <v>27</v>
      </c>
      <c r="C1576" s="6">
        <v>1128299</v>
      </c>
      <c r="D1576" s="7">
        <v>44493</v>
      </c>
      <c r="E1576" s="6" t="s">
        <v>28</v>
      </c>
      <c r="F1576" s="6" t="s">
        <v>67</v>
      </c>
      <c r="G1576" s="6" t="s">
        <v>68</v>
      </c>
      <c r="H1576" s="6" t="s">
        <v>21</v>
      </c>
      <c r="I1576" s="8">
        <v>0.55000000000000004</v>
      </c>
      <c r="J1576" s="9">
        <v>3000</v>
      </c>
      <c r="K1576" s="10">
        <f t="shared" si="12"/>
        <v>1650.0000000000002</v>
      </c>
      <c r="L1576" s="10">
        <f t="shared" si="13"/>
        <v>660.00000000000011</v>
      </c>
      <c r="M1576" s="11">
        <v>0.4</v>
      </c>
      <c r="O1576" s="16"/>
      <c r="P1576" s="17"/>
      <c r="Q1576" s="12"/>
      <c r="R1576" s="13"/>
    </row>
    <row r="1577" spans="1:18" ht="15.75" customHeight="1">
      <c r="A1577" s="1"/>
      <c r="B1577" s="6" t="s">
        <v>27</v>
      </c>
      <c r="C1577" s="6">
        <v>1128299</v>
      </c>
      <c r="D1577" s="7">
        <v>44493</v>
      </c>
      <c r="E1577" s="6" t="s">
        <v>28</v>
      </c>
      <c r="F1577" s="6" t="s">
        <v>67</v>
      </c>
      <c r="G1577" s="6" t="s">
        <v>68</v>
      </c>
      <c r="H1577" s="6" t="s">
        <v>22</v>
      </c>
      <c r="I1577" s="8">
        <v>0.60000000000000009</v>
      </c>
      <c r="J1577" s="9">
        <v>3500</v>
      </c>
      <c r="K1577" s="10">
        <f t="shared" si="12"/>
        <v>2100.0000000000005</v>
      </c>
      <c r="L1577" s="10">
        <f t="shared" si="13"/>
        <v>630.00000000000011</v>
      </c>
      <c r="M1577" s="11">
        <v>0.3</v>
      </c>
      <c r="O1577" s="16"/>
      <c r="P1577" s="17"/>
      <c r="Q1577" s="12"/>
      <c r="R1577" s="13"/>
    </row>
    <row r="1578" spans="1:18" ht="15.75" customHeight="1">
      <c r="A1578" s="1"/>
      <c r="B1578" s="6" t="s">
        <v>27</v>
      </c>
      <c r="C1578" s="6">
        <v>1128299</v>
      </c>
      <c r="D1578" s="7">
        <v>44524</v>
      </c>
      <c r="E1578" s="6" t="s">
        <v>28</v>
      </c>
      <c r="F1578" s="6" t="s">
        <v>67</v>
      </c>
      <c r="G1578" s="6" t="s">
        <v>68</v>
      </c>
      <c r="H1578" s="6" t="s">
        <v>17</v>
      </c>
      <c r="I1578" s="8">
        <v>0.45000000000000007</v>
      </c>
      <c r="J1578" s="9">
        <v>5750</v>
      </c>
      <c r="K1578" s="10">
        <f t="shared" si="12"/>
        <v>2587.5000000000005</v>
      </c>
      <c r="L1578" s="10">
        <f t="shared" si="13"/>
        <v>905.62500000000011</v>
      </c>
      <c r="M1578" s="11">
        <v>0.35</v>
      </c>
      <c r="O1578" s="16"/>
      <c r="P1578" s="17"/>
      <c r="Q1578" s="12"/>
      <c r="R1578" s="13"/>
    </row>
    <row r="1579" spans="1:18" ht="15.75" customHeight="1">
      <c r="A1579" s="1"/>
      <c r="B1579" s="6" t="s">
        <v>27</v>
      </c>
      <c r="C1579" s="6">
        <v>1128299</v>
      </c>
      <c r="D1579" s="7">
        <v>44524</v>
      </c>
      <c r="E1579" s="6" t="s">
        <v>28</v>
      </c>
      <c r="F1579" s="6" t="s">
        <v>67</v>
      </c>
      <c r="G1579" s="6" t="s">
        <v>68</v>
      </c>
      <c r="H1579" s="6" t="s">
        <v>18</v>
      </c>
      <c r="I1579" s="8">
        <v>0.50000000000000011</v>
      </c>
      <c r="J1579" s="9">
        <v>6500</v>
      </c>
      <c r="K1579" s="10">
        <f t="shared" si="12"/>
        <v>3250.0000000000009</v>
      </c>
      <c r="L1579" s="10">
        <f t="shared" si="13"/>
        <v>1137.5000000000002</v>
      </c>
      <c r="M1579" s="11">
        <v>0.35</v>
      </c>
      <c r="O1579" s="16"/>
      <c r="P1579" s="17"/>
      <c r="Q1579" s="12"/>
      <c r="R1579" s="13"/>
    </row>
    <row r="1580" spans="1:18" ht="15.75" customHeight="1">
      <c r="A1580" s="1"/>
      <c r="B1580" s="6" t="s">
        <v>27</v>
      </c>
      <c r="C1580" s="6">
        <v>1128299</v>
      </c>
      <c r="D1580" s="7">
        <v>44524</v>
      </c>
      <c r="E1580" s="6" t="s">
        <v>28</v>
      </c>
      <c r="F1580" s="6" t="s">
        <v>67</v>
      </c>
      <c r="G1580" s="6" t="s">
        <v>68</v>
      </c>
      <c r="H1580" s="6" t="s">
        <v>19</v>
      </c>
      <c r="I1580" s="8">
        <v>0.45000000000000007</v>
      </c>
      <c r="J1580" s="9">
        <v>4750</v>
      </c>
      <c r="K1580" s="10">
        <f t="shared" si="12"/>
        <v>2137.5000000000005</v>
      </c>
      <c r="L1580" s="10">
        <f t="shared" si="13"/>
        <v>748.12500000000011</v>
      </c>
      <c r="M1580" s="11">
        <v>0.35</v>
      </c>
      <c r="O1580" s="16"/>
      <c r="P1580" s="17"/>
      <c r="Q1580" s="12"/>
      <c r="R1580" s="13"/>
    </row>
    <row r="1581" spans="1:18" ht="15.75" customHeight="1">
      <c r="A1581" s="1"/>
      <c r="B1581" s="6" t="s">
        <v>27</v>
      </c>
      <c r="C1581" s="6">
        <v>1128299</v>
      </c>
      <c r="D1581" s="7">
        <v>44524</v>
      </c>
      <c r="E1581" s="6" t="s">
        <v>28</v>
      </c>
      <c r="F1581" s="6" t="s">
        <v>67</v>
      </c>
      <c r="G1581" s="6" t="s">
        <v>68</v>
      </c>
      <c r="H1581" s="6" t="s">
        <v>20</v>
      </c>
      <c r="I1581" s="8">
        <v>0.55000000000000016</v>
      </c>
      <c r="J1581" s="9">
        <v>4500</v>
      </c>
      <c r="K1581" s="10">
        <f t="shared" si="12"/>
        <v>2475.0000000000009</v>
      </c>
      <c r="L1581" s="10">
        <f t="shared" si="13"/>
        <v>866.25000000000023</v>
      </c>
      <c r="M1581" s="11">
        <v>0.35</v>
      </c>
      <c r="O1581" s="16"/>
      <c r="P1581" s="17"/>
      <c r="Q1581" s="12"/>
      <c r="R1581" s="13"/>
    </row>
    <row r="1582" spans="1:18" ht="15.75" customHeight="1">
      <c r="A1582" s="1"/>
      <c r="B1582" s="6" t="s">
        <v>27</v>
      </c>
      <c r="C1582" s="6">
        <v>1128299</v>
      </c>
      <c r="D1582" s="7">
        <v>44524</v>
      </c>
      <c r="E1582" s="6" t="s">
        <v>28</v>
      </c>
      <c r="F1582" s="6" t="s">
        <v>67</v>
      </c>
      <c r="G1582" s="6" t="s">
        <v>68</v>
      </c>
      <c r="H1582" s="6" t="s">
        <v>21</v>
      </c>
      <c r="I1582" s="8">
        <v>0.75000000000000011</v>
      </c>
      <c r="J1582" s="9">
        <v>4250</v>
      </c>
      <c r="K1582" s="10">
        <f t="shared" si="12"/>
        <v>3187.5000000000005</v>
      </c>
      <c r="L1582" s="10">
        <f t="shared" si="13"/>
        <v>1275.0000000000002</v>
      </c>
      <c r="M1582" s="11">
        <v>0.4</v>
      </c>
      <c r="O1582" s="16"/>
      <c r="P1582" s="17"/>
      <c r="Q1582" s="12"/>
      <c r="R1582" s="13"/>
    </row>
    <row r="1583" spans="1:18" ht="15.75" customHeight="1">
      <c r="A1583" s="1"/>
      <c r="B1583" s="6" t="s">
        <v>27</v>
      </c>
      <c r="C1583" s="6">
        <v>1128299</v>
      </c>
      <c r="D1583" s="7">
        <v>44524</v>
      </c>
      <c r="E1583" s="6" t="s">
        <v>28</v>
      </c>
      <c r="F1583" s="6" t="s">
        <v>67</v>
      </c>
      <c r="G1583" s="6" t="s">
        <v>68</v>
      </c>
      <c r="H1583" s="6" t="s">
        <v>22</v>
      </c>
      <c r="I1583" s="8">
        <v>0.80000000000000016</v>
      </c>
      <c r="J1583" s="9">
        <v>5500</v>
      </c>
      <c r="K1583" s="10">
        <f t="shared" si="12"/>
        <v>4400.0000000000009</v>
      </c>
      <c r="L1583" s="10">
        <f t="shared" si="13"/>
        <v>1320.0000000000002</v>
      </c>
      <c r="M1583" s="11">
        <v>0.3</v>
      </c>
      <c r="O1583" s="16"/>
      <c r="P1583" s="17"/>
      <c r="Q1583" s="12"/>
      <c r="R1583" s="13"/>
    </row>
    <row r="1584" spans="1:18" ht="15.75" customHeight="1">
      <c r="A1584" s="1"/>
      <c r="B1584" s="6" t="s">
        <v>27</v>
      </c>
      <c r="C1584" s="6">
        <v>1128299</v>
      </c>
      <c r="D1584" s="7">
        <v>44553</v>
      </c>
      <c r="E1584" s="6" t="s">
        <v>28</v>
      </c>
      <c r="F1584" s="6" t="s">
        <v>67</v>
      </c>
      <c r="G1584" s="6" t="s">
        <v>68</v>
      </c>
      <c r="H1584" s="6" t="s">
        <v>17</v>
      </c>
      <c r="I1584" s="8">
        <v>0.65000000000000013</v>
      </c>
      <c r="J1584" s="9">
        <v>7500</v>
      </c>
      <c r="K1584" s="10">
        <f t="shared" si="12"/>
        <v>4875.0000000000009</v>
      </c>
      <c r="L1584" s="10">
        <f t="shared" si="13"/>
        <v>1706.2500000000002</v>
      </c>
      <c r="M1584" s="11">
        <v>0.35</v>
      </c>
      <c r="O1584" s="16"/>
      <c r="P1584" s="17"/>
      <c r="Q1584" s="12"/>
      <c r="R1584" s="13"/>
    </row>
    <row r="1585" spans="1:18" ht="15.75" customHeight="1">
      <c r="A1585" s="1"/>
      <c r="B1585" s="6" t="s">
        <v>27</v>
      </c>
      <c r="C1585" s="6">
        <v>1128299</v>
      </c>
      <c r="D1585" s="7">
        <v>44553</v>
      </c>
      <c r="E1585" s="6" t="s">
        <v>28</v>
      </c>
      <c r="F1585" s="6" t="s">
        <v>67</v>
      </c>
      <c r="G1585" s="6" t="s">
        <v>68</v>
      </c>
      <c r="H1585" s="6" t="s">
        <v>18</v>
      </c>
      <c r="I1585" s="8">
        <v>0.75000000000000022</v>
      </c>
      <c r="J1585" s="9">
        <v>7500</v>
      </c>
      <c r="K1585" s="10">
        <f t="shared" si="12"/>
        <v>5625.0000000000018</v>
      </c>
      <c r="L1585" s="10">
        <f t="shared" si="13"/>
        <v>1968.7500000000005</v>
      </c>
      <c r="M1585" s="11">
        <v>0.35</v>
      </c>
      <c r="O1585" s="16"/>
      <c r="P1585" s="17"/>
      <c r="Q1585" s="12"/>
      <c r="R1585" s="13"/>
    </row>
    <row r="1586" spans="1:18" ht="15.75" customHeight="1">
      <c r="A1586" s="1"/>
      <c r="B1586" s="6" t="s">
        <v>27</v>
      </c>
      <c r="C1586" s="6">
        <v>1128299</v>
      </c>
      <c r="D1586" s="7">
        <v>44553</v>
      </c>
      <c r="E1586" s="6" t="s">
        <v>28</v>
      </c>
      <c r="F1586" s="6" t="s">
        <v>67</v>
      </c>
      <c r="G1586" s="6" t="s">
        <v>68</v>
      </c>
      <c r="H1586" s="6" t="s">
        <v>19</v>
      </c>
      <c r="I1586" s="8">
        <v>0.70000000000000018</v>
      </c>
      <c r="J1586" s="9">
        <v>5500</v>
      </c>
      <c r="K1586" s="10">
        <f t="shared" si="12"/>
        <v>3850.0000000000009</v>
      </c>
      <c r="L1586" s="10">
        <f t="shared" si="13"/>
        <v>1347.5000000000002</v>
      </c>
      <c r="M1586" s="11">
        <v>0.35</v>
      </c>
      <c r="O1586" s="16"/>
      <c r="P1586" s="17"/>
      <c r="Q1586" s="12"/>
      <c r="R1586" s="13"/>
    </row>
    <row r="1587" spans="1:18" ht="15.75" customHeight="1">
      <c r="A1587" s="1"/>
      <c r="B1587" s="6" t="s">
        <v>27</v>
      </c>
      <c r="C1587" s="6">
        <v>1128299</v>
      </c>
      <c r="D1587" s="7">
        <v>44553</v>
      </c>
      <c r="E1587" s="6" t="s">
        <v>28</v>
      </c>
      <c r="F1587" s="6" t="s">
        <v>67</v>
      </c>
      <c r="G1587" s="6" t="s">
        <v>68</v>
      </c>
      <c r="H1587" s="6" t="s">
        <v>20</v>
      </c>
      <c r="I1587" s="8">
        <v>0.70000000000000018</v>
      </c>
      <c r="J1587" s="9">
        <v>5500</v>
      </c>
      <c r="K1587" s="10">
        <f t="shared" si="12"/>
        <v>3850.0000000000009</v>
      </c>
      <c r="L1587" s="10">
        <f t="shared" si="13"/>
        <v>1347.5000000000002</v>
      </c>
      <c r="M1587" s="11">
        <v>0.35</v>
      </c>
      <c r="O1587" s="16"/>
      <c r="P1587" s="17"/>
      <c r="Q1587" s="12"/>
      <c r="R1587" s="13"/>
    </row>
    <row r="1588" spans="1:18" ht="15.75" customHeight="1">
      <c r="A1588" s="1"/>
      <c r="B1588" s="6" t="s">
        <v>27</v>
      </c>
      <c r="C1588" s="6">
        <v>1128299</v>
      </c>
      <c r="D1588" s="7">
        <v>44553</v>
      </c>
      <c r="E1588" s="6" t="s">
        <v>28</v>
      </c>
      <c r="F1588" s="6" t="s">
        <v>67</v>
      </c>
      <c r="G1588" s="6" t="s">
        <v>68</v>
      </c>
      <c r="H1588" s="6" t="s">
        <v>21</v>
      </c>
      <c r="I1588" s="8">
        <v>0.80000000000000016</v>
      </c>
      <c r="J1588" s="9">
        <v>4750</v>
      </c>
      <c r="K1588" s="10">
        <f t="shared" si="12"/>
        <v>3800.0000000000009</v>
      </c>
      <c r="L1588" s="10">
        <f t="shared" si="13"/>
        <v>1520.0000000000005</v>
      </c>
      <c r="M1588" s="11">
        <v>0.4</v>
      </c>
      <c r="O1588" s="16"/>
      <c r="P1588" s="17"/>
      <c r="Q1588" s="12"/>
      <c r="R1588" s="13"/>
    </row>
    <row r="1589" spans="1:18" ht="15.75" customHeight="1">
      <c r="A1589" s="1"/>
      <c r="B1589" s="6" t="s">
        <v>27</v>
      </c>
      <c r="C1589" s="6">
        <v>1128299</v>
      </c>
      <c r="D1589" s="7">
        <v>44553</v>
      </c>
      <c r="E1589" s="6" t="s">
        <v>28</v>
      </c>
      <c r="F1589" s="6" t="s">
        <v>67</v>
      </c>
      <c r="G1589" s="6" t="s">
        <v>68</v>
      </c>
      <c r="H1589" s="6" t="s">
        <v>22</v>
      </c>
      <c r="I1589" s="8">
        <v>0.8500000000000002</v>
      </c>
      <c r="J1589" s="9">
        <v>5750</v>
      </c>
      <c r="K1589" s="10">
        <f t="shared" si="12"/>
        <v>4887.5000000000009</v>
      </c>
      <c r="L1589" s="10">
        <f t="shared" si="13"/>
        <v>1466.2500000000002</v>
      </c>
      <c r="M1589" s="11">
        <v>0.3</v>
      </c>
      <c r="O1589" s="16"/>
      <c r="P1589" s="17"/>
      <c r="Q1589" s="12"/>
      <c r="R1589" s="13"/>
    </row>
    <row r="1590" spans="1:18" ht="15.75" customHeight="1">
      <c r="A1590" s="1" t="s">
        <v>39</v>
      </c>
      <c r="B1590" s="6" t="s">
        <v>14</v>
      </c>
      <c r="C1590" s="6">
        <v>1185732</v>
      </c>
      <c r="D1590" s="7">
        <v>44215</v>
      </c>
      <c r="E1590" s="6" t="s">
        <v>46</v>
      </c>
      <c r="F1590" s="6" t="s">
        <v>69</v>
      </c>
      <c r="G1590" s="6" t="s">
        <v>70</v>
      </c>
      <c r="H1590" s="6" t="s">
        <v>17</v>
      </c>
      <c r="I1590" s="8">
        <v>0.35</v>
      </c>
      <c r="J1590" s="9">
        <v>7500</v>
      </c>
      <c r="K1590" s="10">
        <f t="shared" si="12"/>
        <v>2625</v>
      </c>
      <c r="L1590" s="10">
        <f t="shared" si="13"/>
        <v>1312.5</v>
      </c>
      <c r="M1590" s="11">
        <v>0.5</v>
      </c>
      <c r="O1590" s="16"/>
      <c r="P1590" s="17"/>
      <c r="Q1590" s="12"/>
      <c r="R1590" s="13"/>
    </row>
    <row r="1591" spans="1:18" ht="15.75" customHeight="1">
      <c r="A1591" s="1"/>
      <c r="B1591" s="6" t="s">
        <v>14</v>
      </c>
      <c r="C1591" s="6">
        <v>1185732</v>
      </c>
      <c r="D1591" s="7">
        <v>44215</v>
      </c>
      <c r="E1591" s="6" t="s">
        <v>46</v>
      </c>
      <c r="F1591" s="6" t="s">
        <v>69</v>
      </c>
      <c r="G1591" s="6" t="s">
        <v>70</v>
      </c>
      <c r="H1591" s="6" t="s">
        <v>18</v>
      </c>
      <c r="I1591" s="8">
        <v>0.35</v>
      </c>
      <c r="J1591" s="9">
        <v>5500</v>
      </c>
      <c r="K1591" s="10">
        <f t="shared" si="12"/>
        <v>1924.9999999999998</v>
      </c>
      <c r="L1591" s="10">
        <f t="shared" si="13"/>
        <v>769.99999999999989</v>
      </c>
      <c r="M1591" s="11">
        <v>0.39999999999999997</v>
      </c>
      <c r="O1591" s="16"/>
      <c r="P1591" s="17"/>
      <c r="Q1591" s="12"/>
      <c r="R1591" s="13"/>
    </row>
    <row r="1592" spans="1:18" ht="15.75" customHeight="1">
      <c r="A1592" s="1"/>
      <c r="B1592" s="6" t="s">
        <v>14</v>
      </c>
      <c r="C1592" s="6">
        <v>1185732</v>
      </c>
      <c r="D1592" s="7">
        <v>44215</v>
      </c>
      <c r="E1592" s="6" t="s">
        <v>46</v>
      </c>
      <c r="F1592" s="6" t="s">
        <v>69</v>
      </c>
      <c r="G1592" s="6" t="s">
        <v>70</v>
      </c>
      <c r="H1592" s="6" t="s">
        <v>19</v>
      </c>
      <c r="I1592" s="8">
        <v>0.25</v>
      </c>
      <c r="J1592" s="9">
        <v>5500</v>
      </c>
      <c r="K1592" s="10">
        <f t="shared" si="12"/>
        <v>1375</v>
      </c>
      <c r="L1592" s="10">
        <f t="shared" si="13"/>
        <v>412.5</v>
      </c>
      <c r="M1592" s="11">
        <v>0.3</v>
      </c>
      <c r="O1592" s="16"/>
      <c r="P1592" s="17"/>
      <c r="Q1592" s="12"/>
      <c r="R1592" s="13"/>
    </row>
    <row r="1593" spans="1:18" ht="15.75" customHeight="1">
      <c r="A1593" s="1"/>
      <c r="B1593" s="6" t="s">
        <v>14</v>
      </c>
      <c r="C1593" s="6">
        <v>1185732</v>
      </c>
      <c r="D1593" s="7">
        <v>44215</v>
      </c>
      <c r="E1593" s="6" t="s">
        <v>46</v>
      </c>
      <c r="F1593" s="6" t="s">
        <v>69</v>
      </c>
      <c r="G1593" s="6" t="s">
        <v>70</v>
      </c>
      <c r="H1593" s="6" t="s">
        <v>20</v>
      </c>
      <c r="I1593" s="8">
        <v>0.29999999999999993</v>
      </c>
      <c r="J1593" s="9">
        <v>4000</v>
      </c>
      <c r="K1593" s="10">
        <f t="shared" si="12"/>
        <v>1199.9999999999998</v>
      </c>
      <c r="L1593" s="10">
        <f t="shared" si="13"/>
        <v>419.99999999999989</v>
      </c>
      <c r="M1593" s="11">
        <v>0.35</v>
      </c>
      <c r="O1593" s="16"/>
      <c r="P1593" s="17"/>
      <c r="Q1593" s="12"/>
      <c r="R1593" s="13"/>
    </row>
    <row r="1594" spans="1:18" ht="15.75" customHeight="1">
      <c r="A1594" s="1"/>
      <c r="B1594" s="6" t="s">
        <v>14</v>
      </c>
      <c r="C1594" s="6">
        <v>1185732</v>
      </c>
      <c r="D1594" s="7">
        <v>44215</v>
      </c>
      <c r="E1594" s="6" t="s">
        <v>46</v>
      </c>
      <c r="F1594" s="6" t="s">
        <v>69</v>
      </c>
      <c r="G1594" s="6" t="s">
        <v>70</v>
      </c>
      <c r="H1594" s="6" t="s">
        <v>21</v>
      </c>
      <c r="I1594" s="8">
        <v>0.45000000000000007</v>
      </c>
      <c r="J1594" s="9">
        <v>4500</v>
      </c>
      <c r="K1594" s="10">
        <f t="shared" si="12"/>
        <v>2025.0000000000002</v>
      </c>
      <c r="L1594" s="10">
        <f t="shared" si="13"/>
        <v>810</v>
      </c>
      <c r="M1594" s="11">
        <v>0.39999999999999997</v>
      </c>
      <c r="O1594" s="16"/>
      <c r="P1594" s="17"/>
      <c r="Q1594" s="12"/>
      <c r="R1594" s="13"/>
    </row>
    <row r="1595" spans="1:18" ht="15.75" customHeight="1">
      <c r="A1595" s="1"/>
      <c r="B1595" s="6" t="s">
        <v>14</v>
      </c>
      <c r="C1595" s="6">
        <v>1185732</v>
      </c>
      <c r="D1595" s="7">
        <v>44215</v>
      </c>
      <c r="E1595" s="6" t="s">
        <v>46</v>
      </c>
      <c r="F1595" s="6" t="s">
        <v>69</v>
      </c>
      <c r="G1595" s="6" t="s">
        <v>70</v>
      </c>
      <c r="H1595" s="6" t="s">
        <v>22</v>
      </c>
      <c r="I1595" s="8">
        <v>0.35</v>
      </c>
      <c r="J1595" s="9">
        <v>5500</v>
      </c>
      <c r="K1595" s="10">
        <f t="shared" si="12"/>
        <v>1924.9999999999998</v>
      </c>
      <c r="L1595" s="10">
        <f t="shared" si="13"/>
        <v>1058.75</v>
      </c>
      <c r="M1595" s="11">
        <v>0.55000000000000004</v>
      </c>
      <c r="O1595" s="16"/>
      <c r="P1595" s="17"/>
      <c r="Q1595" s="12"/>
      <c r="R1595" s="13"/>
    </row>
    <row r="1596" spans="1:18" ht="15.75" customHeight="1">
      <c r="A1596" s="1"/>
      <c r="B1596" s="6" t="s">
        <v>14</v>
      </c>
      <c r="C1596" s="6">
        <v>1185732</v>
      </c>
      <c r="D1596" s="7">
        <v>44244</v>
      </c>
      <c r="E1596" s="6" t="s">
        <v>46</v>
      </c>
      <c r="F1596" s="6" t="s">
        <v>69</v>
      </c>
      <c r="G1596" s="6" t="s">
        <v>70</v>
      </c>
      <c r="H1596" s="6" t="s">
        <v>17</v>
      </c>
      <c r="I1596" s="8">
        <v>0.35</v>
      </c>
      <c r="J1596" s="9">
        <v>8000</v>
      </c>
      <c r="K1596" s="10">
        <f t="shared" si="12"/>
        <v>2800</v>
      </c>
      <c r="L1596" s="10">
        <f t="shared" si="13"/>
        <v>1400</v>
      </c>
      <c r="M1596" s="11">
        <v>0.5</v>
      </c>
      <c r="O1596" s="16"/>
      <c r="P1596" s="17"/>
      <c r="Q1596" s="12"/>
      <c r="R1596" s="13"/>
    </row>
    <row r="1597" spans="1:18" ht="15.75" customHeight="1">
      <c r="A1597" s="1"/>
      <c r="B1597" s="6" t="s">
        <v>14</v>
      </c>
      <c r="C1597" s="6">
        <v>1185732</v>
      </c>
      <c r="D1597" s="7">
        <v>44244</v>
      </c>
      <c r="E1597" s="6" t="s">
        <v>46</v>
      </c>
      <c r="F1597" s="6" t="s">
        <v>69</v>
      </c>
      <c r="G1597" s="6" t="s">
        <v>70</v>
      </c>
      <c r="H1597" s="6" t="s">
        <v>18</v>
      </c>
      <c r="I1597" s="8">
        <v>0.35</v>
      </c>
      <c r="J1597" s="9">
        <v>4500</v>
      </c>
      <c r="K1597" s="10">
        <f t="shared" si="12"/>
        <v>1575</v>
      </c>
      <c r="L1597" s="10">
        <f t="shared" si="13"/>
        <v>630</v>
      </c>
      <c r="M1597" s="11">
        <v>0.39999999999999997</v>
      </c>
      <c r="O1597" s="16"/>
      <c r="P1597" s="17"/>
      <c r="Q1597" s="12"/>
      <c r="R1597" s="13"/>
    </row>
    <row r="1598" spans="1:18" ht="15.75" customHeight="1">
      <c r="A1598" s="1"/>
      <c r="B1598" s="6" t="s">
        <v>14</v>
      </c>
      <c r="C1598" s="6">
        <v>1185732</v>
      </c>
      <c r="D1598" s="7">
        <v>44244</v>
      </c>
      <c r="E1598" s="6" t="s">
        <v>46</v>
      </c>
      <c r="F1598" s="6" t="s">
        <v>69</v>
      </c>
      <c r="G1598" s="6" t="s">
        <v>70</v>
      </c>
      <c r="H1598" s="6" t="s">
        <v>19</v>
      </c>
      <c r="I1598" s="8">
        <v>0.25</v>
      </c>
      <c r="J1598" s="9">
        <v>5000</v>
      </c>
      <c r="K1598" s="10">
        <f t="shared" si="12"/>
        <v>1250</v>
      </c>
      <c r="L1598" s="10">
        <f t="shared" si="13"/>
        <v>375</v>
      </c>
      <c r="M1598" s="11">
        <v>0.3</v>
      </c>
      <c r="O1598" s="16"/>
      <c r="P1598" s="17"/>
      <c r="Q1598" s="12"/>
      <c r="R1598" s="13"/>
    </row>
    <row r="1599" spans="1:18" ht="15.75" customHeight="1">
      <c r="A1599" s="1"/>
      <c r="B1599" s="6" t="s">
        <v>14</v>
      </c>
      <c r="C1599" s="6">
        <v>1185732</v>
      </c>
      <c r="D1599" s="7">
        <v>44244</v>
      </c>
      <c r="E1599" s="6" t="s">
        <v>46</v>
      </c>
      <c r="F1599" s="6" t="s">
        <v>69</v>
      </c>
      <c r="G1599" s="6" t="s">
        <v>70</v>
      </c>
      <c r="H1599" s="6" t="s">
        <v>20</v>
      </c>
      <c r="I1599" s="8">
        <v>0.29999999999999993</v>
      </c>
      <c r="J1599" s="9">
        <v>3750</v>
      </c>
      <c r="K1599" s="10">
        <f t="shared" si="12"/>
        <v>1124.9999999999998</v>
      </c>
      <c r="L1599" s="10">
        <f t="shared" si="13"/>
        <v>393.74999999999989</v>
      </c>
      <c r="M1599" s="11">
        <v>0.35</v>
      </c>
      <c r="O1599" s="16"/>
      <c r="P1599" s="17"/>
      <c r="Q1599" s="12"/>
      <c r="R1599" s="13"/>
    </row>
    <row r="1600" spans="1:18" ht="15.75" customHeight="1">
      <c r="A1600" s="1"/>
      <c r="B1600" s="6" t="s">
        <v>14</v>
      </c>
      <c r="C1600" s="6">
        <v>1185732</v>
      </c>
      <c r="D1600" s="7">
        <v>44244</v>
      </c>
      <c r="E1600" s="6" t="s">
        <v>46</v>
      </c>
      <c r="F1600" s="6" t="s">
        <v>69</v>
      </c>
      <c r="G1600" s="6" t="s">
        <v>70</v>
      </c>
      <c r="H1600" s="6" t="s">
        <v>21</v>
      </c>
      <c r="I1600" s="8">
        <v>0.45000000000000007</v>
      </c>
      <c r="J1600" s="9">
        <v>4500</v>
      </c>
      <c r="K1600" s="10">
        <f t="shared" si="12"/>
        <v>2025.0000000000002</v>
      </c>
      <c r="L1600" s="10">
        <f t="shared" si="13"/>
        <v>810</v>
      </c>
      <c r="M1600" s="11">
        <v>0.39999999999999997</v>
      </c>
      <c r="O1600" s="16"/>
      <c r="P1600" s="17"/>
      <c r="Q1600" s="12"/>
      <c r="R1600" s="13"/>
    </row>
    <row r="1601" spans="1:18" ht="15.75" customHeight="1">
      <c r="A1601" s="1"/>
      <c r="B1601" s="6" t="s">
        <v>14</v>
      </c>
      <c r="C1601" s="6">
        <v>1185732</v>
      </c>
      <c r="D1601" s="7">
        <v>44244</v>
      </c>
      <c r="E1601" s="6" t="s">
        <v>46</v>
      </c>
      <c r="F1601" s="6" t="s">
        <v>69</v>
      </c>
      <c r="G1601" s="6" t="s">
        <v>70</v>
      </c>
      <c r="H1601" s="6" t="s">
        <v>22</v>
      </c>
      <c r="I1601" s="8">
        <v>0.35</v>
      </c>
      <c r="J1601" s="9">
        <v>5500</v>
      </c>
      <c r="K1601" s="10">
        <f t="shared" si="12"/>
        <v>1924.9999999999998</v>
      </c>
      <c r="L1601" s="10">
        <f t="shared" si="13"/>
        <v>1058.75</v>
      </c>
      <c r="M1601" s="11">
        <v>0.55000000000000004</v>
      </c>
      <c r="O1601" s="16"/>
      <c r="P1601" s="17"/>
      <c r="Q1601" s="12"/>
      <c r="R1601" s="13"/>
    </row>
    <row r="1602" spans="1:18" ht="15.75" customHeight="1">
      <c r="A1602" s="1"/>
      <c r="B1602" s="6" t="s">
        <v>14</v>
      </c>
      <c r="C1602" s="6">
        <v>1185732</v>
      </c>
      <c r="D1602" s="7">
        <v>44270</v>
      </c>
      <c r="E1602" s="6" t="s">
        <v>46</v>
      </c>
      <c r="F1602" s="6" t="s">
        <v>69</v>
      </c>
      <c r="G1602" s="6" t="s">
        <v>70</v>
      </c>
      <c r="H1602" s="6" t="s">
        <v>17</v>
      </c>
      <c r="I1602" s="8">
        <v>0.35</v>
      </c>
      <c r="J1602" s="9">
        <v>7700</v>
      </c>
      <c r="K1602" s="10">
        <f t="shared" si="12"/>
        <v>2695</v>
      </c>
      <c r="L1602" s="10">
        <f t="shared" si="13"/>
        <v>1347.5</v>
      </c>
      <c r="M1602" s="11">
        <v>0.5</v>
      </c>
      <c r="O1602" s="16"/>
      <c r="P1602" s="17"/>
      <c r="Q1602" s="12"/>
      <c r="R1602" s="13"/>
    </row>
    <row r="1603" spans="1:18" ht="15.75" customHeight="1">
      <c r="A1603" s="1"/>
      <c r="B1603" s="6" t="s">
        <v>14</v>
      </c>
      <c r="C1603" s="6">
        <v>1185732</v>
      </c>
      <c r="D1603" s="7">
        <v>44270</v>
      </c>
      <c r="E1603" s="6" t="s">
        <v>46</v>
      </c>
      <c r="F1603" s="6" t="s">
        <v>69</v>
      </c>
      <c r="G1603" s="6" t="s">
        <v>70</v>
      </c>
      <c r="H1603" s="6" t="s">
        <v>18</v>
      </c>
      <c r="I1603" s="8">
        <v>0.35</v>
      </c>
      <c r="J1603" s="9">
        <v>4500</v>
      </c>
      <c r="K1603" s="10">
        <f t="shared" si="12"/>
        <v>1575</v>
      </c>
      <c r="L1603" s="10">
        <f t="shared" si="13"/>
        <v>630</v>
      </c>
      <c r="M1603" s="11">
        <v>0.39999999999999997</v>
      </c>
      <c r="O1603" s="16"/>
      <c r="P1603" s="17"/>
      <c r="Q1603" s="12"/>
      <c r="R1603" s="13"/>
    </row>
    <row r="1604" spans="1:18" ht="15.75" customHeight="1">
      <c r="A1604" s="1"/>
      <c r="B1604" s="6" t="s">
        <v>14</v>
      </c>
      <c r="C1604" s="6">
        <v>1185732</v>
      </c>
      <c r="D1604" s="7">
        <v>44270</v>
      </c>
      <c r="E1604" s="6" t="s">
        <v>46</v>
      </c>
      <c r="F1604" s="6" t="s">
        <v>69</v>
      </c>
      <c r="G1604" s="6" t="s">
        <v>70</v>
      </c>
      <c r="H1604" s="6" t="s">
        <v>19</v>
      </c>
      <c r="I1604" s="8">
        <v>0.25</v>
      </c>
      <c r="J1604" s="9">
        <v>4750</v>
      </c>
      <c r="K1604" s="10">
        <f t="shared" si="12"/>
        <v>1187.5</v>
      </c>
      <c r="L1604" s="10">
        <f t="shared" si="13"/>
        <v>356.25</v>
      </c>
      <c r="M1604" s="11">
        <v>0.3</v>
      </c>
      <c r="O1604" s="16"/>
      <c r="P1604" s="17"/>
      <c r="Q1604" s="12"/>
      <c r="R1604" s="13"/>
    </row>
    <row r="1605" spans="1:18" ht="15.75" customHeight="1">
      <c r="A1605" s="1"/>
      <c r="B1605" s="6" t="s">
        <v>14</v>
      </c>
      <c r="C1605" s="6">
        <v>1185732</v>
      </c>
      <c r="D1605" s="7">
        <v>44270</v>
      </c>
      <c r="E1605" s="6" t="s">
        <v>46</v>
      </c>
      <c r="F1605" s="6" t="s">
        <v>69</v>
      </c>
      <c r="G1605" s="6" t="s">
        <v>70</v>
      </c>
      <c r="H1605" s="6" t="s">
        <v>20</v>
      </c>
      <c r="I1605" s="8">
        <v>0.29999999999999993</v>
      </c>
      <c r="J1605" s="9">
        <v>3250</v>
      </c>
      <c r="K1605" s="10">
        <f t="shared" si="12"/>
        <v>974.99999999999977</v>
      </c>
      <c r="L1605" s="10">
        <f t="shared" si="13"/>
        <v>341.24999999999989</v>
      </c>
      <c r="M1605" s="11">
        <v>0.35</v>
      </c>
      <c r="O1605" s="16"/>
      <c r="P1605" s="17"/>
      <c r="Q1605" s="12"/>
      <c r="R1605" s="13"/>
    </row>
    <row r="1606" spans="1:18" ht="15.75" customHeight="1">
      <c r="A1606" s="1"/>
      <c r="B1606" s="6" t="s">
        <v>14</v>
      </c>
      <c r="C1606" s="6">
        <v>1185732</v>
      </c>
      <c r="D1606" s="7">
        <v>44270</v>
      </c>
      <c r="E1606" s="6" t="s">
        <v>46</v>
      </c>
      <c r="F1606" s="6" t="s">
        <v>69</v>
      </c>
      <c r="G1606" s="6" t="s">
        <v>70</v>
      </c>
      <c r="H1606" s="6" t="s">
        <v>21</v>
      </c>
      <c r="I1606" s="8">
        <v>0.45000000000000007</v>
      </c>
      <c r="J1606" s="9">
        <v>3750</v>
      </c>
      <c r="K1606" s="10">
        <f t="shared" si="12"/>
        <v>1687.5000000000002</v>
      </c>
      <c r="L1606" s="10">
        <f t="shared" si="13"/>
        <v>675</v>
      </c>
      <c r="M1606" s="11">
        <v>0.39999999999999997</v>
      </c>
      <c r="O1606" s="16"/>
      <c r="P1606" s="17"/>
      <c r="Q1606" s="12"/>
      <c r="R1606" s="13"/>
    </row>
    <row r="1607" spans="1:18" ht="15.75" customHeight="1">
      <c r="A1607" s="1"/>
      <c r="B1607" s="6" t="s">
        <v>14</v>
      </c>
      <c r="C1607" s="6">
        <v>1185732</v>
      </c>
      <c r="D1607" s="7">
        <v>44270</v>
      </c>
      <c r="E1607" s="6" t="s">
        <v>46</v>
      </c>
      <c r="F1607" s="6" t="s">
        <v>69</v>
      </c>
      <c r="G1607" s="6" t="s">
        <v>70</v>
      </c>
      <c r="H1607" s="6" t="s">
        <v>22</v>
      </c>
      <c r="I1607" s="8">
        <v>0.35</v>
      </c>
      <c r="J1607" s="9">
        <v>4750</v>
      </c>
      <c r="K1607" s="10">
        <f t="shared" si="12"/>
        <v>1662.5</v>
      </c>
      <c r="L1607" s="10">
        <f t="shared" si="13"/>
        <v>914.37500000000011</v>
      </c>
      <c r="M1607" s="11">
        <v>0.55000000000000004</v>
      </c>
      <c r="O1607" s="16"/>
      <c r="P1607" s="17"/>
      <c r="Q1607" s="12"/>
      <c r="R1607" s="13"/>
    </row>
    <row r="1608" spans="1:18" ht="15.75" customHeight="1">
      <c r="A1608" s="1"/>
      <c r="B1608" s="6" t="s">
        <v>14</v>
      </c>
      <c r="C1608" s="6">
        <v>1185732</v>
      </c>
      <c r="D1608" s="7">
        <v>44302</v>
      </c>
      <c r="E1608" s="6" t="s">
        <v>46</v>
      </c>
      <c r="F1608" s="6" t="s">
        <v>69</v>
      </c>
      <c r="G1608" s="6" t="s">
        <v>70</v>
      </c>
      <c r="H1608" s="6" t="s">
        <v>17</v>
      </c>
      <c r="I1608" s="8">
        <v>0.35</v>
      </c>
      <c r="J1608" s="9">
        <v>7250</v>
      </c>
      <c r="K1608" s="10">
        <f t="shared" si="12"/>
        <v>2537.5</v>
      </c>
      <c r="L1608" s="10">
        <f t="shared" si="13"/>
        <v>1268.75</v>
      </c>
      <c r="M1608" s="11">
        <v>0.5</v>
      </c>
      <c r="O1608" s="16"/>
      <c r="P1608" s="17"/>
      <c r="Q1608" s="12"/>
      <c r="R1608" s="13"/>
    </row>
    <row r="1609" spans="1:18" ht="15.75" customHeight="1">
      <c r="A1609" s="1"/>
      <c r="B1609" s="6" t="s">
        <v>14</v>
      </c>
      <c r="C1609" s="6">
        <v>1185732</v>
      </c>
      <c r="D1609" s="7">
        <v>44302</v>
      </c>
      <c r="E1609" s="6" t="s">
        <v>46</v>
      </c>
      <c r="F1609" s="6" t="s">
        <v>69</v>
      </c>
      <c r="G1609" s="6" t="s">
        <v>70</v>
      </c>
      <c r="H1609" s="6" t="s">
        <v>18</v>
      </c>
      <c r="I1609" s="8">
        <v>0.4</v>
      </c>
      <c r="J1609" s="9">
        <v>4250</v>
      </c>
      <c r="K1609" s="10">
        <f t="shared" si="12"/>
        <v>1700</v>
      </c>
      <c r="L1609" s="10">
        <f t="shared" si="13"/>
        <v>680</v>
      </c>
      <c r="M1609" s="11">
        <v>0.39999999999999997</v>
      </c>
      <c r="O1609" s="16"/>
      <c r="P1609" s="17"/>
      <c r="Q1609" s="12"/>
      <c r="R1609" s="13"/>
    </row>
    <row r="1610" spans="1:18" ht="15.75" customHeight="1">
      <c r="A1610" s="1"/>
      <c r="B1610" s="6" t="s">
        <v>14</v>
      </c>
      <c r="C1610" s="6">
        <v>1185732</v>
      </c>
      <c r="D1610" s="7">
        <v>44302</v>
      </c>
      <c r="E1610" s="6" t="s">
        <v>46</v>
      </c>
      <c r="F1610" s="6" t="s">
        <v>69</v>
      </c>
      <c r="G1610" s="6" t="s">
        <v>70</v>
      </c>
      <c r="H1610" s="6" t="s">
        <v>19</v>
      </c>
      <c r="I1610" s="8">
        <v>0.30000000000000004</v>
      </c>
      <c r="J1610" s="9">
        <v>4500</v>
      </c>
      <c r="K1610" s="10">
        <f t="shared" si="12"/>
        <v>1350.0000000000002</v>
      </c>
      <c r="L1610" s="10">
        <f t="shared" si="13"/>
        <v>405.00000000000006</v>
      </c>
      <c r="M1610" s="11">
        <v>0.3</v>
      </c>
      <c r="O1610" s="16"/>
      <c r="P1610" s="17"/>
      <c r="Q1610" s="12"/>
      <c r="R1610" s="13"/>
    </row>
    <row r="1611" spans="1:18" ht="15.75" customHeight="1">
      <c r="A1611" s="1"/>
      <c r="B1611" s="6" t="s">
        <v>14</v>
      </c>
      <c r="C1611" s="6">
        <v>1185732</v>
      </c>
      <c r="D1611" s="7">
        <v>44302</v>
      </c>
      <c r="E1611" s="6" t="s">
        <v>46</v>
      </c>
      <c r="F1611" s="6" t="s">
        <v>69</v>
      </c>
      <c r="G1611" s="6" t="s">
        <v>70</v>
      </c>
      <c r="H1611" s="6" t="s">
        <v>20</v>
      </c>
      <c r="I1611" s="8">
        <v>0.35</v>
      </c>
      <c r="J1611" s="9">
        <v>3750</v>
      </c>
      <c r="K1611" s="10">
        <f t="shared" si="12"/>
        <v>1312.5</v>
      </c>
      <c r="L1611" s="10">
        <f t="shared" si="13"/>
        <v>459.37499999999994</v>
      </c>
      <c r="M1611" s="11">
        <v>0.35</v>
      </c>
      <c r="O1611" s="16"/>
      <c r="P1611" s="17"/>
      <c r="Q1611" s="12"/>
      <c r="R1611" s="13"/>
    </row>
    <row r="1612" spans="1:18" ht="15.75" customHeight="1">
      <c r="A1612" s="1"/>
      <c r="B1612" s="6" t="s">
        <v>14</v>
      </c>
      <c r="C1612" s="6">
        <v>1185732</v>
      </c>
      <c r="D1612" s="7">
        <v>44302</v>
      </c>
      <c r="E1612" s="6" t="s">
        <v>46</v>
      </c>
      <c r="F1612" s="6" t="s">
        <v>69</v>
      </c>
      <c r="G1612" s="6" t="s">
        <v>70</v>
      </c>
      <c r="H1612" s="6" t="s">
        <v>21</v>
      </c>
      <c r="I1612" s="8">
        <v>0.5</v>
      </c>
      <c r="J1612" s="9">
        <v>4000</v>
      </c>
      <c r="K1612" s="10">
        <f t="shared" si="12"/>
        <v>2000</v>
      </c>
      <c r="L1612" s="10">
        <f t="shared" si="13"/>
        <v>799.99999999999989</v>
      </c>
      <c r="M1612" s="11">
        <v>0.39999999999999997</v>
      </c>
      <c r="O1612" s="16"/>
      <c r="P1612" s="17"/>
      <c r="Q1612" s="12"/>
      <c r="R1612" s="13"/>
    </row>
    <row r="1613" spans="1:18" ht="15.75" customHeight="1">
      <c r="A1613" s="1"/>
      <c r="B1613" s="6" t="s">
        <v>14</v>
      </c>
      <c r="C1613" s="6">
        <v>1185732</v>
      </c>
      <c r="D1613" s="7">
        <v>44302</v>
      </c>
      <c r="E1613" s="6" t="s">
        <v>46</v>
      </c>
      <c r="F1613" s="6" t="s">
        <v>69</v>
      </c>
      <c r="G1613" s="6" t="s">
        <v>70</v>
      </c>
      <c r="H1613" s="6" t="s">
        <v>22</v>
      </c>
      <c r="I1613" s="8">
        <v>0.4</v>
      </c>
      <c r="J1613" s="9">
        <v>5250</v>
      </c>
      <c r="K1613" s="10">
        <f t="shared" si="12"/>
        <v>2100</v>
      </c>
      <c r="L1613" s="10">
        <f t="shared" si="13"/>
        <v>1155</v>
      </c>
      <c r="M1613" s="11">
        <v>0.55000000000000004</v>
      </c>
      <c r="O1613" s="16"/>
      <c r="P1613" s="17"/>
      <c r="Q1613" s="12"/>
      <c r="R1613" s="13"/>
    </row>
    <row r="1614" spans="1:18" ht="15.75" customHeight="1">
      <c r="A1614" s="1"/>
      <c r="B1614" s="6" t="s">
        <v>14</v>
      </c>
      <c r="C1614" s="6">
        <v>1185732</v>
      </c>
      <c r="D1614" s="7">
        <v>44331</v>
      </c>
      <c r="E1614" s="6" t="s">
        <v>46</v>
      </c>
      <c r="F1614" s="6" t="s">
        <v>69</v>
      </c>
      <c r="G1614" s="6" t="s">
        <v>70</v>
      </c>
      <c r="H1614" s="6" t="s">
        <v>17</v>
      </c>
      <c r="I1614" s="8">
        <v>0.5</v>
      </c>
      <c r="J1614" s="9">
        <v>7950</v>
      </c>
      <c r="K1614" s="10">
        <f t="shared" si="12"/>
        <v>3975</v>
      </c>
      <c r="L1614" s="10">
        <f t="shared" si="13"/>
        <v>1987.5</v>
      </c>
      <c r="M1614" s="11">
        <v>0.5</v>
      </c>
      <c r="O1614" s="16"/>
      <c r="P1614" s="17"/>
      <c r="Q1614" s="12"/>
      <c r="R1614" s="13"/>
    </row>
    <row r="1615" spans="1:18" ht="15.75" customHeight="1">
      <c r="A1615" s="1"/>
      <c r="B1615" s="6" t="s">
        <v>14</v>
      </c>
      <c r="C1615" s="6">
        <v>1185732</v>
      </c>
      <c r="D1615" s="7">
        <v>44331</v>
      </c>
      <c r="E1615" s="6" t="s">
        <v>46</v>
      </c>
      <c r="F1615" s="6" t="s">
        <v>69</v>
      </c>
      <c r="G1615" s="6" t="s">
        <v>70</v>
      </c>
      <c r="H1615" s="6" t="s">
        <v>18</v>
      </c>
      <c r="I1615" s="8">
        <v>0.5</v>
      </c>
      <c r="J1615" s="9">
        <v>5000</v>
      </c>
      <c r="K1615" s="10">
        <f t="shared" si="12"/>
        <v>2500</v>
      </c>
      <c r="L1615" s="10">
        <f t="shared" si="13"/>
        <v>999.99999999999989</v>
      </c>
      <c r="M1615" s="11">
        <v>0.39999999999999997</v>
      </c>
      <c r="O1615" s="16"/>
      <c r="P1615" s="17"/>
      <c r="Q1615" s="12"/>
      <c r="R1615" s="13"/>
    </row>
    <row r="1616" spans="1:18" ht="15.75" customHeight="1">
      <c r="A1616" s="1"/>
      <c r="B1616" s="6" t="s">
        <v>14</v>
      </c>
      <c r="C1616" s="6">
        <v>1185732</v>
      </c>
      <c r="D1616" s="7">
        <v>44331</v>
      </c>
      <c r="E1616" s="6" t="s">
        <v>46</v>
      </c>
      <c r="F1616" s="6" t="s">
        <v>69</v>
      </c>
      <c r="G1616" s="6" t="s">
        <v>70</v>
      </c>
      <c r="H1616" s="6" t="s">
        <v>19</v>
      </c>
      <c r="I1616" s="8">
        <v>0.45</v>
      </c>
      <c r="J1616" s="9">
        <v>4750</v>
      </c>
      <c r="K1616" s="10">
        <f t="shared" si="12"/>
        <v>2137.5</v>
      </c>
      <c r="L1616" s="10">
        <f t="shared" si="13"/>
        <v>641.25</v>
      </c>
      <c r="M1616" s="11">
        <v>0.3</v>
      </c>
      <c r="O1616" s="16"/>
      <c r="P1616" s="17"/>
      <c r="Q1616" s="12"/>
      <c r="R1616" s="13"/>
    </row>
    <row r="1617" spans="1:18" ht="15.75" customHeight="1">
      <c r="A1617" s="1"/>
      <c r="B1617" s="6" t="s">
        <v>14</v>
      </c>
      <c r="C1617" s="6">
        <v>1185732</v>
      </c>
      <c r="D1617" s="7">
        <v>44331</v>
      </c>
      <c r="E1617" s="6" t="s">
        <v>46</v>
      </c>
      <c r="F1617" s="6" t="s">
        <v>69</v>
      </c>
      <c r="G1617" s="6" t="s">
        <v>70</v>
      </c>
      <c r="H1617" s="6" t="s">
        <v>20</v>
      </c>
      <c r="I1617" s="8">
        <v>0.45</v>
      </c>
      <c r="J1617" s="9">
        <v>4500</v>
      </c>
      <c r="K1617" s="10">
        <f t="shared" si="12"/>
        <v>2025</v>
      </c>
      <c r="L1617" s="10">
        <f t="shared" si="13"/>
        <v>708.75</v>
      </c>
      <c r="M1617" s="11">
        <v>0.35</v>
      </c>
      <c r="O1617" s="16"/>
      <c r="P1617" s="17"/>
      <c r="Q1617" s="12"/>
      <c r="R1617" s="13"/>
    </row>
    <row r="1618" spans="1:18" ht="15.75" customHeight="1">
      <c r="A1618" s="1"/>
      <c r="B1618" s="6" t="s">
        <v>14</v>
      </c>
      <c r="C1618" s="6">
        <v>1185732</v>
      </c>
      <c r="D1618" s="7">
        <v>44331</v>
      </c>
      <c r="E1618" s="6" t="s">
        <v>46</v>
      </c>
      <c r="F1618" s="6" t="s">
        <v>69</v>
      </c>
      <c r="G1618" s="6" t="s">
        <v>70</v>
      </c>
      <c r="H1618" s="6" t="s">
        <v>21</v>
      </c>
      <c r="I1618" s="8">
        <v>0.54999999999999993</v>
      </c>
      <c r="J1618" s="9">
        <v>4750</v>
      </c>
      <c r="K1618" s="10">
        <f t="shared" si="12"/>
        <v>2612.4999999999995</v>
      </c>
      <c r="L1618" s="10">
        <f t="shared" si="13"/>
        <v>1044.9999999999998</v>
      </c>
      <c r="M1618" s="11">
        <v>0.39999999999999997</v>
      </c>
      <c r="O1618" s="16"/>
      <c r="P1618" s="17"/>
      <c r="Q1618" s="12"/>
      <c r="R1618" s="13"/>
    </row>
    <row r="1619" spans="1:18" ht="15.75" customHeight="1">
      <c r="A1619" s="1"/>
      <c r="B1619" s="6" t="s">
        <v>14</v>
      </c>
      <c r="C1619" s="6">
        <v>1185732</v>
      </c>
      <c r="D1619" s="7">
        <v>44331</v>
      </c>
      <c r="E1619" s="6" t="s">
        <v>46</v>
      </c>
      <c r="F1619" s="6" t="s">
        <v>69</v>
      </c>
      <c r="G1619" s="6" t="s">
        <v>70</v>
      </c>
      <c r="H1619" s="6" t="s">
        <v>22</v>
      </c>
      <c r="I1619" s="8">
        <v>0.6</v>
      </c>
      <c r="J1619" s="9">
        <v>5750</v>
      </c>
      <c r="K1619" s="10">
        <f t="shared" si="12"/>
        <v>3450</v>
      </c>
      <c r="L1619" s="10">
        <f t="shared" si="13"/>
        <v>1897.5000000000002</v>
      </c>
      <c r="M1619" s="11">
        <v>0.55000000000000004</v>
      </c>
      <c r="O1619" s="16"/>
      <c r="P1619" s="17"/>
      <c r="Q1619" s="12"/>
      <c r="R1619" s="13"/>
    </row>
    <row r="1620" spans="1:18" ht="15.75" customHeight="1">
      <c r="A1620" s="1"/>
      <c r="B1620" s="6" t="s">
        <v>14</v>
      </c>
      <c r="C1620" s="6">
        <v>1185732</v>
      </c>
      <c r="D1620" s="7">
        <v>44364</v>
      </c>
      <c r="E1620" s="6" t="s">
        <v>46</v>
      </c>
      <c r="F1620" s="6" t="s">
        <v>69</v>
      </c>
      <c r="G1620" s="6" t="s">
        <v>70</v>
      </c>
      <c r="H1620" s="6" t="s">
        <v>17</v>
      </c>
      <c r="I1620" s="8">
        <v>0.54999999999999993</v>
      </c>
      <c r="J1620" s="9">
        <v>8250</v>
      </c>
      <c r="K1620" s="10">
        <f t="shared" si="12"/>
        <v>4537.4999999999991</v>
      </c>
      <c r="L1620" s="10">
        <f t="shared" si="13"/>
        <v>2268.7499999999995</v>
      </c>
      <c r="M1620" s="11">
        <v>0.5</v>
      </c>
      <c r="O1620" s="16"/>
      <c r="P1620" s="17"/>
      <c r="Q1620" s="12"/>
      <c r="R1620" s="13"/>
    </row>
    <row r="1621" spans="1:18" ht="15.75" customHeight="1">
      <c r="A1621" s="1"/>
      <c r="B1621" s="6" t="s">
        <v>14</v>
      </c>
      <c r="C1621" s="6">
        <v>1185732</v>
      </c>
      <c r="D1621" s="7">
        <v>44364</v>
      </c>
      <c r="E1621" s="6" t="s">
        <v>46</v>
      </c>
      <c r="F1621" s="6" t="s">
        <v>69</v>
      </c>
      <c r="G1621" s="6" t="s">
        <v>70</v>
      </c>
      <c r="H1621" s="6" t="s">
        <v>18</v>
      </c>
      <c r="I1621" s="8">
        <v>0.5</v>
      </c>
      <c r="J1621" s="9">
        <v>5750</v>
      </c>
      <c r="K1621" s="10">
        <f t="shared" si="12"/>
        <v>2875</v>
      </c>
      <c r="L1621" s="10">
        <f t="shared" si="13"/>
        <v>1150</v>
      </c>
      <c r="M1621" s="11">
        <v>0.39999999999999997</v>
      </c>
      <c r="O1621" s="16"/>
      <c r="P1621" s="17"/>
      <c r="Q1621" s="12"/>
      <c r="R1621" s="13"/>
    </row>
    <row r="1622" spans="1:18" ht="15.75" customHeight="1">
      <c r="A1622" s="1"/>
      <c r="B1622" s="6" t="s">
        <v>14</v>
      </c>
      <c r="C1622" s="6">
        <v>1185732</v>
      </c>
      <c r="D1622" s="7">
        <v>44364</v>
      </c>
      <c r="E1622" s="6" t="s">
        <v>46</v>
      </c>
      <c r="F1622" s="6" t="s">
        <v>69</v>
      </c>
      <c r="G1622" s="6" t="s">
        <v>70</v>
      </c>
      <c r="H1622" s="6" t="s">
        <v>19</v>
      </c>
      <c r="I1622" s="8">
        <v>0.45</v>
      </c>
      <c r="J1622" s="9">
        <v>5500</v>
      </c>
      <c r="K1622" s="10">
        <f t="shared" si="12"/>
        <v>2475</v>
      </c>
      <c r="L1622" s="10">
        <f t="shared" si="13"/>
        <v>742.5</v>
      </c>
      <c r="M1622" s="11">
        <v>0.3</v>
      </c>
      <c r="O1622" s="16"/>
      <c r="P1622" s="17"/>
      <c r="Q1622" s="12"/>
      <c r="R1622" s="13"/>
    </row>
    <row r="1623" spans="1:18" ht="15.75" customHeight="1">
      <c r="A1623" s="1"/>
      <c r="B1623" s="6" t="s">
        <v>14</v>
      </c>
      <c r="C1623" s="6">
        <v>1185732</v>
      </c>
      <c r="D1623" s="7">
        <v>44364</v>
      </c>
      <c r="E1623" s="6" t="s">
        <v>46</v>
      </c>
      <c r="F1623" s="6" t="s">
        <v>69</v>
      </c>
      <c r="G1623" s="6" t="s">
        <v>70</v>
      </c>
      <c r="H1623" s="6" t="s">
        <v>20</v>
      </c>
      <c r="I1623" s="8">
        <v>0.45</v>
      </c>
      <c r="J1623" s="9">
        <v>5250</v>
      </c>
      <c r="K1623" s="10">
        <f t="shared" si="12"/>
        <v>2362.5</v>
      </c>
      <c r="L1623" s="10">
        <f t="shared" si="13"/>
        <v>826.875</v>
      </c>
      <c r="M1623" s="11">
        <v>0.35</v>
      </c>
      <c r="O1623" s="16"/>
      <c r="P1623" s="17"/>
      <c r="Q1623" s="12"/>
      <c r="R1623" s="13"/>
    </row>
    <row r="1624" spans="1:18" ht="15.75" customHeight="1">
      <c r="A1624" s="1"/>
      <c r="B1624" s="6" t="s">
        <v>14</v>
      </c>
      <c r="C1624" s="6">
        <v>1185732</v>
      </c>
      <c r="D1624" s="7">
        <v>44364</v>
      </c>
      <c r="E1624" s="6" t="s">
        <v>46</v>
      </c>
      <c r="F1624" s="6" t="s">
        <v>69</v>
      </c>
      <c r="G1624" s="6" t="s">
        <v>70</v>
      </c>
      <c r="H1624" s="6" t="s">
        <v>21</v>
      </c>
      <c r="I1624" s="8">
        <v>0.6</v>
      </c>
      <c r="J1624" s="9">
        <v>5250</v>
      </c>
      <c r="K1624" s="10">
        <f t="shared" si="12"/>
        <v>3150</v>
      </c>
      <c r="L1624" s="10">
        <f t="shared" si="13"/>
        <v>1260</v>
      </c>
      <c r="M1624" s="11">
        <v>0.39999999999999997</v>
      </c>
      <c r="O1624" s="16"/>
      <c r="P1624" s="17"/>
      <c r="Q1624" s="12"/>
      <c r="R1624" s="13"/>
    </row>
    <row r="1625" spans="1:18" ht="15.75" customHeight="1">
      <c r="A1625" s="1"/>
      <c r="B1625" s="6" t="s">
        <v>14</v>
      </c>
      <c r="C1625" s="6">
        <v>1185732</v>
      </c>
      <c r="D1625" s="7">
        <v>44364</v>
      </c>
      <c r="E1625" s="6" t="s">
        <v>46</v>
      </c>
      <c r="F1625" s="6" t="s">
        <v>69</v>
      </c>
      <c r="G1625" s="6" t="s">
        <v>70</v>
      </c>
      <c r="H1625" s="6" t="s">
        <v>22</v>
      </c>
      <c r="I1625" s="8">
        <v>0.65</v>
      </c>
      <c r="J1625" s="9">
        <v>6750</v>
      </c>
      <c r="K1625" s="10">
        <f t="shared" si="12"/>
        <v>4387.5</v>
      </c>
      <c r="L1625" s="10">
        <f t="shared" si="13"/>
        <v>2413.125</v>
      </c>
      <c r="M1625" s="11">
        <v>0.55000000000000004</v>
      </c>
      <c r="O1625" s="16"/>
      <c r="P1625" s="17"/>
      <c r="Q1625" s="12"/>
      <c r="R1625" s="13"/>
    </row>
    <row r="1626" spans="1:18" ht="15.75" customHeight="1">
      <c r="A1626" s="1"/>
      <c r="B1626" s="6" t="s">
        <v>14</v>
      </c>
      <c r="C1626" s="6">
        <v>1185732</v>
      </c>
      <c r="D1626" s="7">
        <v>44392</v>
      </c>
      <c r="E1626" s="6" t="s">
        <v>46</v>
      </c>
      <c r="F1626" s="6" t="s">
        <v>69</v>
      </c>
      <c r="G1626" s="6" t="s">
        <v>70</v>
      </c>
      <c r="H1626" s="6" t="s">
        <v>17</v>
      </c>
      <c r="I1626" s="8">
        <v>0.6</v>
      </c>
      <c r="J1626" s="9">
        <v>9000</v>
      </c>
      <c r="K1626" s="10">
        <f t="shared" si="12"/>
        <v>5400</v>
      </c>
      <c r="L1626" s="10">
        <f t="shared" si="13"/>
        <v>2700</v>
      </c>
      <c r="M1626" s="11">
        <v>0.5</v>
      </c>
      <c r="O1626" s="16"/>
      <c r="P1626" s="17"/>
      <c r="Q1626" s="12"/>
      <c r="R1626" s="13"/>
    </row>
    <row r="1627" spans="1:18" ht="15.75" customHeight="1">
      <c r="A1627" s="1"/>
      <c r="B1627" s="6" t="s">
        <v>14</v>
      </c>
      <c r="C1627" s="6">
        <v>1185732</v>
      </c>
      <c r="D1627" s="7">
        <v>44392</v>
      </c>
      <c r="E1627" s="6" t="s">
        <v>46</v>
      </c>
      <c r="F1627" s="6" t="s">
        <v>69</v>
      </c>
      <c r="G1627" s="6" t="s">
        <v>70</v>
      </c>
      <c r="H1627" s="6" t="s">
        <v>18</v>
      </c>
      <c r="I1627" s="8">
        <v>0.55000000000000004</v>
      </c>
      <c r="J1627" s="9">
        <v>6500</v>
      </c>
      <c r="K1627" s="10">
        <f t="shared" si="12"/>
        <v>3575.0000000000005</v>
      </c>
      <c r="L1627" s="10">
        <f t="shared" si="13"/>
        <v>1430</v>
      </c>
      <c r="M1627" s="11">
        <v>0.39999999999999997</v>
      </c>
      <c r="O1627" s="16"/>
      <c r="P1627" s="17"/>
      <c r="Q1627" s="12"/>
      <c r="R1627" s="13"/>
    </row>
    <row r="1628" spans="1:18" ht="15.75" customHeight="1">
      <c r="A1628" s="1"/>
      <c r="B1628" s="6" t="s">
        <v>14</v>
      </c>
      <c r="C1628" s="6">
        <v>1185732</v>
      </c>
      <c r="D1628" s="7">
        <v>44392</v>
      </c>
      <c r="E1628" s="6" t="s">
        <v>46</v>
      </c>
      <c r="F1628" s="6" t="s">
        <v>69</v>
      </c>
      <c r="G1628" s="6" t="s">
        <v>70</v>
      </c>
      <c r="H1628" s="6" t="s">
        <v>19</v>
      </c>
      <c r="I1628" s="8">
        <v>0.5</v>
      </c>
      <c r="J1628" s="9">
        <v>5750</v>
      </c>
      <c r="K1628" s="10">
        <f t="shared" si="12"/>
        <v>2875</v>
      </c>
      <c r="L1628" s="10">
        <f t="shared" si="13"/>
        <v>862.5</v>
      </c>
      <c r="M1628" s="11">
        <v>0.3</v>
      </c>
      <c r="O1628" s="16"/>
      <c r="P1628" s="17"/>
      <c r="Q1628" s="12"/>
      <c r="R1628" s="13"/>
    </row>
    <row r="1629" spans="1:18" ht="15.75" customHeight="1">
      <c r="A1629" s="1"/>
      <c r="B1629" s="6" t="s">
        <v>14</v>
      </c>
      <c r="C1629" s="6">
        <v>1185732</v>
      </c>
      <c r="D1629" s="7">
        <v>44392</v>
      </c>
      <c r="E1629" s="6" t="s">
        <v>46</v>
      </c>
      <c r="F1629" s="6" t="s">
        <v>69</v>
      </c>
      <c r="G1629" s="6" t="s">
        <v>70</v>
      </c>
      <c r="H1629" s="6" t="s">
        <v>20</v>
      </c>
      <c r="I1629" s="8">
        <v>0.5</v>
      </c>
      <c r="J1629" s="9">
        <v>5250</v>
      </c>
      <c r="K1629" s="10">
        <f t="shared" si="12"/>
        <v>2625</v>
      </c>
      <c r="L1629" s="10">
        <f t="shared" si="13"/>
        <v>918.74999999999989</v>
      </c>
      <c r="M1629" s="11">
        <v>0.35</v>
      </c>
      <c r="O1629" s="16"/>
      <c r="P1629" s="17"/>
      <c r="Q1629" s="12"/>
      <c r="R1629" s="13"/>
    </row>
    <row r="1630" spans="1:18" ht="15.75" customHeight="1">
      <c r="A1630" s="1"/>
      <c r="B1630" s="6" t="s">
        <v>14</v>
      </c>
      <c r="C1630" s="6">
        <v>1185732</v>
      </c>
      <c r="D1630" s="7">
        <v>44392</v>
      </c>
      <c r="E1630" s="6" t="s">
        <v>46</v>
      </c>
      <c r="F1630" s="6" t="s">
        <v>69</v>
      </c>
      <c r="G1630" s="6" t="s">
        <v>70</v>
      </c>
      <c r="H1630" s="6" t="s">
        <v>21</v>
      </c>
      <c r="I1630" s="8">
        <v>0.6</v>
      </c>
      <c r="J1630" s="9">
        <v>5500</v>
      </c>
      <c r="K1630" s="10">
        <f t="shared" si="12"/>
        <v>3300</v>
      </c>
      <c r="L1630" s="10">
        <f t="shared" si="13"/>
        <v>1320</v>
      </c>
      <c r="M1630" s="11">
        <v>0.39999999999999997</v>
      </c>
      <c r="O1630" s="16"/>
      <c r="P1630" s="17"/>
      <c r="Q1630" s="12"/>
      <c r="R1630" s="13"/>
    </row>
    <row r="1631" spans="1:18" ht="15.75" customHeight="1">
      <c r="A1631" s="1"/>
      <c r="B1631" s="6" t="s">
        <v>14</v>
      </c>
      <c r="C1631" s="6">
        <v>1185732</v>
      </c>
      <c r="D1631" s="7">
        <v>44392</v>
      </c>
      <c r="E1631" s="6" t="s">
        <v>46</v>
      </c>
      <c r="F1631" s="6" t="s">
        <v>69</v>
      </c>
      <c r="G1631" s="6" t="s">
        <v>70</v>
      </c>
      <c r="H1631" s="6" t="s">
        <v>22</v>
      </c>
      <c r="I1631" s="8">
        <v>0.65</v>
      </c>
      <c r="J1631" s="9">
        <v>7250</v>
      </c>
      <c r="K1631" s="10">
        <f t="shared" si="12"/>
        <v>4712.5</v>
      </c>
      <c r="L1631" s="10">
        <f t="shared" si="13"/>
        <v>2591.875</v>
      </c>
      <c r="M1631" s="11">
        <v>0.55000000000000004</v>
      </c>
      <c r="O1631" s="16"/>
      <c r="P1631" s="17"/>
      <c r="Q1631" s="12"/>
      <c r="R1631" s="13"/>
    </row>
    <row r="1632" spans="1:18" ht="15.75" customHeight="1">
      <c r="A1632" s="1"/>
      <c r="B1632" s="6" t="s">
        <v>14</v>
      </c>
      <c r="C1632" s="6">
        <v>1185732</v>
      </c>
      <c r="D1632" s="7">
        <v>44424</v>
      </c>
      <c r="E1632" s="6" t="s">
        <v>46</v>
      </c>
      <c r="F1632" s="6" t="s">
        <v>69</v>
      </c>
      <c r="G1632" s="6" t="s">
        <v>70</v>
      </c>
      <c r="H1632" s="6" t="s">
        <v>17</v>
      </c>
      <c r="I1632" s="8">
        <v>0.6</v>
      </c>
      <c r="J1632" s="9">
        <v>8750</v>
      </c>
      <c r="K1632" s="10">
        <f t="shared" si="12"/>
        <v>5250</v>
      </c>
      <c r="L1632" s="10">
        <f t="shared" si="13"/>
        <v>2625</v>
      </c>
      <c r="M1632" s="11">
        <v>0.5</v>
      </c>
      <c r="O1632" s="16"/>
      <c r="P1632" s="17"/>
      <c r="Q1632" s="12"/>
      <c r="R1632" s="13"/>
    </row>
    <row r="1633" spans="1:18" ht="15.75" customHeight="1">
      <c r="A1633" s="1"/>
      <c r="B1633" s="6" t="s">
        <v>14</v>
      </c>
      <c r="C1633" s="6">
        <v>1185732</v>
      </c>
      <c r="D1633" s="7">
        <v>44424</v>
      </c>
      <c r="E1633" s="6" t="s">
        <v>46</v>
      </c>
      <c r="F1633" s="6" t="s">
        <v>69</v>
      </c>
      <c r="G1633" s="6" t="s">
        <v>70</v>
      </c>
      <c r="H1633" s="6" t="s">
        <v>18</v>
      </c>
      <c r="I1633" s="8">
        <v>0.55000000000000004</v>
      </c>
      <c r="J1633" s="9">
        <v>6500</v>
      </c>
      <c r="K1633" s="10">
        <f t="shared" si="12"/>
        <v>3575.0000000000005</v>
      </c>
      <c r="L1633" s="10">
        <f t="shared" si="13"/>
        <v>1430</v>
      </c>
      <c r="M1633" s="11">
        <v>0.39999999999999997</v>
      </c>
      <c r="O1633" s="16"/>
      <c r="P1633" s="17"/>
      <c r="Q1633" s="12"/>
      <c r="R1633" s="13"/>
    </row>
    <row r="1634" spans="1:18" ht="15.75" customHeight="1">
      <c r="A1634" s="1"/>
      <c r="B1634" s="6" t="s">
        <v>14</v>
      </c>
      <c r="C1634" s="6">
        <v>1185732</v>
      </c>
      <c r="D1634" s="7">
        <v>44424</v>
      </c>
      <c r="E1634" s="6" t="s">
        <v>46</v>
      </c>
      <c r="F1634" s="6" t="s">
        <v>69</v>
      </c>
      <c r="G1634" s="6" t="s">
        <v>70</v>
      </c>
      <c r="H1634" s="6" t="s">
        <v>19</v>
      </c>
      <c r="I1634" s="8">
        <v>0.45000000000000007</v>
      </c>
      <c r="J1634" s="9">
        <v>5750</v>
      </c>
      <c r="K1634" s="10">
        <f t="shared" si="12"/>
        <v>2587.5000000000005</v>
      </c>
      <c r="L1634" s="10">
        <f t="shared" si="13"/>
        <v>776.25000000000011</v>
      </c>
      <c r="M1634" s="11">
        <v>0.3</v>
      </c>
      <c r="O1634" s="16"/>
      <c r="P1634" s="17"/>
      <c r="Q1634" s="12"/>
      <c r="R1634" s="13"/>
    </row>
    <row r="1635" spans="1:18" ht="15.75" customHeight="1">
      <c r="A1635" s="1"/>
      <c r="B1635" s="6" t="s">
        <v>14</v>
      </c>
      <c r="C1635" s="6">
        <v>1185732</v>
      </c>
      <c r="D1635" s="7">
        <v>44424</v>
      </c>
      <c r="E1635" s="6" t="s">
        <v>46</v>
      </c>
      <c r="F1635" s="6" t="s">
        <v>69</v>
      </c>
      <c r="G1635" s="6" t="s">
        <v>70</v>
      </c>
      <c r="H1635" s="6" t="s">
        <v>20</v>
      </c>
      <c r="I1635" s="8">
        <v>0.35</v>
      </c>
      <c r="J1635" s="9">
        <v>5250</v>
      </c>
      <c r="K1635" s="10">
        <f t="shared" si="12"/>
        <v>1837.4999999999998</v>
      </c>
      <c r="L1635" s="10">
        <f t="shared" si="13"/>
        <v>643.12499999999989</v>
      </c>
      <c r="M1635" s="11">
        <v>0.35</v>
      </c>
      <c r="O1635" s="16"/>
      <c r="P1635" s="17"/>
      <c r="Q1635" s="12"/>
      <c r="R1635" s="13"/>
    </row>
    <row r="1636" spans="1:18" ht="15.75" customHeight="1">
      <c r="A1636" s="1"/>
      <c r="B1636" s="6" t="s">
        <v>14</v>
      </c>
      <c r="C1636" s="6">
        <v>1185732</v>
      </c>
      <c r="D1636" s="7">
        <v>44424</v>
      </c>
      <c r="E1636" s="6" t="s">
        <v>46</v>
      </c>
      <c r="F1636" s="6" t="s">
        <v>69</v>
      </c>
      <c r="G1636" s="6" t="s">
        <v>70</v>
      </c>
      <c r="H1636" s="6" t="s">
        <v>21</v>
      </c>
      <c r="I1636" s="8">
        <v>0.45000000000000007</v>
      </c>
      <c r="J1636" s="9">
        <v>5000</v>
      </c>
      <c r="K1636" s="10">
        <f t="shared" si="12"/>
        <v>2250.0000000000005</v>
      </c>
      <c r="L1636" s="10">
        <f t="shared" si="13"/>
        <v>900.00000000000011</v>
      </c>
      <c r="M1636" s="11">
        <v>0.39999999999999997</v>
      </c>
      <c r="O1636" s="16"/>
      <c r="P1636" s="17"/>
      <c r="Q1636" s="12"/>
      <c r="R1636" s="13"/>
    </row>
    <row r="1637" spans="1:18" ht="15.75" customHeight="1">
      <c r="A1637" s="1"/>
      <c r="B1637" s="6" t="s">
        <v>14</v>
      </c>
      <c r="C1637" s="6">
        <v>1185732</v>
      </c>
      <c r="D1637" s="7">
        <v>44424</v>
      </c>
      <c r="E1637" s="6" t="s">
        <v>46</v>
      </c>
      <c r="F1637" s="6" t="s">
        <v>69</v>
      </c>
      <c r="G1637" s="6" t="s">
        <v>70</v>
      </c>
      <c r="H1637" s="6" t="s">
        <v>22</v>
      </c>
      <c r="I1637" s="8">
        <v>0.50000000000000011</v>
      </c>
      <c r="J1637" s="9">
        <v>6750</v>
      </c>
      <c r="K1637" s="10">
        <f t="shared" si="12"/>
        <v>3375.0000000000009</v>
      </c>
      <c r="L1637" s="10">
        <f t="shared" si="13"/>
        <v>1856.2500000000007</v>
      </c>
      <c r="M1637" s="11">
        <v>0.55000000000000004</v>
      </c>
      <c r="O1637" s="16"/>
      <c r="P1637" s="17"/>
      <c r="Q1637" s="12"/>
      <c r="R1637" s="13"/>
    </row>
    <row r="1638" spans="1:18" ht="15.75" customHeight="1">
      <c r="A1638" s="1"/>
      <c r="B1638" s="6" t="s">
        <v>14</v>
      </c>
      <c r="C1638" s="6">
        <v>1185732</v>
      </c>
      <c r="D1638" s="7">
        <v>44454</v>
      </c>
      <c r="E1638" s="6" t="s">
        <v>46</v>
      </c>
      <c r="F1638" s="6" t="s">
        <v>69</v>
      </c>
      <c r="G1638" s="6" t="s">
        <v>70</v>
      </c>
      <c r="H1638" s="6" t="s">
        <v>17</v>
      </c>
      <c r="I1638" s="8">
        <v>0.45000000000000007</v>
      </c>
      <c r="J1638" s="9">
        <v>8000</v>
      </c>
      <c r="K1638" s="10">
        <f t="shared" si="12"/>
        <v>3600.0000000000005</v>
      </c>
      <c r="L1638" s="10">
        <f t="shared" si="13"/>
        <v>1800.0000000000002</v>
      </c>
      <c r="M1638" s="11">
        <v>0.5</v>
      </c>
      <c r="O1638" s="16"/>
      <c r="P1638" s="17"/>
      <c r="Q1638" s="12"/>
      <c r="R1638" s="13"/>
    </row>
    <row r="1639" spans="1:18" ht="15.75" customHeight="1">
      <c r="A1639" s="1"/>
      <c r="B1639" s="6" t="s">
        <v>14</v>
      </c>
      <c r="C1639" s="6">
        <v>1185732</v>
      </c>
      <c r="D1639" s="7">
        <v>44454</v>
      </c>
      <c r="E1639" s="6" t="s">
        <v>46</v>
      </c>
      <c r="F1639" s="6" t="s">
        <v>69</v>
      </c>
      <c r="G1639" s="6" t="s">
        <v>70</v>
      </c>
      <c r="H1639" s="6" t="s">
        <v>18</v>
      </c>
      <c r="I1639" s="8">
        <v>0.40000000000000013</v>
      </c>
      <c r="J1639" s="9">
        <v>6000</v>
      </c>
      <c r="K1639" s="10">
        <f t="shared" si="12"/>
        <v>2400.0000000000009</v>
      </c>
      <c r="L1639" s="10">
        <f t="shared" si="13"/>
        <v>960.00000000000023</v>
      </c>
      <c r="M1639" s="11">
        <v>0.39999999999999997</v>
      </c>
      <c r="O1639" s="16"/>
      <c r="P1639" s="17"/>
      <c r="Q1639" s="12"/>
      <c r="R1639" s="13"/>
    </row>
    <row r="1640" spans="1:18" ht="15.75" customHeight="1">
      <c r="A1640" s="1"/>
      <c r="B1640" s="6" t="s">
        <v>14</v>
      </c>
      <c r="C1640" s="6">
        <v>1185732</v>
      </c>
      <c r="D1640" s="7">
        <v>44454</v>
      </c>
      <c r="E1640" s="6" t="s">
        <v>46</v>
      </c>
      <c r="F1640" s="6" t="s">
        <v>69</v>
      </c>
      <c r="G1640" s="6" t="s">
        <v>70</v>
      </c>
      <c r="H1640" s="6" t="s">
        <v>19</v>
      </c>
      <c r="I1640" s="8">
        <v>0.35</v>
      </c>
      <c r="J1640" s="9">
        <v>5000</v>
      </c>
      <c r="K1640" s="10">
        <f t="shared" si="12"/>
        <v>1750</v>
      </c>
      <c r="L1640" s="10">
        <f t="shared" si="13"/>
        <v>525</v>
      </c>
      <c r="M1640" s="11">
        <v>0.3</v>
      </c>
      <c r="O1640" s="16"/>
      <c r="P1640" s="17"/>
      <c r="Q1640" s="12"/>
      <c r="R1640" s="13"/>
    </row>
    <row r="1641" spans="1:18" ht="15.75" customHeight="1">
      <c r="A1641" s="1"/>
      <c r="B1641" s="6" t="s">
        <v>14</v>
      </c>
      <c r="C1641" s="6">
        <v>1185732</v>
      </c>
      <c r="D1641" s="7">
        <v>44454</v>
      </c>
      <c r="E1641" s="6" t="s">
        <v>46</v>
      </c>
      <c r="F1641" s="6" t="s">
        <v>69</v>
      </c>
      <c r="G1641" s="6" t="s">
        <v>70</v>
      </c>
      <c r="H1641" s="6" t="s">
        <v>20</v>
      </c>
      <c r="I1641" s="8">
        <v>0.35</v>
      </c>
      <c r="J1641" s="9">
        <v>4750</v>
      </c>
      <c r="K1641" s="10">
        <f t="shared" si="12"/>
        <v>1662.5</v>
      </c>
      <c r="L1641" s="10">
        <f t="shared" si="13"/>
        <v>581.875</v>
      </c>
      <c r="M1641" s="11">
        <v>0.35</v>
      </c>
      <c r="O1641" s="16"/>
      <c r="P1641" s="17"/>
      <c r="Q1641" s="12"/>
      <c r="R1641" s="13"/>
    </row>
    <row r="1642" spans="1:18" ht="15.75" customHeight="1">
      <c r="A1642" s="1"/>
      <c r="B1642" s="6" t="s">
        <v>14</v>
      </c>
      <c r="C1642" s="6">
        <v>1185732</v>
      </c>
      <c r="D1642" s="7">
        <v>44454</v>
      </c>
      <c r="E1642" s="6" t="s">
        <v>46</v>
      </c>
      <c r="F1642" s="6" t="s">
        <v>69</v>
      </c>
      <c r="G1642" s="6" t="s">
        <v>70</v>
      </c>
      <c r="H1642" s="6" t="s">
        <v>21</v>
      </c>
      <c r="I1642" s="8">
        <v>0.45000000000000007</v>
      </c>
      <c r="J1642" s="9">
        <v>4750</v>
      </c>
      <c r="K1642" s="10">
        <f t="shared" si="12"/>
        <v>2137.5000000000005</v>
      </c>
      <c r="L1642" s="10">
        <f t="shared" si="13"/>
        <v>855.00000000000011</v>
      </c>
      <c r="M1642" s="11">
        <v>0.39999999999999997</v>
      </c>
      <c r="O1642" s="16"/>
      <c r="P1642" s="17"/>
      <c r="Q1642" s="12"/>
      <c r="R1642" s="13"/>
    </row>
    <row r="1643" spans="1:18" ht="15.75" customHeight="1">
      <c r="A1643" s="1"/>
      <c r="B1643" s="6" t="s">
        <v>14</v>
      </c>
      <c r="C1643" s="6">
        <v>1185732</v>
      </c>
      <c r="D1643" s="7">
        <v>44454</v>
      </c>
      <c r="E1643" s="6" t="s">
        <v>46</v>
      </c>
      <c r="F1643" s="6" t="s">
        <v>69</v>
      </c>
      <c r="G1643" s="6" t="s">
        <v>70</v>
      </c>
      <c r="H1643" s="6" t="s">
        <v>22</v>
      </c>
      <c r="I1643" s="8">
        <v>0.50000000000000011</v>
      </c>
      <c r="J1643" s="9">
        <v>5750</v>
      </c>
      <c r="K1643" s="10">
        <f t="shared" si="12"/>
        <v>2875.0000000000005</v>
      </c>
      <c r="L1643" s="10">
        <f t="shared" si="13"/>
        <v>1581.2500000000005</v>
      </c>
      <c r="M1643" s="11">
        <v>0.55000000000000004</v>
      </c>
      <c r="O1643" s="16"/>
      <c r="P1643" s="17"/>
      <c r="Q1643" s="12"/>
      <c r="R1643" s="13"/>
    </row>
    <row r="1644" spans="1:18" ht="15.75" customHeight="1">
      <c r="A1644" s="1"/>
      <c r="B1644" s="6" t="s">
        <v>14</v>
      </c>
      <c r="C1644" s="6">
        <v>1185732</v>
      </c>
      <c r="D1644" s="7">
        <v>44486</v>
      </c>
      <c r="E1644" s="6" t="s">
        <v>46</v>
      </c>
      <c r="F1644" s="6" t="s">
        <v>69</v>
      </c>
      <c r="G1644" s="6" t="s">
        <v>70</v>
      </c>
      <c r="H1644" s="6" t="s">
        <v>17</v>
      </c>
      <c r="I1644" s="8">
        <v>0.50000000000000011</v>
      </c>
      <c r="J1644" s="9">
        <v>7500</v>
      </c>
      <c r="K1644" s="10">
        <f t="shared" si="12"/>
        <v>3750.0000000000009</v>
      </c>
      <c r="L1644" s="10">
        <f t="shared" si="13"/>
        <v>1875.0000000000005</v>
      </c>
      <c r="M1644" s="11">
        <v>0.5</v>
      </c>
      <c r="O1644" s="16"/>
      <c r="P1644" s="17"/>
      <c r="Q1644" s="12"/>
      <c r="R1644" s="13"/>
    </row>
    <row r="1645" spans="1:18" ht="15.75" customHeight="1">
      <c r="A1645" s="1"/>
      <c r="B1645" s="6" t="s">
        <v>14</v>
      </c>
      <c r="C1645" s="6">
        <v>1185732</v>
      </c>
      <c r="D1645" s="7">
        <v>44486</v>
      </c>
      <c r="E1645" s="6" t="s">
        <v>46</v>
      </c>
      <c r="F1645" s="6" t="s">
        <v>69</v>
      </c>
      <c r="G1645" s="6" t="s">
        <v>70</v>
      </c>
      <c r="H1645" s="6" t="s">
        <v>18</v>
      </c>
      <c r="I1645" s="8">
        <v>0.40000000000000013</v>
      </c>
      <c r="J1645" s="9">
        <v>5750</v>
      </c>
      <c r="K1645" s="10">
        <f t="shared" si="12"/>
        <v>2300.0000000000009</v>
      </c>
      <c r="L1645" s="10">
        <f t="shared" si="13"/>
        <v>920.00000000000034</v>
      </c>
      <c r="M1645" s="11">
        <v>0.39999999999999997</v>
      </c>
      <c r="O1645" s="16"/>
      <c r="P1645" s="17"/>
      <c r="Q1645" s="12"/>
      <c r="R1645" s="13"/>
    </row>
    <row r="1646" spans="1:18" ht="15.75" customHeight="1">
      <c r="A1646" s="1"/>
      <c r="B1646" s="6" t="s">
        <v>14</v>
      </c>
      <c r="C1646" s="6">
        <v>1185732</v>
      </c>
      <c r="D1646" s="7">
        <v>44486</v>
      </c>
      <c r="E1646" s="6" t="s">
        <v>46</v>
      </c>
      <c r="F1646" s="6" t="s">
        <v>69</v>
      </c>
      <c r="G1646" s="6" t="s">
        <v>70</v>
      </c>
      <c r="H1646" s="6" t="s">
        <v>19</v>
      </c>
      <c r="I1646" s="8">
        <v>0.40000000000000013</v>
      </c>
      <c r="J1646" s="9">
        <v>4250</v>
      </c>
      <c r="K1646" s="10">
        <f t="shared" si="12"/>
        <v>1700.0000000000005</v>
      </c>
      <c r="L1646" s="10">
        <f t="shared" si="13"/>
        <v>510.00000000000011</v>
      </c>
      <c r="M1646" s="11">
        <v>0.3</v>
      </c>
      <c r="O1646" s="16"/>
      <c r="P1646" s="17"/>
      <c r="Q1646" s="12"/>
      <c r="R1646" s="13"/>
    </row>
    <row r="1647" spans="1:18" ht="15.75" customHeight="1">
      <c r="A1647" s="1"/>
      <c r="B1647" s="6" t="s">
        <v>14</v>
      </c>
      <c r="C1647" s="6">
        <v>1185732</v>
      </c>
      <c r="D1647" s="7">
        <v>44486</v>
      </c>
      <c r="E1647" s="6" t="s">
        <v>46</v>
      </c>
      <c r="F1647" s="6" t="s">
        <v>69</v>
      </c>
      <c r="G1647" s="6" t="s">
        <v>70</v>
      </c>
      <c r="H1647" s="6" t="s">
        <v>20</v>
      </c>
      <c r="I1647" s="8">
        <v>0.40000000000000013</v>
      </c>
      <c r="J1647" s="9">
        <v>4000</v>
      </c>
      <c r="K1647" s="10">
        <f t="shared" si="12"/>
        <v>1600.0000000000005</v>
      </c>
      <c r="L1647" s="10">
        <f t="shared" si="13"/>
        <v>560.00000000000011</v>
      </c>
      <c r="M1647" s="11">
        <v>0.35</v>
      </c>
      <c r="O1647" s="16"/>
      <c r="P1647" s="17"/>
      <c r="Q1647" s="12"/>
      <c r="R1647" s="13"/>
    </row>
    <row r="1648" spans="1:18" ht="15.75" customHeight="1">
      <c r="A1648" s="1"/>
      <c r="B1648" s="6" t="s">
        <v>14</v>
      </c>
      <c r="C1648" s="6">
        <v>1185732</v>
      </c>
      <c r="D1648" s="7">
        <v>44486</v>
      </c>
      <c r="E1648" s="6" t="s">
        <v>46</v>
      </c>
      <c r="F1648" s="6" t="s">
        <v>69</v>
      </c>
      <c r="G1648" s="6" t="s">
        <v>70</v>
      </c>
      <c r="H1648" s="6" t="s">
        <v>21</v>
      </c>
      <c r="I1648" s="8">
        <v>0.50000000000000011</v>
      </c>
      <c r="J1648" s="9">
        <v>4000</v>
      </c>
      <c r="K1648" s="10">
        <f t="shared" si="12"/>
        <v>2000.0000000000005</v>
      </c>
      <c r="L1648" s="10">
        <f t="shared" si="13"/>
        <v>800.00000000000011</v>
      </c>
      <c r="M1648" s="11">
        <v>0.39999999999999997</v>
      </c>
      <c r="O1648" s="16"/>
      <c r="P1648" s="17"/>
      <c r="Q1648" s="12"/>
      <c r="R1648" s="13"/>
    </row>
    <row r="1649" spans="1:18" ht="15.75" customHeight="1">
      <c r="A1649" s="1"/>
      <c r="B1649" s="6" t="s">
        <v>14</v>
      </c>
      <c r="C1649" s="6">
        <v>1185732</v>
      </c>
      <c r="D1649" s="7">
        <v>44486</v>
      </c>
      <c r="E1649" s="6" t="s">
        <v>46</v>
      </c>
      <c r="F1649" s="6" t="s">
        <v>69</v>
      </c>
      <c r="G1649" s="6" t="s">
        <v>70</v>
      </c>
      <c r="H1649" s="6" t="s">
        <v>22</v>
      </c>
      <c r="I1649" s="8">
        <v>0.55000000000000004</v>
      </c>
      <c r="J1649" s="9">
        <v>5250</v>
      </c>
      <c r="K1649" s="10">
        <f t="shared" si="12"/>
        <v>2887.5000000000005</v>
      </c>
      <c r="L1649" s="10">
        <f t="shared" si="13"/>
        <v>1588.1250000000005</v>
      </c>
      <c r="M1649" s="11">
        <v>0.55000000000000004</v>
      </c>
      <c r="O1649" s="16"/>
      <c r="P1649" s="17"/>
      <c r="Q1649" s="12"/>
      <c r="R1649" s="13"/>
    </row>
    <row r="1650" spans="1:18" ht="15.75" customHeight="1">
      <c r="A1650" s="1"/>
      <c r="B1650" s="6" t="s">
        <v>14</v>
      </c>
      <c r="C1650" s="6">
        <v>1185732</v>
      </c>
      <c r="D1650" s="7">
        <v>44516</v>
      </c>
      <c r="E1650" s="6" t="s">
        <v>46</v>
      </c>
      <c r="F1650" s="6" t="s">
        <v>69</v>
      </c>
      <c r="G1650" s="6" t="s">
        <v>70</v>
      </c>
      <c r="H1650" s="6" t="s">
        <v>17</v>
      </c>
      <c r="I1650" s="8">
        <v>0.50000000000000011</v>
      </c>
      <c r="J1650" s="9">
        <v>6750</v>
      </c>
      <c r="K1650" s="10">
        <f t="shared" si="12"/>
        <v>3375.0000000000009</v>
      </c>
      <c r="L1650" s="10">
        <f t="shared" si="13"/>
        <v>1687.5000000000005</v>
      </c>
      <c r="M1650" s="11">
        <v>0.5</v>
      </c>
      <c r="O1650" s="16"/>
      <c r="P1650" s="17"/>
      <c r="Q1650" s="12"/>
      <c r="R1650" s="13"/>
    </row>
    <row r="1651" spans="1:18" ht="15.75" customHeight="1">
      <c r="A1651" s="1"/>
      <c r="B1651" s="6" t="s">
        <v>14</v>
      </c>
      <c r="C1651" s="6">
        <v>1185732</v>
      </c>
      <c r="D1651" s="7">
        <v>44516</v>
      </c>
      <c r="E1651" s="6" t="s">
        <v>46</v>
      </c>
      <c r="F1651" s="6" t="s">
        <v>69</v>
      </c>
      <c r="G1651" s="6" t="s">
        <v>70</v>
      </c>
      <c r="H1651" s="6" t="s">
        <v>18</v>
      </c>
      <c r="I1651" s="8">
        <v>0.45000000000000012</v>
      </c>
      <c r="J1651" s="9">
        <v>5000</v>
      </c>
      <c r="K1651" s="10">
        <f t="shared" si="12"/>
        <v>2250.0000000000005</v>
      </c>
      <c r="L1651" s="10">
        <f t="shared" si="13"/>
        <v>900.00000000000011</v>
      </c>
      <c r="M1651" s="11">
        <v>0.39999999999999997</v>
      </c>
      <c r="O1651" s="16"/>
      <c r="P1651" s="17"/>
      <c r="Q1651" s="12"/>
      <c r="R1651" s="13"/>
    </row>
    <row r="1652" spans="1:18" ht="15.75" customHeight="1">
      <c r="A1652" s="1"/>
      <c r="B1652" s="6" t="s">
        <v>14</v>
      </c>
      <c r="C1652" s="6">
        <v>1185732</v>
      </c>
      <c r="D1652" s="7">
        <v>44516</v>
      </c>
      <c r="E1652" s="6" t="s">
        <v>46</v>
      </c>
      <c r="F1652" s="6" t="s">
        <v>69</v>
      </c>
      <c r="G1652" s="6" t="s">
        <v>70</v>
      </c>
      <c r="H1652" s="6" t="s">
        <v>19</v>
      </c>
      <c r="I1652" s="8">
        <v>0.45000000000000012</v>
      </c>
      <c r="J1652" s="9">
        <v>4450</v>
      </c>
      <c r="K1652" s="10">
        <f t="shared" si="12"/>
        <v>2002.5000000000005</v>
      </c>
      <c r="L1652" s="10">
        <f t="shared" si="13"/>
        <v>600.75000000000011</v>
      </c>
      <c r="M1652" s="11">
        <v>0.3</v>
      </c>
      <c r="O1652" s="16"/>
      <c r="P1652" s="17"/>
      <c r="Q1652" s="12"/>
      <c r="R1652" s="13"/>
    </row>
    <row r="1653" spans="1:18" ht="15.75" customHeight="1">
      <c r="A1653" s="1"/>
      <c r="B1653" s="6" t="s">
        <v>14</v>
      </c>
      <c r="C1653" s="6">
        <v>1185732</v>
      </c>
      <c r="D1653" s="7">
        <v>44516</v>
      </c>
      <c r="E1653" s="6" t="s">
        <v>46</v>
      </c>
      <c r="F1653" s="6" t="s">
        <v>69</v>
      </c>
      <c r="G1653" s="6" t="s">
        <v>70</v>
      </c>
      <c r="H1653" s="6" t="s">
        <v>20</v>
      </c>
      <c r="I1653" s="8">
        <v>0.45000000000000012</v>
      </c>
      <c r="J1653" s="9">
        <v>4750</v>
      </c>
      <c r="K1653" s="10">
        <f t="shared" si="12"/>
        <v>2137.5000000000005</v>
      </c>
      <c r="L1653" s="10">
        <f t="shared" si="13"/>
        <v>748.12500000000011</v>
      </c>
      <c r="M1653" s="11">
        <v>0.35</v>
      </c>
      <c r="O1653" s="16"/>
      <c r="P1653" s="17"/>
      <c r="Q1653" s="12"/>
      <c r="R1653" s="13"/>
    </row>
    <row r="1654" spans="1:18" ht="15.75" customHeight="1">
      <c r="A1654" s="1"/>
      <c r="B1654" s="6" t="s">
        <v>14</v>
      </c>
      <c r="C1654" s="6">
        <v>1185732</v>
      </c>
      <c r="D1654" s="7">
        <v>44516</v>
      </c>
      <c r="E1654" s="6" t="s">
        <v>46</v>
      </c>
      <c r="F1654" s="6" t="s">
        <v>69</v>
      </c>
      <c r="G1654" s="6" t="s">
        <v>70</v>
      </c>
      <c r="H1654" s="6" t="s">
        <v>21</v>
      </c>
      <c r="I1654" s="8">
        <v>0.6</v>
      </c>
      <c r="J1654" s="9">
        <v>4500</v>
      </c>
      <c r="K1654" s="10">
        <f t="shared" si="12"/>
        <v>2700</v>
      </c>
      <c r="L1654" s="10">
        <f t="shared" si="13"/>
        <v>1080</v>
      </c>
      <c r="M1654" s="11">
        <v>0.39999999999999997</v>
      </c>
      <c r="O1654" s="16"/>
      <c r="P1654" s="17"/>
      <c r="Q1654" s="12"/>
      <c r="R1654" s="13"/>
    </row>
    <row r="1655" spans="1:18" ht="15.75" customHeight="1">
      <c r="A1655" s="1"/>
      <c r="B1655" s="6" t="s">
        <v>14</v>
      </c>
      <c r="C1655" s="6">
        <v>1185732</v>
      </c>
      <c r="D1655" s="7">
        <v>44516</v>
      </c>
      <c r="E1655" s="6" t="s">
        <v>46</v>
      </c>
      <c r="F1655" s="6" t="s">
        <v>69</v>
      </c>
      <c r="G1655" s="6" t="s">
        <v>70</v>
      </c>
      <c r="H1655" s="6" t="s">
        <v>22</v>
      </c>
      <c r="I1655" s="8">
        <v>0.64999999999999991</v>
      </c>
      <c r="J1655" s="9">
        <v>6250</v>
      </c>
      <c r="K1655" s="10">
        <f t="shared" si="12"/>
        <v>4062.4999999999995</v>
      </c>
      <c r="L1655" s="10">
        <f t="shared" si="13"/>
        <v>2234.375</v>
      </c>
      <c r="M1655" s="11">
        <v>0.55000000000000004</v>
      </c>
      <c r="O1655" s="16"/>
      <c r="P1655" s="17"/>
      <c r="Q1655" s="12"/>
      <c r="R1655" s="13"/>
    </row>
    <row r="1656" spans="1:18" ht="15.75" customHeight="1">
      <c r="A1656" s="1"/>
      <c r="B1656" s="6" t="s">
        <v>14</v>
      </c>
      <c r="C1656" s="6">
        <v>1185732</v>
      </c>
      <c r="D1656" s="7">
        <v>44545</v>
      </c>
      <c r="E1656" s="6" t="s">
        <v>46</v>
      </c>
      <c r="F1656" s="6" t="s">
        <v>69</v>
      </c>
      <c r="G1656" s="6" t="s">
        <v>70</v>
      </c>
      <c r="H1656" s="6" t="s">
        <v>17</v>
      </c>
      <c r="I1656" s="8">
        <v>0.6</v>
      </c>
      <c r="J1656" s="9">
        <v>8500</v>
      </c>
      <c r="K1656" s="10">
        <f t="shared" si="12"/>
        <v>5100</v>
      </c>
      <c r="L1656" s="10">
        <f t="shared" si="13"/>
        <v>2550</v>
      </c>
      <c r="M1656" s="11">
        <v>0.5</v>
      </c>
      <c r="O1656" s="16"/>
      <c r="P1656" s="17"/>
      <c r="Q1656" s="12"/>
      <c r="R1656" s="13"/>
    </row>
    <row r="1657" spans="1:18" ht="15.75" customHeight="1">
      <c r="A1657" s="1"/>
      <c r="B1657" s="6" t="s">
        <v>14</v>
      </c>
      <c r="C1657" s="6">
        <v>1185732</v>
      </c>
      <c r="D1657" s="7">
        <v>44545</v>
      </c>
      <c r="E1657" s="6" t="s">
        <v>46</v>
      </c>
      <c r="F1657" s="6" t="s">
        <v>69</v>
      </c>
      <c r="G1657" s="6" t="s">
        <v>70</v>
      </c>
      <c r="H1657" s="6" t="s">
        <v>18</v>
      </c>
      <c r="I1657" s="8">
        <v>0.5</v>
      </c>
      <c r="J1657" s="9">
        <v>6500</v>
      </c>
      <c r="K1657" s="10">
        <f t="shared" si="12"/>
        <v>3250</v>
      </c>
      <c r="L1657" s="10">
        <f t="shared" si="13"/>
        <v>1300</v>
      </c>
      <c r="M1657" s="11">
        <v>0.39999999999999997</v>
      </c>
      <c r="O1657" s="16"/>
      <c r="P1657" s="17"/>
      <c r="Q1657" s="12"/>
      <c r="R1657" s="13"/>
    </row>
    <row r="1658" spans="1:18" ht="15.75" customHeight="1">
      <c r="A1658" s="1"/>
      <c r="B1658" s="6" t="s">
        <v>14</v>
      </c>
      <c r="C1658" s="6">
        <v>1185732</v>
      </c>
      <c r="D1658" s="7">
        <v>44545</v>
      </c>
      <c r="E1658" s="6" t="s">
        <v>46</v>
      </c>
      <c r="F1658" s="6" t="s">
        <v>69</v>
      </c>
      <c r="G1658" s="6" t="s">
        <v>70</v>
      </c>
      <c r="H1658" s="6" t="s">
        <v>19</v>
      </c>
      <c r="I1658" s="8">
        <v>0.5</v>
      </c>
      <c r="J1658" s="9">
        <v>6000</v>
      </c>
      <c r="K1658" s="10">
        <f t="shared" si="12"/>
        <v>3000</v>
      </c>
      <c r="L1658" s="10">
        <f t="shared" si="13"/>
        <v>900</v>
      </c>
      <c r="M1658" s="11">
        <v>0.3</v>
      </c>
      <c r="O1658" s="16"/>
      <c r="P1658" s="17"/>
      <c r="Q1658" s="12"/>
      <c r="R1658" s="13"/>
    </row>
    <row r="1659" spans="1:18" ht="15.75" customHeight="1">
      <c r="A1659" s="1"/>
      <c r="B1659" s="6" t="s">
        <v>14</v>
      </c>
      <c r="C1659" s="6">
        <v>1185732</v>
      </c>
      <c r="D1659" s="7">
        <v>44545</v>
      </c>
      <c r="E1659" s="6" t="s">
        <v>46</v>
      </c>
      <c r="F1659" s="6" t="s">
        <v>69</v>
      </c>
      <c r="G1659" s="6" t="s">
        <v>70</v>
      </c>
      <c r="H1659" s="6" t="s">
        <v>20</v>
      </c>
      <c r="I1659" s="8">
        <v>0.5</v>
      </c>
      <c r="J1659" s="9">
        <v>5500</v>
      </c>
      <c r="K1659" s="10">
        <f t="shared" si="12"/>
        <v>2750</v>
      </c>
      <c r="L1659" s="10">
        <f t="shared" si="13"/>
        <v>962.49999999999989</v>
      </c>
      <c r="M1659" s="11">
        <v>0.35</v>
      </c>
      <c r="O1659" s="16"/>
      <c r="P1659" s="17"/>
      <c r="Q1659" s="12"/>
      <c r="R1659" s="13"/>
    </row>
    <row r="1660" spans="1:18" ht="15.75" customHeight="1">
      <c r="A1660" s="1"/>
      <c r="B1660" s="6" t="s">
        <v>14</v>
      </c>
      <c r="C1660" s="6">
        <v>1185732</v>
      </c>
      <c r="D1660" s="7">
        <v>44545</v>
      </c>
      <c r="E1660" s="6" t="s">
        <v>46</v>
      </c>
      <c r="F1660" s="6" t="s">
        <v>69</v>
      </c>
      <c r="G1660" s="6" t="s">
        <v>70</v>
      </c>
      <c r="H1660" s="6" t="s">
        <v>21</v>
      </c>
      <c r="I1660" s="8">
        <v>0.6</v>
      </c>
      <c r="J1660" s="9">
        <v>5500</v>
      </c>
      <c r="K1660" s="10">
        <f t="shared" si="12"/>
        <v>3300</v>
      </c>
      <c r="L1660" s="10">
        <f t="shared" si="13"/>
        <v>1320</v>
      </c>
      <c r="M1660" s="11">
        <v>0.39999999999999997</v>
      </c>
      <c r="O1660" s="16"/>
      <c r="P1660" s="17"/>
      <c r="Q1660" s="12"/>
      <c r="R1660" s="13"/>
    </row>
    <row r="1661" spans="1:18" ht="15.75" customHeight="1">
      <c r="A1661" s="1"/>
      <c r="B1661" s="6" t="s">
        <v>14</v>
      </c>
      <c r="C1661" s="6">
        <v>1185732</v>
      </c>
      <c r="D1661" s="7">
        <v>44545</v>
      </c>
      <c r="E1661" s="6" t="s">
        <v>46</v>
      </c>
      <c r="F1661" s="6" t="s">
        <v>69</v>
      </c>
      <c r="G1661" s="6" t="s">
        <v>70</v>
      </c>
      <c r="H1661" s="6" t="s">
        <v>22</v>
      </c>
      <c r="I1661" s="8">
        <v>0.64999999999999991</v>
      </c>
      <c r="J1661" s="9">
        <v>6500</v>
      </c>
      <c r="K1661" s="10">
        <f t="shared" si="12"/>
        <v>4224.9999999999991</v>
      </c>
      <c r="L1661" s="10">
        <f t="shared" si="13"/>
        <v>2323.7499999999995</v>
      </c>
      <c r="M1661" s="11">
        <v>0.55000000000000004</v>
      </c>
      <c r="O1661" s="16"/>
      <c r="P1661" s="17"/>
      <c r="Q1661" s="12"/>
      <c r="R1661" s="13"/>
    </row>
    <row r="1662" spans="1:18" ht="15.75" customHeight="1">
      <c r="A1662" s="1" t="s">
        <v>39</v>
      </c>
      <c r="B1662" s="6" t="s">
        <v>14</v>
      </c>
      <c r="C1662" s="6">
        <v>1185732</v>
      </c>
      <c r="D1662" s="7">
        <v>44214</v>
      </c>
      <c r="E1662" s="6" t="s">
        <v>33</v>
      </c>
      <c r="F1662" s="6" t="s">
        <v>71</v>
      </c>
      <c r="G1662" s="6" t="s">
        <v>72</v>
      </c>
      <c r="H1662" s="6" t="s">
        <v>17</v>
      </c>
      <c r="I1662" s="8">
        <v>0.3</v>
      </c>
      <c r="J1662" s="9">
        <v>6250</v>
      </c>
      <c r="K1662" s="10">
        <f t="shared" si="12"/>
        <v>1875</v>
      </c>
      <c r="L1662" s="10">
        <f t="shared" si="13"/>
        <v>750</v>
      </c>
      <c r="M1662" s="11">
        <v>0.4</v>
      </c>
      <c r="O1662" s="16"/>
      <c r="P1662" s="14"/>
      <c r="Q1662" s="12"/>
      <c r="R1662" s="13"/>
    </row>
    <row r="1663" spans="1:18" ht="15.75" customHeight="1">
      <c r="A1663" s="1"/>
      <c r="B1663" s="6" t="s">
        <v>14</v>
      </c>
      <c r="C1663" s="6">
        <v>1185732</v>
      </c>
      <c r="D1663" s="7">
        <v>44214</v>
      </c>
      <c r="E1663" s="6" t="s">
        <v>33</v>
      </c>
      <c r="F1663" s="6" t="s">
        <v>71</v>
      </c>
      <c r="G1663" s="6" t="s">
        <v>72</v>
      </c>
      <c r="H1663" s="6" t="s">
        <v>18</v>
      </c>
      <c r="I1663" s="8">
        <v>0.3</v>
      </c>
      <c r="J1663" s="9">
        <v>4250</v>
      </c>
      <c r="K1663" s="10">
        <f t="shared" si="12"/>
        <v>1275</v>
      </c>
      <c r="L1663" s="10">
        <f t="shared" si="13"/>
        <v>446.25</v>
      </c>
      <c r="M1663" s="11">
        <v>0.35</v>
      </c>
      <c r="O1663" s="16"/>
      <c r="P1663" s="14"/>
      <c r="Q1663" s="12"/>
      <c r="R1663" s="13"/>
    </row>
    <row r="1664" spans="1:18" ht="15.75" customHeight="1">
      <c r="A1664" s="1"/>
      <c r="B1664" s="6" t="s">
        <v>14</v>
      </c>
      <c r="C1664" s="6">
        <v>1185732</v>
      </c>
      <c r="D1664" s="7">
        <v>44214</v>
      </c>
      <c r="E1664" s="6" t="s">
        <v>33</v>
      </c>
      <c r="F1664" s="6" t="s">
        <v>71</v>
      </c>
      <c r="G1664" s="6" t="s">
        <v>72</v>
      </c>
      <c r="H1664" s="6" t="s">
        <v>19</v>
      </c>
      <c r="I1664" s="8">
        <v>0.2</v>
      </c>
      <c r="J1664" s="9">
        <v>4250</v>
      </c>
      <c r="K1664" s="10">
        <f t="shared" si="12"/>
        <v>850</v>
      </c>
      <c r="L1664" s="10">
        <f t="shared" si="13"/>
        <v>297.5</v>
      </c>
      <c r="M1664" s="11">
        <v>0.35</v>
      </c>
      <c r="O1664" s="16"/>
      <c r="P1664" s="14"/>
      <c r="Q1664" s="12"/>
      <c r="R1664" s="13"/>
    </row>
    <row r="1665" spans="1:18" ht="15.75" customHeight="1">
      <c r="A1665" s="1"/>
      <c r="B1665" s="6" t="s">
        <v>14</v>
      </c>
      <c r="C1665" s="6">
        <v>1185732</v>
      </c>
      <c r="D1665" s="7">
        <v>44214</v>
      </c>
      <c r="E1665" s="6" t="s">
        <v>33</v>
      </c>
      <c r="F1665" s="6" t="s">
        <v>71</v>
      </c>
      <c r="G1665" s="6" t="s">
        <v>72</v>
      </c>
      <c r="H1665" s="6" t="s">
        <v>20</v>
      </c>
      <c r="I1665" s="8">
        <v>0.25000000000000006</v>
      </c>
      <c r="J1665" s="9">
        <v>2750</v>
      </c>
      <c r="K1665" s="10">
        <f t="shared" si="12"/>
        <v>687.50000000000011</v>
      </c>
      <c r="L1665" s="10">
        <f t="shared" si="13"/>
        <v>275.00000000000006</v>
      </c>
      <c r="M1665" s="11">
        <v>0.4</v>
      </c>
      <c r="O1665" s="16"/>
      <c r="P1665" s="14"/>
      <c r="Q1665" s="12"/>
      <c r="R1665" s="13"/>
    </row>
    <row r="1666" spans="1:18" ht="15.75" customHeight="1">
      <c r="A1666" s="1"/>
      <c r="B1666" s="6" t="s">
        <v>14</v>
      </c>
      <c r="C1666" s="6">
        <v>1185732</v>
      </c>
      <c r="D1666" s="7">
        <v>44214</v>
      </c>
      <c r="E1666" s="6" t="s">
        <v>33</v>
      </c>
      <c r="F1666" s="6" t="s">
        <v>71</v>
      </c>
      <c r="G1666" s="6" t="s">
        <v>72</v>
      </c>
      <c r="H1666" s="6" t="s">
        <v>21</v>
      </c>
      <c r="I1666" s="8">
        <v>0.39999999999999997</v>
      </c>
      <c r="J1666" s="9">
        <v>3250</v>
      </c>
      <c r="K1666" s="10">
        <f t="shared" si="12"/>
        <v>1300</v>
      </c>
      <c r="L1666" s="10">
        <f t="shared" si="13"/>
        <v>454.99999999999994</v>
      </c>
      <c r="M1666" s="11">
        <v>0.35</v>
      </c>
      <c r="O1666" s="16"/>
      <c r="P1666" s="14"/>
      <c r="Q1666" s="12"/>
      <c r="R1666" s="13"/>
    </row>
    <row r="1667" spans="1:18" ht="15.75" customHeight="1">
      <c r="A1667" s="1"/>
      <c r="B1667" s="6" t="s">
        <v>14</v>
      </c>
      <c r="C1667" s="6">
        <v>1185732</v>
      </c>
      <c r="D1667" s="7">
        <v>44214</v>
      </c>
      <c r="E1667" s="6" t="s">
        <v>33</v>
      </c>
      <c r="F1667" s="6" t="s">
        <v>71</v>
      </c>
      <c r="G1667" s="6" t="s">
        <v>72</v>
      </c>
      <c r="H1667" s="6" t="s">
        <v>22</v>
      </c>
      <c r="I1667" s="8">
        <v>0.3</v>
      </c>
      <c r="J1667" s="9">
        <v>4250</v>
      </c>
      <c r="K1667" s="10">
        <f t="shared" si="12"/>
        <v>1275</v>
      </c>
      <c r="L1667" s="10">
        <f t="shared" si="13"/>
        <v>637.5</v>
      </c>
      <c r="M1667" s="11">
        <v>0.5</v>
      </c>
      <c r="O1667" s="16"/>
      <c r="P1667" s="14"/>
      <c r="Q1667" s="12"/>
      <c r="R1667" s="13"/>
    </row>
    <row r="1668" spans="1:18" ht="15.75" customHeight="1">
      <c r="A1668" s="1"/>
      <c r="B1668" s="6" t="s">
        <v>14</v>
      </c>
      <c r="C1668" s="6">
        <v>1185732</v>
      </c>
      <c r="D1668" s="7">
        <v>44245</v>
      </c>
      <c r="E1668" s="6" t="s">
        <v>33</v>
      </c>
      <c r="F1668" s="6" t="s">
        <v>71</v>
      </c>
      <c r="G1668" s="6" t="s">
        <v>72</v>
      </c>
      <c r="H1668" s="6" t="s">
        <v>17</v>
      </c>
      <c r="I1668" s="8">
        <v>0.3</v>
      </c>
      <c r="J1668" s="9">
        <v>6750</v>
      </c>
      <c r="K1668" s="10">
        <f t="shared" si="12"/>
        <v>2025</v>
      </c>
      <c r="L1668" s="10">
        <f t="shared" si="13"/>
        <v>810</v>
      </c>
      <c r="M1668" s="11">
        <v>0.4</v>
      </c>
      <c r="O1668" s="16"/>
      <c r="P1668" s="14"/>
      <c r="Q1668" s="12"/>
      <c r="R1668" s="13"/>
    </row>
    <row r="1669" spans="1:18" ht="15.75" customHeight="1">
      <c r="A1669" s="1"/>
      <c r="B1669" s="6" t="s">
        <v>14</v>
      </c>
      <c r="C1669" s="6">
        <v>1185732</v>
      </c>
      <c r="D1669" s="7">
        <v>44245</v>
      </c>
      <c r="E1669" s="6" t="s">
        <v>33</v>
      </c>
      <c r="F1669" s="6" t="s">
        <v>71</v>
      </c>
      <c r="G1669" s="6" t="s">
        <v>72</v>
      </c>
      <c r="H1669" s="6" t="s">
        <v>18</v>
      </c>
      <c r="I1669" s="8">
        <v>0.3</v>
      </c>
      <c r="J1669" s="9">
        <v>3250</v>
      </c>
      <c r="K1669" s="10">
        <f t="shared" si="12"/>
        <v>975</v>
      </c>
      <c r="L1669" s="10">
        <f t="shared" si="13"/>
        <v>341.25</v>
      </c>
      <c r="M1669" s="11">
        <v>0.35</v>
      </c>
      <c r="O1669" s="16"/>
      <c r="P1669" s="14"/>
      <c r="Q1669" s="12"/>
      <c r="R1669" s="13"/>
    </row>
    <row r="1670" spans="1:18" ht="15.75" customHeight="1">
      <c r="A1670" s="1"/>
      <c r="B1670" s="6" t="s">
        <v>14</v>
      </c>
      <c r="C1670" s="6">
        <v>1185732</v>
      </c>
      <c r="D1670" s="7">
        <v>44245</v>
      </c>
      <c r="E1670" s="6" t="s">
        <v>33</v>
      </c>
      <c r="F1670" s="6" t="s">
        <v>71</v>
      </c>
      <c r="G1670" s="6" t="s">
        <v>72</v>
      </c>
      <c r="H1670" s="6" t="s">
        <v>19</v>
      </c>
      <c r="I1670" s="8">
        <v>0.2</v>
      </c>
      <c r="J1670" s="9">
        <v>3750</v>
      </c>
      <c r="K1670" s="10">
        <f t="shared" si="12"/>
        <v>750</v>
      </c>
      <c r="L1670" s="10">
        <f t="shared" si="13"/>
        <v>262.5</v>
      </c>
      <c r="M1670" s="11">
        <v>0.35</v>
      </c>
      <c r="O1670" s="16"/>
      <c r="P1670" s="14"/>
      <c r="Q1670" s="12"/>
      <c r="R1670" s="13"/>
    </row>
    <row r="1671" spans="1:18" ht="15.75" customHeight="1">
      <c r="A1671" s="1"/>
      <c r="B1671" s="6" t="s">
        <v>14</v>
      </c>
      <c r="C1671" s="6">
        <v>1185732</v>
      </c>
      <c r="D1671" s="7">
        <v>44245</v>
      </c>
      <c r="E1671" s="6" t="s">
        <v>33</v>
      </c>
      <c r="F1671" s="6" t="s">
        <v>71</v>
      </c>
      <c r="G1671" s="6" t="s">
        <v>72</v>
      </c>
      <c r="H1671" s="6" t="s">
        <v>20</v>
      </c>
      <c r="I1671" s="8">
        <v>0.25000000000000006</v>
      </c>
      <c r="J1671" s="9">
        <v>2500</v>
      </c>
      <c r="K1671" s="10">
        <f t="shared" si="12"/>
        <v>625.00000000000011</v>
      </c>
      <c r="L1671" s="10">
        <f t="shared" si="13"/>
        <v>250.00000000000006</v>
      </c>
      <c r="M1671" s="11">
        <v>0.4</v>
      </c>
      <c r="O1671" s="16"/>
      <c r="P1671" s="14"/>
      <c r="Q1671" s="12"/>
      <c r="R1671" s="13"/>
    </row>
    <row r="1672" spans="1:18" ht="15.75" customHeight="1">
      <c r="A1672" s="1"/>
      <c r="B1672" s="6" t="s">
        <v>14</v>
      </c>
      <c r="C1672" s="6">
        <v>1185732</v>
      </c>
      <c r="D1672" s="7">
        <v>44245</v>
      </c>
      <c r="E1672" s="6" t="s">
        <v>33</v>
      </c>
      <c r="F1672" s="6" t="s">
        <v>71</v>
      </c>
      <c r="G1672" s="6" t="s">
        <v>72</v>
      </c>
      <c r="H1672" s="6" t="s">
        <v>21</v>
      </c>
      <c r="I1672" s="8">
        <v>0.39999999999999997</v>
      </c>
      <c r="J1672" s="9">
        <v>3250</v>
      </c>
      <c r="K1672" s="10">
        <f t="shared" si="12"/>
        <v>1300</v>
      </c>
      <c r="L1672" s="10">
        <f t="shared" si="13"/>
        <v>454.99999999999994</v>
      </c>
      <c r="M1672" s="11">
        <v>0.35</v>
      </c>
      <c r="O1672" s="16"/>
      <c r="P1672" s="14"/>
      <c r="Q1672" s="12"/>
      <c r="R1672" s="13"/>
    </row>
    <row r="1673" spans="1:18" ht="15.75" customHeight="1">
      <c r="A1673" s="1"/>
      <c r="B1673" s="6" t="s">
        <v>14</v>
      </c>
      <c r="C1673" s="6">
        <v>1185732</v>
      </c>
      <c r="D1673" s="7">
        <v>44245</v>
      </c>
      <c r="E1673" s="6" t="s">
        <v>33</v>
      </c>
      <c r="F1673" s="6" t="s">
        <v>71</v>
      </c>
      <c r="G1673" s="6" t="s">
        <v>72</v>
      </c>
      <c r="H1673" s="6" t="s">
        <v>22</v>
      </c>
      <c r="I1673" s="8">
        <v>0.3</v>
      </c>
      <c r="J1673" s="9">
        <v>4000</v>
      </c>
      <c r="K1673" s="10">
        <f t="shared" si="12"/>
        <v>1200</v>
      </c>
      <c r="L1673" s="10">
        <f t="shared" si="13"/>
        <v>600</v>
      </c>
      <c r="M1673" s="11">
        <v>0.5</v>
      </c>
      <c r="O1673" s="16"/>
      <c r="P1673" s="14"/>
      <c r="Q1673" s="12"/>
      <c r="R1673" s="13"/>
    </row>
    <row r="1674" spans="1:18" ht="15.75" customHeight="1">
      <c r="A1674" s="1"/>
      <c r="B1674" s="6" t="s">
        <v>14</v>
      </c>
      <c r="C1674" s="6">
        <v>1185732</v>
      </c>
      <c r="D1674" s="7">
        <v>44272</v>
      </c>
      <c r="E1674" s="6" t="s">
        <v>33</v>
      </c>
      <c r="F1674" s="6" t="s">
        <v>71</v>
      </c>
      <c r="G1674" s="6" t="s">
        <v>72</v>
      </c>
      <c r="H1674" s="6" t="s">
        <v>17</v>
      </c>
      <c r="I1674" s="8">
        <v>0.35000000000000003</v>
      </c>
      <c r="J1674" s="9">
        <v>6200</v>
      </c>
      <c r="K1674" s="10">
        <f t="shared" si="12"/>
        <v>2170</v>
      </c>
      <c r="L1674" s="10">
        <f t="shared" si="13"/>
        <v>868</v>
      </c>
      <c r="M1674" s="11">
        <v>0.4</v>
      </c>
      <c r="O1674" s="16"/>
      <c r="P1674" s="14"/>
      <c r="Q1674" s="12"/>
      <c r="R1674" s="13"/>
    </row>
    <row r="1675" spans="1:18" ht="15.75" customHeight="1">
      <c r="A1675" s="1"/>
      <c r="B1675" s="6" t="s">
        <v>14</v>
      </c>
      <c r="C1675" s="6">
        <v>1185732</v>
      </c>
      <c r="D1675" s="7">
        <v>44272</v>
      </c>
      <c r="E1675" s="6" t="s">
        <v>33</v>
      </c>
      <c r="F1675" s="6" t="s">
        <v>71</v>
      </c>
      <c r="G1675" s="6" t="s">
        <v>72</v>
      </c>
      <c r="H1675" s="6" t="s">
        <v>18</v>
      </c>
      <c r="I1675" s="8">
        <v>0.35000000000000003</v>
      </c>
      <c r="J1675" s="9">
        <v>3000</v>
      </c>
      <c r="K1675" s="10">
        <f t="shared" si="12"/>
        <v>1050</v>
      </c>
      <c r="L1675" s="10">
        <f t="shared" si="13"/>
        <v>367.5</v>
      </c>
      <c r="M1675" s="11">
        <v>0.35</v>
      </c>
      <c r="O1675" s="16"/>
      <c r="P1675" s="14"/>
      <c r="Q1675" s="12"/>
      <c r="R1675" s="13"/>
    </row>
    <row r="1676" spans="1:18" ht="15.75" customHeight="1">
      <c r="A1676" s="1"/>
      <c r="B1676" s="6" t="s">
        <v>14</v>
      </c>
      <c r="C1676" s="6">
        <v>1185732</v>
      </c>
      <c r="D1676" s="7">
        <v>44272</v>
      </c>
      <c r="E1676" s="6" t="s">
        <v>33</v>
      </c>
      <c r="F1676" s="6" t="s">
        <v>71</v>
      </c>
      <c r="G1676" s="6" t="s">
        <v>72</v>
      </c>
      <c r="H1676" s="6" t="s">
        <v>19</v>
      </c>
      <c r="I1676" s="8">
        <v>0.25000000000000006</v>
      </c>
      <c r="J1676" s="9">
        <v>3500</v>
      </c>
      <c r="K1676" s="10">
        <f t="shared" si="12"/>
        <v>875.00000000000023</v>
      </c>
      <c r="L1676" s="10">
        <f t="shared" si="13"/>
        <v>306.25000000000006</v>
      </c>
      <c r="M1676" s="11">
        <v>0.35</v>
      </c>
      <c r="O1676" s="16"/>
      <c r="P1676" s="14"/>
      <c r="Q1676" s="12"/>
      <c r="R1676" s="13"/>
    </row>
    <row r="1677" spans="1:18" ht="15.75" customHeight="1">
      <c r="A1677" s="1"/>
      <c r="B1677" s="6" t="s">
        <v>14</v>
      </c>
      <c r="C1677" s="6">
        <v>1185732</v>
      </c>
      <c r="D1677" s="7">
        <v>44272</v>
      </c>
      <c r="E1677" s="6" t="s">
        <v>33</v>
      </c>
      <c r="F1677" s="6" t="s">
        <v>71</v>
      </c>
      <c r="G1677" s="6" t="s">
        <v>72</v>
      </c>
      <c r="H1677" s="6" t="s">
        <v>20</v>
      </c>
      <c r="I1677" s="8">
        <v>0.3</v>
      </c>
      <c r="J1677" s="9">
        <v>2000</v>
      </c>
      <c r="K1677" s="10">
        <f t="shared" si="12"/>
        <v>600</v>
      </c>
      <c r="L1677" s="10">
        <f t="shared" si="13"/>
        <v>240</v>
      </c>
      <c r="M1677" s="11">
        <v>0.4</v>
      </c>
      <c r="O1677" s="16"/>
      <c r="P1677" s="14"/>
      <c r="Q1677" s="12"/>
      <c r="R1677" s="13"/>
    </row>
    <row r="1678" spans="1:18" ht="15.75" customHeight="1">
      <c r="A1678" s="1"/>
      <c r="B1678" s="6" t="s">
        <v>14</v>
      </c>
      <c r="C1678" s="6">
        <v>1185732</v>
      </c>
      <c r="D1678" s="7">
        <v>44272</v>
      </c>
      <c r="E1678" s="6" t="s">
        <v>33</v>
      </c>
      <c r="F1678" s="6" t="s">
        <v>71</v>
      </c>
      <c r="G1678" s="6" t="s">
        <v>72</v>
      </c>
      <c r="H1678" s="6" t="s">
        <v>21</v>
      </c>
      <c r="I1678" s="8">
        <v>0.45</v>
      </c>
      <c r="J1678" s="9">
        <v>2500</v>
      </c>
      <c r="K1678" s="10">
        <f t="shared" si="12"/>
        <v>1125</v>
      </c>
      <c r="L1678" s="10">
        <f t="shared" si="13"/>
        <v>393.75</v>
      </c>
      <c r="M1678" s="11">
        <v>0.35</v>
      </c>
      <c r="O1678" s="16"/>
      <c r="P1678" s="14"/>
      <c r="Q1678" s="12"/>
      <c r="R1678" s="13"/>
    </row>
    <row r="1679" spans="1:18" ht="15.75" customHeight="1">
      <c r="A1679" s="1"/>
      <c r="B1679" s="6" t="s">
        <v>14</v>
      </c>
      <c r="C1679" s="6">
        <v>1185732</v>
      </c>
      <c r="D1679" s="7">
        <v>44272</v>
      </c>
      <c r="E1679" s="6" t="s">
        <v>33</v>
      </c>
      <c r="F1679" s="6" t="s">
        <v>71</v>
      </c>
      <c r="G1679" s="6" t="s">
        <v>72</v>
      </c>
      <c r="H1679" s="6" t="s">
        <v>22</v>
      </c>
      <c r="I1679" s="8">
        <v>0.35000000000000003</v>
      </c>
      <c r="J1679" s="9">
        <v>3500</v>
      </c>
      <c r="K1679" s="10">
        <f t="shared" si="12"/>
        <v>1225.0000000000002</v>
      </c>
      <c r="L1679" s="10">
        <f t="shared" si="13"/>
        <v>612.50000000000011</v>
      </c>
      <c r="M1679" s="11">
        <v>0.5</v>
      </c>
      <c r="O1679" s="16"/>
      <c r="P1679" s="14"/>
      <c r="Q1679" s="12"/>
      <c r="R1679" s="13"/>
    </row>
    <row r="1680" spans="1:18" ht="15.75" customHeight="1">
      <c r="A1680" s="1"/>
      <c r="B1680" s="6" t="s">
        <v>14</v>
      </c>
      <c r="C1680" s="6">
        <v>1185732</v>
      </c>
      <c r="D1680" s="7">
        <v>44304</v>
      </c>
      <c r="E1680" s="6" t="s">
        <v>33</v>
      </c>
      <c r="F1680" s="6" t="s">
        <v>71</v>
      </c>
      <c r="G1680" s="6" t="s">
        <v>72</v>
      </c>
      <c r="H1680" s="6" t="s">
        <v>17</v>
      </c>
      <c r="I1680" s="8">
        <v>0.35000000000000003</v>
      </c>
      <c r="J1680" s="9">
        <v>5750</v>
      </c>
      <c r="K1680" s="10">
        <f t="shared" si="12"/>
        <v>2012.5000000000002</v>
      </c>
      <c r="L1680" s="10">
        <f t="shared" si="13"/>
        <v>805.00000000000011</v>
      </c>
      <c r="M1680" s="11">
        <v>0.4</v>
      </c>
      <c r="O1680" s="16"/>
      <c r="P1680" s="14"/>
      <c r="Q1680" s="12"/>
      <c r="R1680" s="13"/>
    </row>
    <row r="1681" spans="1:18" ht="15.75" customHeight="1">
      <c r="A1681" s="1"/>
      <c r="B1681" s="6" t="s">
        <v>14</v>
      </c>
      <c r="C1681" s="6">
        <v>1185732</v>
      </c>
      <c r="D1681" s="7">
        <v>44304</v>
      </c>
      <c r="E1681" s="6" t="s">
        <v>33</v>
      </c>
      <c r="F1681" s="6" t="s">
        <v>71</v>
      </c>
      <c r="G1681" s="6" t="s">
        <v>72</v>
      </c>
      <c r="H1681" s="6" t="s">
        <v>18</v>
      </c>
      <c r="I1681" s="8">
        <v>0.30000000000000004</v>
      </c>
      <c r="J1681" s="9">
        <v>2750</v>
      </c>
      <c r="K1681" s="10">
        <f t="shared" si="12"/>
        <v>825.00000000000011</v>
      </c>
      <c r="L1681" s="10">
        <f t="shared" si="13"/>
        <v>288.75</v>
      </c>
      <c r="M1681" s="11">
        <v>0.35</v>
      </c>
      <c r="O1681" s="16"/>
      <c r="P1681" s="14"/>
      <c r="Q1681" s="12"/>
      <c r="R1681" s="13"/>
    </row>
    <row r="1682" spans="1:18" ht="15.75" customHeight="1">
      <c r="A1682" s="1"/>
      <c r="B1682" s="6" t="s">
        <v>14</v>
      </c>
      <c r="C1682" s="6">
        <v>1185732</v>
      </c>
      <c r="D1682" s="7">
        <v>44304</v>
      </c>
      <c r="E1682" s="6" t="s">
        <v>33</v>
      </c>
      <c r="F1682" s="6" t="s">
        <v>71</v>
      </c>
      <c r="G1682" s="6" t="s">
        <v>72</v>
      </c>
      <c r="H1682" s="6" t="s">
        <v>19</v>
      </c>
      <c r="I1682" s="8">
        <v>0.20000000000000007</v>
      </c>
      <c r="J1682" s="9">
        <v>2750</v>
      </c>
      <c r="K1682" s="10">
        <f t="shared" si="12"/>
        <v>550.00000000000023</v>
      </c>
      <c r="L1682" s="10">
        <f t="shared" si="13"/>
        <v>192.50000000000006</v>
      </c>
      <c r="M1682" s="11">
        <v>0.35</v>
      </c>
      <c r="O1682" s="16"/>
      <c r="P1682" s="14"/>
      <c r="Q1682" s="12"/>
      <c r="R1682" s="13"/>
    </row>
    <row r="1683" spans="1:18" ht="15.75" customHeight="1">
      <c r="A1683" s="1"/>
      <c r="B1683" s="6" t="s">
        <v>14</v>
      </c>
      <c r="C1683" s="6">
        <v>1185732</v>
      </c>
      <c r="D1683" s="7">
        <v>44304</v>
      </c>
      <c r="E1683" s="6" t="s">
        <v>33</v>
      </c>
      <c r="F1683" s="6" t="s">
        <v>71</v>
      </c>
      <c r="G1683" s="6" t="s">
        <v>72</v>
      </c>
      <c r="H1683" s="6" t="s">
        <v>20</v>
      </c>
      <c r="I1683" s="8">
        <v>0.25</v>
      </c>
      <c r="J1683" s="9">
        <v>2000</v>
      </c>
      <c r="K1683" s="10">
        <f t="shared" si="12"/>
        <v>500</v>
      </c>
      <c r="L1683" s="10">
        <f t="shared" si="13"/>
        <v>200</v>
      </c>
      <c r="M1683" s="11">
        <v>0.4</v>
      </c>
      <c r="O1683" s="16"/>
      <c r="P1683" s="14"/>
      <c r="Q1683" s="12"/>
      <c r="R1683" s="13"/>
    </row>
    <row r="1684" spans="1:18" ht="15.75" customHeight="1">
      <c r="A1684" s="1"/>
      <c r="B1684" s="6" t="s">
        <v>14</v>
      </c>
      <c r="C1684" s="6">
        <v>1185732</v>
      </c>
      <c r="D1684" s="7">
        <v>44304</v>
      </c>
      <c r="E1684" s="6" t="s">
        <v>33</v>
      </c>
      <c r="F1684" s="6" t="s">
        <v>71</v>
      </c>
      <c r="G1684" s="6" t="s">
        <v>72</v>
      </c>
      <c r="H1684" s="6" t="s">
        <v>21</v>
      </c>
      <c r="I1684" s="8">
        <v>0.4</v>
      </c>
      <c r="J1684" s="9">
        <v>2250</v>
      </c>
      <c r="K1684" s="10">
        <f t="shared" si="12"/>
        <v>900</v>
      </c>
      <c r="L1684" s="10">
        <f t="shared" si="13"/>
        <v>315</v>
      </c>
      <c r="M1684" s="11">
        <v>0.35</v>
      </c>
      <c r="O1684" s="16"/>
      <c r="P1684" s="14"/>
      <c r="Q1684" s="12"/>
      <c r="R1684" s="13"/>
    </row>
    <row r="1685" spans="1:18" ht="15.75" customHeight="1">
      <c r="A1685" s="1"/>
      <c r="B1685" s="6" t="s">
        <v>14</v>
      </c>
      <c r="C1685" s="6">
        <v>1185732</v>
      </c>
      <c r="D1685" s="7">
        <v>44304</v>
      </c>
      <c r="E1685" s="6" t="s">
        <v>33</v>
      </c>
      <c r="F1685" s="6" t="s">
        <v>71</v>
      </c>
      <c r="G1685" s="6" t="s">
        <v>72</v>
      </c>
      <c r="H1685" s="6" t="s">
        <v>22</v>
      </c>
      <c r="I1685" s="8">
        <v>0.30000000000000004</v>
      </c>
      <c r="J1685" s="9">
        <v>3500</v>
      </c>
      <c r="K1685" s="10">
        <f t="shared" si="12"/>
        <v>1050.0000000000002</v>
      </c>
      <c r="L1685" s="10">
        <f t="shared" si="13"/>
        <v>525.00000000000011</v>
      </c>
      <c r="M1685" s="11">
        <v>0.5</v>
      </c>
      <c r="O1685" s="16"/>
      <c r="P1685" s="14"/>
      <c r="Q1685" s="12"/>
      <c r="R1685" s="13"/>
    </row>
    <row r="1686" spans="1:18" ht="15.75" customHeight="1">
      <c r="A1686" s="1"/>
      <c r="B1686" s="6" t="s">
        <v>14</v>
      </c>
      <c r="C1686" s="6">
        <v>1185732</v>
      </c>
      <c r="D1686" s="7">
        <v>44335</v>
      </c>
      <c r="E1686" s="6" t="s">
        <v>33</v>
      </c>
      <c r="F1686" s="6" t="s">
        <v>71</v>
      </c>
      <c r="G1686" s="6" t="s">
        <v>72</v>
      </c>
      <c r="H1686" s="6" t="s">
        <v>17</v>
      </c>
      <c r="I1686" s="8">
        <v>0.4</v>
      </c>
      <c r="J1686" s="9">
        <v>6200</v>
      </c>
      <c r="K1686" s="10">
        <f t="shared" si="12"/>
        <v>2480</v>
      </c>
      <c r="L1686" s="10">
        <f t="shared" si="13"/>
        <v>992</v>
      </c>
      <c r="M1686" s="11">
        <v>0.4</v>
      </c>
      <c r="O1686" s="16"/>
      <c r="P1686" s="14"/>
      <c r="Q1686" s="12"/>
      <c r="R1686" s="13"/>
    </row>
    <row r="1687" spans="1:18" ht="15.75" customHeight="1">
      <c r="A1687" s="1"/>
      <c r="B1687" s="6" t="s">
        <v>14</v>
      </c>
      <c r="C1687" s="6">
        <v>1185732</v>
      </c>
      <c r="D1687" s="7">
        <v>44335</v>
      </c>
      <c r="E1687" s="6" t="s">
        <v>33</v>
      </c>
      <c r="F1687" s="6" t="s">
        <v>71</v>
      </c>
      <c r="G1687" s="6" t="s">
        <v>72</v>
      </c>
      <c r="H1687" s="6" t="s">
        <v>18</v>
      </c>
      <c r="I1687" s="8">
        <v>0.35000000000000009</v>
      </c>
      <c r="J1687" s="9">
        <v>3250</v>
      </c>
      <c r="K1687" s="10">
        <f t="shared" si="12"/>
        <v>1137.5000000000002</v>
      </c>
      <c r="L1687" s="10">
        <f t="shared" si="13"/>
        <v>398.12500000000006</v>
      </c>
      <c r="M1687" s="11">
        <v>0.35</v>
      </c>
      <c r="O1687" s="16"/>
      <c r="P1687" s="14"/>
      <c r="Q1687" s="12"/>
      <c r="R1687" s="13"/>
    </row>
    <row r="1688" spans="1:18" ht="15.75" customHeight="1">
      <c r="A1688" s="1"/>
      <c r="B1688" s="6" t="s">
        <v>14</v>
      </c>
      <c r="C1688" s="6">
        <v>1185732</v>
      </c>
      <c r="D1688" s="7">
        <v>44335</v>
      </c>
      <c r="E1688" s="6" t="s">
        <v>33</v>
      </c>
      <c r="F1688" s="6" t="s">
        <v>71</v>
      </c>
      <c r="G1688" s="6" t="s">
        <v>72</v>
      </c>
      <c r="H1688" s="6" t="s">
        <v>19</v>
      </c>
      <c r="I1688" s="8">
        <v>0.30000000000000004</v>
      </c>
      <c r="J1688" s="9">
        <v>3000</v>
      </c>
      <c r="K1688" s="10">
        <f t="shared" si="12"/>
        <v>900.00000000000011</v>
      </c>
      <c r="L1688" s="10">
        <f t="shared" si="13"/>
        <v>315</v>
      </c>
      <c r="M1688" s="11">
        <v>0.35</v>
      </c>
      <c r="O1688" s="16"/>
      <c r="P1688" s="14"/>
      <c r="Q1688" s="12"/>
      <c r="R1688" s="13"/>
    </row>
    <row r="1689" spans="1:18" ht="15.75" customHeight="1">
      <c r="A1689" s="1"/>
      <c r="B1689" s="6" t="s">
        <v>14</v>
      </c>
      <c r="C1689" s="6">
        <v>1185732</v>
      </c>
      <c r="D1689" s="7">
        <v>44335</v>
      </c>
      <c r="E1689" s="6" t="s">
        <v>33</v>
      </c>
      <c r="F1689" s="6" t="s">
        <v>71</v>
      </c>
      <c r="G1689" s="6" t="s">
        <v>72</v>
      </c>
      <c r="H1689" s="6" t="s">
        <v>20</v>
      </c>
      <c r="I1689" s="8">
        <v>0.30000000000000004</v>
      </c>
      <c r="J1689" s="9">
        <v>2250</v>
      </c>
      <c r="K1689" s="10">
        <f t="shared" si="12"/>
        <v>675.00000000000011</v>
      </c>
      <c r="L1689" s="10">
        <f t="shared" si="13"/>
        <v>270.00000000000006</v>
      </c>
      <c r="M1689" s="11">
        <v>0.4</v>
      </c>
      <c r="O1689" s="16"/>
      <c r="P1689" s="14"/>
      <c r="Q1689" s="12"/>
      <c r="R1689" s="13"/>
    </row>
    <row r="1690" spans="1:18" ht="15.75" customHeight="1">
      <c r="A1690" s="1"/>
      <c r="B1690" s="6" t="s">
        <v>14</v>
      </c>
      <c r="C1690" s="6">
        <v>1185732</v>
      </c>
      <c r="D1690" s="7">
        <v>44335</v>
      </c>
      <c r="E1690" s="6" t="s">
        <v>33</v>
      </c>
      <c r="F1690" s="6" t="s">
        <v>71</v>
      </c>
      <c r="G1690" s="6" t="s">
        <v>72</v>
      </c>
      <c r="H1690" s="6" t="s">
        <v>21</v>
      </c>
      <c r="I1690" s="8">
        <v>0.44999999999999996</v>
      </c>
      <c r="J1690" s="9">
        <v>2500</v>
      </c>
      <c r="K1690" s="10">
        <f t="shared" si="12"/>
        <v>1125</v>
      </c>
      <c r="L1690" s="10">
        <f t="shared" si="13"/>
        <v>393.75</v>
      </c>
      <c r="M1690" s="11">
        <v>0.35</v>
      </c>
      <c r="O1690" s="16"/>
      <c r="P1690" s="14"/>
      <c r="Q1690" s="12"/>
      <c r="R1690" s="13"/>
    </row>
    <row r="1691" spans="1:18" ht="15.75" customHeight="1">
      <c r="A1691" s="1"/>
      <c r="B1691" s="6" t="s">
        <v>14</v>
      </c>
      <c r="C1691" s="6">
        <v>1185732</v>
      </c>
      <c r="D1691" s="7">
        <v>44335</v>
      </c>
      <c r="E1691" s="6" t="s">
        <v>33</v>
      </c>
      <c r="F1691" s="6" t="s">
        <v>71</v>
      </c>
      <c r="G1691" s="6" t="s">
        <v>72</v>
      </c>
      <c r="H1691" s="6" t="s">
        <v>22</v>
      </c>
      <c r="I1691" s="8">
        <v>0.49999999999999994</v>
      </c>
      <c r="J1691" s="9">
        <v>3500</v>
      </c>
      <c r="K1691" s="10">
        <f t="shared" si="12"/>
        <v>1749.9999999999998</v>
      </c>
      <c r="L1691" s="10">
        <f t="shared" si="13"/>
        <v>874.99999999999989</v>
      </c>
      <c r="M1691" s="11">
        <v>0.5</v>
      </c>
      <c r="O1691" s="16"/>
      <c r="P1691" s="14"/>
      <c r="Q1691" s="12"/>
      <c r="R1691" s="13"/>
    </row>
    <row r="1692" spans="1:18" ht="15.75" customHeight="1">
      <c r="A1692" s="1"/>
      <c r="B1692" s="6" t="s">
        <v>14</v>
      </c>
      <c r="C1692" s="6">
        <v>1185732</v>
      </c>
      <c r="D1692" s="7">
        <v>44365</v>
      </c>
      <c r="E1692" s="6" t="s">
        <v>33</v>
      </c>
      <c r="F1692" s="6" t="s">
        <v>71</v>
      </c>
      <c r="G1692" s="6" t="s">
        <v>72</v>
      </c>
      <c r="H1692" s="6" t="s">
        <v>17</v>
      </c>
      <c r="I1692" s="8">
        <v>0.35000000000000003</v>
      </c>
      <c r="J1692" s="9">
        <v>6000</v>
      </c>
      <c r="K1692" s="10">
        <f t="shared" si="12"/>
        <v>2100</v>
      </c>
      <c r="L1692" s="10">
        <f t="shared" si="13"/>
        <v>840</v>
      </c>
      <c r="M1692" s="11">
        <v>0.4</v>
      </c>
      <c r="O1692" s="16"/>
      <c r="P1692" s="14"/>
      <c r="Q1692" s="12"/>
      <c r="R1692" s="13"/>
    </row>
    <row r="1693" spans="1:18" ht="15.75" customHeight="1">
      <c r="A1693" s="1"/>
      <c r="B1693" s="6" t="s">
        <v>14</v>
      </c>
      <c r="C1693" s="6">
        <v>1185732</v>
      </c>
      <c r="D1693" s="7">
        <v>44365</v>
      </c>
      <c r="E1693" s="6" t="s">
        <v>33</v>
      </c>
      <c r="F1693" s="6" t="s">
        <v>71</v>
      </c>
      <c r="G1693" s="6" t="s">
        <v>72</v>
      </c>
      <c r="H1693" s="6" t="s">
        <v>18</v>
      </c>
      <c r="I1693" s="8">
        <v>0.3000000000000001</v>
      </c>
      <c r="J1693" s="9">
        <v>3500</v>
      </c>
      <c r="K1693" s="10">
        <f t="shared" si="12"/>
        <v>1050.0000000000005</v>
      </c>
      <c r="L1693" s="10">
        <f t="shared" si="13"/>
        <v>367.50000000000011</v>
      </c>
      <c r="M1693" s="11">
        <v>0.35</v>
      </c>
      <c r="O1693" s="16"/>
      <c r="P1693" s="14"/>
      <c r="Q1693" s="12"/>
      <c r="R1693" s="13"/>
    </row>
    <row r="1694" spans="1:18" ht="15.75" customHeight="1">
      <c r="A1694" s="1"/>
      <c r="B1694" s="6" t="s">
        <v>14</v>
      </c>
      <c r="C1694" s="6">
        <v>1185732</v>
      </c>
      <c r="D1694" s="7">
        <v>44365</v>
      </c>
      <c r="E1694" s="6" t="s">
        <v>33</v>
      </c>
      <c r="F1694" s="6" t="s">
        <v>71</v>
      </c>
      <c r="G1694" s="6" t="s">
        <v>72</v>
      </c>
      <c r="H1694" s="6" t="s">
        <v>19</v>
      </c>
      <c r="I1694" s="8">
        <v>0.25000000000000006</v>
      </c>
      <c r="J1694" s="9">
        <v>3750</v>
      </c>
      <c r="K1694" s="10">
        <f t="shared" si="12"/>
        <v>937.50000000000023</v>
      </c>
      <c r="L1694" s="10">
        <f t="shared" si="13"/>
        <v>328.12500000000006</v>
      </c>
      <c r="M1694" s="11">
        <v>0.35</v>
      </c>
      <c r="O1694" s="16"/>
      <c r="P1694" s="14"/>
      <c r="Q1694" s="12"/>
      <c r="R1694" s="13"/>
    </row>
    <row r="1695" spans="1:18" ht="15.75" customHeight="1">
      <c r="A1695" s="1"/>
      <c r="B1695" s="6" t="s">
        <v>14</v>
      </c>
      <c r="C1695" s="6">
        <v>1185732</v>
      </c>
      <c r="D1695" s="7">
        <v>44365</v>
      </c>
      <c r="E1695" s="6" t="s">
        <v>33</v>
      </c>
      <c r="F1695" s="6" t="s">
        <v>71</v>
      </c>
      <c r="G1695" s="6" t="s">
        <v>72</v>
      </c>
      <c r="H1695" s="6" t="s">
        <v>20</v>
      </c>
      <c r="I1695" s="8">
        <v>0.25000000000000006</v>
      </c>
      <c r="J1695" s="9">
        <v>3500</v>
      </c>
      <c r="K1695" s="10">
        <f t="shared" si="12"/>
        <v>875.00000000000023</v>
      </c>
      <c r="L1695" s="10">
        <f t="shared" si="13"/>
        <v>350.00000000000011</v>
      </c>
      <c r="M1695" s="11">
        <v>0.4</v>
      </c>
      <c r="O1695" s="16"/>
      <c r="P1695" s="14"/>
      <c r="Q1695" s="12"/>
      <c r="R1695" s="13"/>
    </row>
    <row r="1696" spans="1:18" ht="15.75" customHeight="1">
      <c r="A1696" s="1"/>
      <c r="B1696" s="6" t="s">
        <v>14</v>
      </c>
      <c r="C1696" s="6">
        <v>1185732</v>
      </c>
      <c r="D1696" s="7">
        <v>44365</v>
      </c>
      <c r="E1696" s="6" t="s">
        <v>33</v>
      </c>
      <c r="F1696" s="6" t="s">
        <v>71</v>
      </c>
      <c r="G1696" s="6" t="s">
        <v>72</v>
      </c>
      <c r="H1696" s="6" t="s">
        <v>21</v>
      </c>
      <c r="I1696" s="8">
        <v>0.4</v>
      </c>
      <c r="J1696" s="9">
        <v>3500</v>
      </c>
      <c r="K1696" s="10">
        <f t="shared" si="12"/>
        <v>1400</v>
      </c>
      <c r="L1696" s="10">
        <f t="shared" si="13"/>
        <v>489.99999999999994</v>
      </c>
      <c r="M1696" s="11">
        <v>0.35</v>
      </c>
      <c r="O1696" s="16"/>
      <c r="P1696" s="14"/>
      <c r="Q1696" s="12"/>
      <c r="R1696" s="13"/>
    </row>
    <row r="1697" spans="1:18" ht="15.75" customHeight="1">
      <c r="A1697" s="1"/>
      <c r="B1697" s="6" t="s">
        <v>14</v>
      </c>
      <c r="C1697" s="6">
        <v>1185732</v>
      </c>
      <c r="D1697" s="7">
        <v>44365</v>
      </c>
      <c r="E1697" s="6" t="s">
        <v>33</v>
      </c>
      <c r="F1697" s="6" t="s">
        <v>71</v>
      </c>
      <c r="G1697" s="6" t="s">
        <v>72</v>
      </c>
      <c r="H1697" s="6" t="s">
        <v>22</v>
      </c>
      <c r="I1697" s="8">
        <v>0.45</v>
      </c>
      <c r="J1697" s="9">
        <v>5250</v>
      </c>
      <c r="K1697" s="10">
        <f t="shared" si="12"/>
        <v>2362.5</v>
      </c>
      <c r="L1697" s="10">
        <f t="shared" si="13"/>
        <v>1181.25</v>
      </c>
      <c r="M1697" s="11">
        <v>0.5</v>
      </c>
      <c r="O1697" s="16"/>
      <c r="P1697" s="14"/>
      <c r="Q1697" s="12"/>
      <c r="R1697" s="13"/>
    </row>
    <row r="1698" spans="1:18" ht="15.75" customHeight="1">
      <c r="A1698" s="1"/>
      <c r="B1698" s="6" t="s">
        <v>14</v>
      </c>
      <c r="C1698" s="6">
        <v>1185732</v>
      </c>
      <c r="D1698" s="7">
        <v>44394</v>
      </c>
      <c r="E1698" s="6" t="s">
        <v>33</v>
      </c>
      <c r="F1698" s="6" t="s">
        <v>71</v>
      </c>
      <c r="G1698" s="6" t="s">
        <v>72</v>
      </c>
      <c r="H1698" s="6" t="s">
        <v>17</v>
      </c>
      <c r="I1698" s="8">
        <v>0.4</v>
      </c>
      <c r="J1698" s="9">
        <v>7500</v>
      </c>
      <c r="K1698" s="10">
        <f t="shared" si="12"/>
        <v>3000</v>
      </c>
      <c r="L1698" s="10">
        <f t="shared" si="13"/>
        <v>1200</v>
      </c>
      <c r="M1698" s="11">
        <v>0.4</v>
      </c>
      <c r="O1698" s="16"/>
      <c r="P1698" s="14"/>
      <c r="Q1698" s="12"/>
      <c r="R1698" s="13"/>
    </row>
    <row r="1699" spans="1:18" ht="15.75" customHeight="1">
      <c r="A1699" s="1"/>
      <c r="B1699" s="6" t="s">
        <v>14</v>
      </c>
      <c r="C1699" s="6">
        <v>1185732</v>
      </c>
      <c r="D1699" s="7">
        <v>44394</v>
      </c>
      <c r="E1699" s="6" t="s">
        <v>33</v>
      </c>
      <c r="F1699" s="6" t="s">
        <v>71</v>
      </c>
      <c r="G1699" s="6" t="s">
        <v>72</v>
      </c>
      <c r="H1699" s="6" t="s">
        <v>18</v>
      </c>
      <c r="I1699" s="8">
        <v>0.35000000000000009</v>
      </c>
      <c r="J1699" s="9">
        <v>5000</v>
      </c>
      <c r="K1699" s="10">
        <f t="shared" si="12"/>
        <v>1750.0000000000005</v>
      </c>
      <c r="L1699" s="10">
        <f t="shared" si="13"/>
        <v>612.50000000000011</v>
      </c>
      <c r="M1699" s="11">
        <v>0.35</v>
      </c>
      <c r="O1699" s="16"/>
      <c r="P1699" s="14"/>
      <c r="Q1699" s="12"/>
      <c r="R1699" s="13"/>
    </row>
    <row r="1700" spans="1:18" ht="15.75" customHeight="1">
      <c r="A1700" s="1"/>
      <c r="B1700" s="6" t="s">
        <v>14</v>
      </c>
      <c r="C1700" s="6">
        <v>1185732</v>
      </c>
      <c r="D1700" s="7">
        <v>44394</v>
      </c>
      <c r="E1700" s="6" t="s">
        <v>33</v>
      </c>
      <c r="F1700" s="6" t="s">
        <v>71</v>
      </c>
      <c r="G1700" s="6" t="s">
        <v>72</v>
      </c>
      <c r="H1700" s="6" t="s">
        <v>19</v>
      </c>
      <c r="I1700" s="8">
        <v>0.30000000000000004</v>
      </c>
      <c r="J1700" s="9">
        <v>4250</v>
      </c>
      <c r="K1700" s="10">
        <f t="shared" si="12"/>
        <v>1275.0000000000002</v>
      </c>
      <c r="L1700" s="10">
        <f t="shared" si="13"/>
        <v>446.25000000000006</v>
      </c>
      <c r="M1700" s="11">
        <v>0.35</v>
      </c>
      <c r="O1700" s="16"/>
      <c r="P1700" s="14"/>
      <c r="Q1700" s="12"/>
      <c r="R1700" s="13"/>
    </row>
    <row r="1701" spans="1:18" ht="15.75" customHeight="1">
      <c r="A1701" s="1"/>
      <c r="B1701" s="6" t="s">
        <v>14</v>
      </c>
      <c r="C1701" s="6">
        <v>1185732</v>
      </c>
      <c r="D1701" s="7">
        <v>44394</v>
      </c>
      <c r="E1701" s="6" t="s">
        <v>33</v>
      </c>
      <c r="F1701" s="6" t="s">
        <v>71</v>
      </c>
      <c r="G1701" s="6" t="s">
        <v>72</v>
      </c>
      <c r="H1701" s="6" t="s">
        <v>20</v>
      </c>
      <c r="I1701" s="8">
        <v>0.30000000000000004</v>
      </c>
      <c r="J1701" s="9">
        <v>3750</v>
      </c>
      <c r="K1701" s="10">
        <f t="shared" si="12"/>
        <v>1125.0000000000002</v>
      </c>
      <c r="L1701" s="10">
        <f t="shared" si="13"/>
        <v>450.00000000000011</v>
      </c>
      <c r="M1701" s="11">
        <v>0.4</v>
      </c>
      <c r="O1701" s="16"/>
      <c r="P1701" s="14"/>
      <c r="Q1701" s="12"/>
      <c r="R1701" s="13"/>
    </row>
    <row r="1702" spans="1:18" ht="15.75" customHeight="1">
      <c r="A1702" s="1"/>
      <c r="B1702" s="6" t="s">
        <v>14</v>
      </c>
      <c r="C1702" s="6">
        <v>1185732</v>
      </c>
      <c r="D1702" s="7">
        <v>44394</v>
      </c>
      <c r="E1702" s="6" t="s">
        <v>33</v>
      </c>
      <c r="F1702" s="6" t="s">
        <v>71</v>
      </c>
      <c r="G1702" s="6" t="s">
        <v>72</v>
      </c>
      <c r="H1702" s="6" t="s">
        <v>21</v>
      </c>
      <c r="I1702" s="8">
        <v>0.4</v>
      </c>
      <c r="J1702" s="9">
        <v>3750</v>
      </c>
      <c r="K1702" s="10">
        <f t="shared" si="12"/>
        <v>1500</v>
      </c>
      <c r="L1702" s="10">
        <f t="shared" si="13"/>
        <v>525</v>
      </c>
      <c r="M1702" s="11">
        <v>0.35</v>
      </c>
      <c r="O1702" s="16"/>
      <c r="P1702" s="14"/>
      <c r="Q1702" s="12"/>
      <c r="R1702" s="13"/>
    </row>
    <row r="1703" spans="1:18" ht="15.75" customHeight="1">
      <c r="A1703" s="1"/>
      <c r="B1703" s="6" t="s">
        <v>14</v>
      </c>
      <c r="C1703" s="6">
        <v>1185732</v>
      </c>
      <c r="D1703" s="7">
        <v>44394</v>
      </c>
      <c r="E1703" s="6" t="s">
        <v>33</v>
      </c>
      <c r="F1703" s="6" t="s">
        <v>71</v>
      </c>
      <c r="G1703" s="6" t="s">
        <v>72</v>
      </c>
      <c r="H1703" s="6" t="s">
        <v>22</v>
      </c>
      <c r="I1703" s="8">
        <v>0.45</v>
      </c>
      <c r="J1703" s="9">
        <v>5500</v>
      </c>
      <c r="K1703" s="10">
        <f t="shared" si="12"/>
        <v>2475</v>
      </c>
      <c r="L1703" s="10">
        <f t="shared" si="13"/>
        <v>1237.5</v>
      </c>
      <c r="M1703" s="11">
        <v>0.5</v>
      </c>
      <c r="O1703" s="16"/>
      <c r="P1703" s="14"/>
      <c r="Q1703" s="12"/>
      <c r="R1703" s="13"/>
    </row>
    <row r="1704" spans="1:18" ht="15.75" customHeight="1">
      <c r="A1704" s="1"/>
      <c r="B1704" s="6" t="s">
        <v>14</v>
      </c>
      <c r="C1704" s="6">
        <v>1185732</v>
      </c>
      <c r="D1704" s="7">
        <v>44426</v>
      </c>
      <c r="E1704" s="6" t="s">
        <v>33</v>
      </c>
      <c r="F1704" s="6" t="s">
        <v>71</v>
      </c>
      <c r="G1704" s="6" t="s">
        <v>72</v>
      </c>
      <c r="H1704" s="6" t="s">
        <v>17</v>
      </c>
      <c r="I1704" s="8">
        <v>0.4</v>
      </c>
      <c r="J1704" s="9">
        <v>7000</v>
      </c>
      <c r="K1704" s="10">
        <f t="shared" si="12"/>
        <v>2800</v>
      </c>
      <c r="L1704" s="10">
        <f t="shared" si="13"/>
        <v>1120</v>
      </c>
      <c r="M1704" s="11">
        <v>0.4</v>
      </c>
      <c r="O1704" s="16"/>
      <c r="P1704" s="14"/>
      <c r="Q1704" s="12"/>
      <c r="R1704" s="13"/>
    </row>
    <row r="1705" spans="1:18" ht="15.75" customHeight="1">
      <c r="A1705" s="1"/>
      <c r="B1705" s="6" t="s">
        <v>14</v>
      </c>
      <c r="C1705" s="6">
        <v>1185732</v>
      </c>
      <c r="D1705" s="7">
        <v>44426</v>
      </c>
      <c r="E1705" s="6" t="s">
        <v>33</v>
      </c>
      <c r="F1705" s="6" t="s">
        <v>71</v>
      </c>
      <c r="G1705" s="6" t="s">
        <v>72</v>
      </c>
      <c r="H1705" s="6" t="s">
        <v>18</v>
      </c>
      <c r="I1705" s="8">
        <v>0.40000000000000008</v>
      </c>
      <c r="J1705" s="9">
        <v>4750</v>
      </c>
      <c r="K1705" s="10">
        <f t="shared" si="12"/>
        <v>1900.0000000000005</v>
      </c>
      <c r="L1705" s="10">
        <f t="shared" si="13"/>
        <v>665.00000000000011</v>
      </c>
      <c r="M1705" s="11">
        <v>0.35</v>
      </c>
      <c r="O1705" s="16"/>
      <c r="P1705" s="14"/>
      <c r="Q1705" s="12"/>
      <c r="R1705" s="13"/>
    </row>
    <row r="1706" spans="1:18" ht="15.75" customHeight="1">
      <c r="A1706" s="1"/>
      <c r="B1706" s="6" t="s">
        <v>14</v>
      </c>
      <c r="C1706" s="6">
        <v>1185732</v>
      </c>
      <c r="D1706" s="7">
        <v>44426</v>
      </c>
      <c r="E1706" s="6" t="s">
        <v>33</v>
      </c>
      <c r="F1706" s="6" t="s">
        <v>71</v>
      </c>
      <c r="G1706" s="6" t="s">
        <v>72</v>
      </c>
      <c r="H1706" s="6" t="s">
        <v>19</v>
      </c>
      <c r="I1706" s="8">
        <v>0.35000000000000003</v>
      </c>
      <c r="J1706" s="9">
        <v>4000</v>
      </c>
      <c r="K1706" s="10">
        <f t="shared" si="12"/>
        <v>1400.0000000000002</v>
      </c>
      <c r="L1706" s="10">
        <f t="shared" si="13"/>
        <v>490.00000000000006</v>
      </c>
      <c r="M1706" s="11">
        <v>0.35</v>
      </c>
      <c r="O1706" s="16"/>
      <c r="P1706" s="14"/>
      <c r="Q1706" s="12"/>
      <c r="R1706" s="13"/>
    </row>
    <row r="1707" spans="1:18" ht="15.75" customHeight="1">
      <c r="A1707" s="1"/>
      <c r="B1707" s="6" t="s">
        <v>14</v>
      </c>
      <c r="C1707" s="6">
        <v>1185732</v>
      </c>
      <c r="D1707" s="7">
        <v>44426</v>
      </c>
      <c r="E1707" s="6" t="s">
        <v>33</v>
      </c>
      <c r="F1707" s="6" t="s">
        <v>71</v>
      </c>
      <c r="G1707" s="6" t="s">
        <v>72</v>
      </c>
      <c r="H1707" s="6" t="s">
        <v>20</v>
      </c>
      <c r="I1707" s="8">
        <v>0.25000000000000006</v>
      </c>
      <c r="J1707" s="9">
        <v>3250</v>
      </c>
      <c r="K1707" s="10">
        <f t="shared" si="12"/>
        <v>812.50000000000023</v>
      </c>
      <c r="L1707" s="10">
        <f t="shared" si="13"/>
        <v>325.00000000000011</v>
      </c>
      <c r="M1707" s="11">
        <v>0.4</v>
      </c>
      <c r="O1707" s="16"/>
      <c r="P1707" s="14"/>
      <c r="Q1707" s="12"/>
      <c r="R1707" s="13"/>
    </row>
    <row r="1708" spans="1:18" ht="15.75" customHeight="1">
      <c r="A1708" s="1"/>
      <c r="B1708" s="6" t="s">
        <v>14</v>
      </c>
      <c r="C1708" s="6">
        <v>1185732</v>
      </c>
      <c r="D1708" s="7">
        <v>44426</v>
      </c>
      <c r="E1708" s="6" t="s">
        <v>33</v>
      </c>
      <c r="F1708" s="6" t="s">
        <v>71</v>
      </c>
      <c r="G1708" s="6" t="s">
        <v>72</v>
      </c>
      <c r="H1708" s="6" t="s">
        <v>21</v>
      </c>
      <c r="I1708" s="8">
        <v>0.35000000000000003</v>
      </c>
      <c r="J1708" s="9">
        <v>3000</v>
      </c>
      <c r="K1708" s="10">
        <f t="shared" si="12"/>
        <v>1050</v>
      </c>
      <c r="L1708" s="10">
        <f t="shared" si="13"/>
        <v>367.5</v>
      </c>
      <c r="M1708" s="11">
        <v>0.35</v>
      </c>
      <c r="O1708" s="16"/>
      <c r="P1708" s="14"/>
      <c r="Q1708" s="12"/>
      <c r="R1708" s="13"/>
    </row>
    <row r="1709" spans="1:18" ht="15.75" customHeight="1">
      <c r="A1709" s="1"/>
      <c r="B1709" s="6" t="s">
        <v>14</v>
      </c>
      <c r="C1709" s="6">
        <v>1185732</v>
      </c>
      <c r="D1709" s="7">
        <v>44426</v>
      </c>
      <c r="E1709" s="6" t="s">
        <v>33</v>
      </c>
      <c r="F1709" s="6" t="s">
        <v>71</v>
      </c>
      <c r="G1709" s="6" t="s">
        <v>72</v>
      </c>
      <c r="H1709" s="6" t="s">
        <v>22</v>
      </c>
      <c r="I1709" s="8">
        <v>0.4</v>
      </c>
      <c r="J1709" s="9">
        <v>4750</v>
      </c>
      <c r="K1709" s="10">
        <f t="shared" si="12"/>
        <v>1900</v>
      </c>
      <c r="L1709" s="10">
        <f t="shared" si="13"/>
        <v>950</v>
      </c>
      <c r="M1709" s="11">
        <v>0.5</v>
      </c>
      <c r="O1709" s="16"/>
      <c r="P1709" s="14"/>
      <c r="Q1709" s="12"/>
      <c r="R1709" s="13"/>
    </row>
    <row r="1710" spans="1:18" ht="15.75" customHeight="1">
      <c r="A1710" s="1"/>
      <c r="B1710" s="6" t="s">
        <v>14</v>
      </c>
      <c r="C1710" s="6">
        <v>1185732</v>
      </c>
      <c r="D1710" s="7">
        <v>44458</v>
      </c>
      <c r="E1710" s="6" t="s">
        <v>33</v>
      </c>
      <c r="F1710" s="6" t="s">
        <v>71</v>
      </c>
      <c r="G1710" s="6" t="s">
        <v>72</v>
      </c>
      <c r="H1710" s="6" t="s">
        <v>17</v>
      </c>
      <c r="I1710" s="8">
        <v>0.35000000000000003</v>
      </c>
      <c r="J1710" s="9">
        <v>6000</v>
      </c>
      <c r="K1710" s="10">
        <f t="shared" si="12"/>
        <v>2100</v>
      </c>
      <c r="L1710" s="10">
        <f t="shared" si="13"/>
        <v>840</v>
      </c>
      <c r="M1710" s="11">
        <v>0.4</v>
      </c>
      <c r="O1710" s="16"/>
      <c r="P1710" s="14"/>
      <c r="Q1710" s="12"/>
      <c r="R1710" s="13"/>
    </row>
    <row r="1711" spans="1:18" ht="15.75" customHeight="1">
      <c r="A1711" s="1"/>
      <c r="B1711" s="6" t="s">
        <v>14</v>
      </c>
      <c r="C1711" s="6">
        <v>1185732</v>
      </c>
      <c r="D1711" s="7">
        <v>44458</v>
      </c>
      <c r="E1711" s="6" t="s">
        <v>33</v>
      </c>
      <c r="F1711" s="6" t="s">
        <v>71</v>
      </c>
      <c r="G1711" s="6" t="s">
        <v>72</v>
      </c>
      <c r="H1711" s="6" t="s">
        <v>18</v>
      </c>
      <c r="I1711" s="8">
        <v>0.3000000000000001</v>
      </c>
      <c r="J1711" s="9">
        <v>4000</v>
      </c>
      <c r="K1711" s="10">
        <f t="shared" si="12"/>
        <v>1200.0000000000005</v>
      </c>
      <c r="L1711" s="10">
        <f t="shared" si="13"/>
        <v>420.00000000000011</v>
      </c>
      <c r="M1711" s="11">
        <v>0.35</v>
      </c>
      <c r="O1711" s="16"/>
      <c r="P1711" s="14"/>
      <c r="Q1711" s="12"/>
      <c r="R1711" s="13"/>
    </row>
    <row r="1712" spans="1:18" ht="15.75" customHeight="1">
      <c r="A1712" s="1"/>
      <c r="B1712" s="6" t="s">
        <v>14</v>
      </c>
      <c r="C1712" s="6">
        <v>1185732</v>
      </c>
      <c r="D1712" s="7">
        <v>44458</v>
      </c>
      <c r="E1712" s="6" t="s">
        <v>33</v>
      </c>
      <c r="F1712" s="6" t="s">
        <v>71</v>
      </c>
      <c r="G1712" s="6" t="s">
        <v>72</v>
      </c>
      <c r="H1712" s="6" t="s">
        <v>19</v>
      </c>
      <c r="I1712" s="8">
        <v>0.15000000000000002</v>
      </c>
      <c r="J1712" s="9">
        <v>3000</v>
      </c>
      <c r="K1712" s="10">
        <f t="shared" si="12"/>
        <v>450.00000000000006</v>
      </c>
      <c r="L1712" s="10">
        <f t="shared" si="13"/>
        <v>157.5</v>
      </c>
      <c r="M1712" s="11">
        <v>0.35</v>
      </c>
      <c r="O1712" s="16"/>
      <c r="P1712" s="14"/>
      <c r="Q1712" s="12"/>
      <c r="R1712" s="13"/>
    </row>
    <row r="1713" spans="1:18" ht="15.75" customHeight="1">
      <c r="A1713" s="1"/>
      <c r="B1713" s="6" t="s">
        <v>14</v>
      </c>
      <c r="C1713" s="6">
        <v>1185732</v>
      </c>
      <c r="D1713" s="7">
        <v>44458</v>
      </c>
      <c r="E1713" s="6" t="s">
        <v>33</v>
      </c>
      <c r="F1713" s="6" t="s">
        <v>71</v>
      </c>
      <c r="G1713" s="6" t="s">
        <v>72</v>
      </c>
      <c r="H1713" s="6" t="s">
        <v>20</v>
      </c>
      <c r="I1713" s="8">
        <v>0.15000000000000002</v>
      </c>
      <c r="J1713" s="9">
        <v>2750</v>
      </c>
      <c r="K1713" s="10">
        <f t="shared" si="12"/>
        <v>412.50000000000006</v>
      </c>
      <c r="L1713" s="10">
        <f t="shared" si="13"/>
        <v>165.00000000000003</v>
      </c>
      <c r="M1713" s="11">
        <v>0.4</v>
      </c>
      <c r="O1713" s="16"/>
      <c r="P1713" s="14"/>
      <c r="Q1713" s="12"/>
      <c r="R1713" s="13"/>
    </row>
    <row r="1714" spans="1:18" ht="15.75" customHeight="1">
      <c r="A1714" s="1"/>
      <c r="B1714" s="6" t="s">
        <v>14</v>
      </c>
      <c r="C1714" s="6">
        <v>1185732</v>
      </c>
      <c r="D1714" s="7">
        <v>44458</v>
      </c>
      <c r="E1714" s="6" t="s">
        <v>33</v>
      </c>
      <c r="F1714" s="6" t="s">
        <v>71</v>
      </c>
      <c r="G1714" s="6" t="s">
        <v>72</v>
      </c>
      <c r="H1714" s="6" t="s">
        <v>21</v>
      </c>
      <c r="I1714" s="8">
        <v>0.25</v>
      </c>
      <c r="J1714" s="9">
        <v>2750</v>
      </c>
      <c r="K1714" s="10">
        <f t="shared" si="12"/>
        <v>687.5</v>
      </c>
      <c r="L1714" s="10">
        <f t="shared" si="13"/>
        <v>240.62499999999997</v>
      </c>
      <c r="M1714" s="11">
        <v>0.35</v>
      </c>
      <c r="O1714" s="16"/>
      <c r="P1714" s="14"/>
      <c r="Q1714" s="12"/>
      <c r="R1714" s="13"/>
    </row>
    <row r="1715" spans="1:18" ht="15.75" customHeight="1">
      <c r="A1715" s="1"/>
      <c r="B1715" s="6" t="s">
        <v>14</v>
      </c>
      <c r="C1715" s="6">
        <v>1185732</v>
      </c>
      <c r="D1715" s="7">
        <v>44458</v>
      </c>
      <c r="E1715" s="6" t="s">
        <v>33</v>
      </c>
      <c r="F1715" s="6" t="s">
        <v>71</v>
      </c>
      <c r="G1715" s="6" t="s">
        <v>72</v>
      </c>
      <c r="H1715" s="6" t="s">
        <v>22</v>
      </c>
      <c r="I1715" s="8">
        <v>0.30000000000000004</v>
      </c>
      <c r="J1715" s="9">
        <v>3500</v>
      </c>
      <c r="K1715" s="10">
        <f t="shared" si="12"/>
        <v>1050.0000000000002</v>
      </c>
      <c r="L1715" s="10">
        <f t="shared" si="13"/>
        <v>525.00000000000011</v>
      </c>
      <c r="M1715" s="11">
        <v>0.5</v>
      </c>
      <c r="O1715" s="16"/>
      <c r="P1715" s="14"/>
      <c r="Q1715" s="12"/>
      <c r="R1715" s="13"/>
    </row>
    <row r="1716" spans="1:18" ht="15.75" customHeight="1">
      <c r="A1716" s="1"/>
      <c r="B1716" s="6" t="s">
        <v>14</v>
      </c>
      <c r="C1716" s="6">
        <v>1185732</v>
      </c>
      <c r="D1716" s="7">
        <v>44487</v>
      </c>
      <c r="E1716" s="6" t="s">
        <v>33</v>
      </c>
      <c r="F1716" s="6" t="s">
        <v>71</v>
      </c>
      <c r="G1716" s="6" t="s">
        <v>72</v>
      </c>
      <c r="H1716" s="6" t="s">
        <v>17</v>
      </c>
      <c r="I1716" s="8">
        <v>0.35</v>
      </c>
      <c r="J1716" s="9">
        <v>5250</v>
      </c>
      <c r="K1716" s="10">
        <f t="shared" si="12"/>
        <v>1837.4999999999998</v>
      </c>
      <c r="L1716" s="10">
        <f t="shared" si="13"/>
        <v>735</v>
      </c>
      <c r="M1716" s="11">
        <v>0.4</v>
      </c>
      <c r="O1716" s="16"/>
      <c r="P1716" s="14"/>
      <c r="Q1716" s="12"/>
      <c r="R1716" s="13"/>
    </row>
    <row r="1717" spans="1:18" ht="15.75" customHeight="1">
      <c r="A1717" s="1"/>
      <c r="B1717" s="6" t="s">
        <v>14</v>
      </c>
      <c r="C1717" s="6">
        <v>1185732</v>
      </c>
      <c r="D1717" s="7">
        <v>44487</v>
      </c>
      <c r="E1717" s="6" t="s">
        <v>33</v>
      </c>
      <c r="F1717" s="6" t="s">
        <v>71</v>
      </c>
      <c r="G1717" s="6" t="s">
        <v>72</v>
      </c>
      <c r="H1717" s="6" t="s">
        <v>18</v>
      </c>
      <c r="I1717" s="8">
        <v>0.25</v>
      </c>
      <c r="J1717" s="9">
        <v>3500</v>
      </c>
      <c r="K1717" s="10">
        <f t="shared" si="12"/>
        <v>875</v>
      </c>
      <c r="L1717" s="10">
        <f t="shared" si="13"/>
        <v>306.25</v>
      </c>
      <c r="M1717" s="11">
        <v>0.35</v>
      </c>
      <c r="O1717" s="16"/>
      <c r="P1717" s="14"/>
      <c r="Q1717" s="12"/>
      <c r="R1717" s="13"/>
    </row>
    <row r="1718" spans="1:18" ht="15.75" customHeight="1">
      <c r="A1718" s="1"/>
      <c r="B1718" s="6" t="s">
        <v>14</v>
      </c>
      <c r="C1718" s="6">
        <v>1185732</v>
      </c>
      <c r="D1718" s="7">
        <v>44487</v>
      </c>
      <c r="E1718" s="6" t="s">
        <v>33</v>
      </c>
      <c r="F1718" s="6" t="s">
        <v>71</v>
      </c>
      <c r="G1718" s="6" t="s">
        <v>72</v>
      </c>
      <c r="H1718" s="6" t="s">
        <v>19</v>
      </c>
      <c r="I1718" s="8">
        <v>0.25</v>
      </c>
      <c r="J1718" s="9">
        <v>2500</v>
      </c>
      <c r="K1718" s="10">
        <f t="shared" si="12"/>
        <v>625</v>
      </c>
      <c r="L1718" s="10">
        <f t="shared" si="13"/>
        <v>218.75</v>
      </c>
      <c r="M1718" s="11">
        <v>0.35</v>
      </c>
      <c r="O1718" s="16"/>
      <c r="P1718" s="14"/>
      <c r="Q1718" s="12"/>
      <c r="R1718" s="13"/>
    </row>
    <row r="1719" spans="1:18" ht="15.75" customHeight="1">
      <c r="A1719" s="1"/>
      <c r="B1719" s="6" t="s">
        <v>14</v>
      </c>
      <c r="C1719" s="6">
        <v>1185732</v>
      </c>
      <c r="D1719" s="7">
        <v>44487</v>
      </c>
      <c r="E1719" s="6" t="s">
        <v>33</v>
      </c>
      <c r="F1719" s="6" t="s">
        <v>71</v>
      </c>
      <c r="G1719" s="6" t="s">
        <v>72</v>
      </c>
      <c r="H1719" s="6" t="s">
        <v>20</v>
      </c>
      <c r="I1719" s="8">
        <v>0.25</v>
      </c>
      <c r="J1719" s="9">
        <v>2250</v>
      </c>
      <c r="K1719" s="10">
        <f t="shared" si="12"/>
        <v>562.5</v>
      </c>
      <c r="L1719" s="10">
        <f t="shared" si="13"/>
        <v>225</v>
      </c>
      <c r="M1719" s="11">
        <v>0.4</v>
      </c>
      <c r="O1719" s="16"/>
      <c r="P1719" s="14"/>
      <c r="Q1719" s="12"/>
      <c r="R1719" s="13"/>
    </row>
    <row r="1720" spans="1:18" ht="15.75" customHeight="1">
      <c r="A1720" s="1"/>
      <c r="B1720" s="6" t="s">
        <v>14</v>
      </c>
      <c r="C1720" s="6">
        <v>1185732</v>
      </c>
      <c r="D1720" s="7">
        <v>44487</v>
      </c>
      <c r="E1720" s="6" t="s">
        <v>33</v>
      </c>
      <c r="F1720" s="6" t="s">
        <v>71</v>
      </c>
      <c r="G1720" s="6" t="s">
        <v>72</v>
      </c>
      <c r="H1720" s="6" t="s">
        <v>21</v>
      </c>
      <c r="I1720" s="8">
        <v>0.35</v>
      </c>
      <c r="J1720" s="9">
        <v>2250</v>
      </c>
      <c r="K1720" s="10">
        <f t="shared" si="12"/>
        <v>787.5</v>
      </c>
      <c r="L1720" s="10">
        <f t="shared" si="13"/>
        <v>275.625</v>
      </c>
      <c r="M1720" s="11">
        <v>0.35</v>
      </c>
      <c r="O1720" s="16"/>
      <c r="P1720" s="14"/>
      <c r="Q1720" s="12"/>
      <c r="R1720" s="13"/>
    </row>
    <row r="1721" spans="1:18" ht="15.75" customHeight="1">
      <c r="A1721" s="1"/>
      <c r="B1721" s="6" t="s">
        <v>14</v>
      </c>
      <c r="C1721" s="6">
        <v>1185732</v>
      </c>
      <c r="D1721" s="7">
        <v>44487</v>
      </c>
      <c r="E1721" s="6" t="s">
        <v>33</v>
      </c>
      <c r="F1721" s="6" t="s">
        <v>71</v>
      </c>
      <c r="G1721" s="6" t="s">
        <v>72</v>
      </c>
      <c r="H1721" s="6" t="s">
        <v>22</v>
      </c>
      <c r="I1721" s="8">
        <v>0.39999999999999991</v>
      </c>
      <c r="J1721" s="9">
        <v>3500</v>
      </c>
      <c r="K1721" s="10">
        <f t="shared" si="12"/>
        <v>1399.9999999999998</v>
      </c>
      <c r="L1721" s="10">
        <f t="shared" si="13"/>
        <v>699.99999999999989</v>
      </c>
      <c r="M1721" s="11">
        <v>0.5</v>
      </c>
      <c r="O1721" s="16"/>
      <c r="P1721" s="14"/>
      <c r="Q1721" s="12"/>
      <c r="R1721" s="13"/>
    </row>
    <row r="1722" spans="1:18" ht="15.75" customHeight="1">
      <c r="A1722" s="1"/>
      <c r="B1722" s="6" t="s">
        <v>14</v>
      </c>
      <c r="C1722" s="6">
        <v>1185732</v>
      </c>
      <c r="D1722" s="7">
        <v>44518</v>
      </c>
      <c r="E1722" s="6" t="s">
        <v>33</v>
      </c>
      <c r="F1722" s="6" t="s">
        <v>71</v>
      </c>
      <c r="G1722" s="6" t="s">
        <v>72</v>
      </c>
      <c r="H1722" s="6" t="s">
        <v>17</v>
      </c>
      <c r="I1722" s="8">
        <v>0.35000000000000003</v>
      </c>
      <c r="J1722" s="9">
        <v>5000</v>
      </c>
      <c r="K1722" s="10">
        <f t="shared" si="12"/>
        <v>1750.0000000000002</v>
      </c>
      <c r="L1722" s="10">
        <f t="shared" si="13"/>
        <v>700.00000000000011</v>
      </c>
      <c r="M1722" s="11">
        <v>0.4</v>
      </c>
      <c r="O1722" s="16"/>
      <c r="P1722" s="14"/>
      <c r="Q1722" s="12"/>
      <c r="R1722" s="13"/>
    </row>
    <row r="1723" spans="1:18" ht="15.75" customHeight="1">
      <c r="A1723" s="1"/>
      <c r="B1723" s="6" t="s">
        <v>14</v>
      </c>
      <c r="C1723" s="6">
        <v>1185732</v>
      </c>
      <c r="D1723" s="7">
        <v>44518</v>
      </c>
      <c r="E1723" s="6" t="s">
        <v>33</v>
      </c>
      <c r="F1723" s="6" t="s">
        <v>71</v>
      </c>
      <c r="G1723" s="6" t="s">
        <v>72</v>
      </c>
      <c r="H1723" s="6" t="s">
        <v>18</v>
      </c>
      <c r="I1723" s="8">
        <v>0.25000000000000006</v>
      </c>
      <c r="J1723" s="9">
        <v>3500</v>
      </c>
      <c r="K1723" s="10">
        <f t="shared" si="12"/>
        <v>875.00000000000023</v>
      </c>
      <c r="L1723" s="10">
        <f t="shared" si="13"/>
        <v>306.25000000000006</v>
      </c>
      <c r="M1723" s="11">
        <v>0.35</v>
      </c>
      <c r="O1723" s="16"/>
      <c r="P1723" s="14"/>
      <c r="Q1723" s="12"/>
      <c r="R1723" s="13"/>
    </row>
    <row r="1724" spans="1:18" ht="15.75" customHeight="1">
      <c r="A1724" s="1"/>
      <c r="B1724" s="6" t="s">
        <v>14</v>
      </c>
      <c r="C1724" s="6">
        <v>1185732</v>
      </c>
      <c r="D1724" s="7">
        <v>44518</v>
      </c>
      <c r="E1724" s="6" t="s">
        <v>33</v>
      </c>
      <c r="F1724" s="6" t="s">
        <v>71</v>
      </c>
      <c r="G1724" s="6" t="s">
        <v>72</v>
      </c>
      <c r="H1724" s="6" t="s">
        <v>19</v>
      </c>
      <c r="I1724" s="8">
        <v>0.25000000000000006</v>
      </c>
      <c r="J1724" s="9">
        <v>2950</v>
      </c>
      <c r="K1724" s="10">
        <f t="shared" si="12"/>
        <v>737.50000000000011</v>
      </c>
      <c r="L1724" s="10">
        <f t="shared" si="13"/>
        <v>258.125</v>
      </c>
      <c r="M1724" s="11">
        <v>0.35</v>
      </c>
      <c r="O1724" s="16"/>
      <c r="P1724" s="14"/>
      <c r="Q1724" s="12"/>
      <c r="R1724" s="13"/>
    </row>
    <row r="1725" spans="1:18" ht="15.75" customHeight="1">
      <c r="A1725" s="1"/>
      <c r="B1725" s="6" t="s">
        <v>14</v>
      </c>
      <c r="C1725" s="6">
        <v>1185732</v>
      </c>
      <c r="D1725" s="7">
        <v>44518</v>
      </c>
      <c r="E1725" s="6" t="s">
        <v>33</v>
      </c>
      <c r="F1725" s="6" t="s">
        <v>71</v>
      </c>
      <c r="G1725" s="6" t="s">
        <v>72</v>
      </c>
      <c r="H1725" s="6" t="s">
        <v>20</v>
      </c>
      <c r="I1725" s="8">
        <v>0.25000000000000006</v>
      </c>
      <c r="J1725" s="9">
        <v>3250</v>
      </c>
      <c r="K1725" s="10">
        <f t="shared" si="12"/>
        <v>812.50000000000023</v>
      </c>
      <c r="L1725" s="10">
        <f t="shared" si="13"/>
        <v>325.00000000000011</v>
      </c>
      <c r="M1725" s="11">
        <v>0.4</v>
      </c>
      <c r="O1725" s="16"/>
      <c r="P1725" s="14"/>
      <c r="Q1725" s="12"/>
      <c r="R1725" s="13"/>
    </row>
    <row r="1726" spans="1:18" ht="15.75" customHeight="1">
      <c r="A1726" s="1"/>
      <c r="B1726" s="6" t="s">
        <v>14</v>
      </c>
      <c r="C1726" s="6">
        <v>1185732</v>
      </c>
      <c r="D1726" s="7">
        <v>44518</v>
      </c>
      <c r="E1726" s="6" t="s">
        <v>33</v>
      </c>
      <c r="F1726" s="6" t="s">
        <v>71</v>
      </c>
      <c r="G1726" s="6" t="s">
        <v>72</v>
      </c>
      <c r="H1726" s="6" t="s">
        <v>21</v>
      </c>
      <c r="I1726" s="8">
        <v>0.44999999999999996</v>
      </c>
      <c r="J1726" s="9">
        <v>3000</v>
      </c>
      <c r="K1726" s="10">
        <f t="shared" si="12"/>
        <v>1349.9999999999998</v>
      </c>
      <c r="L1726" s="10">
        <f t="shared" si="13"/>
        <v>472.49999999999989</v>
      </c>
      <c r="M1726" s="11">
        <v>0.35</v>
      </c>
      <c r="O1726" s="16"/>
      <c r="P1726" s="14"/>
      <c r="Q1726" s="12"/>
      <c r="R1726" s="13"/>
    </row>
    <row r="1727" spans="1:18" ht="15.75" customHeight="1">
      <c r="A1727" s="1"/>
      <c r="B1727" s="6" t="s">
        <v>14</v>
      </c>
      <c r="C1727" s="6">
        <v>1185732</v>
      </c>
      <c r="D1727" s="7">
        <v>44518</v>
      </c>
      <c r="E1727" s="6" t="s">
        <v>33</v>
      </c>
      <c r="F1727" s="6" t="s">
        <v>71</v>
      </c>
      <c r="G1727" s="6" t="s">
        <v>72</v>
      </c>
      <c r="H1727" s="6" t="s">
        <v>22</v>
      </c>
      <c r="I1727" s="8">
        <v>0.49999999999999983</v>
      </c>
      <c r="J1727" s="9">
        <v>4000</v>
      </c>
      <c r="K1727" s="10">
        <f t="shared" si="12"/>
        <v>1999.9999999999993</v>
      </c>
      <c r="L1727" s="10">
        <f t="shared" si="13"/>
        <v>999.99999999999966</v>
      </c>
      <c r="M1727" s="11">
        <v>0.5</v>
      </c>
      <c r="O1727" s="16"/>
      <c r="P1727" s="14"/>
      <c r="Q1727" s="12"/>
      <c r="R1727" s="13"/>
    </row>
    <row r="1728" spans="1:18" ht="15.75" customHeight="1">
      <c r="A1728" s="1"/>
      <c r="B1728" s="6" t="s">
        <v>14</v>
      </c>
      <c r="C1728" s="6">
        <v>1185732</v>
      </c>
      <c r="D1728" s="7">
        <v>44547</v>
      </c>
      <c r="E1728" s="6" t="s">
        <v>33</v>
      </c>
      <c r="F1728" s="6" t="s">
        <v>71</v>
      </c>
      <c r="G1728" s="6" t="s">
        <v>72</v>
      </c>
      <c r="H1728" s="6" t="s">
        <v>17</v>
      </c>
      <c r="I1728" s="8">
        <v>0.44999999999999996</v>
      </c>
      <c r="J1728" s="9">
        <v>6500</v>
      </c>
      <c r="K1728" s="10">
        <f t="shared" si="12"/>
        <v>2924.9999999999995</v>
      </c>
      <c r="L1728" s="10">
        <f t="shared" si="13"/>
        <v>1169.9999999999998</v>
      </c>
      <c r="M1728" s="11">
        <v>0.4</v>
      </c>
      <c r="O1728" s="16"/>
      <c r="P1728" s="14"/>
      <c r="Q1728" s="12"/>
      <c r="R1728" s="13"/>
    </row>
    <row r="1729" spans="1:18" ht="15.75" customHeight="1">
      <c r="A1729" s="1"/>
      <c r="B1729" s="6" t="s">
        <v>14</v>
      </c>
      <c r="C1729" s="6">
        <v>1185732</v>
      </c>
      <c r="D1729" s="7">
        <v>44547</v>
      </c>
      <c r="E1729" s="6" t="s">
        <v>33</v>
      </c>
      <c r="F1729" s="6" t="s">
        <v>71</v>
      </c>
      <c r="G1729" s="6" t="s">
        <v>72</v>
      </c>
      <c r="H1729" s="6" t="s">
        <v>18</v>
      </c>
      <c r="I1729" s="8">
        <v>0.35000000000000003</v>
      </c>
      <c r="J1729" s="9">
        <v>4500</v>
      </c>
      <c r="K1729" s="10">
        <f t="shared" si="12"/>
        <v>1575.0000000000002</v>
      </c>
      <c r="L1729" s="10">
        <f t="shared" si="13"/>
        <v>551.25</v>
      </c>
      <c r="M1729" s="11">
        <v>0.35</v>
      </c>
      <c r="O1729" s="16"/>
      <c r="P1729" s="14"/>
      <c r="Q1729" s="12"/>
      <c r="R1729" s="13"/>
    </row>
    <row r="1730" spans="1:18" ht="15.75" customHeight="1">
      <c r="A1730" s="1"/>
      <c r="B1730" s="6" t="s">
        <v>14</v>
      </c>
      <c r="C1730" s="6">
        <v>1185732</v>
      </c>
      <c r="D1730" s="7">
        <v>44547</v>
      </c>
      <c r="E1730" s="6" t="s">
        <v>33</v>
      </c>
      <c r="F1730" s="6" t="s">
        <v>71</v>
      </c>
      <c r="G1730" s="6" t="s">
        <v>72</v>
      </c>
      <c r="H1730" s="6" t="s">
        <v>19</v>
      </c>
      <c r="I1730" s="8">
        <v>0.35000000000000003</v>
      </c>
      <c r="J1730" s="9">
        <v>4000</v>
      </c>
      <c r="K1730" s="10">
        <f t="shared" si="12"/>
        <v>1400.0000000000002</v>
      </c>
      <c r="L1730" s="10">
        <f t="shared" si="13"/>
        <v>490.00000000000006</v>
      </c>
      <c r="M1730" s="11">
        <v>0.35</v>
      </c>
      <c r="O1730" s="16"/>
      <c r="P1730" s="14"/>
      <c r="Q1730" s="12"/>
      <c r="R1730" s="13"/>
    </row>
    <row r="1731" spans="1:18" ht="15.75" customHeight="1">
      <c r="A1731" s="1"/>
      <c r="B1731" s="6" t="s">
        <v>14</v>
      </c>
      <c r="C1731" s="6">
        <v>1185732</v>
      </c>
      <c r="D1731" s="7">
        <v>44547</v>
      </c>
      <c r="E1731" s="6" t="s">
        <v>33</v>
      </c>
      <c r="F1731" s="6" t="s">
        <v>71</v>
      </c>
      <c r="G1731" s="6" t="s">
        <v>72</v>
      </c>
      <c r="H1731" s="6" t="s">
        <v>20</v>
      </c>
      <c r="I1731" s="8">
        <v>0.35000000000000003</v>
      </c>
      <c r="J1731" s="9">
        <v>3500</v>
      </c>
      <c r="K1731" s="10">
        <f t="shared" si="12"/>
        <v>1225.0000000000002</v>
      </c>
      <c r="L1731" s="10">
        <f t="shared" si="13"/>
        <v>490.00000000000011</v>
      </c>
      <c r="M1731" s="11">
        <v>0.4</v>
      </c>
      <c r="O1731" s="16"/>
      <c r="P1731" s="14"/>
      <c r="Q1731" s="12"/>
      <c r="R1731" s="13"/>
    </row>
    <row r="1732" spans="1:18" ht="15.75" customHeight="1">
      <c r="A1732" s="1"/>
      <c r="B1732" s="6" t="s">
        <v>14</v>
      </c>
      <c r="C1732" s="6">
        <v>1185732</v>
      </c>
      <c r="D1732" s="7">
        <v>44547</v>
      </c>
      <c r="E1732" s="6" t="s">
        <v>33</v>
      </c>
      <c r="F1732" s="6" t="s">
        <v>71</v>
      </c>
      <c r="G1732" s="6" t="s">
        <v>72</v>
      </c>
      <c r="H1732" s="6" t="s">
        <v>21</v>
      </c>
      <c r="I1732" s="8">
        <v>0.44999999999999996</v>
      </c>
      <c r="J1732" s="9">
        <v>3500</v>
      </c>
      <c r="K1732" s="10">
        <f t="shared" si="12"/>
        <v>1574.9999999999998</v>
      </c>
      <c r="L1732" s="10">
        <f t="shared" si="13"/>
        <v>551.24999999999989</v>
      </c>
      <c r="M1732" s="11">
        <v>0.35</v>
      </c>
      <c r="O1732" s="16"/>
      <c r="P1732" s="14"/>
      <c r="Q1732" s="12"/>
      <c r="R1732" s="13"/>
    </row>
    <row r="1733" spans="1:18" ht="15.75" customHeight="1">
      <c r="A1733" s="1"/>
      <c r="B1733" s="6" t="s">
        <v>14</v>
      </c>
      <c r="C1733" s="6">
        <v>1185732</v>
      </c>
      <c r="D1733" s="7">
        <v>44547</v>
      </c>
      <c r="E1733" s="6" t="s">
        <v>33</v>
      </c>
      <c r="F1733" s="6" t="s">
        <v>71</v>
      </c>
      <c r="G1733" s="6" t="s">
        <v>72</v>
      </c>
      <c r="H1733" s="6" t="s">
        <v>22</v>
      </c>
      <c r="I1733" s="8">
        <v>0.49999999999999983</v>
      </c>
      <c r="J1733" s="9">
        <v>4500</v>
      </c>
      <c r="K1733" s="10">
        <f t="shared" si="12"/>
        <v>2249.9999999999991</v>
      </c>
      <c r="L1733" s="10">
        <f t="shared" si="13"/>
        <v>1124.9999999999995</v>
      </c>
      <c r="M1733" s="11">
        <v>0.5</v>
      </c>
      <c r="O1733" s="16"/>
      <c r="P1733" s="14"/>
      <c r="Q1733" s="12"/>
      <c r="R1733" s="13"/>
    </row>
    <row r="1734" spans="1:18" ht="15.75" customHeight="1">
      <c r="A1734" s="1" t="s">
        <v>39</v>
      </c>
      <c r="B1734" s="6" t="s">
        <v>14</v>
      </c>
      <c r="C1734" s="6">
        <v>1185732</v>
      </c>
      <c r="D1734" s="7">
        <v>44207</v>
      </c>
      <c r="E1734" s="6" t="s">
        <v>33</v>
      </c>
      <c r="F1734" s="6" t="s">
        <v>73</v>
      </c>
      <c r="G1734" s="6" t="s">
        <v>74</v>
      </c>
      <c r="H1734" s="6" t="s">
        <v>17</v>
      </c>
      <c r="I1734" s="8">
        <v>0.25</v>
      </c>
      <c r="J1734" s="9">
        <v>6750</v>
      </c>
      <c r="K1734" s="10">
        <f t="shared" si="12"/>
        <v>1687.5</v>
      </c>
      <c r="L1734" s="10">
        <f t="shared" si="13"/>
        <v>675</v>
      </c>
      <c r="M1734" s="11">
        <v>0.4</v>
      </c>
      <c r="O1734" s="16"/>
      <c r="P1734" s="14"/>
      <c r="Q1734" s="12"/>
      <c r="R1734" s="13"/>
    </row>
    <row r="1735" spans="1:18" ht="15.75" customHeight="1">
      <c r="A1735" s="1"/>
      <c r="B1735" s="6" t="s">
        <v>14</v>
      </c>
      <c r="C1735" s="6">
        <v>1185732</v>
      </c>
      <c r="D1735" s="7">
        <v>44207</v>
      </c>
      <c r="E1735" s="6" t="s">
        <v>33</v>
      </c>
      <c r="F1735" s="6" t="s">
        <v>73</v>
      </c>
      <c r="G1735" s="6" t="s">
        <v>74</v>
      </c>
      <c r="H1735" s="6" t="s">
        <v>18</v>
      </c>
      <c r="I1735" s="8">
        <v>0.25</v>
      </c>
      <c r="J1735" s="9">
        <v>4750</v>
      </c>
      <c r="K1735" s="10">
        <f t="shared" si="12"/>
        <v>1187.5</v>
      </c>
      <c r="L1735" s="10">
        <f t="shared" si="13"/>
        <v>415.625</v>
      </c>
      <c r="M1735" s="11">
        <v>0.35</v>
      </c>
      <c r="O1735" s="16"/>
      <c r="P1735" s="14"/>
      <c r="Q1735" s="12"/>
      <c r="R1735" s="13"/>
    </row>
    <row r="1736" spans="1:18" ht="15.75" customHeight="1">
      <c r="A1736" s="1"/>
      <c r="B1736" s="6" t="s">
        <v>14</v>
      </c>
      <c r="C1736" s="6">
        <v>1185732</v>
      </c>
      <c r="D1736" s="7">
        <v>44207</v>
      </c>
      <c r="E1736" s="6" t="s">
        <v>33</v>
      </c>
      <c r="F1736" s="6" t="s">
        <v>73</v>
      </c>
      <c r="G1736" s="6" t="s">
        <v>74</v>
      </c>
      <c r="H1736" s="6" t="s">
        <v>19</v>
      </c>
      <c r="I1736" s="8">
        <v>0.15000000000000002</v>
      </c>
      <c r="J1736" s="9">
        <v>4750</v>
      </c>
      <c r="K1736" s="10">
        <f t="shared" si="12"/>
        <v>712.50000000000011</v>
      </c>
      <c r="L1736" s="10">
        <f t="shared" si="13"/>
        <v>249.37500000000003</v>
      </c>
      <c r="M1736" s="11">
        <v>0.35</v>
      </c>
      <c r="O1736" s="16"/>
      <c r="P1736" s="14"/>
      <c r="Q1736" s="12"/>
      <c r="R1736" s="13"/>
    </row>
    <row r="1737" spans="1:18" ht="15.75" customHeight="1">
      <c r="A1737" s="1"/>
      <c r="B1737" s="6" t="s">
        <v>14</v>
      </c>
      <c r="C1737" s="6">
        <v>1185732</v>
      </c>
      <c r="D1737" s="7">
        <v>44207</v>
      </c>
      <c r="E1737" s="6" t="s">
        <v>33</v>
      </c>
      <c r="F1737" s="6" t="s">
        <v>73</v>
      </c>
      <c r="G1737" s="6" t="s">
        <v>74</v>
      </c>
      <c r="H1737" s="6" t="s">
        <v>20</v>
      </c>
      <c r="I1737" s="8">
        <v>0.20000000000000007</v>
      </c>
      <c r="J1737" s="9">
        <v>3250</v>
      </c>
      <c r="K1737" s="10">
        <f t="shared" si="12"/>
        <v>650.00000000000023</v>
      </c>
      <c r="L1737" s="10">
        <f t="shared" si="13"/>
        <v>260.00000000000011</v>
      </c>
      <c r="M1737" s="11">
        <v>0.4</v>
      </c>
      <c r="O1737" s="16"/>
      <c r="P1737" s="14"/>
      <c r="Q1737" s="12"/>
      <c r="R1737" s="13"/>
    </row>
    <row r="1738" spans="1:18" ht="15.75" customHeight="1">
      <c r="A1738" s="1"/>
      <c r="B1738" s="6" t="s">
        <v>14</v>
      </c>
      <c r="C1738" s="6">
        <v>1185732</v>
      </c>
      <c r="D1738" s="7">
        <v>44207</v>
      </c>
      <c r="E1738" s="6" t="s">
        <v>33</v>
      </c>
      <c r="F1738" s="6" t="s">
        <v>73</v>
      </c>
      <c r="G1738" s="6" t="s">
        <v>74</v>
      </c>
      <c r="H1738" s="6" t="s">
        <v>21</v>
      </c>
      <c r="I1738" s="8">
        <v>0.35</v>
      </c>
      <c r="J1738" s="9">
        <v>3750</v>
      </c>
      <c r="K1738" s="10">
        <f t="shared" si="12"/>
        <v>1312.5</v>
      </c>
      <c r="L1738" s="10">
        <f t="shared" si="13"/>
        <v>459.37499999999994</v>
      </c>
      <c r="M1738" s="11">
        <v>0.35</v>
      </c>
      <c r="O1738" s="16"/>
      <c r="P1738" s="14"/>
      <c r="Q1738" s="12"/>
      <c r="R1738" s="13"/>
    </row>
    <row r="1739" spans="1:18" ht="15.75" customHeight="1">
      <c r="A1739" s="1"/>
      <c r="B1739" s="6" t="s">
        <v>14</v>
      </c>
      <c r="C1739" s="6">
        <v>1185732</v>
      </c>
      <c r="D1739" s="7">
        <v>44207</v>
      </c>
      <c r="E1739" s="6" t="s">
        <v>33</v>
      </c>
      <c r="F1739" s="6" t="s">
        <v>73</v>
      </c>
      <c r="G1739" s="6" t="s">
        <v>74</v>
      </c>
      <c r="H1739" s="6" t="s">
        <v>22</v>
      </c>
      <c r="I1739" s="8">
        <v>0.25</v>
      </c>
      <c r="J1739" s="9">
        <v>4750</v>
      </c>
      <c r="K1739" s="10">
        <f t="shared" si="12"/>
        <v>1187.5</v>
      </c>
      <c r="L1739" s="10">
        <f t="shared" si="13"/>
        <v>593.75</v>
      </c>
      <c r="M1739" s="11">
        <v>0.5</v>
      </c>
      <c r="O1739" s="16"/>
      <c r="P1739" s="14"/>
      <c r="Q1739" s="12"/>
      <c r="R1739" s="13"/>
    </row>
    <row r="1740" spans="1:18" ht="15.75" customHeight="1">
      <c r="A1740" s="1"/>
      <c r="B1740" s="6" t="s">
        <v>14</v>
      </c>
      <c r="C1740" s="6">
        <v>1185732</v>
      </c>
      <c r="D1740" s="7">
        <v>44238</v>
      </c>
      <c r="E1740" s="6" t="s">
        <v>33</v>
      </c>
      <c r="F1740" s="6" t="s">
        <v>73</v>
      </c>
      <c r="G1740" s="6" t="s">
        <v>74</v>
      </c>
      <c r="H1740" s="6" t="s">
        <v>17</v>
      </c>
      <c r="I1740" s="8">
        <v>0.25</v>
      </c>
      <c r="J1740" s="9">
        <v>7250</v>
      </c>
      <c r="K1740" s="10">
        <f t="shared" si="12"/>
        <v>1812.5</v>
      </c>
      <c r="L1740" s="10">
        <f t="shared" si="13"/>
        <v>725</v>
      </c>
      <c r="M1740" s="11">
        <v>0.4</v>
      </c>
      <c r="O1740" s="16"/>
      <c r="P1740" s="14"/>
      <c r="Q1740" s="12"/>
      <c r="R1740" s="13"/>
    </row>
    <row r="1741" spans="1:18" ht="15.75" customHeight="1">
      <c r="A1741" s="1"/>
      <c r="B1741" s="6" t="s">
        <v>14</v>
      </c>
      <c r="C1741" s="6">
        <v>1185732</v>
      </c>
      <c r="D1741" s="7">
        <v>44238</v>
      </c>
      <c r="E1741" s="6" t="s">
        <v>33</v>
      </c>
      <c r="F1741" s="6" t="s">
        <v>73</v>
      </c>
      <c r="G1741" s="6" t="s">
        <v>74</v>
      </c>
      <c r="H1741" s="6" t="s">
        <v>18</v>
      </c>
      <c r="I1741" s="8">
        <v>0.25</v>
      </c>
      <c r="J1741" s="9">
        <v>3750</v>
      </c>
      <c r="K1741" s="10">
        <f t="shared" si="12"/>
        <v>937.5</v>
      </c>
      <c r="L1741" s="10">
        <f t="shared" si="13"/>
        <v>328.125</v>
      </c>
      <c r="M1741" s="11">
        <v>0.35</v>
      </c>
      <c r="O1741" s="16"/>
      <c r="P1741" s="14"/>
      <c r="Q1741" s="12"/>
      <c r="R1741" s="13"/>
    </row>
    <row r="1742" spans="1:18" ht="15.75" customHeight="1">
      <c r="A1742" s="1"/>
      <c r="B1742" s="6" t="s">
        <v>14</v>
      </c>
      <c r="C1742" s="6">
        <v>1185732</v>
      </c>
      <c r="D1742" s="7">
        <v>44238</v>
      </c>
      <c r="E1742" s="6" t="s">
        <v>33</v>
      </c>
      <c r="F1742" s="6" t="s">
        <v>73</v>
      </c>
      <c r="G1742" s="6" t="s">
        <v>74</v>
      </c>
      <c r="H1742" s="6" t="s">
        <v>19</v>
      </c>
      <c r="I1742" s="8">
        <v>0.15000000000000002</v>
      </c>
      <c r="J1742" s="9">
        <v>4250</v>
      </c>
      <c r="K1742" s="10">
        <f t="shared" si="12"/>
        <v>637.50000000000011</v>
      </c>
      <c r="L1742" s="10">
        <f t="shared" si="13"/>
        <v>223.12500000000003</v>
      </c>
      <c r="M1742" s="11">
        <v>0.35</v>
      </c>
      <c r="O1742" s="16"/>
      <c r="P1742" s="14"/>
      <c r="Q1742" s="12"/>
      <c r="R1742" s="13"/>
    </row>
    <row r="1743" spans="1:18" ht="15.75" customHeight="1">
      <c r="A1743" s="1"/>
      <c r="B1743" s="6" t="s">
        <v>14</v>
      </c>
      <c r="C1743" s="6">
        <v>1185732</v>
      </c>
      <c r="D1743" s="7">
        <v>44238</v>
      </c>
      <c r="E1743" s="6" t="s">
        <v>33</v>
      </c>
      <c r="F1743" s="6" t="s">
        <v>73</v>
      </c>
      <c r="G1743" s="6" t="s">
        <v>74</v>
      </c>
      <c r="H1743" s="6" t="s">
        <v>20</v>
      </c>
      <c r="I1743" s="8">
        <v>0.20000000000000007</v>
      </c>
      <c r="J1743" s="9">
        <v>3000</v>
      </c>
      <c r="K1743" s="10">
        <f t="shared" si="12"/>
        <v>600.00000000000023</v>
      </c>
      <c r="L1743" s="10">
        <f t="shared" si="13"/>
        <v>240.00000000000011</v>
      </c>
      <c r="M1743" s="11">
        <v>0.4</v>
      </c>
      <c r="O1743" s="16"/>
      <c r="P1743" s="14"/>
      <c r="Q1743" s="12"/>
      <c r="R1743" s="13"/>
    </row>
    <row r="1744" spans="1:18" ht="15.75" customHeight="1">
      <c r="A1744" s="1"/>
      <c r="B1744" s="6" t="s">
        <v>14</v>
      </c>
      <c r="C1744" s="6">
        <v>1185732</v>
      </c>
      <c r="D1744" s="7">
        <v>44238</v>
      </c>
      <c r="E1744" s="6" t="s">
        <v>33</v>
      </c>
      <c r="F1744" s="6" t="s">
        <v>73</v>
      </c>
      <c r="G1744" s="6" t="s">
        <v>74</v>
      </c>
      <c r="H1744" s="6" t="s">
        <v>21</v>
      </c>
      <c r="I1744" s="8">
        <v>0.35</v>
      </c>
      <c r="J1744" s="9">
        <v>3750</v>
      </c>
      <c r="K1744" s="10">
        <f t="shared" si="12"/>
        <v>1312.5</v>
      </c>
      <c r="L1744" s="10">
        <f t="shared" si="13"/>
        <v>459.37499999999994</v>
      </c>
      <c r="M1744" s="11">
        <v>0.35</v>
      </c>
      <c r="O1744" s="16"/>
      <c r="P1744" s="14"/>
      <c r="Q1744" s="12"/>
      <c r="R1744" s="13"/>
    </row>
    <row r="1745" spans="1:18" ht="15.75" customHeight="1">
      <c r="A1745" s="1"/>
      <c r="B1745" s="6" t="s">
        <v>14</v>
      </c>
      <c r="C1745" s="6">
        <v>1185732</v>
      </c>
      <c r="D1745" s="7">
        <v>44238</v>
      </c>
      <c r="E1745" s="6" t="s">
        <v>33</v>
      </c>
      <c r="F1745" s="6" t="s">
        <v>73</v>
      </c>
      <c r="G1745" s="6" t="s">
        <v>74</v>
      </c>
      <c r="H1745" s="6" t="s">
        <v>22</v>
      </c>
      <c r="I1745" s="8">
        <v>0.25</v>
      </c>
      <c r="J1745" s="9">
        <v>4500</v>
      </c>
      <c r="K1745" s="10">
        <f t="shared" si="12"/>
        <v>1125</v>
      </c>
      <c r="L1745" s="10">
        <f t="shared" si="13"/>
        <v>562.5</v>
      </c>
      <c r="M1745" s="11">
        <v>0.5</v>
      </c>
      <c r="O1745" s="16"/>
      <c r="P1745" s="14"/>
      <c r="Q1745" s="12"/>
      <c r="R1745" s="13"/>
    </row>
    <row r="1746" spans="1:18" ht="15.75" customHeight="1">
      <c r="A1746" s="1"/>
      <c r="B1746" s="6" t="s">
        <v>14</v>
      </c>
      <c r="C1746" s="6">
        <v>1185732</v>
      </c>
      <c r="D1746" s="7">
        <v>44265</v>
      </c>
      <c r="E1746" s="6" t="s">
        <v>33</v>
      </c>
      <c r="F1746" s="6" t="s">
        <v>73</v>
      </c>
      <c r="G1746" s="6" t="s">
        <v>74</v>
      </c>
      <c r="H1746" s="6" t="s">
        <v>17</v>
      </c>
      <c r="I1746" s="8">
        <v>0.30000000000000004</v>
      </c>
      <c r="J1746" s="9">
        <v>6700</v>
      </c>
      <c r="K1746" s="10">
        <f t="shared" si="12"/>
        <v>2010.0000000000002</v>
      </c>
      <c r="L1746" s="10">
        <f t="shared" si="13"/>
        <v>804.00000000000011</v>
      </c>
      <c r="M1746" s="11">
        <v>0.4</v>
      </c>
      <c r="O1746" s="16"/>
      <c r="P1746" s="14"/>
      <c r="Q1746" s="12"/>
      <c r="R1746" s="13"/>
    </row>
    <row r="1747" spans="1:18" ht="15.75" customHeight="1">
      <c r="A1747" s="1"/>
      <c r="B1747" s="6" t="s">
        <v>14</v>
      </c>
      <c r="C1747" s="6">
        <v>1185732</v>
      </c>
      <c r="D1747" s="7">
        <v>44265</v>
      </c>
      <c r="E1747" s="6" t="s">
        <v>33</v>
      </c>
      <c r="F1747" s="6" t="s">
        <v>73</v>
      </c>
      <c r="G1747" s="6" t="s">
        <v>74</v>
      </c>
      <c r="H1747" s="6" t="s">
        <v>18</v>
      </c>
      <c r="I1747" s="8">
        <v>0.30000000000000004</v>
      </c>
      <c r="J1747" s="9">
        <v>3500</v>
      </c>
      <c r="K1747" s="10">
        <f t="shared" si="12"/>
        <v>1050.0000000000002</v>
      </c>
      <c r="L1747" s="10">
        <f t="shared" si="13"/>
        <v>367.50000000000006</v>
      </c>
      <c r="M1747" s="11">
        <v>0.35</v>
      </c>
      <c r="O1747" s="16"/>
      <c r="P1747" s="14"/>
      <c r="Q1747" s="12"/>
      <c r="R1747" s="13"/>
    </row>
    <row r="1748" spans="1:18" ht="15.75" customHeight="1">
      <c r="A1748" s="1"/>
      <c r="B1748" s="6" t="s">
        <v>14</v>
      </c>
      <c r="C1748" s="6">
        <v>1185732</v>
      </c>
      <c r="D1748" s="7">
        <v>44265</v>
      </c>
      <c r="E1748" s="6" t="s">
        <v>33</v>
      </c>
      <c r="F1748" s="6" t="s">
        <v>73</v>
      </c>
      <c r="G1748" s="6" t="s">
        <v>74</v>
      </c>
      <c r="H1748" s="6" t="s">
        <v>19</v>
      </c>
      <c r="I1748" s="8">
        <v>0.20000000000000007</v>
      </c>
      <c r="J1748" s="9">
        <v>4000</v>
      </c>
      <c r="K1748" s="10">
        <f t="shared" si="12"/>
        <v>800.00000000000023</v>
      </c>
      <c r="L1748" s="10">
        <f t="shared" si="13"/>
        <v>280.00000000000006</v>
      </c>
      <c r="M1748" s="11">
        <v>0.35</v>
      </c>
      <c r="O1748" s="16"/>
      <c r="P1748" s="14"/>
      <c r="Q1748" s="12"/>
      <c r="R1748" s="13"/>
    </row>
    <row r="1749" spans="1:18" ht="15.75" customHeight="1">
      <c r="A1749" s="1"/>
      <c r="B1749" s="6" t="s">
        <v>14</v>
      </c>
      <c r="C1749" s="6">
        <v>1185732</v>
      </c>
      <c r="D1749" s="7">
        <v>44265</v>
      </c>
      <c r="E1749" s="6" t="s">
        <v>33</v>
      </c>
      <c r="F1749" s="6" t="s">
        <v>73</v>
      </c>
      <c r="G1749" s="6" t="s">
        <v>74</v>
      </c>
      <c r="H1749" s="6" t="s">
        <v>20</v>
      </c>
      <c r="I1749" s="8">
        <v>0.25</v>
      </c>
      <c r="J1749" s="9">
        <v>2500</v>
      </c>
      <c r="K1749" s="10">
        <f t="shared" si="12"/>
        <v>625</v>
      </c>
      <c r="L1749" s="10">
        <f t="shared" si="13"/>
        <v>250</v>
      </c>
      <c r="M1749" s="11">
        <v>0.4</v>
      </c>
      <c r="O1749" s="16"/>
      <c r="P1749" s="14"/>
      <c r="Q1749" s="12"/>
      <c r="R1749" s="13"/>
    </row>
    <row r="1750" spans="1:18" ht="15.75" customHeight="1">
      <c r="A1750" s="1"/>
      <c r="B1750" s="6" t="s">
        <v>14</v>
      </c>
      <c r="C1750" s="6">
        <v>1185732</v>
      </c>
      <c r="D1750" s="7">
        <v>44265</v>
      </c>
      <c r="E1750" s="6" t="s">
        <v>33</v>
      </c>
      <c r="F1750" s="6" t="s">
        <v>73</v>
      </c>
      <c r="G1750" s="6" t="s">
        <v>74</v>
      </c>
      <c r="H1750" s="6" t="s">
        <v>21</v>
      </c>
      <c r="I1750" s="8">
        <v>0.4</v>
      </c>
      <c r="J1750" s="9">
        <v>3000</v>
      </c>
      <c r="K1750" s="10">
        <f t="shared" si="12"/>
        <v>1200</v>
      </c>
      <c r="L1750" s="10">
        <f t="shared" si="13"/>
        <v>420</v>
      </c>
      <c r="M1750" s="11">
        <v>0.35</v>
      </c>
      <c r="O1750" s="16"/>
      <c r="P1750" s="14"/>
      <c r="Q1750" s="12"/>
      <c r="R1750" s="13"/>
    </row>
    <row r="1751" spans="1:18" ht="15.75" customHeight="1">
      <c r="A1751" s="1"/>
      <c r="B1751" s="6" t="s">
        <v>14</v>
      </c>
      <c r="C1751" s="6">
        <v>1185732</v>
      </c>
      <c r="D1751" s="7">
        <v>44265</v>
      </c>
      <c r="E1751" s="6" t="s">
        <v>33</v>
      </c>
      <c r="F1751" s="6" t="s">
        <v>73</v>
      </c>
      <c r="G1751" s="6" t="s">
        <v>74</v>
      </c>
      <c r="H1751" s="6" t="s">
        <v>22</v>
      </c>
      <c r="I1751" s="8">
        <v>0.30000000000000004</v>
      </c>
      <c r="J1751" s="9">
        <v>4000</v>
      </c>
      <c r="K1751" s="10">
        <f t="shared" si="12"/>
        <v>1200.0000000000002</v>
      </c>
      <c r="L1751" s="10">
        <f t="shared" si="13"/>
        <v>600.00000000000011</v>
      </c>
      <c r="M1751" s="11">
        <v>0.5</v>
      </c>
      <c r="O1751" s="16"/>
      <c r="P1751" s="14"/>
      <c r="Q1751" s="12"/>
      <c r="R1751" s="13"/>
    </row>
    <row r="1752" spans="1:18" ht="15.75" customHeight="1">
      <c r="A1752" s="1"/>
      <c r="B1752" s="6" t="s">
        <v>14</v>
      </c>
      <c r="C1752" s="6">
        <v>1185732</v>
      </c>
      <c r="D1752" s="7">
        <v>44297</v>
      </c>
      <c r="E1752" s="6" t="s">
        <v>33</v>
      </c>
      <c r="F1752" s="6" t="s">
        <v>73</v>
      </c>
      <c r="G1752" s="6" t="s">
        <v>74</v>
      </c>
      <c r="H1752" s="6" t="s">
        <v>17</v>
      </c>
      <c r="I1752" s="8">
        <v>0.30000000000000004</v>
      </c>
      <c r="J1752" s="9">
        <v>6250</v>
      </c>
      <c r="K1752" s="10">
        <f t="shared" si="12"/>
        <v>1875.0000000000002</v>
      </c>
      <c r="L1752" s="10">
        <f t="shared" si="13"/>
        <v>750.00000000000011</v>
      </c>
      <c r="M1752" s="11">
        <v>0.4</v>
      </c>
      <c r="O1752" s="16"/>
      <c r="P1752" s="14"/>
      <c r="Q1752" s="12"/>
      <c r="R1752" s="13"/>
    </row>
    <row r="1753" spans="1:18" ht="15.75" customHeight="1">
      <c r="A1753" s="1"/>
      <c r="B1753" s="6" t="s">
        <v>14</v>
      </c>
      <c r="C1753" s="6">
        <v>1185732</v>
      </c>
      <c r="D1753" s="7">
        <v>44297</v>
      </c>
      <c r="E1753" s="6" t="s">
        <v>33</v>
      </c>
      <c r="F1753" s="6" t="s">
        <v>73</v>
      </c>
      <c r="G1753" s="6" t="s">
        <v>74</v>
      </c>
      <c r="H1753" s="6" t="s">
        <v>18</v>
      </c>
      <c r="I1753" s="8">
        <v>0.25000000000000006</v>
      </c>
      <c r="J1753" s="9">
        <v>3250</v>
      </c>
      <c r="K1753" s="10">
        <f t="shared" si="12"/>
        <v>812.50000000000023</v>
      </c>
      <c r="L1753" s="10">
        <f t="shared" si="13"/>
        <v>284.37500000000006</v>
      </c>
      <c r="M1753" s="11">
        <v>0.35</v>
      </c>
      <c r="O1753" s="16"/>
      <c r="P1753" s="14"/>
      <c r="Q1753" s="12"/>
      <c r="R1753" s="13"/>
    </row>
    <row r="1754" spans="1:18" ht="15.75" customHeight="1">
      <c r="A1754" s="1"/>
      <c r="B1754" s="6" t="s">
        <v>14</v>
      </c>
      <c r="C1754" s="6">
        <v>1185732</v>
      </c>
      <c r="D1754" s="7">
        <v>44297</v>
      </c>
      <c r="E1754" s="6" t="s">
        <v>33</v>
      </c>
      <c r="F1754" s="6" t="s">
        <v>73</v>
      </c>
      <c r="G1754" s="6" t="s">
        <v>74</v>
      </c>
      <c r="H1754" s="6" t="s">
        <v>19</v>
      </c>
      <c r="I1754" s="8">
        <v>0.15000000000000008</v>
      </c>
      <c r="J1754" s="9">
        <v>3250</v>
      </c>
      <c r="K1754" s="10">
        <f t="shared" si="12"/>
        <v>487.50000000000023</v>
      </c>
      <c r="L1754" s="10">
        <f t="shared" si="13"/>
        <v>170.62500000000006</v>
      </c>
      <c r="M1754" s="11">
        <v>0.35</v>
      </c>
      <c r="O1754" s="16"/>
      <c r="P1754" s="14"/>
      <c r="Q1754" s="12"/>
      <c r="R1754" s="13"/>
    </row>
    <row r="1755" spans="1:18" ht="15.75" customHeight="1">
      <c r="A1755" s="1"/>
      <c r="B1755" s="6" t="s">
        <v>14</v>
      </c>
      <c r="C1755" s="6">
        <v>1185732</v>
      </c>
      <c r="D1755" s="7">
        <v>44297</v>
      </c>
      <c r="E1755" s="6" t="s">
        <v>33</v>
      </c>
      <c r="F1755" s="6" t="s">
        <v>73</v>
      </c>
      <c r="G1755" s="6" t="s">
        <v>74</v>
      </c>
      <c r="H1755" s="6" t="s">
        <v>20</v>
      </c>
      <c r="I1755" s="8">
        <v>0.2</v>
      </c>
      <c r="J1755" s="9">
        <v>2500</v>
      </c>
      <c r="K1755" s="10">
        <f t="shared" si="12"/>
        <v>500</v>
      </c>
      <c r="L1755" s="10">
        <f t="shared" si="13"/>
        <v>200</v>
      </c>
      <c r="M1755" s="11">
        <v>0.4</v>
      </c>
      <c r="O1755" s="16"/>
      <c r="P1755" s="14"/>
      <c r="Q1755" s="12"/>
      <c r="R1755" s="13"/>
    </row>
    <row r="1756" spans="1:18" ht="15.75" customHeight="1">
      <c r="A1756" s="1"/>
      <c r="B1756" s="6" t="s">
        <v>14</v>
      </c>
      <c r="C1756" s="6">
        <v>1185732</v>
      </c>
      <c r="D1756" s="7">
        <v>44297</v>
      </c>
      <c r="E1756" s="6" t="s">
        <v>33</v>
      </c>
      <c r="F1756" s="6" t="s">
        <v>73</v>
      </c>
      <c r="G1756" s="6" t="s">
        <v>74</v>
      </c>
      <c r="H1756" s="6" t="s">
        <v>21</v>
      </c>
      <c r="I1756" s="8">
        <v>0.35000000000000003</v>
      </c>
      <c r="J1756" s="9">
        <v>2750</v>
      </c>
      <c r="K1756" s="10">
        <f t="shared" si="12"/>
        <v>962.50000000000011</v>
      </c>
      <c r="L1756" s="10">
        <f t="shared" si="13"/>
        <v>336.875</v>
      </c>
      <c r="M1756" s="11">
        <v>0.35</v>
      </c>
      <c r="O1756" s="16"/>
      <c r="P1756" s="14"/>
      <c r="Q1756" s="12"/>
      <c r="R1756" s="13"/>
    </row>
    <row r="1757" spans="1:18" ht="15.75" customHeight="1">
      <c r="A1757" s="1"/>
      <c r="B1757" s="6" t="s">
        <v>14</v>
      </c>
      <c r="C1757" s="6">
        <v>1185732</v>
      </c>
      <c r="D1757" s="7">
        <v>44297</v>
      </c>
      <c r="E1757" s="6" t="s">
        <v>33</v>
      </c>
      <c r="F1757" s="6" t="s">
        <v>73</v>
      </c>
      <c r="G1757" s="6" t="s">
        <v>74</v>
      </c>
      <c r="H1757" s="6" t="s">
        <v>22</v>
      </c>
      <c r="I1757" s="8">
        <v>0.25000000000000006</v>
      </c>
      <c r="J1757" s="9">
        <v>4000</v>
      </c>
      <c r="K1757" s="10">
        <f t="shared" si="12"/>
        <v>1000.0000000000002</v>
      </c>
      <c r="L1757" s="10">
        <f t="shared" si="13"/>
        <v>500.00000000000011</v>
      </c>
      <c r="M1757" s="11">
        <v>0.5</v>
      </c>
      <c r="O1757" s="16"/>
      <c r="P1757" s="14"/>
      <c r="Q1757" s="12"/>
      <c r="R1757" s="13"/>
    </row>
    <row r="1758" spans="1:18" ht="15.75" customHeight="1">
      <c r="A1758" s="1"/>
      <c r="B1758" s="6" t="s">
        <v>14</v>
      </c>
      <c r="C1758" s="6">
        <v>1185732</v>
      </c>
      <c r="D1758" s="7">
        <v>44328</v>
      </c>
      <c r="E1758" s="6" t="s">
        <v>33</v>
      </c>
      <c r="F1758" s="6" t="s">
        <v>73</v>
      </c>
      <c r="G1758" s="6" t="s">
        <v>74</v>
      </c>
      <c r="H1758" s="6" t="s">
        <v>17</v>
      </c>
      <c r="I1758" s="8">
        <v>0.35000000000000003</v>
      </c>
      <c r="J1758" s="9">
        <v>6700</v>
      </c>
      <c r="K1758" s="10">
        <f t="shared" si="12"/>
        <v>2345</v>
      </c>
      <c r="L1758" s="10">
        <f t="shared" si="13"/>
        <v>938</v>
      </c>
      <c r="M1758" s="11">
        <v>0.4</v>
      </c>
      <c r="O1758" s="16"/>
      <c r="P1758" s="14"/>
      <c r="Q1758" s="12"/>
      <c r="R1758" s="13"/>
    </row>
    <row r="1759" spans="1:18" ht="15.75" customHeight="1">
      <c r="A1759" s="1"/>
      <c r="B1759" s="6" t="s">
        <v>14</v>
      </c>
      <c r="C1759" s="6">
        <v>1185732</v>
      </c>
      <c r="D1759" s="7">
        <v>44328</v>
      </c>
      <c r="E1759" s="6" t="s">
        <v>33</v>
      </c>
      <c r="F1759" s="6" t="s">
        <v>73</v>
      </c>
      <c r="G1759" s="6" t="s">
        <v>74</v>
      </c>
      <c r="H1759" s="6" t="s">
        <v>18</v>
      </c>
      <c r="I1759" s="8">
        <v>0.3000000000000001</v>
      </c>
      <c r="J1759" s="9">
        <v>3750</v>
      </c>
      <c r="K1759" s="10">
        <f t="shared" si="12"/>
        <v>1125.0000000000005</v>
      </c>
      <c r="L1759" s="10">
        <f t="shared" si="13"/>
        <v>393.75000000000011</v>
      </c>
      <c r="M1759" s="11">
        <v>0.35</v>
      </c>
      <c r="O1759" s="16"/>
      <c r="P1759" s="14"/>
      <c r="Q1759" s="12"/>
      <c r="R1759" s="13"/>
    </row>
    <row r="1760" spans="1:18" ht="15.75" customHeight="1">
      <c r="A1760" s="1"/>
      <c r="B1760" s="6" t="s">
        <v>14</v>
      </c>
      <c r="C1760" s="6">
        <v>1185732</v>
      </c>
      <c r="D1760" s="7">
        <v>44328</v>
      </c>
      <c r="E1760" s="6" t="s">
        <v>33</v>
      </c>
      <c r="F1760" s="6" t="s">
        <v>73</v>
      </c>
      <c r="G1760" s="6" t="s">
        <v>74</v>
      </c>
      <c r="H1760" s="6" t="s">
        <v>19</v>
      </c>
      <c r="I1760" s="8">
        <v>0.25000000000000006</v>
      </c>
      <c r="J1760" s="9">
        <v>3500</v>
      </c>
      <c r="K1760" s="10">
        <f t="shared" si="12"/>
        <v>875.00000000000023</v>
      </c>
      <c r="L1760" s="10">
        <f t="shared" si="13"/>
        <v>306.25000000000006</v>
      </c>
      <c r="M1760" s="11">
        <v>0.35</v>
      </c>
      <c r="O1760" s="16"/>
      <c r="P1760" s="14"/>
      <c r="Q1760" s="12"/>
      <c r="R1760" s="13"/>
    </row>
    <row r="1761" spans="1:18" ht="15.75" customHeight="1">
      <c r="A1761" s="1"/>
      <c r="B1761" s="6" t="s">
        <v>14</v>
      </c>
      <c r="C1761" s="6">
        <v>1185732</v>
      </c>
      <c r="D1761" s="7">
        <v>44328</v>
      </c>
      <c r="E1761" s="6" t="s">
        <v>33</v>
      </c>
      <c r="F1761" s="6" t="s">
        <v>73</v>
      </c>
      <c r="G1761" s="6" t="s">
        <v>74</v>
      </c>
      <c r="H1761" s="6" t="s">
        <v>20</v>
      </c>
      <c r="I1761" s="8">
        <v>0.25000000000000006</v>
      </c>
      <c r="J1761" s="9">
        <v>2750</v>
      </c>
      <c r="K1761" s="10">
        <f t="shared" si="12"/>
        <v>687.50000000000011</v>
      </c>
      <c r="L1761" s="10">
        <f t="shared" si="13"/>
        <v>275.00000000000006</v>
      </c>
      <c r="M1761" s="11">
        <v>0.4</v>
      </c>
      <c r="O1761" s="16"/>
      <c r="P1761" s="14"/>
      <c r="Q1761" s="12"/>
      <c r="R1761" s="13"/>
    </row>
    <row r="1762" spans="1:18" ht="15.75" customHeight="1">
      <c r="A1762" s="1"/>
      <c r="B1762" s="6" t="s">
        <v>14</v>
      </c>
      <c r="C1762" s="6">
        <v>1185732</v>
      </c>
      <c r="D1762" s="7">
        <v>44328</v>
      </c>
      <c r="E1762" s="6" t="s">
        <v>33</v>
      </c>
      <c r="F1762" s="6" t="s">
        <v>73</v>
      </c>
      <c r="G1762" s="6" t="s">
        <v>74</v>
      </c>
      <c r="H1762" s="6" t="s">
        <v>21</v>
      </c>
      <c r="I1762" s="8">
        <v>0.39999999999999997</v>
      </c>
      <c r="J1762" s="9">
        <v>3000</v>
      </c>
      <c r="K1762" s="10">
        <f t="shared" si="12"/>
        <v>1200</v>
      </c>
      <c r="L1762" s="10">
        <f t="shared" si="13"/>
        <v>420</v>
      </c>
      <c r="M1762" s="11">
        <v>0.35</v>
      </c>
      <c r="O1762" s="16"/>
      <c r="P1762" s="14"/>
      <c r="Q1762" s="12"/>
      <c r="R1762" s="13"/>
    </row>
    <row r="1763" spans="1:18" ht="15.75" customHeight="1">
      <c r="A1763" s="1"/>
      <c r="B1763" s="6" t="s">
        <v>14</v>
      </c>
      <c r="C1763" s="6">
        <v>1185732</v>
      </c>
      <c r="D1763" s="7">
        <v>44328</v>
      </c>
      <c r="E1763" s="6" t="s">
        <v>33</v>
      </c>
      <c r="F1763" s="6" t="s">
        <v>73</v>
      </c>
      <c r="G1763" s="6" t="s">
        <v>74</v>
      </c>
      <c r="H1763" s="6" t="s">
        <v>22</v>
      </c>
      <c r="I1763" s="8">
        <v>0.44999999999999996</v>
      </c>
      <c r="J1763" s="9">
        <v>4000</v>
      </c>
      <c r="K1763" s="10">
        <f t="shared" si="12"/>
        <v>1799.9999999999998</v>
      </c>
      <c r="L1763" s="10">
        <f t="shared" si="13"/>
        <v>899.99999999999989</v>
      </c>
      <c r="M1763" s="11">
        <v>0.5</v>
      </c>
      <c r="O1763" s="16"/>
      <c r="P1763" s="14"/>
      <c r="Q1763" s="12"/>
      <c r="R1763" s="13"/>
    </row>
    <row r="1764" spans="1:18" ht="15.75" customHeight="1">
      <c r="A1764" s="1"/>
      <c r="B1764" s="6" t="s">
        <v>14</v>
      </c>
      <c r="C1764" s="6">
        <v>1185732</v>
      </c>
      <c r="D1764" s="7">
        <v>44358</v>
      </c>
      <c r="E1764" s="6" t="s">
        <v>33</v>
      </c>
      <c r="F1764" s="6" t="s">
        <v>73</v>
      </c>
      <c r="G1764" s="6" t="s">
        <v>74</v>
      </c>
      <c r="H1764" s="6" t="s">
        <v>17</v>
      </c>
      <c r="I1764" s="8">
        <v>0.30000000000000004</v>
      </c>
      <c r="J1764" s="9">
        <v>6500</v>
      </c>
      <c r="K1764" s="10">
        <f t="shared" si="12"/>
        <v>1950.0000000000002</v>
      </c>
      <c r="L1764" s="10">
        <f t="shared" si="13"/>
        <v>780.00000000000011</v>
      </c>
      <c r="M1764" s="11">
        <v>0.4</v>
      </c>
      <c r="O1764" s="16"/>
      <c r="P1764" s="14"/>
      <c r="Q1764" s="12"/>
      <c r="R1764" s="13"/>
    </row>
    <row r="1765" spans="1:18" ht="15.75" customHeight="1">
      <c r="A1765" s="1"/>
      <c r="B1765" s="6" t="s">
        <v>14</v>
      </c>
      <c r="C1765" s="6">
        <v>1185732</v>
      </c>
      <c r="D1765" s="7">
        <v>44358</v>
      </c>
      <c r="E1765" s="6" t="s">
        <v>33</v>
      </c>
      <c r="F1765" s="6" t="s">
        <v>73</v>
      </c>
      <c r="G1765" s="6" t="s">
        <v>74</v>
      </c>
      <c r="H1765" s="6" t="s">
        <v>18</v>
      </c>
      <c r="I1765" s="8">
        <v>0.25000000000000011</v>
      </c>
      <c r="J1765" s="9">
        <v>4000</v>
      </c>
      <c r="K1765" s="10">
        <f t="shared" si="12"/>
        <v>1000.0000000000005</v>
      </c>
      <c r="L1765" s="10">
        <f t="shared" si="13"/>
        <v>350.00000000000011</v>
      </c>
      <c r="M1765" s="11">
        <v>0.35</v>
      </c>
      <c r="O1765" s="16"/>
      <c r="P1765" s="14"/>
      <c r="Q1765" s="12"/>
      <c r="R1765" s="13"/>
    </row>
    <row r="1766" spans="1:18" ht="15.75" customHeight="1">
      <c r="A1766" s="1"/>
      <c r="B1766" s="6" t="s">
        <v>14</v>
      </c>
      <c r="C1766" s="6">
        <v>1185732</v>
      </c>
      <c r="D1766" s="7">
        <v>44358</v>
      </c>
      <c r="E1766" s="6" t="s">
        <v>33</v>
      </c>
      <c r="F1766" s="6" t="s">
        <v>73</v>
      </c>
      <c r="G1766" s="6" t="s">
        <v>74</v>
      </c>
      <c r="H1766" s="6" t="s">
        <v>19</v>
      </c>
      <c r="I1766" s="8">
        <v>0.20000000000000007</v>
      </c>
      <c r="J1766" s="9">
        <v>4250</v>
      </c>
      <c r="K1766" s="10">
        <f t="shared" si="12"/>
        <v>850.00000000000023</v>
      </c>
      <c r="L1766" s="10">
        <f t="shared" si="13"/>
        <v>297.50000000000006</v>
      </c>
      <c r="M1766" s="11">
        <v>0.35</v>
      </c>
      <c r="O1766" s="16"/>
      <c r="P1766" s="14"/>
      <c r="Q1766" s="12"/>
      <c r="R1766" s="13"/>
    </row>
    <row r="1767" spans="1:18" ht="15.75" customHeight="1">
      <c r="A1767" s="1"/>
      <c r="B1767" s="6" t="s">
        <v>14</v>
      </c>
      <c r="C1767" s="6">
        <v>1185732</v>
      </c>
      <c r="D1767" s="7">
        <v>44358</v>
      </c>
      <c r="E1767" s="6" t="s">
        <v>33</v>
      </c>
      <c r="F1767" s="6" t="s">
        <v>73</v>
      </c>
      <c r="G1767" s="6" t="s">
        <v>74</v>
      </c>
      <c r="H1767" s="6" t="s">
        <v>20</v>
      </c>
      <c r="I1767" s="8">
        <v>0.20000000000000007</v>
      </c>
      <c r="J1767" s="9">
        <v>4000</v>
      </c>
      <c r="K1767" s="10">
        <f t="shared" si="12"/>
        <v>800.00000000000023</v>
      </c>
      <c r="L1767" s="10">
        <f t="shared" si="13"/>
        <v>320.00000000000011</v>
      </c>
      <c r="M1767" s="11">
        <v>0.4</v>
      </c>
      <c r="O1767" s="16"/>
      <c r="P1767" s="14"/>
      <c r="Q1767" s="12"/>
      <c r="R1767" s="13"/>
    </row>
    <row r="1768" spans="1:18" ht="15.75" customHeight="1">
      <c r="A1768" s="1"/>
      <c r="B1768" s="6" t="s">
        <v>14</v>
      </c>
      <c r="C1768" s="6">
        <v>1185732</v>
      </c>
      <c r="D1768" s="7">
        <v>44358</v>
      </c>
      <c r="E1768" s="6" t="s">
        <v>33</v>
      </c>
      <c r="F1768" s="6" t="s">
        <v>73</v>
      </c>
      <c r="G1768" s="6" t="s">
        <v>74</v>
      </c>
      <c r="H1768" s="6" t="s">
        <v>21</v>
      </c>
      <c r="I1768" s="8">
        <v>0.35000000000000003</v>
      </c>
      <c r="J1768" s="9">
        <v>4000</v>
      </c>
      <c r="K1768" s="10">
        <f t="shared" si="12"/>
        <v>1400.0000000000002</v>
      </c>
      <c r="L1768" s="10">
        <f t="shared" si="13"/>
        <v>490.00000000000006</v>
      </c>
      <c r="M1768" s="11">
        <v>0.35</v>
      </c>
      <c r="O1768" s="16"/>
      <c r="P1768" s="14"/>
      <c r="Q1768" s="12"/>
      <c r="R1768" s="13"/>
    </row>
    <row r="1769" spans="1:18" ht="15.75" customHeight="1">
      <c r="A1769" s="1"/>
      <c r="B1769" s="6" t="s">
        <v>14</v>
      </c>
      <c r="C1769" s="6">
        <v>1185732</v>
      </c>
      <c r="D1769" s="7">
        <v>44358</v>
      </c>
      <c r="E1769" s="6" t="s">
        <v>33</v>
      </c>
      <c r="F1769" s="6" t="s">
        <v>73</v>
      </c>
      <c r="G1769" s="6" t="s">
        <v>74</v>
      </c>
      <c r="H1769" s="6" t="s">
        <v>22</v>
      </c>
      <c r="I1769" s="8">
        <v>0.4</v>
      </c>
      <c r="J1769" s="9">
        <v>5750</v>
      </c>
      <c r="K1769" s="10">
        <f t="shared" si="12"/>
        <v>2300</v>
      </c>
      <c r="L1769" s="10">
        <f t="shared" si="13"/>
        <v>1150</v>
      </c>
      <c r="M1769" s="11">
        <v>0.5</v>
      </c>
      <c r="O1769" s="16"/>
      <c r="P1769" s="14"/>
      <c r="Q1769" s="12"/>
      <c r="R1769" s="13"/>
    </row>
    <row r="1770" spans="1:18" ht="15.75" customHeight="1">
      <c r="A1770" s="1"/>
      <c r="B1770" s="6" t="s">
        <v>14</v>
      </c>
      <c r="C1770" s="6">
        <v>1185732</v>
      </c>
      <c r="D1770" s="7">
        <v>44387</v>
      </c>
      <c r="E1770" s="6" t="s">
        <v>33</v>
      </c>
      <c r="F1770" s="6" t="s">
        <v>73</v>
      </c>
      <c r="G1770" s="6" t="s">
        <v>74</v>
      </c>
      <c r="H1770" s="6" t="s">
        <v>17</v>
      </c>
      <c r="I1770" s="8">
        <v>0.35000000000000003</v>
      </c>
      <c r="J1770" s="9">
        <v>8000</v>
      </c>
      <c r="K1770" s="10">
        <f t="shared" si="12"/>
        <v>2800.0000000000005</v>
      </c>
      <c r="L1770" s="10">
        <f t="shared" si="13"/>
        <v>1120.0000000000002</v>
      </c>
      <c r="M1770" s="11">
        <v>0.4</v>
      </c>
      <c r="O1770" s="16"/>
      <c r="P1770" s="14"/>
      <c r="Q1770" s="12"/>
      <c r="R1770" s="13"/>
    </row>
    <row r="1771" spans="1:18" ht="15.75" customHeight="1">
      <c r="A1771" s="1"/>
      <c r="B1771" s="6" t="s">
        <v>14</v>
      </c>
      <c r="C1771" s="6">
        <v>1185732</v>
      </c>
      <c r="D1771" s="7">
        <v>44387</v>
      </c>
      <c r="E1771" s="6" t="s">
        <v>33</v>
      </c>
      <c r="F1771" s="6" t="s">
        <v>73</v>
      </c>
      <c r="G1771" s="6" t="s">
        <v>74</v>
      </c>
      <c r="H1771" s="6" t="s">
        <v>18</v>
      </c>
      <c r="I1771" s="8">
        <v>0.3000000000000001</v>
      </c>
      <c r="J1771" s="9">
        <v>5500</v>
      </c>
      <c r="K1771" s="10">
        <f t="shared" si="12"/>
        <v>1650.0000000000005</v>
      </c>
      <c r="L1771" s="10">
        <f t="shared" si="13"/>
        <v>577.50000000000011</v>
      </c>
      <c r="M1771" s="11">
        <v>0.35</v>
      </c>
      <c r="O1771" s="16"/>
      <c r="P1771" s="14"/>
      <c r="Q1771" s="12"/>
      <c r="R1771" s="13"/>
    </row>
    <row r="1772" spans="1:18" ht="15.75" customHeight="1">
      <c r="A1772" s="1"/>
      <c r="B1772" s="6" t="s">
        <v>14</v>
      </c>
      <c r="C1772" s="6">
        <v>1185732</v>
      </c>
      <c r="D1772" s="7">
        <v>44387</v>
      </c>
      <c r="E1772" s="6" t="s">
        <v>33</v>
      </c>
      <c r="F1772" s="6" t="s">
        <v>73</v>
      </c>
      <c r="G1772" s="6" t="s">
        <v>74</v>
      </c>
      <c r="H1772" s="6" t="s">
        <v>19</v>
      </c>
      <c r="I1772" s="8">
        <v>0.25000000000000006</v>
      </c>
      <c r="J1772" s="9">
        <v>4750</v>
      </c>
      <c r="K1772" s="10">
        <f t="shared" si="12"/>
        <v>1187.5000000000002</v>
      </c>
      <c r="L1772" s="10">
        <f t="shared" si="13"/>
        <v>415.62500000000006</v>
      </c>
      <c r="M1772" s="11">
        <v>0.35</v>
      </c>
      <c r="O1772" s="16"/>
      <c r="P1772" s="14"/>
      <c r="Q1772" s="12"/>
      <c r="R1772" s="13"/>
    </row>
    <row r="1773" spans="1:18" ht="15.75" customHeight="1">
      <c r="A1773" s="1"/>
      <c r="B1773" s="6" t="s">
        <v>14</v>
      </c>
      <c r="C1773" s="6">
        <v>1185732</v>
      </c>
      <c r="D1773" s="7">
        <v>44387</v>
      </c>
      <c r="E1773" s="6" t="s">
        <v>33</v>
      </c>
      <c r="F1773" s="6" t="s">
        <v>73</v>
      </c>
      <c r="G1773" s="6" t="s">
        <v>74</v>
      </c>
      <c r="H1773" s="6" t="s">
        <v>20</v>
      </c>
      <c r="I1773" s="8">
        <v>0.25000000000000006</v>
      </c>
      <c r="J1773" s="9">
        <v>4250</v>
      </c>
      <c r="K1773" s="10">
        <f t="shared" si="12"/>
        <v>1062.5000000000002</v>
      </c>
      <c r="L1773" s="10">
        <f t="shared" si="13"/>
        <v>425.00000000000011</v>
      </c>
      <c r="M1773" s="11">
        <v>0.4</v>
      </c>
      <c r="O1773" s="16"/>
      <c r="P1773" s="14"/>
      <c r="Q1773" s="12"/>
      <c r="R1773" s="13"/>
    </row>
    <row r="1774" spans="1:18" ht="15.75" customHeight="1">
      <c r="A1774" s="1"/>
      <c r="B1774" s="6" t="s">
        <v>14</v>
      </c>
      <c r="C1774" s="6">
        <v>1185732</v>
      </c>
      <c r="D1774" s="7">
        <v>44387</v>
      </c>
      <c r="E1774" s="6" t="s">
        <v>33</v>
      </c>
      <c r="F1774" s="6" t="s">
        <v>73</v>
      </c>
      <c r="G1774" s="6" t="s">
        <v>74</v>
      </c>
      <c r="H1774" s="6" t="s">
        <v>21</v>
      </c>
      <c r="I1774" s="8">
        <v>0.35000000000000003</v>
      </c>
      <c r="J1774" s="9">
        <v>4250</v>
      </c>
      <c r="K1774" s="10">
        <f t="shared" si="12"/>
        <v>1487.5000000000002</v>
      </c>
      <c r="L1774" s="10">
        <f t="shared" si="13"/>
        <v>520.625</v>
      </c>
      <c r="M1774" s="11">
        <v>0.35</v>
      </c>
      <c r="O1774" s="16"/>
      <c r="P1774" s="14"/>
      <c r="Q1774" s="12"/>
      <c r="R1774" s="13"/>
    </row>
    <row r="1775" spans="1:18" ht="15.75" customHeight="1">
      <c r="A1775" s="1"/>
      <c r="B1775" s="6" t="s">
        <v>14</v>
      </c>
      <c r="C1775" s="6">
        <v>1185732</v>
      </c>
      <c r="D1775" s="7">
        <v>44387</v>
      </c>
      <c r="E1775" s="6" t="s">
        <v>33</v>
      </c>
      <c r="F1775" s="6" t="s">
        <v>73</v>
      </c>
      <c r="G1775" s="6" t="s">
        <v>74</v>
      </c>
      <c r="H1775" s="6" t="s">
        <v>22</v>
      </c>
      <c r="I1775" s="8">
        <v>0.4</v>
      </c>
      <c r="J1775" s="9">
        <v>6000</v>
      </c>
      <c r="K1775" s="10">
        <f t="shared" si="12"/>
        <v>2400</v>
      </c>
      <c r="L1775" s="10">
        <f t="shared" si="13"/>
        <v>1200</v>
      </c>
      <c r="M1775" s="11">
        <v>0.5</v>
      </c>
      <c r="O1775" s="16"/>
      <c r="P1775" s="14"/>
      <c r="Q1775" s="12"/>
      <c r="R1775" s="13"/>
    </row>
    <row r="1776" spans="1:18" ht="15.75" customHeight="1">
      <c r="A1776" s="1"/>
      <c r="B1776" s="6" t="s">
        <v>14</v>
      </c>
      <c r="C1776" s="6">
        <v>1185732</v>
      </c>
      <c r="D1776" s="7">
        <v>44419</v>
      </c>
      <c r="E1776" s="6" t="s">
        <v>33</v>
      </c>
      <c r="F1776" s="6" t="s">
        <v>73</v>
      </c>
      <c r="G1776" s="6" t="s">
        <v>74</v>
      </c>
      <c r="H1776" s="6" t="s">
        <v>17</v>
      </c>
      <c r="I1776" s="8">
        <v>0.35000000000000003</v>
      </c>
      <c r="J1776" s="9">
        <v>7500</v>
      </c>
      <c r="K1776" s="10">
        <f t="shared" si="12"/>
        <v>2625.0000000000005</v>
      </c>
      <c r="L1776" s="10">
        <f t="shared" si="13"/>
        <v>1050.0000000000002</v>
      </c>
      <c r="M1776" s="11">
        <v>0.4</v>
      </c>
      <c r="O1776" s="16"/>
      <c r="P1776" s="14"/>
      <c r="Q1776" s="12"/>
      <c r="R1776" s="13"/>
    </row>
    <row r="1777" spans="1:18" ht="15.75" customHeight="1">
      <c r="A1777" s="1"/>
      <c r="B1777" s="6" t="s">
        <v>14</v>
      </c>
      <c r="C1777" s="6">
        <v>1185732</v>
      </c>
      <c r="D1777" s="7">
        <v>44419</v>
      </c>
      <c r="E1777" s="6" t="s">
        <v>33</v>
      </c>
      <c r="F1777" s="6" t="s">
        <v>73</v>
      </c>
      <c r="G1777" s="6" t="s">
        <v>74</v>
      </c>
      <c r="H1777" s="6" t="s">
        <v>18</v>
      </c>
      <c r="I1777" s="8">
        <v>0.35000000000000009</v>
      </c>
      <c r="J1777" s="9">
        <v>5250</v>
      </c>
      <c r="K1777" s="10">
        <f t="shared" si="12"/>
        <v>1837.5000000000005</v>
      </c>
      <c r="L1777" s="10">
        <f t="shared" si="13"/>
        <v>643.12500000000011</v>
      </c>
      <c r="M1777" s="11">
        <v>0.35</v>
      </c>
      <c r="O1777" s="16"/>
      <c r="P1777" s="14"/>
      <c r="Q1777" s="12"/>
      <c r="R1777" s="13"/>
    </row>
    <row r="1778" spans="1:18" ht="15.75" customHeight="1">
      <c r="A1778" s="1"/>
      <c r="B1778" s="6" t="s">
        <v>14</v>
      </c>
      <c r="C1778" s="6">
        <v>1185732</v>
      </c>
      <c r="D1778" s="7">
        <v>44419</v>
      </c>
      <c r="E1778" s="6" t="s">
        <v>33</v>
      </c>
      <c r="F1778" s="6" t="s">
        <v>73</v>
      </c>
      <c r="G1778" s="6" t="s">
        <v>74</v>
      </c>
      <c r="H1778" s="6" t="s">
        <v>19</v>
      </c>
      <c r="I1778" s="8">
        <v>0.30000000000000004</v>
      </c>
      <c r="J1778" s="9">
        <v>4500</v>
      </c>
      <c r="K1778" s="10">
        <f t="shared" si="12"/>
        <v>1350.0000000000002</v>
      </c>
      <c r="L1778" s="10">
        <f t="shared" si="13"/>
        <v>472.50000000000006</v>
      </c>
      <c r="M1778" s="11">
        <v>0.35</v>
      </c>
      <c r="O1778" s="16"/>
      <c r="P1778" s="14"/>
      <c r="Q1778" s="12"/>
      <c r="R1778" s="13"/>
    </row>
    <row r="1779" spans="1:18" ht="15.75" customHeight="1">
      <c r="A1779" s="1"/>
      <c r="B1779" s="6" t="s">
        <v>14</v>
      </c>
      <c r="C1779" s="6">
        <v>1185732</v>
      </c>
      <c r="D1779" s="7">
        <v>44419</v>
      </c>
      <c r="E1779" s="6" t="s">
        <v>33</v>
      </c>
      <c r="F1779" s="6" t="s">
        <v>73</v>
      </c>
      <c r="G1779" s="6" t="s">
        <v>74</v>
      </c>
      <c r="H1779" s="6" t="s">
        <v>20</v>
      </c>
      <c r="I1779" s="8">
        <v>0.20000000000000007</v>
      </c>
      <c r="J1779" s="9">
        <v>3750</v>
      </c>
      <c r="K1779" s="10">
        <f t="shared" si="12"/>
        <v>750.00000000000023</v>
      </c>
      <c r="L1779" s="10">
        <f t="shared" si="13"/>
        <v>300.00000000000011</v>
      </c>
      <c r="M1779" s="11">
        <v>0.4</v>
      </c>
      <c r="O1779" s="16"/>
      <c r="P1779" s="14"/>
      <c r="Q1779" s="12"/>
      <c r="R1779" s="13"/>
    </row>
    <row r="1780" spans="1:18" ht="15.75" customHeight="1">
      <c r="A1780" s="1"/>
      <c r="B1780" s="6" t="s">
        <v>14</v>
      </c>
      <c r="C1780" s="6">
        <v>1185732</v>
      </c>
      <c r="D1780" s="7">
        <v>44419</v>
      </c>
      <c r="E1780" s="6" t="s">
        <v>33</v>
      </c>
      <c r="F1780" s="6" t="s">
        <v>73</v>
      </c>
      <c r="G1780" s="6" t="s">
        <v>74</v>
      </c>
      <c r="H1780" s="6" t="s">
        <v>21</v>
      </c>
      <c r="I1780" s="8">
        <v>0.30000000000000004</v>
      </c>
      <c r="J1780" s="9">
        <v>3500</v>
      </c>
      <c r="K1780" s="10">
        <f t="shared" si="12"/>
        <v>1050.0000000000002</v>
      </c>
      <c r="L1780" s="10">
        <f t="shared" si="13"/>
        <v>367.50000000000006</v>
      </c>
      <c r="M1780" s="11">
        <v>0.35</v>
      </c>
      <c r="O1780" s="16"/>
      <c r="P1780" s="14"/>
      <c r="Q1780" s="12"/>
      <c r="R1780" s="13"/>
    </row>
    <row r="1781" spans="1:18" ht="15.75" customHeight="1">
      <c r="A1781" s="1"/>
      <c r="B1781" s="6" t="s">
        <v>14</v>
      </c>
      <c r="C1781" s="6">
        <v>1185732</v>
      </c>
      <c r="D1781" s="7">
        <v>44419</v>
      </c>
      <c r="E1781" s="6" t="s">
        <v>33</v>
      </c>
      <c r="F1781" s="6" t="s">
        <v>73</v>
      </c>
      <c r="G1781" s="6" t="s">
        <v>74</v>
      </c>
      <c r="H1781" s="6" t="s">
        <v>22</v>
      </c>
      <c r="I1781" s="8">
        <v>0.35000000000000003</v>
      </c>
      <c r="J1781" s="9">
        <v>5250</v>
      </c>
      <c r="K1781" s="10">
        <f t="shared" si="12"/>
        <v>1837.5000000000002</v>
      </c>
      <c r="L1781" s="10">
        <f t="shared" si="13"/>
        <v>918.75000000000011</v>
      </c>
      <c r="M1781" s="11">
        <v>0.5</v>
      </c>
      <c r="O1781" s="16"/>
      <c r="P1781" s="14"/>
      <c r="Q1781" s="12"/>
      <c r="R1781" s="13"/>
    </row>
    <row r="1782" spans="1:18" ht="15.75" customHeight="1">
      <c r="A1782" s="1"/>
      <c r="B1782" s="6" t="s">
        <v>14</v>
      </c>
      <c r="C1782" s="6">
        <v>1185732</v>
      </c>
      <c r="D1782" s="7">
        <v>44451</v>
      </c>
      <c r="E1782" s="6" t="s">
        <v>33</v>
      </c>
      <c r="F1782" s="6" t="s">
        <v>73</v>
      </c>
      <c r="G1782" s="6" t="s">
        <v>74</v>
      </c>
      <c r="H1782" s="6" t="s">
        <v>17</v>
      </c>
      <c r="I1782" s="8">
        <v>0.30000000000000004</v>
      </c>
      <c r="J1782" s="9">
        <v>6500</v>
      </c>
      <c r="K1782" s="10">
        <f t="shared" si="12"/>
        <v>1950.0000000000002</v>
      </c>
      <c r="L1782" s="10">
        <f t="shared" si="13"/>
        <v>780.00000000000011</v>
      </c>
      <c r="M1782" s="11">
        <v>0.4</v>
      </c>
      <c r="O1782" s="16"/>
      <c r="P1782" s="14"/>
      <c r="Q1782" s="12"/>
      <c r="R1782" s="13"/>
    </row>
    <row r="1783" spans="1:18" ht="15.75" customHeight="1">
      <c r="A1783" s="1"/>
      <c r="B1783" s="6" t="s">
        <v>14</v>
      </c>
      <c r="C1783" s="6">
        <v>1185732</v>
      </c>
      <c r="D1783" s="7">
        <v>44451</v>
      </c>
      <c r="E1783" s="6" t="s">
        <v>33</v>
      </c>
      <c r="F1783" s="6" t="s">
        <v>73</v>
      </c>
      <c r="G1783" s="6" t="s">
        <v>74</v>
      </c>
      <c r="H1783" s="6" t="s">
        <v>18</v>
      </c>
      <c r="I1783" s="8">
        <v>0.25000000000000011</v>
      </c>
      <c r="J1783" s="9">
        <v>4500</v>
      </c>
      <c r="K1783" s="10">
        <f t="shared" si="12"/>
        <v>1125.0000000000005</v>
      </c>
      <c r="L1783" s="10">
        <f t="shared" si="13"/>
        <v>393.75000000000011</v>
      </c>
      <c r="M1783" s="11">
        <v>0.35</v>
      </c>
      <c r="O1783" s="16"/>
      <c r="P1783" s="14"/>
      <c r="Q1783" s="12"/>
      <c r="R1783" s="13"/>
    </row>
    <row r="1784" spans="1:18" ht="15.75" customHeight="1">
      <c r="A1784" s="1"/>
      <c r="B1784" s="6" t="s">
        <v>14</v>
      </c>
      <c r="C1784" s="6">
        <v>1185732</v>
      </c>
      <c r="D1784" s="7">
        <v>44451</v>
      </c>
      <c r="E1784" s="6" t="s">
        <v>33</v>
      </c>
      <c r="F1784" s="6" t="s">
        <v>73</v>
      </c>
      <c r="G1784" s="6" t="s">
        <v>74</v>
      </c>
      <c r="H1784" s="6" t="s">
        <v>19</v>
      </c>
      <c r="I1784" s="8">
        <v>0.10000000000000002</v>
      </c>
      <c r="J1784" s="9">
        <v>3500</v>
      </c>
      <c r="K1784" s="10">
        <f t="shared" si="12"/>
        <v>350.00000000000006</v>
      </c>
      <c r="L1784" s="10">
        <f t="shared" si="13"/>
        <v>122.50000000000001</v>
      </c>
      <c r="M1784" s="11">
        <v>0.35</v>
      </c>
      <c r="O1784" s="16"/>
      <c r="P1784" s="14"/>
      <c r="Q1784" s="12"/>
      <c r="R1784" s="13"/>
    </row>
    <row r="1785" spans="1:18" ht="15.75" customHeight="1">
      <c r="A1785" s="1"/>
      <c r="B1785" s="6" t="s">
        <v>14</v>
      </c>
      <c r="C1785" s="6">
        <v>1185732</v>
      </c>
      <c r="D1785" s="7">
        <v>44451</v>
      </c>
      <c r="E1785" s="6" t="s">
        <v>33</v>
      </c>
      <c r="F1785" s="6" t="s">
        <v>73</v>
      </c>
      <c r="G1785" s="6" t="s">
        <v>74</v>
      </c>
      <c r="H1785" s="6" t="s">
        <v>20</v>
      </c>
      <c r="I1785" s="8">
        <v>0.10000000000000002</v>
      </c>
      <c r="J1785" s="9">
        <v>3250</v>
      </c>
      <c r="K1785" s="10">
        <f t="shared" si="12"/>
        <v>325.00000000000006</v>
      </c>
      <c r="L1785" s="10">
        <f t="shared" si="13"/>
        <v>130.00000000000003</v>
      </c>
      <c r="M1785" s="11">
        <v>0.4</v>
      </c>
      <c r="O1785" s="16"/>
      <c r="P1785" s="14"/>
      <c r="Q1785" s="12"/>
      <c r="R1785" s="13"/>
    </row>
    <row r="1786" spans="1:18" ht="15.75" customHeight="1">
      <c r="A1786" s="1"/>
      <c r="B1786" s="6" t="s">
        <v>14</v>
      </c>
      <c r="C1786" s="6">
        <v>1185732</v>
      </c>
      <c r="D1786" s="7">
        <v>44451</v>
      </c>
      <c r="E1786" s="6" t="s">
        <v>33</v>
      </c>
      <c r="F1786" s="6" t="s">
        <v>73</v>
      </c>
      <c r="G1786" s="6" t="s">
        <v>74</v>
      </c>
      <c r="H1786" s="6" t="s">
        <v>21</v>
      </c>
      <c r="I1786" s="8">
        <v>0.2</v>
      </c>
      <c r="J1786" s="9">
        <v>3250</v>
      </c>
      <c r="K1786" s="10">
        <f t="shared" si="12"/>
        <v>650</v>
      </c>
      <c r="L1786" s="10">
        <f t="shared" si="13"/>
        <v>227.49999999999997</v>
      </c>
      <c r="M1786" s="11">
        <v>0.35</v>
      </c>
      <c r="O1786" s="16"/>
      <c r="P1786" s="14"/>
      <c r="Q1786" s="12"/>
      <c r="R1786" s="13"/>
    </row>
    <row r="1787" spans="1:18" ht="15.75" customHeight="1">
      <c r="A1787" s="1"/>
      <c r="B1787" s="6" t="s">
        <v>14</v>
      </c>
      <c r="C1787" s="6">
        <v>1185732</v>
      </c>
      <c r="D1787" s="7">
        <v>44451</v>
      </c>
      <c r="E1787" s="6" t="s">
        <v>33</v>
      </c>
      <c r="F1787" s="6" t="s">
        <v>73</v>
      </c>
      <c r="G1787" s="6" t="s">
        <v>74</v>
      </c>
      <c r="H1787" s="6" t="s">
        <v>22</v>
      </c>
      <c r="I1787" s="8">
        <v>0.25000000000000006</v>
      </c>
      <c r="J1787" s="9">
        <v>4000</v>
      </c>
      <c r="K1787" s="10">
        <f t="shared" si="12"/>
        <v>1000.0000000000002</v>
      </c>
      <c r="L1787" s="10">
        <f t="shared" si="13"/>
        <v>500.00000000000011</v>
      </c>
      <c r="M1787" s="11">
        <v>0.5</v>
      </c>
      <c r="O1787" s="16"/>
      <c r="P1787" s="14"/>
      <c r="Q1787" s="12"/>
      <c r="R1787" s="13"/>
    </row>
    <row r="1788" spans="1:18" ht="15.75" customHeight="1">
      <c r="A1788" s="1"/>
      <c r="B1788" s="6" t="s">
        <v>14</v>
      </c>
      <c r="C1788" s="6">
        <v>1185732</v>
      </c>
      <c r="D1788" s="7">
        <v>44480</v>
      </c>
      <c r="E1788" s="6" t="s">
        <v>33</v>
      </c>
      <c r="F1788" s="6" t="s">
        <v>73</v>
      </c>
      <c r="G1788" s="6" t="s">
        <v>74</v>
      </c>
      <c r="H1788" s="6" t="s">
        <v>17</v>
      </c>
      <c r="I1788" s="8">
        <v>0.3</v>
      </c>
      <c r="J1788" s="9">
        <v>5750</v>
      </c>
      <c r="K1788" s="10">
        <f t="shared" si="12"/>
        <v>1725</v>
      </c>
      <c r="L1788" s="10">
        <f t="shared" si="13"/>
        <v>690</v>
      </c>
      <c r="M1788" s="11">
        <v>0.4</v>
      </c>
      <c r="O1788" s="16"/>
      <c r="P1788" s="14"/>
      <c r="Q1788" s="12"/>
      <c r="R1788" s="13"/>
    </row>
    <row r="1789" spans="1:18" ht="15.75" customHeight="1">
      <c r="A1789" s="1"/>
      <c r="B1789" s="6" t="s">
        <v>14</v>
      </c>
      <c r="C1789" s="6">
        <v>1185732</v>
      </c>
      <c r="D1789" s="7">
        <v>44480</v>
      </c>
      <c r="E1789" s="6" t="s">
        <v>33</v>
      </c>
      <c r="F1789" s="6" t="s">
        <v>73</v>
      </c>
      <c r="G1789" s="6" t="s">
        <v>74</v>
      </c>
      <c r="H1789" s="6" t="s">
        <v>18</v>
      </c>
      <c r="I1789" s="8">
        <v>0.2</v>
      </c>
      <c r="J1789" s="9">
        <v>4000</v>
      </c>
      <c r="K1789" s="10">
        <f t="shared" si="12"/>
        <v>800</v>
      </c>
      <c r="L1789" s="10">
        <f t="shared" si="13"/>
        <v>280</v>
      </c>
      <c r="M1789" s="11">
        <v>0.35</v>
      </c>
      <c r="O1789" s="16"/>
      <c r="P1789" s="14"/>
      <c r="Q1789" s="12"/>
      <c r="R1789" s="13"/>
    </row>
    <row r="1790" spans="1:18" ht="15.75" customHeight="1">
      <c r="A1790" s="1"/>
      <c r="B1790" s="6" t="s">
        <v>14</v>
      </c>
      <c r="C1790" s="6">
        <v>1185732</v>
      </c>
      <c r="D1790" s="7">
        <v>44480</v>
      </c>
      <c r="E1790" s="6" t="s">
        <v>33</v>
      </c>
      <c r="F1790" s="6" t="s">
        <v>73</v>
      </c>
      <c r="G1790" s="6" t="s">
        <v>74</v>
      </c>
      <c r="H1790" s="6" t="s">
        <v>19</v>
      </c>
      <c r="I1790" s="8">
        <v>0.2</v>
      </c>
      <c r="J1790" s="9">
        <v>3000</v>
      </c>
      <c r="K1790" s="10">
        <f t="shared" si="12"/>
        <v>600</v>
      </c>
      <c r="L1790" s="10">
        <f t="shared" si="13"/>
        <v>210</v>
      </c>
      <c r="M1790" s="11">
        <v>0.35</v>
      </c>
      <c r="O1790" s="16"/>
      <c r="P1790" s="14"/>
      <c r="Q1790" s="12"/>
      <c r="R1790" s="13"/>
    </row>
    <row r="1791" spans="1:18" ht="15.75" customHeight="1">
      <c r="A1791" s="1"/>
      <c r="B1791" s="6" t="s">
        <v>14</v>
      </c>
      <c r="C1791" s="6">
        <v>1185732</v>
      </c>
      <c r="D1791" s="7">
        <v>44480</v>
      </c>
      <c r="E1791" s="6" t="s">
        <v>33</v>
      </c>
      <c r="F1791" s="6" t="s">
        <v>73</v>
      </c>
      <c r="G1791" s="6" t="s">
        <v>74</v>
      </c>
      <c r="H1791" s="6" t="s">
        <v>20</v>
      </c>
      <c r="I1791" s="8">
        <v>0.2</v>
      </c>
      <c r="J1791" s="9">
        <v>2750</v>
      </c>
      <c r="K1791" s="10">
        <f t="shared" ref="K1791:K2045" si="14">I1791*J1791</f>
        <v>550</v>
      </c>
      <c r="L1791" s="10">
        <f t="shared" ref="L1791:L2045" si="15">K1791*M1791</f>
        <v>220</v>
      </c>
      <c r="M1791" s="11">
        <v>0.4</v>
      </c>
      <c r="O1791" s="16"/>
      <c r="P1791" s="14"/>
      <c r="Q1791" s="12"/>
      <c r="R1791" s="13"/>
    </row>
    <row r="1792" spans="1:18" ht="15.75" customHeight="1">
      <c r="A1792" s="1"/>
      <c r="B1792" s="6" t="s">
        <v>14</v>
      </c>
      <c r="C1792" s="6">
        <v>1185732</v>
      </c>
      <c r="D1792" s="7">
        <v>44480</v>
      </c>
      <c r="E1792" s="6" t="s">
        <v>33</v>
      </c>
      <c r="F1792" s="6" t="s">
        <v>73</v>
      </c>
      <c r="G1792" s="6" t="s">
        <v>74</v>
      </c>
      <c r="H1792" s="6" t="s">
        <v>21</v>
      </c>
      <c r="I1792" s="8">
        <v>0.3</v>
      </c>
      <c r="J1792" s="9">
        <v>2750</v>
      </c>
      <c r="K1792" s="10">
        <f t="shared" si="14"/>
        <v>825</v>
      </c>
      <c r="L1792" s="10">
        <f t="shared" si="15"/>
        <v>288.75</v>
      </c>
      <c r="M1792" s="11">
        <v>0.35</v>
      </c>
      <c r="O1792" s="16"/>
      <c r="P1792" s="14"/>
      <c r="Q1792" s="12"/>
      <c r="R1792" s="13"/>
    </row>
    <row r="1793" spans="1:18" ht="15.75" customHeight="1">
      <c r="A1793" s="1"/>
      <c r="B1793" s="6" t="s">
        <v>14</v>
      </c>
      <c r="C1793" s="6">
        <v>1185732</v>
      </c>
      <c r="D1793" s="7">
        <v>44480</v>
      </c>
      <c r="E1793" s="6" t="s">
        <v>33</v>
      </c>
      <c r="F1793" s="6" t="s">
        <v>73</v>
      </c>
      <c r="G1793" s="6" t="s">
        <v>74</v>
      </c>
      <c r="H1793" s="6" t="s">
        <v>22</v>
      </c>
      <c r="I1793" s="8">
        <v>0.34999999999999992</v>
      </c>
      <c r="J1793" s="9">
        <v>4000</v>
      </c>
      <c r="K1793" s="10">
        <f t="shared" si="14"/>
        <v>1399.9999999999998</v>
      </c>
      <c r="L1793" s="10">
        <f t="shared" si="15"/>
        <v>699.99999999999989</v>
      </c>
      <c r="M1793" s="11">
        <v>0.5</v>
      </c>
      <c r="O1793" s="16"/>
      <c r="P1793" s="14"/>
      <c r="Q1793" s="12"/>
      <c r="R1793" s="13"/>
    </row>
    <row r="1794" spans="1:18" ht="15.75" customHeight="1">
      <c r="A1794" s="1"/>
      <c r="B1794" s="6" t="s">
        <v>14</v>
      </c>
      <c r="C1794" s="6">
        <v>1185732</v>
      </c>
      <c r="D1794" s="7">
        <v>44511</v>
      </c>
      <c r="E1794" s="6" t="s">
        <v>33</v>
      </c>
      <c r="F1794" s="6" t="s">
        <v>73</v>
      </c>
      <c r="G1794" s="6" t="s">
        <v>74</v>
      </c>
      <c r="H1794" s="6" t="s">
        <v>17</v>
      </c>
      <c r="I1794" s="8">
        <v>0.30000000000000004</v>
      </c>
      <c r="J1794" s="9">
        <v>5500</v>
      </c>
      <c r="K1794" s="10">
        <f t="shared" si="14"/>
        <v>1650.0000000000002</v>
      </c>
      <c r="L1794" s="10">
        <f t="shared" si="15"/>
        <v>660.00000000000011</v>
      </c>
      <c r="M1794" s="11">
        <v>0.4</v>
      </c>
      <c r="O1794" s="16"/>
      <c r="P1794" s="14"/>
      <c r="Q1794" s="12"/>
      <c r="R1794" s="13"/>
    </row>
    <row r="1795" spans="1:18" ht="15.75" customHeight="1">
      <c r="A1795" s="1"/>
      <c r="B1795" s="6" t="s">
        <v>14</v>
      </c>
      <c r="C1795" s="6">
        <v>1185732</v>
      </c>
      <c r="D1795" s="7">
        <v>44511</v>
      </c>
      <c r="E1795" s="6" t="s">
        <v>33</v>
      </c>
      <c r="F1795" s="6" t="s">
        <v>73</v>
      </c>
      <c r="G1795" s="6" t="s">
        <v>74</v>
      </c>
      <c r="H1795" s="6" t="s">
        <v>18</v>
      </c>
      <c r="I1795" s="8">
        <v>0.20000000000000007</v>
      </c>
      <c r="J1795" s="9">
        <v>4000</v>
      </c>
      <c r="K1795" s="10">
        <f t="shared" si="14"/>
        <v>800.00000000000023</v>
      </c>
      <c r="L1795" s="10">
        <f t="shared" si="15"/>
        <v>280.00000000000006</v>
      </c>
      <c r="M1795" s="11">
        <v>0.35</v>
      </c>
      <c r="O1795" s="16"/>
      <c r="P1795" s="14"/>
      <c r="Q1795" s="12"/>
      <c r="R1795" s="13"/>
    </row>
    <row r="1796" spans="1:18" ht="15.75" customHeight="1">
      <c r="A1796" s="1"/>
      <c r="B1796" s="6" t="s">
        <v>14</v>
      </c>
      <c r="C1796" s="6">
        <v>1185732</v>
      </c>
      <c r="D1796" s="7">
        <v>44511</v>
      </c>
      <c r="E1796" s="6" t="s">
        <v>33</v>
      </c>
      <c r="F1796" s="6" t="s">
        <v>73</v>
      </c>
      <c r="G1796" s="6" t="s">
        <v>74</v>
      </c>
      <c r="H1796" s="6" t="s">
        <v>19</v>
      </c>
      <c r="I1796" s="8">
        <v>0.20000000000000007</v>
      </c>
      <c r="J1796" s="9">
        <v>3450</v>
      </c>
      <c r="K1796" s="10">
        <f t="shared" si="14"/>
        <v>690.00000000000023</v>
      </c>
      <c r="L1796" s="10">
        <f t="shared" si="15"/>
        <v>241.50000000000006</v>
      </c>
      <c r="M1796" s="11">
        <v>0.35</v>
      </c>
      <c r="O1796" s="16"/>
      <c r="P1796" s="14"/>
      <c r="Q1796" s="12"/>
      <c r="R1796" s="13"/>
    </row>
    <row r="1797" spans="1:18" ht="15.75" customHeight="1">
      <c r="A1797" s="1"/>
      <c r="B1797" s="6" t="s">
        <v>14</v>
      </c>
      <c r="C1797" s="6">
        <v>1185732</v>
      </c>
      <c r="D1797" s="7">
        <v>44511</v>
      </c>
      <c r="E1797" s="6" t="s">
        <v>33</v>
      </c>
      <c r="F1797" s="6" t="s">
        <v>73</v>
      </c>
      <c r="G1797" s="6" t="s">
        <v>74</v>
      </c>
      <c r="H1797" s="6" t="s">
        <v>20</v>
      </c>
      <c r="I1797" s="8">
        <v>0.20000000000000007</v>
      </c>
      <c r="J1797" s="9">
        <v>3750</v>
      </c>
      <c r="K1797" s="10">
        <f t="shared" si="14"/>
        <v>750.00000000000023</v>
      </c>
      <c r="L1797" s="10">
        <f t="shared" si="15"/>
        <v>300.00000000000011</v>
      </c>
      <c r="M1797" s="11">
        <v>0.4</v>
      </c>
      <c r="O1797" s="16"/>
      <c r="P1797" s="14"/>
      <c r="Q1797" s="12"/>
      <c r="R1797" s="13"/>
    </row>
    <row r="1798" spans="1:18" ht="15.75" customHeight="1">
      <c r="A1798" s="1"/>
      <c r="B1798" s="6" t="s">
        <v>14</v>
      </c>
      <c r="C1798" s="6">
        <v>1185732</v>
      </c>
      <c r="D1798" s="7">
        <v>44511</v>
      </c>
      <c r="E1798" s="6" t="s">
        <v>33</v>
      </c>
      <c r="F1798" s="6" t="s">
        <v>73</v>
      </c>
      <c r="G1798" s="6" t="s">
        <v>74</v>
      </c>
      <c r="H1798" s="6" t="s">
        <v>21</v>
      </c>
      <c r="I1798" s="8">
        <v>0.39999999999999997</v>
      </c>
      <c r="J1798" s="9">
        <v>3500</v>
      </c>
      <c r="K1798" s="10">
        <f t="shared" si="14"/>
        <v>1399.9999999999998</v>
      </c>
      <c r="L1798" s="10">
        <f t="shared" si="15"/>
        <v>489.99999999999989</v>
      </c>
      <c r="M1798" s="11">
        <v>0.35</v>
      </c>
      <c r="O1798" s="16"/>
      <c r="P1798" s="14"/>
      <c r="Q1798" s="12"/>
      <c r="R1798" s="13"/>
    </row>
    <row r="1799" spans="1:18" ht="15.75" customHeight="1">
      <c r="A1799" s="1"/>
      <c r="B1799" s="6" t="s">
        <v>14</v>
      </c>
      <c r="C1799" s="6">
        <v>1185732</v>
      </c>
      <c r="D1799" s="7">
        <v>44511</v>
      </c>
      <c r="E1799" s="6" t="s">
        <v>33</v>
      </c>
      <c r="F1799" s="6" t="s">
        <v>73</v>
      </c>
      <c r="G1799" s="6" t="s">
        <v>74</v>
      </c>
      <c r="H1799" s="6" t="s">
        <v>22</v>
      </c>
      <c r="I1799" s="8">
        <v>0.44999999999999984</v>
      </c>
      <c r="J1799" s="9">
        <v>4500</v>
      </c>
      <c r="K1799" s="10">
        <f t="shared" si="14"/>
        <v>2024.9999999999993</v>
      </c>
      <c r="L1799" s="10">
        <f t="shared" si="15"/>
        <v>1012.4999999999997</v>
      </c>
      <c r="M1799" s="11">
        <v>0.5</v>
      </c>
      <c r="O1799" s="16"/>
      <c r="P1799" s="14"/>
      <c r="Q1799" s="12"/>
      <c r="R1799" s="13"/>
    </row>
    <row r="1800" spans="1:18" ht="15.75" customHeight="1">
      <c r="A1800" s="1"/>
      <c r="B1800" s="6" t="s">
        <v>14</v>
      </c>
      <c r="C1800" s="6">
        <v>1185732</v>
      </c>
      <c r="D1800" s="7">
        <v>44540</v>
      </c>
      <c r="E1800" s="6" t="s">
        <v>33</v>
      </c>
      <c r="F1800" s="6" t="s">
        <v>73</v>
      </c>
      <c r="G1800" s="6" t="s">
        <v>74</v>
      </c>
      <c r="H1800" s="6" t="s">
        <v>17</v>
      </c>
      <c r="I1800" s="8">
        <v>0.39999999999999997</v>
      </c>
      <c r="J1800" s="9">
        <v>7000</v>
      </c>
      <c r="K1800" s="10">
        <f t="shared" si="14"/>
        <v>2799.9999999999995</v>
      </c>
      <c r="L1800" s="10">
        <f t="shared" si="15"/>
        <v>1119.9999999999998</v>
      </c>
      <c r="M1800" s="11">
        <v>0.4</v>
      </c>
      <c r="O1800" s="16"/>
      <c r="P1800" s="14"/>
      <c r="Q1800" s="12"/>
      <c r="R1800" s="13"/>
    </row>
    <row r="1801" spans="1:18" ht="15.75" customHeight="1">
      <c r="A1801" s="1"/>
      <c r="B1801" s="6" t="s">
        <v>14</v>
      </c>
      <c r="C1801" s="6">
        <v>1185732</v>
      </c>
      <c r="D1801" s="7">
        <v>44540</v>
      </c>
      <c r="E1801" s="6" t="s">
        <v>33</v>
      </c>
      <c r="F1801" s="6" t="s">
        <v>73</v>
      </c>
      <c r="G1801" s="6" t="s">
        <v>74</v>
      </c>
      <c r="H1801" s="6" t="s">
        <v>18</v>
      </c>
      <c r="I1801" s="8">
        <v>0.30000000000000004</v>
      </c>
      <c r="J1801" s="9">
        <v>5000</v>
      </c>
      <c r="K1801" s="10">
        <f t="shared" si="14"/>
        <v>1500.0000000000002</v>
      </c>
      <c r="L1801" s="10">
        <f t="shared" si="15"/>
        <v>525</v>
      </c>
      <c r="M1801" s="11">
        <v>0.35</v>
      </c>
      <c r="O1801" s="16"/>
      <c r="P1801" s="14"/>
      <c r="Q1801" s="12"/>
      <c r="R1801" s="13"/>
    </row>
    <row r="1802" spans="1:18" ht="15.75" customHeight="1">
      <c r="A1802" s="1"/>
      <c r="B1802" s="6" t="s">
        <v>14</v>
      </c>
      <c r="C1802" s="6">
        <v>1185732</v>
      </c>
      <c r="D1802" s="7">
        <v>44540</v>
      </c>
      <c r="E1802" s="6" t="s">
        <v>33</v>
      </c>
      <c r="F1802" s="6" t="s">
        <v>73</v>
      </c>
      <c r="G1802" s="6" t="s">
        <v>74</v>
      </c>
      <c r="H1802" s="6" t="s">
        <v>19</v>
      </c>
      <c r="I1802" s="8">
        <v>0.30000000000000004</v>
      </c>
      <c r="J1802" s="9">
        <v>4500</v>
      </c>
      <c r="K1802" s="10">
        <f t="shared" si="14"/>
        <v>1350.0000000000002</v>
      </c>
      <c r="L1802" s="10">
        <f t="shared" si="15"/>
        <v>472.50000000000006</v>
      </c>
      <c r="M1802" s="11">
        <v>0.35</v>
      </c>
      <c r="O1802" s="16"/>
      <c r="P1802" s="14"/>
      <c r="Q1802" s="12"/>
      <c r="R1802" s="13"/>
    </row>
    <row r="1803" spans="1:18" ht="15.75" customHeight="1">
      <c r="A1803" s="1"/>
      <c r="B1803" s="6" t="s">
        <v>14</v>
      </c>
      <c r="C1803" s="6">
        <v>1185732</v>
      </c>
      <c r="D1803" s="7">
        <v>44540</v>
      </c>
      <c r="E1803" s="6" t="s">
        <v>33</v>
      </c>
      <c r="F1803" s="6" t="s">
        <v>73</v>
      </c>
      <c r="G1803" s="6" t="s">
        <v>74</v>
      </c>
      <c r="H1803" s="6" t="s">
        <v>20</v>
      </c>
      <c r="I1803" s="8">
        <v>0.30000000000000004</v>
      </c>
      <c r="J1803" s="9">
        <v>4000</v>
      </c>
      <c r="K1803" s="10">
        <f t="shared" si="14"/>
        <v>1200.0000000000002</v>
      </c>
      <c r="L1803" s="10">
        <f t="shared" si="15"/>
        <v>480.00000000000011</v>
      </c>
      <c r="M1803" s="11">
        <v>0.4</v>
      </c>
      <c r="O1803" s="16"/>
      <c r="P1803" s="14"/>
      <c r="Q1803" s="12"/>
      <c r="R1803" s="13"/>
    </row>
    <row r="1804" spans="1:18" ht="15.75" customHeight="1">
      <c r="A1804" s="1"/>
      <c r="B1804" s="6" t="s">
        <v>14</v>
      </c>
      <c r="C1804" s="6">
        <v>1185732</v>
      </c>
      <c r="D1804" s="7">
        <v>44540</v>
      </c>
      <c r="E1804" s="6" t="s">
        <v>33</v>
      </c>
      <c r="F1804" s="6" t="s">
        <v>73</v>
      </c>
      <c r="G1804" s="6" t="s">
        <v>74</v>
      </c>
      <c r="H1804" s="6" t="s">
        <v>21</v>
      </c>
      <c r="I1804" s="8">
        <v>0.39999999999999997</v>
      </c>
      <c r="J1804" s="9">
        <v>4000</v>
      </c>
      <c r="K1804" s="10">
        <f t="shared" si="14"/>
        <v>1599.9999999999998</v>
      </c>
      <c r="L1804" s="10">
        <f t="shared" si="15"/>
        <v>559.99999999999989</v>
      </c>
      <c r="M1804" s="11">
        <v>0.35</v>
      </c>
      <c r="O1804" s="16"/>
      <c r="P1804" s="14"/>
      <c r="Q1804" s="12"/>
      <c r="R1804" s="13"/>
    </row>
    <row r="1805" spans="1:18" ht="15.75" customHeight="1">
      <c r="A1805" s="1"/>
      <c r="B1805" s="6" t="s">
        <v>14</v>
      </c>
      <c r="C1805" s="6">
        <v>1185732</v>
      </c>
      <c r="D1805" s="7">
        <v>44540</v>
      </c>
      <c r="E1805" s="6" t="s">
        <v>33</v>
      </c>
      <c r="F1805" s="6" t="s">
        <v>73</v>
      </c>
      <c r="G1805" s="6" t="s">
        <v>74</v>
      </c>
      <c r="H1805" s="6" t="s">
        <v>22</v>
      </c>
      <c r="I1805" s="8">
        <v>0.44999999999999984</v>
      </c>
      <c r="J1805" s="9">
        <v>5000</v>
      </c>
      <c r="K1805" s="10">
        <f t="shared" si="14"/>
        <v>2249.9999999999991</v>
      </c>
      <c r="L1805" s="10">
        <f t="shared" si="15"/>
        <v>1124.9999999999995</v>
      </c>
      <c r="M1805" s="11">
        <v>0.5</v>
      </c>
      <c r="O1805" s="16"/>
      <c r="P1805" s="14"/>
      <c r="Q1805" s="12"/>
      <c r="R1805" s="13"/>
    </row>
    <row r="1806" spans="1:18" ht="15.75" customHeight="1">
      <c r="A1806" s="1" t="s">
        <v>39</v>
      </c>
      <c r="B1806" s="6" t="s">
        <v>27</v>
      </c>
      <c r="C1806" s="6">
        <v>1128299</v>
      </c>
      <c r="D1806" s="7">
        <v>44220</v>
      </c>
      <c r="E1806" s="6" t="s">
        <v>28</v>
      </c>
      <c r="F1806" s="6" t="s">
        <v>75</v>
      </c>
      <c r="G1806" s="6" t="s">
        <v>76</v>
      </c>
      <c r="H1806" s="6" t="s">
        <v>17</v>
      </c>
      <c r="I1806" s="8">
        <v>0.30000000000000004</v>
      </c>
      <c r="J1806" s="9">
        <v>3500</v>
      </c>
      <c r="K1806" s="10">
        <f t="shared" si="14"/>
        <v>1050.0000000000002</v>
      </c>
      <c r="L1806" s="10">
        <f t="shared" si="15"/>
        <v>367.50000000000006</v>
      </c>
      <c r="M1806" s="11">
        <v>0.35</v>
      </c>
      <c r="O1806" s="16"/>
      <c r="P1806" s="14"/>
      <c r="Q1806" s="12"/>
      <c r="R1806" s="13"/>
    </row>
    <row r="1807" spans="1:18" ht="15.75" customHeight="1">
      <c r="A1807" s="1"/>
      <c r="B1807" s="6" t="s">
        <v>27</v>
      </c>
      <c r="C1807" s="6">
        <v>1128299</v>
      </c>
      <c r="D1807" s="7">
        <v>44220</v>
      </c>
      <c r="E1807" s="6" t="s">
        <v>28</v>
      </c>
      <c r="F1807" s="6" t="s">
        <v>75</v>
      </c>
      <c r="G1807" s="6" t="s">
        <v>76</v>
      </c>
      <c r="H1807" s="6" t="s">
        <v>18</v>
      </c>
      <c r="I1807" s="8">
        <v>0.4</v>
      </c>
      <c r="J1807" s="9">
        <v>3500</v>
      </c>
      <c r="K1807" s="10">
        <f t="shared" si="14"/>
        <v>1400</v>
      </c>
      <c r="L1807" s="10">
        <f t="shared" si="15"/>
        <v>489.99999999999994</v>
      </c>
      <c r="M1807" s="11">
        <v>0.35</v>
      </c>
      <c r="O1807" s="16"/>
      <c r="P1807" s="14"/>
      <c r="Q1807" s="12"/>
      <c r="R1807" s="13"/>
    </row>
    <row r="1808" spans="1:18" ht="15.75" customHeight="1">
      <c r="A1808" s="1"/>
      <c r="B1808" s="6" t="s">
        <v>27</v>
      </c>
      <c r="C1808" s="6">
        <v>1128299</v>
      </c>
      <c r="D1808" s="7">
        <v>44220</v>
      </c>
      <c r="E1808" s="6" t="s">
        <v>28</v>
      </c>
      <c r="F1808" s="6" t="s">
        <v>75</v>
      </c>
      <c r="G1808" s="6" t="s">
        <v>76</v>
      </c>
      <c r="H1808" s="6" t="s">
        <v>19</v>
      </c>
      <c r="I1808" s="8">
        <v>0.4</v>
      </c>
      <c r="J1808" s="9">
        <v>3500</v>
      </c>
      <c r="K1808" s="10">
        <f t="shared" si="14"/>
        <v>1400</v>
      </c>
      <c r="L1808" s="10">
        <f t="shared" si="15"/>
        <v>489.99999999999994</v>
      </c>
      <c r="M1808" s="11">
        <v>0.35</v>
      </c>
      <c r="O1808" s="16"/>
      <c r="P1808" s="14"/>
      <c r="Q1808" s="12"/>
      <c r="R1808" s="13"/>
    </row>
    <row r="1809" spans="1:18" ht="15.75" customHeight="1">
      <c r="A1809" s="1"/>
      <c r="B1809" s="6" t="s">
        <v>27</v>
      </c>
      <c r="C1809" s="6">
        <v>1128299</v>
      </c>
      <c r="D1809" s="7">
        <v>44220</v>
      </c>
      <c r="E1809" s="6" t="s">
        <v>28</v>
      </c>
      <c r="F1809" s="6" t="s">
        <v>75</v>
      </c>
      <c r="G1809" s="6" t="s">
        <v>76</v>
      </c>
      <c r="H1809" s="6" t="s">
        <v>20</v>
      </c>
      <c r="I1809" s="8">
        <v>0.4</v>
      </c>
      <c r="J1809" s="9">
        <v>2000</v>
      </c>
      <c r="K1809" s="10">
        <f t="shared" si="14"/>
        <v>800</v>
      </c>
      <c r="L1809" s="10">
        <f t="shared" si="15"/>
        <v>280</v>
      </c>
      <c r="M1809" s="11">
        <v>0.35</v>
      </c>
      <c r="O1809" s="16"/>
      <c r="P1809" s="14"/>
      <c r="Q1809" s="12"/>
      <c r="R1809" s="13"/>
    </row>
    <row r="1810" spans="1:18" ht="15.75" customHeight="1">
      <c r="A1810" s="1"/>
      <c r="B1810" s="6" t="s">
        <v>27</v>
      </c>
      <c r="C1810" s="6">
        <v>1128299</v>
      </c>
      <c r="D1810" s="7">
        <v>44220</v>
      </c>
      <c r="E1810" s="6" t="s">
        <v>28</v>
      </c>
      <c r="F1810" s="6" t="s">
        <v>75</v>
      </c>
      <c r="G1810" s="6" t="s">
        <v>76</v>
      </c>
      <c r="H1810" s="6" t="s">
        <v>21</v>
      </c>
      <c r="I1810" s="8">
        <v>0.45000000000000007</v>
      </c>
      <c r="J1810" s="9">
        <v>1500</v>
      </c>
      <c r="K1810" s="10">
        <f t="shared" si="14"/>
        <v>675.00000000000011</v>
      </c>
      <c r="L1810" s="10">
        <f t="shared" si="15"/>
        <v>270.00000000000006</v>
      </c>
      <c r="M1810" s="11">
        <v>0.4</v>
      </c>
      <c r="O1810" s="16"/>
      <c r="P1810" s="14"/>
      <c r="Q1810" s="12"/>
      <c r="R1810" s="13"/>
    </row>
    <row r="1811" spans="1:18" ht="15.75" customHeight="1">
      <c r="A1811" s="1"/>
      <c r="B1811" s="6" t="s">
        <v>27</v>
      </c>
      <c r="C1811" s="6">
        <v>1128299</v>
      </c>
      <c r="D1811" s="7">
        <v>44220</v>
      </c>
      <c r="E1811" s="6" t="s">
        <v>28</v>
      </c>
      <c r="F1811" s="6" t="s">
        <v>75</v>
      </c>
      <c r="G1811" s="6" t="s">
        <v>76</v>
      </c>
      <c r="H1811" s="6" t="s">
        <v>22</v>
      </c>
      <c r="I1811" s="8">
        <v>0.4</v>
      </c>
      <c r="J1811" s="9">
        <v>4000</v>
      </c>
      <c r="K1811" s="10">
        <f t="shared" si="14"/>
        <v>1600</v>
      </c>
      <c r="L1811" s="10">
        <f t="shared" si="15"/>
        <v>480</v>
      </c>
      <c r="M1811" s="11">
        <v>0.3</v>
      </c>
      <c r="O1811" s="16"/>
      <c r="P1811" s="14"/>
      <c r="Q1811" s="12"/>
      <c r="R1811" s="13"/>
    </row>
    <row r="1812" spans="1:18" ht="15.75" customHeight="1">
      <c r="A1812" s="1"/>
      <c r="B1812" s="6" t="s">
        <v>27</v>
      </c>
      <c r="C1812" s="6">
        <v>1128299</v>
      </c>
      <c r="D1812" s="7">
        <v>44251</v>
      </c>
      <c r="E1812" s="6" t="s">
        <v>28</v>
      </c>
      <c r="F1812" s="6" t="s">
        <v>75</v>
      </c>
      <c r="G1812" s="6" t="s">
        <v>76</v>
      </c>
      <c r="H1812" s="6" t="s">
        <v>17</v>
      </c>
      <c r="I1812" s="8">
        <v>0.30000000000000004</v>
      </c>
      <c r="J1812" s="9">
        <v>4500</v>
      </c>
      <c r="K1812" s="10">
        <f t="shared" si="14"/>
        <v>1350.0000000000002</v>
      </c>
      <c r="L1812" s="10">
        <f t="shared" si="15"/>
        <v>472.50000000000006</v>
      </c>
      <c r="M1812" s="11">
        <v>0.35</v>
      </c>
      <c r="O1812" s="16"/>
      <c r="P1812" s="14"/>
      <c r="Q1812" s="12"/>
      <c r="R1812" s="13"/>
    </row>
    <row r="1813" spans="1:18" ht="15.75" customHeight="1">
      <c r="A1813" s="1"/>
      <c r="B1813" s="6" t="s">
        <v>27</v>
      </c>
      <c r="C1813" s="6">
        <v>1128299</v>
      </c>
      <c r="D1813" s="7">
        <v>44251</v>
      </c>
      <c r="E1813" s="6" t="s">
        <v>28</v>
      </c>
      <c r="F1813" s="6" t="s">
        <v>75</v>
      </c>
      <c r="G1813" s="6" t="s">
        <v>76</v>
      </c>
      <c r="H1813" s="6" t="s">
        <v>18</v>
      </c>
      <c r="I1813" s="8">
        <v>0.4</v>
      </c>
      <c r="J1813" s="9">
        <v>3500</v>
      </c>
      <c r="K1813" s="10">
        <f t="shared" si="14"/>
        <v>1400</v>
      </c>
      <c r="L1813" s="10">
        <f t="shared" si="15"/>
        <v>489.99999999999994</v>
      </c>
      <c r="M1813" s="11">
        <v>0.35</v>
      </c>
      <c r="O1813" s="16"/>
      <c r="P1813" s="14"/>
      <c r="Q1813" s="12"/>
      <c r="R1813" s="13"/>
    </row>
    <row r="1814" spans="1:18" ht="15.75" customHeight="1">
      <c r="A1814" s="1"/>
      <c r="B1814" s="6" t="s">
        <v>27</v>
      </c>
      <c r="C1814" s="6">
        <v>1128299</v>
      </c>
      <c r="D1814" s="7">
        <v>44251</v>
      </c>
      <c r="E1814" s="6" t="s">
        <v>28</v>
      </c>
      <c r="F1814" s="6" t="s">
        <v>75</v>
      </c>
      <c r="G1814" s="6" t="s">
        <v>76</v>
      </c>
      <c r="H1814" s="6" t="s">
        <v>19</v>
      </c>
      <c r="I1814" s="8">
        <v>0.4</v>
      </c>
      <c r="J1814" s="9">
        <v>3500</v>
      </c>
      <c r="K1814" s="10">
        <f t="shared" si="14"/>
        <v>1400</v>
      </c>
      <c r="L1814" s="10">
        <f t="shared" si="15"/>
        <v>489.99999999999994</v>
      </c>
      <c r="M1814" s="11">
        <v>0.35</v>
      </c>
      <c r="O1814" s="16"/>
      <c r="P1814" s="14"/>
      <c r="Q1814" s="12"/>
      <c r="R1814" s="13"/>
    </row>
    <row r="1815" spans="1:18" ht="15.75" customHeight="1">
      <c r="A1815" s="1"/>
      <c r="B1815" s="6" t="s">
        <v>27</v>
      </c>
      <c r="C1815" s="6">
        <v>1128299</v>
      </c>
      <c r="D1815" s="7">
        <v>44251</v>
      </c>
      <c r="E1815" s="6" t="s">
        <v>28</v>
      </c>
      <c r="F1815" s="6" t="s">
        <v>75</v>
      </c>
      <c r="G1815" s="6" t="s">
        <v>76</v>
      </c>
      <c r="H1815" s="6" t="s">
        <v>20</v>
      </c>
      <c r="I1815" s="8">
        <v>0.4</v>
      </c>
      <c r="J1815" s="9">
        <v>2000</v>
      </c>
      <c r="K1815" s="10">
        <f t="shared" si="14"/>
        <v>800</v>
      </c>
      <c r="L1815" s="10">
        <f t="shared" si="15"/>
        <v>280</v>
      </c>
      <c r="M1815" s="11">
        <v>0.35</v>
      </c>
      <c r="O1815" s="16"/>
      <c r="P1815" s="14"/>
      <c r="Q1815" s="12"/>
      <c r="R1815" s="13"/>
    </row>
    <row r="1816" spans="1:18" ht="15.75" customHeight="1">
      <c r="A1816" s="1"/>
      <c r="B1816" s="6" t="s">
        <v>27</v>
      </c>
      <c r="C1816" s="6">
        <v>1128299</v>
      </c>
      <c r="D1816" s="7">
        <v>44251</v>
      </c>
      <c r="E1816" s="6" t="s">
        <v>28</v>
      </c>
      <c r="F1816" s="6" t="s">
        <v>75</v>
      </c>
      <c r="G1816" s="6" t="s">
        <v>76</v>
      </c>
      <c r="H1816" s="6" t="s">
        <v>21</v>
      </c>
      <c r="I1816" s="8">
        <v>0.45000000000000007</v>
      </c>
      <c r="J1816" s="9">
        <v>1250</v>
      </c>
      <c r="K1816" s="10">
        <f t="shared" si="14"/>
        <v>562.50000000000011</v>
      </c>
      <c r="L1816" s="10">
        <f t="shared" si="15"/>
        <v>225.00000000000006</v>
      </c>
      <c r="M1816" s="11">
        <v>0.4</v>
      </c>
      <c r="O1816" s="16"/>
      <c r="P1816" s="14"/>
      <c r="Q1816" s="12"/>
      <c r="R1816" s="13"/>
    </row>
    <row r="1817" spans="1:18" ht="15.75" customHeight="1">
      <c r="A1817" s="1"/>
      <c r="B1817" s="6" t="s">
        <v>27</v>
      </c>
      <c r="C1817" s="6">
        <v>1128299</v>
      </c>
      <c r="D1817" s="7">
        <v>44251</v>
      </c>
      <c r="E1817" s="6" t="s">
        <v>28</v>
      </c>
      <c r="F1817" s="6" t="s">
        <v>75</v>
      </c>
      <c r="G1817" s="6" t="s">
        <v>76</v>
      </c>
      <c r="H1817" s="6" t="s">
        <v>22</v>
      </c>
      <c r="I1817" s="8">
        <v>0.4</v>
      </c>
      <c r="J1817" s="9">
        <v>3250</v>
      </c>
      <c r="K1817" s="10">
        <f t="shared" si="14"/>
        <v>1300</v>
      </c>
      <c r="L1817" s="10">
        <f t="shared" si="15"/>
        <v>390</v>
      </c>
      <c r="M1817" s="11">
        <v>0.3</v>
      </c>
      <c r="O1817" s="16"/>
      <c r="P1817" s="14"/>
      <c r="Q1817" s="12"/>
      <c r="R1817" s="13"/>
    </row>
    <row r="1818" spans="1:18" ht="15.75" customHeight="1">
      <c r="A1818" s="1"/>
      <c r="B1818" s="6" t="s">
        <v>27</v>
      </c>
      <c r="C1818" s="6">
        <v>1128299</v>
      </c>
      <c r="D1818" s="7">
        <v>44278</v>
      </c>
      <c r="E1818" s="6" t="s">
        <v>28</v>
      </c>
      <c r="F1818" s="6" t="s">
        <v>75</v>
      </c>
      <c r="G1818" s="6" t="s">
        <v>76</v>
      </c>
      <c r="H1818" s="6" t="s">
        <v>17</v>
      </c>
      <c r="I1818" s="8">
        <v>0.4</v>
      </c>
      <c r="J1818" s="9">
        <v>4750</v>
      </c>
      <c r="K1818" s="10">
        <f t="shared" si="14"/>
        <v>1900</v>
      </c>
      <c r="L1818" s="10">
        <f t="shared" si="15"/>
        <v>665</v>
      </c>
      <c r="M1818" s="11">
        <v>0.35</v>
      </c>
      <c r="O1818" s="16"/>
      <c r="P1818" s="14"/>
      <c r="Q1818" s="12"/>
      <c r="R1818" s="13"/>
    </row>
    <row r="1819" spans="1:18" ht="15.75" customHeight="1">
      <c r="A1819" s="1"/>
      <c r="B1819" s="6" t="s">
        <v>27</v>
      </c>
      <c r="C1819" s="6">
        <v>1128299</v>
      </c>
      <c r="D1819" s="7">
        <v>44278</v>
      </c>
      <c r="E1819" s="6" t="s">
        <v>28</v>
      </c>
      <c r="F1819" s="6" t="s">
        <v>75</v>
      </c>
      <c r="G1819" s="6" t="s">
        <v>76</v>
      </c>
      <c r="H1819" s="6" t="s">
        <v>18</v>
      </c>
      <c r="I1819" s="8">
        <v>0.5</v>
      </c>
      <c r="J1819" s="9">
        <v>3250</v>
      </c>
      <c r="K1819" s="10">
        <f t="shared" si="14"/>
        <v>1625</v>
      </c>
      <c r="L1819" s="10">
        <f t="shared" si="15"/>
        <v>568.75</v>
      </c>
      <c r="M1819" s="11">
        <v>0.35</v>
      </c>
      <c r="O1819" s="16"/>
      <c r="P1819" s="14"/>
      <c r="Q1819" s="12"/>
      <c r="R1819" s="13"/>
    </row>
    <row r="1820" spans="1:18" ht="15.75" customHeight="1">
      <c r="A1820" s="1"/>
      <c r="B1820" s="6" t="s">
        <v>27</v>
      </c>
      <c r="C1820" s="6">
        <v>1128299</v>
      </c>
      <c r="D1820" s="7">
        <v>44278</v>
      </c>
      <c r="E1820" s="6" t="s">
        <v>28</v>
      </c>
      <c r="F1820" s="6" t="s">
        <v>75</v>
      </c>
      <c r="G1820" s="6" t="s">
        <v>76</v>
      </c>
      <c r="H1820" s="6" t="s">
        <v>19</v>
      </c>
      <c r="I1820" s="8">
        <v>0.54999999999999993</v>
      </c>
      <c r="J1820" s="9">
        <v>3500</v>
      </c>
      <c r="K1820" s="10">
        <f t="shared" si="14"/>
        <v>1924.9999999999998</v>
      </c>
      <c r="L1820" s="10">
        <f t="shared" si="15"/>
        <v>673.74999999999989</v>
      </c>
      <c r="M1820" s="11">
        <v>0.35</v>
      </c>
      <c r="O1820" s="16"/>
      <c r="P1820" s="14"/>
      <c r="Q1820" s="12"/>
      <c r="R1820" s="13"/>
    </row>
    <row r="1821" spans="1:18" ht="15.75" customHeight="1">
      <c r="A1821" s="1"/>
      <c r="B1821" s="6" t="s">
        <v>27</v>
      </c>
      <c r="C1821" s="6">
        <v>1128299</v>
      </c>
      <c r="D1821" s="7">
        <v>44278</v>
      </c>
      <c r="E1821" s="6" t="s">
        <v>28</v>
      </c>
      <c r="F1821" s="6" t="s">
        <v>75</v>
      </c>
      <c r="G1821" s="6" t="s">
        <v>76</v>
      </c>
      <c r="H1821" s="6" t="s">
        <v>20</v>
      </c>
      <c r="I1821" s="8">
        <v>0.5</v>
      </c>
      <c r="J1821" s="9">
        <v>2500</v>
      </c>
      <c r="K1821" s="10">
        <f t="shared" si="14"/>
        <v>1250</v>
      </c>
      <c r="L1821" s="10">
        <f t="shared" si="15"/>
        <v>437.5</v>
      </c>
      <c r="M1821" s="11">
        <v>0.35</v>
      </c>
      <c r="O1821" s="16"/>
      <c r="P1821" s="14"/>
      <c r="Q1821" s="12"/>
      <c r="R1821" s="13"/>
    </row>
    <row r="1822" spans="1:18" ht="15.75" customHeight="1">
      <c r="A1822" s="1"/>
      <c r="B1822" s="6" t="s">
        <v>27</v>
      </c>
      <c r="C1822" s="6">
        <v>1128299</v>
      </c>
      <c r="D1822" s="7">
        <v>44278</v>
      </c>
      <c r="E1822" s="6" t="s">
        <v>28</v>
      </c>
      <c r="F1822" s="6" t="s">
        <v>75</v>
      </c>
      <c r="G1822" s="6" t="s">
        <v>76</v>
      </c>
      <c r="H1822" s="6" t="s">
        <v>21</v>
      </c>
      <c r="I1822" s="8">
        <v>0.55000000000000004</v>
      </c>
      <c r="J1822" s="9">
        <v>1000</v>
      </c>
      <c r="K1822" s="10">
        <f t="shared" si="14"/>
        <v>550</v>
      </c>
      <c r="L1822" s="10">
        <f t="shared" si="15"/>
        <v>220</v>
      </c>
      <c r="M1822" s="11">
        <v>0.4</v>
      </c>
      <c r="O1822" s="16"/>
      <c r="P1822" s="14"/>
      <c r="Q1822" s="12"/>
      <c r="R1822" s="13"/>
    </row>
    <row r="1823" spans="1:18" ht="15.75" customHeight="1">
      <c r="A1823" s="1"/>
      <c r="B1823" s="6" t="s">
        <v>27</v>
      </c>
      <c r="C1823" s="6">
        <v>1128299</v>
      </c>
      <c r="D1823" s="7">
        <v>44278</v>
      </c>
      <c r="E1823" s="6" t="s">
        <v>28</v>
      </c>
      <c r="F1823" s="6" t="s">
        <v>75</v>
      </c>
      <c r="G1823" s="6" t="s">
        <v>76</v>
      </c>
      <c r="H1823" s="6" t="s">
        <v>22</v>
      </c>
      <c r="I1823" s="8">
        <v>0.5</v>
      </c>
      <c r="J1823" s="9">
        <v>3000</v>
      </c>
      <c r="K1823" s="10">
        <f t="shared" si="14"/>
        <v>1500</v>
      </c>
      <c r="L1823" s="10">
        <f t="shared" si="15"/>
        <v>450</v>
      </c>
      <c r="M1823" s="11">
        <v>0.3</v>
      </c>
      <c r="O1823" s="16"/>
      <c r="P1823" s="14"/>
      <c r="Q1823" s="12"/>
      <c r="R1823" s="13"/>
    </row>
    <row r="1824" spans="1:18" ht="15.75" customHeight="1">
      <c r="A1824" s="1"/>
      <c r="B1824" s="6" t="s">
        <v>27</v>
      </c>
      <c r="C1824" s="6">
        <v>1128299</v>
      </c>
      <c r="D1824" s="7">
        <v>44310</v>
      </c>
      <c r="E1824" s="6" t="s">
        <v>28</v>
      </c>
      <c r="F1824" s="6" t="s">
        <v>75</v>
      </c>
      <c r="G1824" s="6" t="s">
        <v>76</v>
      </c>
      <c r="H1824" s="6" t="s">
        <v>17</v>
      </c>
      <c r="I1824" s="8">
        <v>0.55000000000000004</v>
      </c>
      <c r="J1824" s="9">
        <v>4750</v>
      </c>
      <c r="K1824" s="10">
        <f t="shared" si="14"/>
        <v>2612.5</v>
      </c>
      <c r="L1824" s="10">
        <f t="shared" si="15"/>
        <v>914.37499999999989</v>
      </c>
      <c r="M1824" s="11">
        <v>0.35</v>
      </c>
      <c r="O1824" s="16"/>
      <c r="P1824" s="14"/>
      <c r="Q1824" s="12"/>
      <c r="R1824" s="13"/>
    </row>
    <row r="1825" spans="1:18" ht="15.75" customHeight="1">
      <c r="A1825" s="1"/>
      <c r="B1825" s="6" t="s">
        <v>27</v>
      </c>
      <c r="C1825" s="6">
        <v>1128299</v>
      </c>
      <c r="D1825" s="7">
        <v>44310</v>
      </c>
      <c r="E1825" s="6" t="s">
        <v>28</v>
      </c>
      <c r="F1825" s="6" t="s">
        <v>75</v>
      </c>
      <c r="G1825" s="6" t="s">
        <v>76</v>
      </c>
      <c r="H1825" s="6" t="s">
        <v>18</v>
      </c>
      <c r="I1825" s="8">
        <v>0.60000000000000009</v>
      </c>
      <c r="J1825" s="9">
        <v>2750</v>
      </c>
      <c r="K1825" s="10">
        <f t="shared" si="14"/>
        <v>1650.0000000000002</v>
      </c>
      <c r="L1825" s="10">
        <f t="shared" si="15"/>
        <v>577.5</v>
      </c>
      <c r="M1825" s="11">
        <v>0.35</v>
      </c>
      <c r="O1825" s="16"/>
      <c r="P1825" s="14"/>
      <c r="Q1825" s="12"/>
      <c r="R1825" s="13"/>
    </row>
    <row r="1826" spans="1:18" ht="15.75" customHeight="1">
      <c r="A1826" s="1"/>
      <c r="B1826" s="6" t="s">
        <v>27</v>
      </c>
      <c r="C1826" s="6">
        <v>1128299</v>
      </c>
      <c r="D1826" s="7">
        <v>44310</v>
      </c>
      <c r="E1826" s="6" t="s">
        <v>28</v>
      </c>
      <c r="F1826" s="6" t="s">
        <v>75</v>
      </c>
      <c r="G1826" s="6" t="s">
        <v>76</v>
      </c>
      <c r="H1826" s="6" t="s">
        <v>19</v>
      </c>
      <c r="I1826" s="8">
        <v>0.60000000000000009</v>
      </c>
      <c r="J1826" s="9">
        <v>3250</v>
      </c>
      <c r="K1826" s="10">
        <f t="shared" si="14"/>
        <v>1950.0000000000002</v>
      </c>
      <c r="L1826" s="10">
        <f t="shared" si="15"/>
        <v>682.5</v>
      </c>
      <c r="M1826" s="11">
        <v>0.35</v>
      </c>
      <c r="O1826" s="16"/>
      <c r="P1826" s="14"/>
      <c r="Q1826" s="12"/>
      <c r="R1826" s="13"/>
    </row>
    <row r="1827" spans="1:18" ht="15.75" customHeight="1">
      <c r="A1827" s="1"/>
      <c r="B1827" s="6" t="s">
        <v>27</v>
      </c>
      <c r="C1827" s="6">
        <v>1128299</v>
      </c>
      <c r="D1827" s="7">
        <v>44310</v>
      </c>
      <c r="E1827" s="6" t="s">
        <v>28</v>
      </c>
      <c r="F1827" s="6" t="s">
        <v>75</v>
      </c>
      <c r="G1827" s="6" t="s">
        <v>76</v>
      </c>
      <c r="H1827" s="6" t="s">
        <v>20</v>
      </c>
      <c r="I1827" s="8">
        <v>0.45000000000000007</v>
      </c>
      <c r="J1827" s="9">
        <v>2250</v>
      </c>
      <c r="K1827" s="10">
        <f t="shared" si="14"/>
        <v>1012.5000000000001</v>
      </c>
      <c r="L1827" s="10">
        <f t="shared" si="15"/>
        <v>354.375</v>
      </c>
      <c r="M1827" s="11">
        <v>0.35</v>
      </c>
      <c r="O1827" s="16"/>
      <c r="P1827" s="14"/>
      <c r="Q1827" s="12"/>
      <c r="R1827" s="13"/>
    </row>
    <row r="1828" spans="1:18" ht="15.75" customHeight="1">
      <c r="A1828" s="1"/>
      <c r="B1828" s="6" t="s">
        <v>27</v>
      </c>
      <c r="C1828" s="6">
        <v>1128299</v>
      </c>
      <c r="D1828" s="7">
        <v>44310</v>
      </c>
      <c r="E1828" s="6" t="s">
        <v>28</v>
      </c>
      <c r="F1828" s="6" t="s">
        <v>75</v>
      </c>
      <c r="G1828" s="6" t="s">
        <v>76</v>
      </c>
      <c r="H1828" s="6" t="s">
        <v>21</v>
      </c>
      <c r="I1828" s="8">
        <v>0.50000000000000011</v>
      </c>
      <c r="J1828" s="9">
        <v>1250</v>
      </c>
      <c r="K1828" s="10">
        <f t="shared" si="14"/>
        <v>625.00000000000011</v>
      </c>
      <c r="L1828" s="10">
        <f t="shared" si="15"/>
        <v>250.00000000000006</v>
      </c>
      <c r="M1828" s="11">
        <v>0.4</v>
      </c>
      <c r="O1828" s="16"/>
      <c r="P1828" s="14"/>
      <c r="Q1828" s="12"/>
      <c r="R1828" s="13"/>
    </row>
    <row r="1829" spans="1:18" ht="15.75" customHeight="1">
      <c r="A1829" s="1"/>
      <c r="B1829" s="6" t="s">
        <v>27</v>
      </c>
      <c r="C1829" s="6">
        <v>1128299</v>
      </c>
      <c r="D1829" s="7">
        <v>44310</v>
      </c>
      <c r="E1829" s="6" t="s">
        <v>28</v>
      </c>
      <c r="F1829" s="6" t="s">
        <v>75</v>
      </c>
      <c r="G1829" s="6" t="s">
        <v>76</v>
      </c>
      <c r="H1829" s="6" t="s">
        <v>22</v>
      </c>
      <c r="I1829" s="8">
        <v>0.65000000000000013</v>
      </c>
      <c r="J1829" s="9">
        <v>3000</v>
      </c>
      <c r="K1829" s="10">
        <f t="shared" si="14"/>
        <v>1950.0000000000005</v>
      </c>
      <c r="L1829" s="10">
        <f t="shared" si="15"/>
        <v>585.00000000000011</v>
      </c>
      <c r="M1829" s="11">
        <v>0.3</v>
      </c>
      <c r="O1829" s="16"/>
      <c r="P1829" s="14"/>
      <c r="Q1829" s="12"/>
      <c r="R1829" s="13"/>
    </row>
    <row r="1830" spans="1:18" ht="15.75" customHeight="1">
      <c r="A1830" s="1"/>
      <c r="B1830" s="6" t="s">
        <v>27</v>
      </c>
      <c r="C1830" s="6">
        <v>1128299</v>
      </c>
      <c r="D1830" s="7">
        <v>44341</v>
      </c>
      <c r="E1830" s="6" t="s">
        <v>28</v>
      </c>
      <c r="F1830" s="6" t="s">
        <v>75</v>
      </c>
      <c r="G1830" s="6" t="s">
        <v>76</v>
      </c>
      <c r="H1830" s="6" t="s">
        <v>17</v>
      </c>
      <c r="I1830" s="8">
        <v>0.5</v>
      </c>
      <c r="J1830" s="9">
        <v>5000</v>
      </c>
      <c r="K1830" s="10">
        <f t="shared" si="14"/>
        <v>2500</v>
      </c>
      <c r="L1830" s="10">
        <f t="shared" si="15"/>
        <v>875</v>
      </c>
      <c r="M1830" s="11">
        <v>0.35</v>
      </c>
      <c r="O1830" s="16"/>
      <c r="P1830" s="14"/>
      <c r="Q1830" s="12"/>
      <c r="R1830" s="13"/>
    </row>
    <row r="1831" spans="1:18" ht="15.75" customHeight="1">
      <c r="A1831" s="1"/>
      <c r="B1831" s="6" t="s">
        <v>27</v>
      </c>
      <c r="C1831" s="6">
        <v>1128299</v>
      </c>
      <c r="D1831" s="7">
        <v>44341</v>
      </c>
      <c r="E1831" s="6" t="s">
        <v>28</v>
      </c>
      <c r="F1831" s="6" t="s">
        <v>75</v>
      </c>
      <c r="G1831" s="6" t="s">
        <v>76</v>
      </c>
      <c r="H1831" s="6" t="s">
        <v>18</v>
      </c>
      <c r="I1831" s="8">
        <v>0.55000000000000004</v>
      </c>
      <c r="J1831" s="9">
        <v>3500</v>
      </c>
      <c r="K1831" s="10">
        <f t="shared" si="14"/>
        <v>1925.0000000000002</v>
      </c>
      <c r="L1831" s="10">
        <f t="shared" si="15"/>
        <v>673.75</v>
      </c>
      <c r="M1831" s="11">
        <v>0.35</v>
      </c>
      <c r="O1831" s="16"/>
      <c r="P1831" s="14"/>
      <c r="Q1831" s="12"/>
      <c r="R1831" s="13"/>
    </row>
    <row r="1832" spans="1:18" ht="15.75" customHeight="1">
      <c r="A1832" s="1"/>
      <c r="B1832" s="6" t="s">
        <v>27</v>
      </c>
      <c r="C1832" s="6">
        <v>1128299</v>
      </c>
      <c r="D1832" s="7">
        <v>44341</v>
      </c>
      <c r="E1832" s="6" t="s">
        <v>28</v>
      </c>
      <c r="F1832" s="6" t="s">
        <v>75</v>
      </c>
      <c r="G1832" s="6" t="s">
        <v>76</v>
      </c>
      <c r="H1832" s="6" t="s">
        <v>19</v>
      </c>
      <c r="I1832" s="8">
        <v>0.55000000000000004</v>
      </c>
      <c r="J1832" s="9">
        <v>3500</v>
      </c>
      <c r="K1832" s="10">
        <f t="shared" si="14"/>
        <v>1925.0000000000002</v>
      </c>
      <c r="L1832" s="10">
        <f t="shared" si="15"/>
        <v>673.75</v>
      </c>
      <c r="M1832" s="11">
        <v>0.35</v>
      </c>
      <c r="O1832" s="16"/>
      <c r="P1832" s="14"/>
      <c r="Q1832" s="12"/>
      <c r="R1832" s="13"/>
    </row>
    <row r="1833" spans="1:18" ht="15.75" customHeight="1">
      <c r="A1833" s="1"/>
      <c r="B1833" s="6" t="s">
        <v>27</v>
      </c>
      <c r="C1833" s="6">
        <v>1128299</v>
      </c>
      <c r="D1833" s="7">
        <v>44341</v>
      </c>
      <c r="E1833" s="6" t="s">
        <v>28</v>
      </c>
      <c r="F1833" s="6" t="s">
        <v>75</v>
      </c>
      <c r="G1833" s="6" t="s">
        <v>76</v>
      </c>
      <c r="H1833" s="6" t="s">
        <v>20</v>
      </c>
      <c r="I1833" s="8">
        <v>0.5</v>
      </c>
      <c r="J1833" s="9">
        <v>2750</v>
      </c>
      <c r="K1833" s="10">
        <f t="shared" si="14"/>
        <v>1375</v>
      </c>
      <c r="L1833" s="10">
        <f t="shared" si="15"/>
        <v>481.24999999999994</v>
      </c>
      <c r="M1833" s="11">
        <v>0.35</v>
      </c>
      <c r="O1833" s="16"/>
      <c r="P1833" s="14"/>
      <c r="Q1833" s="12"/>
      <c r="R1833" s="13"/>
    </row>
    <row r="1834" spans="1:18" ht="15.75" customHeight="1">
      <c r="A1834" s="1"/>
      <c r="B1834" s="6" t="s">
        <v>27</v>
      </c>
      <c r="C1834" s="6">
        <v>1128299</v>
      </c>
      <c r="D1834" s="7">
        <v>44341</v>
      </c>
      <c r="E1834" s="6" t="s">
        <v>28</v>
      </c>
      <c r="F1834" s="6" t="s">
        <v>75</v>
      </c>
      <c r="G1834" s="6" t="s">
        <v>76</v>
      </c>
      <c r="H1834" s="6" t="s">
        <v>21</v>
      </c>
      <c r="I1834" s="8">
        <v>0.44999999999999996</v>
      </c>
      <c r="J1834" s="9">
        <v>1750</v>
      </c>
      <c r="K1834" s="10">
        <f t="shared" si="14"/>
        <v>787.49999999999989</v>
      </c>
      <c r="L1834" s="10">
        <f t="shared" si="15"/>
        <v>315</v>
      </c>
      <c r="M1834" s="11">
        <v>0.4</v>
      </c>
      <c r="O1834" s="16"/>
      <c r="P1834" s="14"/>
      <c r="Q1834" s="12"/>
      <c r="R1834" s="13"/>
    </row>
    <row r="1835" spans="1:18" ht="15.75" customHeight="1">
      <c r="A1835" s="1"/>
      <c r="B1835" s="6" t="s">
        <v>27</v>
      </c>
      <c r="C1835" s="6">
        <v>1128299</v>
      </c>
      <c r="D1835" s="7">
        <v>44341</v>
      </c>
      <c r="E1835" s="6" t="s">
        <v>28</v>
      </c>
      <c r="F1835" s="6" t="s">
        <v>75</v>
      </c>
      <c r="G1835" s="6" t="s">
        <v>76</v>
      </c>
      <c r="H1835" s="6" t="s">
        <v>22</v>
      </c>
      <c r="I1835" s="8">
        <v>0.6</v>
      </c>
      <c r="J1835" s="9">
        <v>5250</v>
      </c>
      <c r="K1835" s="10">
        <f t="shared" si="14"/>
        <v>3150</v>
      </c>
      <c r="L1835" s="10">
        <f t="shared" si="15"/>
        <v>945</v>
      </c>
      <c r="M1835" s="11">
        <v>0.3</v>
      </c>
      <c r="O1835" s="16"/>
      <c r="P1835" s="14"/>
      <c r="Q1835" s="12"/>
      <c r="R1835" s="13"/>
    </row>
    <row r="1836" spans="1:18" ht="15.75" customHeight="1">
      <c r="A1836" s="1"/>
      <c r="B1836" s="6" t="s">
        <v>27</v>
      </c>
      <c r="C1836" s="6">
        <v>1128299</v>
      </c>
      <c r="D1836" s="7">
        <v>44371</v>
      </c>
      <c r="E1836" s="6" t="s">
        <v>28</v>
      </c>
      <c r="F1836" s="6" t="s">
        <v>75</v>
      </c>
      <c r="G1836" s="6" t="s">
        <v>76</v>
      </c>
      <c r="H1836" s="6" t="s">
        <v>17</v>
      </c>
      <c r="I1836" s="8">
        <v>0.54999999999999993</v>
      </c>
      <c r="J1836" s="9">
        <v>7750</v>
      </c>
      <c r="K1836" s="10">
        <f t="shared" si="14"/>
        <v>4262.4999999999991</v>
      </c>
      <c r="L1836" s="10">
        <f t="shared" si="15"/>
        <v>1491.8749999999995</v>
      </c>
      <c r="M1836" s="11">
        <v>0.35</v>
      </c>
      <c r="O1836" s="16"/>
      <c r="P1836" s="14"/>
      <c r="Q1836" s="12"/>
      <c r="R1836" s="13"/>
    </row>
    <row r="1837" spans="1:18" ht="15.75" customHeight="1">
      <c r="A1837" s="1"/>
      <c r="B1837" s="6" t="s">
        <v>27</v>
      </c>
      <c r="C1837" s="6">
        <v>1128299</v>
      </c>
      <c r="D1837" s="7">
        <v>44371</v>
      </c>
      <c r="E1837" s="6" t="s">
        <v>28</v>
      </c>
      <c r="F1837" s="6" t="s">
        <v>75</v>
      </c>
      <c r="G1837" s="6" t="s">
        <v>76</v>
      </c>
      <c r="H1837" s="6" t="s">
        <v>18</v>
      </c>
      <c r="I1837" s="8">
        <v>0.64999999999999991</v>
      </c>
      <c r="J1837" s="9">
        <v>6500</v>
      </c>
      <c r="K1837" s="10">
        <f t="shared" si="14"/>
        <v>4224.9999999999991</v>
      </c>
      <c r="L1837" s="10">
        <f t="shared" si="15"/>
        <v>1478.7499999999995</v>
      </c>
      <c r="M1837" s="11">
        <v>0.35</v>
      </c>
      <c r="O1837" s="16"/>
      <c r="P1837" s="14"/>
      <c r="Q1837" s="12"/>
      <c r="R1837" s="13"/>
    </row>
    <row r="1838" spans="1:18" ht="15.75" customHeight="1">
      <c r="A1838" s="1"/>
      <c r="B1838" s="6" t="s">
        <v>27</v>
      </c>
      <c r="C1838" s="6">
        <v>1128299</v>
      </c>
      <c r="D1838" s="7">
        <v>44371</v>
      </c>
      <c r="E1838" s="6" t="s">
        <v>28</v>
      </c>
      <c r="F1838" s="6" t="s">
        <v>75</v>
      </c>
      <c r="G1838" s="6" t="s">
        <v>76</v>
      </c>
      <c r="H1838" s="6" t="s">
        <v>19</v>
      </c>
      <c r="I1838" s="8">
        <v>0.79999999999999993</v>
      </c>
      <c r="J1838" s="9">
        <v>6500</v>
      </c>
      <c r="K1838" s="10">
        <f t="shared" si="14"/>
        <v>5200</v>
      </c>
      <c r="L1838" s="10">
        <f t="shared" si="15"/>
        <v>1819.9999999999998</v>
      </c>
      <c r="M1838" s="11">
        <v>0.35</v>
      </c>
      <c r="O1838" s="16"/>
      <c r="P1838" s="14"/>
      <c r="Q1838" s="12"/>
      <c r="R1838" s="13"/>
    </row>
    <row r="1839" spans="1:18" ht="15.75" customHeight="1">
      <c r="A1839" s="1"/>
      <c r="B1839" s="6" t="s">
        <v>27</v>
      </c>
      <c r="C1839" s="6">
        <v>1128299</v>
      </c>
      <c r="D1839" s="7">
        <v>44371</v>
      </c>
      <c r="E1839" s="6" t="s">
        <v>28</v>
      </c>
      <c r="F1839" s="6" t="s">
        <v>75</v>
      </c>
      <c r="G1839" s="6" t="s">
        <v>76</v>
      </c>
      <c r="H1839" s="6" t="s">
        <v>20</v>
      </c>
      <c r="I1839" s="8">
        <v>0.79999999999999993</v>
      </c>
      <c r="J1839" s="9">
        <v>5250</v>
      </c>
      <c r="K1839" s="10">
        <f t="shared" si="14"/>
        <v>4200</v>
      </c>
      <c r="L1839" s="10">
        <f t="shared" si="15"/>
        <v>1470</v>
      </c>
      <c r="M1839" s="11">
        <v>0.35</v>
      </c>
      <c r="O1839" s="16"/>
      <c r="P1839" s="14"/>
      <c r="Q1839" s="12"/>
      <c r="R1839" s="13"/>
    </row>
    <row r="1840" spans="1:18" ht="15.75" customHeight="1">
      <c r="A1840" s="1"/>
      <c r="B1840" s="6" t="s">
        <v>27</v>
      </c>
      <c r="C1840" s="6">
        <v>1128299</v>
      </c>
      <c r="D1840" s="7">
        <v>44371</v>
      </c>
      <c r="E1840" s="6" t="s">
        <v>28</v>
      </c>
      <c r="F1840" s="6" t="s">
        <v>75</v>
      </c>
      <c r="G1840" s="6" t="s">
        <v>76</v>
      </c>
      <c r="H1840" s="6" t="s">
        <v>21</v>
      </c>
      <c r="I1840" s="8">
        <v>0.9</v>
      </c>
      <c r="J1840" s="9">
        <v>4000</v>
      </c>
      <c r="K1840" s="10">
        <f t="shared" si="14"/>
        <v>3600</v>
      </c>
      <c r="L1840" s="10">
        <f t="shared" si="15"/>
        <v>1440</v>
      </c>
      <c r="M1840" s="11">
        <v>0.4</v>
      </c>
      <c r="O1840" s="16"/>
      <c r="P1840" s="14"/>
      <c r="Q1840" s="12"/>
      <c r="R1840" s="13"/>
    </row>
    <row r="1841" spans="1:18" ht="15.75" customHeight="1">
      <c r="A1841" s="1"/>
      <c r="B1841" s="6" t="s">
        <v>27</v>
      </c>
      <c r="C1841" s="6">
        <v>1128299</v>
      </c>
      <c r="D1841" s="7">
        <v>44371</v>
      </c>
      <c r="E1841" s="6" t="s">
        <v>28</v>
      </c>
      <c r="F1841" s="6" t="s">
        <v>75</v>
      </c>
      <c r="G1841" s="6" t="s">
        <v>76</v>
      </c>
      <c r="H1841" s="6" t="s">
        <v>22</v>
      </c>
      <c r="I1841" s="8">
        <v>1.05</v>
      </c>
      <c r="J1841" s="9">
        <v>7000</v>
      </c>
      <c r="K1841" s="10">
        <f t="shared" si="14"/>
        <v>7350</v>
      </c>
      <c r="L1841" s="10">
        <f t="shared" si="15"/>
        <v>2205</v>
      </c>
      <c r="M1841" s="11">
        <v>0.3</v>
      </c>
      <c r="O1841" s="16"/>
      <c r="P1841" s="14"/>
      <c r="Q1841" s="12"/>
      <c r="R1841" s="13"/>
    </row>
    <row r="1842" spans="1:18" ht="15.75" customHeight="1">
      <c r="A1842" s="1"/>
      <c r="B1842" s="6" t="s">
        <v>27</v>
      </c>
      <c r="C1842" s="6">
        <v>1128299</v>
      </c>
      <c r="D1842" s="7">
        <v>44400</v>
      </c>
      <c r="E1842" s="6" t="s">
        <v>28</v>
      </c>
      <c r="F1842" s="6" t="s">
        <v>75</v>
      </c>
      <c r="G1842" s="6" t="s">
        <v>76</v>
      </c>
      <c r="H1842" s="6" t="s">
        <v>17</v>
      </c>
      <c r="I1842" s="8">
        <v>0.85</v>
      </c>
      <c r="J1842" s="9">
        <v>8500</v>
      </c>
      <c r="K1842" s="10">
        <f t="shared" si="14"/>
        <v>7225</v>
      </c>
      <c r="L1842" s="10">
        <f t="shared" si="15"/>
        <v>2528.75</v>
      </c>
      <c r="M1842" s="11">
        <v>0.35</v>
      </c>
      <c r="O1842" s="16"/>
      <c r="P1842" s="14"/>
      <c r="Q1842" s="12"/>
      <c r="R1842" s="13"/>
    </row>
    <row r="1843" spans="1:18" ht="15.75" customHeight="1">
      <c r="A1843" s="1"/>
      <c r="B1843" s="6" t="s">
        <v>27</v>
      </c>
      <c r="C1843" s="6">
        <v>1128299</v>
      </c>
      <c r="D1843" s="7">
        <v>44400</v>
      </c>
      <c r="E1843" s="6" t="s">
        <v>28</v>
      </c>
      <c r="F1843" s="6" t="s">
        <v>75</v>
      </c>
      <c r="G1843" s="6" t="s">
        <v>76</v>
      </c>
      <c r="H1843" s="6" t="s">
        <v>18</v>
      </c>
      <c r="I1843" s="8">
        <v>0.9</v>
      </c>
      <c r="J1843" s="9">
        <v>7000</v>
      </c>
      <c r="K1843" s="10">
        <f t="shared" si="14"/>
        <v>6300</v>
      </c>
      <c r="L1843" s="10">
        <f t="shared" si="15"/>
        <v>2205</v>
      </c>
      <c r="M1843" s="11">
        <v>0.35</v>
      </c>
      <c r="O1843" s="16"/>
      <c r="P1843" s="14"/>
      <c r="Q1843" s="12"/>
      <c r="R1843" s="13"/>
    </row>
    <row r="1844" spans="1:18" ht="15.75" customHeight="1">
      <c r="A1844" s="1"/>
      <c r="B1844" s="6" t="s">
        <v>27</v>
      </c>
      <c r="C1844" s="6">
        <v>1128299</v>
      </c>
      <c r="D1844" s="7">
        <v>44400</v>
      </c>
      <c r="E1844" s="6" t="s">
        <v>28</v>
      </c>
      <c r="F1844" s="6" t="s">
        <v>75</v>
      </c>
      <c r="G1844" s="6" t="s">
        <v>76</v>
      </c>
      <c r="H1844" s="6" t="s">
        <v>19</v>
      </c>
      <c r="I1844" s="8">
        <v>0.9</v>
      </c>
      <c r="J1844" s="9">
        <v>6500</v>
      </c>
      <c r="K1844" s="10">
        <f t="shared" si="14"/>
        <v>5850</v>
      </c>
      <c r="L1844" s="10">
        <f t="shared" si="15"/>
        <v>2047.4999999999998</v>
      </c>
      <c r="M1844" s="11">
        <v>0.35</v>
      </c>
      <c r="O1844" s="16"/>
      <c r="P1844" s="14"/>
      <c r="Q1844" s="12"/>
      <c r="R1844" s="13"/>
    </row>
    <row r="1845" spans="1:18" ht="15.75" customHeight="1">
      <c r="A1845" s="1"/>
      <c r="B1845" s="6" t="s">
        <v>27</v>
      </c>
      <c r="C1845" s="6">
        <v>1128299</v>
      </c>
      <c r="D1845" s="7">
        <v>44400</v>
      </c>
      <c r="E1845" s="6" t="s">
        <v>28</v>
      </c>
      <c r="F1845" s="6" t="s">
        <v>75</v>
      </c>
      <c r="G1845" s="6" t="s">
        <v>76</v>
      </c>
      <c r="H1845" s="6" t="s">
        <v>20</v>
      </c>
      <c r="I1845" s="8">
        <v>0.85</v>
      </c>
      <c r="J1845" s="9">
        <v>5500</v>
      </c>
      <c r="K1845" s="10">
        <f t="shared" si="14"/>
        <v>4675</v>
      </c>
      <c r="L1845" s="10">
        <f t="shared" si="15"/>
        <v>1636.25</v>
      </c>
      <c r="M1845" s="11">
        <v>0.35</v>
      </c>
      <c r="O1845" s="16"/>
      <c r="P1845" s="14"/>
      <c r="Q1845" s="12"/>
      <c r="R1845" s="13"/>
    </row>
    <row r="1846" spans="1:18" ht="15.75" customHeight="1">
      <c r="A1846" s="1"/>
      <c r="B1846" s="6" t="s">
        <v>27</v>
      </c>
      <c r="C1846" s="6">
        <v>1128299</v>
      </c>
      <c r="D1846" s="7">
        <v>44400</v>
      </c>
      <c r="E1846" s="6" t="s">
        <v>28</v>
      </c>
      <c r="F1846" s="6" t="s">
        <v>75</v>
      </c>
      <c r="G1846" s="6" t="s">
        <v>76</v>
      </c>
      <c r="H1846" s="6" t="s">
        <v>21</v>
      </c>
      <c r="I1846" s="8">
        <v>0.9</v>
      </c>
      <c r="J1846" s="9">
        <v>6000</v>
      </c>
      <c r="K1846" s="10">
        <f t="shared" si="14"/>
        <v>5400</v>
      </c>
      <c r="L1846" s="10">
        <f t="shared" si="15"/>
        <v>2160</v>
      </c>
      <c r="M1846" s="11">
        <v>0.4</v>
      </c>
      <c r="O1846" s="16"/>
      <c r="P1846" s="14"/>
      <c r="Q1846" s="12"/>
      <c r="R1846" s="13"/>
    </row>
    <row r="1847" spans="1:18" ht="15.75" customHeight="1">
      <c r="A1847" s="1"/>
      <c r="B1847" s="6" t="s">
        <v>27</v>
      </c>
      <c r="C1847" s="6">
        <v>1128299</v>
      </c>
      <c r="D1847" s="7">
        <v>44400</v>
      </c>
      <c r="E1847" s="6" t="s">
        <v>28</v>
      </c>
      <c r="F1847" s="6" t="s">
        <v>75</v>
      </c>
      <c r="G1847" s="6" t="s">
        <v>76</v>
      </c>
      <c r="H1847" s="6" t="s">
        <v>22</v>
      </c>
      <c r="I1847" s="8">
        <v>1.05</v>
      </c>
      <c r="J1847" s="9">
        <v>6000</v>
      </c>
      <c r="K1847" s="10">
        <f t="shared" si="14"/>
        <v>6300</v>
      </c>
      <c r="L1847" s="10">
        <f t="shared" si="15"/>
        <v>1890</v>
      </c>
      <c r="M1847" s="11">
        <v>0.3</v>
      </c>
      <c r="O1847" s="16"/>
      <c r="P1847" s="14"/>
      <c r="Q1847" s="12"/>
      <c r="R1847" s="13"/>
    </row>
    <row r="1848" spans="1:18" ht="15.75" customHeight="1">
      <c r="A1848" s="1"/>
      <c r="B1848" s="6" t="s">
        <v>27</v>
      </c>
      <c r="C1848" s="6">
        <v>1128299</v>
      </c>
      <c r="D1848" s="7">
        <v>44432</v>
      </c>
      <c r="E1848" s="6" t="s">
        <v>28</v>
      </c>
      <c r="F1848" s="6" t="s">
        <v>75</v>
      </c>
      <c r="G1848" s="6" t="s">
        <v>76</v>
      </c>
      <c r="H1848" s="6" t="s">
        <v>17</v>
      </c>
      <c r="I1848" s="8">
        <v>0.9</v>
      </c>
      <c r="J1848" s="9">
        <v>8000</v>
      </c>
      <c r="K1848" s="10">
        <f t="shared" si="14"/>
        <v>7200</v>
      </c>
      <c r="L1848" s="10">
        <f t="shared" si="15"/>
        <v>2520</v>
      </c>
      <c r="M1848" s="11">
        <v>0.35</v>
      </c>
      <c r="O1848" s="16"/>
      <c r="P1848" s="14"/>
      <c r="Q1848" s="12"/>
      <c r="R1848" s="13"/>
    </row>
    <row r="1849" spans="1:18" ht="15.75" customHeight="1">
      <c r="A1849" s="1"/>
      <c r="B1849" s="6" t="s">
        <v>27</v>
      </c>
      <c r="C1849" s="6">
        <v>1128299</v>
      </c>
      <c r="D1849" s="7">
        <v>44432</v>
      </c>
      <c r="E1849" s="6" t="s">
        <v>28</v>
      </c>
      <c r="F1849" s="6" t="s">
        <v>75</v>
      </c>
      <c r="G1849" s="6" t="s">
        <v>76</v>
      </c>
      <c r="H1849" s="6" t="s">
        <v>18</v>
      </c>
      <c r="I1849" s="8">
        <v>0.8</v>
      </c>
      <c r="J1849" s="9">
        <v>7750</v>
      </c>
      <c r="K1849" s="10">
        <f t="shared" si="14"/>
        <v>6200</v>
      </c>
      <c r="L1849" s="10">
        <f t="shared" si="15"/>
        <v>2170</v>
      </c>
      <c r="M1849" s="11">
        <v>0.35</v>
      </c>
      <c r="O1849" s="16"/>
      <c r="P1849" s="14"/>
      <c r="Q1849" s="12"/>
      <c r="R1849" s="13"/>
    </row>
    <row r="1850" spans="1:18" ht="15.75" customHeight="1">
      <c r="A1850" s="1"/>
      <c r="B1850" s="6" t="s">
        <v>27</v>
      </c>
      <c r="C1850" s="6">
        <v>1128299</v>
      </c>
      <c r="D1850" s="7">
        <v>44432</v>
      </c>
      <c r="E1850" s="6" t="s">
        <v>28</v>
      </c>
      <c r="F1850" s="6" t="s">
        <v>75</v>
      </c>
      <c r="G1850" s="6" t="s">
        <v>76</v>
      </c>
      <c r="H1850" s="6" t="s">
        <v>19</v>
      </c>
      <c r="I1850" s="8">
        <v>0.70000000000000007</v>
      </c>
      <c r="J1850" s="9">
        <v>6500</v>
      </c>
      <c r="K1850" s="10">
        <f t="shared" si="14"/>
        <v>4550</v>
      </c>
      <c r="L1850" s="10">
        <f t="shared" si="15"/>
        <v>1592.5</v>
      </c>
      <c r="M1850" s="11">
        <v>0.35</v>
      </c>
      <c r="O1850" s="16"/>
      <c r="P1850" s="14"/>
      <c r="Q1850" s="12"/>
      <c r="R1850" s="13"/>
    </row>
    <row r="1851" spans="1:18" ht="15.75" customHeight="1">
      <c r="A1851" s="1"/>
      <c r="B1851" s="6" t="s">
        <v>27</v>
      </c>
      <c r="C1851" s="6">
        <v>1128299</v>
      </c>
      <c r="D1851" s="7">
        <v>44432</v>
      </c>
      <c r="E1851" s="6" t="s">
        <v>28</v>
      </c>
      <c r="F1851" s="6" t="s">
        <v>75</v>
      </c>
      <c r="G1851" s="6" t="s">
        <v>76</v>
      </c>
      <c r="H1851" s="6" t="s">
        <v>20</v>
      </c>
      <c r="I1851" s="8">
        <v>0.70000000000000007</v>
      </c>
      <c r="J1851" s="9">
        <v>4250</v>
      </c>
      <c r="K1851" s="10">
        <f t="shared" si="14"/>
        <v>2975.0000000000005</v>
      </c>
      <c r="L1851" s="10">
        <f t="shared" si="15"/>
        <v>1041.25</v>
      </c>
      <c r="M1851" s="11">
        <v>0.35</v>
      </c>
      <c r="O1851" s="16"/>
      <c r="P1851" s="14"/>
      <c r="Q1851" s="12"/>
      <c r="R1851" s="13"/>
    </row>
    <row r="1852" spans="1:18" ht="15.75" customHeight="1">
      <c r="A1852" s="1"/>
      <c r="B1852" s="6" t="s">
        <v>27</v>
      </c>
      <c r="C1852" s="6">
        <v>1128299</v>
      </c>
      <c r="D1852" s="7">
        <v>44432</v>
      </c>
      <c r="E1852" s="6" t="s">
        <v>28</v>
      </c>
      <c r="F1852" s="6" t="s">
        <v>75</v>
      </c>
      <c r="G1852" s="6" t="s">
        <v>76</v>
      </c>
      <c r="H1852" s="6" t="s">
        <v>21</v>
      </c>
      <c r="I1852" s="8">
        <v>0.7</v>
      </c>
      <c r="J1852" s="9">
        <v>4250</v>
      </c>
      <c r="K1852" s="10">
        <f t="shared" si="14"/>
        <v>2975</v>
      </c>
      <c r="L1852" s="10">
        <f t="shared" si="15"/>
        <v>1190</v>
      </c>
      <c r="M1852" s="11">
        <v>0.4</v>
      </c>
      <c r="O1852" s="16"/>
      <c r="P1852" s="14"/>
      <c r="Q1852" s="12"/>
      <c r="R1852" s="13"/>
    </row>
    <row r="1853" spans="1:18" ht="15.75" customHeight="1">
      <c r="A1853" s="1"/>
      <c r="B1853" s="6" t="s">
        <v>27</v>
      </c>
      <c r="C1853" s="6">
        <v>1128299</v>
      </c>
      <c r="D1853" s="7">
        <v>44432</v>
      </c>
      <c r="E1853" s="6" t="s">
        <v>28</v>
      </c>
      <c r="F1853" s="6" t="s">
        <v>75</v>
      </c>
      <c r="G1853" s="6" t="s">
        <v>76</v>
      </c>
      <c r="H1853" s="6" t="s">
        <v>22</v>
      </c>
      <c r="I1853" s="8">
        <v>0.75</v>
      </c>
      <c r="J1853" s="9">
        <v>2500</v>
      </c>
      <c r="K1853" s="10">
        <f t="shared" si="14"/>
        <v>1875</v>
      </c>
      <c r="L1853" s="10">
        <f t="shared" si="15"/>
        <v>562.5</v>
      </c>
      <c r="M1853" s="11">
        <v>0.3</v>
      </c>
      <c r="O1853" s="16"/>
      <c r="P1853" s="14"/>
      <c r="Q1853" s="12"/>
      <c r="R1853" s="13"/>
    </row>
    <row r="1854" spans="1:18" ht="15.75" customHeight="1">
      <c r="A1854" s="1"/>
      <c r="B1854" s="6" t="s">
        <v>27</v>
      </c>
      <c r="C1854" s="6">
        <v>1128299</v>
      </c>
      <c r="D1854" s="7">
        <v>44464</v>
      </c>
      <c r="E1854" s="6" t="s">
        <v>28</v>
      </c>
      <c r="F1854" s="6" t="s">
        <v>75</v>
      </c>
      <c r="G1854" s="6" t="s">
        <v>76</v>
      </c>
      <c r="H1854" s="6" t="s">
        <v>17</v>
      </c>
      <c r="I1854" s="8">
        <v>0.50000000000000011</v>
      </c>
      <c r="J1854" s="9">
        <v>4500</v>
      </c>
      <c r="K1854" s="10">
        <f t="shared" si="14"/>
        <v>2250.0000000000005</v>
      </c>
      <c r="L1854" s="10">
        <f t="shared" si="15"/>
        <v>787.50000000000011</v>
      </c>
      <c r="M1854" s="11">
        <v>0.35</v>
      </c>
      <c r="O1854" s="16"/>
      <c r="P1854" s="14"/>
      <c r="Q1854" s="12"/>
      <c r="R1854" s="13"/>
    </row>
    <row r="1855" spans="1:18" ht="15.75" customHeight="1">
      <c r="A1855" s="1"/>
      <c r="B1855" s="6" t="s">
        <v>27</v>
      </c>
      <c r="C1855" s="6">
        <v>1128299</v>
      </c>
      <c r="D1855" s="7">
        <v>44464</v>
      </c>
      <c r="E1855" s="6" t="s">
        <v>28</v>
      </c>
      <c r="F1855" s="6" t="s">
        <v>75</v>
      </c>
      <c r="G1855" s="6" t="s">
        <v>76</v>
      </c>
      <c r="H1855" s="6" t="s">
        <v>18</v>
      </c>
      <c r="I1855" s="8">
        <v>0.55000000000000016</v>
      </c>
      <c r="J1855" s="9">
        <v>4500</v>
      </c>
      <c r="K1855" s="10">
        <f t="shared" si="14"/>
        <v>2475.0000000000009</v>
      </c>
      <c r="L1855" s="10">
        <f t="shared" si="15"/>
        <v>866.25000000000023</v>
      </c>
      <c r="M1855" s="11">
        <v>0.35</v>
      </c>
      <c r="O1855" s="16"/>
      <c r="P1855" s="14"/>
      <c r="Q1855" s="12"/>
      <c r="R1855" s="13"/>
    </row>
    <row r="1856" spans="1:18" ht="15.75" customHeight="1">
      <c r="A1856" s="1"/>
      <c r="B1856" s="6" t="s">
        <v>27</v>
      </c>
      <c r="C1856" s="6">
        <v>1128299</v>
      </c>
      <c r="D1856" s="7">
        <v>44464</v>
      </c>
      <c r="E1856" s="6" t="s">
        <v>28</v>
      </c>
      <c r="F1856" s="6" t="s">
        <v>75</v>
      </c>
      <c r="G1856" s="6" t="s">
        <v>76</v>
      </c>
      <c r="H1856" s="6" t="s">
        <v>19</v>
      </c>
      <c r="I1856" s="8">
        <v>0.50000000000000011</v>
      </c>
      <c r="J1856" s="9">
        <v>2500</v>
      </c>
      <c r="K1856" s="10">
        <f t="shared" si="14"/>
        <v>1250.0000000000002</v>
      </c>
      <c r="L1856" s="10">
        <f t="shared" si="15"/>
        <v>437.50000000000006</v>
      </c>
      <c r="M1856" s="11">
        <v>0.35</v>
      </c>
      <c r="O1856" s="16"/>
      <c r="P1856" s="14"/>
      <c r="Q1856" s="12"/>
      <c r="R1856" s="13"/>
    </row>
    <row r="1857" spans="1:18" ht="15.75" customHeight="1">
      <c r="A1857" s="1"/>
      <c r="B1857" s="6" t="s">
        <v>27</v>
      </c>
      <c r="C1857" s="6">
        <v>1128299</v>
      </c>
      <c r="D1857" s="7">
        <v>44464</v>
      </c>
      <c r="E1857" s="6" t="s">
        <v>28</v>
      </c>
      <c r="F1857" s="6" t="s">
        <v>75</v>
      </c>
      <c r="G1857" s="6" t="s">
        <v>76</v>
      </c>
      <c r="H1857" s="6" t="s">
        <v>20</v>
      </c>
      <c r="I1857" s="8">
        <v>0.50000000000000011</v>
      </c>
      <c r="J1857" s="9">
        <v>2000</v>
      </c>
      <c r="K1857" s="10">
        <f t="shared" si="14"/>
        <v>1000.0000000000002</v>
      </c>
      <c r="L1857" s="10">
        <f t="shared" si="15"/>
        <v>350.00000000000006</v>
      </c>
      <c r="M1857" s="11">
        <v>0.35</v>
      </c>
      <c r="O1857" s="16"/>
      <c r="P1857" s="14"/>
      <c r="Q1857" s="12"/>
      <c r="R1857" s="13"/>
    </row>
    <row r="1858" spans="1:18" ht="15.75" customHeight="1">
      <c r="A1858" s="1"/>
      <c r="B1858" s="6" t="s">
        <v>27</v>
      </c>
      <c r="C1858" s="6">
        <v>1128299</v>
      </c>
      <c r="D1858" s="7">
        <v>44464</v>
      </c>
      <c r="E1858" s="6" t="s">
        <v>28</v>
      </c>
      <c r="F1858" s="6" t="s">
        <v>75</v>
      </c>
      <c r="G1858" s="6" t="s">
        <v>76</v>
      </c>
      <c r="H1858" s="6" t="s">
        <v>21</v>
      </c>
      <c r="I1858" s="8">
        <v>0.60000000000000009</v>
      </c>
      <c r="J1858" s="9">
        <v>2250</v>
      </c>
      <c r="K1858" s="10">
        <f t="shared" si="14"/>
        <v>1350.0000000000002</v>
      </c>
      <c r="L1858" s="10">
        <f t="shared" si="15"/>
        <v>540.00000000000011</v>
      </c>
      <c r="M1858" s="11">
        <v>0.4</v>
      </c>
      <c r="O1858" s="16"/>
      <c r="P1858" s="14"/>
      <c r="Q1858" s="12"/>
      <c r="R1858" s="13"/>
    </row>
    <row r="1859" spans="1:18" ht="15.75" customHeight="1">
      <c r="A1859" s="1"/>
      <c r="B1859" s="6" t="s">
        <v>27</v>
      </c>
      <c r="C1859" s="6">
        <v>1128299</v>
      </c>
      <c r="D1859" s="7">
        <v>44464</v>
      </c>
      <c r="E1859" s="6" t="s">
        <v>28</v>
      </c>
      <c r="F1859" s="6" t="s">
        <v>75</v>
      </c>
      <c r="G1859" s="6" t="s">
        <v>76</v>
      </c>
      <c r="H1859" s="6" t="s">
        <v>22</v>
      </c>
      <c r="I1859" s="8">
        <v>0.44999999999999996</v>
      </c>
      <c r="J1859" s="9">
        <v>2500</v>
      </c>
      <c r="K1859" s="10">
        <f t="shared" si="14"/>
        <v>1125</v>
      </c>
      <c r="L1859" s="10">
        <f t="shared" si="15"/>
        <v>337.5</v>
      </c>
      <c r="M1859" s="11">
        <v>0.3</v>
      </c>
      <c r="O1859" s="16"/>
      <c r="P1859" s="14"/>
      <c r="Q1859" s="12"/>
      <c r="R1859" s="13"/>
    </row>
    <row r="1860" spans="1:18" ht="15.75" customHeight="1">
      <c r="A1860" s="1"/>
      <c r="B1860" s="6" t="s">
        <v>27</v>
      </c>
      <c r="C1860" s="6">
        <v>1128299</v>
      </c>
      <c r="D1860" s="7">
        <v>44493</v>
      </c>
      <c r="E1860" s="6" t="s">
        <v>28</v>
      </c>
      <c r="F1860" s="6" t="s">
        <v>75</v>
      </c>
      <c r="G1860" s="6" t="s">
        <v>76</v>
      </c>
      <c r="H1860" s="6" t="s">
        <v>17</v>
      </c>
      <c r="I1860" s="8">
        <v>0.4</v>
      </c>
      <c r="J1860" s="9">
        <v>3500</v>
      </c>
      <c r="K1860" s="10">
        <f t="shared" si="14"/>
        <v>1400</v>
      </c>
      <c r="L1860" s="10">
        <f t="shared" si="15"/>
        <v>489.99999999999994</v>
      </c>
      <c r="M1860" s="11">
        <v>0.35</v>
      </c>
      <c r="O1860" s="16"/>
      <c r="P1860" s="14"/>
      <c r="Q1860" s="12"/>
      <c r="R1860" s="13"/>
    </row>
    <row r="1861" spans="1:18" ht="15.75" customHeight="1">
      <c r="A1861" s="1"/>
      <c r="B1861" s="6" t="s">
        <v>27</v>
      </c>
      <c r="C1861" s="6">
        <v>1128299</v>
      </c>
      <c r="D1861" s="7">
        <v>44493</v>
      </c>
      <c r="E1861" s="6" t="s">
        <v>28</v>
      </c>
      <c r="F1861" s="6" t="s">
        <v>75</v>
      </c>
      <c r="G1861" s="6" t="s">
        <v>76</v>
      </c>
      <c r="H1861" s="6" t="s">
        <v>18</v>
      </c>
      <c r="I1861" s="8">
        <v>0.55000000000000016</v>
      </c>
      <c r="J1861" s="9">
        <v>5250</v>
      </c>
      <c r="K1861" s="10">
        <f t="shared" si="14"/>
        <v>2887.5000000000009</v>
      </c>
      <c r="L1861" s="10">
        <f t="shared" si="15"/>
        <v>1010.6250000000002</v>
      </c>
      <c r="M1861" s="11">
        <v>0.35</v>
      </c>
      <c r="O1861" s="16"/>
      <c r="P1861" s="14"/>
      <c r="Q1861" s="12"/>
      <c r="R1861" s="13"/>
    </row>
    <row r="1862" spans="1:18" ht="15.75" customHeight="1">
      <c r="A1862" s="1"/>
      <c r="B1862" s="6" t="s">
        <v>27</v>
      </c>
      <c r="C1862" s="6">
        <v>1128299</v>
      </c>
      <c r="D1862" s="7">
        <v>44493</v>
      </c>
      <c r="E1862" s="6" t="s">
        <v>28</v>
      </c>
      <c r="F1862" s="6" t="s">
        <v>75</v>
      </c>
      <c r="G1862" s="6" t="s">
        <v>76</v>
      </c>
      <c r="H1862" s="6" t="s">
        <v>19</v>
      </c>
      <c r="I1862" s="8">
        <v>0.50000000000000011</v>
      </c>
      <c r="J1862" s="9">
        <v>3500</v>
      </c>
      <c r="K1862" s="10">
        <f t="shared" si="14"/>
        <v>1750.0000000000005</v>
      </c>
      <c r="L1862" s="10">
        <f t="shared" si="15"/>
        <v>612.50000000000011</v>
      </c>
      <c r="M1862" s="11">
        <v>0.35</v>
      </c>
      <c r="O1862" s="16"/>
      <c r="P1862" s="14"/>
      <c r="Q1862" s="12"/>
      <c r="R1862" s="13"/>
    </row>
    <row r="1863" spans="1:18" ht="15.75" customHeight="1">
      <c r="A1863" s="1"/>
      <c r="B1863" s="6" t="s">
        <v>27</v>
      </c>
      <c r="C1863" s="6">
        <v>1128299</v>
      </c>
      <c r="D1863" s="7">
        <v>44493</v>
      </c>
      <c r="E1863" s="6" t="s">
        <v>28</v>
      </c>
      <c r="F1863" s="6" t="s">
        <v>75</v>
      </c>
      <c r="G1863" s="6" t="s">
        <v>76</v>
      </c>
      <c r="H1863" s="6" t="s">
        <v>20</v>
      </c>
      <c r="I1863" s="8">
        <v>0.45000000000000007</v>
      </c>
      <c r="J1863" s="9">
        <v>3250</v>
      </c>
      <c r="K1863" s="10">
        <f t="shared" si="14"/>
        <v>1462.5000000000002</v>
      </c>
      <c r="L1863" s="10">
        <f t="shared" si="15"/>
        <v>511.87500000000006</v>
      </c>
      <c r="M1863" s="11">
        <v>0.35</v>
      </c>
      <c r="O1863" s="16"/>
      <c r="P1863" s="14"/>
      <c r="Q1863" s="12"/>
      <c r="R1863" s="13"/>
    </row>
    <row r="1864" spans="1:18" ht="15.75" customHeight="1">
      <c r="A1864" s="1"/>
      <c r="B1864" s="6" t="s">
        <v>27</v>
      </c>
      <c r="C1864" s="6">
        <v>1128299</v>
      </c>
      <c r="D1864" s="7">
        <v>44493</v>
      </c>
      <c r="E1864" s="6" t="s">
        <v>28</v>
      </c>
      <c r="F1864" s="6" t="s">
        <v>75</v>
      </c>
      <c r="G1864" s="6" t="s">
        <v>76</v>
      </c>
      <c r="H1864" s="6" t="s">
        <v>21</v>
      </c>
      <c r="I1864" s="8">
        <v>0.55000000000000004</v>
      </c>
      <c r="J1864" s="9">
        <v>3000</v>
      </c>
      <c r="K1864" s="10">
        <f t="shared" si="14"/>
        <v>1650.0000000000002</v>
      </c>
      <c r="L1864" s="10">
        <f t="shared" si="15"/>
        <v>660.00000000000011</v>
      </c>
      <c r="M1864" s="11">
        <v>0.4</v>
      </c>
      <c r="O1864" s="16"/>
      <c r="P1864" s="14"/>
      <c r="Q1864" s="12"/>
      <c r="R1864" s="13"/>
    </row>
    <row r="1865" spans="1:18" ht="15.75" customHeight="1">
      <c r="A1865" s="1"/>
      <c r="B1865" s="6" t="s">
        <v>27</v>
      </c>
      <c r="C1865" s="6">
        <v>1128299</v>
      </c>
      <c r="D1865" s="7">
        <v>44493</v>
      </c>
      <c r="E1865" s="6" t="s">
        <v>28</v>
      </c>
      <c r="F1865" s="6" t="s">
        <v>75</v>
      </c>
      <c r="G1865" s="6" t="s">
        <v>76</v>
      </c>
      <c r="H1865" s="6" t="s">
        <v>22</v>
      </c>
      <c r="I1865" s="8">
        <v>0.60000000000000009</v>
      </c>
      <c r="J1865" s="9">
        <v>3500</v>
      </c>
      <c r="K1865" s="10">
        <f t="shared" si="14"/>
        <v>2100.0000000000005</v>
      </c>
      <c r="L1865" s="10">
        <f t="shared" si="15"/>
        <v>630.00000000000011</v>
      </c>
      <c r="M1865" s="11">
        <v>0.3</v>
      </c>
      <c r="O1865" s="16"/>
      <c r="P1865" s="14"/>
      <c r="Q1865" s="12"/>
      <c r="R1865" s="13"/>
    </row>
    <row r="1866" spans="1:18" ht="15.75" customHeight="1">
      <c r="A1866" s="1"/>
      <c r="B1866" s="6" t="s">
        <v>27</v>
      </c>
      <c r="C1866" s="6">
        <v>1128299</v>
      </c>
      <c r="D1866" s="7">
        <v>44524</v>
      </c>
      <c r="E1866" s="6" t="s">
        <v>28</v>
      </c>
      <c r="F1866" s="6" t="s">
        <v>75</v>
      </c>
      <c r="G1866" s="6" t="s">
        <v>76</v>
      </c>
      <c r="H1866" s="6" t="s">
        <v>17</v>
      </c>
      <c r="I1866" s="8">
        <v>0.45000000000000007</v>
      </c>
      <c r="J1866" s="9">
        <v>5750</v>
      </c>
      <c r="K1866" s="10">
        <f t="shared" si="14"/>
        <v>2587.5000000000005</v>
      </c>
      <c r="L1866" s="10">
        <f t="shared" si="15"/>
        <v>905.62500000000011</v>
      </c>
      <c r="M1866" s="11">
        <v>0.35</v>
      </c>
      <c r="O1866" s="16"/>
      <c r="P1866" s="14"/>
      <c r="Q1866" s="12"/>
      <c r="R1866" s="13"/>
    </row>
    <row r="1867" spans="1:18" ht="15.75" customHeight="1">
      <c r="A1867" s="1"/>
      <c r="B1867" s="6" t="s">
        <v>27</v>
      </c>
      <c r="C1867" s="6">
        <v>1128299</v>
      </c>
      <c r="D1867" s="7">
        <v>44524</v>
      </c>
      <c r="E1867" s="6" t="s">
        <v>28</v>
      </c>
      <c r="F1867" s="6" t="s">
        <v>75</v>
      </c>
      <c r="G1867" s="6" t="s">
        <v>76</v>
      </c>
      <c r="H1867" s="6" t="s">
        <v>18</v>
      </c>
      <c r="I1867" s="8">
        <v>0.50000000000000011</v>
      </c>
      <c r="J1867" s="9">
        <v>6500</v>
      </c>
      <c r="K1867" s="10">
        <f t="shared" si="14"/>
        <v>3250.0000000000009</v>
      </c>
      <c r="L1867" s="10">
        <f t="shared" si="15"/>
        <v>1137.5000000000002</v>
      </c>
      <c r="M1867" s="11">
        <v>0.35</v>
      </c>
      <c r="O1867" s="16"/>
      <c r="P1867" s="14"/>
      <c r="Q1867" s="12"/>
      <c r="R1867" s="13"/>
    </row>
    <row r="1868" spans="1:18" ht="15.75" customHeight="1">
      <c r="A1868" s="1"/>
      <c r="B1868" s="6" t="s">
        <v>27</v>
      </c>
      <c r="C1868" s="6">
        <v>1128299</v>
      </c>
      <c r="D1868" s="7">
        <v>44524</v>
      </c>
      <c r="E1868" s="6" t="s">
        <v>28</v>
      </c>
      <c r="F1868" s="6" t="s">
        <v>75</v>
      </c>
      <c r="G1868" s="6" t="s">
        <v>76</v>
      </c>
      <c r="H1868" s="6" t="s">
        <v>19</v>
      </c>
      <c r="I1868" s="8">
        <v>0.45000000000000007</v>
      </c>
      <c r="J1868" s="9">
        <v>4750</v>
      </c>
      <c r="K1868" s="10">
        <f t="shared" si="14"/>
        <v>2137.5000000000005</v>
      </c>
      <c r="L1868" s="10">
        <f t="shared" si="15"/>
        <v>748.12500000000011</v>
      </c>
      <c r="M1868" s="11">
        <v>0.35</v>
      </c>
      <c r="O1868" s="16"/>
      <c r="P1868" s="14"/>
      <c r="Q1868" s="12"/>
      <c r="R1868" s="13"/>
    </row>
    <row r="1869" spans="1:18" ht="15.75" customHeight="1">
      <c r="A1869" s="1"/>
      <c r="B1869" s="6" t="s">
        <v>27</v>
      </c>
      <c r="C1869" s="6">
        <v>1128299</v>
      </c>
      <c r="D1869" s="7">
        <v>44524</v>
      </c>
      <c r="E1869" s="6" t="s">
        <v>28</v>
      </c>
      <c r="F1869" s="6" t="s">
        <v>75</v>
      </c>
      <c r="G1869" s="6" t="s">
        <v>76</v>
      </c>
      <c r="H1869" s="6" t="s">
        <v>20</v>
      </c>
      <c r="I1869" s="8">
        <v>0.55000000000000016</v>
      </c>
      <c r="J1869" s="9">
        <v>4500</v>
      </c>
      <c r="K1869" s="10">
        <f t="shared" si="14"/>
        <v>2475.0000000000009</v>
      </c>
      <c r="L1869" s="10">
        <f t="shared" si="15"/>
        <v>866.25000000000023</v>
      </c>
      <c r="M1869" s="11">
        <v>0.35</v>
      </c>
      <c r="O1869" s="16"/>
      <c r="P1869" s="14"/>
      <c r="Q1869" s="12"/>
      <c r="R1869" s="13"/>
    </row>
    <row r="1870" spans="1:18" ht="15.75" customHeight="1">
      <c r="A1870" s="1"/>
      <c r="B1870" s="6" t="s">
        <v>27</v>
      </c>
      <c r="C1870" s="6">
        <v>1128299</v>
      </c>
      <c r="D1870" s="7">
        <v>44524</v>
      </c>
      <c r="E1870" s="6" t="s">
        <v>28</v>
      </c>
      <c r="F1870" s="6" t="s">
        <v>75</v>
      </c>
      <c r="G1870" s="6" t="s">
        <v>76</v>
      </c>
      <c r="H1870" s="6" t="s">
        <v>21</v>
      </c>
      <c r="I1870" s="8">
        <v>0.75000000000000011</v>
      </c>
      <c r="J1870" s="9">
        <v>4250</v>
      </c>
      <c r="K1870" s="10">
        <f t="shared" si="14"/>
        <v>3187.5000000000005</v>
      </c>
      <c r="L1870" s="10">
        <f t="shared" si="15"/>
        <v>1275.0000000000002</v>
      </c>
      <c r="M1870" s="11">
        <v>0.4</v>
      </c>
      <c r="O1870" s="16"/>
      <c r="P1870" s="14"/>
      <c r="Q1870" s="12"/>
      <c r="R1870" s="13"/>
    </row>
    <row r="1871" spans="1:18" ht="15.75" customHeight="1">
      <c r="A1871" s="1"/>
      <c r="B1871" s="6" t="s">
        <v>27</v>
      </c>
      <c r="C1871" s="6">
        <v>1128299</v>
      </c>
      <c r="D1871" s="7">
        <v>44524</v>
      </c>
      <c r="E1871" s="6" t="s">
        <v>28</v>
      </c>
      <c r="F1871" s="6" t="s">
        <v>75</v>
      </c>
      <c r="G1871" s="6" t="s">
        <v>76</v>
      </c>
      <c r="H1871" s="6" t="s">
        <v>22</v>
      </c>
      <c r="I1871" s="8">
        <v>0.80000000000000016</v>
      </c>
      <c r="J1871" s="9">
        <v>5500</v>
      </c>
      <c r="K1871" s="10">
        <f t="shared" si="14"/>
        <v>4400.0000000000009</v>
      </c>
      <c r="L1871" s="10">
        <f t="shared" si="15"/>
        <v>1320.0000000000002</v>
      </c>
      <c r="M1871" s="11">
        <v>0.3</v>
      </c>
      <c r="O1871" s="16"/>
      <c r="P1871" s="14"/>
      <c r="Q1871" s="12"/>
      <c r="R1871" s="13"/>
    </row>
    <row r="1872" spans="1:18" ht="15.75" customHeight="1">
      <c r="A1872" s="1"/>
      <c r="B1872" s="6" t="s">
        <v>27</v>
      </c>
      <c r="C1872" s="6">
        <v>1128299</v>
      </c>
      <c r="D1872" s="7">
        <v>44553</v>
      </c>
      <c r="E1872" s="6" t="s">
        <v>28</v>
      </c>
      <c r="F1872" s="6" t="s">
        <v>75</v>
      </c>
      <c r="G1872" s="6" t="s">
        <v>76</v>
      </c>
      <c r="H1872" s="6" t="s">
        <v>17</v>
      </c>
      <c r="I1872" s="8">
        <v>0.65000000000000013</v>
      </c>
      <c r="J1872" s="9">
        <v>7500</v>
      </c>
      <c r="K1872" s="10">
        <f t="shared" si="14"/>
        <v>4875.0000000000009</v>
      </c>
      <c r="L1872" s="10">
        <f t="shared" si="15"/>
        <v>1706.2500000000002</v>
      </c>
      <c r="M1872" s="11">
        <v>0.35</v>
      </c>
      <c r="O1872" s="16"/>
      <c r="P1872" s="14"/>
      <c r="Q1872" s="12"/>
      <c r="R1872" s="13"/>
    </row>
    <row r="1873" spans="1:18" ht="15.75" customHeight="1">
      <c r="A1873" s="1"/>
      <c r="B1873" s="6" t="s">
        <v>27</v>
      </c>
      <c r="C1873" s="6">
        <v>1128299</v>
      </c>
      <c r="D1873" s="7">
        <v>44553</v>
      </c>
      <c r="E1873" s="6" t="s">
        <v>28</v>
      </c>
      <c r="F1873" s="6" t="s">
        <v>75</v>
      </c>
      <c r="G1873" s="6" t="s">
        <v>76</v>
      </c>
      <c r="H1873" s="6" t="s">
        <v>18</v>
      </c>
      <c r="I1873" s="8">
        <v>0.75000000000000022</v>
      </c>
      <c r="J1873" s="9">
        <v>7500</v>
      </c>
      <c r="K1873" s="10">
        <f t="shared" si="14"/>
        <v>5625.0000000000018</v>
      </c>
      <c r="L1873" s="10">
        <f t="shared" si="15"/>
        <v>1968.7500000000005</v>
      </c>
      <c r="M1873" s="11">
        <v>0.35</v>
      </c>
      <c r="O1873" s="16"/>
      <c r="P1873" s="14"/>
      <c r="Q1873" s="12"/>
      <c r="R1873" s="13"/>
    </row>
    <row r="1874" spans="1:18" ht="15.75" customHeight="1">
      <c r="A1874" s="1"/>
      <c r="B1874" s="6" t="s">
        <v>27</v>
      </c>
      <c r="C1874" s="6">
        <v>1128299</v>
      </c>
      <c r="D1874" s="7">
        <v>44553</v>
      </c>
      <c r="E1874" s="6" t="s">
        <v>28</v>
      </c>
      <c r="F1874" s="6" t="s">
        <v>75</v>
      </c>
      <c r="G1874" s="6" t="s">
        <v>76</v>
      </c>
      <c r="H1874" s="6" t="s">
        <v>19</v>
      </c>
      <c r="I1874" s="8">
        <v>0.70000000000000018</v>
      </c>
      <c r="J1874" s="9">
        <v>5500</v>
      </c>
      <c r="K1874" s="10">
        <f t="shared" si="14"/>
        <v>3850.0000000000009</v>
      </c>
      <c r="L1874" s="10">
        <f t="shared" si="15"/>
        <v>1347.5000000000002</v>
      </c>
      <c r="M1874" s="11">
        <v>0.35</v>
      </c>
      <c r="O1874" s="16"/>
      <c r="P1874" s="14"/>
      <c r="Q1874" s="12"/>
      <c r="R1874" s="13"/>
    </row>
    <row r="1875" spans="1:18" ht="15.75" customHeight="1">
      <c r="A1875" s="1"/>
      <c r="B1875" s="6" t="s">
        <v>27</v>
      </c>
      <c r="C1875" s="6">
        <v>1128299</v>
      </c>
      <c r="D1875" s="7">
        <v>44553</v>
      </c>
      <c r="E1875" s="6" t="s">
        <v>28</v>
      </c>
      <c r="F1875" s="6" t="s">
        <v>75</v>
      </c>
      <c r="G1875" s="6" t="s">
        <v>76</v>
      </c>
      <c r="H1875" s="6" t="s">
        <v>20</v>
      </c>
      <c r="I1875" s="8">
        <v>0.70000000000000018</v>
      </c>
      <c r="J1875" s="9">
        <v>5500</v>
      </c>
      <c r="K1875" s="10">
        <f t="shared" si="14"/>
        <v>3850.0000000000009</v>
      </c>
      <c r="L1875" s="10">
        <f t="shared" si="15"/>
        <v>1347.5000000000002</v>
      </c>
      <c r="M1875" s="11">
        <v>0.35</v>
      </c>
      <c r="O1875" s="16"/>
      <c r="P1875" s="14"/>
      <c r="Q1875" s="12"/>
      <c r="R1875" s="13"/>
    </row>
    <row r="1876" spans="1:18" ht="15.75" customHeight="1">
      <c r="A1876" s="1"/>
      <c r="B1876" s="6" t="s">
        <v>27</v>
      </c>
      <c r="C1876" s="6">
        <v>1128299</v>
      </c>
      <c r="D1876" s="7">
        <v>44553</v>
      </c>
      <c r="E1876" s="6" t="s">
        <v>28</v>
      </c>
      <c r="F1876" s="6" t="s">
        <v>75</v>
      </c>
      <c r="G1876" s="6" t="s">
        <v>76</v>
      </c>
      <c r="H1876" s="6" t="s">
        <v>21</v>
      </c>
      <c r="I1876" s="8">
        <v>0.80000000000000016</v>
      </c>
      <c r="J1876" s="9">
        <v>4750</v>
      </c>
      <c r="K1876" s="10">
        <f t="shared" si="14"/>
        <v>3800.0000000000009</v>
      </c>
      <c r="L1876" s="10">
        <f t="shared" si="15"/>
        <v>1520.0000000000005</v>
      </c>
      <c r="M1876" s="11">
        <v>0.4</v>
      </c>
      <c r="O1876" s="16"/>
      <c r="P1876" s="14"/>
      <c r="Q1876" s="12"/>
      <c r="R1876" s="13"/>
    </row>
    <row r="1877" spans="1:18" ht="15.75" customHeight="1">
      <c r="A1877" s="1"/>
      <c r="B1877" s="6" t="s">
        <v>27</v>
      </c>
      <c r="C1877" s="6">
        <v>1128299</v>
      </c>
      <c r="D1877" s="7">
        <v>44553</v>
      </c>
      <c r="E1877" s="6" t="s">
        <v>28</v>
      </c>
      <c r="F1877" s="6" t="s">
        <v>75</v>
      </c>
      <c r="G1877" s="6" t="s">
        <v>76</v>
      </c>
      <c r="H1877" s="6" t="s">
        <v>22</v>
      </c>
      <c r="I1877" s="8">
        <v>0.8500000000000002</v>
      </c>
      <c r="J1877" s="9">
        <v>5750</v>
      </c>
      <c r="K1877" s="10">
        <f t="shared" si="14"/>
        <v>4887.5000000000009</v>
      </c>
      <c r="L1877" s="10">
        <f t="shared" si="15"/>
        <v>1466.2500000000002</v>
      </c>
      <c r="M1877" s="11">
        <v>0.3</v>
      </c>
      <c r="O1877" s="16"/>
      <c r="P1877" s="14"/>
      <c r="Q1877" s="12"/>
      <c r="R1877" s="13"/>
    </row>
    <row r="1878" spans="1:18" ht="15.75" customHeight="1">
      <c r="A1878" s="1" t="s">
        <v>39</v>
      </c>
      <c r="B1878" s="6" t="s">
        <v>27</v>
      </c>
      <c r="C1878" s="6">
        <v>1128299</v>
      </c>
      <c r="D1878" s="7">
        <v>44213</v>
      </c>
      <c r="E1878" s="6" t="s">
        <v>28</v>
      </c>
      <c r="F1878" s="6" t="s">
        <v>77</v>
      </c>
      <c r="G1878" s="6" t="s">
        <v>60</v>
      </c>
      <c r="H1878" s="6" t="s">
        <v>17</v>
      </c>
      <c r="I1878" s="8">
        <v>0.35000000000000003</v>
      </c>
      <c r="J1878" s="9">
        <v>4000</v>
      </c>
      <c r="K1878" s="10">
        <f t="shared" si="14"/>
        <v>1400.0000000000002</v>
      </c>
      <c r="L1878" s="10">
        <f t="shared" si="15"/>
        <v>560</v>
      </c>
      <c r="M1878" s="11">
        <v>0.39999999999999997</v>
      </c>
      <c r="O1878" s="16"/>
      <c r="P1878" s="14"/>
      <c r="Q1878" s="12"/>
      <c r="R1878" s="13"/>
    </row>
    <row r="1879" spans="1:18" ht="15.75" customHeight="1">
      <c r="A1879" s="1"/>
      <c r="B1879" s="6" t="s">
        <v>27</v>
      </c>
      <c r="C1879" s="6">
        <v>1128299</v>
      </c>
      <c r="D1879" s="7">
        <v>44213</v>
      </c>
      <c r="E1879" s="6" t="s">
        <v>28</v>
      </c>
      <c r="F1879" s="6" t="s">
        <v>77</v>
      </c>
      <c r="G1879" s="6" t="s">
        <v>60</v>
      </c>
      <c r="H1879" s="6" t="s">
        <v>18</v>
      </c>
      <c r="I1879" s="8">
        <v>0.45</v>
      </c>
      <c r="J1879" s="9">
        <v>4000</v>
      </c>
      <c r="K1879" s="10">
        <f t="shared" si="14"/>
        <v>1800</v>
      </c>
      <c r="L1879" s="10">
        <f t="shared" si="15"/>
        <v>719.99999999999989</v>
      </c>
      <c r="M1879" s="11">
        <v>0.39999999999999997</v>
      </c>
      <c r="O1879" s="16"/>
      <c r="P1879" s="14"/>
      <c r="Q1879" s="12"/>
      <c r="R1879" s="13"/>
    </row>
    <row r="1880" spans="1:18" ht="15.75" customHeight="1">
      <c r="A1880" s="1"/>
      <c r="B1880" s="6" t="s">
        <v>27</v>
      </c>
      <c r="C1880" s="6">
        <v>1128299</v>
      </c>
      <c r="D1880" s="7">
        <v>44213</v>
      </c>
      <c r="E1880" s="6" t="s">
        <v>28</v>
      </c>
      <c r="F1880" s="6" t="s">
        <v>77</v>
      </c>
      <c r="G1880" s="6" t="s">
        <v>60</v>
      </c>
      <c r="H1880" s="6" t="s">
        <v>19</v>
      </c>
      <c r="I1880" s="8">
        <v>0.45</v>
      </c>
      <c r="J1880" s="9">
        <v>4000</v>
      </c>
      <c r="K1880" s="10">
        <f t="shared" si="14"/>
        <v>1800</v>
      </c>
      <c r="L1880" s="10">
        <f t="shared" si="15"/>
        <v>719.99999999999989</v>
      </c>
      <c r="M1880" s="11">
        <v>0.39999999999999997</v>
      </c>
      <c r="O1880" s="16"/>
      <c r="P1880" s="14"/>
      <c r="Q1880" s="12"/>
      <c r="R1880" s="13"/>
    </row>
    <row r="1881" spans="1:18" ht="15.75" customHeight="1">
      <c r="A1881" s="1"/>
      <c r="B1881" s="6" t="s">
        <v>27</v>
      </c>
      <c r="C1881" s="6">
        <v>1128299</v>
      </c>
      <c r="D1881" s="7">
        <v>44213</v>
      </c>
      <c r="E1881" s="6" t="s">
        <v>28</v>
      </c>
      <c r="F1881" s="6" t="s">
        <v>77</v>
      </c>
      <c r="G1881" s="6" t="s">
        <v>60</v>
      </c>
      <c r="H1881" s="6" t="s">
        <v>20</v>
      </c>
      <c r="I1881" s="8">
        <v>0.45</v>
      </c>
      <c r="J1881" s="9">
        <v>2500</v>
      </c>
      <c r="K1881" s="10">
        <f t="shared" si="14"/>
        <v>1125</v>
      </c>
      <c r="L1881" s="10">
        <f t="shared" si="15"/>
        <v>449.99999999999994</v>
      </c>
      <c r="M1881" s="11">
        <v>0.39999999999999997</v>
      </c>
      <c r="O1881" s="16"/>
      <c r="P1881" s="14"/>
      <c r="Q1881" s="12"/>
      <c r="R1881" s="13"/>
    </row>
    <row r="1882" spans="1:18" ht="15.75" customHeight="1">
      <c r="A1882" s="1"/>
      <c r="B1882" s="6" t="s">
        <v>27</v>
      </c>
      <c r="C1882" s="6">
        <v>1128299</v>
      </c>
      <c r="D1882" s="7">
        <v>44213</v>
      </c>
      <c r="E1882" s="6" t="s">
        <v>28</v>
      </c>
      <c r="F1882" s="6" t="s">
        <v>77</v>
      </c>
      <c r="G1882" s="6" t="s">
        <v>60</v>
      </c>
      <c r="H1882" s="6" t="s">
        <v>21</v>
      </c>
      <c r="I1882" s="8">
        <v>0.50000000000000011</v>
      </c>
      <c r="J1882" s="9">
        <v>2000</v>
      </c>
      <c r="K1882" s="10">
        <f t="shared" si="14"/>
        <v>1000.0000000000002</v>
      </c>
      <c r="L1882" s="10">
        <f t="shared" si="15"/>
        <v>450.00000000000011</v>
      </c>
      <c r="M1882" s="11">
        <v>0.45</v>
      </c>
      <c r="O1882" s="16"/>
      <c r="P1882" s="14"/>
      <c r="Q1882" s="12"/>
      <c r="R1882" s="13"/>
    </row>
    <row r="1883" spans="1:18" ht="15.75" customHeight="1">
      <c r="A1883" s="1"/>
      <c r="B1883" s="6" t="s">
        <v>27</v>
      </c>
      <c r="C1883" s="6">
        <v>1128299</v>
      </c>
      <c r="D1883" s="7">
        <v>44213</v>
      </c>
      <c r="E1883" s="6" t="s">
        <v>28</v>
      </c>
      <c r="F1883" s="6" t="s">
        <v>77</v>
      </c>
      <c r="G1883" s="6" t="s">
        <v>60</v>
      </c>
      <c r="H1883" s="6" t="s">
        <v>22</v>
      </c>
      <c r="I1883" s="8">
        <v>0.45</v>
      </c>
      <c r="J1883" s="9">
        <v>4500</v>
      </c>
      <c r="K1883" s="10">
        <f t="shared" si="14"/>
        <v>2025</v>
      </c>
      <c r="L1883" s="10">
        <f t="shared" si="15"/>
        <v>708.75</v>
      </c>
      <c r="M1883" s="11">
        <v>0.35</v>
      </c>
      <c r="O1883" s="16"/>
      <c r="P1883" s="14"/>
      <c r="Q1883" s="12"/>
      <c r="R1883" s="13"/>
    </row>
    <row r="1884" spans="1:18" ht="15.75" customHeight="1">
      <c r="A1884" s="1"/>
      <c r="B1884" s="6" t="s">
        <v>27</v>
      </c>
      <c r="C1884" s="6">
        <v>1128299</v>
      </c>
      <c r="D1884" s="7">
        <v>44244</v>
      </c>
      <c r="E1884" s="6" t="s">
        <v>28</v>
      </c>
      <c r="F1884" s="6" t="s">
        <v>77</v>
      </c>
      <c r="G1884" s="6" t="s">
        <v>60</v>
      </c>
      <c r="H1884" s="6" t="s">
        <v>17</v>
      </c>
      <c r="I1884" s="8">
        <v>0.35000000000000003</v>
      </c>
      <c r="J1884" s="9">
        <v>5000</v>
      </c>
      <c r="K1884" s="10">
        <f t="shared" si="14"/>
        <v>1750.0000000000002</v>
      </c>
      <c r="L1884" s="10">
        <f t="shared" si="15"/>
        <v>700</v>
      </c>
      <c r="M1884" s="11">
        <v>0.39999999999999997</v>
      </c>
      <c r="O1884" s="16"/>
      <c r="P1884" s="14"/>
      <c r="Q1884" s="12"/>
      <c r="R1884" s="13"/>
    </row>
    <row r="1885" spans="1:18" ht="15.75" customHeight="1">
      <c r="A1885" s="1"/>
      <c r="B1885" s="6" t="s">
        <v>27</v>
      </c>
      <c r="C1885" s="6">
        <v>1128299</v>
      </c>
      <c r="D1885" s="7">
        <v>44244</v>
      </c>
      <c r="E1885" s="6" t="s">
        <v>28</v>
      </c>
      <c r="F1885" s="6" t="s">
        <v>77</v>
      </c>
      <c r="G1885" s="6" t="s">
        <v>60</v>
      </c>
      <c r="H1885" s="6" t="s">
        <v>18</v>
      </c>
      <c r="I1885" s="8">
        <v>0.45</v>
      </c>
      <c r="J1885" s="9">
        <v>4000</v>
      </c>
      <c r="K1885" s="10">
        <f t="shared" si="14"/>
        <v>1800</v>
      </c>
      <c r="L1885" s="10">
        <f t="shared" si="15"/>
        <v>719.99999999999989</v>
      </c>
      <c r="M1885" s="11">
        <v>0.39999999999999997</v>
      </c>
      <c r="O1885" s="16"/>
      <c r="P1885" s="14"/>
      <c r="Q1885" s="12"/>
      <c r="R1885" s="13"/>
    </row>
    <row r="1886" spans="1:18" ht="15.75" customHeight="1">
      <c r="A1886" s="1"/>
      <c r="B1886" s="6" t="s">
        <v>27</v>
      </c>
      <c r="C1886" s="6">
        <v>1128299</v>
      </c>
      <c r="D1886" s="7">
        <v>44244</v>
      </c>
      <c r="E1886" s="6" t="s">
        <v>28</v>
      </c>
      <c r="F1886" s="6" t="s">
        <v>77</v>
      </c>
      <c r="G1886" s="6" t="s">
        <v>60</v>
      </c>
      <c r="H1886" s="6" t="s">
        <v>19</v>
      </c>
      <c r="I1886" s="8">
        <v>0.45</v>
      </c>
      <c r="J1886" s="9">
        <v>4000</v>
      </c>
      <c r="K1886" s="10">
        <f t="shared" si="14"/>
        <v>1800</v>
      </c>
      <c r="L1886" s="10">
        <f t="shared" si="15"/>
        <v>719.99999999999989</v>
      </c>
      <c r="M1886" s="11">
        <v>0.39999999999999997</v>
      </c>
      <c r="O1886" s="16"/>
      <c r="P1886" s="14"/>
      <c r="Q1886" s="12"/>
      <c r="R1886" s="13"/>
    </row>
    <row r="1887" spans="1:18" ht="15.75" customHeight="1">
      <c r="A1887" s="1"/>
      <c r="B1887" s="6" t="s">
        <v>27</v>
      </c>
      <c r="C1887" s="6">
        <v>1128299</v>
      </c>
      <c r="D1887" s="7">
        <v>44244</v>
      </c>
      <c r="E1887" s="6" t="s">
        <v>28</v>
      </c>
      <c r="F1887" s="6" t="s">
        <v>77</v>
      </c>
      <c r="G1887" s="6" t="s">
        <v>60</v>
      </c>
      <c r="H1887" s="6" t="s">
        <v>20</v>
      </c>
      <c r="I1887" s="8">
        <v>0.45</v>
      </c>
      <c r="J1887" s="9">
        <v>2500</v>
      </c>
      <c r="K1887" s="10">
        <f t="shared" si="14"/>
        <v>1125</v>
      </c>
      <c r="L1887" s="10">
        <f t="shared" si="15"/>
        <v>449.99999999999994</v>
      </c>
      <c r="M1887" s="11">
        <v>0.39999999999999997</v>
      </c>
      <c r="O1887" s="16"/>
      <c r="P1887" s="14"/>
      <c r="Q1887" s="12"/>
      <c r="R1887" s="13"/>
    </row>
    <row r="1888" spans="1:18" ht="15.75" customHeight="1">
      <c r="A1888" s="1"/>
      <c r="B1888" s="6" t="s">
        <v>27</v>
      </c>
      <c r="C1888" s="6">
        <v>1128299</v>
      </c>
      <c r="D1888" s="7">
        <v>44244</v>
      </c>
      <c r="E1888" s="6" t="s">
        <v>28</v>
      </c>
      <c r="F1888" s="6" t="s">
        <v>77</v>
      </c>
      <c r="G1888" s="6" t="s">
        <v>60</v>
      </c>
      <c r="H1888" s="6" t="s">
        <v>21</v>
      </c>
      <c r="I1888" s="8">
        <v>0.50000000000000011</v>
      </c>
      <c r="J1888" s="9">
        <v>1750</v>
      </c>
      <c r="K1888" s="10">
        <f t="shared" si="14"/>
        <v>875.00000000000023</v>
      </c>
      <c r="L1888" s="10">
        <f t="shared" si="15"/>
        <v>393.75000000000011</v>
      </c>
      <c r="M1888" s="11">
        <v>0.45</v>
      </c>
      <c r="O1888" s="16"/>
      <c r="P1888" s="14"/>
      <c r="Q1888" s="12"/>
      <c r="R1888" s="13"/>
    </row>
    <row r="1889" spans="1:18" ht="15.75" customHeight="1">
      <c r="A1889" s="1"/>
      <c r="B1889" s="6" t="s">
        <v>27</v>
      </c>
      <c r="C1889" s="6">
        <v>1128299</v>
      </c>
      <c r="D1889" s="7">
        <v>44244</v>
      </c>
      <c r="E1889" s="6" t="s">
        <v>28</v>
      </c>
      <c r="F1889" s="6" t="s">
        <v>77</v>
      </c>
      <c r="G1889" s="6" t="s">
        <v>60</v>
      </c>
      <c r="H1889" s="6" t="s">
        <v>22</v>
      </c>
      <c r="I1889" s="8">
        <v>0.45</v>
      </c>
      <c r="J1889" s="9">
        <v>3750</v>
      </c>
      <c r="K1889" s="10">
        <f t="shared" si="14"/>
        <v>1687.5</v>
      </c>
      <c r="L1889" s="10">
        <f t="shared" si="15"/>
        <v>590.625</v>
      </c>
      <c r="M1889" s="11">
        <v>0.35</v>
      </c>
      <c r="O1889" s="16"/>
      <c r="P1889" s="14"/>
      <c r="Q1889" s="12"/>
      <c r="R1889" s="13"/>
    </row>
    <row r="1890" spans="1:18" ht="15.75" customHeight="1">
      <c r="A1890" s="1"/>
      <c r="B1890" s="6" t="s">
        <v>27</v>
      </c>
      <c r="C1890" s="6">
        <v>1128299</v>
      </c>
      <c r="D1890" s="7">
        <v>44271</v>
      </c>
      <c r="E1890" s="6" t="s">
        <v>28</v>
      </c>
      <c r="F1890" s="6" t="s">
        <v>77</v>
      </c>
      <c r="G1890" s="6" t="s">
        <v>60</v>
      </c>
      <c r="H1890" s="6" t="s">
        <v>17</v>
      </c>
      <c r="I1890" s="8">
        <v>0.45</v>
      </c>
      <c r="J1890" s="9">
        <v>5250</v>
      </c>
      <c r="K1890" s="10">
        <f t="shared" si="14"/>
        <v>2362.5</v>
      </c>
      <c r="L1890" s="10">
        <f t="shared" si="15"/>
        <v>944.99999999999989</v>
      </c>
      <c r="M1890" s="11">
        <v>0.39999999999999997</v>
      </c>
      <c r="O1890" s="16"/>
      <c r="P1890" s="14"/>
      <c r="Q1890" s="12"/>
      <c r="R1890" s="13"/>
    </row>
    <row r="1891" spans="1:18" ht="15.75" customHeight="1">
      <c r="A1891" s="1"/>
      <c r="B1891" s="6" t="s">
        <v>27</v>
      </c>
      <c r="C1891" s="6">
        <v>1128299</v>
      </c>
      <c r="D1891" s="7">
        <v>44271</v>
      </c>
      <c r="E1891" s="6" t="s">
        <v>28</v>
      </c>
      <c r="F1891" s="6" t="s">
        <v>77</v>
      </c>
      <c r="G1891" s="6" t="s">
        <v>60</v>
      </c>
      <c r="H1891" s="6" t="s">
        <v>18</v>
      </c>
      <c r="I1891" s="8">
        <v>0.55000000000000004</v>
      </c>
      <c r="J1891" s="9">
        <v>3750</v>
      </c>
      <c r="K1891" s="10">
        <f t="shared" si="14"/>
        <v>2062.5</v>
      </c>
      <c r="L1891" s="10">
        <f t="shared" si="15"/>
        <v>824.99999999999989</v>
      </c>
      <c r="M1891" s="11">
        <v>0.39999999999999997</v>
      </c>
      <c r="O1891" s="16"/>
      <c r="P1891" s="14"/>
      <c r="Q1891" s="12"/>
      <c r="R1891" s="13"/>
    </row>
    <row r="1892" spans="1:18" ht="15.75" customHeight="1">
      <c r="A1892" s="1"/>
      <c r="B1892" s="6" t="s">
        <v>27</v>
      </c>
      <c r="C1892" s="6">
        <v>1128299</v>
      </c>
      <c r="D1892" s="7">
        <v>44271</v>
      </c>
      <c r="E1892" s="6" t="s">
        <v>28</v>
      </c>
      <c r="F1892" s="6" t="s">
        <v>77</v>
      </c>
      <c r="G1892" s="6" t="s">
        <v>60</v>
      </c>
      <c r="H1892" s="6" t="s">
        <v>19</v>
      </c>
      <c r="I1892" s="8">
        <v>0.6</v>
      </c>
      <c r="J1892" s="9">
        <v>4000</v>
      </c>
      <c r="K1892" s="10">
        <f t="shared" si="14"/>
        <v>2400</v>
      </c>
      <c r="L1892" s="10">
        <f t="shared" si="15"/>
        <v>959.99999999999989</v>
      </c>
      <c r="M1892" s="11">
        <v>0.39999999999999997</v>
      </c>
      <c r="O1892" s="16"/>
      <c r="P1892" s="14"/>
      <c r="Q1892" s="12"/>
      <c r="R1892" s="13"/>
    </row>
    <row r="1893" spans="1:18" ht="15.75" customHeight="1">
      <c r="A1893" s="1"/>
      <c r="B1893" s="6" t="s">
        <v>27</v>
      </c>
      <c r="C1893" s="6">
        <v>1128299</v>
      </c>
      <c r="D1893" s="7">
        <v>44271</v>
      </c>
      <c r="E1893" s="6" t="s">
        <v>28</v>
      </c>
      <c r="F1893" s="6" t="s">
        <v>77</v>
      </c>
      <c r="G1893" s="6" t="s">
        <v>60</v>
      </c>
      <c r="H1893" s="6" t="s">
        <v>20</v>
      </c>
      <c r="I1893" s="8">
        <v>0.55000000000000004</v>
      </c>
      <c r="J1893" s="9">
        <v>3000</v>
      </c>
      <c r="K1893" s="10">
        <f t="shared" si="14"/>
        <v>1650.0000000000002</v>
      </c>
      <c r="L1893" s="10">
        <f t="shared" si="15"/>
        <v>660</v>
      </c>
      <c r="M1893" s="11">
        <v>0.39999999999999997</v>
      </c>
      <c r="O1893" s="16"/>
      <c r="P1893" s="14"/>
      <c r="Q1893" s="12"/>
      <c r="R1893" s="13"/>
    </row>
    <row r="1894" spans="1:18" ht="15.75" customHeight="1">
      <c r="A1894" s="1"/>
      <c r="B1894" s="6" t="s">
        <v>27</v>
      </c>
      <c r="C1894" s="6">
        <v>1128299</v>
      </c>
      <c r="D1894" s="7">
        <v>44271</v>
      </c>
      <c r="E1894" s="6" t="s">
        <v>28</v>
      </c>
      <c r="F1894" s="6" t="s">
        <v>77</v>
      </c>
      <c r="G1894" s="6" t="s">
        <v>60</v>
      </c>
      <c r="H1894" s="6" t="s">
        <v>21</v>
      </c>
      <c r="I1894" s="8">
        <v>0.60000000000000009</v>
      </c>
      <c r="J1894" s="9">
        <v>1500</v>
      </c>
      <c r="K1894" s="10">
        <f t="shared" si="14"/>
        <v>900.00000000000011</v>
      </c>
      <c r="L1894" s="10">
        <f t="shared" si="15"/>
        <v>405.00000000000006</v>
      </c>
      <c r="M1894" s="11">
        <v>0.45</v>
      </c>
      <c r="O1894" s="16"/>
      <c r="P1894" s="14"/>
      <c r="Q1894" s="12"/>
      <c r="R1894" s="13"/>
    </row>
    <row r="1895" spans="1:18" ht="15.75" customHeight="1">
      <c r="A1895" s="1"/>
      <c r="B1895" s="6" t="s">
        <v>27</v>
      </c>
      <c r="C1895" s="6">
        <v>1128299</v>
      </c>
      <c r="D1895" s="7">
        <v>44271</v>
      </c>
      <c r="E1895" s="6" t="s">
        <v>28</v>
      </c>
      <c r="F1895" s="6" t="s">
        <v>77</v>
      </c>
      <c r="G1895" s="6" t="s">
        <v>60</v>
      </c>
      <c r="H1895" s="6" t="s">
        <v>22</v>
      </c>
      <c r="I1895" s="8">
        <v>0.45</v>
      </c>
      <c r="J1895" s="9">
        <v>3500</v>
      </c>
      <c r="K1895" s="10">
        <f t="shared" si="14"/>
        <v>1575</v>
      </c>
      <c r="L1895" s="10">
        <f t="shared" si="15"/>
        <v>551.25</v>
      </c>
      <c r="M1895" s="11">
        <v>0.35</v>
      </c>
      <c r="O1895" s="16"/>
      <c r="P1895" s="14"/>
      <c r="Q1895" s="12"/>
      <c r="R1895" s="13"/>
    </row>
    <row r="1896" spans="1:18" ht="15.75" customHeight="1">
      <c r="A1896" s="1"/>
      <c r="B1896" s="6" t="s">
        <v>27</v>
      </c>
      <c r="C1896" s="6">
        <v>1128299</v>
      </c>
      <c r="D1896" s="7">
        <v>44303</v>
      </c>
      <c r="E1896" s="6" t="s">
        <v>28</v>
      </c>
      <c r="F1896" s="6" t="s">
        <v>77</v>
      </c>
      <c r="G1896" s="6" t="s">
        <v>60</v>
      </c>
      <c r="H1896" s="6" t="s">
        <v>17</v>
      </c>
      <c r="I1896" s="8">
        <v>0.5</v>
      </c>
      <c r="J1896" s="9">
        <v>5250</v>
      </c>
      <c r="K1896" s="10">
        <f t="shared" si="14"/>
        <v>2625</v>
      </c>
      <c r="L1896" s="10">
        <f t="shared" si="15"/>
        <v>1050</v>
      </c>
      <c r="M1896" s="11">
        <v>0.39999999999999997</v>
      </c>
      <c r="O1896" s="16"/>
      <c r="P1896" s="14"/>
      <c r="Q1896" s="12"/>
      <c r="R1896" s="13"/>
    </row>
    <row r="1897" spans="1:18" ht="15.75" customHeight="1">
      <c r="A1897" s="1"/>
      <c r="B1897" s="6" t="s">
        <v>27</v>
      </c>
      <c r="C1897" s="6">
        <v>1128299</v>
      </c>
      <c r="D1897" s="7">
        <v>44303</v>
      </c>
      <c r="E1897" s="6" t="s">
        <v>28</v>
      </c>
      <c r="F1897" s="6" t="s">
        <v>77</v>
      </c>
      <c r="G1897" s="6" t="s">
        <v>60</v>
      </c>
      <c r="H1897" s="6" t="s">
        <v>18</v>
      </c>
      <c r="I1897" s="8">
        <v>0.55000000000000004</v>
      </c>
      <c r="J1897" s="9">
        <v>3250</v>
      </c>
      <c r="K1897" s="10">
        <f t="shared" si="14"/>
        <v>1787.5000000000002</v>
      </c>
      <c r="L1897" s="10">
        <f t="shared" si="15"/>
        <v>715</v>
      </c>
      <c r="M1897" s="11">
        <v>0.39999999999999997</v>
      </c>
      <c r="O1897" s="16"/>
      <c r="P1897" s="14"/>
      <c r="Q1897" s="12"/>
      <c r="R1897" s="13"/>
    </row>
    <row r="1898" spans="1:18" ht="15.75" customHeight="1">
      <c r="A1898" s="1"/>
      <c r="B1898" s="6" t="s">
        <v>27</v>
      </c>
      <c r="C1898" s="6">
        <v>1128299</v>
      </c>
      <c r="D1898" s="7">
        <v>44303</v>
      </c>
      <c r="E1898" s="6" t="s">
        <v>28</v>
      </c>
      <c r="F1898" s="6" t="s">
        <v>77</v>
      </c>
      <c r="G1898" s="6" t="s">
        <v>60</v>
      </c>
      <c r="H1898" s="6" t="s">
        <v>19</v>
      </c>
      <c r="I1898" s="8">
        <v>0.55000000000000004</v>
      </c>
      <c r="J1898" s="9">
        <v>3750</v>
      </c>
      <c r="K1898" s="10">
        <f t="shared" si="14"/>
        <v>2062.5</v>
      </c>
      <c r="L1898" s="10">
        <f t="shared" si="15"/>
        <v>824.99999999999989</v>
      </c>
      <c r="M1898" s="11">
        <v>0.39999999999999997</v>
      </c>
      <c r="O1898" s="16"/>
      <c r="P1898" s="14"/>
      <c r="Q1898" s="12"/>
      <c r="R1898" s="13"/>
    </row>
    <row r="1899" spans="1:18" ht="15.75" customHeight="1">
      <c r="A1899" s="1"/>
      <c r="B1899" s="6" t="s">
        <v>27</v>
      </c>
      <c r="C1899" s="6">
        <v>1128299</v>
      </c>
      <c r="D1899" s="7">
        <v>44303</v>
      </c>
      <c r="E1899" s="6" t="s">
        <v>28</v>
      </c>
      <c r="F1899" s="6" t="s">
        <v>77</v>
      </c>
      <c r="G1899" s="6" t="s">
        <v>60</v>
      </c>
      <c r="H1899" s="6" t="s">
        <v>20</v>
      </c>
      <c r="I1899" s="8">
        <v>0.40000000000000008</v>
      </c>
      <c r="J1899" s="9">
        <v>2750</v>
      </c>
      <c r="K1899" s="10">
        <f t="shared" si="14"/>
        <v>1100.0000000000002</v>
      </c>
      <c r="L1899" s="10">
        <f t="shared" si="15"/>
        <v>440.00000000000006</v>
      </c>
      <c r="M1899" s="11">
        <v>0.39999999999999997</v>
      </c>
      <c r="O1899" s="16"/>
      <c r="P1899" s="14"/>
      <c r="Q1899" s="12"/>
      <c r="R1899" s="13"/>
    </row>
    <row r="1900" spans="1:18" ht="15.75" customHeight="1">
      <c r="A1900" s="1"/>
      <c r="B1900" s="6" t="s">
        <v>27</v>
      </c>
      <c r="C1900" s="6">
        <v>1128299</v>
      </c>
      <c r="D1900" s="7">
        <v>44303</v>
      </c>
      <c r="E1900" s="6" t="s">
        <v>28</v>
      </c>
      <c r="F1900" s="6" t="s">
        <v>77</v>
      </c>
      <c r="G1900" s="6" t="s">
        <v>60</v>
      </c>
      <c r="H1900" s="6" t="s">
        <v>21</v>
      </c>
      <c r="I1900" s="8">
        <v>0.45000000000000012</v>
      </c>
      <c r="J1900" s="9">
        <v>1750</v>
      </c>
      <c r="K1900" s="10">
        <f t="shared" si="14"/>
        <v>787.50000000000023</v>
      </c>
      <c r="L1900" s="10">
        <f t="shared" si="15"/>
        <v>354.37500000000011</v>
      </c>
      <c r="M1900" s="11">
        <v>0.45</v>
      </c>
      <c r="O1900" s="16"/>
      <c r="P1900" s="14"/>
      <c r="Q1900" s="12"/>
      <c r="R1900" s="13"/>
    </row>
    <row r="1901" spans="1:18" ht="15.75" customHeight="1">
      <c r="A1901" s="1"/>
      <c r="B1901" s="6" t="s">
        <v>27</v>
      </c>
      <c r="C1901" s="6">
        <v>1128299</v>
      </c>
      <c r="D1901" s="7">
        <v>44303</v>
      </c>
      <c r="E1901" s="6" t="s">
        <v>28</v>
      </c>
      <c r="F1901" s="6" t="s">
        <v>77</v>
      </c>
      <c r="G1901" s="6" t="s">
        <v>60</v>
      </c>
      <c r="H1901" s="6" t="s">
        <v>22</v>
      </c>
      <c r="I1901" s="8">
        <v>0.60000000000000009</v>
      </c>
      <c r="J1901" s="9">
        <v>3500</v>
      </c>
      <c r="K1901" s="10">
        <f t="shared" si="14"/>
        <v>2100.0000000000005</v>
      </c>
      <c r="L1901" s="10">
        <f t="shared" si="15"/>
        <v>735.00000000000011</v>
      </c>
      <c r="M1901" s="11">
        <v>0.35</v>
      </c>
      <c r="O1901" s="16"/>
      <c r="P1901" s="14"/>
      <c r="Q1901" s="12"/>
      <c r="R1901" s="13"/>
    </row>
    <row r="1902" spans="1:18" ht="15.75" customHeight="1">
      <c r="A1902" s="1"/>
      <c r="B1902" s="6" t="s">
        <v>27</v>
      </c>
      <c r="C1902" s="6">
        <v>1128299</v>
      </c>
      <c r="D1902" s="7">
        <v>44334</v>
      </c>
      <c r="E1902" s="6" t="s">
        <v>28</v>
      </c>
      <c r="F1902" s="6" t="s">
        <v>77</v>
      </c>
      <c r="G1902" s="6" t="s">
        <v>60</v>
      </c>
      <c r="H1902" s="6" t="s">
        <v>17</v>
      </c>
      <c r="I1902" s="8">
        <v>0.45</v>
      </c>
      <c r="J1902" s="9">
        <v>5500</v>
      </c>
      <c r="K1902" s="10">
        <f t="shared" si="14"/>
        <v>2475</v>
      </c>
      <c r="L1902" s="10">
        <f t="shared" si="15"/>
        <v>989.99999999999989</v>
      </c>
      <c r="M1902" s="11">
        <v>0.39999999999999997</v>
      </c>
      <c r="O1902" s="16"/>
      <c r="P1902" s="14"/>
      <c r="Q1902" s="12"/>
      <c r="R1902" s="13"/>
    </row>
    <row r="1903" spans="1:18" ht="15.75" customHeight="1">
      <c r="A1903" s="1"/>
      <c r="B1903" s="6" t="s">
        <v>27</v>
      </c>
      <c r="C1903" s="6">
        <v>1128299</v>
      </c>
      <c r="D1903" s="7">
        <v>44334</v>
      </c>
      <c r="E1903" s="6" t="s">
        <v>28</v>
      </c>
      <c r="F1903" s="6" t="s">
        <v>77</v>
      </c>
      <c r="G1903" s="6" t="s">
        <v>60</v>
      </c>
      <c r="H1903" s="6" t="s">
        <v>18</v>
      </c>
      <c r="I1903" s="8">
        <v>0.5</v>
      </c>
      <c r="J1903" s="9">
        <v>4000</v>
      </c>
      <c r="K1903" s="10">
        <f t="shared" si="14"/>
        <v>2000</v>
      </c>
      <c r="L1903" s="10">
        <f t="shared" si="15"/>
        <v>799.99999999999989</v>
      </c>
      <c r="M1903" s="11">
        <v>0.39999999999999997</v>
      </c>
      <c r="O1903" s="16"/>
      <c r="P1903" s="14"/>
      <c r="Q1903" s="12"/>
      <c r="R1903" s="13"/>
    </row>
    <row r="1904" spans="1:18" ht="15.75" customHeight="1">
      <c r="A1904" s="1"/>
      <c r="B1904" s="6" t="s">
        <v>27</v>
      </c>
      <c r="C1904" s="6">
        <v>1128299</v>
      </c>
      <c r="D1904" s="7">
        <v>44334</v>
      </c>
      <c r="E1904" s="6" t="s">
        <v>28</v>
      </c>
      <c r="F1904" s="6" t="s">
        <v>77</v>
      </c>
      <c r="G1904" s="6" t="s">
        <v>60</v>
      </c>
      <c r="H1904" s="6" t="s">
        <v>19</v>
      </c>
      <c r="I1904" s="8">
        <v>0.5</v>
      </c>
      <c r="J1904" s="9">
        <v>4000</v>
      </c>
      <c r="K1904" s="10">
        <f t="shared" si="14"/>
        <v>2000</v>
      </c>
      <c r="L1904" s="10">
        <f t="shared" si="15"/>
        <v>799.99999999999989</v>
      </c>
      <c r="M1904" s="11">
        <v>0.39999999999999997</v>
      </c>
      <c r="O1904" s="16"/>
      <c r="P1904" s="14"/>
      <c r="Q1904" s="12"/>
      <c r="R1904" s="13"/>
    </row>
    <row r="1905" spans="1:18" ht="15.75" customHeight="1">
      <c r="A1905" s="1"/>
      <c r="B1905" s="6" t="s">
        <v>27</v>
      </c>
      <c r="C1905" s="6">
        <v>1128299</v>
      </c>
      <c r="D1905" s="7">
        <v>44334</v>
      </c>
      <c r="E1905" s="6" t="s">
        <v>28</v>
      </c>
      <c r="F1905" s="6" t="s">
        <v>77</v>
      </c>
      <c r="G1905" s="6" t="s">
        <v>60</v>
      </c>
      <c r="H1905" s="6" t="s">
        <v>20</v>
      </c>
      <c r="I1905" s="8">
        <v>0.45</v>
      </c>
      <c r="J1905" s="9">
        <v>3250</v>
      </c>
      <c r="K1905" s="10">
        <f t="shared" si="14"/>
        <v>1462.5</v>
      </c>
      <c r="L1905" s="10">
        <f t="shared" si="15"/>
        <v>585</v>
      </c>
      <c r="M1905" s="11">
        <v>0.39999999999999997</v>
      </c>
      <c r="O1905" s="16"/>
      <c r="P1905" s="14"/>
      <c r="Q1905" s="12"/>
      <c r="R1905" s="13"/>
    </row>
    <row r="1906" spans="1:18" ht="15.75" customHeight="1">
      <c r="A1906" s="1"/>
      <c r="B1906" s="6" t="s">
        <v>27</v>
      </c>
      <c r="C1906" s="6">
        <v>1128299</v>
      </c>
      <c r="D1906" s="7">
        <v>44334</v>
      </c>
      <c r="E1906" s="6" t="s">
        <v>28</v>
      </c>
      <c r="F1906" s="6" t="s">
        <v>77</v>
      </c>
      <c r="G1906" s="6" t="s">
        <v>60</v>
      </c>
      <c r="H1906" s="6" t="s">
        <v>21</v>
      </c>
      <c r="I1906" s="8">
        <v>0.39999999999999997</v>
      </c>
      <c r="J1906" s="9">
        <v>2250</v>
      </c>
      <c r="K1906" s="10">
        <f t="shared" si="14"/>
        <v>899.99999999999989</v>
      </c>
      <c r="L1906" s="10">
        <f t="shared" si="15"/>
        <v>404.99999999999994</v>
      </c>
      <c r="M1906" s="11">
        <v>0.45</v>
      </c>
      <c r="O1906" s="16"/>
      <c r="P1906" s="14"/>
      <c r="Q1906" s="12"/>
      <c r="R1906" s="13"/>
    </row>
    <row r="1907" spans="1:18" ht="15.75" customHeight="1">
      <c r="A1907" s="1"/>
      <c r="B1907" s="6" t="s">
        <v>27</v>
      </c>
      <c r="C1907" s="6">
        <v>1128299</v>
      </c>
      <c r="D1907" s="7">
        <v>44334</v>
      </c>
      <c r="E1907" s="6" t="s">
        <v>28</v>
      </c>
      <c r="F1907" s="6" t="s">
        <v>77</v>
      </c>
      <c r="G1907" s="6" t="s">
        <v>60</v>
      </c>
      <c r="H1907" s="6" t="s">
        <v>22</v>
      </c>
      <c r="I1907" s="8">
        <v>0.65</v>
      </c>
      <c r="J1907" s="9">
        <v>5750</v>
      </c>
      <c r="K1907" s="10">
        <f t="shared" si="14"/>
        <v>3737.5</v>
      </c>
      <c r="L1907" s="10">
        <f t="shared" si="15"/>
        <v>1308.125</v>
      </c>
      <c r="M1907" s="11">
        <v>0.35</v>
      </c>
      <c r="O1907" s="16"/>
      <c r="P1907" s="14"/>
      <c r="Q1907" s="12"/>
      <c r="R1907" s="13"/>
    </row>
    <row r="1908" spans="1:18" ht="15.75" customHeight="1">
      <c r="A1908" s="1"/>
      <c r="B1908" s="6" t="s">
        <v>27</v>
      </c>
      <c r="C1908" s="6">
        <v>1128299</v>
      </c>
      <c r="D1908" s="7">
        <v>44364</v>
      </c>
      <c r="E1908" s="6" t="s">
        <v>28</v>
      </c>
      <c r="F1908" s="6" t="s">
        <v>77</v>
      </c>
      <c r="G1908" s="6" t="s">
        <v>60</v>
      </c>
      <c r="H1908" s="6" t="s">
        <v>17</v>
      </c>
      <c r="I1908" s="8">
        <v>0.6</v>
      </c>
      <c r="J1908" s="9">
        <v>8250</v>
      </c>
      <c r="K1908" s="10">
        <f t="shared" si="14"/>
        <v>4950</v>
      </c>
      <c r="L1908" s="10">
        <f t="shared" si="15"/>
        <v>1979.9999999999998</v>
      </c>
      <c r="M1908" s="11">
        <v>0.39999999999999997</v>
      </c>
      <c r="O1908" s="16"/>
      <c r="P1908" s="14"/>
      <c r="Q1908" s="12"/>
      <c r="R1908" s="13"/>
    </row>
    <row r="1909" spans="1:18" ht="15.75" customHeight="1">
      <c r="A1909" s="1"/>
      <c r="B1909" s="6" t="s">
        <v>27</v>
      </c>
      <c r="C1909" s="6">
        <v>1128299</v>
      </c>
      <c r="D1909" s="7">
        <v>44364</v>
      </c>
      <c r="E1909" s="6" t="s">
        <v>28</v>
      </c>
      <c r="F1909" s="6" t="s">
        <v>77</v>
      </c>
      <c r="G1909" s="6" t="s">
        <v>60</v>
      </c>
      <c r="H1909" s="6" t="s">
        <v>18</v>
      </c>
      <c r="I1909" s="8">
        <v>0.7</v>
      </c>
      <c r="J1909" s="9">
        <v>7000</v>
      </c>
      <c r="K1909" s="10">
        <f t="shared" si="14"/>
        <v>4900</v>
      </c>
      <c r="L1909" s="10">
        <f t="shared" si="15"/>
        <v>1959.9999999999998</v>
      </c>
      <c r="M1909" s="11">
        <v>0.39999999999999997</v>
      </c>
      <c r="O1909" s="16"/>
      <c r="P1909" s="14"/>
      <c r="Q1909" s="12"/>
      <c r="R1909" s="13"/>
    </row>
    <row r="1910" spans="1:18" ht="15.75" customHeight="1">
      <c r="A1910" s="1"/>
      <c r="B1910" s="6" t="s">
        <v>27</v>
      </c>
      <c r="C1910" s="6">
        <v>1128299</v>
      </c>
      <c r="D1910" s="7">
        <v>44364</v>
      </c>
      <c r="E1910" s="6" t="s">
        <v>28</v>
      </c>
      <c r="F1910" s="6" t="s">
        <v>77</v>
      </c>
      <c r="G1910" s="6" t="s">
        <v>60</v>
      </c>
      <c r="H1910" s="6" t="s">
        <v>19</v>
      </c>
      <c r="I1910" s="8">
        <v>0.85</v>
      </c>
      <c r="J1910" s="9">
        <v>7000</v>
      </c>
      <c r="K1910" s="10">
        <f t="shared" si="14"/>
        <v>5950</v>
      </c>
      <c r="L1910" s="10">
        <f t="shared" si="15"/>
        <v>2380</v>
      </c>
      <c r="M1910" s="11">
        <v>0.39999999999999997</v>
      </c>
      <c r="O1910" s="16"/>
      <c r="P1910" s="14"/>
      <c r="Q1910" s="12"/>
      <c r="R1910" s="13"/>
    </row>
    <row r="1911" spans="1:18" ht="15.75" customHeight="1">
      <c r="A1911" s="1"/>
      <c r="B1911" s="6" t="s">
        <v>27</v>
      </c>
      <c r="C1911" s="6">
        <v>1128299</v>
      </c>
      <c r="D1911" s="7">
        <v>44364</v>
      </c>
      <c r="E1911" s="6" t="s">
        <v>28</v>
      </c>
      <c r="F1911" s="6" t="s">
        <v>77</v>
      </c>
      <c r="G1911" s="6" t="s">
        <v>60</v>
      </c>
      <c r="H1911" s="6" t="s">
        <v>20</v>
      </c>
      <c r="I1911" s="8">
        <v>0.85</v>
      </c>
      <c r="J1911" s="9">
        <v>5750</v>
      </c>
      <c r="K1911" s="10">
        <f t="shared" si="14"/>
        <v>4887.5</v>
      </c>
      <c r="L1911" s="10">
        <f t="shared" si="15"/>
        <v>1954.9999999999998</v>
      </c>
      <c r="M1911" s="11">
        <v>0.39999999999999997</v>
      </c>
      <c r="O1911" s="16"/>
      <c r="P1911" s="14"/>
      <c r="Q1911" s="12"/>
      <c r="R1911" s="13"/>
    </row>
    <row r="1912" spans="1:18" ht="15.75" customHeight="1">
      <c r="A1912" s="1"/>
      <c r="B1912" s="6" t="s">
        <v>27</v>
      </c>
      <c r="C1912" s="6">
        <v>1128299</v>
      </c>
      <c r="D1912" s="7">
        <v>44364</v>
      </c>
      <c r="E1912" s="6" t="s">
        <v>28</v>
      </c>
      <c r="F1912" s="6" t="s">
        <v>77</v>
      </c>
      <c r="G1912" s="6" t="s">
        <v>60</v>
      </c>
      <c r="H1912" s="6" t="s">
        <v>21</v>
      </c>
      <c r="I1912" s="8">
        <v>0.95000000000000007</v>
      </c>
      <c r="J1912" s="9">
        <v>4500</v>
      </c>
      <c r="K1912" s="10">
        <f t="shared" si="14"/>
        <v>4275</v>
      </c>
      <c r="L1912" s="10">
        <f t="shared" si="15"/>
        <v>1923.75</v>
      </c>
      <c r="M1912" s="11">
        <v>0.45</v>
      </c>
      <c r="O1912" s="16"/>
      <c r="P1912" s="14"/>
      <c r="Q1912" s="12"/>
      <c r="R1912" s="13"/>
    </row>
    <row r="1913" spans="1:18" ht="15.75" customHeight="1">
      <c r="A1913" s="1"/>
      <c r="B1913" s="6" t="s">
        <v>27</v>
      </c>
      <c r="C1913" s="6">
        <v>1128299</v>
      </c>
      <c r="D1913" s="7">
        <v>44364</v>
      </c>
      <c r="E1913" s="6" t="s">
        <v>28</v>
      </c>
      <c r="F1913" s="6" t="s">
        <v>77</v>
      </c>
      <c r="G1913" s="6" t="s">
        <v>60</v>
      </c>
      <c r="H1913" s="6" t="s">
        <v>22</v>
      </c>
      <c r="I1913" s="8">
        <v>1.1000000000000001</v>
      </c>
      <c r="J1913" s="9">
        <v>7500</v>
      </c>
      <c r="K1913" s="10">
        <f t="shared" si="14"/>
        <v>8250</v>
      </c>
      <c r="L1913" s="10">
        <f t="shared" si="15"/>
        <v>2887.5</v>
      </c>
      <c r="M1913" s="11">
        <v>0.35</v>
      </c>
      <c r="O1913" s="16"/>
      <c r="P1913" s="14"/>
      <c r="Q1913" s="12"/>
      <c r="R1913" s="13"/>
    </row>
    <row r="1914" spans="1:18" ht="15.75" customHeight="1">
      <c r="A1914" s="1"/>
      <c r="B1914" s="6" t="s">
        <v>27</v>
      </c>
      <c r="C1914" s="6">
        <v>1128299</v>
      </c>
      <c r="D1914" s="7">
        <v>44393</v>
      </c>
      <c r="E1914" s="6" t="s">
        <v>28</v>
      </c>
      <c r="F1914" s="6" t="s">
        <v>77</v>
      </c>
      <c r="G1914" s="6" t="s">
        <v>60</v>
      </c>
      <c r="H1914" s="6" t="s">
        <v>17</v>
      </c>
      <c r="I1914" s="8">
        <v>0.9</v>
      </c>
      <c r="J1914" s="9">
        <v>9000</v>
      </c>
      <c r="K1914" s="10">
        <f t="shared" si="14"/>
        <v>8100</v>
      </c>
      <c r="L1914" s="10">
        <f t="shared" si="15"/>
        <v>3239.9999999999995</v>
      </c>
      <c r="M1914" s="11">
        <v>0.39999999999999997</v>
      </c>
      <c r="O1914" s="16"/>
      <c r="P1914" s="14"/>
      <c r="Q1914" s="12"/>
      <c r="R1914" s="13"/>
    </row>
    <row r="1915" spans="1:18" ht="15.75" customHeight="1">
      <c r="A1915" s="1"/>
      <c r="B1915" s="6" t="s">
        <v>27</v>
      </c>
      <c r="C1915" s="6">
        <v>1128299</v>
      </c>
      <c r="D1915" s="7">
        <v>44393</v>
      </c>
      <c r="E1915" s="6" t="s">
        <v>28</v>
      </c>
      <c r="F1915" s="6" t="s">
        <v>77</v>
      </c>
      <c r="G1915" s="6" t="s">
        <v>60</v>
      </c>
      <c r="H1915" s="6" t="s">
        <v>18</v>
      </c>
      <c r="I1915" s="8">
        <v>0.95000000000000007</v>
      </c>
      <c r="J1915" s="9">
        <v>7500</v>
      </c>
      <c r="K1915" s="10">
        <f t="shared" si="14"/>
        <v>7125.0000000000009</v>
      </c>
      <c r="L1915" s="10">
        <f t="shared" si="15"/>
        <v>2850</v>
      </c>
      <c r="M1915" s="11">
        <v>0.39999999999999997</v>
      </c>
      <c r="O1915" s="16"/>
      <c r="P1915" s="14"/>
      <c r="Q1915" s="12"/>
      <c r="R1915" s="13"/>
    </row>
    <row r="1916" spans="1:18" ht="15.75" customHeight="1">
      <c r="A1916" s="1"/>
      <c r="B1916" s="6" t="s">
        <v>27</v>
      </c>
      <c r="C1916" s="6">
        <v>1128299</v>
      </c>
      <c r="D1916" s="7">
        <v>44393</v>
      </c>
      <c r="E1916" s="6" t="s">
        <v>28</v>
      </c>
      <c r="F1916" s="6" t="s">
        <v>77</v>
      </c>
      <c r="G1916" s="6" t="s">
        <v>60</v>
      </c>
      <c r="H1916" s="6" t="s">
        <v>19</v>
      </c>
      <c r="I1916" s="8">
        <v>0.95000000000000007</v>
      </c>
      <c r="J1916" s="9">
        <v>7000</v>
      </c>
      <c r="K1916" s="10">
        <f t="shared" si="14"/>
        <v>6650.0000000000009</v>
      </c>
      <c r="L1916" s="10">
        <f t="shared" si="15"/>
        <v>2660</v>
      </c>
      <c r="M1916" s="11">
        <v>0.39999999999999997</v>
      </c>
      <c r="O1916" s="16"/>
      <c r="P1916" s="14"/>
      <c r="Q1916" s="12"/>
      <c r="R1916" s="13"/>
    </row>
    <row r="1917" spans="1:18" ht="15.75" customHeight="1">
      <c r="A1917" s="1"/>
      <c r="B1917" s="6" t="s">
        <v>27</v>
      </c>
      <c r="C1917" s="6">
        <v>1128299</v>
      </c>
      <c r="D1917" s="7">
        <v>44393</v>
      </c>
      <c r="E1917" s="6" t="s">
        <v>28</v>
      </c>
      <c r="F1917" s="6" t="s">
        <v>77</v>
      </c>
      <c r="G1917" s="6" t="s">
        <v>60</v>
      </c>
      <c r="H1917" s="6" t="s">
        <v>20</v>
      </c>
      <c r="I1917" s="8">
        <v>0.9</v>
      </c>
      <c r="J1917" s="9">
        <v>6000</v>
      </c>
      <c r="K1917" s="10">
        <f t="shared" si="14"/>
        <v>5400</v>
      </c>
      <c r="L1917" s="10">
        <f t="shared" si="15"/>
        <v>2160</v>
      </c>
      <c r="M1917" s="11">
        <v>0.39999999999999997</v>
      </c>
      <c r="O1917" s="16"/>
      <c r="P1917" s="14"/>
      <c r="Q1917" s="12"/>
      <c r="R1917" s="13"/>
    </row>
    <row r="1918" spans="1:18" ht="15.75" customHeight="1">
      <c r="A1918" s="1"/>
      <c r="B1918" s="6" t="s">
        <v>27</v>
      </c>
      <c r="C1918" s="6">
        <v>1128299</v>
      </c>
      <c r="D1918" s="7">
        <v>44393</v>
      </c>
      <c r="E1918" s="6" t="s">
        <v>28</v>
      </c>
      <c r="F1918" s="6" t="s">
        <v>77</v>
      </c>
      <c r="G1918" s="6" t="s">
        <v>60</v>
      </c>
      <c r="H1918" s="6" t="s">
        <v>21</v>
      </c>
      <c r="I1918" s="8">
        <v>0.95000000000000007</v>
      </c>
      <c r="J1918" s="9">
        <v>6500</v>
      </c>
      <c r="K1918" s="10">
        <f t="shared" si="14"/>
        <v>6175</v>
      </c>
      <c r="L1918" s="10">
        <f t="shared" si="15"/>
        <v>2778.75</v>
      </c>
      <c r="M1918" s="11">
        <v>0.45</v>
      </c>
      <c r="O1918" s="16"/>
      <c r="P1918" s="14"/>
      <c r="Q1918" s="12"/>
      <c r="R1918" s="13"/>
    </row>
    <row r="1919" spans="1:18" ht="15.75" customHeight="1">
      <c r="A1919" s="1"/>
      <c r="B1919" s="6" t="s">
        <v>27</v>
      </c>
      <c r="C1919" s="6">
        <v>1128299</v>
      </c>
      <c r="D1919" s="7">
        <v>44393</v>
      </c>
      <c r="E1919" s="6" t="s">
        <v>28</v>
      </c>
      <c r="F1919" s="6" t="s">
        <v>77</v>
      </c>
      <c r="G1919" s="6" t="s">
        <v>60</v>
      </c>
      <c r="H1919" s="6" t="s">
        <v>22</v>
      </c>
      <c r="I1919" s="8">
        <v>1.1000000000000001</v>
      </c>
      <c r="J1919" s="9">
        <v>6500</v>
      </c>
      <c r="K1919" s="10">
        <f t="shared" si="14"/>
        <v>7150.0000000000009</v>
      </c>
      <c r="L1919" s="10">
        <f t="shared" si="15"/>
        <v>2502.5</v>
      </c>
      <c r="M1919" s="11">
        <v>0.35</v>
      </c>
      <c r="O1919" s="16"/>
      <c r="P1919" s="14"/>
      <c r="Q1919" s="12"/>
      <c r="R1919" s="13"/>
    </row>
    <row r="1920" spans="1:18" ht="15.75" customHeight="1">
      <c r="A1920" s="1"/>
      <c r="B1920" s="6" t="s">
        <v>27</v>
      </c>
      <c r="C1920" s="6">
        <v>1128299</v>
      </c>
      <c r="D1920" s="7">
        <v>44425</v>
      </c>
      <c r="E1920" s="6" t="s">
        <v>28</v>
      </c>
      <c r="F1920" s="6" t="s">
        <v>77</v>
      </c>
      <c r="G1920" s="6" t="s">
        <v>60</v>
      </c>
      <c r="H1920" s="6" t="s">
        <v>17</v>
      </c>
      <c r="I1920" s="8">
        <v>0.95000000000000007</v>
      </c>
      <c r="J1920" s="9">
        <v>8500</v>
      </c>
      <c r="K1920" s="10">
        <f t="shared" si="14"/>
        <v>8075.0000000000009</v>
      </c>
      <c r="L1920" s="10">
        <f t="shared" si="15"/>
        <v>3230</v>
      </c>
      <c r="M1920" s="11">
        <v>0.39999999999999997</v>
      </c>
      <c r="O1920" s="16"/>
      <c r="P1920" s="14"/>
      <c r="Q1920" s="12"/>
      <c r="R1920" s="13"/>
    </row>
    <row r="1921" spans="1:18" ht="15.75" customHeight="1">
      <c r="A1921" s="1"/>
      <c r="B1921" s="6" t="s">
        <v>27</v>
      </c>
      <c r="C1921" s="6">
        <v>1128299</v>
      </c>
      <c r="D1921" s="7">
        <v>44425</v>
      </c>
      <c r="E1921" s="6" t="s">
        <v>28</v>
      </c>
      <c r="F1921" s="6" t="s">
        <v>77</v>
      </c>
      <c r="G1921" s="6" t="s">
        <v>60</v>
      </c>
      <c r="H1921" s="6" t="s">
        <v>18</v>
      </c>
      <c r="I1921" s="8">
        <v>0.85000000000000009</v>
      </c>
      <c r="J1921" s="9">
        <v>8250</v>
      </c>
      <c r="K1921" s="10">
        <f t="shared" si="14"/>
        <v>7012.5000000000009</v>
      </c>
      <c r="L1921" s="10">
        <f t="shared" si="15"/>
        <v>2805</v>
      </c>
      <c r="M1921" s="11">
        <v>0.39999999999999997</v>
      </c>
      <c r="O1921" s="16"/>
      <c r="P1921" s="14"/>
      <c r="Q1921" s="12"/>
      <c r="R1921" s="13"/>
    </row>
    <row r="1922" spans="1:18" ht="15.75" customHeight="1">
      <c r="A1922" s="1"/>
      <c r="B1922" s="6" t="s">
        <v>27</v>
      </c>
      <c r="C1922" s="6">
        <v>1128299</v>
      </c>
      <c r="D1922" s="7">
        <v>44425</v>
      </c>
      <c r="E1922" s="6" t="s">
        <v>28</v>
      </c>
      <c r="F1922" s="6" t="s">
        <v>77</v>
      </c>
      <c r="G1922" s="6" t="s">
        <v>60</v>
      </c>
      <c r="H1922" s="6" t="s">
        <v>19</v>
      </c>
      <c r="I1922" s="8">
        <v>0.75000000000000011</v>
      </c>
      <c r="J1922" s="9">
        <v>7000</v>
      </c>
      <c r="K1922" s="10">
        <f t="shared" si="14"/>
        <v>5250.0000000000009</v>
      </c>
      <c r="L1922" s="10">
        <f t="shared" si="15"/>
        <v>2100</v>
      </c>
      <c r="M1922" s="11">
        <v>0.39999999999999997</v>
      </c>
      <c r="O1922" s="16"/>
      <c r="P1922" s="14"/>
      <c r="Q1922" s="12"/>
      <c r="R1922" s="13"/>
    </row>
    <row r="1923" spans="1:18" ht="15.75" customHeight="1">
      <c r="A1923" s="1"/>
      <c r="B1923" s="6" t="s">
        <v>27</v>
      </c>
      <c r="C1923" s="6">
        <v>1128299</v>
      </c>
      <c r="D1923" s="7">
        <v>44425</v>
      </c>
      <c r="E1923" s="6" t="s">
        <v>28</v>
      </c>
      <c r="F1923" s="6" t="s">
        <v>77</v>
      </c>
      <c r="G1923" s="6" t="s">
        <v>60</v>
      </c>
      <c r="H1923" s="6" t="s">
        <v>20</v>
      </c>
      <c r="I1923" s="8">
        <v>0.75000000000000011</v>
      </c>
      <c r="J1923" s="9">
        <v>4750</v>
      </c>
      <c r="K1923" s="10">
        <f t="shared" si="14"/>
        <v>3562.5000000000005</v>
      </c>
      <c r="L1923" s="10">
        <f t="shared" si="15"/>
        <v>1425</v>
      </c>
      <c r="M1923" s="11">
        <v>0.39999999999999997</v>
      </c>
      <c r="O1923" s="16"/>
      <c r="P1923" s="14"/>
      <c r="Q1923" s="12"/>
      <c r="R1923" s="13"/>
    </row>
    <row r="1924" spans="1:18" ht="15.75" customHeight="1">
      <c r="A1924" s="1"/>
      <c r="B1924" s="6" t="s">
        <v>27</v>
      </c>
      <c r="C1924" s="6">
        <v>1128299</v>
      </c>
      <c r="D1924" s="7">
        <v>44425</v>
      </c>
      <c r="E1924" s="6" t="s">
        <v>28</v>
      </c>
      <c r="F1924" s="6" t="s">
        <v>77</v>
      </c>
      <c r="G1924" s="6" t="s">
        <v>60</v>
      </c>
      <c r="H1924" s="6" t="s">
        <v>21</v>
      </c>
      <c r="I1924" s="8">
        <v>0.64999999999999991</v>
      </c>
      <c r="J1924" s="9">
        <v>4750</v>
      </c>
      <c r="K1924" s="10">
        <f t="shared" si="14"/>
        <v>3087.4999999999995</v>
      </c>
      <c r="L1924" s="10">
        <f t="shared" si="15"/>
        <v>1389.3749999999998</v>
      </c>
      <c r="M1924" s="11">
        <v>0.45</v>
      </c>
      <c r="O1924" s="16"/>
      <c r="P1924" s="14"/>
      <c r="Q1924" s="12"/>
      <c r="R1924" s="13"/>
    </row>
    <row r="1925" spans="1:18" ht="15.75" customHeight="1">
      <c r="A1925" s="1"/>
      <c r="B1925" s="6" t="s">
        <v>27</v>
      </c>
      <c r="C1925" s="6">
        <v>1128299</v>
      </c>
      <c r="D1925" s="7">
        <v>44425</v>
      </c>
      <c r="E1925" s="6" t="s">
        <v>28</v>
      </c>
      <c r="F1925" s="6" t="s">
        <v>77</v>
      </c>
      <c r="G1925" s="6" t="s">
        <v>60</v>
      </c>
      <c r="H1925" s="6" t="s">
        <v>22</v>
      </c>
      <c r="I1925" s="8">
        <v>0.7</v>
      </c>
      <c r="J1925" s="9">
        <v>3000</v>
      </c>
      <c r="K1925" s="10">
        <f t="shared" si="14"/>
        <v>2100</v>
      </c>
      <c r="L1925" s="10">
        <f t="shared" si="15"/>
        <v>735</v>
      </c>
      <c r="M1925" s="11">
        <v>0.35</v>
      </c>
      <c r="O1925" s="16"/>
      <c r="P1925" s="14"/>
      <c r="Q1925" s="12"/>
      <c r="R1925" s="13"/>
    </row>
    <row r="1926" spans="1:18" ht="15.75" customHeight="1">
      <c r="A1926" s="1"/>
      <c r="B1926" s="6" t="s">
        <v>27</v>
      </c>
      <c r="C1926" s="6">
        <v>1128299</v>
      </c>
      <c r="D1926" s="7">
        <v>44457</v>
      </c>
      <c r="E1926" s="6" t="s">
        <v>28</v>
      </c>
      <c r="F1926" s="6" t="s">
        <v>77</v>
      </c>
      <c r="G1926" s="6" t="s">
        <v>60</v>
      </c>
      <c r="H1926" s="6" t="s">
        <v>17</v>
      </c>
      <c r="I1926" s="8">
        <v>0.45000000000000012</v>
      </c>
      <c r="J1926" s="9">
        <v>5000</v>
      </c>
      <c r="K1926" s="10">
        <f t="shared" si="14"/>
        <v>2250.0000000000005</v>
      </c>
      <c r="L1926" s="10">
        <f t="shared" si="15"/>
        <v>900.00000000000011</v>
      </c>
      <c r="M1926" s="11">
        <v>0.39999999999999997</v>
      </c>
      <c r="O1926" s="16"/>
      <c r="P1926" s="14"/>
      <c r="Q1926" s="12"/>
      <c r="R1926" s="13"/>
    </row>
    <row r="1927" spans="1:18" ht="15.75" customHeight="1">
      <c r="A1927" s="1"/>
      <c r="B1927" s="6" t="s">
        <v>27</v>
      </c>
      <c r="C1927" s="6">
        <v>1128299</v>
      </c>
      <c r="D1927" s="7">
        <v>44457</v>
      </c>
      <c r="E1927" s="6" t="s">
        <v>28</v>
      </c>
      <c r="F1927" s="6" t="s">
        <v>77</v>
      </c>
      <c r="G1927" s="6" t="s">
        <v>60</v>
      </c>
      <c r="H1927" s="6" t="s">
        <v>18</v>
      </c>
      <c r="I1927" s="8">
        <v>0.50000000000000011</v>
      </c>
      <c r="J1927" s="9">
        <v>5000</v>
      </c>
      <c r="K1927" s="10">
        <f t="shared" si="14"/>
        <v>2500.0000000000005</v>
      </c>
      <c r="L1927" s="10">
        <f t="shared" si="15"/>
        <v>1000.0000000000001</v>
      </c>
      <c r="M1927" s="11">
        <v>0.39999999999999997</v>
      </c>
      <c r="O1927" s="16"/>
      <c r="P1927" s="14"/>
      <c r="Q1927" s="12"/>
      <c r="R1927" s="13"/>
    </row>
    <row r="1928" spans="1:18" ht="15.75" customHeight="1">
      <c r="A1928" s="1"/>
      <c r="B1928" s="6" t="s">
        <v>27</v>
      </c>
      <c r="C1928" s="6">
        <v>1128299</v>
      </c>
      <c r="D1928" s="7">
        <v>44457</v>
      </c>
      <c r="E1928" s="6" t="s">
        <v>28</v>
      </c>
      <c r="F1928" s="6" t="s">
        <v>77</v>
      </c>
      <c r="G1928" s="6" t="s">
        <v>60</v>
      </c>
      <c r="H1928" s="6" t="s">
        <v>19</v>
      </c>
      <c r="I1928" s="8">
        <v>0.45000000000000012</v>
      </c>
      <c r="J1928" s="9">
        <v>3000</v>
      </c>
      <c r="K1928" s="10">
        <f t="shared" si="14"/>
        <v>1350.0000000000005</v>
      </c>
      <c r="L1928" s="10">
        <f t="shared" si="15"/>
        <v>540.00000000000011</v>
      </c>
      <c r="M1928" s="11">
        <v>0.39999999999999997</v>
      </c>
      <c r="O1928" s="16"/>
      <c r="P1928" s="14"/>
      <c r="Q1928" s="12"/>
      <c r="R1928" s="13"/>
    </row>
    <row r="1929" spans="1:18" ht="15.75" customHeight="1">
      <c r="A1929" s="1"/>
      <c r="B1929" s="6" t="s">
        <v>27</v>
      </c>
      <c r="C1929" s="6">
        <v>1128299</v>
      </c>
      <c r="D1929" s="7">
        <v>44457</v>
      </c>
      <c r="E1929" s="6" t="s">
        <v>28</v>
      </c>
      <c r="F1929" s="6" t="s">
        <v>77</v>
      </c>
      <c r="G1929" s="6" t="s">
        <v>60</v>
      </c>
      <c r="H1929" s="6" t="s">
        <v>20</v>
      </c>
      <c r="I1929" s="8">
        <v>0.45000000000000012</v>
      </c>
      <c r="J1929" s="9">
        <v>2500</v>
      </c>
      <c r="K1929" s="10">
        <f t="shared" si="14"/>
        <v>1125.0000000000002</v>
      </c>
      <c r="L1929" s="10">
        <f t="shared" si="15"/>
        <v>450.00000000000006</v>
      </c>
      <c r="M1929" s="11">
        <v>0.39999999999999997</v>
      </c>
      <c r="O1929" s="16"/>
      <c r="P1929" s="14"/>
      <c r="Q1929" s="12"/>
      <c r="R1929" s="13"/>
    </row>
    <row r="1930" spans="1:18" ht="15.75" customHeight="1">
      <c r="A1930" s="1"/>
      <c r="B1930" s="6" t="s">
        <v>27</v>
      </c>
      <c r="C1930" s="6">
        <v>1128299</v>
      </c>
      <c r="D1930" s="7">
        <v>44457</v>
      </c>
      <c r="E1930" s="6" t="s">
        <v>28</v>
      </c>
      <c r="F1930" s="6" t="s">
        <v>77</v>
      </c>
      <c r="G1930" s="6" t="s">
        <v>60</v>
      </c>
      <c r="H1930" s="6" t="s">
        <v>21</v>
      </c>
      <c r="I1930" s="8">
        <v>0.55000000000000004</v>
      </c>
      <c r="J1930" s="9">
        <v>2750</v>
      </c>
      <c r="K1930" s="10">
        <f t="shared" si="14"/>
        <v>1512.5000000000002</v>
      </c>
      <c r="L1930" s="10">
        <f t="shared" si="15"/>
        <v>680.62500000000011</v>
      </c>
      <c r="M1930" s="11">
        <v>0.45</v>
      </c>
      <c r="O1930" s="16"/>
      <c r="P1930" s="14"/>
      <c r="Q1930" s="12"/>
      <c r="R1930" s="13"/>
    </row>
    <row r="1931" spans="1:18" ht="15.75" customHeight="1">
      <c r="A1931" s="1"/>
      <c r="B1931" s="6" t="s">
        <v>27</v>
      </c>
      <c r="C1931" s="6">
        <v>1128299</v>
      </c>
      <c r="D1931" s="7">
        <v>44457</v>
      </c>
      <c r="E1931" s="6" t="s">
        <v>28</v>
      </c>
      <c r="F1931" s="6" t="s">
        <v>77</v>
      </c>
      <c r="G1931" s="6" t="s">
        <v>60</v>
      </c>
      <c r="H1931" s="6" t="s">
        <v>22</v>
      </c>
      <c r="I1931" s="8">
        <v>0.39999999999999997</v>
      </c>
      <c r="J1931" s="9">
        <v>3000</v>
      </c>
      <c r="K1931" s="10">
        <f t="shared" si="14"/>
        <v>1200</v>
      </c>
      <c r="L1931" s="10">
        <f t="shared" si="15"/>
        <v>420</v>
      </c>
      <c r="M1931" s="11">
        <v>0.35</v>
      </c>
      <c r="O1931" s="16"/>
      <c r="P1931" s="14"/>
      <c r="Q1931" s="12"/>
      <c r="R1931" s="13"/>
    </row>
    <row r="1932" spans="1:18" ht="15.75" customHeight="1">
      <c r="A1932" s="1"/>
      <c r="B1932" s="6" t="s">
        <v>27</v>
      </c>
      <c r="C1932" s="6">
        <v>1128299</v>
      </c>
      <c r="D1932" s="7">
        <v>44486</v>
      </c>
      <c r="E1932" s="6" t="s">
        <v>28</v>
      </c>
      <c r="F1932" s="6" t="s">
        <v>77</v>
      </c>
      <c r="G1932" s="6" t="s">
        <v>60</v>
      </c>
      <c r="H1932" s="6" t="s">
        <v>17</v>
      </c>
      <c r="I1932" s="8">
        <v>0.35000000000000003</v>
      </c>
      <c r="J1932" s="9">
        <v>4000</v>
      </c>
      <c r="K1932" s="10">
        <f t="shared" si="14"/>
        <v>1400.0000000000002</v>
      </c>
      <c r="L1932" s="10">
        <f t="shared" si="15"/>
        <v>560</v>
      </c>
      <c r="M1932" s="11">
        <v>0.39999999999999997</v>
      </c>
      <c r="O1932" s="16"/>
      <c r="P1932" s="14"/>
      <c r="Q1932" s="12"/>
      <c r="R1932" s="13"/>
    </row>
    <row r="1933" spans="1:18" ht="15.75" customHeight="1">
      <c r="A1933" s="1"/>
      <c r="B1933" s="6" t="s">
        <v>27</v>
      </c>
      <c r="C1933" s="6">
        <v>1128299</v>
      </c>
      <c r="D1933" s="7">
        <v>44486</v>
      </c>
      <c r="E1933" s="6" t="s">
        <v>28</v>
      </c>
      <c r="F1933" s="6" t="s">
        <v>77</v>
      </c>
      <c r="G1933" s="6" t="s">
        <v>60</v>
      </c>
      <c r="H1933" s="6" t="s">
        <v>18</v>
      </c>
      <c r="I1933" s="8">
        <v>0.50000000000000011</v>
      </c>
      <c r="J1933" s="9">
        <v>5750</v>
      </c>
      <c r="K1933" s="10">
        <f t="shared" si="14"/>
        <v>2875.0000000000005</v>
      </c>
      <c r="L1933" s="10">
        <f t="shared" si="15"/>
        <v>1150</v>
      </c>
      <c r="M1933" s="11">
        <v>0.39999999999999997</v>
      </c>
      <c r="O1933" s="16"/>
      <c r="P1933" s="14"/>
      <c r="Q1933" s="12"/>
      <c r="R1933" s="13"/>
    </row>
    <row r="1934" spans="1:18" ht="15.75" customHeight="1">
      <c r="A1934" s="1"/>
      <c r="B1934" s="6" t="s">
        <v>27</v>
      </c>
      <c r="C1934" s="6">
        <v>1128299</v>
      </c>
      <c r="D1934" s="7">
        <v>44486</v>
      </c>
      <c r="E1934" s="6" t="s">
        <v>28</v>
      </c>
      <c r="F1934" s="6" t="s">
        <v>77</v>
      </c>
      <c r="G1934" s="6" t="s">
        <v>60</v>
      </c>
      <c r="H1934" s="6" t="s">
        <v>19</v>
      </c>
      <c r="I1934" s="8">
        <v>0.45000000000000012</v>
      </c>
      <c r="J1934" s="9">
        <v>4000</v>
      </c>
      <c r="K1934" s="10">
        <f t="shared" si="14"/>
        <v>1800.0000000000005</v>
      </c>
      <c r="L1934" s="10">
        <f t="shared" si="15"/>
        <v>720.00000000000011</v>
      </c>
      <c r="M1934" s="11">
        <v>0.39999999999999997</v>
      </c>
      <c r="O1934" s="16"/>
      <c r="P1934" s="14"/>
      <c r="Q1934" s="12"/>
      <c r="R1934" s="13"/>
    </row>
    <row r="1935" spans="1:18" ht="15.75" customHeight="1">
      <c r="A1935" s="1"/>
      <c r="B1935" s="6" t="s">
        <v>27</v>
      </c>
      <c r="C1935" s="6">
        <v>1128299</v>
      </c>
      <c r="D1935" s="7">
        <v>44486</v>
      </c>
      <c r="E1935" s="6" t="s">
        <v>28</v>
      </c>
      <c r="F1935" s="6" t="s">
        <v>77</v>
      </c>
      <c r="G1935" s="6" t="s">
        <v>60</v>
      </c>
      <c r="H1935" s="6" t="s">
        <v>20</v>
      </c>
      <c r="I1935" s="8">
        <v>0.40000000000000008</v>
      </c>
      <c r="J1935" s="9">
        <v>3750</v>
      </c>
      <c r="K1935" s="10">
        <f t="shared" si="14"/>
        <v>1500.0000000000002</v>
      </c>
      <c r="L1935" s="10">
        <f t="shared" si="15"/>
        <v>600</v>
      </c>
      <c r="M1935" s="11">
        <v>0.39999999999999997</v>
      </c>
      <c r="O1935" s="16"/>
      <c r="P1935" s="14"/>
      <c r="Q1935" s="12"/>
      <c r="R1935" s="13"/>
    </row>
    <row r="1936" spans="1:18" ht="15.75" customHeight="1">
      <c r="A1936" s="1"/>
      <c r="B1936" s="6" t="s">
        <v>27</v>
      </c>
      <c r="C1936" s="6">
        <v>1128299</v>
      </c>
      <c r="D1936" s="7">
        <v>44486</v>
      </c>
      <c r="E1936" s="6" t="s">
        <v>28</v>
      </c>
      <c r="F1936" s="6" t="s">
        <v>77</v>
      </c>
      <c r="G1936" s="6" t="s">
        <v>60</v>
      </c>
      <c r="H1936" s="6" t="s">
        <v>21</v>
      </c>
      <c r="I1936" s="8">
        <v>0.5</v>
      </c>
      <c r="J1936" s="9">
        <v>3500</v>
      </c>
      <c r="K1936" s="10">
        <f t="shared" si="14"/>
        <v>1750</v>
      </c>
      <c r="L1936" s="10">
        <f t="shared" si="15"/>
        <v>787.5</v>
      </c>
      <c r="M1936" s="11">
        <v>0.45</v>
      </c>
      <c r="O1936" s="16"/>
      <c r="P1936" s="14"/>
      <c r="Q1936" s="12"/>
      <c r="R1936" s="13"/>
    </row>
    <row r="1937" spans="1:18" ht="15.75" customHeight="1">
      <c r="A1937" s="1"/>
      <c r="B1937" s="6" t="s">
        <v>27</v>
      </c>
      <c r="C1937" s="6">
        <v>1128299</v>
      </c>
      <c r="D1937" s="7">
        <v>44486</v>
      </c>
      <c r="E1937" s="6" t="s">
        <v>28</v>
      </c>
      <c r="F1937" s="6" t="s">
        <v>77</v>
      </c>
      <c r="G1937" s="6" t="s">
        <v>60</v>
      </c>
      <c r="H1937" s="6" t="s">
        <v>22</v>
      </c>
      <c r="I1937" s="8">
        <v>0.55000000000000004</v>
      </c>
      <c r="J1937" s="9">
        <v>4000</v>
      </c>
      <c r="K1937" s="10">
        <f t="shared" si="14"/>
        <v>2200</v>
      </c>
      <c r="L1937" s="10">
        <f t="shared" si="15"/>
        <v>770</v>
      </c>
      <c r="M1937" s="11">
        <v>0.35</v>
      </c>
      <c r="O1937" s="16"/>
      <c r="P1937" s="14"/>
      <c r="Q1937" s="12"/>
      <c r="R1937" s="13"/>
    </row>
    <row r="1938" spans="1:18" ht="15.75" customHeight="1">
      <c r="A1938" s="1"/>
      <c r="B1938" s="6" t="s">
        <v>27</v>
      </c>
      <c r="C1938" s="6">
        <v>1128299</v>
      </c>
      <c r="D1938" s="7">
        <v>44517</v>
      </c>
      <c r="E1938" s="6" t="s">
        <v>28</v>
      </c>
      <c r="F1938" s="6" t="s">
        <v>77</v>
      </c>
      <c r="G1938" s="6" t="s">
        <v>60</v>
      </c>
      <c r="H1938" s="6" t="s">
        <v>17</v>
      </c>
      <c r="I1938" s="8">
        <v>0.40000000000000008</v>
      </c>
      <c r="J1938" s="9">
        <v>6250</v>
      </c>
      <c r="K1938" s="10">
        <f t="shared" si="14"/>
        <v>2500.0000000000005</v>
      </c>
      <c r="L1938" s="10">
        <f t="shared" si="15"/>
        <v>1000.0000000000001</v>
      </c>
      <c r="M1938" s="11">
        <v>0.39999999999999997</v>
      </c>
      <c r="O1938" s="16"/>
      <c r="P1938" s="14"/>
      <c r="Q1938" s="12"/>
      <c r="R1938" s="13"/>
    </row>
    <row r="1939" spans="1:18" ht="15.75" customHeight="1">
      <c r="A1939" s="1"/>
      <c r="B1939" s="6" t="s">
        <v>27</v>
      </c>
      <c r="C1939" s="6">
        <v>1128299</v>
      </c>
      <c r="D1939" s="7">
        <v>44517</v>
      </c>
      <c r="E1939" s="6" t="s">
        <v>28</v>
      </c>
      <c r="F1939" s="6" t="s">
        <v>77</v>
      </c>
      <c r="G1939" s="6" t="s">
        <v>60</v>
      </c>
      <c r="H1939" s="6" t="s">
        <v>18</v>
      </c>
      <c r="I1939" s="8">
        <v>0.45000000000000012</v>
      </c>
      <c r="J1939" s="9">
        <v>7000</v>
      </c>
      <c r="K1939" s="10">
        <f t="shared" si="14"/>
        <v>3150.0000000000009</v>
      </c>
      <c r="L1939" s="10">
        <f t="shared" si="15"/>
        <v>1260.0000000000002</v>
      </c>
      <c r="M1939" s="11">
        <v>0.39999999999999997</v>
      </c>
      <c r="O1939" s="16"/>
      <c r="P1939" s="14"/>
      <c r="Q1939" s="12"/>
      <c r="R1939" s="13"/>
    </row>
    <row r="1940" spans="1:18" ht="15.75" customHeight="1">
      <c r="A1940" s="1"/>
      <c r="B1940" s="6" t="s">
        <v>27</v>
      </c>
      <c r="C1940" s="6">
        <v>1128299</v>
      </c>
      <c r="D1940" s="7">
        <v>44517</v>
      </c>
      <c r="E1940" s="6" t="s">
        <v>28</v>
      </c>
      <c r="F1940" s="6" t="s">
        <v>77</v>
      </c>
      <c r="G1940" s="6" t="s">
        <v>60</v>
      </c>
      <c r="H1940" s="6" t="s">
        <v>19</v>
      </c>
      <c r="I1940" s="8">
        <v>0.40000000000000008</v>
      </c>
      <c r="J1940" s="9">
        <v>5250</v>
      </c>
      <c r="K1940" s="10">
        <f t="shared" si="14"/>
        <v>2100.0000000000005</v>
      </c>
      <c r="L1940" s="10">
        <f t="shared" si="15"/>
        <v>840.00000000000011</v>
      </c>
      <c r="M1940" s="11">
        <v>0.39999999999999997</v>
      </c>
      <c r="O1940" s="16"/>
      <c r="P1940" s="14"/>
      <c r="Q1940" s="12"/>
      <c r="R1940" s="13"/>
    </row>
    <row r="1941" spans="1:18" ht="15.75" customHeight="1">
      <c r="A1941" s="1"/>
      <c r="B1941" s="6" t="s">
        <v>27</v>
      </c>
      <c r="C1941" s="6">
        <v>1128299</v>
      </c>
      <c r="D1941" s="7">
        <v>44517</v>
      </c>
      <c r="E1941" s="6" t="s">
        <v>28</v>
      </c>
      <c r="F1941" s="6" t="s">
        <v>77</v>
      </c>
      <c r="G1941" s="6" t="s">
        <v>60</v>
      </c>
      <c r="H1941" s="6" t="s">
        <v>20</v>
      </c>
      <c r="I1941" s="8">
        <v>0.50000000000000011</v>
      </c>
      <c r="J1941" s="9">
        <v>5000</v>
      </c>
      <c r="K1941" s="10">
        <f t="shared" si="14"/>
        <v>2500.0000000000005</v>
      </c>
      <c r="L1941" s="10">
        <f t="shared" si="15"/>
        <v>1000.0000000000001</v>
      </c>
      <c r="M1941" s="11">
        <v>0.39999999999999997</v>
      </c>
      <c r="O1941" s="16"/>
      <c r="P1941" s="14"/>
      <c r="Q1941" s="12"/>
      <c r="R1941" s="13"/>
    </row>
    <row r="1942" spans="1:18" ht="15.75" customHeight="1">
      <c r="A1942" s="1"/>
      <c r="B1942" s="6" t="s">
        <v>27</v>
      </c>
      <c r="C1942" s="6">
        <v>1128299</v>
      </c>
      <c r="D1942" s="7">
        <v>44517</v>
      </c>
      <c r="E1942" s="6" t="s">
        <v>28</v>
      </c>
      <c r="F1942" s="6" t="s">
        <v>77</v>
      </c>
      <c r="G1942" s="6" t="s">
        <v>60</v>
      </c>
      <c r="H1942" s="6" t="s">
        <v>21</v>
      </c>
      <c r="I1942" s="8">
        <v>0.70000000000000007</v>
      </c>
      <c r="J1942" s="9">
        <v>4750</v>
      </c>
      <c r="K1942" s="10">
        <f t="shared" si="14"/>
        <v>3325.0000000000005</v>
      </c>
      <c r="L1942" s="10">
        <f t="shared" si="15"/>
        <v>1496.2500000000002</v>
      </c>
      <c r="M1942" s="11">
        <v>0.45</v>
      </c>
      <c r="O1942" s="16"/>
      <c r="P1942" s="14"/>
      <c r="Q1942" s="12"/>
      <c r="R1942" s="13"/>
    </row>
    <row r="1943" spans="1:18" ht="15.75" customHeight="1">
      <c r="A1943" s="1"/>
      <c r="B1943" s="6" t="s">
        <v>27</v>
      </c>
      <c r="C1943" s="6">
        <v>1128299</v>
      </c>
      <c r="D1943" s="7">
        <v>44517</v>
      </c>
      <c r="E1943" s="6" t="s">
        <v>28</v>
      </c>
      <c r="F1943" s="6" t="s">
        <v>77</v>
      </c>
      <c r="G1943" s="6" t="s">
        <v>60</v>
      </c>
      <c r="H1943" s="6" t="s">
        <v>22</v>
      </c>
      <c r="I1943" s="8">
        <v>0.8500000000000002</v>
      </c>
      <c r="J1943" s="9">
        <v>6000</v>
      </c>
      <c r="K1943" s="10">
        <f t="shared" si="14"/>
        <v>5100.0000000000009</v>
      </c>
      <c r="L1943" s="10">
        <f t="shared" si="15"/>
        <v>1785.0000000000002</v>
      </c>
      <c r="M1943" s="11">
        <v>0.35</v>
      </c>
      <c r="O1943" s="16"/>
      <c r="P1943" s="14"/>
      <c r="Q1943" s="12"/>
      <c r="R1943" s="13"/>
    </row>
    <row r="1944" spans="1:18" ht="15.75" customHeight="1">
      <c r="A1944" s="1"/>
      <c r="B1944" s="6" t="s">
        <v>27</v>
      </c>
      <c r="C1944" s="6">
        <v>1128299</v>
      </c>
      <c r="D1944" s="7">
        <v>44546</v>
      </c>
      <c r="E1944" s="6" t="s">
        <v>28</v>
      </c>
      <c r="F1944" s="6" t="s">
        <v>77</v>
      </c>
      <c r="G1944" s="6" t="s">
        <v>60</v>
      </c>
      <c r="H1944" s="6" t="s">
        <v>17</v>
      </c>
      <c r="I1944" s="8">
        <v>0.70000000000000018</v>
      </c>
      <c r="J1944" s="9">
        <v>8000</v>
      </c>
      <c r="K1944" s="10">
        <f t="shared" si="14"/>
        <v>5600.0000000000018</v>
      </c>
      <c r="L1944" s="10">
        <f t="shared" si="15"/>
        <v>2240.0000000000005</v>
      </c>
      <c r="M1944" s="11">
        <v>0.39999999999999997</v>
      </c>
      <c r="O1944" s="16"/>
      <c r="P1944" s="14"/>
      <c r="Q1944" s="12"/>
      <c r="R1944" s="13"/>
    </row>
    <row r="1945" spans="1:18" ht="15.75" customHeight="1">
      <c r="A1945" s="1"/>
      <c r="B1945" s="6" t="s">
        <v>27</v>
      </c>
      <c r="C1945" s="6">
        <v>1128299</v>
      </c>
      <c r="D1945" s="7">
        <v>44546</v>
      </c>
      <c r="E1945" s="6" t="s">
        <v>28</v>
      </c>
      <c r="F1945" s="6" t="s">
        <v>77</v>
      </c>
      <c r="G1945" s="6" t="s">
        <v>60</v>
      </c>
      <c r="H1945" s="6" t="s">
        <v>18</v>
      </c>
      <c r="I1945" s="8">
        <v>0.80000000000000027</v>
      </c>
      <c r="J1945" s="9">
        <v>8000</v>
      </c>
      <c r="K1945" s="10">
        <f t="shared" si="14"/>
        <v>6400.0000000000018</v>
      </c>
      <c r="L1945" s="10">
        <f t="shared" si="15"/>
        <v>2560.0000000000005</v>
      </c>
      <c r="M1945" s="11">
        <v>0.39999999999999997</v>
      </c>
      <c r="O1945" s="16"/>
      <c r="P1945" s="14"/>
      <c r="Q1945" s="12"/>
      <c r="R1945" s="13"/>
    </row>
    <row r="1946" spans="1:18" ht="15.75" customHeight="1">
      <c r="A1946" s="1"/>
      <c r="B1946" s="6" t="s">
        <v>27</v>
      </c>
      <c r="C1946" s="6">
        <v>1128299</v>
      </c>
      <c r="D1946" s="7">
        <v>44546</v>
      </c>
      <c r="E1946" s="6" t="s">
        <v>28</v>
      </c>
      <c r="F1946" s="6" t="s">
        <v>77</v>
      </c>
      <c r="G1946" s="6" t="s">
        <v>60</v>
      </c>
      <c r="H1946" s="6" t="s">
        <v>19</v>
      </c>
      <c r="I1946" s="8">
        <v>0.75000000000000022</v>
      </c>
      <c r="J1946" s="9">
        <v>6000</v>
      </c>
      <c r="K1946" s="10">
        <f t="shared" si="14"/>
        <v>4500.0000000000009</v>
      </c>
      <c r="L1946" s="10">
        <f t="shared" si="15"/>
        <v>1800.0000000000002</v>
      </c>
      <c r="M1946" s="11">
        <v>0.39999999999999997</v>
      </c>
      <c r="O1946" s="16"/>
      <c r="P1946" s="14"/>
      <c r="Q1946" s="12"/>
      <c r="R1946" s="13"/>
    </row>
    <row r="1947" spans="1:18" ht="15.75" customHeight="1">
      <c r="A1947" s="1"/>
      <c r="B1947" s="6" t="s">
        <v>27</v>
      </c>
      <c r="C1947" s="6">
        <v>1128299</v>
      </c>
      <c r="D1947" s="7">
        <v>44546</v>
      </c>
      <c r="E1947" s="6" t="s">
        <v>28</v>
      </c>
      <c r="F1947" s="6" t="s">
        <v>77</v>
      </c>
      <c r="G1947" s="6" t="s">
        <v>60</v>
      </c>
      <c r="H1947" s="6" t="s">
        <v>20</v>
      </c>
      <c r="I1947" s="8">
        <v>0.75000000000000022</v>
      </c>
      <c r="J1947" s="9">
        <v>6000</v>
      </c>
      <c r="K1947" s="10">
        <f t="shared" si="14"/>
        <v>4500.0000000000009</v>
      </c>
      <c r="L1947" s="10">
        <f t="shared" si="15"/>
        <v>1800.0000000000002</v>
      </c>
      <c r="M1947" s="11">
        <v>0.39999999999999997</v>
      </c>
      <c r="O1947" s="16"/>
      <c r="P1947" s="14"/>
      <c r="Q1947" s="12"/>
      <c r="R1947" s="13"/>
    </row>
    <row r="1948" spans="1:18" ht="15.75" customHeight="1">
      <c r="A1948" s="1"/>
      <c r="B1948" s="6" t="s">
        <v>27</v>
      </c>
      <c r="C1948" s="6">
        <v>1128299</v>
      </c>
      <c r="D1948" s="7">
        <v>44546</v>
      </c>
      <c r="E1948" s="6" t="s">
        <v>28</v>
      </c>
      <c r="F1948" s="6" t="s">
        <v>77</v>
      </c>
      <c r="G1948" s="6" t="s">
        <v>60</v>
      </c>
      <c r="H1948" s="6" t="s">
        <v>21</v>
      </c>
      <c r="I1948" s="8">
        <v>0.8500000000000002</v>
      </c>
      <c r="J1948" s="9">
        <v>5250</v>
      </c>
      <c r="K1948" s="10">
        <f t="shared" si="14"/>
        <v>4462.5000000000009</v>
      </c>
      <c r="L1948" s="10">
        <f t="shared" si="15"/>
        <v>2008.1250000000005</v>
      </c>
      <c r="M1948" s="11">
        <v>0.45</v>
      </c>
      <c r="O1948" s="16"/>
      <c r="P1948" s="14"/>
      <c r="Q1948" s="12"/>
      <c r="R1948" s="13"/>
    </row>
    <row r="1949" spans="1:18" ht="15.75" customHeight="1">
      <c r="A1949" s="1"/>
      <c r="B1949" s="6" t="s">
        <v>27</v>
      </c>
      <c r="C1949" s="6">
        <v>1128299</v>
      </c>
      <c r="D1949" s="7">
        <v>44546</v>
      </c>
      <c r="E1949" s="6" t="s">
        <v>28</v>
      </c>
      <c r="F1949" s="6" t="s">
        <v>77</v>
      </c>
      <c r="G1949" s="6" t="s">
        <v>60</v>
      </c>
      <c r="H1949" s="6" t="s">
        <v>22</v>
      </c>
      <c r="I1949" s="8">
        <v>0.90000000000000024</v>
      </c>
      <c r="J1949" s="9">
        <v>6250</v>
      </c>
      <c r="K1949" s="10">
        <f t="shared" si="14"/>
        <v>5625.0000000000018</v>
      </c>
      <c r="L1949" s="10">
        <f t="shared" si="15"/>
        <v>1968.7500000000005</v>
      </c>
      <c r="M1949" s="11">
        <v>0.35</v>
      </c>
      <c r="O1949" s="16"/>
      <c r="P1949" s="14"/>
      <c r="Q1949" s="12"/>
      <c r="R1949" s="13"/>
    </row>
    <row r="1950" spans="1:18" ht="15.75" customHeight="1">
      <c r="A1950" s="1" t="s">
        <v>39</v>
      </c>
      <c r="B1950" s="6" t="s">
        <v>23</v>
      </c>
      <c r="C1950" s="6">
        <v>1197831</v>
      </c>
      <c r="D1950" s="7">
        <v>44201</v>
      </c>
      <c r="E1950" s="6" t="s">
        <v>24</v>
      </c>
      <c r="F1950" s="6" t="s">
        <v>78</v>
      </c>
      <c r="G1950" s="6" t="s">
        <v>79</v>
      </c>
      <c r="H1950" s="6" t="s">
        <v>17</v>
      </c>
      <c r="I1950" s="8">
        <v>0.2</v>
      </c>
      <c r="J1950" s="9">
        <v>6750</v>
      </c>
      <c r="K1950" s="10">
        <f t="shared" si="14"/>
        <v>1350</v>
      </c>
      <c r="L1950" s="10">
        <f t="shared" si="15"/>
        <v>405</v>
      </c>
      <c r="M1950" s="11">
        <v>0.3</v>
      </c>
      <c r="O1950" s="16"/>
      <c r="P1950" s="14"/>
      <c r="Q1950" s="12"/>
      <c r="R1950" s="13"/>
    </row>
    <row r="1951" spans="1:18" ht="15.75" customHeight="1">
      <c r="A1951" s="1"/>
      <c r="B1951" s="6" t="s">
        <v>23</v>
      </c>
      <c r="C1951" s="6">
        <v>1197831</v>
      </c>
      <c r="D1951" s="7">
        <v>44201</v>
      </c>
      <c r="E1951" s="6" t="s">
        <v>24</v>
      </c>
      <c r="F1951" s="6" t="s">
        <v>78</v>
      </c>
      <c r="G1951" s="6" t="s">
        <v>79</v>
      </c>
      <c r="H1951" s="6" t="s">
        <v>18</v>
      </c>
      <c r="I1951" s="8">
        <v>0.3</v>
      </c>
      <c r="J1951" s="9">
        <v>6750</v>
      </c>
      <c r="K1951" s="10">
        <f t="shared" si="14"/>
        <v>2025</v>
      </c>
      <c r="L1951" s="10">
        <f t="shared" si="15"/>
        <v>607.5</v>
      </c>
      <c r="M1951" s="11">
        <v>0.3</v>
      </c>
      <c r="O1951" s="16"/>
      <c r="P1951" s="14"/>
      <c r="Q1951" s="12"/>
      <c r="R1951" s="13"/>
    </row>
    <row r="1952" spans="1:18" ht="15.75" customHeight="1">
      <c r="A1952" s="1"/>
      <c r="B1952" s="6" t="s">
        <v>23</v>
      </c>
      <c r="C1952" s="6">
        <v>1197831</v>
      </c>
      <c r="D1952" s="7">
        <v>44201</v>
      </c>
      <c r="E1952" s="6" t="s">
        <v>24</v>
      </c>
      <c r="F1952" s="6" t="s">
        <v>78</v>
      </c>
      <c r="G1952" s="6" t="s">
        <v>79</v>
      </c>
      <c r="H1952" s="6" t="s">
        <v>19</v>
      </c>
      <c r="I1952" s="8">
        <v>0.3</v>
      </c>
      <c r="J1952" s="9">
        <v>4750</v>
      </c>
      <c r="K1952" s="10">
        <f t="shared" si="14"/>
        <v>1425</v>
      </c>
      <c r="L1952" s="10">
        <f t="shared" si="15"/>
        <v>427.5</v>
      </c>
      <c r="M1952" s="11">
        <v>0.3</v>
      </c>
      <c r="O1952" s="16"/>
      <c r="P1952" s="14"/>
      <c r="Q1952" s="12"/>
      <c r="R1952" s="13"/>
    </row>
    <row r="1953" spans="1:18" ht="15.75" customHeight="1">
      <c r="A1953" s="1"/>
      <c r="B1953" s="6" t="s">
        <v>23</v>
      </c>
      <c r="C1953" s="6">
        <v>1197831</v>
      </c>
      <c r="D1953" s="7">
        <v>44201</v>
      </c>
      <c r="E1953" s="6" t="s">
        <v>24</v>
      </c>
      <c r="F1953" s="6" t="s">
        <v>78</v>
      </c>
      <c r="G1953" s="6" t="s">
        <v>79</v>
      </c>
      <c r="H1953" s="6" t="s">
        <v>20</v>
      </c>
      <c r="I1953" s="8">
        <v>0.35</v>
      </c>
      <c r="J1953" s="9">
        <v>4750</v>
      </c>
      <c r="K1953" s="10">
        <f t="shared" si="14"/>
        <v>1662.5</v>
      </c>
      <c r="L1953" s="10">
        <f t="shared" si="15"/>
        <v>665</v>
      </c>
      <c r="M1953" s="11">
        <v>0.4</v>
      </c>
      <c r="O1953" s="16"/>
      <c r="P1953" s="14"/>
      <c r="Q1953" s="12"/>
      <c r="R1953" s="13"/>
    </row>
    <row r="1954" spans="1:18" ht="15.75" customHeight="1">
      <c r="A1954" s="1"/>
      <c r="B1954" s="6" t="s">
        <v>23</v>
      </c>
      <c r="C1954" s="6">
        <v>1197831</v>
      </c>
      <c r="D1954" s="7">
        <v>44201</v>
      </c>
      <c r="E1954" s="6" t="s">
        <v>24</v>
      </c>
      <c r="F1954" s="6" t="s">
        <v>78</v>
      </c>
      <c r="G1954" s="6" t="s">
        <v>79</v>
      </c>
      <c r="H1954" s="6" t="s">
        <v>21</v>
      </c>
      <c r="I1954" s="8">
        <v>0.4</v>
      </c>
      <c r="J1954" s="9">
        <v>3250</v>
      </c>
      <c r="K1954" s="10">
        <f t="shared" si="14"/>
        <v>1300</v>
      </c>
      <c r="L1954" s="10">
        <f t="shared" si="15"/>
        <v>325</v>
      </c>
      <c r="M1954" s="11">
        <v>0.25</v>
      </c>
      <c r="O1954" s="16"/>
      <c r="P1954" s="14"/>
      <c r="Q1954" s="12"/>
      <c r="R1954" s="13"/>
    </row>
    <row r="1955" spans="1:18" ht="15.75" customHeight="1">
      <c r="A1955" s="1"/>
      <c r="B1955" s="6" t="s">
        <v>23</v>
      </c>
      <c r="C1955" s="6">
        <v>1197831</v>
      </c>
      <c r="D1955" s="7">
        <v>44201</v>
      </c>
      <c r="E1955" s="6" t="s">
        <v>24</v>
      </c>
      <c r="F1955" s="6" t="s">
        <v>78</v>
      </c>
      <c r="G1955" s="6" t="s">
        <v>79</v>
      </c>
      <c r="H1955" s="6" t="s">
        <v>22</v>
      </c>
      <c r="I1955" s="8">
        <v>0.35</v>
      </c>
      <c r="J1955" s="9">
        <v>4750</v>
      </c>
      <c r="K1955" s="10">
        <f t="shared" si="14"/>
        <v>1662.5</v>
      </c>
      <c r="L1955" s="10">
        <f t="shared" si="15"/>
        <v>748.125</v>
      </c>
      <c r="M1955" s="11">
        <v>0.45</v>
      </c>
      <c r="O1955" s="16"/>
      <c r="P1955" s="14"/>
      <c r="Q1955" s="12"/>
      <c r="R1955" s="13"/>
    </row>
    <row r="1956" spans="1:18" ht="15.75" customHeight="1">
      <c r="A1956" s="1"/>
      <c r="B1956" s="6" t="s">
        <v>23</v>
      </c>
      <c r="C1956" s="6">
        <v>1197831</v>
      </c>
      <c r="D1956" s="7">
        <v>44231</v>
      </c>
      <c r="E1956" s="6" t="s">
        <v>24</v>
      </c>
      <c r="F1956" s="6" t="s">
        <v>78</v>
      </c>
      <c r="G1956" s="6" t="s">
        <v>79</v>
      </c>
      <c r="H1956" s="6" t="s">
        <v>17</v>
      </c>
      <c r="I1956" s="8">
        <v>0.25</v>
      </c>
      <c r="J1956" s="9">
        <v>6250</v>
      </c>
      <c r="K1956" s="10">
        <f t="shared" si="14"/>
        <v>1562.5</v>
      </c>
      <c r="L1956" s="10">
        <f t="shared" si="15"/>
        <v>468.75</v>
      </c>
      <c r="M1956" s="11">
        <v>0.3</v>
      </c>
      <c r="O1956" s="16"/>
      <c r="P1956" s="14"/>
      <c r="Q1956" s="12"/>
      <c r="R1956" s="13"/>
    </row>
    <row r="1957" spans="1:18" ht="15.75" customHeight="1">
      <c r="A1957" s="1"/>
      <c r="B1957" s="6" t="s">
        <v>23</v>
      </c>
      <c r="C1957" s="6">
        <v>1197831</v>
      </c>
      <c r="D1957" s="7">
        <v>44231</v>
      </c>
      <c r="E1957" s="6" t="s">
        <v>24</v>
      </c>
      <c r="F1957" s="6" t="s">
        <v>78</v>
      </c>
      <c r="G1957" s="6" t="s">
        <v>79</v>
      </c>
      <c r="H1957" s="6" t="s">
        <v>18</v>
      </c>
      <c r="I1957" s="8">
        <v>0.35</v>
      </c>
      <c r="J1957" s="9">
        <v>6000</v>
      </c>
      <c r="K1957" s="10">
        <f t="shared" si="14"/>
        <v>2100</v>
      </c>
      <c r="L1957" s="10">
        <f t="shared" si="15"/>
        <v>630</v>
      </c>
      <c r="M1957" s="11">
        <v>0.3</v>
      </c>
      <c r="O1957" s="16"/>
      <c r="P1957" s="14"/>
      <c r="Q1957" s="12"/>
      <c r="R1957" s="13"/>
    </row>
    <row r="1958" spans="1:18" ht="15.75" customHeight="1">
      <c r="A1958" s="1"/>
      <c r="B1958" s="6" t="s">
        <v>23</v>
      </c>
      <c r="C1958" s="6">
        <v>1197831</v>
      </c>
      <c r="D1958" s="7">
        <v>44231</v>
      </c>
      <c r="E1958" s="6" t="s">
        <v>24</v>
      </c>
      <c r="F1958" s="6" t="s">
        <v>78</v>
      </c>
      <c r="G1958" s="6" t="s">
        <v>79</v>
      </c>
      <c r="H1958" s="6" t="s">
        <v>19</v>
      </c>
      <c r="I1958" s="8">
        <v>0.35</v>
      </c>
      <c r="J1958" s="9">
        <v>4250</v>
      </c>
      <c r="K1958" s="10">
        <f t="shared" si="14"/>
        <v>1487.5</v>
      </c>
      <c r="L1958" s="10">
        <f t="shared" si="15"/>
        <v>446.25</v>
      </c>
      <c r="M1958" s="11">
        <v>0.3</v>
      </c>
      <c r="O1958" s="16"/>
      <c r="P1958" s="14"/>
      <c r="Q1958" s="12"/>
      <c r="R1958" s="13"/>
    </row>
    <row r="1959" spans="1:18" ht="15.75" customHeight="1">
      <c r="A1959" s="1"/>
      <c r="B1959" s="6" t="s">
        <v>23</v>
      </c>
      <c r="C1959" s="6">
        <v>1197831</v>
      </c>
      <c r="D1959" s="7">
        <v>44231</v>
      </c>
      <c r="E1959" s="6" t="s">
        <v>24</v>
      </c>
      <c r="F1959" s="6" t="s">
        <v>78</v>
      </c>
      <c r="G1959" s="6" t="s">
        <v>79</v>
      </c>
      <c r="H1959" s="6" t="s">
        <v>20</v>
      </c>
      <c r="I1959" s="8">
        <v>0.35</v>
      </c>
      <c r="J1959" s="9">
        <v>3750</v>
      </c>
      <c r="K1959" s="10">
        <f t="shared" si="14"/>
        <v>1312.5</v>
      </c>
      <c r="L1959" s="10">
        <f t="shared" si="15"/>
        <v>525</v>
      </c>
      <c r="M1959" s="11">
        <v>0.4</v>
      </c>
      <c r="O1959" s="16"/>
      <c r="P1959" s="14"/>
      <c r="Q1959" s="12"/>
      <c r="R1959" s="13"/>
    </row>
    <row r="1960" spans="1:18" ht="15.75" customHeight="1">
      <c r="A1960" s="1"/>
      <c r="B1960" s="6" t="s">
        <v>23</v>
      </c>
      <c r="C1960" s="6">
        <v>1197831</v>
      </c>
      <c r="D1960" s="7">
        <v>44231</v>
      </c>
      <c r="E1960" s="6" t="s">
        <v>24</v>
      </c>
      <c r="F1960" s="6" t="s">
        <v>78</v>
      </c>
      <c r="G1960" s="6" t="s">
        <v>79</v>
      </c>
      <c r="H1960" s="6" t="s">
        <v>21</v>
      </c>
      <c r="I1960" s="8">
        <v>0.4</v>
      </c>
      <c r="J1960" s="9">
        <v>2500</v>
      </c>
      <c r="K1960" s="10">
        <f t="shared" si="14"/>
        <v>1000</v>
      </c>
      <c r="L1960" s="10">
        <f t="shared" si="15"/>
        <v>250</v>
      </c>
      <c r="M1960" s="11">
        <v>0.25</v>
      </c>
      <c r="O1960" s="16"/>
      <c r="P1960" s="14"/>
      <c r="Q1960" s="12"/>
      <c r="R1960" s="13"/>
    </row>
    <row r="1961" spans="1:18" ht="15.75" customHeight="1">
      <c r="A1961" s="1"/>
      <c r="B1961" s="6" t="s">
        <v>23</v>
      </c>
      <c r="C1961" s="6">
        <v>1197831</v>
      </c>
      <c r="D1961" s="7">
        <v>44231</v>
      </c>
      <c r="E1961" s="6" t="s">
        <v>24</v>
      </c>
      <c r="F1961" s="6" t="s">
        <v>78</v>
      </c>
      <c r="G1961" s="6" t="s">
        <v>79</v>
      </c>
      <c r="H1961" s="6" t="s">
        <v>22</v>
      </c>
      <c r="I1961" s="8">
        <v>0.35</v>
      </c>
      <c r="J1961" s="9">
        <v>4500</v>
      </c>
      <c r="K1961" s="10">
        <f t="shared" si="14"/>
        <v>1575</v>
      </c>
      <c r="L1961" s="10">
        <f t="shared" si="15"/>
        <v>708.75</v>
      </c>
      <c r="M1961" s="11">
        <v>0.45</v>
      </c>
      <c r="O1961" s="16"/>
      <c r="P1961" s="14"/>
      <c r="Q1961" s="12"/>
      <c r="R1961" s="13"/>
    </row>
    <row r="1962" spans="1:18" ht="15.75" customHeight="1">
      <c r="A1962" s="1"/>
      <c r="B1962" s="6" t="s">
        <v>23</v>
      </c>
      <c r="C1962" s="6">
        <v>1197831</v>
      </c>
      <c r="D1962" s="7">
        <v>44261</v>
      </c>
      <c r="E1962" s="6" t="s">
        <v>24</v>
      </c>
      <c r="F1962" s="6" t="s">
        <v>78</v>
      </c>
      <c r="G1962" s="6" t="s">
        <v>79</v>
      </c>
      <c r="H1962" s="6" t="s">
        <v>17</v>
      </c>
      <c r="I1962" s="8">
        <v>0.3</v>
      </c>
      <c r="J1962" s="9">
        <v>6250</v>
      </c>
      <c r="K1962" s="10">
        <f t="shared" si="14"/>
        <v>1875</v>
      </c>
      <c r="L1962" s="10">
        <f t="shared" si="15"/>
        <v>656.25</v>
      </c>
      <c r="M1962" s="11">
        <v>0.35</v>
      </c>
      <c r="O1962" s="16"/>
      <c r="P1962" s="14"/>
      <c r="Q1962" s="12"/>
      <c r="R1962" s="13"/>
    </row>
    <row r="1963" spans="1:18" ht="15.75" customHeight="1">
      <c r="A1963" s="1"/>
      <c r="B1963" s="6" t="s">
        <v>23</v>
      </c>
      <c r="C1963" s="6">
        <v>1197831</v>
      </c>
      <c r="D1963" s="7">
        <v>44261</v>
      </c>
      <c r="E1963" s="6" t="s">
        <v>24</v>
      </c>
      <c r="F1963" s="6" t="s">
        <v>78</v>
      </c>
      <c r="G1963" s="6" t="s">
        <v>79</v>
      </c>
      <c r="H1963" s="6" t="s">
        <v>18</v>
      </c>
      <c r="I1963" s="8">
        <v>0.4</v>
      </c>
      <c r="J1963" s="9">
        <v>6250</v>
      </c>
      <c r="K1963" s="10">
        <f t="shared" si="14"/>
        <v>2500</v>
      </c>
      <c r="L1963" s="10">
        <f t="shared" si="15"/>
        <v>875</v>
      </c>
      <c r="M1963" s="11">
        <v>0.35</v>
      </c>
      <c r="O1963" s="16"/>
      <c r="P1963" s="14"/>
      <c r="Q1963" s="12"/>
      <c r="R1963" s="13"/>
    </row>
    <row r="1964" spans="1:18" ht="15.75" customHeight="1">
      <c r="A1964" s="1"/>
      <c r="B1964" s="6" t="s">
        <v>23</v>
      </c>
      <c r="C1964" s="6">
        <v>1197831</v>
      </c>
      <c r="D1964" s="7">
        <v>44261</v>
      </c>
      <c r="E1964" s="6" t="s">
        <v>24</v>
      </c>
      <c r="F1964" s="6" t="s">
        <v>78</v>
      </c>
      <c r="G1964" s="6" t="s">
        <v>79</v>
      </c>
      <c r="H1964" s="6" t="s">
        <v>19</v>
      </c>
      <c r="I1964" s="8">
        <v>0.3</v>
      </c>
      <c r="J1964" s="9">
        <v>4500</v>
      </c>
      <c r="K1964" s="10">
        <f t="shared" si="14"/>
        <v>1350</v>
      </c>
      <c r="L1964" s="10">
        <f t="shared" si="15"/>
        <v>472.49999999999994</v>
      </c>
      <c r="M1964" s="11">
        <v>0.35</v>
      </c>
      <c r="O1964" s="16"/>
      <c r="P1964" s="14"/>
      <c r="Q1964" s="12"/>
      <c r="R1964" s="13"/>
    </row>
    <row r="1965" spans="1:18" ht="15.75" customHeight="1">
      <c r="A1965" s="1"/>
      <c r="B1965" s="6" t="s">
        <v>23</v>
      </c>
      <c r="C1965" s="6">
        <v>1197831</v>
      </c>
      <c r="D1965" s="7">
        <v>44261</v>
      </c>
      <c r="E1965" s="6" t="s">
        <v>24</v>
      </c>
      <c r="F1965" s="6" t="s">
        <v>78</v>
      </c>
      <c r="G1965" s="6" t="s">
        <v>79</v>
      </c>
      <c r="H1965" s="6" t="s">
        <v>20</v>
      </c>
      <c r="I1965" s="8">
        <v>0.35000000000000003</v>
      </c>
      <c r="J1965" s="9">
        <v>3500</v>
      </c>
      <c r="K1965" s="10">
        <f t="shared" si="14"/>
        <v>1225.0000000000002</v>
      </c>
      <c r="L1965" s="10">
        <f t="shared" si="15"/>
        <v>551.25000000000011</v>
      </c>
      <c r="M1965" s="11">
        <v>0.45</v>
      </c>
      <c r="O1965" s="16"/>
      <c r="P1965" s="14"/>
      <c r="Q1965" s="12"/>
      <c r="R1965" s="13"/>
    </row>
    <row r="1966" spans="1:18" ht="15.75" customHeight="1">
      <c r="A1966" s="1"/>
      <c r="B1966" s="6" t="s">
        <v>23</v>
      </c>
      <c r="C1966" s="6">
        <v>1197831</v>
      </c>
      <c r="D1966" s="7">
        <v>44261</v>
      </c>
      <c r="E1966" s="6" t="s">
        <v>24</v>
      </c>
      <c r="F1966" s="6" t="s">
        <v>78</v>
      </c>
      <c r="G1966" s="6" t="s">
        <v>79</v>
      </c>
      <c r="H1966" s="6" t="s">
        <v>21</v>
      </c>
      <c r="I1966" s="8">
        <v>0.4</v>
      </c>
      <c r="J1966" s="9">
        <v>2500</v>
      </c>
      <c r="K1966" s="10">
        <f t="shared" si="14"/>
        <v>1000</v>
      </c>
      <c r="L1966" s="10">
        <f t="shared" si="15"/>
        <v>300</v>
      </c>
      <c r="M1966" s="11">
        <v>0.3</v>
      </c>
      <c r="O1966" s="16"/>
      <c r="P1966" s="14"/>
      <c r="Q1966" s="12"/>
      <c r="R1966" s="13"/>
    </row>
    <row r="1967" spans="1:18" ht="15.75" customHeight="1">
      <c r="A1967" s="1"/>
      <c r="B1967" s="6" t="s">
        <v>23</v>
      </c>
      <c r="C1967" s="6">
        <v>1197831</v>
      </c>
      <c r="D1967" s="7">
        <v>44261</v>
      </c>
      <c r="E1967" s="6" t="s">
        <v>24</v>
      </c>
      <c r="F1967" s="6" t="s">
        <v>78</v>
      </c>
      <c r="G1967" s="6" t="s">
        <v>79</v>
      </c>
      <c r="H1967" s="6" t="s">
        <v>22</v>
      </c>
      <c r="I1967" s="8">
        <v>0.35000000000000003</v>
      </c>
      <c r="J1967" s="9">
        <v>4000</v>
      </c>
      <c r="K1967" s="10">
        <f t="shared" si="14"/>
        <v>1400.0000000000002</v>
      </c>
      <c r="L1967" s="10">
        <f t="shared" si="15"/>
        <v>700.00000000000011</v>
      </c>
      <c r="M1967" s="11">
        <v>0.5</v>
      </c>
      <c r="O1967" s="16"/>
      <c r="P1967" s="14"/>
      <c r="Q1967" s="12"/>
      <c r="R1967" s="13"/>
    </row>
    <row r="1968" spans="1:18" ht="15.75" customHeight="1">
      <c r="A1968" s="1"/>
      <c r="B1968" s="6" t="s">
        <v>23</v>
      </c>
      <c r="C1968" s="6">
        <v>1197831</v>
      </c>
      <c r="D1968" s="7">
        <v>44291</v>
      </c>
      <c r="E1968" s="6" t="s">
        <v>24</v>
      </c>
      <c r="F1968" s="6" t="s">
        <v>78</v>
      </c>
      <c r="G1968" s="6" t="s">
        <v>79</v>
      </c>
      <c r="H1968" s="6" t="s">
        <v>17</v>
      </c>
      <c r="I1968" s="8">
        <v>0.19999999999999998</v>
      </c>
      <c r="J1968" s="9">
        <v>6500</v>
      </c>
      <c r="K1968" s="10">
        <f t="shared" si="14"/>
        <v>1300</v>
      </c>
      <c r="L1968" s="10">
        <f t="shared" si="15"/>
        <v>454.99999999999994</v>
      </c>
      <c r="M1968" s="11">
        <v>0.35</v>
      </c>
      <c r="O1968" s="16"/>
      <c r="P1968" s="14"/>
      <c r="Q1968" s="12"/>
      <c r="R1968" s="13"/>
    </row>
    <row r="1969" spans="1:18" ht="15.75" customHeight="1">
      <c r="A1969" s="1"/>
      <c r="B1969" s="6" t="s">
        <v>23</v>
      </c>
      <c r="C1969" s="6">
        <v>1197831</v>
      </c>
      <c r="D1969" s="7">
        <v>44291</v>
      </c>
      <c r="E1969" s="6" t="s">
        <v>24</v>
      </c>
      <c r="F1969" s="6" t="s">
        <v>78</v>
      </c>
      <c r="G1969" s="6" t="s">
        <v>79</v>
      </c>
      <c r="H1969" s="6" t="s">
        <v>18</v>
      </c>
      <c r="I1969" s="8">
        <v>0.30000000000000004</v>
      </c>
      <c r="J1969" s="9">
        <v>6500</v>
      </c>
      <c r="K1969" s="10">
        <f t="shared" si="14"/>
        <v>1950.0000000000002</v>
      </c>
      <c r="L1969" s="10">
        <f t="shared" si="15"/>
        <v>682.5</v>
      </c>
      <c r="M1969" s="11">
        <v>0.35</v>
      </c>
      <c r="O1969" s="16"/>
      <c r="P1969" s="14"/>
      <c r="Q1969" s="12"/>
      <c r="R1969" s="13"/>
    </row>
    <row r="1970" spans="1:18" ht="15.75" customHeight="1">
      <c r="A1970" s="1"/>
      <c r="B1970" s="6" t="s">
        <v>23</v>
      </c>
      <c r="C1970" s="6">
        <v>1197831</v>
      </c>
      <c r="D1970" s="7">
        <v>44291</v>
      </c>
      <c r="E1970" s="6" t="s">
        <v>24</v>
      </c>
      <c r="F1970" s="6" t="s">
        <v>78</v>
      </c>
      <c r="G1970" s="6" t="s">
        <v>79</v>
      </c>
      <c r="H1970" s="6" t="s">
        <v>19</v>
      </c>
      <c r="I1970" s="8">
        <v>0.24999999999999997</v>
      </c>
      <c r="J1970" s="9">
        <v>4750</v>
      </c>
      <c r="K1970" s="10">
        <f t="shared" si="14"/>
        <v>1187.4999999999998</v>
      </c>
      <c r="L1970" s="10">
        <f t="shared" si="15"/>
        <v>415.62499999999989</v>
      </c>
      <c r="M1970" s="11">
        <v>0.35</v>
      </c>
      <c r="O1970" s="16"/>
      <c r="P1970" s="14"/>
      <c r="Q1970" s="12"/>
      <c r="R1970" s="13"/>
    </row>
    <row r="1971" spans="1:18" ht="15.75" customHeight="1">
      <c r="A1971" s="1"/>
      <c r="B1971" s="6" t="s">
        <v>23</v>
      </c>
      <c r="C1971" s="6">
        <v>1197831</v>
      </c>
      <c r="D1971" s="7">
        <v>44291</v>
      </c>
      <c r="E1971" s="6" t="s">
        <v>24</v>
      </c>
      <c r="F1971" s="6" t="s">
        <v>78</v>
      </c>
      <c r="G1971" s="6" t="s">
        <v>79</v>
      </c>
      <c r="H1971" s="6" t="s">
        <v>20</v>
      </c>
      <c r="I1971" s="8">
        <v>0.30000000000000004</v>
      </c>
      <c r="J1971" s="9">
        <v>3750</v>
      </c>
      <c r="K1971" s="10">
        <f t="shared" si="14"/>
        <v>1125.0000000000002</v>
      </c>
      <c r="L1971" s="10">
        <f t="shared" si="15"/>
        <v>506.25000000000011</v>
      </c>
      <c r="M1971" s="11">
        <v>0.45</v>
      </c>
      <c r="O1971" s="16"/>
      <c r="P1971" s="14"/>
      <c r="Q1971" s="12"/>
      <c r="R1971" s="13"/>
    </row>
    <row r="1972" spans="1:18" ht="15.75" customHeight="1">
      <c r="A1972" s="1"/>
      <c r="B1972" s="6" t="s">
        <v>23</v>
      </c>
      <c r="C1972" s="6">
        <v>1197831</v>
      </c>
      <c r="D1972" s="7">
        <v>44291</v>
      </c>
      <c r="E1972" s="6" t="s">
        <v>24</v>
      </c>
      <c r="F1972" s="6" t="s">
        <v>78</v>
      </c>
      <c r="G1972" s="6" t="s">
        <v>79</v>
      </c>
      <c r="H1972" s="6" t="s">
        <v>21</v>
      </c>
      <c r="I1972" s="8">
        <v>0.35</v>
      </c>
      <c r="J1972" s="9">
        <v>2750</v>
      </c>
      <c r="K1972" s="10">
        <f t="shared" si="14"/>
        <v>962.49999999999989</v>
      </c>
      <c r="L1972" s="10">
        <f t="shared" si="15"/>
        <v>288.74999999999994</v>
      </c>
      <c r="M1972" s="11">
        <v>0.3</v>
      </c>
      <c r="O1972" s="16"/>
      <c r="P1972" s="14"/>
      <c r="Q1972" s="12"/>
      <c r="R1972" s="13"/>
    </row>
    <row r="1973" spans="1:18" ht="15.75" customHeight="1">
      <c r="A1973" s="1"/>
      <c r="B1973" s="6" t="s">
        <v>23</v>
      </c>
      <c r="C1973" s="6">
        <v>1197831</v>
      </c>
      <c r="D1973" s="7">
        <v>44291</v>
      </c>
      <c r="E1973" s="6" t="s">
        <v>24</v>
      </c>
      <c r="F1973" s="6" t="s">
        <v>78</v>
      </c>
      <c r="G1973" s="6" t="s">
        <v>79</v>
      </c>
      <c r="H1973" s="6" t="s">
        <v>22</v>
      </c>
      <c r="I1973" s="8">
        <v>0.30000000000000004</v>
      </c>
      <c r="J1973" s="9">
        <v>5500</v>
      </c>
      <c r="K1973" s="10">
        <f t="shared" si="14"/>
        <v>1650.0000000000002</v>
      </c>
      <c r="L1973" s="10">
        <f t="shared" si="15"/>
        <v>825.00000000000011</v>
      </c>
      <c r="M1973" s="11">
        <v>0.5</v>
      </c>
      <c r="O1973" s="16"/>
      <c r="P1973" s="14"/>
      <c r="Q1973" s="12"/>
      <c r="R1973" s="13"/>
    </row>
    <row r="1974" spans="1:18" ht="15.75" customHeight="1">
      <c r="A1974" s="1"/>
      <c r="B1974" s="6" t="s">
        <v>23</v>
      </c>
      <c r="C1974" s="6">
        <v>1197831</v>
      </c>
      <c r="D1974" s="7">
        <v>44321</v>
      </c>
      <c r="E1974" s="6" t="s">
        <v>24</v>
      </c>
      <c r="F1974" s="6" t="s">
        <v>78</v>
      </c>
      <c r="G1974" s="6" t="s">
        <v>79</v>
      </c>
      <c r="H1974" s="6" t="s">
        <v>17</v>
      </c>
      <c r="I1974" s="8">
        <v>0.19999999999999998</v>
      </c>
      <c r="J1974" s="9">
        <v>7000</v>
      </c>
      <c r="K1974" s="10">
        <f t="shared" si="14"/>
        <v>1399.9999999999998</v>
      </c>
      <c r="L1974" s="10">
        <f t="shared" si="15"/>
        <v>489.99999999999989</v>
      </c>
      <c r="M1974" s="11">
        <v>0.35</v>
      </c>
      <c r="O1974" s="16"/>
      <c r="P1974" s="14"/>
      <c r="Q1974" s="12"/>
      <c r="R1974" s="13"/>
    </row>
    <row r="1975" spans="1:18" ht="15.75" customHeight="1">
      <c r="A1975" s="1"/>
      <c r="B1975" s="6" t="s">
        <v>23</v>
      </c>
      <c r="C1975" s="6">
        <v>1197831</v>
      </c>
      <c r="D1975" s="7">
        <v>44321</v>
      </c>
      <c r="E1975" s="6" t="s">
        <v>24</v>
      </c>
      <c r="F1975" s="6" t="s">
        <v>78</v>
      </c>
      <c r="G1975" s="6" t="s">
        <v>79</v>
      </c>
      <c r="H1975" s="6" t="s">
        <v>18</v>
      </c>
      <c r="I1975" s="8">
        <v>0.30000000000000004</v>
      </c>
      <c r="J1975" s="9">
        <v>7250</v>
      </c>
      <c r="K1975" s="10">
        <f t="shared" si="14"/>
        <v>2175.0000000000005</v>
      </c>
      <c r="L1975" s="10">
        <f t="shared" si="15"/>
        <v>761.25000000000011</v>
      </c>
      <c r="M1975" s="11">
        <v>0.35</v>
      </c>
      <c r="O1975" s="16"/>
      <c r="P1975" s="14"/>
      <c r="Q1975" s="12"/>
      <c r="R1975" s="13"/>
    </row>
    <row r="1976" spans="1:18" ht="15.75" customHeight="1">
      <c r="A1976" s="1"/>
      <c r="B1976" s="6" t="s">
        <v>23</v>
      </c>
      <c r="C1976" s="6">
        <v>1197831</v>
      </c>
      <c r="D1976" s="7">
        <v>44321</v>
      </c>
      <c r="E1976" s="6" t="s">
        <v>24</v>
      </c>
      <c r="F1976" s="6" t="s">
        <v>78</v>
      </c>
      <c r="G1976" s="6" t="s">
        <v>79</v>
      </c>
      <c r="H1976" s="6" t="s">
        <v>19</v>
      </c>
      <c r="I1976" s="8">
        <v>0.24999999999999997</v>
      </c>
      <c r="J1976" s="9">
        <v>5750</v>
      </c>
      <c r="K1976" s="10">
        <f t="shared" si="14"/>
        <v>1437.4999999999998</v>
      </c>
      <c r="L1976" s="10">
        <f t="shared" si="15"/>
        <v>503.12499999999989</v>
      </c>
      <c r="M1976" s="11">
        <v>0.35</v>
      </c>
      <c r="O1976" s="16"/>
      <c r="P1976" s="14"/>
      <c r="Q1976" s="12"/>
      <c r="R1976" s="13"/>
    </row>
    <row r="1977" spans="1:18" ht="15.75" customHeight="1">
      <c r="A1977" s="1"/>
      <c r="B1977" s="6" t="s">
        <v>23</v>
      </c>
      <c r="C1977" s="6">
        <v>1197831</v>
      </c>
      <c r="D1977" s="7">
        <v>44321</v>
      </c>
      <c r="E1977" s="6" t="s">
        <v>24</v>
      </c>
      <c r="F1977" s="6" t="s">
        <v>78</v>
      </c>
      <c r="G1977" s="6" t="s">
        <v>79</v>
      </c>
      <c r="H1977" s="6" t="s">
        <v>20</v>
      </c>
      <c r="I1977" s="8">
        <v>0.35000000000000003</v>
      </c>
      <c r="J1977" s="9">
        <v>5000</v>
      </c>
      <c r="K1977" s="10">
        <f t="shared" si="14"/>
        <v>1750.0000000000002</v>
      </c>
      <c r="L1977" s="10">
        <f t="shared" si="15"/>
        <v>787.50000000000011</v>
      </c>
      <c r="M1977" s="11">
        <v>0.45</v>
      </c>
      <c r="O1977" s="16"/>
      <c r="P1977" s="14"/>
      <c r="Q1977" s="12"/>
      <c r="R1977" s="13"/>
    </row>
    <row r="1978" spans="1:18" ht="15.75" customHeight="1">
      <c r="A1978" s="1"/>
      <c r="B1978" s="6" t="s">
        <v>23</v>
      </c>
      <c r="C1978" s="6">
        <v>1197831</v>
      </c>
      <c r="D1978" s="7">
        <v>44321</v>
      </c>
      <c r="E1978" s="6" t="s">
        <v>24</v>
      </c>
      <c r="F1978" s="6" t="s">
        <v>78</v>
      </c>
      <c r="G1978" s="6" t="s">
        <v>79</v>
      </c>
      <c r="H1978" s="6" t="s">
        <v>21</v>
      </c>
      <c r="I1978" s="8">
        <v>0.5</v>
      </c>
      <c r="J1978" s="9">
        <v>4000</v>
      </c>
      <c r="K1978" s="10">
        <f t="shared" si="14"/>
        <v>2000</v>
      </c>
      <c r="L1978" s="10">
        <f t="shared" si="15"/>
        <v>600</v>
      </c>
      <c r="M1978" s="11">
        <v>0.3</v>
      </c>
      <c r="O1978" s="16"/>
      <c r="P1978" s="14"/>
      <c r="Q1978" s="12"/>
      <c r="R1978" s="13"/>
    </row>
    <row r="1979" spans="1:18" ht="15.75" customHeight="1">
      <c r="A1979" s="1"/>
      <c r="B1979" s="6" t="s">
        <v>23</v>
      </c>
      <c r="C1979" s="6">
        <v>1197831</v>
      </c>
      <c r="D1979" s="7">
        <v>44321</v>
      </c>
      <c r="E1979" s="6" t="s">
        <v>24</v>
      </c>
      <c r="F1979" s="6" t="s">
        <v>78</v>
      </c>
      <c r="G1979" s="6" t="s">
        <v>79</v>
      </c>
      <c r="H1979" s="6" t="s">
        <v>22</v>
      </c>
      <c r="I1979" s="8">
        <v>0.45</v>
      </c>
      <c r="J1979" s="9">
        <v>7500</v>
      </c>
      <c r="K1979" s="10">
        <f t="shared" si="14"/>
        <v>3375</v>
      </c>
      <c r="L1979" s="10">
        <f t="shared" si="15"/>
        <v>1687.5</v>
      </c>
      <c r="M1979" s="11">
        <v>0.5</v>
      </c>
      <c r="O1979" s="16"/>
      <c r="P1979" s="14"/>
      <c r="Q1979" s="12"/>
      <c r="R1979" s="13"/>
    </row>
    <row r="1980" spans="1:18" ht="15.75" customHeight="1">
      <c r="A1980" s="1"/>
      <c r="B1980" s="6" t="s">
        <v>23</v>
      </c>
      <c r="C1980" s="6">
        <v>1197831</v>
      </c>
      <c r="D1980" s="7">
        <v>44351</v>
      </c>
      <c r="E1980" s="6" t="s">
        <v>24</v>
      </c>
      <c r="F1980" s="6" t="s">
        <v>78</v>
      </c>
      <c r="G1980" s="6" t="s">
        <v>79</v>
      </c>
      <c r="H1980" s="6" t="s">
        <v>17</v>
      </c>
      <c r="I1980" s="8">
        <v>0.45</v>
      </c>
      <c r="J1980" s="9">
        <v>7500</v>
      </c>
      <c r="K1980" s="10">
        <f t="shared" si="14"/>
        <v>3375</v>
      </c>
      <c r="L1980" s="10">
        <f t="shared" si="15"/>
        <v>1181.25</v>
      </c>
      <c r="M1980" s="11">
        <v>0.35</v>
      </c>
      <c r="O1980" s="16"/>
      <c r="P1980" s="14"/>
      <c r="Q1980" s="12"/>
      <c r="R1980" s="13"/>
    </row>
    <row r="1981" spans="1:18" ht="15.75" customHeight="1">
      <c r="A1981" s="1"/>
      <c r="B1981" s="6" t="s">
        <v>23</v>
      </c>
      <c r="C1981" s="6">
        <v>1197831</v>
      </c>
      <c r="D1981" s="7">
        <v>44351</v>
      </c>
      <c r="E1981" s="6" t="s">
        <v>24</v>
      </c>
      <c r="F1981" s="6" t="s">
        <v>78</v>
      </c>
      <c r="G1981" s="6" t="s">
        <v>79</v>
      </c>
      <c r="H1981" s="6" t="s">
        <v>18</v>
      </c>
      <c r="I1981" s="8">
        <v>0.5</v>
      </c>
      <c r="J1981" s="9">
        <v>7500</v>
      </c>
      <c r="K1981" s="10">
        <f t="shared" si="14"/>
        <v>3750</v>
      </c>
      <c r="L1981" s="10">
        <f t="shared" si="15"/>
        <v>1312.5</v>
      </c>
      <c r="M1981" s="11">
        <v>0.35</v>
      </c>
      <c r="O1981" s="16"/>
      <c r="P1981" s="14"/>
      <c r="Q1981" s="12"/>
      <c r="R1981" s="13"/>
    </row>
    <row r="1982" spans="1:18" ht="15.75" customHeight="1">
      <c r="A1982" s="1"/>
      <c r="B1982" s="6" t="s">
        <v>23</v>
      </c>
      <c r="C1982" s="6">
        <v>1197831</v>
      </c>
      <c r="D1982" s="7">
        <v>44351</v>
      </c>
      <c r="E1982" s="6" t="s">
        <v>24</v>
      </c>
      <c r="F1982" s="6" t="s">
        <v>78</v>
      </c>
      <c r="G1982" s="6" t="s">
        <v>79</v>
      </c>
      <c r="H1982" s="6" t="s">
        <v>19</v>
      </c>
      <c r="I1982" s="8">
        <v>0.5</v>
      </c>
      <c r="J1982" s="9">
        <v>6000</v>
      </c>
      <c r="K1982" s="10">
        <f t="shared" si="14"/>
        <v>3000</v>
      </c>
      <c r="L1982" s="10">
        <f t="shared" si="15"/>
        <v>1050</v>
      </c>
      <c r="M1982" s="11">
        <v>0.35</v>
      </c>
      <c r="O1982" s="16"/>
      <c r="P1982" s="14"/>
      <c r="Q1982" s="12"/>
      <c r="R1982" s="13"/>
    </row>
    <row r="1983" spans="1:18" ht="15.75" customHeight="1">
      <c r="A1983" s="1"/>
      <c r="B1983" s="6" t="s">
        <v>23</v>
      </c>
      <c r="C1983" s="6">
        <v>1197831</v>
      </c>
      <c r="D1983" s="7">
        <v>44351</v>
      </c>
      <c r="E1983" s="6" t="s">
        <v>24</v>
      </c>
      <c r="F1983" s="6" t="s">
        <v>78</v>
      </c>
      <c r="G1983" s="6" t="s">
        <v>79</v>
      </c>
      <c r="H1983" s="6" t="s">
        <v>20</v>
      </c>
      <c r="I1983" s="8">
        <v>0.5</v>
      </c>
      <c r="J1983" s="9">
        <v>5500</v>
      </c>
      <c r="K1983" s="10">
        <f t="shared" si="14"/>
        <v>2750</v>
      </c>
      <c r="L1983" s="10">
        <f t="shared" si="15"/>
        <v>1237.5</v>
      </c>
      <c r="M1983" s="11">
        <v>0.45</v>
      </c>
      <c r="O1983" s="16"/>
      <c r="P1983" s="14"/>
      <c r="Q1983" s="12"/>
      <c r="R1983" s="13"/>
    </row>
    <row r="1984" spans="1:18" ht="15.75" customHeight="1">
      <c r="A1984" s="1"/>
      <c r="B1984" s="6" t="s">
        <v>23</v>
      </c>
      <c r="C1984" s="6">
        <v>1197831</v>
      </c>
      <c r="D1984" s="7">
        <v>44351</v>
      </c>
      <c r="E1984" s="6" t="s">
        <v>24</v>
      </c>
      <c r="F1984" s="6" t="s">
        <v>78</v>
      </c>
      <c r="G1984" s="6" t="s">
        <v>79</v>
      </c>
      <c r="H1984" s="6" t="s">
        <v>21</v>
      </c>
      <c r="I1984" s="8">
        <v>0.55000000000000004</v>
      </c>
      <c r="J1984" s="9">
        <v>4500</v>
      </c>
      <c r="K1984" s="10">
        <f t="shared" si="14"/>
        <v>2475</v>
      </c>
      <c r="L1984" s="10">
        <f t="shared" si="15"/>
        <v>742.5</v>
      </c>
      <c r="M1984" s="11">
        <v>0.3</v>
      </c>
      <c r="O1984" s="16"/>
      <c r="P1984" s="14"/>
      <c r="Q1984" s="12"/>
      <c r="R1984" s="13"/>
    </row>
    <row r="1985" spans="1:18" ht="15.75" customHeight="1">
      <c r="A1985" s="1"/>
      <c r="B1985" s="6" t="s">
        <v>23</v>
      </c>
      <c r="C1985" s="6">
        <v>1197831</v>
      </c>
      <c r="D1985" s="7">
        <v>44351</v>
      </c>
      <c r="E1985" s="6" t="s">
        <v>24</v>
      </c>
      <c r="F1985" s="6" t="s">
        <v>78</v>
      </c>
      <c r="G1985" s="6" t="s">
        <v>79</v>
      </c>
      <c r="H1985" s="6" t="s">
        <v>22</v>
      </c>
      <c r="I1985" s="8">
        <v>0.60000000000000009</v>
      </c>
      <c r="J1985" s="9">
        <v>8250</v>
      </c>
      <c r="K1985" s="10">
        <f t="shared" si="14"/>
        <v>4950.0000000000009</v>
      </c>
      <c r="L1985" s="10">
        <f t="shared" si="15"/>
        <v>2475.0000000000005</v>
      </c>
      <c r="M1985" s="11">
        <v>0.5</v>
      </c>
      <c r="O1985" s="16"/>
      <c r="P1985" s="14"/>
      <c r="Q1985" s="12"/>
      <c r="R1985" s="13"/>
    </row>
    <row r="1986" spans="1:18" ht="15.75" customHeight="1">
      <c r="A1986" s="1"/>
      <c r="B1986" s="6" t="s">
        <v>23</v>
      </c>
      <c r="C1986" s="6">
        <v>1197831</v>
      </c>
      <c r="D1986" s="7">
        <v>44383</v>
      </c>
      <c r="E1986" s="6" t="s">
        <v>24</v>
      </c>
      <c r="F1986" s="6" t="s">
        <v>78</v>
      </c>
      <c r="G1986" s="6" t="s">
        <v>79</v>
      </c>
      <c r="H1986" s="6" t="s">
        <v>17</v>
      </c>
      <c r="I1986" s="8">
        <v>0.5</v>
      </c>
      <c r="J1986" s="9">
        <v>7750</v>
      </c>
      <c r="K1986" s="10">
        <f t="shared" si="14"/>
        <v>3875</v>
      </c>
      <c r="L1986" s="10">
        <f t="shared" si="15"/>
        <v>1549.9999999999998</v>
      </c>
      <c r="M1986" s="11">
        <v>0.39999999999999997</v>
      </c>
      <c r="O1986" s="16"/>
      <c r="P1986" s="14"/>
      <c r="Q1986" s="12"/>
      <c r="R1986" s="13"/>
    </row>
    <row r="1987" spans="1:18" ht="15.75" customHeight="1">
      <c r="A1987" s="1"/>
      <c r="B1987" s="6" t="s">
        <v>23</v>
      </c>
      <c r="C1987" s="6">
        <v>1197831</v>
      </c>
      <c r="D1987" s="7">
        <v>44383</v>
      </c>
      <c r="E1987" s="6" t="s">
        <v>24</v>
      </c>
      <c r="F1987" s="6" t="s">
        <v>78</v>
      </c>
      <c r="G1987" s="6" t="s">
        <v>79</v>
      </c>
      <c r="H1987" s="6" t="s">
        <v>18</v>
      </c>
      <c r="I1987" s="8">
        <v>0.55000000000000004</v>
      </c>
      <c r="J1987" s="9">
        <v>7750</v>
      </c>
      <c r="K1987" s="10">
        <f t="shared" si="14"/>
        <v>4262.5</v>
      </c>
      <c r="L1987" s="10">
        <f t="shared" si="15"/>
        <v>1704.9999999999998</v>
      </c>
      <c r="M1987" s="11">
        <v>0.39999999999999997</v>
      </c>
      <c r="O1987" s="16"/>
      <c r="P1987" s="14"/>
      <c r="Q1987" s="12"/>
      <c r="R1987" s="13"/>
    </row>
    <row r="1988" spans="1:18" ht="15.75" customHeight="1">
      <c r="A1988" s="1"/>
      <c r="B1988" s="6" t="s">
        <v>23</v>
      </c>
      <c r="C1988" s="6">
        <v>1197831</v>
      </c>
      <c r="D1988" s="7">
        <v>44383</v>
      </c>
      <c r="E1988" s="6" t="s">
        <v>24</v>
      </c>
      <c r="F1988" s="6" t="s">
        <v>78</v>
      </c>
      <c r="G1988" s="6" t="s">
        <v>79</v>
      </c>
      <c r="H1988" s="6" t="s">
        <v>19</v>
      </c>
      <c r="I1988" s="8">
        <v>0.5</v>
      </c>
      <c r="J1988" s="9">
        <v>9250</v>
      </c>
      <c r="K1988" s="10">
        <f t="shared" si="14"/>
        <v>4625</v>
      </c>
      <c r="L1988" s="10">
        <f t="shared" si="15"/>
        <v>1849.9999999999998</v>
      </c>
      <c r="M1988" s="11">
        <v>0.39999999999999997</v>
      </c>
      <c r="O1988" s="16"/>
      <c r="P1988" s="14"/>
      <c r="Q1988" s="12"/>
      <c r="R1988" s="13"/>
    </row>
    <row r="1989" spans="1:18" ht="15.75" customHeight="1">
      <c r="A1989" s="1"/>
      <c r="B1989" s="6" t="s">
        <v>23</v>
      </c>
      <c r="C1989" s="6">
        <v>1197831</v>
      </c>
      <c r="D1989" s="7">
        <v>44383</v>
      </c>
      <c r="E1989" s="6" t="s">
        <v>24</v>
      </c>
      <c r="F1989" s="6" t="s">
        <v>78</v>
      </c>
      <c r="G1989" s="6" t="s">
        <v>79</v>
      </c>
      <c r="H1989" s="6" t="s">
        <v>20</v>
      </c>
      <c r="I1989" s="8">
        <v>0.5</v>
      </c>
      <c r="J1989" s="9">
        <v>5250</v>
      </c>
      <c r="K1989" s="10">
        <f t="shared" si="14"/>
        <v>2625</v>
      </c>
      <c r="L1989" s="10">
        <f t="shared" si="15"/>
        <v>1312.5</v>
      </c>
      <c r="M1989" s="11">
        <v>0.5</v>
      </c>
      <c r="O1989" s="16"/>
      <c r="P1989" s="14"/>
      <c r="Q1989" s="12"/>
      <c r="R1989" s="13"/>
    </row>
    <row r="1990" spans="1:18" ht="15.75" customHeight="1">
      <c r="A1990" s="1"/>
      <c r="B1990" s="6" t="s">
        <v>23</v>
      </c>
      <c r="C1990" s="6">
        <v>1197831</v>
      </c>
      <c r="D1990" s="7">
        <v>44383</v>
      </c>
      <c r="E1990" s="6" t="s">
        <v>24</v>
      </c>
      <c r="F1990" s="6" t="s">
        <v>78</v>
      </c>
      <c r="G1990" s="6" t="s">
        <v>79</v>
      </c>
      <c r="H1990" s="6" t="s">
        <v>21</v>
      </c>
      <c r="I1990" s="8">
        <v>0.55000000000000004</v>
      </c>
      <c r="J1990" s="9">
        <v>5250</v>
      </c>
      <c r="K1990" s="10">
        <f t="shared" si="14"/>
        <v>2887.5000000000005</v>
      </c>
      <c r="L1990" s="10">
        <f t="shared" si="15"/>
        <v>1010.6250000000001</v>
      </c>
      <c r="M1990" s="11">
        <v>0.35</v>
      </c>
      <c r="O1990" s="16"/>
      <c r="P1990" s="14"/>
      <c r="Q1990" s="12"/>
      <c r="R1990" s="13"/>
    </row>
    <row r="1991" spans="1:18" ht="15.75" customHeight="1">
      <c r="A1991" s="1"/>
      <c r="B1991" s="6" t="s">
        <v>23</v>
      </c>
      <c r="C1991" s="6">
        <v>1197831</v>
      </c>
      <c r="D1991" s="7">
        <v>44383</v>
      </c>
      <c r="E1991" s="6" t="s">
        <v>24</v>
      </c>
      <c r="F1991" s="6" t="s">
        <v>78</v>
      </c>
      <c r="G1991" s="6" t="s">
        <v>79</v>
      </c>
      <c r="H1991" s="6" t="s">
        <v>22</v>
      </c>
      <c r="I1991" s="8">
        <v>0.65</v>
      </c>
      <c r="J1991" s="9">
        <v>8000</v>
      </c>
      <c r="K1991" s="10">
        <f t="shared" si="14"/>
        <v>5200</v>
      </c>
      <c r="L1991" s="10">
        <f t="shared" si="15"/>
        <v>2860.0000000000005</v>
      </c>
      <c r="M1991" s="11">
        <v>0.55000000000000004</v>
      </c>
      <c r="O1991" s="16"/>
      <c r="P1991" s="14"/>
      <c r="Q1991" s="12"/>
      <c r="R1991" s="13"/>
    </row>
    <row r="1992" spans="1:18" ht="15.75" customHeight="1">
      <c r="A1992" s="1"/>
      <c r="B1992" s="6" t="s">
        <v>23</v>
      </c>
      <c r="C1992" s="6">
        <v>1197831</v>
      </c>
      <c r="D1992" s="7">
        <v>44416</v>
      </c>
      <c r="E1992" s="6" t="s">
        <v>24</v>
      </c>
      <c r="F1992" s="6" t="s">
        <v>78</v>
      </c>
      <c r="G1992" s="6" t="s">
        <v>79</v>
      </c>
      <c r="H1992" s="6" t="s">
        <v>17</v>
      </c>
      <c r="I1992" s="8">
        <v>0.5</v>
      </c>
      <c r="J1992" s="9">
        <v>7500</v>
      </c>
      <c r="K1992" s="10">
        <f t="shared" si="14"/>
        <v>3750</v>
      </c>
      <c r="L1992" s="10">
        <f t="shared" si="15"/>
        <v>1499.9999999999998</v>
      </c>
      <c r="M1992" s="11">
        <v>0.39999999999999997</v>
      </c>
      <c r="O1992" s="16"/>
      <c r="P1992" s="14"/>
      <c r="Q1992" s="12"/>
      <c r="R1992" s="13"/>
    </row>
    <row r="1993" spans="1:18" ht="15.75" customHeight="1">
      <c r="A1993" s="1"/>
      <c r="B1993" s="6" t="s">
        <v>23</v>
      </c>
      <c r="C1993" s="6">
        <v>1197831</v>
      </c>
      <c r="D1993" s="7">
        <v>44416</v>
      </c>
      <c r="E1993" s="6" t="s">
        <v>24</v>
      </c>
      <c r="F1993" s="6" t="s">
        <v>78</v>
      </c>
      <c r="G1993" s="6" t="s">
        <v>79</v>
      </c>
      <c r="H1993" s="6" t="s">
        <v>18</v>
      </c>
      <c r="I1993" s="8">
        <v>0.55000000000000004</v>
      </c>
      <c r="J1993" s="9">
        <v>7500</v>
      </c>
      <c r="K1993" s="10">
        <f t="shared" si="14"/>
        <v>4125</v>
      </c>
      <c r="L1993" s="10">
        <f t="shared" si="15"/>
        <v>1649.9999999999998</v>
      </c>
      <c r="M1993" s="11">
        <v>0.39999999999999997</v>
      </c>
      <c r="O1993" s="16"/>
      <c r="P1993" s="14"/>
      <c r="Q1993" s="12"/>
      <c r="R1993" s="13"/>
    </row>
    <row r="1994" spans="1:18" ht="15.75" customHeight="1">
      <c r="A1994" s="1"/>
      <c r="B1994" s="6" t="s">
        <v>23</v>
      </c>
      <c r="C1994" s="6">
        <v>1197831</v>
      </c>
      <c r="D1994" s="7">
        <v>44416</v>
      </c>
      <c r="E1994" s="6" t="s">
        <v>24</v>
      </c>
      <c r="F1994" s="6" t="s">
        <v>78</v>
      </c>
      <c r="G1994" s="6" t="s">
        <v>79</v>
      </c>
      <c r="H1994" s="6" t="s">
        <v>19</v>
      </c>
      <c r="I1994" s="8">
        <v>0.5</v>
      </c>
      <c r="J1994" s="9">
        <v>9250</v>
      </c>
      <c r="K1994" s="10">
        <f t="shared" si="14"/>
        <v>4625</v>
      </c>
      <c r="L1994" s="10">
        <f t="shared" si="15"/>
        <v>1849.9999999999998</v>
      </c>
      <c r="M1994" s="11">
        <v>0.39999999999999997</v>
      </c>
      <c r="O1994" s="16"/>
      <c r="P1994" s="14"/>
      <c r="Q1994" s="12"/>
      <c r="R1994" s="13"/>
    </row>
    <row r="1995" spans="1:18" ht="15.75" customHeight="1">
      <c r="A1995" s="1"/>
      <c r="B1995" s="6" t="s">
        <v>23</v>
      </c>
      <c r="C1995" s="6">
        <v>1197831</v>
      </c>
      <c r="D1995" s="7">
        <v>44416</v>
      </c>
      <c r="E1995" s="6" t="s">
        <v>24</v>
      </c>
      <c r="F1995" s="6" t="s">
        <v>78</v>
      </c>
      <c r="G1995" s="6" t="s">
        <v>79</v>
      </c>
      <c r="H1995" s="6" t="s">
        <v>20</v>
      </c>
      <c r="I1995" s="8">
        <v>0.5</v>
      </c>
      <c r="J1995" s="9">
        <v>4750</v>
      </c>
      <c r="K1995" s="10">
        <f t="shared" si="14"/>
        <v>2375</v>
      </c>
      <c r="L1995" s="10">
        <f t="shared" si="15"/>
        <v>1187.5</v>
      </c>
      <c r="M1995" s="11">
        <v>0.5</v>
      </c>
      <c r="O1995" s="16"/>
      <c r="P1995" s="14"/>
      <c r="Q1995" s="12"/>
      <c r="R1995" s="13"/>
    </row>
    <row r="1996" spans="1:18" ht="15.75" customHeight="1">
      <c r="A1996" s="1"/>
      <c r="B1996" s="6" t="s">
        <v>23</v>
      </c>
      <c r="C1996" s="6">
        <v>1197831</v>
      </c>
      <c r="D1996" s="7">
        <v>44416</v>
      </c>
      <c r="E1996" s="6" t="s">
        <v>24</v>
      </c>
      <c r="F1996" s="6" t="s">
        <v>78</v>
      </c>
      <c r="G1996" s="6" t="s">
        <v>79</v>
      </c>
      <c r="H1996" s="6" t="s">
        <v>21</v>
      </c>
      <c r="I1996" s="8">
        <v>0.55000000000000004</v>
      </c>
      <c r="J1996" s="9">
        <v>4750</v>
      </c>
      <c r="K1996" s="10">
        <f t="shared" si="14"/>
        <v>2612.5</v>
      </c>
      <c r="L1996" s="10">
        <f t="shared" si="15"/>
        <v>914.37499999999989</v>
      </c>
      <c r="M1996" s="11">
        <v>0.35</v>
      </c>
      <c r="O1996" s="16"/>
      <c r="P1996" s="14"/>
      <c r="Q1996" s="12"/>
      <c r="R1996" s="13"/>
    </row>
    <row r="1997" spans="1:18" ht="15.75" customHeight="1">
      <c r="A1997" s="1"/>
      <c r="B1997" s="6" t="s">
        <v>23</v>
      </c>
      <c r="C1997" s="6">
        <v>1197831</v>
      </c>
      <c r="D1997" s="7">
        <v>44416</v>
      </c>
      <c r="E1997" s="6" t="s">
        <v>24</v>
      </c>
      <c r="F1997" s="6" t="s">
        <v>78</v>
      </c>
      <c r="G1997" s="6" t="s">
        <v>79</v>
      </c>
      <c r="H1997" s="6" t="s">
        <v>22</v>
      </c>
      <c r="I1997" s="8">
        <v>0.6</v>
      </c>
      <c r="J1997" s="9">
        <v>7250</v>
      </c>
      <c r="K1997" s="10">
        <f t="shared" si="14"/>
        <v>4350</v>
      </c>
      <c r="L1997" s="10">
        <f t="shared" si="15"/>
        <v>2392.5</v>
      </c>
      <c r="M1997" s="11">
        <v>0.55000000000000004</v>
      </c>
      <c r="O1997" s="16"/>
      <c r="P1997" s="14"/>
      <c r="Q1997" s="12"/>
      <c r="R1997" s="13"/>
    </row>
    <row r="1998" spans="1:18" ht="15.75" customHeight="1">
      <c r="A1998" s="1"/>
      <c r="B1998" s="6" t="s">
        <v>23</v>
      </c>
      <c r="C1998" s="6">
        <v>1197831</v>
      </c>
      <c r="D1998" s="7">
        <v>44444</v>
      </c>
      <c r="E1998" s="6" t="s">
        <v>24</v>
      </c>
      <c r="F1998" s="6" t="s">
        <v>78</v>
      </c>
      <c r="G1998" s="6" t="s">
        <v>79</v>
      </c>
      <c r="H1998" s="6" t="s">
        <v>17</v>
      </c>
      <c r="I1998" s="8">
        <v>0.55000000000000004</v>
      </c>
      <c r="J1998" s="9">
        <v>6750</v>
      </c>
      <c r="K1998" s="10">
        <f t="shared" si="14"/>
        <v>3712.5000000000005</v>
      </c>
      <c r="L1998" s="10">
        <f t="shared" si="15"/>
        <v>1485</v>
      </c>
      <c r="M1998" s="11">
        <v>0.39999999999999997</v>
      </c>
      <c r="O1998" s="16"/>
      <c r="P1998" s="14"/>
      <c r="Q1998" s="12"/>
      <c r="R1998" s="13"/>
    </row>
    <row r="1999" spans="1:18" ht="15.75" customHeight="1">
      <c r="A1999" s="1"/>
      <c r="B1999" s="6" t="s">
        <v>23</v>
      </c>
      <c r="C1999" s="6">
        <v>1197831</v>
      </c>
      <c r="D1999" s="7">
        <v>44444</v>
      </c>
      <c r="E1999" s="6" t="s">
        <v>24</v>
      </c>
      <c r="F1999" s="6" t="s">
        <v>78</v>
      </c>
      <c r="G1999" s="6" t="s">
        <v>79</v>
      </c>
      <c r="H1999" s="6" t="s">
        <v>18</v>
      </c>
      <c r="I1999" s="8">
        <v>0.55000000000000004</v>
      </c>
      <c r="J1999" s="9">
        <v>6250</v>
      </c>
      <c r="K1999" s="10">
        <f t="shared" si="14"/>
        <v>3437.5000000000005</v>
      </c>
      <c r="L1999" s="10">
        <f t="shared" si="15"/>
        <v>1375</v>
      </c>
      <c r="M1999" s="11">
        <v>0.39999999999999997</v>
      </c>
      <c r="O1999" s="16"/>
      <c r="P1999" s="14"/>
      <c r="Q1999" s="12"/>
      <c r="R1999" s="13"/>
    </row>
    <row r="2000" spans="1:18" ht="15.75" customHeight="1">
      <c r="A2000" s="1"/>
      <c r="B2000" s="6" t="s">
        <v>23</v>
      </c>
      <c r="C2000" s="6">
        <v>1197831</v>
      </c>
      <c r="D2000" s="7">
        <v>44444</v>
      </c>
      <c r="E2000" s="6" t="s">
        <v>24</v>
      </c>
      <c r="F2000" s="6" t="s">
        <v>78</v>
      </c>
      <c r="G2000" s="6" t="s">
        <v>79</v>
      </c>
      <c r="H2000" s="6" t="s">
        <v>19</v>
      </c>
      <c r="I2000" s="8">
        <v>0.6</v>
      </c>
      <c r="J2000" s="9">
        <v>6750</v>
      </c>
      <c r="K2000" s="10">
        <f t="shared" si="14"/>
        <v>4050</v>
      </c>
      <c r="L2000" s="10">
        <f t="shared" si="15"/>
        <v>1619.9999999999998</v>
      </c>
      <c r="M2000" s="11">
        <v>0.39999999999999997</v>
      </c>
      <c r="O2000" s="16"/>
      <c r="P2000" s="14"/>
      <c r="Q2000" s="12"/>
      <c r="R2000" s="13"/>
    </row>
    <row r="2001" spans="1:18" ht="15.75" customHeight="1">
      <c r="A2001" s="1"/>
      <c r="B2001" s="6" t="s">
        <v>23</v>
      </c>
      <c r="C2001" s="6">
        <v>1197831</v>
      </c>
      <c r="D2001" s="7">
        <v>44444</v>
      </c>
      <c r="E2001" s="6" t="s">
        <v>24</v>
      </c>
      <c r="F2001" s="6" t="s">
        <v>78</v>
      </c>
      <c r="G2001" s="6" t="s">
        <v>79</v>
      </c>
      <c r="H2001" s="6" t="s">
        <v>20</v>
      </c>
      <c r="I2001" s="8">
        <v>0.6</v>
      </c>
      <c r="J2001" s="9">
        <v>4000</v>
      </c>
      <c r="K2001" s="10">
        <f t="shared" si="14"/>
        <v>2400</v>
      </c>
      <c r="L2001" s="10">
        <f t="shared" si="15"/>
        <v>1200</v>
      </c>
      <c r="M2001" s="11">
        <v>0.5</v>
      </c>
      <c r="O2001" s="16"/>
      <c r="P2001" s="14"/>
      <c r="Q2001" s="12"/>
      <c r="R2001" s="13"/>
    </row>
    <row r="2002" spans="1:18" ht="15.75" customHeight="1">
      <c r="A2002" s="1"/>
      <c r="B2002" s="6" t="s">
        <v>23</v>
      </c>
      <c r="C2002" s="6">
        <v>1197831</v>
      </c>
      <c r="D2002" s="7">
        <v>44444</v>
      </c>
      <c r="E2002" s="6" t="s">
        <v>24</v>
      </c>
      <c r="F2002" s="6" t="s">
        <v>78</v>
      </c>
      <c r="G2002" s="6" t="s">
        <v>79</v>
      </c>
      <c r="H2002" s="6" t="s">
        <v>21</v>
      </c>
      <c r="I2002" s="8">
        <v>0.55000000000000004</v>
      </c>
      <c r="J2002" s="9">
        <v>4000</v>
      </c>
      <c r="K2002" s="10">
        <f t="shared" si="14"/>
        <v>2200</v>
      </c>
      <c r="L2002" s="10">
        <f t="shared" si="15"/>
        <v>770</v>
      </c>
      <c r="M2002" s="11">
        <v>0.35</v>
      </c>
      <c r="O2002" s="16"/>
      <c r="P2002" s="14"/>
      <c r="Q2002" s="12"/>
      <c r="R2002" s="13"/>
    </row>
    <row r="2003" spans="1:18" ht="15.75" customHeight="1">
      <c r="A2003" s="1"/>
      <c r="B2003" s="6" t="s">
        <v>23</v>
      </c>
      <c r="C2003" s="6">
        <v>1197831</v>
      </c>
      <c r="D2003" s="7">
        <v>44444</v>
      </c>
      <c r="E2003" s="6" t="s">
        <v>24</v>
      </c>
      <c r="F2003" s="6" t="s">
        <v>78</v>
      </c>
      <c r="G2003" s="6" t="s">
        <v>79</v>
      </c>
      <c r="H2003" s="6" t="s">
        <v>22</v>
      </c>
      <c r="I2003" s="8">
        <v>0.5</v>
      </c>
      <c r="J2003" s="9">
        <v>6250</v>
      </c>
      <c r="K2003" s="10">
        <f t="shared" si="14"/>
        <v>3125</v>
      </c>
      <c r="L2003" s="10">
        <f t="shared" si="15"/>
        <v>1718.7500000000002</v>
      </c>
      <c r="M2003" s="11">
        <v>0.55000000000000004</v>
      </c>
      <c r="O2003" s="16"/>
      <c r="P2003" s="14"/>
      <c r="Q2003" s="12"/>
      <c r="R2003" s="13"/>
    </row>
    <row r="2004" spans="1:18" ht="15.75" customHeight="1">
      <c r="A2004" s="1"/>
      <c r="B2004" s="6" t="s">
        <v>23</v>
      </c>
      <c r="C2004" s="6">
        <v>1197831</v>
      </c>
      <c r="D2004" s="7">
        <v>44473</v>
      </c>
      <c r="E2004" s="6" t="s">
        <v>24</v>
      </c>
      <c r="F2004" s="6" t="s">
        <v>78</v>
      </c>
      <c r="G2004" s="6" t="s">
        <v>79</v>
      </c>
      <c r="H2004" s="6" t="s">
        <v>17</v>
      </c>
      <c r="I2004" s="8">
        <v>0.4</v>
      </c>
      <c r="J2004" s="9">
        <v>5750</v>
      </c>
      <c r="K2004" s="10">
        <f t="shared" si="14"/>
        <v>2300</v>
      </c>
      <c r="L2004" s="10">
        <f t="shared" si="15"/>
        <v>919.99999999999989</v>
      </c>
      <c r="M2004" s="11">
        <v>0.39999999999999997</v>
      </c>
      <c r="O2004" s="16"/>
      <c r="P2004" s="14"/>
      <c r="Q2004" s="12"/>
      <c r="R2004" s="13"/>
    </row>
    <row r="2005" spans="1:18" ht="15.75" customHeight="1">
      <c r="A2005" s="1"/>
      <c r="B2005" s="6" t="s">
        <v>23</v>
      </c>
      <c r="C2005" s="6">
        <v>1197831</v>
      </c>
      <c r="D2005" s="7">
        <v>44473</v>
      </c>
      <c r="E2005" s="6" t="s">
        <v>24</v>
      </c>
      <c r="F2005" s="6" t="s">
        <v>78</v>
      </c>
      <c r="G2005" s="6" t="s">
        <v>79</v>
      </c>
      <c r="H2005" s="6" t="s">
        <v>18</v>
      </c>
      <c r="I2005" s="8">
        <v>0.4</v>
      </c>
      <c r="J2005" s="9">
        <v>5750</v>
      </c>
      <c r="K2005" s="10">
        <f t="shared" si="14"/>
        <v>2300</v>
      </c>
      <c r="L2005" s="10">
        <f t="shared" si="15"/>
        <v>919.99999999999989</v>
      </c>
      <c r="M2005" s="11">
        <v>0.39999999999999997</v>
      </c>
      <c r="O2005" s="16"/>
      <c r="P2005" s="14"/>
      <c r="Q2005" s="12"/>
      <c r="R2005" s="13"/>
    </row>
    <row r="2006" spans="1:18" ht="15.75" customHeight="1">
      <c r="A2006" s="1"/>
      <c r="B2006" s="6" t="s">
        <v>23</v>
      </c>
      <c r="C2006" s="6">
        <v>1197831</v>
      </c>
      <c r="D2006" s="7">
        <v>44473</v>
      </c>
      <c r="E2006" s="6" t="s">
        <v>24</v>
      </c>
      <c r="F2006" s="6" t="s">
        <v>78</v>
      </c>
      <c r="G2006" s="6" t="s">
        <v>79</v>
      </c>
      <c r="H2006" s="6" t="s">
        <v>19</v>
      </c>
      <c r="I2006" s="8">
        <v>0.45</v>
      </c>
      <c r="J2006" s="9">
        <v>5250</v>
      </c>
      <c r="K2006" s="10">
        <f t="shared" si="14"/>
        <v>2362.5</v>
      </c>
      <c r="L2006" s="10">
        <f t="shared" si="15"/>
        <v>944.99999999999989</v>
      </c>
      <c r="M2006" s="11">
        <v>0.39999999999999997</v>
      </c>
      <c r="O2006" s="16"/>
      <c r="P2006" s="14"/>
      <c r="Q2006" s="12"/>
      <c r="R2006" s="13"/>
    </row>
    <row r="2007" spans="1:18" ht="15.75" customHeight="1">
      <c r="A2007" s="1"/>
      <c r="B2007" s="6" t="s">
        <v>23</v>
      </c>
      <c r="C2007" s="6">
        <v>1197831</v>
      </c>
      <c r="D2007" s="7">
        <v>44473</v>
      </c>
      <c r="E2007" s="6" t="s">
        <v>24</v>
      </c>
      <c r="F2007" s="6" t="s">
        <v>78</v>
      </c>
      <c r="G2007" s="6" t="s">
        <v>79</v>
      </c>
      <c r="H2007" s="6" t="s">
        <v>20</v>
      </c>
      <c r="I2007" s="8">
        <v>0.45</v>
      </c>
      <c r="J2007" s="9">
        <v>3750</v>
      </c>
      <c r="K2007" s="10">
        <f t="shared" si="14"/>
        <v>1687.5</v>
      </c>
      <c r="L2007" s="10">
        <f t="shared" si="15"/>
        <v>843.75</v>
      </c>
      <c r="M2007" s="11">
        <v>0.5</v>
      </c>
      <c r="O2007" s="16"/>
      <c r="P2007" s="14"/>
      <c r="Q2007" s="12"/>
      <c r="R2007" s="13"/>
    </row>
    <row r="2008" spans="1:18" ht="15.75" customHeight="1">
      <c r="A2008" s="1"/>
      <c r="B2008" s="6" t="s">
        <v>23</v>
      </c>
      <c r="C2008" s="6">
        <v>1197831</v>
      </c>
      <c r="D2008" s="7">
        <v>44473</v>
      </c>
      <c r="E2008" s="6" t="s">
        <v>24</v>
      </c>
      <c r="F2008" s="6" t="s">
        <v>78</v>
      </c>
      <c r="G2008" s="6" t="s">
        <v>79</v>
      </c>
      <c r="H2008" s="6" t="s">
        <v>21</v>
      </c>
      <c r="I2008" s="8">
        <v>0.35000000000000003</v>
      </c>
      <c r="J2008" s="9">
        <v>3500</v>
      </c>
      <c r="K2008" s="10">
        <f t="shared" si="14"/>
        <v>1225.0000000000002</v>
      </c>
      <c r="L2008" s="10">
        <f t="shared" si="15"/>
        <v>428.75000000000006</v>
      </c>
      <c r="M2008" s="11">
        <v>0.35</v>
      </c>
      <c r="O2008" s="16"/>
      <c r="P2008" s="14"/>
      <c r="Q2008" s="12"/>
      <c r="R2008" s="13"/>
    </row>
    <row r="2009" spans="1:18" ht="15.75" customHeight="1">
      <c r="A2009" s="1"/>
      <c r="B2009" s="6" t="s">
        <v>23</v>
      </c>
      <c r="C2009" s="6">
        <v>1197831</v>
      </c>
      <c r="D2009" s="7">
        <v>44473</v>
      </c>
      <c r="E2009" s="6" t="s">
        <v>24</v>
      </c>
      <c r="F2009" s="6" t="s">
        <v>78</v>
      </c>
      <c r="G2009" s="6" t="s">
        <v>79</v>
      </c>
      <c r="H2009" s="6" t="s">
        <v>22</v>
      </c>
      <c r="I2009" s="8">
        <v>0.45</v>
      </c>
      <c r="J2009" s="9">
        <v>5250</v>
      </c>
      <c r="K2009" s="10">
        <f t="shared" si="14"/>
        <v>2362.5</v>
      </c>
      <c r="L2009" s="10">
        <f t="shared" si="15"/>
        <v>1299.375</v>
      </c>
      <c r="M2009" s="11">
        <v>0.55000000000000004</v>
      </c>
      <c r="O2009" s="16"/>
      <c r="P2009" s="14"/>
      <c r="Q2009" s="12"/>
      <c r="R2009" s="13"/>
    </row>
    <row r="2010" spans="1:18" ht="15.75" customHeight="1">
      <c r="A2010" s="1"/>
      <c r="B2010" s="6" t="s">
        <v>23</v>
      </c>
      <c r="C2010" s="6">
        <v>1197831</v>
      </c>
      <c r="D2010" s="7">
        <v>44505</v>
      </c>
      <c r="E2010" s="6" t="s">
        <v>24</v>
      </c>
      <c r="F2010" s="6" t="s">
        <v>78</v>
      </c>
      <c r="G2010" s="6" t="s">
        <v>79</v>
      </c>
      <c r="H2010" s="6" t="s">
        <v>17</v>
      </c>
      <c r="I2010" s="8">
        <v>0.35000000000000003</v>
      </c>
      <c r="J2010" s="9">
        <v>6750</v>
      </c>
      <c r="K2010" s="10">
        <f t="shared" si="14"/>
        <v>2362.5</v>
      </c>
      <c r="L2010" s="10">
        <f t="shared" si="15"/>
        <v>944.99999999999989</v>
      </c>
      <c r="M2010" s="11">
        <v>0.39999999999999997</v>
      </c>
      <c r="O2010" s="16"/>
      <c r="P2010" s="14"/>
      <c r="Q2010" s="12"/>
      <c r="R2010" s="13"/>
    </row>
    <row r="2011" spans="1:18" ht="15.75" customHeight="1">
      <c r="A2011" s="1"/>
      <c r="B2011" s="6" t="s">
        <v>23</v>
      </c>
      <c r="C2011" s="6">
        <v>1197831</v>
      </c>
      <c r="D2011" s="7">
        <v>44505</v>
      </c>
      <c r="E2011" s="6" t="s">
        <v>24</v>
      </c>
      <c r="F2011" s="6" t="s">
        <v>78</v>
      </c>
      <c r="G2011" s="6" t="s">
        <v>79</v>
      </c>
      <c r="H2011" s="6" t="s">
        <v>18</v>
      </c>
      <c r="I2011" s="8">
        <v>0.35000000000000003</v>
      </c>
      <c r="J2011" s="9">
        <v>6750</v>
      </c>
      <c r="K2011" s="10">
        <f t="shared" si="14"/>
        <v>2362.5</v>
      </c>
      <c r="L2011" s="10">
        <f t="shared" si="15"/>
        <v>944.99999999999989</v>
      </c>
      <c r="M2011" s="11">
        <v>0.39999999999999997</v>
      </c>
      <c r="O2011" s="16"/>
      <c r="P2011" s="14"/>
      <c r="Q2011" s="12"/>
      <c r="R2011" s="13"/>
    </row>
    <row r="2012" spans="1:18" ht="15.75" customHeight="1">
      <c r="A2012" s="1"/>
      <c r="B2012" s="6" t="s">
        <v>23</v>
      </c>
      <c r="C2012" s="6">
        <v>1197831</v>
      </c>
      <c r="D2012" s="7">
        <v>44505</v>
      </c>
      <c r="E2012" s="6" t="s">
        <v>24</v>
      </c>
      <c r="F2012" s="6" t="s">
        <v>78</v>
      </c>
      <c r="G2012" s="6" t="s">
        <v>79</v>
      </c>
      <c r="H2012" s="6" t="s">
        <v>19</v>
      </c>
      <c r="I2012" s="8">
        <v>0.6</v>
      </c>
      <c r="J2012" s="9">
        <v>6000</v>
      </c>
      <c r="K2012" s="10">
        <f t="shared" si="14"/>
        <v>3600</v>
      </c>
      <c r="L2012" s="10">
        <f t="shared" si="15"/>
        <v>1439.9999999999998</v>
      </c>
      <c r="M2012" s="11">
        <v>0.39999999999999997</v>
      </c>
      <c r="O2012" s="16"/>
      <c r="P2012" s="14"/>
      <c r="Q2012" s="12"/>
      <c r="R2012" s="13"/>
    </row>
    <row r="2013" spans="1:18" ht="15.75" customHeight="1">
      <c r="A2013" s="1"/>
      <c r="B2013" s="6" t="s">
        <v>23</v>
      </c>
      <c r="C2013" s="6">
        <v>1197831</v>
      </c>
      <c r="D2013" s="7">
        <v>44505</v>
      </c>
      <c r="E2013" s="6" t="s">
        <v>24</v>
      </c>
      <c r="F2013" s="6" t="s">
        <v>78</v>
      </c>
      <c r="G2013" s="6" t="s">
        <v>79</v>
      </c>
      <c r="H2013" s="6" t="s">
        <v>20</v>
      </c>
      <c r="I2013" s="8">
        <v>0.6</v>
      </c>
      <c r="J2013" s="9">
        <v>4500</v>
      </c>
      <c r="K2013" s="10">
        <f t="shared" si="14"/>
        <v>2700</v>
      </c>
      <c r="L2013" s="10">
        <f t="shared" si="15"/>
        <v>1350</v>
      </c>
      <c r="M2013" s="11">
        <v>0.5</v>
      </c>
      <c r="O2013" s="16"/>
      <c r="P2013" s="14"/>
      <c r="Q2013" s="12"/>
      <c r="R2013" s="13"/>
    </row>
    <row r="2014" spans="1:18" ht="15.75" customHeight="1">
      <c r="A2014" s="1"/>
      <c r="B2014" s="6" t="s">
        <v>23</v>
      </c>
      <c r="C2014" s="6">
        <v>1197831</v>
      </c>
      <c r="D2014" s="7">
        <v>44505</v>
      </c>
      <c r="E2014" s="6" t="s">
        <v>24</v>
      </c>
      <c r="F2014" s="6" t="s">
        <v>78</v>
      </c>
      <c r="G2014" s="6" t="s">
        <v>79</v>
      </c>
      <c r="H2014" s="6" t="s">
        <v>21</v>
      </c>
      <c r="I2014" s="8">
        <v>0.54999999999999993</v>
      </c>
      <c r="J2014" s="9">
        <v>4250</v>
      </c>
      <c r="K2014" s="10">
        <f t="shared" si="14"/>
        <v>2337.4999999999995</v>
      </c>
      <c r="L2014" s="10">
        <f t="shared" si="15"/>
        <v>818.12499999999977</v>
      </c>
      <c r="M2014" s="11">
        <v>0.35</v>
      </c>
      <c r="O2014" s="16"/>
      <c r="P2014" s="14"/>
      <c r="Q2014" s="12"/>
      <c r="R2014" s="13"/>
    </row>
    <row r="2015" spans="1:18" ht="15.75" customHeight="1">
      <c r="A2015" s="1"/>
      <c r="B2015" s="6" t="s">
        <v>23</v>
      </c>
      <c r="C2015" s="6">
        <v>1197831</v>
      </c>
      <c r="D2015" s="7">
        <v>44505</v>
      </c>
      <c r="E2015" s="6" t="s">
        <v>24</v>
      </c>
      <c r="F2015" s="6" t="s">
        <v>78</v>
      </c>
      <c r="G2015" s="6" t="s">
        <v>79</v>
      </c>
      <c r="H2015" s="6" t="s">
        <v>22</v>
      </c>
      <c r="I2015" s="8">
        <v>0.65</v>
      </c>
      <c r="J2015" s="9">
        <v>6250</v>
      </c>
      <c r="K2015" s="10">
        <f t="shared" si="14"/>
        <v>4062.5</v>
      </c>
      <c r="L2015" s="10">
        <f t="shared" si="15"/>
        <v>2234.375</v>
      </c>
      <c r="M2015" s="11">
        <v>0.55000000000000004</v>
      </c>
      <c r="O2015" s="16"/>
      <c r="P2015" s="14"/>
      <c r="Q2015" s="12"/>
      <c r="R2015" s="13"/>
    </row>
    <row r="2016" spans="1:18" ht="15.75" customHeight="1">
      <c r="A2016" s="1"/>
      <c r="B2016" s="6" t="s">
        <v>23</v>
      </c>
      <c r="C2016" s="6">
        <v>1197831</v>
      </c>
      <c r="D2016" s="7">
        <v>44534</v>
      </c>
      <c r="E2016" s="6" t="s">
        <v>24</v>
      </c>
      <c r="F2016" s="6" t="s">
        <v>78</v>
      </c>
      <c r="G2016" s="6" t="s">
        <v>79</v>
      </c>
      <c r="H2016" s="6" t="s">
        <v>17</v>
      </c>
      <c r="I2016" s="8">
        <v>0.54999999999999993</v>
      </c>
      <c r="J2016" s="9">
        <v>7750</v>
      </c>
      <c r="K2016" s="10">
        <f t="shared" si="14"/>
        <v>4262.4999999999991</v>
      </c>
      <c r="L2016" s="10">
        <f t="shared" si="15"/>
        <v>1704.9999999999995</v>
      </c>
      <c r="M2016" s="11">
        <v>0.39999999999999997</v>
      </c>
      <c r="O2016" s="16"/>
      <c r="P2016" s="14"/>
      <c r="Q2016" s="12"/>
      <c r="R2016" s="13"/>
    </row>
    <row r="2017" spans="1:18" ht="15.75" customHeight="1">
      <c r="A2017" s="1"/>
      <c r="B2017" s="6" t="s">
        <v>23</v>
      </c>
      <c r="C2017" s="6">
        <v>1197831</v>
      </c>
      <c r="D2017" s="7">
        <v>44534</v>
      </c>
      <c r="E2017" s="6" t="s">
        <v>24</v>
      </c>
      <c r="F2017" s="6" t="s">
        <v>78</v>
      </c>
      <c r="G2017" s="6" t="s">
        <v>79</v>
      </c>
      <c r="H2017" s="6" t="s">
        <v>18</v>
      </c>
      <c r="I2017" s="8">
        <v>0.54999999999999993</v>
      </c>
      <c r="J2017" s="9">
        <v>7750</v>
      </c>
      <c r="K2017" s="10">
        <f t="shared" si="14"/>
        <v>4262.4999999999991</v>
      </c>
      <c r="L2017" s="10">
        <f t="shared" si="15"/>
        <v>1704.9999999999995</v>
      </c>
      <c r="M2017" s="11">
        <v>0.39999999999999997</v>
      </c>
      <c r="O2017" s="16"/>
      <c r="P2017" s="14"/>
      <c r="Q2017" s="12"/>
      <c r="R2017" s="13"/>
    </row>
    <row r="2018" spans="1:18" ht="15.75" customHeight="1">
      <c r="A2018" s="1"/>
      <c r="B2018" s="6" t="s">
        <v>23</v>
      </c>
      <c r="C2018" s="6">
        <v>1197831</v>
      </c>
      <c r="D2018" s="7">
        <v>44534</v>
      </c>
      <c r="E2018" s="6" t="s">
        <v>24</v>
      </c>
      <c r="F2018" s="6" t="s">
        <v>78</v>
      </c>
      <c r="G2018" s="6" t="s">
        <v>79</v>
      </c>
      <c r="H2018" s="6" t="s">
        <v>19</v>
      </c>
      <c r="I2018" s="8">
        <v>0.6</v>
      </c>
      <c r="J2018" s="9">
        <v>6750</v>
      </c>
      <c r="K2018" s="10">
        <f t="shared" si="14"/>
        <v>4050</v>
      </c>
      <c r="L2018" s="10">
        <f t="shared" si="15"/>
        <v>1619.9999999999998</v>
      </c>
      <c r="M2018" s="11">
        <v>0.39999999999999997</v>
      </c>
      <c r="O2018" s="16"/>
      <c r="P2018" s="14"/>
      <c r="Q2018" s="12"/>
      <c r="R2018" s="13"/>
    </row>
    <row r="2019" spans="1:18" ht="15.75" customHeight="1">
      <c r="A2019" s="1"/>
      <c r="B2019" s="6" t="s">
        <v>23</v>
      </c>
      <c r="C2019" s="6">
        <v>1197831</v>
      </c>
      <c r="D2019" s="7">
        <v>44534</v>
      </c>
      <c r="E2019" s="6" t="s">
        <v>24</v>
      </c>
      <c r="F2019" s="6" t="s">
        <v>78</v>
      </c>
      <c r="G2019" s="6" t="s">
        <v>79</v>
      </c>
      <c r="H2019" s="6" t="s">
        <v>20</v>
      </c>
      <c r="I2019" s="8">
        <v>0.6</v>
      </c>
      <c r="J2019" s="9">
        <v>5250</v>
      </c>
      <c r="K2019" s="10">
        <f t="shared" si="14"/>
        <v>3150</v>
      </c>
      <c r="L2019" s="10">
        <f t="shared" si="15"/>
        <v>1575</v>
      </c>
      <c r="M2019" s="11">
        <v>0.5</v>
      </c>
      <c r="O2019" s="16"/>
      <c r="P2019" s="14"/>
      <c r="Q2019" s="12"/>
      <c r="R2019" s="13"/>
    </row>
    <row r="2020" spans="1:18" ht="15.75" customHeight="1">
      <c r="A2020" s="1"/>
      <c r="B2020" s="6" t="s">
        <v>23</v>
      </c>
      <c r="C2020" s="6">
        <v>1197831</v>
      </c>
      <c r="D2020" s="7">
        <v>44534</v>
      </c>
      <c r="E2020" s="6" t="s">
        <v>24</v>
      </c>
      <c r="F2020" s="6" t="s">
        <v>78</v>
      </c>
      <c r="G2020" s="6" t="s">
        <v>79</v>
      </c>
      <c r="H2020" s="6" t="s">
        <v>21</v>
      </c>
      <c r="I2020" s="8">
        <v>0.54999999999999993</v>
      </c>
      <c r="J2020" s="9">
        <v>4750</v>
      </c>
      <c r="K2020" s="10">
        <f t="shared" si="14"/>
        <v>2612.4999999999995</v>
      </c>
      <c r="L2020" s="10">
        <f t="shared" si="15"/>
        <v>914.37499999999977</v>
      </c>
      <c r="M2020" s="11">
        <v>0.35</v>
      </c>
      <c r="O2020" s="16"/>
      <c r="P2020" s="14"/>
      <c r="Q2020" s="12"/>
      <c r="R2020" s="13"/>
    </row>
    <row r="2021" spans="1:18" ht="15.75" customHeight="1">
      <c r="A2021" s="1"/>
      <c r="B2021" s="6" t="s">
        <v>23</v>
      </c>
      <c r="C2021" s="6">
        <v>1197831</v>
      </c>
      <c r="D2021" s="7">
        <v>44534</v>
      </c>
      <c r="E2021" s="6" t="s">
        <v>24</v>
      </c>
      <c r="F2021" s="6" t="s">
        <v>78</v>
      </c>
      <c r="G2021" s="6" t="s">
        <v>79</v>
      </c>
      <c r="H2021" s="6" t="s">
        <v>22</v>
      </c>
      <c r="I2021" s="8">
        <v>0.65</v>
      </c>
      <c r="J2021" s="9">
        <v>7250</v>
      </c>
      <c r="K2021" s="10">
        <f t="shared" si="14"/>
        <v>4712.5</v>
      </c>
      <c r="L2021" s="10">
        <f t="shared" si="15"/>
        <v>2591.875</v>
      </c>
      <c r="M2021" s="11">
        <v>0.55000000000000004</v>
      </c>
      <c r="O2021" s="16"/>
      <c r="P2021" s="14"/>
      <c r="Q2021" s="12"/>
      <c r="R2021" s="13"/>
    </row>
    <row r="2022" spans="1:18" ht="15.75" customHeight="1">
      <c r="A2022" s="1" t="s">
        <v>39</v>
      </c>
      <c r="B2022" s="6" t="s">
        <v>27</v>
      </c>
      <c r="C2022" s="6">
        <v>1128299</v>
      </c>
      <c r="D2022" s="7">
        <v>44219</v>
      </c>
      <c r="E2022" s="6" t="s">
        <v>28</v>
      </c>
      <c r="F2022" s="6" t="s">
        <v>80</v>
      </c>
      <c r="G2022" s="6" t="s">
        <v>81</v>
      </c>
      <c r="H2022" s="6" t="s">
        <v>17</v>
      </c>
      <c r="I2022" s="8">
        <v>0.29999999999999993</v>
      </c>
      <c r="J2022" s="9">
        <v>4250</v>
      </c>
      <c r="K2022" s="10">
        <f t="shared" si="14"/>
        <v>1274.9999999999998</v>
      </c>
      <c r="L2022" s="10">
        <f t="shared" si="15"/>
        <v>446.24999999999989</v>
      </c>
      <c r="M2022" s="11">
        <v>0.35</v>
      </c>
      <c r="O2022" s="16"/>
      <c r="P2022" s="14"/>
      <c r="Q2022" s="12"/>
      <c r="R2022" s="13"/>
    </row>
    <row r="2023" spans="1:18" ht="15.75" customHeight="1">
      <c r="A2023" s="1"/>
      <c r="B2023" s="6" t="s">
        <v>27</v>
      </c>
      <c r="C2023" s="6">
        <v>1128299</v>
      </c>
      <c r="D2023" s="7">
        <v>44219</v>
      </c>
      <c r="E2023" s="6" t="s">
        <v>28</v>
      </c>
      <c r="F2023" s="6" t="s">
        <v>80</v>
      </c>
      <c r="G2023" s="6" t="s">
        <v>81</v>
      </c>
      <c r="H2023" s="6" t="s">
        <v>18</v>
      </c>
      <c r="I2023" s="8">
        <v>0.4</v>
      </c>
      <c r="J2023" s="9">
        <v>4250</v>
      </c>
      <c r="K2023" s="10">
        <f t="shared" si="14"/>
        <v>1700</v>
      </c>
      <c r="L2023" s="10">
        <f t="shared" si="15"/>
        <v>680</v>
      </c>
      <c r="M2023" s="11">
        <v>0.4</v>
      </c>
      <c r="O2023" s="16"/>
      <c r="P2023" s="14"/>
      <c r="Q2023" s="12"/>
      <c r="R2023" s="13"/>
    </row>
    <row r="2024" spans="1:18" ht="15.75" customHeight="1">
      <c r="A2024" s="1"/>
      <c r="B2024" s="6" t="s">
        <v>27</v>
      </c>
      <c r="C2024" s="6">
        <v>1128299</v>
      </c>
      <c r="D2024" s="7">
        <v>44219</v>
      </c>
      <c r="E2024" s="6" t="s">
        <v>28</v>
      </c>
      <c r="F2024" s="6" t="s">
        <v>80</v>
      </c>
      <c r="G2024" s="6" t="s">
        <v>81</v>
      </c>
      <c r="H2024" s="6" t="s">
        <v>19</v>
      </c>
      <c r="I2024" s="8">
        <v>0.4</v>
      </c>
      <c r="J2024" s="9">
        <v>4250</v>
      </c>
      <c r="K2024" s="10">
        <f t="shared" si="14"/>
        <v>1700</v>
      </c>
      <c r="L2024" s="10">
        <f t="shared" si="15"/>
        <v>595</v>
      </c>
      <c r="M2024" s="11">
        <v>0.35</v>
      </c>
      <c r="O2024" s="16"/>
      <c r="P2024" s="14"/>
      <c r="Q2024" s="12"/>
      <c r="R2024" s="13"/>
    </row>
    <row r="2025" spans="1:18" ht="15.75" customHeight="1">
      <c r="A2025" s="1"/>
      <c r="B2025" s="6" t="s">
        <v>27</v>
      </c>
      <c r="C2025" s="6">
        <v>1128299</v>
      </c>
      <c r="D2025" s="7">
        <v>44219</v>
      </c>
      <c r="E2025" s="6" t="s">
        <v>28</v>
      </c>
      <c r="F2025" s="6" t="s">
        <v>80</v>
      </c>
      <c r="G2025" s="6" t="s">
        <v>81</v>
      </c>
      <c r="H2025" s="6" t="s">
        <v>20</v>
      </c>
      <c r="I2025" s="8">
        <v>0.4</v>
      </c>
      <c r="J2025" s="9">
        <v>2750</v>
      </c>
      <c r="K2025" s="10">
        <f t="shared" si="14"/>
        <v>1100</v>
      </c>
      <c r="L2025" s="10">
        <f t="shared" si="15"/>
        <v>385</v>
      </c>
      <c r="M2025" s="11">
        <v>0.35</v>
      </c>
      <c r="O2025" s="16"/>
      <c r="P2025" s="14"/>
      <c r="Q2025" s="12"/>
      <c r="R2025" s="13"/>
    </row>
    <row r="2026" spans="1:18" ht="15.75" customHeight="1">
      <c r="A2026" s="1"/>
      <c r="B2026" s="6" t="s">
        <v>27</v>
      </c>
      <c r="C2026" s="6">
        <v>1128299</v>
      </c>
      <c r="D2026" s="7">
        <v>44219</v>
      </c>
      <c r="E2026" s="6" t="s">
        <v>28</v>
      </c>
      <c r="F2026" s="6" t="s">
        <v>80</v>
      </c>
      <c r="G2026" s="6" t="s">
        <v>81</v>
      </c>
      <c r="H2026" s="6" t="s">
        <v>21</v>
      </c>
      <c r="I2026" s="8">
        <v>0.45000000000000007</v>
      </c>
      <c r="J2026" s="9">
        <v>2250</v>
      </c>
      <c r="K2026" s="10">
        <f t="shared" si="14"/>
        <v>1012.5000000000001</v>
      </c>
      <c r="L2026" s="10">
        <f t="shared" si="15"/>
        <v>303.75</v>
      </c>
      <c r="M2026" s="11">
        <v>0.3</v>
      </c>
      <c r="O2026" s="16"/>
      <c r="P2026" s="14"/>
      <c r="Q2026" s="12"/>
      <c r="R2026" s="13"/>
    </row>
    <row r="2027" spans="1:18" ht="15.75" customHeight="1">
      <c r="A2027" s="1"/>
      <c r="B2027" s="6" t="s">
        <v>27</v>
      </c>
      <c r="C2027" s="6">
        <v>1128299</v>
      </c>
      <c r="D2027" s="7">
        <v>44219</v>
      </c>
      <c r="E2027" s="6" t="s">
        <v>28</v>
      </c>
      <c r="F2027" s="6" t="s">
        <v>80</v>
      </c>
      <c r="G2027" s="6" t="s">
        <v>81</v>
      </c>
      <c r="H2027" s="6" t="s">
        <v>22</v>
      </c>
      <c r="I2027" s="8">
        <v>0.4</v>
      </c>
      <c r="J2027" s="9">
        <v>4250</v>
      </c>
      <c r="K2027" s="10">
        <f t="shared" si="14"/>
        <v>1700</v>
      </c>
      <c r="L2027" s="10">
        <f t="shared" si="15"/>
        <v>425</v>
      </c>
      <c r="M2027" s="11">
        <v>0.25</v>
      </c>
      <c r="O2027" s="16"/>
      <c r="P2027" s="14"/>
      <c r="Q2027" s="12"/>
      <c r="R2027" s="13"/>
    </row>
    <row r="2028" spans="1:18" ht="15.75" customHeight="1">
      <c r="A2028" s="1"/>
      <c r="B2028" s="6" t="s">
        <v>27</v>
      </c>
      <c r="C2028" s="6">
        <v>1128299</v>
      </c>
      <c r="D2028" s="7">
        <v>44250</v>
      </c>
      <c r="E2028" s="6" t="s">
        <v>28</v>
      </c>
      <c r="F2028" s="6" t="s">
        <v>80</v>
      </c>
      <c r="G2028" s="6" t="s">
        <v>81</v>
      </c>
      <c r="H2028" s="6" t="s">
        <v>17</v>
      </c>
      <c r="I2028" s="8">
        <v>0.29999999999999993</v>
      </c>
      <c r="J2028" s="9">
        <v>4750</v>
      </c>
      <c r="K2028" s="10">
        <f t="shared" si="14"/>
        <v>1424.9999999999998</v>
      </c>
      <c r="L2028" s="10">
        <f t="shared" si="15"/>
        <v>498.74999999999989</v>
      </c>
      <c r="M2028" s="11">
        <v>0.35</v>
      </c>
      <c r="O2028" s="16"/>
      <c r="P2028" s="14"/>
      <c r="Q2028" s="12"/>
      <c r="R2028" s="13"/>
    </row>
    <row r="2029" spans="1:18" ht="15.75" customHeight="1">
      <c r="A2029" s="1"/>
      <c r="B2029" s="6" t="s">
        <v>27</v>
      </c>
      <c r="C2029" s="6">
        <v>1128299</v>
      </c>
      <c r="D2029" s="7">
        <v>44250</v>
      </c>
      <c r="E2029" s="6" t="s">
        <v>28</v>
      </c>
      <c r="F2029" s="6" t="s">
        <v>80</v>
      </c>
      <c r="G2029" s="6" t="s">
        <v>81</v>
      </c>
      <c r="H2029" s="6" t="s">
        <v>18</v>
      </c>
      <c r="I2029" s="8">
        <v>0.4</v>
      </c>
      <c r="J2029" s="9">
        <v>3750</v>
      </c>
      <c r="K2029" s="10">
        <f t="shared" si="14"/>
        <v>1500</v>
      </c>
      <c r="L2029" s="10">
        <f t="shared" si="15"/>
        <v>600</v>
      </c>
      <c r="M2029" s="11">
        <v>0.4</v>
      </c>
      <c r="O2029" s="16"/>
      <c r="P2029" s="14"/>
      <c r="Q2029" s="12"/>
      <c r="R2029" s="13"/>
    </row>
    <row r="2030" spans="1:18" ht="15.75" customHeight="1">
      <c r="A2030" s="1"/>
      <c r="B2030" s="6" t="s">
        <v>27</v>
      </c>
      <c r="C2030" s="6">
        <v>1128299</v>
      </c>
      <c r="D2030" s="7">
        <v>44250</v>
      </c>
      <c r="E2030" s="6" t="s">
        <v>28</v>
      </c>
      <c r="F2030" s="6" t="s">
        <v>80</v>
      </c>
      <c r="G2030" s="6" t="s">
        <v>81</v>
      </c>
      <c r="H2030" s="6" t="s">
        <v>19</v>
      </c>
      <c r="I2030" s="8">
        <v>0.4</v>
      </c>
      <c r="J2030" s="9">
        <v>3750</v>
      </c>
      <c r="K2030" s="10">
        <f t="shared" si="14"/>
        <v>1500</v>
      </c>
      <c r="L2030" s="10">
        <f t="shared" si="15"/>
        <v>525</v>
      </c>
      <c r="M2030" s="11">
        <v>0.35</v>
      </c>
      <c r="O2030" s="16"/>
      <c r="P2030" s="14"/>
      <c r="Q2030" s="12"/>
      <c r="R2030" s="13"/>
    </row>
    <row r="2031" spans="1:18" ht="15.75" customHeight="1">
      <c r="A2031" s="1"/>
      <c r="B2031" s="6" t="s">
        <v>27</v>
      </c>
      <c r="C2031" s="6">
        <v>1128299</v>
      </c>
      <c r="D2031" s="7">
        <v>44250</v>
      </c>
      <c r="E2031" s="6" t="s">
        <v>28</v>
      </c>
      <c r="F2031" s="6" t="s">
        <v>80</v>
      </c>
      <c r="G2031" s="6" t="s">
        <v>81</v>
      </c>
      <c r="H2031" s="6" t="s">
        <v>20</v>
      </c>
      <c r="I2031" s="8">
        <v>0.4</v>
      </c>
      <c r="J2031" s="9">
        <v>2250</v>
      </c>
      <c r="K2031" s="10">
        <f t="shared" si="14"/>
        <v>900</v>
      </c>
      <c r="L2031" s="10">
        <f t="shared" si="15"/>
        <v>315</v>
      </c>
      <c r="M2031" s="11">
        <v>0.35</v>
      </c>
      <c r="O2031" s="16"/>
      <c r="P2031" s="14"/>
      <c r="Q2031" s="12"/>
      <c r="R2031" s="13"/>
    </row>
    <row r="2032" spans="1:18" ht="15.75" customHeight="1">
      <c r="A2032" s="1"/>
      <c r="B2032" s="6" t="s">
        <v>27</v>
      </c>
      <c r="C2032" s="6">
        <v>1128299</v>
      </c>
      <c r="D2032" s="7">
        <v>44250</v>
      </c>
      <c r="E2032" s="6" t="s">
        <v>28</v>
      </c>
      <c r="F2032" s="6" t="s">
        <v>80</v>
      </c>
      <c r="G2032" s="6" t="s">
        <v>81</v>
      </c>
      <c r="H2032" s="6" t="s">
        <v>21</v>
      </c>
      <c r="I2032" s="8">
        <v>0.45000000000000007</v>
      </c>
      <c r="J2032" s="9">
        <v>1500</v>
      </c>
      <c r="K2032" s="10">
        <f t="shared" si="14"/>
        <v>675.00000000000011</v>
      </c>
      <c r="L2032" s="10">
        <f t="shared" si="15"/>
        <v>202.50000000000003</v>
      </c>
      <c r="M2032" s="11">
        <v>0.3</v>
      </c>
      <c r="O2032" s="16"/>
      <c r="P2032" s="14"/>
      <c r="Q2032" s="12"/>
      <c r="R2032" s="13"/>
    </row>
    <row r="2033" spans="1:18" ht="15.75" customHeight="1">
      <c r="A2033" s="1"/>
      <c r="B2033" s="6" t="s">
        <v>27</v>
      </c>
      <c r="C2033" s="6">
        <v>1128299</v>
      </c>
      <c r="D2033" s="7">
        <v>44250</v>
      </c>
      <c r="E2033" s="6" t="s">
        <v>28</v>
      </c>
      <c r="F2033" s="6" t="s">
        <v>80</v>
      </c>
      <c r="G2033" s="6" t="s">
        <v>81</v>
      </c>
      <c r="H2033" s="6" t="s">
        <v>22</v>
      </c>
      <c r="I2033" s="8">
        <v>0.4</v>
      </c>
      <c r="J2033" s="9">
        <v>3500</v>
      </c>
      <c r="K2033" s="10">
        <f t="shared" si="14"/>
        <v>1400</v>
      </c>
      <c r="L2033" s="10">
        <f t="shared" si="15"/>
        <v>350</v>
      </c>
      <c r="M2033" s="11">
        <v>0.25</v>
      </c>
      <c r="O2033" s="16"/>
      <c r="P2033" s="14"/>
      <c r="Q2033" s="12"/>
      <c r="R2033" s="13"/>
    </row>
    <row r="2034" spans="1:18" ht="15.75" customHeight="1">
      <c r="A2034" s="1"/>
      <c r="B2034" s="6" t="s">
        <v>27</v>
      </c>
      <c r="C2034" s="6">
        <v>1128299</v>
      </c>
      <c r="D2034" s="7">
        <v>44277</v>
      </c>
      <c r="E2034" s="6" t="s">
        <v>28</v>
      </c>
      <c r="F2034" s="6" t="s">
        <v>80</v>
      </c>
      <c r="G2034" s="6" t="s">
        <v>81</v>
      </c>
      <c r="H2034" s="6" t="s">
        <v>17</v>
      </c>
      <c r="I2034" s="8">
        <v>0.4</v>
      </c>
      <c r="J2034" s="9">
        <v>5000</v>
      </c>
      <c r="K2034" s="10">
        <f t="shared" si="14"/>
        <v>2000</v>
      </c>
      <c r="L2034" s="10">
        <f t="shared" si="15"/>
        <v>700</v>
      </c>
      <c r="M2034" s="11">
        <v>0.35</v>
      </c>
      <c r="O2034" s="16"/>
      <c r="P2034" s="14"/>
      <c r="Q2034" s="12"/>
      <c r="R2034" s="13"/>
    </row>
    <row r="2035" spans="1:18" ht="15.75" customHeight="1">
      <c r="A2035" s="1"/>
      <c r="B2035" s="6" t="s">
        <v>27</v>
      </c>
      <c r="C2035" s="6">
        <v>1128299</v>
      </c>
      <c r="D2035" s="7">
        <v>44277</v>
      </c>
      <c r="E2035" s="6" t="s">
        <v>28</v>
      </c>
      <c r="F2035" s="6" t="s">
        <v>80</v>
      </c>
      <c r="G2035" s="6" t="s">
        <v>81</v>
      </c>
      <c r="H2035" s="6" t="s">
        <v>18</v>
      </c>
      <c r="I2035" s="8">
        <v>0.5</v>
      </c>
      <c r="J2035" s="9">
        <v>3500</v>
      </c>
      <c r="K2035" s="10">
        <f t="shared" si="14"/>
        <v>1750</v>
      </c>
      <c r="L2035" s="10">
        <f t="shared" si="15"/>
        <v>700</v>
      </c>
      <c r="M2035" s="11">
        <v>0.4</v>
      </c>
      <c r="O2035" s="16"/>
      <c r="P2035" s="14"/>
      <c r="Q2035" s="12"/>
      <c r="R2035" s="13"/>
    </row>
    <row r="2036" spans="1:18" ht="15.75" customHeight="1">
      <c r="A2036" s="1"/>
      <c r="B2036" s="6" t="s">
        <v>27</v>
      </c>
      <c r="C2036" s="6">
        <v>1128299</v>
      </c>
      <c r="D2036" s="7">
        <v>44277</v>
      </c>
      <c r="E2036" s="6" t="s">
        <v>28</v>
      </c>
      <c r="F2036" s="6" t="s">
        <v>80</v>
      </c>
      <c r="G2036" s="6" t="s">
        <v>81</v>
      </c>
      <c r="H2036" s="6" t="s">
        <v>19</v>
      </c>
      <c r="I2036" s="8">
        <v>0.5</v>
      </c>
      <c r="J2036" s="9">
        <v>3500</v>
      </c>
      <c r="K2036" s="10">
        <f t="shared" si="14"/>
        <v>1750</v>
      </c>
      <c r="L2036" s="10">
        <f t="shared" si="15"/>
        <v>612.5</v>
      </c>
      <c r="M2036" s="11">
        <v>0.35</v>
      </c>
      <c r="O2036" s="16"/>
      <c r="P2036" s="14"/>
      <c r="Q2036" s="12"/>
      <c r="R2036" s="13"/>
    </row>
    <row r="2037" spans="1:18" ht="15.75" customHeight="1">
      <c r="A2037" s="1"/>
      <c r="B2037" s="6" t="s">
        <v>27</v>
      </c>
      <c r="C2037" s="6">
        <v>1128299</v>
      </c>
      <c r="D2037" s="7">
        <v>44277</v>
      </c>
      <c r="E2037" s="6" t="s">
        <v>28</v>
      </c>
      <c r="F2037" s="6" t="s">
        <v>80</v>
      </c>
      <c r="G2037" s="6" t="s">
        <v>81</v>
      </c>
      <c r="H2037" s="6" t="s">
        <v>20</v>
      </c>
      <c r="I2037" s="8">
        <v>0.5</v>
      </c>
      <c r="J2037" s="9">
        <v>2250</v>
      </c>
      <c r="K2037" s="10">
        <f t="shared" si="14"/>
        <v>1125</v>
      </c>
      <c r="L2037" s="10">
        <f t="shared" si="15"/>
        <v>393.75</v>
      </c>
      <c r="M2037" s="11">
        <v>0.35</v>
      </c>
      <c r="O2037" s="16"/>
      <c r="P2037" s="14"/>
      <c r="Q2037" s="12"/>
      <c r="R2037" s="13"/>
    </row>
    <row r="2038" spans="1:18" ht="15.75" customHeight="1">
      <c r="A2038" s="1"/>
      <c r="B2038" s="6" t="s">
        <v>27</v>
      </c>
      <c r="C2038" s="6">
        <v>1128299</v>
      </c>
      <c r="D2038" s="7">
        <v>44277</v>
      </c>
      <c r="E2038" s="6" t="s">
        <v>28</v>
      </c>
      <c r="F2038" s="6" t="s">
        <v>80</v>
      </c>
      <c r="G2038" s="6" t="s">
        <v>81</v>
      </c>
      <c r="H2038" s="6" t="s">
        <v>21</v>
      </c>
      <c r="I2038" s="8">
        <v>0.55000000000000004</v>
      </c>
      <c r="J2038" s="9">
        <v>1250</v>
      </c>
      <c r="K2038" s="10">
        <f t="shared" si="14"/>
        <v>687.5</v>
      </c>
      <c r="L2038" s="10">
        <f t="shared" si="15"/>
        <v>206.25</v>
      </c>
      <c r="M2038" s="11">
        <v>0.3</v>
      </c>
      <c r="O2038" s="16"/>
      <c r="P2038" s="14"/>
      <c r="Q2038" s="12"/>
      <c r="R2038" s="13"/>
    </row>
    <row r="2039" spans="1:18" ht="15.75" customHeight="1">
      <c r="A2039" s="1"/>
      <c r="B2039" s="6" t="s">
        <v>27</v>
      </c>
      <c r="C2039" s="6">
        <v>1128299</v>
      </c>
      <c r="D2039" s="7">
        <v>44277</v>
      </c>
      <c r="E2039" s="6" t="s">
        <v>28</v>
      </c>
      <c r="F2039" s="6" t="s">
        <v>80</v>
      </c>
      <c r="G2039" s="6" t="s">
        <v>81</v>
      </c>
      <c r="H2039" s="6" t="s">
        <v>22</v>
      </c>
      <c r="I2039" s="8">
        <v>0.5</v>
      </c>
      <c r="J2039" s="9">
        <v>3250</v>
      </c>
      <c r="K2039" s="10">
        <f t="shared" si="14"/>
        <v>1625</v>
      </c>
      <c r="L2039" s="10">
        <f t="shared" si="15"/>
        <v>406.25</v>
      </c>
      <c r="M2039" s="11">
        <v>0.25</v>
      </c>
      <c r="O2039" s="16"/>
      <c r="P2039" s="14"/>
      <c r="Q2039" s="12"/>
      <c r="R2039" s="13"/>
    </row>
    <row r="2040" spans="1:18" ht="15.75" customHeight="1">
      <c r="A2040" s="1"/>
      <c r="B2040" s="6" t="s">
        <v>27</v>
      </c>
      <c r="C2040" s="6">
        <v>1128299</v>
      </c>
      <c r="D2040" s="7">
        <v>44309</v>
      </c>
      <c r="E2040" s="6" t="s">
        <v>28</v>
      </c>
      <c r="F2040" s="6" t="s">
        <v>80</v>
      </c>
      <c r="G2040" s="6" t="s">
        <v>81</v>
      </c>
      <c r="H2040" s="6" t="s">
        <v>17</v>
      </c>
      <c r="I2040" s="8">
        <v>0.5</v>
      </c>
      <c r="J2040" s="9">
        <v>5000</v>
      </c>
      <c r="K2040" s="10">
        <f t="shared" si="14"/>
        <v>2500</v>
      </c>
      <c r="L2040" s="10">
        <f t="shared" si="15"/>
        <v>875</v>
      </c>
      <c r="M2040" s="11">
        <v>0.35</v>
      </c>
      <c r="O2040" s="16"/>
      <c r="P2040" s="14"/>
      <c r="Q2040" s="12"/>
      <c r="R2040" s="13"/>
    </row>
    <row r="2041" spans="1:18" ht="15.75" customHeight="1">
      <c r="A2041" s="1"/>
      <c r="B2041" s="6" t="s">
        <v>27</v>
      </c>
      <c r="C2041" s="6">
        <v>1128299</v>
      </c>
      <c r="D2041" s="7">
        <v>44309</v>
      </c>
      <c r="E2041" s="6" t="s">
        <v>28</v>
      </c>
      <c r="F2041" s="6" t="s">
        <v>80</v>
      </c>
      <c r="G2041" s="6" t="s">
        <v>81</v>
      </c>
      <c r="H2041" s="6" t="s">
        <v>18</v>
      </c>
      <c r="I2041" s="8">
        <v>0.55000000000000004</v>
      </c>
      <c r="J2041" s="9">
        <v>3000</v>
      </c>
      <c r="K2041" s="10">
        <f t="shared" si="14"/>
        <v>1650.0000000000002</v>
      </c>
      <c r="L2041" s="10">
        <f t="shared" si="15"/>
        <v>660.00000000000011</v>
      </c>
      <c r="M2041" s="11">
        <v>0.4</v>
      </c>
      <c r="O2041" s="16"/>
      <c r="P2041" s="14"/>
      <c r="Q2041" s="12"/>
      <c r="R2041" s="13"/>
    </row>
    <row r="2042" spans="1:18" ht="15.75" customHeight="1">
      <c r="A2042" s="1"/>
      <c r="B2042" s="6" t="s">
        <v>27</v>
      </c>
      <c r="C2042" s="6">
        <v>1128299</v>
      </c>
      <c r="D2042" s="7">
        <v>44309</v>
      </c>
      <c r="E2042" s="6" t="s">
        <v>28</v>
      </c>
      <c r="F2042" s="6" t="s">
        <v>80</v>
      </c>
      <c r="G2042" s="6" t="s">
        <v>81</v>
      </c>
      <c r="H2042" s="6" t="s">
        <v>19</v>
      </c>
      <c r="I2042" s="8">
        <v>0.55000000000000004</v>
      </c>
      <c r="J2042" s="9">
        <v>3500</v>
      </c>
      <c r="K2042" s="10">
        <f t="shared" si="14"/>
        <v>1925.0000000000002</v>
      </c>
      <c r="L2042" s="10">
        <f t="shared" si="15"/>
        <v>673.75</v>
      </c>
      <c r="M2042" s="11">
        <v>0.35</v>
      </c>
      <c r="O2042" s="16"/>
      <c r="P2042" s="14"/>
      <c r="Q2042" s="12"/>
      <c r="R2042" s="13"/>
    </row>
    <row r="2043" spans="1:18" ht="15.75" customHeight="1">
      <c r="A2043" s="1"/>
      <c r="B2043" s="6" t="s">
        <v>27</v>
      </c>
      <c r="C2043" s="6">
        <v>1128299</v>
      </c>
      <c r="D2043" s="7">
        <v>44309</v>
      </c>
      <c r="E2043" s="6" t="s">
        <v>28</v>
      </c>
      <c r="F2043" s="6" t="s">
        <v>80</v>
      </c>
      <c r="G2043" s="6" t="s">
        <v>81</v>
      </c>
      <c r="H2043" s="6" t="s">
        <v>20</v>
      </c>
      <c r="I2043" s="8">
        <v>0.5</v>
      </c>
      <c r="J2043" s="9">
        <v>2500</v>
      </c>
      <c r="K2043" s="10">
        <f t="shared" si="14"/>
        <v>1250</v>
      </c>
      <c r="L2043" s="10">
        <f t="shared" si="15"/>
        <v>437.5</v>
      </c>
      <c r="M2043" s="11">
        <v>0.35</v>
      </c>
      <c r="O2043" s="16"/>
      <c r="P2043" s="14"/>
      <c r="Q2043" s="12"/>
      <c r="R2043" s="13"/>
    </row>
    <row r="2044" spans="1:18" ht="15.75" customHeight="1">
      <c r="A2044" s="1"/>
      <c r="B2044" s="6" t="s">
        <v>27</v>
      </c>
      <c r="C2044" s="6">
        <v>1128299</v>
      </c>
      <c r="D2044" s="7">
        <v>44309</v>
      </c>
      <c r="E2044" s="6" t="s">
        <v>28</v>
      </c>
      <c r="F2044" s="6" t="s">
        <v>80</v>
      </c>
      <c r="G2044" s="6" t="s">
        <v>81</v>
      </c>
      <c r="H2044" s="6" t="s">
        <v>21</v>
      </c>
      <c r="I2044" s="8">
        <v>0.55000000000000004</v>
      </c>
      <c r="J2044" s="9">
        <v>1500</v>
      </c>
      <c r="K2044" s="10">
        <f t="shared" si="14"/>
        <v>825.00000000000011</v>
      </c>
      <c r="L2044" s="10">
        <f t="shared" si="15"/>
        <v>247.50000000000003</v>
      </c>
      <c r="M2044" s="11">
        <v>0.3</v>
      </c>
      <c r="O2044" s="16"/>
      <c r="P2044" s="14"/>
      <c r="Q2044" s="12"/>
      <c r="R2044" s="13"/>
    </row>
    <row r="2045" spans="1:18" ht="15.75" customHeight="1">
      <c r="A2045" s="1"/>
      <c r="B2045" s="6" t="s">
        <v>27</v>
      </c>
      <c r="C2045" s="6">
        <v>1128299</v>
      </c>
      <c r="D2045" s="7">
        <v>44309</v>
      </c>
      <c r="E2045" s="6" t="s">
        <v>28</v>
      </c>
      <c r="F2045" s="6" t="s">
        <v>80</v>
      </c>
      <c r="G2045" s="6" t="s">
        <v>81</v>
      </c>
      <c r="H2045" s="6" t="s">
        <v>22</v>
      </c>
      <c r="I2045" s="8">
        <v>0.70000000000000007</v>
      </c>
      <c r="J2045" s="9">
        <v>3250</v>
      </c>
      <c r="K2045" s="10">
        <f t="shared" si="14"/>
        <v>2275</v>
      </c>
      <c r="L2045" s="10">
        <f t="shared" si="15"/>
        <v>568.75</v>
      </c>
      <c r="M2045" s="11">
        <v>0.25</v>
      </c>
      <c r="O2045" s="16"/>
      <c r="P2045" s="14"/>
      <c r="Q2045" s="12"/>
      <c r="R2045" s="13"/>
    </row>
    <row r="2046" spans="1:18" ht="15.75" customHeight="1">
      <c r="A2046" s="1"/>
      <c r="B2046" s="6" t="s">
        <v>27</v>
      </c>
      <c r="C2046" s="6">
        <v>1128299</v>
      </c>
      <c r="D2046" s="7">
        <v>44340</v>
      </c>
      <c r="E2046" s="6" t="s">
        <v>28</v>
      </c>
      <c r="F2046" s="6" t="s">
        <v>80</v>
      </c>
      <c r="G2046" s="6" t="s">
        <v>81</v>
      </c>
      <c r="H2046" s="6" t="s">
        <v>17</v>
      </c>
      <c r="I2046" s="8">
        <v>0.5</v>
      </c>
      <c r="J2046" s="9">
        <v>5250</v>
      </c>
      <c r="K2046" s="10">
        <f t="shared" ref="K2046:K2300" si="16">I2046*J2046</f>
        <v>2625</v>
      </c>
      <c r="L2046" s="10">
        <f t="shared" ref="L2046:L2300" si="17">K2046*M2046</f>
        <v>918.74999999999989</v>
      </c>
      <c r="M2046" s="11">
        <v>0.35</v>
      </c>
      <c r="O2046" s="16"/>
      <c r="P2046" s="14"/>
      <c r="Q2046" s="12"/>
      <c r="R2046" s="13"/>
    </row>
    <row r="2047" spans="1:18" ht="15.75" customHeight="1">
      <c r="A2047" s="1"/>
      <c r="B2047" s="6" t="s">
        <v>27</v>
      </c>
      <c r="C2047" s="6">
        <v>1128299</v>
      </c>
      <c r="D2047" s="7">
        <v>44340</v>
      </c>
      <c r="E2047" s="6" t="s">
        <v>28</v>
      </c>
      <c r="F2047" s="6" t="s">
        <v>80</v>
      </c>
      <c r="G2047" s="6" t="s">
        <v>81</v>
      </c>
      <c r="H2047" s="6" t="s">
        <v>18</v>
      </c>
      <c r="I2047" s="8">
        <v>0.55000000000000004</v>
      </c>
      <c r="J2047" s="9">
        <v>3750</v>
      </c>
      <c r="K2047" s="10">
        <f t="shared" si="16"/>
        <v>2062.5</v>
      </c>
      <c r="L2047" s="10">
        <f t="shared" si="17"/>
        <v>825</v>
      </c>
      <c r="M2047" s="11">
        <v>0.4</v>
      </c>
      <c r="O2047" s="16"/>
      <c r="P2047" s="14"/>
      <c r="Q2047" s="12"/>
      <c r="R2047" s="13"/>
    </row>
    <row r="2048" spans="1:18" ht="15.75" customHeight="1">
      <c r="A2048" s="1"/>
      <c r="B2048" s="6" t="s">
        <v>27</v>
      </c>
      <c r="C2048" s="6">
        <v>1128299</v>
      </c>
      <c r="D2048" s="7">
        <v>44340</v>
      </c>
      <c r="E2048" s="6" t="s">
        <v>28</v>
      </c>
      <c r="F2048" s="6" t="s">
        <v>80</v>
      </c>
      <c r="G2048" s="6" t="s">
        <v>81</v>
      </c>
      <c r="H2048" s="6" t="s">
        <v>19</v>
      </c>
      <c r="I2048" s="8">
        <v>0.55000000000000004</v>
      </c>
      <c r="J2048" s="9">
        <v>4000</v>
      </c>
      <c r="K2048" s="10">
        <f t="shared" si="16"/>
        <v>2200</v>
      </c>
      <c r="L2048" s="10">
        <f t="shared" si="17"/>
        <v>770</v>
      </c>
      <c r="M2048" s="11">
        <v>0.35</v>
      </c>
      <c r="O2048" s="16"/>
      <c r="P2048" s="14"/>
      <c r="Q2048" s="12"/>
      <c r="R2048" s="13"/>
    </row>
    <row r="2049" spans="1:18" ht="15.75" customHeight="1">
      <c r="A2049" s="1"/>
      <c r="B2049" s="6" t="s">
        <v>27</v>
      </c>
      <c r="C2049" s="6">
        <v>1128299</v>
      </c>
      <c r="D2049" s="7">
        <v>44340</v>
      </c>
      <c r="E2049" s="6" t="s">
        <v>28</v>
      </c>
      <c r="F2049" s="6" t="s">
        <v>80</v>
      </c>
      <c r="G2049" s="6" t="s">
        <v>81</v>
      </c>
      <c r="H2049" s="6" t="s">
        <v>20</v>
      </c>
      <c r="I2049" s="8">
        <v>0.5</v>
      </c>
      <c r="J2049" s="9">
        <v>3000</v>
      </c>
      <c r="K2049" s="10">
        <f t="shared" si="16"/>
        <v>1500</v>
      </c>
      <c r="L2049" s="10">
        <f t="shared" si="17"/>
        <v>525</v>
      </c>
      <c r="M2049" s="11">
        <v>0.35</v>
      </c>
      <c r="O2049" s="16"/>
      <c r="P2049" s="14"/>
      <c r="Q2049" s="12"/>
      <c r="R2049" s="13"/>
    </row>
    <row r="2050" spans="1:18" ht="15.75" customHeight="1">
      <c r="A2050" s="1"/>
      <c r="B2050" s="6" t="s">
        <v>27</v>
      </c>
      <c r="C2050" s="6">
        <v>1128299</v>
      </c>
      <c r="D2050" s="7">
        <v>44340</v>
      </c>
      <c r="E2050" s="6" t="s">
        <v>28</v>
      </c>
      <c r="F2050" s="6" t="s">
        <v>80</v>
      </c>
      <c r="G2050" s="6" t="s">
        <v>81</v>
      </c>
      <c r="H2050" s="6" t="s">
        <v>21</v>
      </c>
      <c r="I2050" s="8">
        <v>0.55000000000000004</v>
      </c>
      <c r="J2050" s="9">
        <v>2000</v>
      </c>
      <c r="K2050" s="10">
        <f t="shared" si="16"/>
        <v>1100</v>
      </c>
      <c r="L2050" s="10">
        <f t="shared" si="17"/>
        <v>330</v>
      </c>
      <c r="M2050" s="11">
        <v>0.3</v>
      </c>
      <c r="O2050" s="16"/>
      <c r="P2050" s="14"/>
      <c r="Q2050" s="12"/>
      <c r="R2050" s="13"/>
    </row>
    <row r="2051" spans="1:18" ht="15.75" customHeight="1">
      <c r="A2051" s="1"/>
      <c r="B2051" s="6" t="s">
        <v>27</v>
      </c>
      <c r="C2051" s="6">
        <v>1128299</v>
      </c>
      <c r="D2051" s="7">
        <v>44340</v>
      </c>
      <c r="E2051" s="6" t="s">
        <v>28</v>
      </c>
      <c r="F2051" s="6" t="s">
        <v>80</v>
      </c>
      <c r="G2051" s="6" t="s">
        <v>81</v>
      </c>
      <c r="H2051" s="6" t="s">
        <v>22</v>
      </c>
      <c r="I2051" s="8">
        <v>0.70000000000000007</v>
      </c>
      <c r="J2051" s="9">
        <v>3750</v>
      </c>
      <c r="K2051" s="10">
        <f t="shared" si="16"/>
        <v>2625.0000000000005</v>
      </c>
      <c r="L2051" s="10">
        <f t="shared" si="17"/>
        <v>656.25000000000011</v>
      </c>
      <c r="M2051" s="11">
        <v>0.25</v>
      </c>
      <c r="O2051" s="16"/>
      <c r="P2051" s="14"/>
      <c r="Q2051" s="12"/>
      <c r="R2051" s="13"/>
    </row>
    <row r="2052" spans="1:18" ht="15.75" customHeight="1">
      <c r="A2052" s="1"/>
      <c r="B2052" s="6" t="s">
        <v>27</v>
      </c>
      <c r="C2052" s="6">
        <v>1128299</v>
      </c>
      <c r="D2052" s="7">
        <v>44370</v>
      </c>
      <c r="E2052" s="6" t="s">
        <v>28</v>
      </c>
      <c r="F2052" s="6" t="s">
        <v>80</v>
      </c>
      <c r="G2052" s="6" t="s">
        <v>81</v>
      </c>
      <c r="H2052" s="6" t="s">
        <v>17</v>
      </c>
      <c r="I2052" s="8">
        <v>0.5</v>
      </c>
      <c r="J2052" s="9">
        <v>6250</v>
      </c>
      <c r="K2052" s="10">
        <f t="shared" si="16"/>
        <v>3125</v>
      </c>
      <c r="L2052" s="10">
        <f t="shared" si="17"/>
        <v>1093.75</v>
      </c>
      <c r="M2052" s="11">
        <v>0.35</v>
      </c>
      <c r="O2052" s="16"/>
      <c r="P2052" s="14"/>
      <c r="Q2052" s="12"/>
      <c r="R2052" s="13"/>
    </row>
    <row r="2053" spans="1:18" ht="15.75" customHeight="1">
      <c r="A2053" s="1"/>
      <c r="B2053" s="6" t="s">
        <v>27</v>
      </c>
      <c r="C2053" s="6">
        <v>1128299</v>
      </c>
      <c r="D2053" s="7">
        <v>44370</v>
      </c>
      <c r="E2053" s="6" t="s">
        <v>28</v>
      </c>
      <c r="F2053" s="6" t="s">
        <v>80</v>
      </c>
      <c r="G2053" s="6" t="s">
        <v>81</v>
      </c>
      <c r="H2053" s="6" t="s">
        <v>18</v>
      </c>
      <c r="I2053" s="8">
        <v>0.55000000000000004</v>
      </c>
      <c r="J2053" s="9">
        <v>4750</v>
      </c>
      <c r="K2053" s="10">
        <f t="shared" si="16"/>
        <v>2612.5</v>
      </c>
      <c r="L2053" s="10">
        <f t="shared" si="17"/>
        <v>1045</v>
      </c>
      <c r="M2053" s="11">
        <v>0.4</v>
      </c>
      <c r="O2053" s="16"/>
      <c r="P2053" s="14"/>
      <c r="Q2053" s="12"/>
      <c r="R2053" s="13"/>
    </row>
    <row r="2054" spans="1:18" ht="15.75" customHeight="1">
      <c r="A2054" s="1"/>
      <c r="B2054" s="6" t="s">
        <v>27</v>
      </c>
      <c r="C2054" s="6">
        <v>1128299</v>
      </c>
      <c r="D2054" s="7">
        <v>44370</v>
      </c>
      <c r="E2054" s="6" t="s">
        <v>28</v>
      </c>
      <c r="F2054" s="6" t="s">
        <v>80</v>
      </c>
      <c r="G2054" s="6" t="s">
        <v>81</v>
      </c>
      <c r="H2054" s="6" t="s">
        <v>19</v>
      </c>
      <c r="I2054" s="8">
        <v>0.55000000000000004</v>
      </c>
      <c r="J2054" s="9">
        <v>4750</v>
      </c>
      <c r="K2054" s="10">
        <f t="shared" si="16"/>
        <v>2612.5</v>
      </c>
      <c r="L2054" s="10">
        <f t="shared" si="17"/>
        <v>914.37499999999989</v>
      </c>
      <c r="M2054" s="11">
        <v>0.35</v>
      </c>
      <c r="O2054" s="16"/>
      <c r="P2054" s="14"/>
      <c r="Q2054" s="12"/>
      <c r="R2054" s="13"/>
    </row>
    <row r="2055" spans="1:18" ht="15.75" customHeight="1">
      <c r="A2055" s="1"/>
      <c r="B2055" s="6" t="s">
        <v>27</v>
      </c>
      <c r="C2055" s="6">
        <v>1128299</v>
      </c>
      <c r="D2055" s="7">
        <v>44370</v>
      </c>
      <c r="E2055" s="6" t="s">
        <v>28</v>
      </c>
      <c r="F2055" s="6" t="s">
        <v>80</v>
      </c>
      <c r="G2055" s="6" t="s">
        <v>81</v>
      </c>
      <c r="H2055" s="6" t="s">
        <v>20</v>
      </c>
      <c r="I2055" s="8">
        <v>0.5</v>
      </c>
      <c r="J2055" s="9">
        <v>3500</v>
      </c>
      <c r="K2055" s="10">
        <f t="shared" si="16"/>
        <v>1750</v>
      </c>
      <c r="L2055" s="10">
        <f t="shared" si="17"/>
        <v>612.5</v>
      </c>
      <c r="M2055" s="11">
        <v>0.35</v>
      </c>
      <c r="O2055" s="16"/>
      <c r="P2055" s="14"/>
      <c r="Q2055" s="12"/>
      <c r="R2055" s="13"/>
    </row>
    <row r="2056" spans="1:18" ht="15.75" customHeight="1">
      <c r="A2056" s="1"/>
      <c r="B2056" s="6" t="s">
        <v>27</v>
      </c>
      <c r="C2056" s="6">
        <v>1128299</v>
      </c>
      <c r="D2056" s="7">
        <v>44370</v>
      </c>
      <c r="E2056" s="6" t="s">
        <v>28</v>
      </c>
      <c r="F2056" s="6" t="s">
        <v>80</v>
      </c>
      <c r="G2056" s="6" t="s">
        <v>81</v>
      </c>
      <c r="H2056" s="6" t="s">
        <v>21</v>
      </c>
      <c r="I2056" s="8">
        <v>0.55000000000000004</v>
      </c>
      <c r="J2056" s="9">
        <v>2250</v>
      </c>
      <c r="K2056" s="10">
        <f t="shared" si="16"/>
        <v>1237.5</v>
      </c>
      <c r="L2056" s="10">
        <f t="shared" si="17"/>
        <v>371.25</v>
      </c>
      <c r="M2056" s="11">
        <v>0.3</v>
      </c>
      <c r="O2056" s="16"/>
      <c r="P2056" s="14"/>
      <c r="Q2056" s="12"/>
      <c r="R2056" s="13"/>
    </row>
    <row r="2057" spans="1:18" ht="15.75" customHeight="1">
      <c r="A2057" s="1"/>
      <c r="B2057" s="6" t="s">
        <v>27</v>
      </c>
      <c r="C2057" s="6">
        <v>1128299</v>
      </c>
      <c r="D2057" s="7">
        <v>44370</v>
      </c>
      <c r="E2057" s="6" t="s">
        <v>28</v>
      </c>
      <c r="F2057" s="6" t="s">
        <v>80</v>
      </c>
      <c r="G2057" s="6" t="s">
        <v>81</v>
      </c>
      <c r="H2057" s="6" t="s">
        <v>22</v>
      </c>
      <c r="I2057" s="8">
        <v>0.70000000000000007</v>
      </c>
      <c r="J2057" s="9">
        <v>5250</v>
      </c>
      <c r="K2057" s="10">
        <f t="shared" si="16"/>
        <v>3675.0000000000005</v>
      </c>
      <c r="L2057" s="10">
        <f t="shared" si="17"/>
        <v>918.75000000000011</v>
      </c>
      <c r="M2057" s="11">
        <v>0.25</v>
      </c>
      <c r="O2057" s="16"/>
      <c r="P2057" s="14"/>
      <c r="Q2057" s="12"/>
      <c r="R2057" s="13"/>
    </row>
    <row r="2058" spans="1:18" ht="15.75" customHeight="1">
      <c r="A2058" s="1"/>
      <c r="B2058" s="6" t="s">
        <v>27</v>
      </c>
      <c r="C2058" s="6">
        <v>1128299</v>
      </c>
      <c r="D2058" s="7">
        <v>44399</v>
      </c>
      <c r="E2058" s="6" t="s">
        <v>28</v>
      </c>
      <c r="F2058" s="6" t="s">
        <v>80</v>
      </c>
      <c r="G2058" s="6" t="s">
        <v>81</v>
      </c>
      <c r="H2058" s="6" t="s">
        <v>17</v>
      </c>
      <c r="I2058" s="8">
        <v>0.5</v>
      </c>
      <c r="J2058" s="9">
        <v>6750</v>
      </c>
      <c r="K2058" s="10">
        <f t="shared" si="16"/>
        <v>3375</v>
      </c>
      <c r="L2058" s="10">
        <f t="shared" si="17"/>
        <v>1181.25</v>
      </c>
      <c r="M2058" s="11">
        <v>0.35</v>
      </c>
      <c r="O2058" s="16"/>
      <c r="P2058" s="14"/>
      <c r="Q2058" s="12"/>
      <c r="R2058" s="13"/>
    </row>
    <row r="2059" spans="1:18" ht="15.75" customHeight="1">
      <c r="A2059" s="1"/>
      <c r="B2059" s="6" t="s">
        <v>27</v>
      </c>
      <c r="C2059" s="6">
        <v>1128299</v>
      </c>
      <c r="D2059" s="7">
        <v>44399</v>
      </c>
      <c r="E2059" s="6" t="s">
        <v>28</v>
      </c>
      <c r="F2059" s="6" t="s">
        <v>80</v>
      </c>
      <c r="G2059" s="6" t="s">
        <v>81</v>
      </c>
      <c r="H2059" s="6" t="s">
        <v>18</v>
      </c>
      <c r="I2059" s="8">
        <v>0.55000000000000004</v>
      </c>
      <c r="J2059" s="9">
        <v>5250</v>
      </c>
      <c r="K2059" s="10">
        <f t="shared" si="16"/>
        <v>2887.5000000000005</v>
      </c>
      <c r="L2059" s="10">
        <f t="shared" si="17"/>
        <v>1155.0000000000002</v>
      </c>
      <c r="M2059" s="11">
        <v>0.4</v>
      </c>
      <c r="O2059" s="16"/>
      <c r="P2059" s="14"/>
      <c r="Q2059" s="12"/>
      <c r="R2059" s="13"/>
    </row>
    <row r="2060" spans="1:18" ht="15.75" customHeight="1">
      <c r="A2060" s="1"/>
      <c r="B2060" s="6" t="s">
        <v>27</v>
      </c>
      <c r="C2060" s="6">
        <v>1128299</v>
      </c>
      <c r="D2060" s="7">
        <v>44399</v>
      </c>
      <c r="E2060" s="6" t="s">
        <v>28</v>
      </c>
      <c r="F2060" s="6" t="s">
        <v>80</v>
      </c>
      <c r="G2060" s="6" t="s">
        <v>81</v>
      </c>
      <c r="H2060" s="6" t="s">
        <v>19</v>
      </c>
      <c r="I2060" s="8">
        <v>0.55000000000000004</v>
      </c>
      <c r="J2060" s="9">
        <v>4750</v>
      </c>
      <c r="K2060" s="10">
        <f t="shared" si="16"/>
        <v>2612.5</v>
      </c>
      <c r="L2060" s="10">
        <f t="shared" si="17"/>
        <v>914.37499999999989</v>
      </c>
      <c r="M2060" s="11">
        <v>0.35</v>
      </c>
      <c r="O2060" s="16"/>
      <c r="P2060" s="14"/>
      <c r="Q2060" s="12"/>
      <c r="R2060" s="13"/>
    </row>
    <row r="2061" spans="1:18" ht="15.75" customHeight="1">
      <c r="A2061" s="1"/>
      <c r="B2061" s="6" t="s">
        <v>27</v>
      </c>
      <c r="C2061" s="6">
        <v>1128299</v>
      </c>
      <c r="D2061" s="7">
        <v>44399</v>
      </c>
      <c r="E2061" s="6" t="s">
        <v>28</v>
      </c>
      <c r="F2061" s="6" t="s">
        <v>80</v>
      </c>
      <c r="G2061" s="6" t="s">
        <v>81</v>
      </c>
      <c r="H2061" s="6" t="s">
        <v>20</v>
      </c>
      <c r="I2061" s="8">
        <v>0.5</v>
      </c>
      <c r="J2061" s="9">
        <v>3750</v>
      </c>
      <c r="K2061" s="10">
        <f t="shared" si="16"/>
        <v>1875</v>
      </c>
      <c r="L2061" s="10">
        <f t="shared" si="17"/>
        <v>656.25</v>
      </c>
      <c r="M2061" s="11">
        <v>0.35</v>
      </c>
      <c r="O2061" s="16"/>
      <c r="P2061" s="14"/>
      <c r="Q2061" s="12"/>
      <c r="R2061" s="13"/>
    </row>
    <row r="2062" spans="1:18" ht="15.75" customHeight="1">
      <c r="A2062" s="1"/>
      <c r="B2062" s="6" t="s">
        <v>27</v>
      </c>
      <c r="C2062" s="6">
        <v>1128299</v>
      </c>
      <c r="D2062" s="7">
        <v>44399</v>
      </c>
      <c r="E2062" s="6" t="s">
        <v>28</v>
      </c>
      <c r="F2062" s="6" t="s">
        <v>80</v>
      </c>
      <c r="G2062" s="6" t="s">
        <v>81</v>
      </c>
      <c r="H2062" s="6" t="s">
        <v>21</v>
      </c>
      <c r="I2062" s="8">
        <v>0.55000000000000004</v>
      </c>
      <c r="J2062" s="9">
        <v>4250</v>
      </c>
      <c r="K2062" s="10">
        <f t="shared" si="16"/>
        <v>2337.5</v>
      </c>
      <c r="L2062" s="10">
        <f t="shared" si="17"/>
        <v>701.25</v>
      </c>
      <c r="M2062" s="11">
        <v>0.3</v>
      </c>
      <c r="O2062" s="16"/>
      <c r="P2062" s="14"/>
      <c r="Q2062" s="12"/>
      <c r="R2062" s="13"/>
    </row>
    <row r="2063" spans="1:18" ht="15.75" customHeight="1">
      <c r="A2063" s="1"/>
      <c r="B2063" s="6" t="s">
        <v>27</v>
      </c>
      <c r="C2063" s="6">
        <v>1128299</v>
      </c>
      <c r="D2063" s="7">
        <v>44399</v>
      </c>
      <c r="E2063" s="6" t="s">
        <v>28</v>
      </c>
      <c r="F2063" s="6" t="s">
        <v>80</v>
      </c>
      <c r="G2063" s="6" t="s">
        <v>81</v>
      </c>
      <c r="H2063" s="6" t="s">
        <v>22</v>
      </c>
      <c r="I2063" s="8">
        <v>0.70000000000000007</v>
      </c>
      <c r="J2063" s="9">
        <v>4250</v>
      </c>
      <c r="K2063" s="10">
        <f t="shared" si="16"/>
        <v>2975.0000000000005</v>
      </c>
      <c r="L2063" s="10">
        <f t="shared" si="17"/>
        <v>743.75000000000011</v>
      </c>
      <c r="M2063" s="11">
        <v>0.25</v>
      </c>
      <c r="O2063" s="16"/>
      <c r="P2063" s="14"/>
      <c r="Q2063" s="12"/>
      <c r="R2063" s="13"/>
    </row>
    <row r="2064" spans="1:18" ht="15.75" customHeight="1">
      <c r="A2064" s="1"/>
      <c r="B2064" s="6" t="s">
        <v>27</v>
      </c>
      <c r="C2064" s="6">
        <v>1128299</v>
      </c>
      <c r="D2064" s="7">
        <v>44431</v>
      </c>
      <c r="E2064" s="6" t="s">
        <v>28</v>
      </c>
      <c r="F2064" s="6" t="s">
        <v>80</v>
      </c>
      <c r="G2064" s="6" t="s">
        <v>81</v>
      </c>
      <c r="H2064" s="6" t="s">
        <v>17</v>
      </c>
      <c r="I2064" s="8">
        <v>0.55000000000000004</v>
      </c>
      <c r="J2064" s="9">
        <v>6250</v>
      </c>
      <c r="K2064" s="10">
        <f t="shared" si="16"/>
        <v>3437.5000000000005</v>
      </c>
      <c r="L2064" s="10">
        <f t="shared" si="17"/>
        <v>1203.125</v>
      </c>
      <c r="M2064" s="11">
        <v>0.35</v>
      </c>
      <c r="O2064" s="16"/>
      <c r="P2064" s="14"/>
      <c r="Q2064" s="12"/>
      <c r="R2064" s="13"/>
    </row>
    <row r="2065" spans="1:18" ht="15.75" customHeight="1">
      <c r="A2065" s="1"/>
      <c r="B2065" s="6" t="s">
        <v>27</v>
      </c>
      <c r="C2065" s="6">
        <v>1128299</v>
      </c>
      <c r="D2065" s="7">
        <v>44431</v>
      </c>
      <c r="E2065" s="6" t="s">
        <v>28</v>
      </c>
      <c r="F2065" s="6" t="s">
        <v>80</v>
      </c>
      <c r="G2065" s="6" t="s">
        <v>81</v>
      </c>
      <c r="H2065" s="6" t="s">
        <v>18</v>
      </c>
      <c r="I2065" s="8">
        <v>0.60000000000000009</v>
      </c>
      <c r="J2065" s="9">
        <v>5750</v>
      </c>
      <c r="K2065" s="10">
        <f t="shared" si="16"/>
        <v>3450.0000000000005</v>
      </c>
      <c r="L2065" s="10">
        <f t="shared" si="17"/>
        <v>1380.0000000000002</v>
      </c>
      <c r="M2065" s="11">
        <v>0.4</v>
      </c>
      <c r="O2065" s="16"/>
      <c r="P2065" s="14"/>
      <c r="Q2065" s="12"/>
      <c r="R2065" s="13"/>
    </row>
    <row r="2066" spans="1:18" ht="15.75" customHeight="1">
      <c r="A2066" s="1"/>
      <c r="B2066" s="6" t="s">
        <v>27</v>
      </c>
      <c r="C2066" s="6">
        <v>1128299</v>
      </c>
      <c r="D2066" s="7">
        <v>44431</v>
      </c>
      <c r="E2066" s="6" t="s">
        <v>28</v>
      </c>
      <c r="F2066" s="6" t="s">
        <v>80</v>
      </c>
      <c r="G2066" s="6" t="s">
        <v>81</v>
      </c>
      <c r="H2066" s="6" t="s">
        <v>19</v>
      </c>
      <c r="I2066" s="8">
        <v>0.55000000000000004</v>
      </c>
      <c r="J2066" s="9">
        <v>4500</v>
      </c>
      <c r="K2066" s="10">
        <f t="shared" si="16"/>
        <v>2475</v>
      </c>
      <c r="L2066" s="10">
        <f t="shared" si="17"/>
        <v>866.25</v>
      </c>
      <c r="M2066" s="11">
        <v>0.35</v>
      </c>
      <c r="O2066" s="16"/>
      <c r="P2066" s="14"/>
      <c r="Q2066" s="12"/>
      <c r="R2066" s="13"/>
    </row>
    <row r="2067" spans="1:18" ht="15.75" customHeight="1">
      <c r="A2067" s="1"/>
      <c r="B2067" s="6" t="s">
        <v>27</v>
      </c>
      <c r="C2067" s="6">
        <v>1128299</v>
      </c>
      <c r="D2067" s="7">
        <v>44431</v>
      </c>
      <c r="E2067" s="6" t="s">
        <v>28</v>
      </c>
      <c r="F2067" s="6" t="s">
        <v>80</v>
      </c>
      <c r="G2067" s="6" t="s">
        <v>81</v>
      </c>
      <c r="H2067" s="6" t="s">
        <v>20</v>
      </c>
      <c r="I2067" s="8">
        <v>0.55000000000000004</v>
      </c>
      <c r="J2067" s="9">
        <v>4000</v>
      </c>
      <c r="K2067" s="10">
        <f t="shared" si="16"/>
        <v>2200</v>
      </c>
      <c r="L2067" s="10">
        <f t="shared" si="17"/>
        <v>770</v>
      </c>
      <c r="M2067" s="11">
        <v>0.35</v>
      </c>
      <c r="O2067" s="16"/>
      <c r="P2067" s="14"/>
      <c r="Q2067" s="12"/>
      <c r="R2067" s="13"/>
    </row>
    <row r="2068" spans="1:18" ht="15.75" customHeight="1">
      <c r="A2068" s="1"/>
      <c r="B2068" s="6" t="s">
        <v>27</v>
      </c>
      <c r="C2068" s="6">
        <v>1128299</v>
      </c>
      <c r="D2068" s="7">
        <v>44431</v>
      </c>
      <c r="E2068" s="6" t="s">
        <v>28</v>
      </c>
      <c r="F2068" s="6" t="s">
        <v>80</v>
      </c>
      <c r="G2068" s="6" t="s">
        <v>81</v>
      </c>
      <c r="H2068" s="6" t="s">
        <v>21</v>
      </c>
      <c r="I2068" s="8">
        <v>0.65</v>
      </c>
      <c r="J2068" s="9">
        <v>4000</v>
      </c>
      <c r="K2068" s="10">
        <f t="shared" si="16"/>
        <v>2600</v>
      </c>
      <c r="L2068" s="10">
        <f t="shared" si="17"/>
        <v>780</v>
      </c>
      <c r="M2068" s="11">
        <v>0.3</v>
      </c>
      <c r="O2068" s="16"/>
      <c r="P2068" s="14"/>
      <c r="Q2068" s="12"/>
      <c r="R2068" s="13"/>
    </row>
    <row r="2069" spans="1:18" ht="15.75" customHeight="1">
      <c r="A2069" s="1"/>
      <c r="B2069" s="6" t="s">
        <v>27</v>
      </c>
      <c r="C2069" s="6">
        <v>1128299</v>
      </c>
      <c r="D2069" s="7">
        <v>44431</v>
      </c>
      <c r="E2069" s="6" t="s">
        <v>28</v>
      </c>
      <c r="F2069" s="6" t="s">
        <v>80</v>
      </c>
      <c r="G2069" s="6" t="s">
        <v>81</v>
      </c>
      <c r="H2069" s="6" t="s">
        <v>22</v>
      </c>
      <c r="I2069" s="8">
        <v>0.70000000000000007</v>
      </c>
      <c r="J2069" s="9">
        <v>3750</v>
      </c>
      <c r="K2069" s="10">
        <f t="shared" si="16"/>
        <v>2625.0000000000005</v>
      </c>
      <c r="L2069" s="10">
        <f t="shared" si="17"/>
        <v>656.25000000000011</v>
      </c>
      <c r="M2069" s="11">
        <v>0.25</v>
      </c>
      <c r="O2069" s="16"/>
      <c r="P2069" s="14"/>
      <c r="Q2069" s="12"/>
      <c r="R2069" s="13"/>
    </row>
    <row r="2070" spans="1:18" ht="15.75" customHeight="1">
      <c r="A2070" s="1"/>
      <c r="B2070" s="6" t="s">
        <v>27</v>
      </c>
      <c r="C2070" s="6">
        <v>1128299</v>
      </c>
      <c r="D2070" s="7">
        <v>44463</v>
      </c>
      <c r="E2070" s="6" t="s">
        <v>28</v>
      </c>
      <c r="F2070" s="6" t="s">
        <v>80</v>
      </c>
      <c r="G2070" s="6" t="s">
        <v>81</v>
      </c>
      <c r="H2070" s="6" t="s">
        <v>17</v>
      </c>
      <c r="I2070" s="8">
        <v>0.45000000000000007</v>
      </c>
      <c r="J2070" s="9">
        <v>5750</v>
      </c>
      <c r="K2070" s="10">
        <f t="shared" si="16"/>
        <v>2587.5000000000005</v>
      </c>
      <c r="L2070" s="10">
        <f t="shared" si="17"/>
        <v>905.62500000000011</v>
      </c>
      <c r="M2070" s="11">
        <v>0.35</v>
      </c>
      <c r="O2070" s="16"/>
      <c r="P2070" s="14"/>
      <c r="Q2070" s="12"/>
      <c r="R2070" s="13"/>
    </row>
    <row r="2071" spans="1:18" ht="15.75" customHeight="1">
      <c r="A2071" s="1"/>
      <c r="B2071" s="6" t="s">
        <v>27</v>
      </c>
      <c r="C2071" s="6">
        <v>1128299</v>
      </c>
      <c r="D2071" s="7">
        <v>44463</v>
      </c>
      <c r="E2071" s="6" t="s">
        <v>28</v>
      </c>
      <c r="F2071" s="6" t="s">
        <v>80</v>
      </c>
      <c r="G2071" s="6" t="s">
        <v>81</v>
      </c>
      <c r="H2071" s="6" t="s">
        <v>18</v>
      </c>
      <c r="I2071" s="8">
        <v>0.50000000000000011</v>
      </c>
      <c r="J2071" s="9">
        <v>5750</v>
      </c>
      <c r="K2071" s="10">
        <f t="shared" si="16"/>
        <v>2875.0000000000005</v>
      </c>
      <c r="L2071" s="10">
        <f t="shared" si="17"/>
        <v>1150.0000000000002</v>
      </c>
      <c r="M2071" s="11">
        <v>0.4</v>
      </c>
      <c r="O2071" s="16"/>
      <c r="P2071" s="14"/>
      <c r="Q2071" s="12"/>
      <c r="R2071" s="13"/>
    </row>
    <row r="2072" spans="1:18" ht="15.75" customHeight="1">
      <c r="A2072" s="1"/>
      <c r="B2072" s="6" t="s">
        <v>27</v>
      </c>
      <c r="C2072" s="6">
        <v>1128299</v>
      </c>
      <c r="D2072" s="7">
        <v>44463</v>
      </c>
      <c r="E2072" s="6" t="s">
        <v>28</v>
      </c>
      <c r="F2072" s="6" t="s">
        <v>80</v>
      </c>
      <c r="G2072" s="6" t="s">
        <v>81</v>
      </c>
      <c r="H2072" s="6" t="s">
        <v>19</v>
      </c>
      <c r="I2072" s="8">
        <v>0.45000000000000007</v>
      </c>
      <c r="J2072" s="9">
        <v>4250</v>
      </c>
      <c r="K2072" s="10">
        <f t="shared" si="16"/>
        <v>1912.5000000000002</v>
      </c>
      <c r="L2072" s="10">
        <f t="shared" si="17"/>
        <v>669.375</v>
      </c>
      <c r="M2072" s="11">
        <v>0.35</v>
      </c>
      <c r="O2072" s="16"/>
      <c r="P2072" s="14"/>
      <c r="Q2072" s="12"/>
      <c r="R2072" s="13"/>
    </row>
    <row r="2073" spans="1:18" ht="15.75" customHeight="1">
      <c r="A2073" s="1"/>
      <c r="B2073" s="6" t="s">
        <v>27</v>
      </c>
      <c r="C2073" s="6">
        <v>1128299</v>
      </c>
      <c r="D2073" s="7">
        <v>44463</v>
      </c>
      <c r="E2073" s="6" t="s">
        <v>28</v>
      </c>
      <c r="F2073" s="6" t="s">
        <v>80</v>
      </c>
      <c r="G2073" s="6" t="s">
        <v>81</v>
      </c>
      <c r="H2073" s="6" t="s">
        <v>20</v>
      </c>
      <c r="I2073" s="8">
        <v>0.45000000000000007</v>
      </c>
      <c r="J2073" s="9">
        <v>3750</v>
      </c>
      <c r="K2073" s="10">
        <f t="shared" si="16"/>
        <v>1687.5000000000002</v>
      </c>
      <c r="L2073" s="10">
        <f t="shared" si="17"/>
        <v>590.625</v>
      </c>
      <c r="M2073" s="11">
        <v>0.35</v>
      </c>
      <c r="O2073" s="16"/>
      <c r="P2073" s="14"/>
      <c r="Q2073" s="12"/>
      <c r="R2073" s="13"/>
    </row>
    <row r="2074" spans="1:18" ht="15.75" customHeight="1">
      <c r="A2074" s="1"/>
      <c r="B2074" s="6" t="s">
        <v>27</v>
      </c>
      <c r="C2074" s="6">
        <v>1128299</v>
      </c>
      <c r="D2074" s="7">
        <v>44463</v>
      </c>
      <c r="E2074" s="6" t="s">
        <v>28</v>
      </c>
      <c r="F2074" s="6" t="s">
        <v>80</v>
      </c>
      <c r="G2074" s="6" t="s">
        <v>81</v>
      </c>
      <c r="H2074" s="6" t="s">
        <v>21</v>
      </c>
      <c r="I2074" s="8">
        <v>0.55000000000000004</v>
      </c>
      <c r="J2074" s="9">
        <v>3750</v>
      </c>
      <c r="K2074" s="10">
        <f t="shared" si="16"/>
        <v>2062.5</v>
      </c>
      <c r="L2074" s="10">
        <f t="shared" si="17"/>
        <v>618.75</v>
      </c>
      <c r="M2074" s="11">
        <v>0.3</v>
      </c>
      <c r="O2074" s="16"/>
      <c r="P2074" s="14"/>
      <c r="Q2074" s="12"/>
      <c r="R2074" s="13"/>
    </row>
    <row r="2075" spans="1:18" ht="15.75" customHeight="1">
      <c r="A2075" s="1"/>
      <c r="B2075" s="6" t="s">
        <v>27</v>
      </c>
      <c r="C2075" s="6">
        <v>1128299</v>
      </c>
      <c r="D2075" s="7">
        <v>44463</v>
      </c>
      <c r="E2075" s="6" t="s">
        <v>28</v>
      </c>
      <c r="F2075" s="6" t="s">
        <v>80</v>
      </c>
      <c r="G2075" s="6" t="s">
        <v>81</v>
      </c>
      <c r="H2075" s="6" t="s">
        <v>22</v>
      </c>
      <c r="I2075" s="8">
        <v>0.60000000000000009</v>
      </c>
      <c r="J2075" s="9">
        <v>4250</v>
      </c>
      <c r="K2075" s="10">
        <f t="shared" si="16"/>
        <v>2550.0000000000005</v>
      </c>
      <c r="L2075" s="10">
        <f t="shared" si="17"/>
        <v>637.50000000000011</v>
      </c>
      <c r="M2075" s="11">
        <v>0.25</v>
      </c>
      <c r="O2075" s="16"/>
      <c r="P2075" s="14"/>
      <c r="Q2075" s="12"/>
      <c r="R2075" s="13"/>
    </row>
    <row r="2076" spans="1:18" ht="15.75" customHeight="1">
      <c r="A2076" s="1"/>
      <c r="B2076" s="6" t="s">
        <v>27</v>
      </c>
      <c r="C2076" s="6">
        <v>1128299</v>
      </c>
      <c r="D2076" s="7">
        <v>44492</v>
      </c>
      <c r="E2076" s="6" t="s">
        <v>28</v>
      </c>
      <c r="F2076" s="6" t="s">
        <v>80</v>
      </c>
      <c r="G2076" s="6" t="s">
        <v>81</v>
      </c>
      <c r="H2076" s="6" t="s">
        <v>17</v>
      </c>
      <c r="I2076" s="8">
        <v>0.45000000000000007</v>
      </c>
      <c r="J2076" s="9">
        <v>5000</v>
      </c>
      <c r="K2076" s="10">
        <f t="shared" si="16"/>
        <v>2250.0000000000005</v>
      </c>
      <c r="L2076" s="10">
        <f t="shared" si="17"/>
        <v>787.50000000000011</v>
      </c>
      <c r="M2076" s="11">
        <v>0.35</v>
      </c>
      <c r="O2076" s="16"/>
      <c r="P2076" s="14"/>
      <c r="Q2076" s="12"/>
      <c r="R2076" s="13"/>
    </row>
    <row r="2077" spans="1:18" ht="15.75" customHeight="1">
      <c r="A2077" s="1"/>
      <c r="B2077" s="6" t="s">
        <v>27</v>
      </c>
      <c r="C2077" s="6">
        <v>1128299</v>
      </c>
      <c r="D2077" s="7">
        <v>44492</v>
      </c>
      <c r="E2077" s="6" t="s">
        <v>28</v>
      </c>
      <c r="F2077" s="6" t="s">
        <v>80</v>
      </c>
      <c r="G2077" s="6" t="s">
        <v>81</v>
      </c>
      <c r="H2077" s="6" t="s">
        <v>18</v>
      </c>
      <c r="I2077" s="8">
        <v>0.50000000000000011</v>
      </c>
      <c r="J2077" s="9">
        <v>5000</v>
      </c>
      <c r="K2077" s="10">
        <f t="shared" si="16"/>
        <v>2500.0000000000005</v>
      </c>
      <c r="L2077" s="10">
        <f t="shared" si="17"/>
        <v>1000.0000000000002</v>
      </c>
      <c r="M2077" s="11">
        <v>0.4</v>
      </c>
      <c r="O2077" s="16"/>
      <c r="P2077" s="14"/>
      <c r="Q2077" s="12"/>
      <c r="R2077" s="13"/>
    </row>
    <row r="2078" spans="1:18" ht="15.75" customHeight="1">
      <c r="A2078" s="1"/>
      <c r="B2078" s="6" t="s">
        <v>27</v>
      </c>
      <c r="C2078" s="6">
        <v>1128299</v>
      </c>
      <c r="D2078" s="7">
        <v>44492</v>
      </c>
      <c r="E2078" s="6" t="s">
        <v>28</v>
      </c>
      <c r="F2078" s="6" t="s">
        <v>80</v>
      </c>
      <c r="G2078" s="6" t="s">
        <v>81</v>
      </c>
      <c r="H2078" s="6" t="s">
        <v>19</v>
      </c>
      <c r="I2078" s="8">
        <v>0.45000000000000007</v>
      </c>
      <c r="J2078" s="9">
        <v>3250</v>
      </c>
      <c r="K2078" s="10">
        <f t="shared" si="16"/>
        <v>1462.5000000000002</v>
      </c>
      <c r="L2078" s="10">
        <f t="shared" si="17"/>
        <v>511.87500000000006</v>
      </c>
      <c r="M2078" s="11">
        <v>0.35</v>
      </c>
      <c r="O2078" s="16"/>
      <c r="P2078" s="14"/>
      <c r="Q2078" s="12"/>
      <c r="R2078" s="13"/>
    </row>
    <row r="2079" spans="1:18" ht="15.75" customHeight="1">
      <c r="A2079" s="1"/>
      <c r="B2079" s="6" t="s">
        <v>27</v>
      </c>
      <c r="C2079" s="6">
        <v>1128299</v>
      </c>
      <c r="D2079" s="7">
        <v>44492</v>
      </c>
      <c r="E2079" s="6" t="s">
        <v>28</v>
      </c>
      <c r="F2079" s="6" t="s">
        <v>80</v>
      </c>
      <c r="G2079" s="6" t="s">
        <v>81</v>
      </c>
      <c r="H2079" s="6" t="s">
        <v>20</v>
      </c>
      <c r="I2079" s="8">
        <v>0.45000000000000007</v>
      </c>
      <c r="J2079" s="9">
        <v>3000</v>
      </c>
      <c r="K2079" s="10">
        <f t="shared" si="16"/>
        <v>1350.0000000000002</v>
      </c>
      <c r="L2079" s="10">
        <f t="shared" si="17"/>
        <v>472.50000000000006</v>
      </c>
      <c r="M2079" s="11">
        <v>0.35</v>
      </c>
      <c r="O2079" s="16"/>
      <c r="P2079" s="14"/>
      <c r="Q2079" s="12"/>
      <c r="R2079" s="13"/>
    </row>
    <row r="2080" spans="1:18" ht="15.75" customHeight="1">
      <c r="A2080" s="1"/>
      <c r="B2080" s="6" t="s">
        <v>27</v>
      </c>
      <c r="C2080" s="6">
        <v>1128299</v>
      </c>
      <c r="D2080" s="7">
        <v>44492</v>
      </c>
      <c r="E2080" s="6" t="s">
        <v>28</v>
      </c>
      <c r="F2080" s="6" t="s">
        <v>80</v>
      </c>
      <c r="G2080" s="6" t="s">
        <v>81</v>
      </c>
      <c r="H2080" s="6" t="s">
        <v>21</v>
      </c>
      <c r="I2080" s="8">
        <v>0.55000000000000004</v>
      </c>
      <c r="J2080" s="9">
        <v>2750</v>
      </c>
      <c r="K2080" s="10">
        <f t="shared" si="16"/>
        <v>1512.5000000000002</v>
      </c>
      <c r="L2080" s="10">
        <f t="shared" si="17"/>
        <v>453.75000000000006</v>
      </c>
      <c r="M2080" s="11">
        <v>0.3</v>
      </c>
      <c r="O2080" s="16"/>
      <c r="P2080" s="14"/>
      <c r="Q2080" s="12"/>
      <c r="R2080" s="13"/>
    </row>
    <row r="2081" spans="1:18" ht="15.75" customHeight="1">
      <c r="A2081" s="1"/>
      <c r="B2081" s="6" t="s">
        <v>27</v>
      </c>
      <c r="C2081" s="6">
        <v>1128299</v>
      </c>
      <c r="D2081" s="7">
        <v>44492</v>
      </c>
      <c r="E2081" s="6" t="s">
        <v>28</v>
      </c>
      <c r="F2081" s="6" t="s">
        <v>80</v>
      </c>
      <c r="G2081" s="6" t="s">
        <v>81</v>
      </c>
      <c r="H2081" s="6" t="s">
        <v>22</v>
      </c>
      <c r="I2081" s="8">
        <v>0.60000000000000009</v>
      </c>
      <c r="J2081" s="9">
        <v>3250</v>
      </c>
      <c r="K2081" s="10">
        <f t="shared" si="16"/>
        <v>1950.0000000000002</v>
      </c>
      <c r="L2081" s="10">
        <f t="shared" si="17"/>
        <v>487.50000000000006</v>
      </c>
      <c r="M2081" s="11">
        <v>0.25</v>
      </c>
      <c r="O2081" s="16"/>
      <c r="P2081" s="14"/>
      <c r="Q2081" s="12"/>
      <c r="R2081" s="13"/>
    </row>
    <row r="2082" spans="1:18" ht="15.75" customHeight="1">
      <c r="A2082" s="1"/>
      <c r="B2082" s="6" t="s">
        <v>27</v>
      </c>
      <c r="C2082" s="6">
        <v>1128299</v>
      </c>
      <c r="D2082" s="7">
        <v>44523</v>
      </c>
      <c r="E2082" s="6" t="s">
        <v>28</v>
      </c>
      <c r="F2082" s="6" t="s">
        <v>80</v>
      </c>
      <c r="G2082" s="6" t="s">
        <v>81</v>
      </c>
      <c r="H2082" s="6" t="s">
        <v>17</v>
      </c>
      <c r="I2082" s="8">
        <v>0.45000000000000007</v>
      </c>
      <c r="J2082" s="9">
        <v>5000</v>
      </c>
      <c r="K2082" s="10">
        <f t="shared" si="16"/>
        <v>2250.0000000000005</v>
      </c>
      <c r="L2082" s="10">
        <f t="shared" si="17"/>
        <v>787.50000000000011</v>
      </c>
      <c r="M2082" s="11">
        <v>0.35</v>
      </c>
      <c r="O2082" s="16"/>
      <c r="P2082" s="14"/>
      <c r="Q2082" s="12"/>
      <c r="R2082" s="13"/>
    </row>
    <row r="2083" spans="1:18" ht="15.75" customHeight="1">
      <c r="A2083" s="1"/>
      <c r="B2083" s="6" t="s">
        <v>27</v>
      </c>
      <c r="C2083" s="6">
        <v>1128299</v>
      </c>
      <c r="D2083" s="7">
        <v>44523</v>
      </c>
      <c r="E2083" s="6" t="s">
        <v>28</v>
      </c>
      <c r="F2083" s="6" t="s">
        <v>80</v>
      </c>
      <c r="G2083" s="6" t="s">
        <v>81</v>
      </c>
      <c r="H2083" s="6" t="s">
        <v>18</v>
      </c>
      <c r="I2083" s="8">
        <v>0.50000000000000011</v>
      </c>
      <c r="J2083" s="9">
        <v>5250</v>
      </c>
      <c r="K2083" s="10">
        <f t="shared" si="16"/>
        <v>2625.0000000000005</v>
      </c>
      <c r="L2083" s="10">
        <f t="shared" si="17"/>
        <v>1050.0000000000002</v>
      </c>
      <c r="M2083" s="11">
        <v>0.4</v>
      </c>
      <c r="O2083" s="16"/>
      <c r="P2083" s="14"/>
      <c r="Q2083" s="12"/>
      <c r="R2083" s="13"/>
    </row>
    <row r="2084" spans="1:18" ht="15.75" customHeight="1">
      <c r="A2084" s="1"/>
      <c r="B2084" s="6" t="s">
        <v>27</v>
      </c>
      <c r="C2084" s="6">
        <v>1128299</v>
      </c>
      <c r="D2084" s="7">
        <v>44523</v>
      </c>
      <c r="E2084" s="6" t="s">
        <v>28</v>
      </c>
      <c r="F2084" s="6" t="s">
        <v>80</v>
      </c>
      <c r="G2084" s="6" t="s">
        <v>81</v>
      </c>
      <c r="H2084" s="6" t="s">
        <v>19</v>
      </c>
      <c r="I2084" s="8">
        <v>0.45000000000000007</v>
      </c>
      <c r="J2084" s="9">
        <v>3750</v>
      </c>
      <c r="K2084" s="10">
        <f t="shared" si="16"/>
        <v>1687.5000000000002</v>
      </c>
      <c r="L2084" s="10">
        <f t="shared" si="17"/>
        <v>590.625</v>
      </c>
      <c r="M2084" s="11">
        <v>0.35</v>
      </c>
      <c r="O2084" s="16"/>
      <c r="P2084" s="14"/>
      <c r="Q2084" s="12"/>
      <c r="R2084" s="13"/>
    </row>
    <row r="2085" spans="1:18" ht="15.75" customHeight="1">
      <c r="A2085" s="1"/>
      <c r="B2085" s="6" t="s">
        <v>27</v>
      </c>
      <c r="C2085" s="6">
        <v>1128299</v>
      </c>
      <c r="D2085" s="7">
        <v>44523</v>
      </c>
      <c r="E2085" s="6" t="s">
        <v>28</v>
      </c>
      <c r="F2085" s="6" t="s">
        <v>80</v>
      </c>
      <c r="G2085" s="6" t="s">
        <v>81</v>
      </c>
      <c r="H2085" s="6" t="s">
        <v>20</v>
      </c>
      <c r="I2085" s="8">
        <v>0.45000000000000007</v>
      </c>
      <c r="J2085" s="9">
        <v>3500</v>
      </c>
      <c r="K2085" s="10">
        <f t="shared" si="16"/>
        <v>1575.0000000000002</v>
      </c>
      <c r="L2085" s="10">
        <f t="shared" si="17"/>
        <v>551.25</v>
      </c>
      <c r="M2085" s="11">
        <v>0.35</v>
      </c>
      <c r="O2085" s="16"/>
      <c r="P2085" s="14"/>
      <c r="Q2085" s="12"/>
      <c r="R2085" s="13"/>
    </row>
    <row r="2086" spans="1:18" ht="15.75" customHeight="1">
      <c r="A2086" s="1"/>
      <c r="B2086" s="6" t="s">
        <v>27</v>
      </c>
      <c r="C2086" s="6">
        <v>1128299</v>
      </c>
      <c r="D2086" s="7">
        <v>44523</v>
      </c>
      <c r="E2086" s="6" t="s">
        <v>28</v>
      </c>
      <c r="F2086" s="6" t="s">
        <v>80</v>
      </c>
      <c r="G2086" s="6" t="s">
        <v>81</v>
      </c>
      <c r="H2086" s="6" t="s">
        <v>21</v>
      </c>
      <c r="I2086" s="8">
        <v>0.55000000000000004</v>
      </c>
      <c r="J2086" s="9">
        <v>3000</v>
      </c>
      <c r="K2086" s="10">
        <f t="shared" si="16"/>
        <v>1650.0000000000002</v>
      </c>
      <c r="L2086" s="10">
        <f t="shared" si="17"/>
        <v>495.00000000000006</v>
      </c>
      <c r="M2086" s="11">
        <v>0.3</v>
      </c>
      <c r="O2086" s="16"/>
      <c r="P2086" s="14"/>
      <c r="Q2086" s="12"/>
      <c r="R2086" s="13"/>
    </row>
    <row r="2087" spans="1:18" ht="15.75" customHeight="1">
      <c r="A2087" s="1"/>
      <c r="B2087" s="6" t="s">
        <v>27</v>
      </c>
      <c r="C2087" s="6">
        <v>1128299</v>
      </c>
      <c r="D2087" s="7">
        <v>44523</v>
      </c>
      <c r="E2087" s="6" t="s">
        <v>28</v>
      </c>
      <c r="F2087" s="6" t="s">
        <v>80</v>
      </c>
      <c r="G2087" s="6" t="s">
        <v>81</v>
      </c>
      <c r="H2087" s="6" t="s">
        <v>22</v>
      </c>
      <c r="I2087" s="8">
        <v>0.60000000000000009</v>
      </c>
      <c r="J2087" s="9">
        <v>4250</v>
      </c>
      <c r="K2087" s="10">
        <f t="shared" si="16"/>
        <v>2550.0000000000005</v>
      </c>
      <c r="L2087" s="10">
        <f t="shared" si="17"/>
        <v>637.50000000000011</v>
      </c>
      <c r="M2087" s="11">
        <v>0.25</v>
      </c>
      <c r="O2087" s="16"/>
      <c r="P2087" s="14"/>
      <c r="Q2087" s="12"/>
      <c r="R2087" s="13"/>
    </row>
    <row r="2088" spans="1:18" ht="15.75" customHeight="1">
      <c r="A2088" s="1"/>
      <c r="B2088" s="6" t="s">
        <v>27</v>
      </c>
      <c r="C2088" s="6">
        <v>1128299</v>
      </c>
      <c r="D2088" s="7">
        <v>44552</v>
      </c>
      <c r="E2088" s="6" t="s">
        <v>28</v>
      </c>
      <c r="F2088" s="6" t="s">
        <v>80</v>
      </c>
      <c r="G2088" s="6" t="s">
        <v>81</v>
      </c>
      <c r="H2088" s="6" t="s">
        <v>17</v>
      </c>
      <c r="I2088" s="8">
        <v>0.45000000000000007</v>
      </c>
      <c r="J2088" s="9">
        <v>6250</v>
      </c>
      <c r="K2088" s="10">
        <f t="shared" si="16"/>
        <v>2812.5000000000005</v>
      </c>
      <c r="L2088" s="10">
        <f t="shared" si="17"/>
        <v>984.37500000000011</v>
      </c>
      <c r="M2088" s="11">
        <v>0.35</v>
      </c>
      <c r="O2088" s="16"/>
      <c r="P2088" s="14"/>
      <c r="Q2088" s="12"/>
      <c r="R2088" s="13"/>
    </row>
    <row r="2089" spans="1:18" ht="15.75" customHeight="1">
      <c r="A2089" s="1"/>
      <c r="B2089" s="6" t="s">
        <v>27</v>
      </c>
      <c r="C2089" s="6">
        <v>1128299</v>
      </c>
      <c r="D2089" s="7">
        <v>44552</v>
      </c>
      <c r="E2089" s="6" t="s">
        <v>28</v>
      </c>
      <c r="F2089" s="6" t="s">
        <v>80</v>
      </c>
      <c r="G2089" s="6" t="s">
        <v>81</v>
      </c>
      <c r="H2089" s="6" t="s">
        <v>18</v>
      </c>
      <c r="I2089" s="8">
        <v>0.50000000000000011</v>
      </c>
      <c r="J2089" s="9">
        <v>6250</v>
      </c>
      <c r="K2089" s="10">
        <f t="shared" si="16"/>
        <v>3125.0000000000009</v>
      </c>
      <c r="L2089" s="10">
        <f t="shared" si="17"/>
        <v>1250.0000000000005</v>
      </c>
      <c r="M2089" s="11">
        <v>0.4</v>
      </c>
      <c r="O2089" s="16"/>
      <c r="P2089" s="14"/>
      <c r="Q2089" s="12"/>
      <c r="R2089" s="13"/>
    </row>
    <row r="2090" spans="1:18" ht="15.75" customHeight="1">
      <c r="A2090" s="1"/>
      <c r="B2090" s="6" t="s">
        <v>27</v>
      </c>
      <c r="C2090" s="6">
        <v>1128299</v>
      </c>
      <c r="D2090" s="7">
        <v>44552</v>
      </c>
      <c r="E2090" s="6" t="s">
        <v>28</v>
      </c>
      <c r="F2090" s="6" t="s">
        <v>80</v>
      </c>
      <c r="G2090" s="6" t="s">
        <v>81</v>
      </c>
      <c r="H2090" s="6" t="s">
        <v>19</v>
      </c>
      <c r="I2090" s="8">
        <v>0.45000000000000007</v>
      </c>
      <c r="J2090" s="9">
        <v>4250</v>
      </c>
      <c r="K2090" s="10">
        <f t="shared" si="16"/>
        <v>1912.5000000000002</v>
      </c>
      <c r="L2090" s="10">
        <f t="shared" si="17"/>
        <v>669.375</v>
      </c>
      <c r="M2090" s="11">
        <v>0.35</v>
      </c>
      <c r="O2090" s="16"/>
      <c r="P2090" s="14"/>
      <c r="Q2090" s="12"/>
      <c r="R2090" s="13"/>
    </row>
    <row r="2091" spans="1:18" ht="15.75" customHeight="1">
      <c r="A2091" s="1"/>
      <c r="B2091" s="6" t="s">
        <v>27</v>
      </c>
      <c r="C2091" s="6">
        <v>1128299</v>
      </c>
      <c r="D2091" s="7">
        <v>44552</v>
      </c>
      <c r="E2091" s="6" t="s">
        <v>28</v>
      </c>
      <c r="F2091" s="6" t="s">
        <v>80</v>
      </c>
      <c r="G2091" s="6" t="s">
        <v>81</v>
      </c>
      <c r="H2091" s="6" t="s">
        <v>20</v>
      </c>
      <c r="I2091" s="8">
        <v>0.45000000000000007</v>
      </c>
      <c r="J2091" s="9">
        <v>4250</v>
      </c>
      <c r="K2091" s="10">
        <f t="shared" si="16"/>
        <v>1912.5000000000002</v>
      </c>
      <c r="L2091" s="10">
        <f t="shared" si="17"/>
        <v>669.375</v>
      </c>
      <c r="M2091" s="11">
        <v>0.35</v>
      </c>
      <c r="O2091" s="16"/>
      <c r="P2091" s="14"/>
      <c r="Q2091" s="12"/>
      <c r="R2091" s="13"/>
    </row>
    <row r="2092" spans="1:18" ht="15.75" customHeight="1">
      <c r="A2092" s="1"/>
      <c r="B2092" s="6" t="s">
        <v>27</v>
      </c>
      <c r="C2092" s="6">
        <v>1128299</v>
      </c>
      <c r="D2092" s="7">
        <v>44552</v>
      </c>
      <c r="E2092" s="6" t="s">
        <v>28</v>
      </c>
      <c r="F2092" s="6" t="s">
        <v>80</v>
      </c>
      <c r="G2092" s="6" t="s">
        <v>81</v>
      </c>
      <c r="H2092" s="6" t="s">
        <v>21</v>
      </c>
      <c r="I2092" s="8">
        <v>0.55000000000000004</v>
      </c>
      <c r="J2092" s="9">
        <v>3500</v>
      </c>
      <c r="K2092" s="10">
        <f t="shared" si="16"/>
        <v>1925.0000000000002</v>
      </c>
      <c r="L2092" s="10">
        <f t="shared" si="17"/>
        <v>577.5</v>
      </c>
      <c r="M2092" s="11">
        <v>0.3</v>
      </c>
      <c r="O2092" s="16"/>
      <c r="P2092" s="14"/>
      <c r="Q2092" s="12"/>
      <c r="R2092" s="13"/>
    </row>
    <row r="2093" spans="1:18" ht="15.75" customHeight="1">
      <c r="A2093" s="1"/>
      <c r="B2093" s="6" t="s">
        <v>27</v>
      </c>
      <c r="C2093" s="6">
        <v>1128299</v>
      </c>
      <c r="D2093" s="7">
        <v>44552</v>
      </c>
      <c r="E2093" s="6" t="s">
        <v>28</v>
      </c>
      <c r="F2093" s="6" t="s">
        <v>80</v>
      </c>
      <c r="G2093" s="6" t="s">
        <v>81</v>
      </c>
      <c r="H2093" s="6" t="s">
        <v>22</v>
      </c>
      <c r="I2093" s="8">
        <v>0.60000000000000009</v>
      </c>
      <c r="J2093" s="9">
        <v>4500</v>
      </c>
      <c r="K2093" s="10">
        <f t="shared" si="16"/>
        <v>2700.0000000000005</v>
      </c>
      <c r="L2093" s="10">
        <f t="shared" si="17"/>
        <v>675.00000000000011</v>
      </c>
      <c r="M2093" s="11">
        <v>0.25</v>
      </c>
      <c r="O2093" s="16"/>
      <c r="P2093" s="14"/>
      <c r="Q2093" s="12"/>
      <c r="R2093" s="13"/>
    </row>
    <row r="2094" spans="1:18" ht="15.75" customHeight="1">
      <c r="A2094" s="1" t="s">
        <v>39</v>
      </c>
      <c r="B2094" s="6" t="s">
        <v>27</v>
      </c>
      <c r="C2094" s="6">
        <v>1128299</v>
      </c>
      <c r="D2094" s="7">
        <v>44222</v>
      </c>
      <c r="E2094" s="6" t="s">
        <v>28</v>
      </c>
      <c r="F2094" s="6" t="s">
        <v>82</v>
      </c>
      <c r="G2094" s="6" t="s">
        <v>83</v>
      </c>
      <c r="H2094" s="6" t="s">
        <v>17</v>
      </c>
      <c r="I2094" s="8">
        <v>0.34999999999999992</v>
      </c>
      <c r="J2094" s="9">
        <v>4750</v>
      </c>
      <c r="K2094" s="10">
        <f t="shared" si="16"/>
        <v>1662.4999999999995</v>
      </c>
      <c r="L2094" s="10">
        <f t="shared" si="17"/>
        <v>581.87499999999977</v>
      </c>
      <c r="M2094" s="11">
        <v>0.35</v>
      </c>
      <c r="O2094" s="16"/>
      <c r="P2094" s="14"/>
      <c r="Q2094" s="12"/>
      <c r="R2094" s="13"/>
    </row>
    <row r="2095" spans="1:18" ht="15.75" customHeight="1">
      <c r="A2095" s="1"/>
      <c r="B2095" s="6" t="s">
        <v>27</v>
      </c>
      <c r="C2095" s="6">
        <v>1128299</v>
      </c>
      <c r="D2095" s="7">
        <v>44222</v>
      </c>
      <c r="E2095" s="6" t="s">
        <v>28</v>
      </c>
      <c r="F2095" s="6" t="s">
        <v>82</v>
      </c>
      <c r="G2095" s="6" t="s">
        <v>83</v>
      </c>
      <c r="H2095" s="6" t="s">
        <v>18</v>
      </c>
      <c r="I2095" s="8">
        <v>0.45</v>
      </c>
      <c r="J2095" s="9">
        <v>4750</v>
      </c>
      <c r="K2095" s="10">
        <f t="shared" si="16"/>
        <v>2137.5</v>
      </c>
      <c r="L2095" s="10">
        <f t="shared" si="17"/>
        <v>855</v>
      </c>
      <c r="M2095" s="11">
        <v>0.4</v>
      </c>
      <c r="O2095" s="16"/>
      <c r="P2095" s="14"/>
      <c r="Q2095" s="12"/>
      <c r="R2095" s="13"/>
    </row>
    <row r="2096" spans="1:18" ht="15.75" customHeight="1">
      <c r="A2096" s="1"/>
      <c r="B2096" s="6" t="s">
        <v>27</v>
      </c>
      <c r="C2096" s="6">
        <v>1128299</v>
      </c>
      <c r="D2096" s="7">
        <v>44222</v>
      </c>
      <c r="E2096" s="6" t="s">
        <v>28</v>
      </c>
      <c r="F2096" s="6" t="s">
        <v>82</v>
      </c>
      <c r="G2096" s="6" t="s">
        <v>83</v>
      </c>
      <c r="H2096" s="6" t="s">
        <v>19</v>
      </c>
      <c r="I2096" s="8">
        <v>0.45</v>
      </c>
      <c r="J2096" s="9">
        <v>4750</v>
      </c>
      <c r="K2096" s="10">
        <f t="shared" si="16"/>
        <v>2137.5</v>
      </c>
      <c r="L2096" s="10">
        <f t="shared" si="17"/>
        <v>748.125</v>
      </c>
      <c r="M2096" s="11">
        <v>0.35</v>
      </c>
      <c r="O2096" s="16"/>
      <c r="P2096" s="14"/>
      <c r="Q2096" s="12"/>
      <c r="R2096" s="13"/>
    </row>
    <row r="2097" spans="1:18" ht="15.75" customHeight="1">
      <c r="A2097" s="1"/>
      <c r="B2097" s="6" t="s">
        <v>27</v>
      </c>
      <c r="C2097" s="6">
        <v>1128299</v>
      </c>
      <c r="D2097" s="7">
        <v>44222</v>
      </c>
      <c r="E2097" s="6" t="s">
        <v>28</v>
      </c>
      <c r="F2097" s="6" t="s">
        <v>82</v>
      </c>
      <c r="G2097" s="6" t="s">
        <v>83</v>
      </c>
      <c r="H2097" s="6" t="s">
        <v>20</v>
      </c>
      <c r="I2097" s="8">
        <v>0.45</v>
      </c>
      <c r="J2097" s="9">
        <v>3250</v>
      </c>
      <c r="K2097" s="10">
        <f t="shared" si="16"/>
        <v>1462.5</v>
      </c>
      <c r="L2097" s="10">
        <f t="shared" si="17"/>
        <v>511.87499999999994</v>
      </c>
      <c r="M2097" s="11">
        <v>0.35</v>
      </c>
      <c r="O2097" s="16"/>
      <c r="P2097" s="14"/>
      <c r="Q2097" s="12"/>
      <c r="R2097" s="13"/>
    </row>
    <row r="2098" spans="1:18" ht="15.75" customHeight="1">
      <c r="A2098" s="1"/>
      <c r="B2098" s="6" t="s">
        <v>27</v>
      </c>
      <c r="C2098" s="6">
        <v>1128299</v>
      </c>
      <c r="D2098" s="7">
        <v>44222</v>
      </c>
      <c r="E2098" s="6" t="s">
        <v>28</v>
      </c>
      <c r="F2098" s="6" t="s">
        <v>82</v>
      </c>
      <c r="G2098" s="6" t="s">
        <v>83</v>
      </c>
      <c r="H2098" s="6" t="s">
        <v>21</v>
      </c>
      <c r="I2098" s="8">
        <v>0.50000000000000011</v>
      </c>
      <c r="J2098" s="9">
        <v>2750</v>
      </c>
      <c r="K2098" s="10">
        <f t="shared" si="16"/>
        <v>1375.0000000000002</v>
      </c>
      <c r="L2098" s="10">
        <f t="shared" si="17"/>
        <v>412.50000000000006</v>
      </c>
      <c r="M2098" s="11">
        <v>0.3</v>
      </c>
      <c r="O2098" s="16"/>
      <c r="P2098" s="14"/>
      <c r="Q2098" s="12"/>
      <c r="R2098" s="13"/>
    </row>
    <row r="2099" spans="1:18" ht="15.75" customHeight="1">
      <c r="A2099" s="1"/>
      <c r="B2099" s="6" t="s">
        <v>27</v>
      </c>
      <c r="C2099" s="6">
        <v>1128299</v>
      </c>
      <c r="D2099" s="7">
        <v>44222</v>
      </c>
      <c r="E2099" s="6" t="s">
        <v>28</v>
      </c>
      <c r="F2099" s="6" t="s">
        <v>82</v>
      </c>
      <c r="G2099" s="6" t="s">
        <v>83</v>
      </c>
      <c r="H2099" s="6" t="s">
        <v>22</v>
      </c>
      <c r="I2099" s="8">
        <v>0.45</v>
      </c>
      <c r="J2099" s="9">
        <v>4750</v>
      </c>
      <c r="K2099" s="10">
        <f t="shared" si="16"/>
        <v>2137.5</v>
      </c>
      <c r="L2099" s="10">
        <f t="shared" si="17"/>
        <v>534.375</v>
      </c>
      <c r="M2099" s="11">
        <v>0.25</v>
      </c>
      <c r="O2099" s="16"/>
      <c r="P2099" s="14"/>
      <c r="Q2099" s="12"/>
      <c r="R2099" s="13"/>
    </row>
    <row r="2100" spans="1:18" ht="15.75" customHeight="1">
      <c r="A2100" s="1"/>
      <c r="B2100" s="6" t="s">
        <v>27</v>
      </c>
      <c r="C2100" s="6">
        <v>1128299</v>
      </c>
      <c r="D2100" s="7">
        <v>44253</v>
      </c>
      <c r="E2100" s="6" t="s">
        <v>28</v>
      </c>
      <c r="F2100" s="6" t="s">
        <v>82</v>
      </c>
      <c r="G2100" s="6" t="s">
        <v>83</v>
      </c>
      <c r="H2100" s="6" t="s">
        <v>17</v>
      </c>
      <c r="I2100" s="8">
        <v>0.34999999999999992</v>
      </c>
      <c r="J2100" s="9">
        <v>5250</v>
      </c>
      <c r="K2100" s="10">
        <f t="shared" si="16"/>
        <v>1837.4999999999995</v>
      </c>
      <c r="L2100" s="10">
        <f t="shared" si="17"/>
        <v>643.12499999999977</v>
      </c>
      <c r="M2100" s="11">
        <v>0.35</v>
      </c>
      <c r="O2100" s="16"/>
      <c r="P2100" s="14"/>
      <c r="Q2100" s="12"/>
      <c r="R2100" s="13"/>
    </row>
    <row r="2101" spans="1:18" ht="15.75" customHeight="1">
      <c r="A2101" s="1"/>
      <c r="B2101" s="6" t="s">
        <v>27</v>
      </c>
      <c r="C2101" s="6">
        <v>1128299</v>
      </c>
      <c r="D2101" s="7">
        <v>44253</v>
      </c>
      <c r="E2101" s="6" t="s">
        <v>28</v>
      </c>
      <c r="F2101" s="6" t="s">
        <v>82</v>
      </c>
      <c r="G2101" s="6" t="s">
        <v>83</v>
      </c>
      <c r="H2101" s="6" t="s">
        <v>18</v>
      </c>
      <c r="I2101" s="8">
        <v>0.45</v>
      </c>
      <c r="J2101" s="9">
        <v>4250</v>
      </c>
      <c r="K2101" s="10">
        <f t="shared" si="16"/>
        <v>1912.5</v>
      </c>
      <c r="L2101" s="10">
        <f t="shared" si="17"/>
        <v>765</v>
      </c>
      <c r="M2101" s="11">
        <v>0.4</v>
      </c>
      <c r="O2101" s="16"/>
      <c r="P2101" s="14"/>
      <c r="Q2101" s="12"/>
      <c r="R2101" s="13"/>
    </row>
    <row r="2102" spans="1:18" ht="15.75" customHeight="1">
      <c r="A2102" s="1"/>
      <c r="B2102" s="6" t="s">
        <v>27</v>
      </c>
      <c r="C2102" s="6">
        <v>1128299</v>
      </c>
      <c r="D2102" s="7">
        <v>44253</v>
      </c>
      <c r="E2102" s="6" t="s">
        <v>28</v>
      </c>
      <c r="F2102" s="6" t="s">
        <v>82</v>
      </c>
      <c r="G2102" s="6" t="s">
        <v>83</v>
      </c>
      <c r="H2102" s="6" t="s">
        <v>19</v>
      </c>
      <c r="I2102" s="8">
        <v>0.45</v>
      </c>
      <c r="J2102" s="9">
        <v>4250</v>
      </c>
      <c r="K2102" s="10">
        <f t="shared" si="16"/>
        <v>1912.5</v>
      </c>
      <c r="L2102" s="10">
        <f t="shared" si="17"/>
        <v>669.375</v>
      </c>
      <c r="M2102" s="11">
        <v>0.35</v>
      </c>
      <c r="O2102" s="16"/>
      <c r="P2102" s="14"/>
      <c r="Q2102" s="12"/>
      <c r="R2102" s="13"/>
    </row>
    <row r="2103" spans="1:18" ht="15.75" customHeight="1">
      <c r="A2103" s="1"/>
      <c r="B2103" s="6" t="s">
        <v>27</v>
      </c>
      <c r="C2103" s="6">
        <v>1128299</v>
      </c>
      <c r="D2103" s="7">
        <v>44253</v>
      </c>
      <c r="E2103" s="6" t="s">
        <v>28</v>
      </c>
      <c r="F2103" s="6" t="s">
        <v>82</v>
      </c>
      <c r="G2103" s="6" t="s">
        <v>83</v>
      </c>
      <c r="H2103" s="6" t="s">
        <v>20</v>
      </c>
      <c r="I2103" s="8">
        <v>0.45</v>
      </c>
      <c r="J2103" s="9">
        <v>2750</v>
      </c>
      <c r="K2103" s="10">
        <f t="shared" si="16"/>
        <v>1237.5</v>
      </c>
      <c r="L2103" s="10">
        <f t="shared" si="17"/>
        <v>433.125</v>
      </c>
      <c r="M2103" s="11">
        <v>0.35</v>
      </c>
      <c r="O2103" s="16"/>
      <c r="P2103" s="14"/>
      <c r="Q2103" s="12"/>
      <c r="R2103" s="13"/>
    </row>
    <row r="2104" spans="1:18" ht="15.75" customHeight="1">
      <c r="A2104" s="1"/>
      <c r="B2104" s="6" t="s">
        <v>27</v>
      </c>
      <c r="C2104" s="6">
        <v>1128299</v>
      </c>
      <c r="D2104" s="7">
        <v>44253</v>
      </c>
      <c r="E2104" s="6" t="s">
        <v>28</v>
      </c>
      <c r="F2104" s="6" t="s">
        <v>82</v>
      </c>
      <c r="G2104" s="6" t="s">
        <v>83</v>
      </c>
      <c r="H2104" s="6" t="s">
        <v>21</v>
      </c>
      <c r="I2104" s="8">
        <v>0.50000000000000011</v>
      </c>
      <c r="J2104" s="9">
        <v>2000</v>
      </c>
      <c r="K2104" s="10">
        <f t="shared" si="16"/>
        <v>1000.0000000000002</v>
      </c>
      <c r="L2104" s="10">
        <f t="shared" si="17"/>
        <v>300.00000000000006</v>
      </c>
      <c r="M2104" s="11">
        <v>0.3</v>
      </c>
      <c r="O2104" s="16"/>
      <c r="P2104" s="14"/>
      <c r="Q2104" s="12"/>
      <c r="R2104" s="13"/>
    </row>
    <row r="2105" spans="1:18" ht="15.75" customHeight="1">
      <c r="A2105" s="1"/>
      <c r="B2105" s="6" t="s">
        <v>27</v>
      </c>
      <c r="C2105" s="6">
        <v>1128299</v>
      </c>
      <c r="D2105" s="7">
        <v>44253</v>
      </c>
      <c r="E2105" s="6" t="s">
        <v>28</v>
      </c>
      <c r="F2105" s="6" t="s">
        <v>82</v>
      </c>
      <c r="G2105" s="6" t="s">
        <v>83</v>
      </c>
      <c r="H2105" s="6" t="s">
        <v>22</v>
      </c>
      <c r="I2105" s="8">
        <v>0.45</v>
      </c>
      <c r="J2105" s="9">
        <v>4000</v>
      </c>
      <c r="K2105" s="10">
        <f t="shared" si="16"/>
        <v>1800</v>
      </c>
      <c r="L2105" s="10">
        <f t="shared" si="17"/>
        <v>450</v>
      </c>
      <c r="M2105" s="11">
        <v>0.25</v>
      </c>
      <c r="O2105" s="16"/>
      <c r="P2105" s="14"/>
      <c r="Q2105" s="12"/>
      <c r="R2105" s="13"/>
    </row>
    <row r="2106" spans="1:18" ht="15.75" customHeight="1">
      <c r="A2106" s="1"/>
      <c r="B2106" s="6" t="s">
        <v>27</v>
      </c>
      <c r="C2106" s="6">
        <v>1128299</v>
      </c>
      <c r="D2106" s="7">
        <v>44280</v>
      </c>
      <c r="E2106" s="6" t="s">
        <v>28</v>
      </c>
      <c r="F2106" s="6" t="s">
        <v>82</v>
      </c>
      <c r="G2106" s="6" t="s">
        <v>83</v>
      </c>
      <c r="H2106" s="6" t="s">
        <v>17</v>
      </c>
      <c r="I2106" s="8">
        <v>0.45</v>
      </c>
      <c r="J2106" s="9">
        <v>5500</v>
      </c>
      <c r="K2106" s="10">
        <f t="shared" si="16"/>
        <v>2475</v>
      </c>
      <c r="L2106" s="10">
        <f t="shared" si="17"/>
        <v>866.25</v>
      </c>
      <c r="M2106" s="11">
        <v>0.35</v>
      </c>
      <c r="O2106" s="16"/>
      <c r="P2106" s="14"/>
      <c r="Q2106" s="12"/>
      <c r="R2106" s="13"/>
    </row>
    <row r="2107" spans="1:18" ht="15.75" customHeight="1">
      <c r="A2107" s="1"/>
      <c r="B2107" s="6" t="s">
        <v>27</v>
      </c>
      <c r="C2107" s="6">
        <v>1128299</v>
      </c>
      <c r="D2107" s="7">
        <v>44280</v>
      </c>
      <c r="E2107" s="6" t="s">
        <v>28</v>
      </c>
      <c r="F2107" s="6" t="s">
        <v>82</v>
      </c>
      <c r="G2107" s="6" t="s">
        <v>83</v>
      </c>
      <c r="H2107" s="6" t="s">
        <v>18</v>
      </c>
      <c r="I2107" s="8">
        <v>0.55000000000000004</v>
      </c>
      <c r="J2107" s="9">
        <v>4000</v>
      </c>
      <c r="K2107" s="10">
        <f t="shared" si="16"/>
        <v>2200</v>
      </c>
      <c r="L2107" s="10">
        <f t="shared" si="17"/>
        <v>880</v>
      </c>
      <c r="M2107" s="11">
        <v>0.4</v>
      </c>
      <c r="O2107" s="16"/>
      <c r="P2107" s="14"/>
      <c r="Q2107" s="12"/>
      <c r="R2107" s="13"/>
    </row>
    <row r="2108" spans="1:18" ht="15.75" customHeight="1">
      <c r="A2108" s="1"/>
      <c r="B2108" s="6" t="s">
        <v>27</v>
      </c>
      <c r="C2108" s="6">
        <v>1128299</v>
      </c>
      <c r="D2108" s="7">
        <v>44280</v>
      </c>
      <c r="E2108" s="6" t="s">
        <v>28</v>
      </c>
      <c r="F2108" s="6" t="s">
        <v>82</v>
      </c>
      <c r="G2108" s="6" t="s">
        <v>83</v>
      </c>
      <c r="H2108" s="6" t="s">
        <v>19</v>
      </c>
      <c r="I2108" s="8">
        <v>0.55000000000000004</v>
      </c>
      <c r="J2108" s="9">
        <v>4000</v>
      </c>
      <c r="K2108" s="10">
        <f t="shared" si="16"/>
        <v>2200</v>
      </c>
      <c r="L2108" s="10">
        <f t="shared" si="17"/>
        <v>770</v>
      </c>
      <c r="M2108" s="11">
        <v>0.35</v>
      </c>
      <c r="O2108" s="16"/>
      <c r="P2108" s="14"/>
      <c r="Q2108" s="12"/>
      <c r="R2108" s="13"/>
    </row>
    <row r="2109" spans="1:18" ht="15.75" customHeight="1">
      <c r="A2109" s="1"/>
      <c r="B2109" s="6" t="s">
        <v>27</v>
      </c>
      <c r="C2109" s="6">
        <v>1128299</v>
      </c>
      <c r="D2109" s="7">
        <v>44280</v>
      </c>
      <c r="E2109" s="6" t="s">
        <v>28</v>
      </c>
      <c r="F2109" s="6" t="s">
        <v>82</v>
      </c>
      <c r="G2109" s="6" t="s">
        <v>83</v>
      </c>
      <c r="H2109" s="6" t="s">
        <v>20</v>
      </c>
      <c r="I2109" s="8">
        <v>0.55000000000000004</v>
      </c>
      <c r="J2109" s="9">
        <v>2750</v>
      </c>
      <c r="K2109" s="10">
        <f t="shared" si="16"/>
        <v>1512.5000000000002</v>
      </c>
      <c r="L2109" s="10">
        <f t="shared" si="17"/>
        <v>529.375</v>
      </c>
      <c r="M2109" s="11">
        <v>0.35</v>
      </c>
      <c r="O2109" s="16"/>
      <c r="P2109" s="14"/>
      <c r="Q2109" s="12"/>
      <c r="R2109" s="13"/>
    </row>
    <row r="2110" spans="1:18" ht="15.75" customHeight="1">
      <c r="A2110" s="1"/>
      <c r="B2110" s="6" t="s">
        <v>27</v>
      </c>
      <c r="C2110" s="6">
        <v>1128299</v>
      </c>
      <c r="D2110" s="7">
        <v>44280</v>
      </c>
      <c r="E2110" s="6" t="s">
        <v>28</v>
      </c>
      <c r="F2110" s="6" t="s">
        <v>82</v>
      </c>
      <c r="G2110" s="6" t="s">
        <v>83</v>
      </c>
      <c r="H2110" s="6" t="s">
        <v>21</v>
      </c>
      <c r="I2110" s="8">
        <v>0.60000000000000009</v>
      </c>
      <c r="J2110" s="9">
        <v>1750</v>
      </c>
      <c r="K2110" s="10">
        <f t="shared" si="16"/>
        <v>1050.0000000000002</v>
      </c>
      <c r="L2110" s="10">
        <f t="shared" si="17"/>
        <v>315.00000000000006</v>
      </c>
      <c r="M2110" s="11">
        <v>0.3</v>
      </c>
      <c r="O2110" s="16"/>
      <c r="P2110" s="14"/>
      <c r="Q2110" s="12"/>
      <c r="R2110" s="13"/>
    </row>
    <row r="2111" spans="1:18" ht="15.75" customHeight="1">
      <c r="A2111" s="1"/>
      <c r="B2111" s="6" t="s">
        <v>27</v>
      </c>
      <c r="C2111" s="6">
        <v>1128299</v>
      </c>
      <c r="D2111" s="7">
        <v>44280</v>
      </c>
      <c r="E2111" s="6" t="s">
        <v>28</v>
      </c>
      <c r="F2111" s="6" t="s">
        <v>82</v>
      </c>
      <c r="G2111" s="6" t="s">
        <v>83</v>
      </c>
      <c r="H2111" s="6" t="s">
        <v>22</v>
      </c>
      <c r="I2111" s="8">
        <v>0.55000000000000004</v>
      </c>
      <c r="J2111" s="9">
        <v>3750</v>
      </c>
      <c r="K2111" s="10">
        <f t="shared" si="16"/>
        <v>2062.5</v>
      </c>
      <c r="L2111" s="10">
        <f t="shared" si="17"/>
        <v>515.625</v>
      </c>
      <c r="M2111" s="11">
        <v>0.25</v>
      </c>
      <c r="O2111" s="16"/>
      <c r="P2111" s="14"/>
      <c r="Q2111" s="12"/>
      <c r="R2111" s="13"/>
    </row>
    <row r="2112" spans="1:18" ht="15.75" customHeight="1">
      <c r="A2112" s="1"/>
      <c r="B2112" s="6" t="s">
        <v>27</v>
      </c>
      <c r="C2112" s="6">
        <v>1128299</v>
      </c>
      <c r="D2112" s="7">
        <v>44312</v>
      </c>
      <c r="E2112" s="6" t="s">
        <v>28</v>
      </c>
      <c r="F2112" s="6" t="s">
        <v>82</v>
      </c>
      <c r="G2112" s="6" t="s">
        <v>83</v>
      </c>
      <c r="H2112" s="6" t="s">
        <v>17</v>
      </c>
      <c r="I2112" s="8">
        <v>0.55000000000000004</v>
      </c>
      <c r="J2112" s="9">
        <v>5500</v>
      </c>
      <c r="K2112" s="10">
        <f t="shared" si="16"/>
        <v>3025.0000000000005</v>
      </c>
      <c r="L2112" s="10">
        <f t="shared" si="17"/>
        <v>1058.75</v>
      </c>
      <c r="M2112" s="11">
        <v>0.35</v>
      </c>
      <c r="O2112" s="16"/>
      <c r="P2112" s="14"/>
      <c r="Q2112" s="12"/>
      <c r="R2112" s="13"/>
    </row>
    <row r="2113" spans="1:18" ht="15.75" customHeight="1">
      <c r="A2113" s="1"/>
      <c r="B2113" s="6" t="s">
        <v>27</v>
      </c>
      <c r="C2113" s="6">
        <v>1128299</v>
      </c>
      <c r="D2113" s="7">
        <v>44312</v>
      </c>
      <c r="E2113" s="6" t="s">
        <v>28</v>
      </c>
      <c r="F2113" s="6" t="s">
        <v>82</v>
      </c>
      <c r="G2113" s="6" t="s">
        <v>83</v>
      </c>
      <c r="H2113" s="6" t="s">
        <v>18</v>
      </c>
      <c r="I2113" s="8">
        <v>0.60000000000000009</v>
      </c>
      <c r="J2113" s="9">
        <v>3500</v>
      </c>
      <c r="K2113" s="10">
        <f t="shared" si="16"/>
        <v>2100.0000000000005</v>
      </c>
      <c r="L2113" s="10">
        <f t="shared" si="17"/>
        <v>840.00000000000023</v>
      </c>
      <c r="M2113" s="11">
        <v>0.4</v>
      </c>
      <c r="O2113" s="16"/>
      <c r="P2113" s="14"/>
      <c r="Q2113" s="12"/>
      <c r="R2113" s="13"/>
    </row>
    <row r="2114" spans="1:18" ht="15.75" customHeight="1">
      <c r="A2114" s="1"/>
      <c r="B2114" s="6" t="s">
        <v>27</v>
      </c>
      <c r="C2114" s="6">
        <v>1128299</v>
      </c>
      <c r="D2114" s="7">
        <v>44312</v>
      </c>
      <c r="E2114" s="6" t="s">
        <v>28</v>
      </c>
      <c r="F2114" s="6" t="s">
        <v>82</v>
      </c>
      <c r="G2114" s="6" t="s">
        <v>83</v>
      </c>
      <c r="H2114" s="6" t="s">
        <v>19</v>
      </c>
      <c r="I2114" s="8">
        <v>0.60000000000000009</v>
      </c>
      <c r="J2114" s="9">
        <v>4000</v>
      </c>
      <c r="K2114" s="10">
        <f t="shared" si="16"/>
        <v>2400.0000000000005</v>
      </c>
      <c r="L2114" s="10">
        <f t="shared" si="17"/>
        <v>840.00000000000011</v>
      </c>
      <c r="M2114" s="11">
        <v>0.35</v>
      </c>
      <c r="O2114" s="16"/>
      <c r="P2114" s="14"/>
      <c r="Q2114" s="12"/>
      <c r="R2114" s="13"/>
    </row>
    <row r="2115" spans="1:18" ht="15.75" customHeight="1">
      <c r="A2115" s="1"/>
      <c r="B2115" s="6" t="s">
        <v>27</v>
      </c>
      <c r="C2115" s="6">
        <v>1128299</v>
      </c>
      <c r="D2115" s="7">
        <v>44312</v>
      </c>
      <c r="E2115" s="6" t="s">
        <v>28</v>
      </c>
      <c r="F2115" s="6" t="s">
        <v>82</v>
      </c>
      <c r="G2115" s="6" t="s">
        <v>83</v>
      </c>
      <c r="H2115" s="6" t="s">
        <v>20</v>
      </c>
      <c r="I2115" s="8">
        <v>0.55000000000000004</v>
      </c>
      <c r="J2115" s="9">
        <v>3000</v>
      </c>
      <c r="K2115" s="10">
        <f t="shared" si="16"/>
        <v>1650.0000000000002</v>
      </c>
      <c r="L2115" s="10">
        <f t="shared" si="17"/>
        <v>577.5</v>
      </c>
      <c r="M2115" s="11">
        <v>0.35</v>
      </c>
      <c r="O2115" s="16"/>
      <c r="P2115" s="14"/>
      <c r="Q2115" s="12"/>
      <c r="R2115" s="13"/>
    </row>
    <row r="2116" spans="1:18" ht="15.75" customHeight="1">
      <c r="A2116" s="1"/>
      <c r="B2116" s="6" t="s">
        <v>27</v>
      </c>
      <c r="C2116" s="6">
        <v>1128299</v>
      </c>
      <c r="D2116" s="7">
        <v>44312</v>
      </c>
      <c r="E2116" s="6" t="s">
        <v>28</v>
      </c>
      <c r="F2116" s="6" t="s">
        <v>82</v>
      </c>
      <c r="G2116" s="6" t="s">
        <v>83</v>
      </c>
      <c r="H2116" s="6" t="s">
        <v>21</v>
      </c>
      <c r="I2116" s="8">
        <v>0.60000000000000009</v>
      </c>
      <c r="J2116" s="9">
        <v>2000</v>
      </c>
      <c r="K2116" s="10">
        <f t="shared" si="16"/>
        <v>1200.0000000000002</v>
      </c>
      <c r="L2116" s="10">
        <f t="shared" si="17"/>
        <v>360.00000000000006</v>
      </c>
      <c r="M2116" s="11">
        <v>0.3</v>
      </c>
      <c r="O2116" s="16"/>
      <c r="P2116" s="14"/>
      <c r="Q2116" s="12"/>
      <c r="R2116" s="13"/>
    </row>
    <row r="2117" spans="1:18" ht="15.75" customHeight="1">
      <c r="A2117" s="1"/>
      <c r="B2117" s="6" t="s">
        <v>27</v>
      </c>
      <c r="C2117" s="6">
        <v>1128299</v>
      </c>
      <c r="D2117" s="7">
        <v>44312</v>
      </c>
      <c r="E2117" s="6" t="s">
        <v>28</v>
      </c>
      <c r="F2117" s="6" t="s">
        <v>82</v>
      </c>
      <c r="G2117" s="6" t="s">
        <v>83</v>
      </c>
      <c r="H2117" s="6" t="s">
        <v>22</v>
      </c>
      <c r="I2117" s="8">
        <v>0.75000000000000011</v>
      </c>
      <c r="J2117" s="9">
        <v>3750</v>
      </c>
      <c r="K2117" s="10">
        <f t="shared" si="16"/>
        <v>2812.5000000000005</v>
      </c>
      <c r="L2117" s="10">
        <f t="shared" si="17"/>
        <v>703.12500000000011</v>
      </c>
      <c r="M2117" s="11">
        <v>0.25</v>
      </c>
      <c r="O2117" s="16"/>
      <c r="P2117" s="14"/>
      <c r="Q2117" s="12"/>
      <c r="R2117" s="13"/>
    </row>
    <row r="2118" spans="1:18" ht="15.75" customHeight="1">
      <c r="A2118" s="1"/>
      <c r="B2118" s="6" t="s">
        <v>27</v>
      </c>
      <c r="C2118" s="6">
        <v>1128299</v>
      </c>
      <c r="D2118" s="7">
        <v>44343</v>
      </c>
      <c r="E2118" s="6" t="s">
        <v>28</v>
      </c>
      <c r="F2118" s="6" t="s">
        <v>82</v>
      </c>
      <c r="G2118" s="6" t="s">
        <v>83</v>
      </c>
      <c r="H2118" s="6" t="s">
        <v>17</v>
      </c>
      <c r="I2118" s="8">
        <v>0.55000000000000004</v>
      </c>
      <c r="J2118" s="9">
        <v>5750</v>
      </c>
      <c r="K2118" s="10">
        <f t="shared" si="16"/>
        <v>3162.5000000000005</v>
      </c>
      <c r="L2118" s="10">
        <f t="shared" si="17"/>
        <v>1106.875</v>
      </c>
      <c r="M2118" s="11">
        <v>0.35</v>
      </c>
      <c r="O2118" s="16"/>
      <c r="P2118" s="14"/>
      <c r="Q2118" s="12"/>
      <c r="R2118" s="13"/>
    </row>
    <row r="2119" spans="1:18" ht="15.75" customHeight="1">
      <c r="A2119" s="1"/>
      <c r="B2119" s="6" t="s">
        <v>27</v>
      </c>
      <c r="C2119" s="6">
        <v>1128299</v>
      </c>
      <c r="D2119" s="7">
        <v>44343</v>
      </c>
      <c r="E2119" s="6" t="s">
        <v>28</v>
      </c>
      <c r="F2119" s="6" t="s">
        <v>82</v>
      </c>
      <c r="G2119" s="6" t="s">
        <v>83</v>
      </c>
      <c r="H2119" s="6" t="s">
        <v>18</v>
      </c>
      <c r="I2119" s="8">
        <v>0.60000000000000009</v>
      </c>
      <c r="J2119" s="9">
        <v>4250</v>
      </c>
      <c r="K2119" s="10">
        <f t="shared" si="16"/>
        <v>2550.0000000000005</v>
      </c>
      <c r="L2119" s="10">
        <f t="shared" si="17"/>
        <v>1020.0000000000002</v>
      </c>
      <c r="M2119" s="11">
        <v>0.4</v>
      </c>
      <c r="O2119" s="16"/>
      <c r="P2119" s="14"/>
      <c r="Q2119" s="12"/>
      <c r="R2119" s="13"/>
    </row>
    <row r="2120" spans="1:18" ht="15.75" customHeight="1">
      <c r="A2120" s="1"/>
      <c r="B2120" s="6" t="s">
        <v>27</v>
      </c>
      <c r="C2120" s="6">
        <v>1128299</v>
      </c>
      <c r="D2120" s="7">
        <v>44343</v>
      </c>
      <c r="E2120" s="6" t="s">
        <v>28</v>
      </c>
      <c r="F2120" s="6" t="s">
        <v>82</v>
      </c>
      <c r="G2120" s="6" t="s">
        <v>83</v>
      </c>
      <c r="H2120" s="6" t="s">
        <v>19</v>
      </c>
      <c r="I2120" s="8">
        <v>0.60000000000000009</v>
      </c>
      <c r="J2120" s="9">
        <v>4500</v>
      </c>
      <c r="K2120" s="10">
        <f t="shared" si="16"/>
        <v>2700.0000000000005</v>
      </c>
      <c r="L2120" s="10">
        <f t="shared" si="17"/>
        <v>945.00000000000011</v>
      </c>
      <c r="M2120" s="11">
        <v>0.35</v>
      </c>
      <c r="O2120" s="16"/>
      <c r="P2120" s="14"/>
      <c r="Q2120" s="12"/>
      <c r="R2120" s="13"/>
    </row>
    <row r="2121" spans="1:18" ht="15.75" customHeight="1">
      <c r="A2121" s="1"/>
      <c r="B2121" s="6" t="s">
        <v>27</v>
      </c>
      <c r="C2121" s="6">
        <v>1128299</v>
      </c>
      <c r="D2121" s="7">
        <v>44343</v>
      </c>
      <c r="E2121" s="6" t="s">
        <v>28</v>
      </c>
      <c r="F2121" s="6" t="s">
        <v>82</v>
      </c>
      <c r="G2121" s="6" t="s">
        <v>83</v>
      </c>
      <c r="H2121" s="6" t="s">
        <v>20</v>
      </c>
      <c r="I2121" s="8">
        <v>0.55000000000000004</v>
      </c>
      <c r="J2121" s="9">
        <v>3500</v>
      </c>
      <c r="K2121" s="10">
        <f t="shared" si="16"/>
        <v>1925.0000000000002</v>
      </c>
      <c r="L2121" s="10">
        <f t="shared" si="17"/>
        <v>673.75</v>
      </c>
      <c r="M2121" s="11">
        <v>0.35</v>
      </c>
      <c r="O2121" s="16"/>
      <c r="P2121" s="14"/>
      <c r="Q2121" s="12"/>
      <c r="R2121" s="13"/>
    </row>
    <row r="2122" spans="1:18" ht="15.75" customHeight="1">
      <c r="A2122" s="1"/>
      <c r="B2122" s="6" t="s">
        <v>27</v>
      </c>
      <c r="C2122" s="6">
        <v>1128299</v>
      </c>
      <c r="D2122" s="7">
        <v>44343</v>
      </c>
      <c r="E2122" s="6" t="s">
        <v>28</v>
      </c>
      <c r="F2122" s="6" t="s">
        <v>82</v>
      </c>
      <c r="G2122" s="6" t="s">
        <v>83</v>
      </c>
      <c r="H2122" s="6" t="s">
        <v>21</v>
      </c>
      <c r="I2122" s="8">
        <v>0.60000000000000009</v>
      </c>
      <c r="J2122" s="9">
        <v>2500</v>
      </c>
      <c r="K2122" s="10">
        <f t="shared" si="16"/>
        <v>1500.0000000000002</v>
      </c>
      <c r="L2122" s="10">
        <f t="shared" si="17"/>
        <v>450.00000000000006</v>
      </c>
      <c r="M2122" s="11">
        <v>0.3</v>
      </c>
      <c r="O2122" s="16"/>
      <c r="P2122" s="14"/>
      <c r="Q2122" s="12"/>
      <c r="R2122" s="13"/>
    </row>
    <row r="2123" spans="1:18" ht="15.75" customHeight="1">
      <c r="A2123" s="1"/>
      <c r="B2123" s="6" t="s">
        <v>27</v>
      </c>
      <c r="C2123" s="6">
        <v>1128299</v>
      </c>
      <c r="D2123" s="7">
        <v>44343</v>
      </c>
      <c r="E2123" s="6" t="s">
        <v>28</v>
      </c>
      <c r="F2123" s="6" t="s">
        <v>82</v>
      </c>
      <c r="G2123" s="6" t="s">
        <v>83</v>
      </c>
      <c r="H2123" s="6" t="s">
        <v>22</v>
      </c>
      <c r="I2123" s="8">
        <v>0.75000000000000011</v>
      </c>
      <c r="J2123" s="9">
        <v>4250</v>
      </c>
      <c r="K2123" s="10">
        <f t="shared" si="16"/>
        <v>3187.5000000000005</v>
      </c>
      <c r="L2123" s="10">
        <f t="shared" si="17"/>
        <v>796.87500000000011</v>
      </c>
      <c r="M2123" s="11">
        <v>0.25</v>
      </c>
      <c r="O2123" s="16"/>
      <c r="P2123" s="14"/>
      <c r="Q2123" s="12"/>
      <c r="R2123" s="13"/>
    </row>
    <row r="2124" spans="1:18" ht="15.75" customHeight="1">
      <c r="A2124" s="1"/>
      <c r="B2124" s="6" t="s">
        <v>27</v>
      </c>
      <c r="C2124" s="6">
        <v>1128299</v>
      </c>
      <c r="D2124" s="7">
        <v>44373</v>
      </c>
      <c r="E2124" s="6" t="s">
        <v>28</v>
      </c>
      <c r="F2124" s="6" t="s">
        <v>82</v>
      </c>
      <c r="G2124" s="6" t="s">
        <v>83</v>
      </c>
      <c r="H2124" s="6" t="s">
        <v>17</v>
      </c>
      <c r="I2124" s="8">
        <v>0.55000000000000004</v>
      </c>
      <c r="J2124" s="9">
        <v>7000</v>
      </c>
      <c r="K2124" s="10">
        <f t="shared" si="16"/>
        <v>3850.0000000000005</v>
      </c>
      <c r="L2124" s="10">
        <f t="shared" si="17"/>
        <v>1347.5</v>
      </c>
      <c r="M2124" s="11">
        <v>0.35</v>
      </c>
      <c r="O2124" s="16"/>
      <c r="P2124" s="14"/>
      <c r="Q2124" s="12"/>
      <c r="R2124" s="13"/>
    </row>
    <row r="2125" spans="1:18" ht="15.75" customHeight="1">
      <c r="A2125" s="1"/>
      <c r="B2125" s="6" t="s">
        <v>27</v>
      </c>
      <c r="C2125" s="6">
        <v>1128299</v>
      </c>
      <c r="D2125" s="7">
        <v>44373</v>
      </c>
      <c r="E2125" s="6" t="s">
        <v>28</v>
      </c>
      <c r="F2125" s="6" t="s">
        <v>82</v>
      </c>
      <c r="G2125" s="6" t="s">
        <v>83</v>
      </c>
      <c r="H2125" s="6" t="s">
        <v>18</v>
      </c>
      <c r="I2125" s="8">
        <v>0.60000000000000009</v>
      </c>
      <c r="J2125" s="9">
        <v>5500</v>
      </c>
      <c r="K2125" s="10">
        <f t="shared" si="16"/>
        <v>3300.0000000000005</v>
      </c>
      <c r="L2125" s="10">
        <f t="shared" si="17"/>
        <v>1320.0000000000002</v>
      </c>
      <c r="M2125" s="11">
        <v>0.4</v>
      </c>
      <c r="O2125" s="16"/>
      <c r="P2125" s="14"/>
      <c r="Q2125" s="12"/>
      <c r="R2125" s="13"/>
    </row>
    <row r="2126" spans="1:18" ht="15.75" customHeight="1">
      <c r="A2126" s="1"/>
      <c r="B2126" s="6" t="s">
        <v>27</v>
      </c>
      <c r="C2126" s="6">
        <v>1128299</v>
      </c>
      <c r="D2126" s="7">
        <v>44373</v>
      </c>
      <c r="E2126" s="6" t="s">
        <v>28</v>
      </c>
      <c r="F2126" s="6" t="s">
        <v>82</v>
      </c>
      <c r="G2126" s="6" t="s">
        <v>83</v>
      </c>
      <c r="H2126" s="6" t="s">
        <v>19</v>
      </c>
      <c r="I2126" s="8">
        <v>0.60000000000000009</v>
      </c>
      <c r="J2126" s="9">
        <v>5500</v>
      </c>
      <c r="K2126" s="10">
        <f t="shared" si="16"/>
        <v>3300.0000000000005</v>
      </c>
      <c r="L2126" s="10">
        <f t="shared" si="17"/>
        <v>1155</v>
      </c>
      <c r="M2126" s="11">
        <v>0.35</v>
      </c>
      <c r="O2126" s="16"/>
      <c r="P2126" s="14"/>
      <c r="Q2126" s="12"/>
      <c r="R2126" s="13"/>
    </row>
    <row r="2127" spans="1:18" ht="15.75" customHeight="1">
      <c r="A2127" s="1"/>
      <c r="B2127" s="6" t="s">
        <v>27</v>
      </c>
      <c r="C2127" s="6">
        <v>1128299</v>
      </c>
      <c r="D2127" s="7">
        <v>44373</v>
      </c>
      <c r="E2127" s="6" t="s">
        <v>28</v>
      </c>
      <c r="F2127" s="6" t="s">
        <v>82</v>
      </c>
      <c r="G2127" s="6" t="s">
        <v>83</v>
      </c>
      <c r="H2127" s="6" t="s">
        <v>20</v>
      </c>
      <c r="I2127" s="8">
        <v>0.55000000000000004</v>
      </c>
      <c r="J2127" s="9">
        <v>4250</v>
      </c>
      <c r="K2127" s="10">
        <f t="shared" si="16"/>
        <v>2337.5</v>
      </c>
      <c r="L2127" s="10">
        <f t="shared" si="17"/>
        <v>818.125</v>
      </c>
      <c r="M2127" s="11">
        <v>0.35</v>
      </c>
      <c r="O2127" s="16"/>
      <c r="P2127" s="14"/>
      <c r="Q2127" s="12"/>
      <c r="R2127" s="13"/>
    </row>
    <row r="2128" spans="1:18" ht="15.75" customHeight="1">
      <c r="A2128" s="1"/>
      <c r="B2128" s="6" t="s">
        <v>27</v>
      </c>
      <c r="C2128" s="6">
        <v>1128299</v>
      </c>
      <c r="D2128" s="7">
        <v>44373</v>
      </c>
      <c r="E2128" s="6" t="s">
        <v>28</v>
      </c>
      <c r="F2128" s="6" t="s">
        <v>82</v>
      </c>
      <c r="G2128" s="6" t="s">
        <v>83</v>
      </c>
      <c r="H2128" s="6" t="s">
        <v>21</v>
      </c>
      <c r="I2128" s="8">
        <v>0.60000000000000009</v>
      </c>
      <c r="J2128" s="9">
        <v>3000</v>
      </c>
      <c r="K2128" s="10">
        <f t="shared" si="16"/>
        <v>1800.0000000000002</v>
      </c>
      <c r="L2128" s="10">
        <f t="shared" si="17"/>
        <v>540</v>
      </c>
      <c r="M2128" s="11">
        <v>0.3</v>
      </c>
      <c r="O2128" s="16"/>
      <c r="P2128" s="14"/>
      <c r="Q2128" s="12"/>
      <c r="R2128" s="13"/>
    </row>
    <row r="2129" spans="1:18" ht="15.75" customHeight="1">
      <c r="A2129" s="1"/>
      <c r="B2129" s="6" t="s">
        <v>27</v>
      </c>
      <c r="C2129" s="6">
        <v>1128299</v>
      </c>
      <c r="D2129" s="7">
        <v>44373</v>
      </c>
      <c r="E2129" s="6" t="s">
        <v>28</v>
      </c>
      <c r="F2129" s="6" t="s">
        <v>82</v>
      </c>
      <c r="G2129" s="6" t="s">
        <v>83</v>
      </c>
      <c r="H2129" s="6" t="s">
        <v>22</v>
      </c>
      <c r="I2129" s="8">
        <v>0.75000000000000011</v>
      </c>
      <c r="J2129" s="9">
        <v>6000</v>
      </c>
      <c r="K2129" s="10">
        <f t="shared" si="16"/>
        <v>4500.0000000000009</v>
      </c>
      <c r="L2129" s="10">
        <f t="shared" si="17"/>
        <v>1125.0000000000002</v>
      </c>
      <c r="M2129" s="11">
        <v>0.25</v>
      </c>
      <c r="O2129" s="16"/>
      <c r="P2129" s="14"/>
      <c r="Q2129" s="12"/>
      <c r="R2129" s="13"/>
    </row>
    <row r="2130" spans="1:18" ht="15.75" customHeight="1">
      <c r="A2130" s="1"/>
      <c r="B2130" s="6" t="s">
        <v>27</v>
      </c>
      <c r="C2130" s="6">
        <v>1128299</v>
      </c>
      <c r="D2130" s="7">
        <v>44402</v>
      </c>
      <c r="E2130" s="6" t="s">
        <v>28</v>
      </c>
      <c r="F2130" s="6" t="s">
        <v>82</v>
      </c>
      <c r="G2130" s="6" t="s">
        <v>83</v>
      </c>
      <c r="H2130" s="6" t="s">
        <v>17</v>
      </c>
      <c r="I2130" s="8">
        <v>0.55000000000000004</v>
      </c>
      <c r="J2130" s="9">
        <v>7500</v>
      </c>
      <c r="K2130" s="10">
        <f t="shared" si="16"/>
        <v>4125</v>
      </c>
      <c r="L2130" s="10">
        <f t="shared" si="17"/>
        <v>1443.75</v>
      </c>
      <c r="M2130" s="11">
        <v>0.35</v>
      </c>
      <c r="O2130" s="16"/>
      <c r="P2130" s="14"/>
      <c r="Q2130" s="12"/>
      <c r="R2130" s="13"/>
    </row>
    <row r="2131" spans="1:18" ht="15.75" customHeight="1">
      <c r="A2131" s="1"/>
      <c r="B2131" s="6" t="s">
        <v>27</v>
      </c>
      <c r="C2131" s="6">
        <v>1128299</v>
      </c>
      <c r="D2131" s="7">
        <v>44402</v>
      </c>
      <c r="E2131" s="6" t="s">
        <v>28</v>
      </c>
      <c r="F2131" s="6" t="s">
        <v>82</v>
      </c>
      <c r="G2131" s="6" t="s">
        <v>83</v>
      </c>
      <c r="H2131" s="6" t="s">
        <v>18</v>
      </c>
      <c r="I2131" s="8">
        <v>0.60000000000000009</v>
      </c>
      <c r="J2131" s="9">
        <v>6000</v>
      </c>
      <c r="K2131" s="10">
        <f t="shared" si="16"/>
        <v>3600.0000000000005</v>
      </c>
      <c r="L2131" s="10">
        <f t="shared" si="17"/>
        <v>1440.0000000000002</v>
      </c>
      <c r="M2131" s="11">
        <v>0.4</v>
      </c>
      <c r="O2131" s="16"/>
      <c r="P2131" s="14"/>
      <c r="Q2131" s="12"/>
      <c r="R2131" s="13"/>
    </row>
    <row r="2132" spans="1:18" ht="15.75" customHeight="1">
      <c r="A2132" s="1"/>
      <c r="B2132" s="6" t="s">
        <v>27</v>
      </c>
      <c r="C2132" s="6">
        <v>1128299</v>
      </c>
      <c r="D2132" s="7">
        <v>44402</v>
      </c>
      <c r="E2132" s="6" t="s">
        <v>28</v>
      </c>
      <c r="F2132" s="6" t="s">
        <v>82</v>
      </c>
      <c r="G2132" s="6" t="s">
        <v>83</v>
      </c>
      <c r="H2132" s="6" t="s">
        <v>19</v>
      </c>
      <c r="I2132" s="8">
        <v>0.60000000000000009</v>
      </c>
      <c r="J2132" s="9">
        <v>5500</v>
      </c>
      <c r="K2132" s="10">
        <f t="shared" si="16"/>
        <v>3300.0000000000005</v>
      </c>
      <c r="L2132" s="10">
        <f t="shared" si="17"/>
        <v>1155</v>
      </c>
      <c r="M2132" s="11">
        <v>0.35</v>
      </c>
      <c r="O2132" s="16"/>
      <c r="P2132" s="14"/>
      <c r="Q2132" s="12"/>
      <c r="R2132" s="13"/>
    </row>
    <row r="2133" spans="1:18" ht="15.75" customHeight="1">
      <c r="A2133" s="1"/>
      <c r="B2133" s="6" t="s">
        <v>27</v>
      </c>
      <c r="C2133" s="6">
        <v>1128299</v>
      </c>
      <c r="D2133" s="7">
        <v>44402</v>
      </c>
      <c r="E2133" s="6" t="s">
        <v>28</v>
      </c>
      <c r="F2133" s="6" t="s">
        <v>82</v>
      </c>
      <c r="G2133" s="6" t="s">
        <v>83</v>
      </c>
      <c r="H2133" s="6" t="s">
        <v>20</v>
      </c>
      <c r="I2133" s="8">
        <v>0.55000000000000004</v>
      </c>
      <c r="J2133" s="9">
        <v>4500</v>
      </c>
      <c r="K2133" s="10">
        <f t="shared" si="16"/>
        <v>2475</v>
      </c>
      <c r="L2133" s="10">
        <f t="shared" si="17"/>
        <v>866.25</v>
      </c>
      <c r="M2133" s="11">
        <v>0.35</v>
      </c>
      <c r="O2133" s="16"/>
      <c r="P2133" s="14"/>
      <c r="Q2133" s="12"/>
      <c r="R2133" s="13"/>
    </row>
    <row r="2134" spans="1:18" ht="15.75" customHeight="1">
      <c r="A2134" s="1"/>
      <c r="B2134" s="6" t="s">
        <v>27</v>
      </c>
      <c r="C2134" s="6">
        <v>1128299</v>
      </c>
      <c r="D2134" s="7">
        <v>44402</v>
      </c>
      <c r="E2134" s="6" t="s">
        <v>28</v>
      </c>
      <c r="F2134" s="6" t="s">
        <v>82</v>
      </c>
      <c r="G2134" s="6" t="s">
        <v>83</v>
      </c>
      <c r="H2134" s="6" t="s">
        <v>21</v>
      </c>
      <c r="I2134" s="8">
        <v>0.60000000000000009</v>
      </c>
      <c r="J2134" s="9">
        <v>5000</v>
      </c>
      <c r="K2134" s="10">
        <f t="shared" si="16"/>
        <v>3000.0000000000005</v>
      </c>
      <c r="L2134" s="10">
        <f t="shared" si="17"/>
        <v>900.00000000000011</v>
      </c>
      <c r="M2134" s="11">
        <v>0.3</v>
      </c>
      <c r="O2134" s="16"/>
      <c r="P2134" s="14"/>
      <c r="Q2134" s="12"/>
      <c r="R2134" s="13"/>
    </row>
    <row r="2135" spans="1:18" ht="15.75" customHeight="1">
      <c r="A2135" s="1"/>
      <c r="B2135" s="6" t="s">
        <v>27</v>
      </c>
      <c r="C2135" s="6">
        <v>1128299</v>
      </c>
      <c r="D2135" s="7">
        <v>44402</v>
      </c>
      <c r="E2135" s="6" t="s">
        <v>28</v>
      </c>
      <c r="F2135" s="6" t="s">
        <v>82</v>
      </c>
      <c r="G2135" s="6" t="s">
        <v>83</v>
      </c>
      <c r="H2135" s="6" t="s">
        <v>22</v>
      </c>
      <c r="I2135" s="8">
        <v>0.75000000000000011</v>
      </c>
      <c r="J2135" s="9">
        <v>5000</v>
      </c>
      <c r="K2135" s="10">
        <f t="shared" si="16"/>
        <v>3750.0000000000005</v>
      </c>
      <c r="L2135" s="10">
        <f t="shared" si="17"/>
        <v>937.50000000000011</v>
      </c>
      <c r="M2135" s="11">
        <v>0.25</v>
      </c>
      <c r="O2135" s="16"/>
      <c r="P2135" s="14"/>
      <c r="Q2135" s="12"/>
      <c r="R2135" s="13"/>
    </row>
    <row r="2136" spans="1:18" ht="15.75" customHeight="1">
      <c r="A2136" s="1"/>
      <c r="B2136" s="6" t="s">
        <v>27</v>
      </c>
      <c r="C2136" s="6">
        <v>1128299</v>
      </c>
      <c r="D2136" s="7">
        <v>44434</v>
      </c>
      <c r="E2136" s="6" t="s">
        <v>28</v>
      </c>
      <c r="F2136" s="6" t="s">
        <v>82</v>
      </c>
      <c r="G2136" s="6" t="s">
        <v>83</v>
      </c>
      <c r="H2136" s="6" t="s">
        <v>17</v>
      </c>
      <c r="I2136" s="8">
        <v>0.60000000000000009</v>
      </c>
      <c r="J2136" s="9">
        <v>7000</v>
      </c>
      <c r="K2136" s="10">
        <f t="shared" si="16"/>
        <v>4200.0000000000009</v>
      </c>
      <c r="L2136" s="10">
        <f t="shared" si="17"/>
        <v>1470.0000000000002</v>
      </c>
      <c r="M2136" s="11">
        <v>0.35</v>
      </c>
      <c r="O2136" s="16"/>
      <c r="P2136" s="14"/>
      <c r="Q2136" s="12"/>
      <c r="R2136" s="13"/>
    </row>
    <row r="2137" spans="1:18" ht="15.75" customHeight="1">
      <c r="A2137" s="1"/>
      <c r="B2137" s="6" t="s">
        <v>27</v>
      </c>
      <c r="C2137" s="6">
        <v>1128299</v>
      </c>
      <c r="D2137" s="7">
        <v>44434</v>
      </c>
      <c r="E2137" s="6" t="s">
        <v>28</v>
      </c>
      <c r="F2137" s="6" t="s">
        <v>82</v>
      </c>
      <c r="G2137" s="6" t="s">
        <v>83</v>
      </c>
      <c r="H2137" s="6" t="s">
        <v>18</v>
      </c>
      <c r="I2137" s="8">
        <v>0.65000000000000013</v>
      </c>
      <c r="J2137" s="9">
        <v>6500</v>
      </c>
      <c r="K2137" s="10">
        <f t="shared" si="16"/>
        <v>4225.0000000000009</v>
      </c>
      <c r="L2137" s="10">
        <f t="shared" si="17"/>
        <v>1690.0000000000005</v>
      </c>
      <c r="M2137" s="11">
        <v>0.4</v>
      </c>
      <c r="O2137" s="16"/>
      <c r="P2137" s="14"/>
      <c r="Q2137" s="12"/>
      <c r="R2137" s="13"/>
    </row>
    <row r="2138" spans="1:18" ht="15.75" customHeight="1">
      <c r="A2138" s="1"/>
      <c r="B2138" s="6" t="s">
        <v>27</v>
      </c>
      <c r="C2138" s="6">
        <v>1128299</v>
      </c>
      <c r="D2138" s="7">
        <v>44434</v>
      </c>
      <c r="E2138" s="6" t="s">
        <v>28</v>
      </c>
      <c r="F2138" s="6" t="s">
        <v>82</v>
      </c>
      <c r="G2138" s="6" t="s">
        <v>83</v>
      </c>
      <c r="H2138" s="6" t="s">
        <v>19</v>
      </c>
      <c r="I2138" s="8">
        <v>0.60000000000000009</v>
      </c>
      <c r="J2138" s="9">
        <v>5250</v>
      </c>
      <c r="K2138" s="10">
        <f t="shared" si="16"/>
        <v>3150.0000000000005</v>
      </c>
      <c r="L2138" s="10">
        <f t="shared" si="17"/>
        <v>1102.5</v>
      </c>
      <c r="M2138" s="11">
        <v>0.35</v>
      </c>
      <c r="O2138" s="16"/>
      <c r="P2138" s="14"/>
      <c r="Q2138" s="12"/>
      <c r="R2138" s="13"/>
    </row>
    <row r="2139" spans="1:18" ht="15.75" customHeight="1">
      <c r="A2139" s="1"/>
      <c r="B2139" s="6" t="s">
        <v>27</v>
      </c>
      <c r="C2139" s="6">
        <v>1128299</v>
      </c>
      <c r="D2139" s="7">
        <v>44434</v>
      </c>
      <c r="E2139" s="6" t="s">
        <v>28</v>
      </c>
      <c r="F2139" s="6" t="s">
        <v>82</v>
      </c>
      <c r="G2139" s="6" t="s">
        <v>83</v>
      </c>
      <c r="H2139" s="6" t="s">
        <v>20</v>
      </c>
      <c r="I2139" s="8">
        <v>0.60000000000000009</v>
      </c>
      <c r="J2139" s="9">
        <v>4750</v>
      </c>
      <c r="K2139" s="10">
        <f t="shared" si="16"/>
        <v>2850.0000000000005</v>
      </c>
      <c r="L2139" s="10">
        <f t="shared" si="17"/>
        <v>997.50000000000011</v>
      </c>
      <c r="M2139" s="11">
        <v>0.35</v>
      </c>
      <c r="O2139" s="16"/>
      <c r="P2139" s="14"/>
      <c r="Q2139" s="12"/>
      <c r="R2139" s="13"/>
    </row>
    <row r="2140" spans="1:18" ht="15.75" customHeight="1">
      <c r="A2140" s="1"/>
      <c r="B2140" s="6" t="s">
        <v>27</v>
      </c>
      <c r="C2140" s="6">
        <v>1128299</v>
      </c>
      <c r="D2140" s="7">
        <v>44434</v>
      </c>
      <c r="E2140" s="6" t="s">
        <v>28</v>
      </c>
      <c r="F2140" s="6" t="s">
        <v>82</v>
      </c>
      <c r="G2140" s="6" t="s">
        <v>83</v>
      </c>
      <c r="H2140" s="6" t="s">
        <v>21</v>
      </c>
      <c r="I2140" s="8">
        <v>0.70000000000000007</v>
      </c>
      <c r="J2140" s="9">
        <v>4750</v>
      </c>
      <c r="K2140" s="10">
        <f t="shared" si="16"/>
        <v>3325.0000000000005</v>
      </c>
      <c r="L2140" s="10">
        <f t="shared" si="17"/>
        <v>997.50000000000011</v>
      </c>
      <c r="M2140" s="11">
        <v>0.3</v>
      </c>
      <c r="O2140" s="16"/>
      <c r="P2140" s="14"/>
      <c r="Q2140" s="12"/>
      <c r="R2140" s="13"/>
    </row>
    <row r="2141" spans="1:18" ht="15.75" customHeight="1">
      <c r="A2141" s="1"/>
      <c r="B2141" s="6" t="s">
        <v>27</v>
      </c>
      <c r="C2141" s="6">
        <v>1128299</v>
      </c>
      <c r="D2141" s="7">
        <v>44434</v>
      </c>
      <c r="E2141" s="6" t="s">
        <v>28</v>
      </c>
      <c r="F2141" s="6" t="s">
        <v>82</v>
      </c>
      <c r="G2141" s="6" t="s">
        <v>83</v>
      </c>
      <c r="H2141" s="6" t="s">
        <v>22</v>
      </c>
      <c r="I2141" s="8">
        <v>0.75000000000000011</v>
      </c>
      <c r="J2141" s="9">
        <v>4500</v>
      </c>
      <c r="K2141" s="10">
        <f t="shared" si="16"/>
        <v>3375.0000000000005</v>
      </c>
      <c r="L2141" s="10">
        <f t="shared" si="17"/>
        <v>843.75000000000011</v>
      </c>
      <c r="M2141" s="11">
        <v>0.25</v>
      </c>
      <c r="O2141" s="16"/>
      <c r="P2141" s="14"/>
      <c r="Q2141" s="12"/>
      <c r="R2141" s="13"/>
    </row>
    <row r="2142" spans="1:18" ht="15.75" customHeight="1">
      <c r="A2142" s="1"/>
      <c r="B2142" s="6" t="s">
        <v>27</v>
      </c>
      <c r="C2142" s="6">
        <v>1128299</v>
      </c>
      <c r="D2142" s="7">
        <v>44466</v>
      </c>
      <c r="E2142" s="6" t="s">
        <v>28</v>
      </c>
      <c r="F2142" s="6" t="s">
        <v>82</v>
      </c>
      <c r="G2142" s="6" t="s">
        <v>83</v>
      </c>
      <c r="H2142" s="6" t="s">
        <v>17</v>
      </c>
      <c r="I2142" s="8">
        <v>0.50000000000000011</v>
      </c>
      <c r="J2142" s="9">
        <v>6250</v>
      </c>
      <c r="K2142" s="10">
        <f t="shared" si="16"/>
        <v>3125.0000000000009</v>
      </c>
      <c r="L2142" s="10">
        <f t="shared" si="17"/>
        <v>1093.7500000000002</v>
      </c>
      <c r="M2142" s="11">
        <v>0.35</v>
      </c>
      <c r="O2142" s="16"/>
      <c r="P2142" s="14"/>
      <c r="Q2142" s="12"/>
      <c r="R2142" s="13"/>
    </row>
    <row r="2143" spans="1:18" ht="15.75" customHeight="1">
      <c r="A2143" s="1"/>
      <c r="B2143" s="6" t="s">
        <v>27</v>
      </c>
      <c r="C2143" s="6">
        <v>1128299</v>
      </c>
      <c r="D2143" s="7">
        <v>44466</v>
      </c>
      <c r="E2143" s="6" t="s">
        <v>28</v>
      </c>
      <c r="F2143" s="6" t="s">
        <v>82</v>
      </c>
      <c r="G2143" s="6" t="s">
        <v>83</v>
      </c>
      <c r="H2143" s="6" t="s">
        <v>18</v>
      </c>
      <c r="I2143" s="8">
        <v>0.55000000000000016</v>
      </c>
      <c r="J2143" s="9">
        <v>6250</v>
      </c>
      <c r="K2143" s="10">
        <f t="shared" si="16"/>
        <v>3437.5000000000009</v>
      </c>
      <c r="L2143" s="10">
        <f t="shared" si="17"/>
        <v>1375.0000000000005</v>
      </c>
      <c r="M2143" s="11">
        <v>0.4</v>
      </c>
      <c r="O2143" s="16"/>
      <c r="P2143" s="14"/>
      <c r="Q2143" s="12"/>
      <c r="R2143" s="13"/>
    </row>
    <row r="2144" spans="1:18" ht="15.75" customHeight="1">
      <c r="A2144" s="1"/>
      <c r="B2144" s="6" t="s">
        <v>27</v>
      </c>
      <c r="C2144" s="6">
        <v>1128299</v>
      </c>
      <c r="D2144" s="7">
        <v>44466</v>
      </c>
      <c r="E2144" s="6" t="s">
        <v>28</v>
      </c>
      <c r="F2144" s="6" t="s">
        <v>82</v>
      </c>
      <c r="G2144" s="6" t="s">
        <v>83</v>
      </c>
      <c r="H2144" s="6" t="s">
        <v>19</v>
      </c>
      <c r="I2144" s="8">
        <v>0.50000000000000011</v>
      </c>
      <c r="J2144" s="9">
        <v>4750</v>
      </c>
      <c r="K2144" s="10">
        <f t="shared" si="16"/>
        <v>2375.0000000000005</v>
      </c>
      <c r="L2144" s="10">
        <f t="shared" si="17"/>
        <v>831.25000000000011</v>
      </c>
      <c r="M2144" s="11">
        <v>0.35</v>
      </c>
      <c r="O2144" s="16"/>
      <c r="P2144" s="14"/>
      <c r="Q2144" s="12"/>
      <c r="R2144" s="13"/>
    </row>
    <row r="2145" spans="1:18" ht="15.75" customHeight="1">
      <c r="A2145" s="1"/>
      <c r="B2145" s="6" t="s">
        <v>27</v>
      </c>
      <c r="C2145" s="6">
        <v>1128299</v>
      </c>
      <c r="D2145" s="7">
        <v>44466</v>
      </c>
      <c r="E2145" s="6" t="s">
        <v>28</v>
      </c>
      <c r="F2145" s="6" t="s">
        <v>82</v>
      </c>
      <c r="G2145" s="6" t="s">
        <v>83</v>
      </c>
      <c r="H2145" s="6" t="s">
        <v>20</v>
      </c>
      <c r="I2145" s="8">
        <v>0.50000000000000011</v>
      </c>
      <c r="J2145" s="9">
        <v>4250</v>
      </c>
      <c r="K2145" s="10">
        <f t="shared" si="16"/>
        <v>2125.0000000000005</v>
      </c>
      <c r="L2145" s="10">
        <f t="shared" si="17"/>
        <v>743.75000000000011</v>
      </c>
      <c r="M2145" s="11">
        <v>0.35</v>
      </c>
      <c r="O2145" s="16"/>
      <c r="P2145" s="14"/>
      <c r="Q2145" s="12"/>
      <c r="R2145" s="13"/>
    </row>
    <row r="2146" spans="1:18" ht="15.75" customHeight="1">
      <c r="A2146" s="1"/>
      <c r="B2146" s="6" t="s">
        <v>27</v>
      </c>
      <c r="C2146" s="6">
        <v>1128299</v>
      </c>
      <c r="D2146" s="7">
        <v>44466</v>
      </c>
      <c r="E2146" s="6" t="s">
        <v>28</v>
      </c>
      <c r="F2146" s="6" t="s">
        <v>82</v>
      </c>
      <c r="G2146" s="6" t="s">
        <v>83</v>
      </c>
      <c r="H2146" s="6" t="s">
        <v>21</v>
      </c>
      <c r="I2146" s="8">
        <v>0.60000000000000009</v>
      </c>
      <c r="J2146" s="9">
        <v>4250</v>
      </c>
      <c r="K2146" s="10">
        <f t="shared" si="16"/>
        <v>2550.0000000000005</v>
      </c>
      <c r="L2146" s="10">
        <f t="shared" si="17"/>
        <v>765.00000000000011</v>
      </c>
      <c r="M2146" s="11">
        <v>0.3</v>
      </c>
      <c r="O2146" s="16"/>
      <c r="P2146" s="14"/>
      <c r="Q2146" s="12"/>
      <c r="R2146" s="13"/>
    </row>
    <row r="2147" spans="1:18" ht="15.75" customHeight="1">
      <c r="A2147" s="1"/>
      <c r="B2147" s="6" t="s">
        <v>27</v>
      </c>
      <c r="C2147" s="6">
        <v>1128299</v>
      </c>
      <c r="D2147" s="7">
        <v>44466</v>
      </c>
      <c r="E2147" s="6" t="s">
        <v>28</v>
      </c>
      <c r="F2147" s="6" t="s">
        <v>82</v>
      </c>
      <c r="G2147" s="6" t="s">
        <v>83</v>
      </c>
      <c r="H2147" s="6" t="s">
        <v>22</v>
      </c>
      <c r="I2147" s="8">
        <v>0.65000000000000013</v>
      </c>
      <c r="J2147" s="9">
        <v>4750</v>
      </c>
      <c r="K2147" s="10">
        <f t="shared" si="16"/>
        <v>3087.5000000000005</v>
      </c>
      <c r="L2147" s="10">
        <f t="shared" si="17"/>
        <v>771.87500000000011</v>
      </c>
      <c r="M2147" s="11">
        <v>0.25</v>
      </c>
      <c r="O2147" s="16"/>
      <c r="P2147" s="14"/>
      <c r="Q2147" s="12"/>
      <c r="R2147" s="13"/>
    </row>
    <row r="2148" spans="1:18" ht="15.75" customHeight="1">
      <c r="A2148" s="1"/>
      <c r="B2148" s="6" t="s">
        <v>27</v>
      </c>
      <c r="C2148" s="6">
        <v>1128299</v>
      </c>
      <c r="D2148" s="7">
        <v>44495</v>
      </c>
      <c r="E2148" s="6" t="s">
        <v>28</v>
      </c>
      <c r="F2148" s="6" t="s">
        <v>82</v>
      </c>
      <c r="G2148" s="6" t="s">
        <v>83</v>
      </c>
      <c r="H2148" s="6" t="s">
        <v>17</v>
      </c>
      <c r="I2148" s="8">
        <v>0.50000000000000011</v>
      </c>
      <c r="J2148" s="9">
        <v>5500</v>
      </c>
      <c r="K2148" s="10">
        <f t="shared" si="16"/>
        <v>2750.0000000000005</v>
      </c>
      <c r="L2148" s="10">
        <f t="shared" si="17"/>
        <v>962.50000000000011</v>
      </c>
      <c r="M2148" s="11">
        <v>0.35</v>
      </c>
      <c r="O2148" s="16"/>
      <c r="P2148" s="14"/>
      <c r="Q2148" s="12"/>
      <c r="R2148" s="13"/>
    </row>
    <row r="2149" spans="1:18" ht="15.75" customHeight="1">
      <c r="A2149" s="1"/>
      <c r="B2149" s="6" t="s">
        <v>27</v>
      </c>
      <c r="C2149" s="6">
        <v>1128299</v>
      </c>
      <c r="D2149" s="7">
        <v>44495</v>
      </c>
      <c r="E2149" s="6" t="s">
        <v>28</v>
      </c>
      <c r="F2149" s="6" t="s">
        <v>82</v>
      </c>
      <c r="G2149" s="6" t="s">
        <v>83</v>
      </c>
      <c r="H2149" s="6" t="s">
        <v>18</v>
      </c>
      <c r="I2149" s="8">
        <v>0.55000000000000016</v>
      </c>
      <c r="J2149" s="9">
        <v>5500</v>
      </c>
      <c r="K2149" s="10">
        <f t="shared" si="16"/>
        <v>3025.0000000000009</v>
      </c>
      <c r="L2149" s="10">
        <f t="shared" si="17"/>
        <v>1210.0000000000005</v>
      </c>
      <c r="M2149" s="11">
        <v>0.4</v>
      </c>
      <c r="O2149" s="16"/>
      <c r="P2149" s="14"/>
      <c r="Q2149" s="12"/>
      <c r="R2149" s="13"/>
    </row>
    <row r="2150" spans="1:18" ht="15.75" customHeight="1">
      <c r="A2150" s="1"/>
      <c r="B2150" s="6" t="s">
        <v>27</v>
      </c>
      <c r="C2150" s="6">
        <v>1128299</v>
      </c>
      <c r="D2150" s="7">
        <v>44495</v>
      </c>
      <c r="E2150" s="6" t="s">
        <v>28</v>
      </c>
      <c r="F2150" s="6" t="s">
        <v>82</v>
      </c>
      <c r="G2150" s="6" t="s">
        <v>83</v>
      </c>
      <c r="H2150" s="6" t="s">
        <v>19</v>
      </c>
      <c r="I2150" s="8">
        <v>0.50000000000000011</v>
      </c>
      <c r="J2150" s="9">
        <v>3750</v>
      </c>
      <c r="K2150" s="10">
        <f t="shared" si="16"/>
        <v>1875.0000000000005</v>
      </c>
      <c r="L2150" s="10">
        <f t="shared" si="17"/>
        <v>656.25000000000011</v>
      </c>
      <c r="M2150" s="11">
        <v>0.35</v>
      </c>
      <c r="O2150" s="16"/>
      <c r="P2150" s="14"/>
      <c r="Q2150" s="12"/>
      <c r="R2150" s="13"/>
    </row>
    <row r="2151" spans="1:18" ht="15.75" customHeight="1">
      <c r="A2151" s="1"/>
      <c r="B2151" s="6" t="s">
        <v>27</v>
      </c>
      <c r="C2151" s="6">
        <v>1128299</v>
      </c>
      <c r="D2151" s="7">
        <v>44495</v>
      </c>
      <c r="E2151" s="6" t="s">
        <v>28</v>
      </c>
      <c r="F2151" s="6" t="s">
        <v>82</v>
      </c>
      <c r="G2151" s="6" t="s">
        <v>83</v>
      </c>
      <c r="H2151" s="6" t="s">
        <v>20</v>
      </c>
      <c r="I2151" s="8">
        <v>0.50000000000000011</v>
      </c>
      <c r="J2151" s="9">
        <v>3500</v>
      </c>
      <c r="K2151" s="10">
        <f t="shared" si="16"/>
        <v>1750.0000000000005</v>
      </c>
      <c r="L2151" s="10">
        <f t="shared" si="17"/>
        <v>612.50000000000011</v>
      </c>
      <c r="M2151" s="11">
        <v>0.35</v>
      </c>
      <c r="O2151" s="16"/>
      <c r="P2151" s="14"/>
      <c r="Q2151" s="12"/>
      <c r="R2151" s="13"/>
    </row>
    <row r="2152" spans="1:18" ht="15.75" customHeight="1">
      <c r="A2152" s="1"/>
      <c r="B2152" s="6" t="s">
        <v>27</v>
      </c>
      <c r="C2152" s="6">
        <v>1128299</v>
      </c>
      <c r="D2152" s="7">
        <v>44495</v>
      </c>
      <c r="E2152" s="6" t="s">
        <v>28</v>
      </c>
      <c r="F2152" s="6" t="s">
        <v>82</v>
      </c>
      <c r="G2152" s="6" t="s">
        <v>83</v>
      </c>
      <c r="H2152" s="6" t="s">
        <v>21</v>
      </c>
      <c r="I2152" s="8">
        <v>0.60000000000000009</v>
      </c>
      <c r="J2152" s="9">
        <v>3250</v>
      </c>
      <c r="K2152" s="10">
        <f t="shared" si="16"/>
        <v>1950.0000000000002</v>
      </c>
      <c r="L2152" s="10">
        <f t="shared" si="17"/>
        <v>585</v>
      </c>
      <c r="M2152" s="11">
        <v>0.3</v>
      </c>
      <c r="O2152" s="16"/>
      <c r="P2152" s="14"/>
      <c r="Q2152" s="12"/>
      <c r="R2152" s="13"/>
    </row>
    <row r="2153" spans="1:18" ht="15.75" customHeight="1">
      <c r="A2153" s="1"/>
      <c r="B2153" s="6" t="s">
        <v>27</v>
      </c>
      <c r="C2153" s="6">
        <v>1128299</v>
      </c>
      <c r="D2153" s="7">
        <v>44495</v>
      </c>
      <c r="E2153" s="6" t="s">
        <v>28</v>
      </c>
      <c r="F2153" s="6" t="s">
        <v>82</v>
      </c>
      <c r="G2153" s="6" t="s">
        <v>83</v>
      </c>
      <c r="H2153" s="6" t="s">
        <v>22</v>
      </c>
      <c r="I2153" s="8">
        <v>0.75000000000000011</v>
      </c>
      <c r="J2153" s="9">
        <v>3750</v>
      </c>
      <c r="K2153" s="10">
        <f t="shared" si="16"/>
        <v>2812.5000000000005</v>
      </c>
      <c r="L2153" s="10">
        <f t="shared" si="17"/>
        <v>703.12500000000011</v>
      </c>
      <c r="M2153" s="11">
        <v>0.25</v>
      </c>
      <c r="O2153" s="16"/>
      <c r="P2153" s="14"/>
      <c r="Q2153" s="12"/>
      <c r="R2153" s="13"/>
    </row>
    <row r="2154" spans="1:18" ht="15.75" customHeight="1">
      <c r="A2154" s="1"/>
      <c r="B2154" s="6" t="s">
        <v>27</v>
      </c>
      <c r="C2154" s="6">
        <v>1128299</v>
      </c>
      <c r="D2154" s="7">
        <v>44526</v>
      </c>
      <c r="E2154" s="6" t="s">
        <v>28</v>
      </c>
      <c r="F2154" s="6" t="s">
        <v>82</v>
      </c>
      <c r="G2154" s="6" t="s">
        <v>83</v>
      </c>
      <c r="H2154" s="6" t="s">
        <v>17</v>
      </c>
      <c r="I2154" s="8">
        <v>0.60000000000000009</v>
      </c>
      <c r="J2154" s="9">
        <v>5500</v>
      </c>
      <c r="K2154" s="10">
        <f t="shared" si="16"/>
        <v>3300.0000000000005</v>
      </c>
      <c r="L2154" s="10">
        <f t="shared" si="17"/>
        <v>1155</v>
      </c>
      <c r="M2154" s="11">
        <v>0.35</v>
      </c>
      <c r="O2154" s="16"/>
      <c r="P2154" s="14"/>
      <c r="Q2154" s="12"/>
      <c r="R2154" s="13"/>
    </row>
    <row r="2155" spans="1:18" ht="15.75" customHeight="1">
      <c r="A2155" s="1"/>
      <c r="B2155" s="6" t="s">
        <v>27</v>
      </c>
      <c r="C2155" s="6">
        <v>1128299</v>
      </c>
      <c r="D2155" s="7">
        <v>44526</v>
      </c>
      <c r="E2155" s="6" t="s">
        <v>28</v>
      </c>
      <c r="F2155" s="6" t="s">
        <v>82</v>
      </c>
      <c r="G2155" s="6" t="s">
        <v>83</v>
      </c>
      <c r="H2155" s="6" t="s">
        <v>18</v>
      </c>
      <c r="I2155" s="8">
        <v>0.65000000000000013</v>
      </c>
      <c r="J2155" s="9">
        <v>6000</v>
      </c>
      <c r="K2155" s="10">
        <f t="shared" si="16"/>
        <v>3900.0000000000009</v>
      </c>
      <c r="L2155" s="10">
        <f t="shared" si="17"/>
        <v>1560.0000000000005</v>
      </c>
      <c r="M2155" s="11">
        <v>0.4</v>
      </c>
      <c r="O2155" s="16"/>
      <c r="P2155" s="14"/>
      <c r="Q2155" s="12"/>
      <c r="R2155" s="13"/>
    </row>
    <row r="2156" spans="1:18" ht="15.75" customHeight="1">
      <c r="A2156" s="1"/>
      <c r="B2156" s="6" t="s">
        <v>27</v>
      </c>
      <c r="C2156" s="6">
        <v>1128299</v>
      </c>
      <c r="D2156" s="7">
        <v>44526</v>
      </c>
      <c r="E2156" s="6" t="s">
        <v>28</v>
      </c>
      <c r="F2156" s="6" t="s">
        <v>82</v>
      </c>
      <c r="G2156" s="6" t="s">
        <v>83</v>
      </c>
      <c r="H2156" s="6" t="s">
        <v>19</v>
      </c>
      <c r="I2156" s="8">
        <v>0.60000000000000009</v>
      </c>
      <c r="J2156" s="9">
        <v>4500</v>
      </c>
      <c r="K2156" s="10">
        <f t="shared" si="16"/>
        <v>2700.0000000000005</v>
      </c>
      <c r="L2156" s="10">
        <f t="shared" si="17"/>
        <v>945.00000000000011</v>
      </c>
      <c r="M2156" s="11">
        <v>0.35</v>
      </c>
      <c r="O2156" s="16"/>
      <c r="P2156" s="14"/>
      <c r="Q2156" s="12"/>
      <c r="R2156" s="13"/>
    </row>
    <row r="2157" spans="1:18" ht="15.75" customHeight="1">
      <c r="A2157" s="1"/>
      <c r="B2157" s="6" t="s">
        <v>27</v>
      </c>
      <c r="C2157" s="6">
        <v>1128299</v>
      </c>
      <c r="D2157" s="7">
        <v>44526</v>
      </c>
      <c r="E2157" s="6" t="s">
        <v>28</v>
      </c>
      <c r="F2157" s="6" t="s">
        <v>82</v>
      </c>
      <c r="G2157" s="6" t="s">
        <v>83</v>
      </c>
      <c r="H2157" s="6" t="s">
        <v>20</v>
      </c>
      <c r="I2157" s="8">
        <v>0.60000000000000009</v>
      </c>
      <c r="J2157" s="9">
        <v>4250</v>
      </c>
      <c r="K2157" s="10">
        <f t="shared" si="16"/>
        <v>2550.0000000000005</v>
      </c>
      <c r="L2157" s="10">
        <f t="shared" si="17"/>
        <v>892.50000000000011</v>
      </c>
      <c r="M2157" s="11">
        <v>0.35</v>
      </c>
      <c r="O2157" s="16"/>
      <c r="P2157" s="14"/>
      <c r="Q2157" s="12"/>
      <c r="R2157" s="13"/>
    </row>
    <row r="2158" spans="1:18" ht="15.75" customHeight="1">
      <c r="A2158" s="1"/>
      <c r="B2158" s="6" t="s">
        <v>27</v>
      </c>
      <c r="C2158" s="6">
        <v>1128299</v>
      </c>
      <c r="D2158" s="7">
        <v>44526</v>
      </c>
      <c r="E2158" s="6" t="s">
        <v>28</v>
      </c>
      <c r="F2158" s="6" t="s">
        <v>82</v>
      </c>
      <c r="G2158" s="6" t="s">
        <v>83</v>
      </c>
      <c r="H2158" s="6" t="s">
        <v>21</v>
      </c>
      <c r="I2158" s="8">
        <v>0.70000000000000007</v>
      </c>
      <c r="J2158" s="9">
        <v>3750</v>
      </c>
      <c r="K2158" s="10">
        <f t="shared" si="16"/>
        <v>2625.0000000000005</v>
      </c>
      <c r="L2158" s="10">
        <f t="shared" si="17"/>
        <v>787.50000000000011</v>
      </c>
      <c r="M2158" s="11">
        <v>0.3</v>
      </c>
      <c r="O2158" s="16"/>
      <c r="P2158" s="14"/>
      <c r="Q2158" s="12"/>
      <c r="R2158" s="13"/>
    </row>
    <row r="2159" spans="1:18" ht="15.75" customHeight="1">
      <c r="A2159" s="1"/>
      <c r="B2159" s="6" t="s">
        <v>27</v>
      </c>
      <c r="C2159" s="6">
        <v>1128299</v>
      </c>
      <c r="D2159" s="7">
        <v>44526</v>
      </c>
      <c r="E2159" s="6" t="s">
        <v>28</v>
      </c>
      <c r="F2159" s="6" t="s">
        <v>82</v>
      </c>
      <c r="G2159" s="6" t="s">
        <v>83</v>
      </c>
      <c r="H2159" s="6" t="s">
        <v>22</v>
      </c>
      <c r="I2159" s="8">
        <v>0.75000000000000011</v>
      </c>
      <c r="J2159" s="9">
        <v>5000</v>
      </c>
      <c r="K2159" s="10">
        <f t="shared" si="16"/>
        <v>3750.0000000000005</v>
      </c>
      <c r="L2159" s="10">
        <f t="shared" si="17"/>
        <v>937.50000000000011</v>
      </c>
      <c r="M2159" s="11">
        <v>0.25</v>
      </c>
      <c r="O2159" s="16"/>
      <c r="P2159" s="14"/>
      <c r="Q2159" s="12"/>
      <c r="R2159" s="13"/>
    </row>
    <row r="2160" spans="1:18" ht="15.75" customHeight="1">
      <c r="A2160" s="1"/>
      <c r="B2160" s="6" t="s">
        <v>27</v>
      </c>
      <c r="C2160" s="6">
        <v>1128299</v>
      </c>
      <c r="D2160" s="7">
        <v>44555</v>
      </c>
      <c r="E2160" s="6" t="s">
        <v>28</v>
      </c>
      <c r="F2160" s="6" t="s">
        <v>82</v>
      </c>
      <c r="G2160" s="6" t="s">
        <v>83</v>
      </c>
      <c r="H2160" s="6" t="s">
        <v>17</v>
      </c>
      <c r="I2160" s="8">
        <v>0.60000000000000009</v>
      </c>
      <c r="J2160" s="9">
        <v>7000</v>
      </c>
      <c r="K2160" s="10">
        <f t="shared" si="16"/>
        <v>4200.0000000000009</v>
      </c>
      <c r="L2160" s="10">
        <f t="shared" si="17"/>
        <v>1470.0000000000002</v>
      </c>
      <c r="M2160" s="11">
        <v>0.35</v>
      </c>
      <c r="O2160" s="16"/>
      <c r="P2160" s="14"/>
      <c r="Q2160" s="12"/>
      <c r="R2160" s="13"/>
    </row>
    <row r="2161" spans="1:18" ht="15.75" customHeight="1">
      <c r="A2161" s="1"/>
      <c r="B2161" s="6" t="s">
        <v>27</v>
      </c>
      <c r="C2161" s="6">
        <v>1128299</v>
      </c>
      <c r="D2161" s="7">
        <v>44555</v>
      </c>
      <c r="E2161" s="6" t="s">
        <v>28</v>
      </c>
      <c r="F2161" s="6" t="s">
        <v>82</v>
      </c>
      <c r="G2161" s="6" t="s">
        <v>83</v>
      </c>
      <c r="H2161" s="6" t="s">
        <v>18</v>
      </c>
      <c r="I2161" s="8">
        <v>0.65000000000000013</v>
      </c>
      <c r="J2161" s="9">
        <v>7000</v>
      </c>
      <c r="K2161" s="10">
        <f t="shared" si="16"/>
        <v>4550.0000000000009</v>
      </c>
      <c r="L2161" s="10">
        <f t="shared" si="17"/>
        <v>1820.0000000000005</v>
      </c>
      <c r="M2161" s="11">
        <v>0.4</v>
      </c>
      <c r="O2161" s="16"/>
      <c r="P2161" s="14"/>
      <c r="Q2161" s="12"/>
      <c r="R2161" s="13"/>
    </row>
    <row r="2162" spans="1:18" ht="15.75" customHeight="1">
      <c r="A2162" s="1"/>
      <c r="B2162" s="6" t="s">
        <v>27</v>
      </c>
      <c r="C2162" s="6">
        <v>1128299</v>
      </c>
      <c r="D2162" s="7">
        <v>44555</v>
      </c>
      <c r="E2162" s="6" t="s">
        <v>28</v>
      </c>
      <c r="F2162" s="6" t="s">
        <v>82</v>
      </c>
      <c r="G2162" s="6" t="s">
        <v>83</v>
      </c>
      <c r="H2162" s="6" t="s">
        <v>19</v>
      </c>
      <c r="I2162" s="8">
        <v>0.60000000000000009</v>
      </c>
      <c r="J2162" s="9">
        <v>5000</v>
      </c>
      <c r="K2162" s="10">
        <f t="shared" si="16"/>
        <v>3000.0000000000005</v>
      </c>
      <c r="L2162" s="10">
        <f t="shared" si="17"/>
        <v>1050</v>
      </c>
      <c r="M2162" s="11">
        <v>0.35</v>
      </c>
      <c r="O2162" s="16"/>
      <c r="P2162" s="14"/>
      <c r="Q2162" s="12"/>
      <c r="R2162" s="13"/>
    </row>
    <row r="2163" spans="1:18" ht="15.75" customHeight="1">
      <c r="A2163" s="1"/>
      <c r="B2163" s="6" t="s">
        <v>27</v>
      </c>
      <c r="C2163" s="6">
        <v>1128299</v>
      </c>
      <c r="D2163" s="7">
        <v>44555</v>
      </c>
      <c r="E2163" s="6" t="s">
        <v>28</v>
      </c>
      <c r="F2163" s="6" t="s">
        <v>82</v>
      </c>
      <c r="G2163" s="6" t="s">
        <v>83</v>
      </c>
      <c r="H2163" s="6" t="s">
        <v>20</v>
      </c>
      <c r="I2163" s="8">
        <v>0.60000000000000009</v>
      </c>
      <c r="J2163" s="9">
        <v>5000</v>
      </c>
      <c r="K2163" s="10">
        <f t="shared" si="16"/>
        <v>3000.0000000000005</v>
      </c>
      <c r="L2163" s="10">
        <f t="shared" si="17"/>
        <v>1050</v>
      </c>
      <c r="M2163" s="11">
        <v>0.35</v>
      </c>
      <c r="O2163" s="16"/>
      <c r="P2163" s="14"/>
      <c r="Q2163" s="12"/>
      <c r="R2163" s="13"/>
    </row>
    <row r="2164" spans="1:18" ht="15.75" customHeight="1">
      <c r="A2164" s="1"/>
      <c r="B2164" s="6" t="s">
        <v>27</v>
      </c>
      <c r="C2164" s="6">
        <v>1128299</v>
      </c>
      <c r="D2164" s="7">
        <v>44555</v>
      </c>
      <c r="E2164" s="6" t="s">
        <v>28</v>
      </c>
      <c r="F2164" s="6" t="s">
        <v>82</v>
      </c>
      <c r="G2164" s="6" t="s">
        <v>83</v>
      </c>
      <c r="H2164" s="6" t="s">
        <v>21</v>
      </c>
      <c r="I2164" s="8">
        <v>0.70000000000000007</v>
      </c>
      <c r="J2164" s="9">
        <v>4250</v>
      </c>
      <c r="K2164" s="10">
        <f t="shared" si="16"/>
        <v>2975.0000000000005</v>
      </c>
      <c r="L2164" s="10">
        <f t="shared" si="17"/>
        <v>892.50000000000011</v>
      </c>
      <c r="M2164" s="11">
        <v>0.3</v>
      </c>
      <c r="O2164" s="16"/>
      <c r="P2164" s="14"/>
      <c r="Q2164" s="12"/>
      <c r="R2164" s="13"/>
    </row>
    <row r="2165" spans="1:18" ht="15.75" customHeight="1">
      <c r="A2165" s="1"/>
      <c r="B2165" s="6" t="s">
        <v>27</v>
      </c>
      <c r="C2165" s="6">
        <v>1128299</v>
      </c>
      <c r="D2165" s="7">
        <v>44555</v>
      </c>
      <c r="E2165" s="6" t="s">
        <v>28</v>
      </c>
      <c r="F2165" s="6" t="s">
        <v>82</v>
      </c>
      <c r="G2165" s="6" t="s">
        <v>83</v>
      </c>
      <c r="H2165" s="6" t="s">
        <v>22</v>
      </c>
      <c r="I2165" s="8">
        <v>0.75000000000000011</v>
      </c>
      <c r="J2165" s="9">
        <v>5250</v>
      </c>
      <c r="K2165" s="10">
        <f t="shared" si="16"/>
        <v>3937.5000000000005</v>
      </c>
      <c r="L2165" s="10">
        <f t="shared" si="17"/>
        <v>984.37500000000011</v>
      </c>
      <c r="M2165" s="11">
        <v>0.25</v>
      </c>
      <c r="O2165" s="16"/>
      <c r="P2165" s="14"/>
      <c r="Q2165" s="12"/>
      <c r="R2165" s="13"/>
    </row>
    <row r="2166" spans="1:18" ht="15.75" customHeight="1">
      <c r="A2166" s="1" t="s">
        <v>39</v>
      </c>
      <c r="B2166" s="6" t="s">
        <v>27</v>
      </c>
      <c r="C2166" s="6">
        <v>1128299</v>
      </c>
      <c r="D2166" s="7">
        <v>44209</v>
      </c>
      <c r="E2166" s="6" t="s">
        <v>28</v>
      </c>
      <c r="F2166" s="6" t="s">
        <v>84</v>
      </c>
      <c r="G2166" s="6" t="s">
        <v>85</v>
      </c>
      <c r="H2166" s="6" t="s">
        <v>17</v>
      </c>
      <c r="I2166" s="8">
        <v>0.29999999999999993</v>
      </c>
      <c r="J2166" s="9">
        <v>4500</v>
      </c>
      <c r="K2166" s="10">
        <f t="shared" si="16"/>
        <v>1349.9999999999998</v>
      </c>
      <c r="L2166" s="10">
        <f t="shared" si="17"/>
        <v>539.99999999999989</v>
      </c>
      <c r="M2166" s="11">
        <v>0.4</v>
      </c>
      <c r="O2166" s="16"/>
      <c r="P2166" s="14"/>
      <c r="Q2166" s="12"/>
      <c r="R2166" s="13"/>
    </row>
    <row r="2167" spans="1:18" ht="15.75" customHeight="1">
      <c r="A2167" s="1"/>
      <c r="B2167" s="6" t="s">
        <v>27</v>
      </c>
      <c r="C2167" s="6">
        <v>1128299</v>
      </c>
      <c r="D2167" s="7">
        <v>44209</v>
      </c>
      <c r="E2167" s="6" t="s">
        <v>28</v>
      </c>
      <c r="F2167" s="6" t="s">
        <v>84</v>
      </c>
      <c r="G2167" s="6" t="s">
        <v>85</v>
      </c>
      <c r="H2167" s="6" t="s">
        <v>18</v>
      </c>
      <c r="I2167" s="8">
        <v>0.4</v>
      </c>
      <c r="J2167" s="9">
        <v>4500</v>
      </c>
      <c r="K2167" s="10">
        <f t="shared" si="16"/>
        <v>1800</v>
      </c>
      <c r="L2167" s="10">
        <f t="shared" si="17"/>
        <v>720</v>
      </c>
      <c r="M2167" s="11">
        <v>0.4</v>
      </c>
      <c r="O2167" s="16"/>
      <c r="P2167" s="14"/>
      <c r="Q2167" s="12"/>
      <c r="R2167" s="13"/>
    </row>
    <row r="2168" spans="1:18" ht="15.75" customHeight="1">
      <c r="A2168" s="1"/>
      <c r="B2168" s="6" t="s">
        <v>27</v>
      </c>
      <c r="C2168" s="6">
        <v>1128299</v>
      </c>
      <c r="D2168" s="7">
        <v>44209</v>
      </c>
      <c r="E2168" s="6" t="s">
        <v>28</v>
      </c>
      <c r="F2168" s="6" t="s">
        <v>84</v>
      </c>
      <c r="G2168" s="6" t="s">
        <v>85</v>
      </c>
      <c r="H2168" s="6" t="s">
        <v>19</v>
      </c>
      <c r="I2168" s="8">
        <v>0.4</v>
      </c>
      <c r="J2168" s="9">
        <v>4500</v>
      </c>
      <c r="K2168" s="10">
        <f t="shared" si="16"/>
        <v>1800</v>
      </c>
      <c r="L2168" s="10">
        <f t="shared" si="17"/>
        <v>630</v>
      </c>
      <c r="M2168" s="11">
        <v>0.35</v>
      </c>
      <c r="O2168" s="16"/>
      <c r="P2168" s="14"/>
      <c r="Q2168" s="12"/>
      <c r="R2168" s="13"/>
    </row>
    <row r="2169" spans="1:18" ht="15.75" customHeight="1">
      <c r="A2169" s="1"/>
      <c r="B2169" s="6" t="s">
        <v>27</v>
      </c>
      <c r="C2169" s="6">
        <v>1128299</v>
      </c>
      <c r="D2169" s="7">
        <v>44209</v>
      </c>
      <c r="E2169" s="6" t="s">
        <v>28</v>
      </c>
      <c r="F2169" s="6" t="s">
        <v>84</v>
      </c>
      <c r="G2169" s="6" t="s">
        <v>85</v>
      </c>
      <c r="H2169" s="6" t="s">
        <v>20</v>
      </c>
      <c r="I2169" s="8">
        <v>0.4</v>
      </c>
      <c r="J2169" s="9">
        <v>3000</v>
      </c>
      <c r="K2169" s="10">
        <f t="shared" si="16"/>
        <v>1200</v>
      </c>
      <c r="L2169" s="10">
        <f t="shared" si="17"/>
        <v>480</v>
      </c>
      <c r="M2169" s="11">
        <v>0.4</v>
      </c>
      <c r="O2169" s="16"/>
      <c r="P2169" s="14"/>
      <c r="Q2169" s="12"/>
      <c r="R2169" s="13"/>
    </row>
    <row r="2170" spans="1:18" ht="15.75" customHeight="1">
      <c r="A2170" s="1"/>
      <c r="B2170" s="6" t="s">
        <v>27</v>
      </c>
      <c r="C2170" s="6">
        <v>1128299</v>
      </c>
      <c r="D2170" s="7">
        <v>44209</v>
      </c>
      <c r="E2170" s="6" t="s">
        <v>28</v>
      </c>
      <c r="F2170" s="6" t="s">
        <v>84</v>
      </c>
      <c r="G2170" s="6" t="s">
        <v>85</v>
      </c>
      <c r="H2170" s="6" t="s">
        <v>21</v>
      </c>
      <c r="I2170" s="8">
        <v>0.45000000000000012</v>
      </c>
      <c r="J2170" s="9">
        <v>2500</v>
      </c>
      <c r="K2170" s="10">
        <f t="shared" si="16"/>
        <v>1125.0000000000002</v>
      </c>
      <c r="L2170" s="10">
        <f t="shared" si="17"/>
        <v>393.75000000000006</v>
      </c>
      <c r="M2170" s="11">
        <v>0.35</v>
      </c>
      <c r="O2170" s="16"/>
      <c r="P2170" s="14"/>
      <c r="Q2170" s="12"/>
      <c r="R2170" s="13"/>
    </row>
    <row r="2171" spans="1:18" ht="15.75" customHeight="1">
      <c r="A2171" s="1"/>
      <c r="B2171" s="6" t="s">
        <v>27</v>
      </c>
      <c r="C2171" s="6">
        <v>1128299</v>
      </c>
      <c r="D2171" s="7">
        <v>44209</v>
      </c>
      <c r="E2171" s="6" t="s">
        <v>28</v>
      </c>
      <c r="F2171" s="6" t="s">
        <v>84</v>
      </c>
      <c r="G2171" s="6" t="s">
        <v>85</v>
      </c>
      <c r="H2171" s="6" t="s">
        <v>22</v>
      </c>
      <c r="I2171" s="8">
        <v>0.4</v>
      </c>
      <c r="J2171" s="9">
        <v>4500</v>
      </c>
      <c r="K2171" s="10">
        <f t="shared" si="16"/>
        <v>1800</v>
      </c>
      <c r="L2171" s="10">
        <f t="shared" si="17"/>
        <v>450</v>
      </c>
      <c r="M2171" s="11">
        <v>0.25</v>
      </c>
      <c r="O2171" s="16"/>
      <c r="P2171" s="14"/>
      <c r="Q2171" s="12"/>
      <c r="R2171" s="13"/>
    </row>
    <row r="2172" spans="1:18" ht="15.75" customHeight="1">
      <c r="A2172" s="1"/>
      <c r="B2172" s="6" t="s">
        <v>27</v>
      </c>
      <c r="C2172" s="6">
        <v>1128299</v>
      </c>
      <c r="D2172" s="7">
        <v>44240</v>
      </c>
      <c r="E2172" s="6" t="s">
        <v>28</v>
      </c>
      <c r="F2172" s="6" t="s">
        <v>84</v>
      </c>
      <c r="G2172" s="6" t="s">
        <v>85</v>
      </c>
      <c r="H2172" s="6" t="s">
        <v>17</v>
      </c>
      <c r="I2172" s="8">
        <v>0.29999999999999993</v>
      </c>
      <c r="J2172" s="9">
        <v>5000</v>
      </c>
      <c r="K2172" s="10">
        <f t="shared" si="16"/>
        <v>1499.9999999999998</v>
      </c>
      <c r="L2172" s="10">
        <f t="shared" si="17"/>
        <v>599.99999999999989</v>
      </c>
      <c r="M2172" s="11">
        <v>0.4</v>
      </c>
      <c r="O2172" s="16"/>
      <c r="P2172" s="14"/>
      <c r="Q2172" s="12"/>
      <c r="R2172" s="13"/>
    </row>
    <row r="2173" spans="1:18" ht="15.75" customHeight="1">
      <c r="A2173" s="1"/>
      <c r="B2173" s="6" t="s">
        <v>27</v>
      </c>
      <c r="C2173" s="6">
        <v>1128299</v>
      </c>
      <c r="D2173" s="7">
        <v>44240</v>
      </c>
      <c r="E2173" s="6" t="s">
        <v>28</v>
      </c>
      <c r="F2173" s="6" t="s">
        <v>84</v>
      </c>
      <c r="G2173" s="6" t="s">
        <v>85</v>
      </c>
      <c r="H2173" s="6" t="s">
        <v>18</v>
      </c>
      <c r="I2173" s="8">
        <v>0.4</v>
      </c>
      <c r="J2173" s="9">
        <v>4000</v>
      </c>
      <c r="K2173" s="10">
        <f t="shared" si="16"/>
        <v>1600</v>
      </c>
      <c r="L2173" s="10">
        <f t="shared" si="17"/>
        <v>640</v>
      </c>
      <c r="M2173" s="11">
        <v>0.4</v>
      </c>
      <c r="O2173" s="16"/>
      <c r="P2173" s="14"/>
      <c r="Q2173" s="12"/>
      <c r="R2173" s="13"/>
    </row>
    <row r="2174" spans="1:18" ht="15.75" customHeight="1">
      <c r="A2174" s="1"/>
      <c r="B2174" s="6" t="s">
        <v>27</v>
      </c>
      <c r="C2174" s="6">
        <v>1128299</v>
      </c>
      <c r="D2174" s="7">
        <v>44240</v>
      </c>
      <c r="E2174" s="6" t="s">
        <v>28</v>
      </c>
      <c r="F2174" s="6" t="s">
        <v>84</v>
      </c>
      <c r="G2174" s="6" t="s">
        <v>85</v>
      </c>
      <c r="H2174" s="6" t="s">
        <v>19</v>
      </c>
      <c r="I2174" s="8">
        <v>0.4</v>
      </c>
      <c r="J2174" s="9">
        <v>4000</v>
      </c>
      <c r="K2174" s="10">
        <f t="shared" si="16"/>
        <v>1600</v>
      </c>
      <c r="L2174" s="10">
        <f t="shared" si="17"/>
        <v>560</v>
      </c>
      <c r="M2174" s="11">
        <v>0.35</v>
      </c>
      <c r="O2174" s="16"/>
      <c r="P2174" s="14"/>
      <c r="Q2174" s="12"/>
      <c r="R2174" s="13"/>
    </row>
    <row r="2175" spans="1:18" ht="15.75" customHeight="1">
      <c r="A2175" s="1"/>
      <c r="B2175" s="6" t="s">
        <v>27</v>
      </c>
      <c r="C2175" s="6">
        <v>1128299</v>
      </c>
      <c r="D2175" s="7">
        <v>44240</v>
      </c>
      <c r="E2175" s="6" t="s">
        <v>28</v>
      </c>
      <c r="F2175" s="6" t="s">
        <v>84</v>
      </c>
      <c r="G2175" s="6" t="s">
        <v>85</v>
      </c>
      <c r="H2175" s="6" t="s">
        <v>20</v>
      </c>
      <c r="I2175" s="8">
        <v>0.4</v>
      </c>
      <c r="J2175" s="9">
        <v>2500</v>
      </c>
      <c r="K2175" s="10">
        <f t="shared" si="16"/>
        <v>1000</v>
      </c>
      <c r="L2175" s="10">
        <f t="shared" si="17"/>
        <v>400</v>
      </c>
      <c r="M2175" s="11">
        <v>0.4</v>
      </c>
      <c r="O2175" s="16"/>
      <c r="P2175" s="14"/>
      <c r="Q2175" s="12"/>
      <c r="R2175" s="13"/>
    </row>
    <row r="2176" spans="1:18" ht="15.75" customHeight="1">
      <c r="A2176" s="1"/>
      <c r="B2176" s="6" t="s">
        <v>27</v>
      </c>
      <c r="C2176" s="6">
        <v>1128299</v>
      </c>
      <c r="D2176" s="7">
        <v>44240</v>
      </c>
      <c r="E2176" s="6" t="s">
        <v>28</v>
      </c>
      <c r="F2176" s="6" t="s">
        <v>84</v>
      </c>
      <c r="G2176" s="6" t="s">
        <v>85</v>
      </c>
      <c r="H2176" s="6" t="s">
        <v>21</v>
      </c>
      <c r="I2176" s="8">
        <v>0.45000000000000012</v>
      </c>
      <c r="J2176" s="9">
        <v>1750</v>
      </c>
      <c r="K2176" s="10">
        <f t="shared" si="16"/>
        <v>787.50000000000023</v>
      </c>
      <c r="L2176" s="10">
        <f t="shared" si="17"/>
        <v>275.62500000000006</v>
      </c>
      <c r="M2176" s="11">
        <v>0.35</v>
      </c>
      <c r="O2176" s="16"/>
      <c r="P2176" s="14"/>
      <c r="Q2176" s="12"/>
      <c r="R2176" s="13"/>
    </row>
    <row r="2177" spans="1:18" ht="15.75" customHeight="1">
      <c r="A2177" s="1"/>
      <c r="B2177" s="6" t="s">
        <v>27</v>
      </c>
      <c r="C2177" s="6">
        <v>1128299</v>
      </c>
      <c r="D2177" s="7">
        <v>44240</v>
      </c>
      <c r="E2177" s="6" t="s">
        <v>28</v>
      </c>
      <c r="F2177" s="6" t="s">
        <v>84</v>
      </c>
      <c r="G2177" s="6" t="s">
        <v>85</v>
      </c>
      <c r="H2177" s="6" t="s">
        <v>22</v>
      </c>
      <c r="I2177" s="8">
        <v>0.4</v>
      </c>
      <c r="J2177" s="9">
        <v>3750</v>
      </c>
      <c r="K2177" s="10">
        <f t="shared" si="16"/>
        <v>1500</v>
      </c>
      <c r="L2177" s="10">
        <f t="shared" si="17"/>
        <v>375</v>
      </c>
      <c r="M2177" s="11">
        <v>0.25</v>
      </c>
      <c r="O2177" s="16"/>
      <c r="P2177" s="14"/>
      <c r="Q2177" s="12"/>
      <c r="R2177" s="13"/>
    </row>
    <row r="2178" spans="1:18" ht="15.75" customHeight="1">
      <c r="A2178" s="1"/>
      <c r="B2178" s="6" t="s">
        <v>27</v>
      </c>
      <c r="C2178" s="6">
        <v>1128299</v>
      </c>
      <c r="D2178" s="7">
        <v>44267</v>
      </c>
      <c r="E2178" s="6" t="s">
        <v>28</v>
      </c>
      <c r="F2178" s="6" t="s">
        <v>84</v>
      </c>
      <c r="G2178" s="6" t="s">
        <v>85</v>
      </c>
      <c r="H2178" s="6" t="s">
        <v>17</v>
      </c>
      <c r="I2178" s="8">
        <v>0.4</v>
      </c>
      <c r="J2178" s="9">
        <v>5250</v>
      </c>
      <c r="K2178" s="10">
        <f t="shared" si="16"/>
        <v>2100</v>
      </c>
      <c r="L2178" s="10">
        <f t="shared" si="17"/>
        <v>840</v>
      </c>
      <c r="M2178" s="11">
        <v>0.4</v>
      </c>
      <c r="O2178" s="16"/>
      <c r="P2178" s="14"/>
      <c r="Q2178" s="12"/>
      <c r="R2178" s="13"/>
    </row>
    <row r="2179" spans="1:18" ht="15.75" customHeight="1">
      <c r="A2179" s="1"/>
      <c r="B2179" s="6" t="s">
        <v>27</v>
      </c>
      <c r="C2179" s="6">
        <v>1128299</v>
      </c>
      <c r="D2179" s="7">
        <v>44267</v>
      </c>
      <c r="E2179" s="6" t="s">
        <v>28</v>
      </c>
      <c r="F2179" s="6" t="s">
        <v>84</v>
      </c>
      <c r="G2179" s="6" t="s">
        <v>85</v>
      </c>
      <c r="H2179" s="6" t="s">
        <v>18</v>
      </c>
      <c r="I2179" s="8">
        <v>0.5</v>
      </c>
      <c r="J2179" s="9">
        <v>3750</v>
      </c>
      <c r="K2179" s="10">
        <f t="shared" si="16"/>
        <v>1875</v>
      </c>
      <c r="L2179" s="10">
        <f t="shared" si="17"/>
        <v>750</v>
      </c>
      <c r="M2179" s="11">
        <v>0.4</v>
      </c>
      <c r="O2179" s="16"/>
      <c r="P2179" s="14"/>
      <c r="Q2179" s="12"/>
      <c r="R2179" s="13"/>
    </row>
    <row r="2180" spans="1:18" ht="15.75" customHeight="1">
      <c r="A2180" s="1"/>
      <c r="B2180" s="6" t="s">
        <v>27</v>
      </c>
      <c r="C2180" s="6">
        <v>1128299</v>
      </c>
      <c r="D2180" s="7">
        <v>44267</v>
      </c>
      <c r="E2180" s="6" t="s">
        <v>28</v>
      </c>
      <c r="F2180" s="6" t="s">
        <v>84</v>
      </c>
      <c r="G2180" s="6" t="s">
        <v>85</v>
      </c>
      <c r="H2180" s="6" t="s">
        <v>19</v>
      </c>
      <c r="I2180" s="8">
        <v>0.5</v>
      </c>
      <c r="J2180" s="9">
        <v>3750</v>
      </c>
      <c r="K2180" s="10">
        <f t="shared" si="16"/>
        <v>1875</v>
      </c>
      <c r="L2180" s="10">
        <f t="shared" si="17"/>
        <v>656.25</v>
      </c>
      <c r="M2180" s="11">
        <v>0.35</v>
      </c>
      <c r="O2180" s="16"/>
      <c r="P2180" s="14"/>
      <c r="Q2180" s="12"/>
      <c r="R2180" s="13"/>
    </row>
    <row r="2181" spans="1:18" ht="15.75" customHeight="1">
      <c r="A2181" s="1"/>
      <c r="B2181" s="6" t="s">
        <v>27</v>
      </c>
      <c r="C2181" s="6">
        <v>1128299</v>
      </c>
      <c r="D2181" s="7">
        <v>44267</v>
      </c>
      <c r="E2181" s="6" t="s">
        <v>28</v>
      </c>
      <c r="F2181" s="6" t="s">
        <v>84</v>
      </c>
      <c r="G2181" s="6" t="s">
        <v>85</v>
      </c>
      <c r="H2181" s="6" t="s">
        <v>20</v>
      </c>
      <c r="I2181" s="8">
        <v>0.5</v>
      </c>
      <c r="J2181" s="9">
        <v>2500</v>
      </c>
      <c r="K2181" s="10">
        <f t="shared" si="16"/>
        <v>1250</v>
      </c>
      <c r="L2181" s="10">
        <f t="shared" si="17"/>
        <v>500</v>
      </c>
      <c r="M2181" s="11">
        <v>0.4</v>
      </c>
      <c r="O2181" s="16"/>
      <c r="P2181" s="14"/>
      <c r="Q2181" s="12"/>
      <c r="R2181" s="13"/>
    </row>
    <row r="2182" spans="1:18" ht="15.75" customHeight="1">
      <c r="A2182" s="1"/>
      <c r="B2182" s="6" t="s">
        <v>27</v>
      </c>
      <c r="C2182" s="6">
        <v>1128299</v>
      </c>
      <c r="D2182" s="7">
        <v>44267</v>
      </c>
      <c r="E2182" s="6" t="s">
        <v>28</v>
      </c>
      <c r="F2182" s="6" t="s">
        <v>84</v>
      </c>
      <c r="G2182" s="6" t="s">
        <v>85</v>
      </c>
      <c r="H2182" s="6" t="s">
        <v>21</v>
      </c>
      <c r="I2182" s="8">
        <v>0.55000000000000004</v>
      </c>
      <c r="J2182" s="9">
        <v>1500</v>
      </c>
      <c r="K2182" s="10">
        <f t="shared" si="16"/>
        <v>825.00000000000011</v>
      </c>
      <c r="L2182" s="10">
        <f t="shared" si="17"/>
        <v>288.75</v>
      </c>
      <c r="M2182" s="11">
        <v>0.35</v>
      </c>
      <c r="O2182" s="16"/>
      <c r="P2182" s="14"/>
      <c r="Q2182" s="12"/>
      <c r="R2182" s="13"/>
    </row>
    <row r="2183" spans="1:18" ht="15.75" customHeight="1">
      <c r="A2183" s="1"/>
      <c r="B2183" s="6" t="s">
        <v>27</v>
      </c>
      <c r="C2183" s="6">
        <v>1128299</v>
      </c>
      <c r="D2183" s="7">
        <v>44267</v>
      </c>
      <c r="E2183" s="6" t="s">
        <v>28</v>
      </c>
      <c r="F2183" s="6" t="s">
        <v>84</v>
      </c>
      <c r="G2183" s="6" t="s">
        <v>85</v>
      </c>
      <c r="H2183" s="6" t="s">
        <v>22</v>
      </c>
      <c r="I2183" s="8">
        <v>0.5</v>
      </c>
      <c r="J2183" s="9">
        <v>3500</v>
      </c>
      <c r="K2183" s="10">
        <f t="shared" si="16"/>
        <v>1750</v>
      </c>
      <c r="L2183" s="10">
        <f t="shared" si="17"/>
        <v>437.5</v>
      </c>
      <c r="M2183" s="11">
        <v>0.25</v>
      </c>
      <c r="O2183" s="16"/>
      <c r="P2183" s="14"/>
      <c r="Q2183" s="12"/>
      <c r="R2183" s="13"/>
    </row>
    <row r="2184" spans="1:18" ht="15.75" customHeight="1">
      <c r="A2184" s="1"/>
      <c r="B2184" s="6" t="s">
        <v>27</v>
      </c>
      <c r="C2184" s="6">
        <v>1128299</v>
      </c>
      <c r="D2184" s="7">
        <v>44299</v>
      </c>
      <c r="E2184" s="6" t="s">
        <v>28</v>
      </c>
      <c r="F2184" s="6" t="s">
        <v>84</v>
      </c>
      <c r="G2184" s="6" t="s">
        <v>85</v>
      </c>
      <c r="H2184" s="6" t="s">
        <v>17</v>
      </c>
      <c r="I2184" s="8">
        <v>0.5</v>
      </c>
      <c r="J2184" s="9">
        <v>5250</v>
      </c>
      <c r="K2184" s="10">
        <f t="shared" si="16"/>
        <v>2625</v>
      </c>
      <c r="L2184" s="10">
        <f t="shared" si="17"/>
        <v>1050</v>
      </c>
      <c r="M2184" s="11">
        <v>0.4</v>
      </c>
      <c r="O2184" s="16"/>
      <c r="P2184" s="14"/>
      <c r="Q2184" s="12"/>
      <c r="R2184" s="13"/>
    </row>
    <row r="2185" spans="1:18" ht="15.75" customHeight="1">
      <c r="A2185" s="1"/>
      <c r="B2185" s="6" t="s">
        <v>27</v>
      </c>
      <c r="C2185" s="6">
        <v>1128299</v>
      </c>
      <c r="D2185" s="7">
        <v>44299</v>
      </c>
      <c r="E2185" s="6" t="s">
        <v>28</v>
      </c>
      <c r="F2185" s="6" t="s">
        <v>84</v>
      </c>
      <c r="G2185" s="6" t="s">
        <v>85</v>
      </c>
      <c r="H2185" s="6" t="s">
        <v>18</v>
      </c>
      <c r="I2185" s="8">
        <v>0.55000000000000004</v>
      </c>
      <c r="J2185" s="9">
        <v>3250</v>
      </c>
      <c r="K2185" s="10">
        <f t="shared" si="16"/>
        <v>1787.5000000000002</v>
      </c>
      <c r="L2185" s="10">
        <f t="shared" si="17"/>
        <v>715.00000000000011</v>
      </c>
      <c r="M2185" s="11">
        <v>0.4</v>
      </c>
      <c r="O2185" s="16"/>
      <c r="P2185" s="14"/>
      <c r="Q2185" s="12"/>
      <c r="R2185" s="13"/>
    </row>
    <row r="2186" spans="1:18" ht="15.75" customHeight="1">
      <c r="A2186" s="1"/>
      <c r="B2186" s="6" t="s">
        <v>27</v>
      </c>
      <c r="C2186" s="6">
        <v>1128299</v>
      </c>
      <c r="D2186" s="7">
        <v>44299</v>
      </c>
      <c r="E2186" s="6" t="s">
        <v>28</v>
      </c>
      <c r="F2186" s="6" t="s">
        <v>84</v>
      </c>
      <c r="G2186" s="6" t="s">
        <v>85</v>
      </c>
      <c r="H2186" s="6" t="s">
        <v>19</v>
      </c>
      <c r="I2186" s="8">
        <v>0.55000000000000004</v>
      </c>
      <c r="J2186" s="9">
        <v>3750</v>
      </c>
      <c r="K2186" s="10">
        <f t="shared" si="16"/>
        <v>2062.5</v>
      </c>
      <c r="L2186" s="10">
        <f t="shared" si="17"/>
        <v>721.875</v>
      </c>
      <c r="M2186" s="11">
        <v>0.35</v>
      </c>
      <c r="O2186" s="16"/>
      <c r="P2186" s="14"/>
      <c r="Q2186" s="12"/>
      <c r="R2186" s="13"/>
    </row>
    <row r="2187" spans="1:18" ht="15.75" customHeight="1">
      <c r="A2187" s="1"/>
      <c r="B2187" s="6" t="s">
        <v>27</v>
      </c>
      <c r="C2187" s="6">
        <v>1128299</v>
      </c>
      <c r="D2187" s="7">
        <v>44299</v>
      </c>
      <c r="E2187" s="6" t="s">
        <v>28</v>
      </c>
      <c r="F2187" s="6" t="s">
        <v>84</v>
      </c>
      <c r="G2187" s="6" t="s">
        <v>85</v>
      </c>
      <c r="H2187" s="6" t="s">
        <v>20</v>
      </c>
      <c r="I2187" s="8">
        <v>0.5</v>
      </c>
      <c r="J2187" s="9">
        <v>2750</v>
      </c>
      <c r="K2187" s="10">
        <f t="shared" si="16"/>
        <v>1375</v>
      </c>
      <c r="L2187" s="10">
        <f t="shared" si="17"/>
        <v>550</v>
      </c>
      <c r="M2187" s="11">
        <v>0.4</v>
      </c>
      <c r="O2187" s="16"/>
      <c r="P2187" s="14"/>
      <c r="Q2187" s="12"/>
      <c r="R2187" s="13"/>
    </row>
    <row r="2188" spans="1:18" ht="15.75" customHeight="1">
      <c r="A2188" s="1"/>
      <c r="B2188" s="6" t="s">
        <v>27</v>
      </c>
      <c r="C2188" s="6">
        <v>1128299</v>
      </c>
      <c r="D2188" s="7">
        <v>44299</v>
      </c>
      <c r="E2188" s="6" t="s">
        <v>28</v>
      </c>
      <c r="F2188" s="6" t="s">
        <v>84</v>
      </c>
      <c r="G2188" s="6" t="s">
        <v>85</v>
      </c>
      <c r="H2188" s="6" t="s">
        <v>21</v>
      </c>
      <c r="I2188" s="8">
        <v>0.55000000000000004</v>
      </c>
      <c r="J2188" s="9">
        <v>1750</v>
      </c>
      <c r="K2188" s="10">
        <f t="shared" si="16"/>
        <v>962.50000000000011</v>
      </c>
      <c r="L2188" s="10">
        <f t="shared" si="17"/>
        <v>336.875</v>
      </c>
      <c r="M2188" s="11">
        <v>0.35</v>
      </c>
      <c r="O2188" s="16"/>
      <c r="P2188" s="14"/>
      <c r="Q2188" s="12"/>
      <c r="R2188" s="13"/>
    </row>
    <row r="2189" spans="1:18" ht="15.75" customHeight="1">
      <c r="A2189" s="1"/>
      <c r="B2189" s="6" t="s">
        <v>27</v>
      </c>
      <c r="C2189" s="6">
        <v>1128299</v>
      </c>
      <c r="D2189" s="7">
        <v>44299</v>
      </c>
      <c r="E2189" s="6" t="s">
        <v>28</v>
      </c>
      <c r="F2189" s="6" t="s">
        <v>84</v>
      </c>
      <c r="G2189" s="6" t="s">
        <v>85</v>
      </c>
      <c r="H2189" s="6" t="s">
        <v>22</v>
      </c>
      <c r="I2189" s="8">
        <v>0.70000000000000007</v>
      </c>
      <c r="J2189" s="9">
        <v>3500</v>
      </c>
      <c r="K2189" s="10">
        <f t="shared" si="16"/>
        <v>2450.0000000000005</v>
      </c>
      <c r="L2189" s="10">
        <f t="shared" si="17"/>
        <v>612.50000000000011</v>
      </c>
      <c r="M2189" s="11">
        <v>0.25</v>
      </c>
      <c r="O2189" s="16"/>
      <c r="P2189" s="14"/>
      <c r="Q2189" s="12"/>
      <c r="R2189" s="13"/>
    </row>
    <row r="2190" spans="1:18" ht="15.75" customHeight="1">
      <c r="A2190" s="1"/>
      <c r="B2190" s="6" t="s">
        <v>27</v>
      </c>
      <c r="C2190" s="6">
        <v>1128299</v>
      </c>
      <c r="D2190" s="7">
        <v>44330</v>
      </c>
      <c r="E2190" s="6" t="s">
        <v>28</v>
      </c>
      <c r="F2190" s="6" t="s">
        <v>84</v>
      </c>
      <c r="G2190" s="6" t="s">
        <v>85</v>
      </c>
      <c r="H2190" s="6" t="s">
        <v>17</v>
      </c>
      <c r="I2190" s="8">
        <v>0.5</v>
      </c>
      <c r="J2190" s="9">
        <v>5500</v>
      </c>
      <c r="K2190" s="10">
        <f t="shared" si="16"/>
        <v>2750</v>
      </c>
      <c r="L2190" s="10">
        <f t="shared" si="17"/>
        <v>1100</v>
      </c>
      <c r="M2190" s="11">
        <v>0.4</v>
      </c>
      <c r="O2190" s="16"/>
      <c r="P2190" s="14"/>
      <c r="Q2190" s="12"/>
      <c r="R2190" s="13"/>
    </row>
    <row r="2191" spans="1:18" ht="15.75" customHeight="1">
      <c r="A2191" s="1"/>
      <c r="B2191" s="6" t="s">
        <v>27</v>
      </c>
      <c r="C2191" s="6">
        <v>1128299</v>
      </c>
      <c r="D2191" s="7">
        <v>44330</v>
      </c>
      <c r="E2191" s="6" t="s">
        <v>28</v>
      </c>
      <c r="F2191" s="6" t="s">
        <v>84</v>
      </c>
      <c r="G2191" s="6" t="s">
        <v>85</v>
      </c>
      <c r="H2191" s="6" t="s">
        <v>18</v>
      </c>
      <c r="I2191" s="8">
        <v>0.55000000000000004</v>
      </c>
      <c r="J2191" s="9">
        <v>4000</v>
      </c>
      <c r="K2191" s="10">
        <f t="shared" si="16"/>
        <v>2200</v>
      </c>
      <c r="L2191" s="10">
        <f t="shared" si="17"/>
        <v>880</v>
      </c>
      <c r="M2191" s="11">
        <v>0.4</v>
      </c>
      <c r="O2191" s="16"/>
      <c r="P2191" s="14"/>
      <c r="Q2191" s="12"/>
      <c r="R2191" s="13"/>
    </row>
    <row r="2192" spans="1:18" ht="15.75" customHeight="1">
      <c r="A2192" s="1"/>
      <c r="B2192" s="6" t="s">
        <v>27</v>
      </c>
      <c r="C2192" s="6">
        <v>1128299</v>
      </c>
      <c r="D2192" s="7">
        <v>44330</v>
      </c>
      <c r="E2192" s="6" t="s">
        <v>28</v>
      </c>
      <c r="F2192" s="6" t="s">
        <v>84</v>
      </c>
      <c r="G2192" s="6" t="s">
        <v>85</v>
      </c>
      <c r="H2192" s="6" t="s">
        <v>19</v>
      </c>
      <c r="I2192" s="8">
        <v>0.55000000000000004</v>
      </c>
      <c r="J2192" s="9">
        <v>4250</v>
      </c>
      <c r="K2192" s="10">
        <f t="shared" si="16"/>
        <v>2337.5</v>
      </c>
      <c r="L2192" s="10">
        <f t="shared" si="17"/>
        <v>818.125</v>
      </c>
      <c r="M2192" s="11">
        <v>0.35</v>
      </c>
      <c r="O2192" s="16"/>
      <c r="P2192" s="14"/>
      <c r="Q2192" s="12"/>
      <c r="R2192" s="13"/>
    </row>
    <row r="2193" spans="1:18" ht="15.75" customHeight="1">
      <c r="A2193" s="1"/>
      <c r="B2193" s="6" t="s">
        <v>27</v>
      </c>
      <c r="C2193" s="6">
        <v>1128299</v>
      </c>
      <c r="D2193" s="7">
        <v>44330</v>
      </c>
      <c r="E2193" s="6" t="s">
        <v>28</v>
      </c>
      <c r="F2193" s="6" t="s">
        <v>84</v>
      </c>
      <c r="G2193" s="6" t="s">
        <v>85</v>
      </c>
      <c r="H2193" s="6" t="s">
        <v>20</v>
      </c>
      <c r="I2193" s="8">
        <v>0.5</v>
      </c>
      <c r="J2193" s="9">
        <v>3250</v>
      </c>
      <c r="K2193" s="10">
        <f t="shared" si="16"/>
        <v>1625</v>
      </c>
      <c r="L2193" s="10">
        <f t="shared" si="17"/>
        <v>650</v>
      </c>
      <c r="M2193" s="11">
        <v>0.4</v>
      </c>
      <c r="O2193" s="16"/>
      <c r="P2193" s="14"/>
      <c r="Q2193" s="12"/>
      <c r="R2193" s="13"/>
    </row>
    <row r="2194" spans="1:18" ht="15.75" customHeight="1">
      <c r="A2194" s="1"/>
      <c r="B2194" s="6" t="s">
        <v>27</v>
      </c>
      <c r="C2194" s="6">
        <v>1128299</v>
      </c>
      <c r="D2194" s="7">
        <v>44330</v>
      </c>
      <c r="E2194" s="6" t="s">
        <v>28</v>
      </c>
      <c r="F2194" s="6" t="s">
        <v>84</v>
      </c>
      <c r="G2194" s="6" t="s">
        <v>85</v>
      </c>
      <c r="H2194" s="6" t="s">
        <v>21</v>
      </c>
      <c r="I2194" s="8">
        <v>0.55000000000000004</v>
      </c>
      <c r="J2194" s="9">
        <v>2250</v>
      </c>
      <c r="K2194" s="10">
        <f t="shared" si="16"/>
        <v>1237.5</v>
      </c>
      <c r="L2194" s="10">
        <f t="shared" si="17"/>
        <v>433.125</v>
      </c>
      <c r="M2194" s="11">
        <v>0.35</v>
      </c>
      <c r="O2194" s="16"/>
      <c r="P2194" s="14"/>
      <c r="Q2194" s="12"/>
      <c r="R2194" s="13"/>
    </row>
    <row r="2195" spans="1:18" ht="15.75" customHeight="1">
      <c r="A2195" s="1"/>
      <c r="B2195" s="6" t="s">
        <v>27</v>
      </c>
      <c r="C2195" s="6">
        <v>1128299</v>
      </c>
      <c r="D2195" s="7">
        <v>44330</v>
      </c>
      <c r="E2195" s="6" t="s">
        <v>28</v>
      </c>
      <c r="F2195" s="6" t="s">
        <v>84</v>
      </c>
      <c r="G2195" s="6" t="s">
        <v>85</v>
      </c>
      <c r="H2195" s="6" t="s">
        <v>22</v>
      </c>
      <c r="I2195" s="8">
        <v>0.70000000000000007</v>
      </c>
      <c r="J2195" s="9">
        <v>4000</v>
      </c>
      <c r="K2195" s="10">
        <f t="shared" si="16"/>
        <v>2800.0000000000005</v>
      </c>
      <c r="L2195" s="10">
        <f t="shared" si="17"/>
        <v>700.00000000000011</v>
      </c>
      <c r="M2195" s="11">
        <v>0.25</v>
      </c>
      <c r="O2195" s="16"/>
      <c r="P2195" s="14"/>
      <c r="Q2195" s="12"/>
      <c r="R2195" s="13"/>
    </row>
    <row r="2196" spans="1:18" ht="15.75" customHeight="1">
      <c r="A2196" s="1"/>
      <c r="B2196" s="6" t="s">
        <v>27</v>
      </c>
      <c r="C2196" s="6">
        <v>1128299</v>
      </c>
      <c r="D2196" s="7">
        <v>44360</v>
      </c>
      <c r="E2196" s="6" t="s">
        <v>28</v>
      </c>
      <c r="F2196" s="6" t="s">
        <v>84</v>
      </c>
      <c r="G2196" s="6" t="s">
        <v>85</v>
      </c>
      <c r="H2196" s="6" t="s">
        <v>17</v>
      </c>
      <c r="I2196" s="8">
        <v>0.5</v>
      </c>
      <c r="J2196" s="9">
        <v>6750</v>
      </c>
      <c r="K2196" s="10">
        <f t="shared" si="16"/>
        <v>3375</v>
      </c>
      <c r="L2196" s="10">
        <f t="shared" si="17"/>
        <v>1350</v>
      </c>
      <c r="M2196" s="11">
        <v>0.4</v>
      </c>
      <c r="O2196" s="16"/>
      <c r="P2196" s="14"/>
      <c r="Q2196" s="12"/>
      <c r="R2196" s="13"/>
    </row>
    <row r="2197" spans="1:18" ht="15.75" customHeight="1">
      <c r="A2197" s="1"/>
      <c r="B2197" s="6" t="s">
        <v>27</v>
      </c>
      <c r="C2197" s="6">
        <v>1128299</v>
      </c>
      <c r="D2197" s="7">
        <v>44360</v>
      </c>
      <c r="E2197" s="6" t="s">
        <v>28</v>
      </c>
      <c r="F2197" s="6" t="s">
        <v>84</v>
      </c>
      <c r="G2197" s="6" t="s">
        <v>85</v>
      </c>
      <c r="H2197" s="6" t="s">
        <v>18</v>
      </c>
      <c r="I2197" s="8">
        <v>0.55000000000000004</v>
      </c>
      <c r="J2197" s="9">
        <v>5250</v>
      </c>
      <c r="K2197" s="10">
        <f t="shared" si="16"/>
        <v>2887.5000000000005</v>
      </c>
      <c r="L2197" s="10">
        <f t="shared" si="17"/>
        <v>1155.0000000000002</v>
      </c>
      <c r="M2197" s="11">
        <v>0.4</v>
      </c>
      <c r="O2197" s="16"/>
      <c r="P2197" s="14"/>
      <c r="Q2197" s="12"/>
      <c r="R2197" s="13"/>
    </row>
    <row r="2198" spans="1:18" ht="15.75" customHeight="1">
      <c r="A2198" s="1"/>
      <c r="B2198" s="6" t="s">
        <v>27</v>
      </c>
      <c r="C2198" s="6">
        <v>1128299</v>
      </c>
      <c r="D2198" s="7">
        <v>44360</v>
      </c>
      <c r="E2198" s="6" t="s">
        <v>28</v>
      </c>
      <c r="F2198" s="6" t="s">
        <v>84</v>
      </c>
      <c r="G2198" s="6" t="s">
        <v>85</v>
      </c>
      <c r="H2198" s="6" t="s">
        <v>19</v>
      </c>
      <c r="I2198" s="8">
        <v>0.55000000000000004</v>
      </c>
      <c r="J2198" s="9">
        <v>5250</v>
      </c>
      <c r="K2198" s="10">
        <f t="shared" si="16"/>
        <v>2887.5000000000005</v>
      </c>
      <c r="L2198" s="10">
        <f t="shared" si="17"/>
        <v>1010.6250000000001</v>
      </c>
      <c r="M2198" s="11">
        <v>0.35</v>
      </c>
      <c r="O2198" s="16"/>
      <c r="P2198" s="14"/>
      <c r="Q2198" s="12"/>
      <c r="R2198" s="13"/>
    </row>
    <row r="2199" spans="1:18" ht="15.75" customHeight="1">
      <c r="A2199" s="1"/>
      <c r="B2199" s="6" t="s">
        <v>27</v>
      </c>
      <c r="C2199" s="6">
        <v>1128299</v>
      </c>
      <c r="D2199" s="7">
        <v>44360</v>
      </c>
      <c r="E2199" s="6" t="s">
        <v>28</v>
      </c>
      <c r="F2199" s="6" t="s">
        <v>84</v>
      </c>
      <c r="G2199" s="6" t="s">
        <v>85</v>
      </c>
      <c r="H2199" s="6" t="s">
        <v>20</v>
      </c>
      <c r="I2199" s="8">
        <v>0.5</v>
      </c>
      <c r="J2199" s="9">
        <v>4000</v>
      </c>
      <c r="K2199" s="10">
        <f t="shared" si="16"/>
        <v>2000</v>
      </c>
      <c r="L2199" s="10">
        <f t="shared" si="17"/>
        <v>800</v>
      </c>
      <c r="M2199" s="11">
        <v>0.4</v>
      </c>
      <c r="O2199" s="16"/>
      <c r="P2199" s="14"/>
      <c r="Q2199" s="12"/>
      <c r="R2199" s="13"/>
    </row>
    <row r="2200" spans="1:18" ht="15.75" customHeight="1">
      <c r="A2200" s="1"/>
      <c r="B2200" s="6" t="s">
        <v>27</v>
      </c>
      <c r="C2200" s="6">
        <v>1128299</v>
      </c>
      <c r="D2200" s="7">
        <v>44360</v>
      </c>
      <c r="E2200" s="6" t="s">
        <v>28</v>
      </c>
      <c r="F2200" s="6" t="s">
        <v>84</v>
      </c>
      <c r="G2200" s="6" t="s">
        <v>85</v>
      </c>
      <c r="H2200" s="6" t="s">
        <v>21</v>
      </c>
      <c r="I2200" s="8">
        <v>0.55000000000000004</v>
      </c>
      <c r="J2200" s="9">
        <v>2750</v>
      </c>
      <c r="K2200" s="10">
        <f t="shared" si="16"/>
        <v>1512.5000000000002</v>
      </c>
      <c r="L2200" s="10">
        <f t="shared" si="17"/>
        <v>529.375</v>
      </c>
      <c r="M2200" s="11">
        <v>0.35</v>
      </c>
      <c r="O2200" s="16"/>
      <c r="P2200" s="14"/>
      <c r="Q2200" s="12"/>
      <c r="R2200" s="13"/>
    </row>
    <row r="2201" spans="1:18" ht="15.75" customHeight="1">
      <c r="A2201" s="1"/>
      <c r="B2201" s="6" t="s">
        <v>27</v>
      </c>
      <c r="C2201" s="6">
        <v>1128299</v>
      </c>
      <c r="D2201" s="7">
        <v>44360</v>
      </c>
      <c r="E2201" s="6" t="s">
        <v>28</v>
      </c>
      <c r="F2201" s="6" t="s">
        <v>84</v>
      </c>
      <c r="G2201" s="6" t="s">
        <v>85</v>
      </c>
      <c r="H2201" s="6" t="s">
        <v>22</v>
      </c>
      <c r="I2201" s="8">
        <v>0.70000000000000007</v>
      </c>
      <c r="J2201" s="9">
        <v>5750</v>
      </c>
      <c r="K2201" s="10">
        <f t="shared" si="16"/>
        <v>4025.0000000000005</v>
      </c>
      <c r="L2201" s="10">
        <f t="shared" si="17"/>
        <v>1006.2500000000001</v>
      </c>
      <c r="M2201" s="11">
        <v>0.25</v>
      </c>
      <c r="O2201" s="16"/>
      <c r="P2201" s="14"/>
      <c r="Q2201" s="12"/>
      <c r="R2201" s="13"/>
    </row>
    <row r="2202" spans="1:18" ht="15.75" customHeight="1">
      <c r="A2202" s="1"/>
      <c r="B2202" s="6" t="s">
        <v>27</v>
      </c>
      <c r="C2202" s="6">
        <v>1128299</v>
      </c>
      <c r="D2202" s="7">
        <v>44389</v>
      </c>
      <c r="E2202" s="6" t="s">
        <v>28</v>
      </c>
      <c r="F2202" s="6" t="s">
        <v>84</v>
      </c>
      <c r="G2202" s="6" t="s">
        <v>85</v>
      </c>
      <c r="H2202" s="6" t="s">
        <v>17</v>
      </c>
      <c r="I2202" s="8">
        <v>0.5</v>
      </c>
      <c r="J2202" s="9">
        <v>7250</v>
      </c>
      <c r="K2202" s="10">
        <f t="shared" si="16"/>
        <v>3625</v>
      </c>
      <c r="L2202" s="10">
        <f t="shared" si="17"/>
        <v>1450</v>
      </c>
      <c r="M2202" s="11">
        <v>0.4</v>
      </c>
      <c r="O2202" s="16"/>
      <c r="P2202" s="14"/>
      <c r="Q2202" s="12"/>
      <c r="R2202" s="13"/>
    </row>
    <row r="2203" spans="1:18" ht="15.75" customHeight="1">
      <c r="A2203" s="1"/>
      <c r="B2203" s="6" t="s">
        <v>27</v>
      </c>
      <c r="C2203" s="6">
        <v>1128299</v>
      </c>
      <c r="D2203" s="7">
        <v>44389</v>
      </c>
      <c r="E2203" s="6" t="s">
        <v>28</v>
      </c>
      <c r="F2203" s="6" t="s">
        <v>84</v>
      </c>
      <c r="G2203" s="6" t="s">
        <v>85</v>
      </c>
      <c r="H2203" s="6" t="s">
        <v>18</v>
      </c>
      <c r="I2203" s="8">
        <v>0.55000000000000004</v>
      </c>
      <c r="J2203" s="9">
        <v>5750</v>
      </c>
      <c r="K2203" s="10">
        <f t="shared" si="16"/>
        <v>3162.5000000000005</v>
      </c>
      <c r="L2203" s="10">
        <f t="shared" si="17"/>
        <v>1265.0000000000002</v>
      </c>
      <c r="M2203" s="11">
        <v>0.4</v>
      </c>
      <c r="O2203" s="16"/>
      <c r="P2203" s="14"/>
      <c r="Q2203" s="12"/>
      <c r="R2203" s="13"/>
    </row>
    <row r="2204" spans="1:18" ht="15.75" customHeight="1">
      <c r="A2204" s="1"/>
      <c r="B2204" s="6" t="s">
        <v>27</v>
      </c>
      <c r="C2204" s="6">
        <v>1128299</v>
      </c>
      <c r="D2204" s="7">
        <v>44389</v>
      </c>
      <c r="E2204" s="6" t="s">
        <v>28</v>
      </c>
      <c r="F2204" s="6" t="s">
        <v>84</v>
      </c>
      <c r="G2204" s="6" t="s">
        <v>85</v>
      </c>
      <c r="H2204" s="6" t="s">
        <v>19</v>
      </c>
      <c r="I2204" s="8">
        <v>0.55000000000000004</v>
      </c>
      <c r="J2204" s="9">
        <v>5250</v>
      </c>
      <c r="K2204" s="10">
        <f t="shared" si="16"/>
        <v>2887.5000000000005</v>
      </c>
      <c r="L2204" s="10">
        <f t="shared" si="17"/>
        <v>1010.6250000000001</v>
      </c>
      <c r="M2204" s="11">
        <v>0.35</v>
      </c>
      <c r="O2204" s="16"/>
      <c r="P2204" s="14"/>
      <c r="Q2204" s="12"/>
      <c r="R2204" s="13"/>
    </row>
    <row r="2205" spans="1:18" ht="15.75" customHeight="1">
      <c r="A2205" s="1"/>
      <c r="B2205" s="6" t="s">
        <v>27</v>
      </c>
      <c r="C2205" s="6">
        <v>1128299</v>
      </c>
      <c r="D2205" s="7">
        <v>44389</v>
      </c>
      <c r="E2205" s="6" t="s">
        <v>28</v>
      </c>
      <c r="F2205" s="6" t="s">
        <v>84</v>
      </c>
      <c r="G2205" s="6" t="s">
        <v>85</v>
      </c>
      <c r="H2205" s="6" t="s">
        <v>20</v>
      </c>
      <c r="I2205" s="8">
        <v>0.5</v>
      </c>
      <c r="J2205" s="9">
        <v>4250</v>
      </c>
      <c r="K2205" s="10">
        <f t="shared" si="16"/>
        <v>2125</v>
      </c>
      <c r="L2205" s="10">
        <f t="shared" si="17"/>
        <v>850</v>
      </c>
      <c r="M2205" s="11">
        <v>0.4</v>
      </c>
      <c r="O2205" s="16"/>
      <c r="P2205" s="14"/>
      <c r="Q2205" s="12"/>
      <c r="R2205" s="13"/>
    </row>
    <row r="2206" spans="1:18" ht="15.75" customHeight="1">
      <c r="A2206" s="1"/>
      <c r="B2206" s="6" t="s">
        <v>27</v>
      </c>
      <c r="C2206" s="6">
        <v>1128299</v>
      </c>
      <c r="D2206" s="7">
        <v>44389</v>
      </c>
      <c r="E2206" s="6" t="s">
        <v>28</v>
      </c>
      <c r="F2206" s="6" t="s">
        <v>84</v>
      </c>
      <c r="G2206" s="6" t="s">
        <v>85</v>
      </c>
      <c r="H2206" s="6" t="s">
        <v>21</v>
      </c>
      <c r="I2206" s="8">
        <v>0.55000000000000004</v>
      </c>
      <c r="J2206" s="9">
        <v>4750</v>
      </c>
      <c r="K2206" s="10">
        <f t="shared" si="16"/>
        <v>2612.5</v>
      </c>
      <c r="L2206" s="10">
        <f t="shared" si="17"/>
        <v>914.37499999999989</v>
      </c>
      <c r="M2206" s="11">
        <v>0.35</v>
      </c>
      <c r="O2206" s="16"/>
      <c r="P2206" s="14"/>
      <c r="Q2206" s="12"/>
      <c r="R2206" s="13"/>
    </row>
    <row r="2207" spans="1:18" ht="15.75" customHeight="1">
      <c r="A2207" s="1"/>
      <c r="B2207" s="6" t="s">
        <v>27</v>
      </c>
      <c r="C2207" s="6">
        <v>1128299</v>
      </c>
      <c r="D2207" s="7">
        <v>44389</v>
      </c>
      <c r="E2207" s="6" t="s">
        <v>28</v>
      </c>
      <c r="F2207" s="6" t="s">
        <v>84</v>
      </c>
      <c r="G2207" s="6" t="s">
        <v>85</v>
      </c>
      <c r="H2207" s="6" t="s">
        <v>22</v>
      </c>
      <c r="I2207" s="8">
        <v>0.70000000000000007</v>
      </c>
      <c r="J2207" s="9">
        <v>4750</v>
      </c>
      <c r="K2207" s="10">
        <f t="shared" si="16"/>
        <v>3325.0000000000005</v>
      </c>
      <c r="L2207" s="10">
        <f t="shared" si="17"/>
        <v>831.25000000000011</v>
      </c>
      <c r="M2207" s="11">
        <v>0.25</v>
      </c>
      <c r="O2207" s="16"/>
      <c r="P2207" s="14"/>
      <c r="Q2207" s="12"/>
      <c r="R2207" s="13"/>
    </row>
    <row r="2208" spans="1:18" ht="15.75" customHeight="1">
      <c r="A2208" s="1"/>
      <c r="B2208" s="6" t="s">
        <v>27</v>
      </c>
      <c r="C2208" s="6">
        <v>1128299</v>
      </c>
      <c r="D2208" s="7">
        <v>44421</v>
      </c>
      <c r="E2208" s="6" t="s">
        <v>28</v>
      </c>
      <c r="F2208" s="6" t="s">
        <v>84</v>
      </c>
      <c r="G2208" s="6" t="s">
        <v>85</v>
      </c>
      <c r="H2208" s="6" t="s">
        <v>17</v>
      </c>
      <c r="I2208" s="8">
        <v>0.55000000000000004</v>
      </c>
      <c r="J2208" s="9">
        <v>6750</v>
      </c>
      <c r="K2208" s="10">
        <f t="shared" si="16"/>
        <v>3712.5000000000005</v>
      </c>
      <c r="L2208" s="10">
        <f t="shared" si="17"/>
        <v>1485.0000000000002</v>
      </c>
      <c r="M2208" s="11">
        <v>0.4</v>
      </c>
      <c r="O2208" s="16"/>
      <c r="P2208" s="14"/>
      <c r="Q2208" s="12"/>
      <c r="R2208" s="13"/>
    </row>
    <row r="2209" spans="1:18" ht="15.75" customHeight="1">
      <c r="A2209" s="1"/>
      <c r="B2209" s="6" t="s">
        <v>27</v>
      </c>
      <c r="C2209" s="6">
        <v>1128299</v>
      </c>
      <c r="D2209" s="7">
        <v>44421</v>
      </c>
      <c r="E2209" s="6" t="s">
        <v>28</v>
      </c>
      <c r="F2209" s="6" t="s">
        <v>84</v>
      </c>
      <c r="G2209" s="6" t="s">
        <v>85</v>
      </c>
      <c r="H2209" s="6" t="s">
        <v>18</v>
      </c>
      <c r="I2209" s="8">
        <v>0.60000000000000009</v>
      </c>
      <c r="J2209" s="9">
        <v>6250</v>
      </c>
      <c r="K2209" s="10">
        <f t="shared" si="16"/>
        <v>3750.0000000000005</v>
      </c>
      <c r="L2209" s="10">
        <f t="shared" si="17"/>
        <v>1500.0000000000002</v>
      </c>
      <c r="M2209" s="11">
        <v>0.4</v>
      </c>
      <c r="O2209" s="16"/>
      <c r="P2209" s="14"/>
      <c r="Q2209" s="12"/>
      <c r="R2209" s="13"/>
    </row>
    <row r="2210" spans="1:18" ht="15.75" customHeight="1">
      <c r="A2210" s="1"/>
      <c r="B2210" s="6" t="s">
        <v>27</v>
      </c>
      <c r="C2210" s="6">
        <v>1128299</v>
      </c>
      <c r="D2210" s="7">
        <v>44421</v>
      </c>
      <c r="E2210" s="6" t="s">
        <v>28</v>
      </c>
      <c r="F2210" s="6" t="s">
        <v>84</v>
      </c>
      <c r="G2210" s="6" t="s">
        <v>85</v>
      </c>
      <c r="H2210" s="6" t="s">
        <v>19</v>
      </c>
      <c r="I2210" s="8">
        <v>0.55000000000000004</v>
      </c>
      <c r="J2210" s="9">
        <v>5000</v>
      </c>
      <c r="K2210" s="10">
        <f t="shared" si="16"/>
        <v>2750</v>
      </c>
      <c r="L2210" s="10">
        <f t="shared" si="17"/>
        <v>962.49999999999989</v>
      </c>
      <c r="M2210" s="11">
        <v>0.35</v>
      </c>
      <c r="O2210" s="16"/>
      <c r="P2210" s="14"/>
      <c r="Q2210" s="12"/>
      <c r="R2210" s="13"/>
    </row>
    <row r="2211" spans="1:18" ht="15.75" customHeight="1">
      <c r="A2211" s="1"/>
      <c r="B2211" s="6" t="s">
        <v>27</v>
      </c>
      <c r="C2211" s="6">
        <v>1128299</v>
      </c>
      <c r="D2211" s="7">
        <v>44421</v>
      </c>
      <c r="E2211" s="6" t="s">
        <v>28</v>
      </c>
      <c r="F2211" s="6" t="s">
        <v>84</v>
      </c>
      <c r="G2211" s="6" t="s">
        <v>85</v>
      </c>
      <c r="H2211" s="6" t="s">
        <v>20</v>
      </c>
      <c r="I2211" s="8">
        <v>0.55000000000000004</v>
      </c>
      <c r="J2211" s="9">
        <v>4500</v>
      </c>
      <c r="K2211" s="10">
        <f t="shared" si="16"/>
        <v>2475</v>
      </c>
      <c r="L2211" s="10">
        <f t="shared" si="17"/>
        <v>990</v>
      </c>
      <c r="M2211" s="11">
        <v>0.4</v>
      </c>
      <c r="O2211" s="16"/>
      <c r="P2211" s="14"/>
      <c r="Q2211" s="12"/>
      <c r="R2211" s="13"/>
    </row>
    <row r="2212" spans="1:18" ht="15.75" customHeight="1">
      <c r="A2212" s="1"/>
      <c r="B2212" s="6" t="s">
        <v>27</v>
      </c>
      <c r="C2212" s="6">
        <v>1128299</v>
      </c>
      <c r="D2212" s="7">
        <v>44421</v>
      </c>
      <c r="E2212" s="6" t="s">
        <v>28</v>
      </c>
      <c r="F2212" s="6" t="s">
        <v>84</v>
      </c>
      <c r="G2212" s="6" t="s">
        <v>85</v>
      </c>
      <c r="H2212" s="6" t="s">
        <v>21</v>
      </c>
      <c r="I2212" s="8">
        <v>0.65</v>
      </c>
      <c r="J2212" s="9">
        <v>4500</v>
      </c>
      <c r="K2212" s="10">
        <f t="shared" si="16"/>
        <v>2925</v>
      </c>
      <c r="L2212" s="10">
        <f t="shared" si="17"/>
        <v>1023.7499999999999</v>
      </c>
      <c r="M2212" s="11">
        <v>0.35</v>
      </c>
      <c r="O2212" s="16"/>
      <c r="P2212" s="14"/>
      <c r="Q2212" s="12"/>
      <c r="R2212" s="13"/>
    </row>
    <row r="2213" spans="1:18" ht="15.75" customHeight="1">
      <c r="A2213" s="1"/>
      <c r="B2213" s="6" t="s">
        <v>27</v>
      </c>
      <c r="C2213" s="6">
        <v>1128299</v>
      </c>
      <c r="D2213" s="7">
        <v>44421</v>
      </c>
      <c r="E2213" s="6" t="s">
        <v>28</v>
      </c>
      <c r="F2213" s="6" t="s">
        <v>84</v>
      </c>
      <c r="G2213" s="6" t="s">
        <v>85</v>
      </c>
      <c r="H2213" s="6" t="s">
        <v>22</v>
      </c>
      <c r="I2213" s="8">
        <v>0.70000000000000007</v>
      </c>
      <c r="J2213" s="9">
        <v>4250</v>
      </c>
      <c r="K2213" s="10">
        <f t="shared" si="16"/>
        <v>2975.0000000000005</v>
      </c>
      <c r="L2213" s="10">
        <f t="shared" si="17"/>
        <v>743.75000000000011</v>
      </c>
      <c r="M2213" s="11">
        <v>0.25</v>
      </c>
      <c r="O2213" s="16"/>
      <c r="P2213" s="14"/>
      <c r="Q2213" s="12"/>
      <c r="R2213" s="13"/>
    </row>
    <row r="2214" spans="1:18" ht="15.75" customHeight="1">
      <c r="A2214" s="1"/>
      <c r="B2214" s="6" t="s">
        <v>27</v>
      </c>
      <c r="C2214" s="6">
        <v>1128299</v>
      </c>
      <c r="D2214" s="7">
        <v>44453</v>
      </c>
      <c r="E2214" s="6" t="s">
        <v>28</v>
      </c>
      <c r="F2214" s="6" t="s">
        <v>84</v>
      </c>
      <c r="G2214" s="6" t="s">
        <v>85</v>
      </c>
      <c r="H2214" s="6" t="s">
        <v>17</v>
      </c>
      <c r="I2214" s="8">
        <v>0.45000000000000012</v>
      </c>
      <c r="J2214" s="9">
        <v>6000</v>
      </c>
      <c r="K2214" s="10">
        <f t="shared" si="16"/>
        <v>2700.0000000000009</v>
      </c>
      <c r="L2214" s="10">
        <f t="shared" si="17"/>
        <v>1080.0000000000005</v>
      </c>
      <c r="M2214" s="11">
        <v>0.4</v>
      </c>
      <c r="O2214" s="16"/>
      <c r="P2214" s="14"/>
      <c r="Q2214" s="12"/>
      <c r="R2214" s="13"/>
    </row>
    <row r="2215" spans="1:18" ht="15.75" customHeight="1">
      <c r="A2215" s="1"/>
      <c r="B2215" s="6" t="s">
        <v>27</v>
      </c>
      <c r="C2215" s="6">
        <v>1128299</v>
      </c>
      <c r="D2215" s="7">
        <v>44453</v>
      </c>
      <c r="E2215" s="6" t="s">
        <v>28</v>
      </c>
      <c r="F2215" s="6" t="s">
        <v>84</v>
      </c>
      <c r="G2215" s="6" t="s">
        <v>85</v>
      </c>
      <c r="H2215" s="6" t="s">
        <v>18</v>
      </c>
      <c r="I2215" s="8">
        <v>0.50000000000000011</v>
      </c>
      <c r="J2215" s="9">
        <v>6000</v>
      </c>
      <c r="K2215" s="10">
        <f t="shared" si="16"/>
        <v>3000.0000000000005</v>
      </c>
      <c r="L2215" s="10">
        <f t="shared" si="17"/>
        <v>1200.0000000000002</v>
      </c>
      <c r="M2215" s="11">
        <v>0.4</v>
      </c>
      <c r="O2215" s="16"/>
      <c r="P2215" s="14"/>
      <c r="Q2215" s="12"/>
      <c r="R2215" s="13"/>
    </row>
    <row r="2216" spans="1:18" ht="15.75" customHeight="1">
      <c r="A2216" s="1"/>
      <c r="B2216" s="6" t="s">
        <v>27</v>
      </c>
      <c r="C2216" s="6">
        <v>1128299</v>
      </c>
      <c r="D2216" s="7">
        <v>44453</v>
      </c>
      <c r="E2216" s="6" t="s">
        <v>28</v>
      </c>
      <c r="F2216" s="6" t="s">
        <v>84</v>
      </c>
      <c r="G2216" s="6" t="s">
        <v>85</v>
      </c>
      <c r="H2216" s="6" t="s">
        <v>19</v>
      </c>
      <c r="I2216" s="8">
        <v>0.45000000000000012</v>
      </c>
      <c r="J2216" s="9">
        <v>4500</v>
      </c>
      <c r="K2216" s="10">
        <f t="shared" si="16"/>
        <v>2025.0000000000005</v>
      </c>
      <c r="L2216" s="10">
        <f t="shared" si="17"/>
        <v>708.75000000000011</v>
      </c>
      <c r="M2216" s="11">
        <v>0.35</v>
      </c>
      <c r="O2216" s="16"/>
      <c r="P2216" s="14"/>
      <c r="Q2216" s="12"/>
      <c r="R2216" s="13"/>
    </row>
    <row r="2217" spans="1:18" ht="15.75" customHeight="1">
      <c r="A2217" s="1"/>
      <c r="B2217" s="6" t="s">
        <v>27</v>
      </c>
      <c r="C2217" s="6">
        <v>1128299</v>
      </c>
      <c r="D2217" s="7">
        <v>44453</v>
      </c>
      <c r="E2217" s="6" t="s">
        <v>28</v>
      </c>
      <c r="F2217" s="6" t="s">
        <v>84</v>
      </c>
      <c r="G2217" s="6" t="s">
        <v>85</v>
      </c>
      <c r="H2217" s="6" t="s">
        <v>20</v>
      </c>
      <c r="I2217" s="8">
        <v>0.45000000000000012</v>
      </c>
      <c r="J2217" s="9">
        <v>4000</v>
      </c>
      <c r="K2217" s="10">
        <f t="shared" si="16"/>
        <v>1800.0000000000005</v>
      </c>
      <c r="L2217" s="10">
        <f t="shared" si="17"/>
        <v>720.00000000000023</v>
      </c>
      <c r="M2217" s="11">
        <v>0.4</v>
      </c>
      <c r="O2217" s="16"/>
      <c r="P2217" s="14"/>
      <c r="Q2217" s="12"/>
      <c r="R2217" s="13"/>
    </row>
    <row r="2218" spans="1:18" ht="15.75" customHeight="1">
      <c r="A2218" s="1"/>
      <c r="B2218" s="6" t="s">
        <v>27</v>
      </c>
      <c r="C2218" s="6">
        <v>1128299</v>
      </c>
      <c r="D2218" s="7">
        <v>44453</v>
      </c>
      <c r="E2218" s="6" t="s">
        <v>28</v>
      </c>
      <c r="F2218" s="6" t="s">
        <v>84</v>
      </c>
      <c r="G2218" s="6" t="s">
        <v>85</v>
      </c>
      <c r="H2218" s="6" t="s">
        <v>21</v>
      </c>
      <c r="I2218" s="8">
        <v>0.55000000000000004</v>
      </c>
      <c r="J2218" s="9">
        <v>4000</v>
      </c>
      <c r="K2218" s="10">
        <f t="shared" si="16"/>
        <v>2200</v>
      </c>
      <c r="L2218" s="10">
        <f t="shared" si="17"/>
        <v>770</v>
      </c>
      <c r="M2218" s="11">
        <v>0.35</v>
      </c>
      <c r="O2218" s="16"/>
      <c r="P2218" s="14"/>
      <c r="Q2218" s="12"/>
      <c r="R2218" s="13"/>
    </row>
    <row r="2219" spans="1:18" ht="15.75" customHeight="1">
      <c r="A2219" s="1"/>
      <c r="B2219" s="6" t="s">
        <v>27</v>
      </c>
      <c r="C2219" s="6">
        <v>1128299</v>
      </c>
      <c r="D2219" s="7">
        <v>44453</v>
      </c>
      <c r="E2219" s="6" t="s">
        <v>28</v>
      </c>
      <c r="F2219" s="6" t="s">
        <v>84</v>
      </c>
      <c r="G2219" s="6" t="s">
        <v>85</v>
      </c>
      <c r="H2219" s="6" t="s">
        <v>22</v>
      </c>
      <c r="I2219" s="8">
        <v>0.60000000000000009</v>
      </c>
      <c r="J2219" s="9">
        <v>4500</v>
      </c>
      <c r="K2219" s="10">
        <f t="shared" si="16"/>
        <v>2700.0000000000005</v>
      </c>
      <c r="L2219" s="10">
        <f t="shared" si="17"/>
        <v>675.00000000000011</v>
      </c>
      <c r="M2219" s="11">
        <v>0.25</v>
      </c>
      <c r="O2219" s="16"/>
      <c r="P2219" s="14"/>
      <c r="Q2219" s="12"/>
      <c r="R2219" s="13"/>
    </row>
    <row r="2220" spans="1:18" ht="15.75" customHeight="1">
      <c r="A2220" s="1"/>
      <c r="B2220" s="6" t="s">
        <v>27</v>
      </c>
      <c r="C2220" s="6">
        <v>1128299</v>
      </c>
      <c r="D2220" s="7">
        <v>44482</v>
      </c>
      <c r="E2220" s="6" t="s">
        <v>28</v>
      </c>
      <c r="F2220" s="6" t="s">
        <v>84</v>
      </c>
      <c r="G2220" s="6" t="s">
        <v>85</v>
      </c>
      <c r="H2220" s="6" t="s">
        <v>17</v>
      </c>
      <c r="I2220" s="8">
        <v>0.45000000000000012</v>
      </c>
      <c r="J2220" s="9">
        <v>5250</v>
      </c>
      <c r="K2220" s="10">
        <f t="shared" si="16"/>
        <v>2362.5000000000005</v>
      </c>
      <c r="L2220" s="10">
        <f t="shared" si="17"/>
        <v>945.00000000000023</v>
      </c>
      <c r="M2220" s="11">
        <v>0.4</v>
      </c>
      <c r="O2220" s="16"/>
      <c r="P2220" s="14"/>
      <c r="Q2220" s="12"/>
      <c r="R2220" s="13"/>
    </row>
    <row r="2221" spans="1:18" ht="15.75" customHeight="1">
      <c r="A2221" s="1"/>
      <c r="B2221" s="6" t="s">
        <v>27</v>
      </c>
      <c r="C2221" s="6">
        <v>1128299</v>
      </c>
      <c r="D2221" s="7">
        <v>44482</v>
      </c>
      <c r="E2221" s="6" t="s">
        <v>28</v>
      </c>
      <c r="F2221" s="6" t="s">
        <v>84</v>
      </c>
      <c r="G2221" s="6" t="s">
        <v>85</v>
      </c>
      <c r="H2221" s="6" t="s">
        <v>18</v>
      </c>
      <c r="I2221" s="8">
        <v>0.50000000000000011</v>
      </c>
      <c r="J2221" s="9">
        <v>5250</v>
      </c>
      <c r="K2221" s="10">
        <f t="shared" si="16"/>
        <v>2625.0000000000005</v>
      </c>
      <c r="L2221" s="10">
        <f t="shared" si="17"/>
        <v>1050.0000000000002</v>
      </c>
      <c r="M2221" s="11">
        <v>0.4</v>
      </c>
      <c r="O2221" s="16"/>
      <c r="P2221" s="14"/>
      <c r="Q2221" s="12"/>
      <c r="R2221" s="13"/>
    </row>
    <row r="2222" spans="1:18" ht="15.75" customHeight="1">
      <c r="A2222" s="1"/>
      <c r="B2222" s="6" t="s">
        <v>27</v>
      </c>
      <c r="C2222" s="6">
        <v>1128299</v>
      </c>
      <c r="D2222" s="7">
        <v>44482</v>
      </c>
      <c r="E2222" s="6" t="s">
        <v>28</v>
      </c>
      <c r="F2222" s="6" t="s">
        <v>84</v>
      </c>
      <c r="G2222" s="6" t="s">
        <v>85</v>
      </c>
      <c r="H2222" s="6" t="s">
        <v>19</v>
      </c>
      <c r="I2222" s="8">
        <v>0.45000000000000012</v>
      </c>
      <c r="J2222" s="9">
        <v>3500</v>
      </c>
      <c r="K2222" s="10">
        <f t="shared" si="16"/>
        <v>1575.0000000000005</v>
      </c>
      <c r="L2222" s="10">
        <f t="shared" si="17"/>
        <v>551.25000000000011</v>
      </c>
      <c r="M2222" s="11">
        <v>0.35</v>
      </c>
      <c r="O2222" s="16"/>
      <c r="P2222" s="14"/>
      <c r="Q2222" s="12"/>
      <c r="R2222" s="13"/>
    </row>
    <row r="2223" spans="1:18" ht="15.75" customHeight="1">
      <c r="A2223" s="1"/>
      <c r="B2223" s="6" t="s">
        <v>27</v>
      </c>
      <c r="C2223" s="6">
        <v>1128299</v>
      </c>
      <c r="D2223" s="7">
        <v>44482</v>
      </c>
      <c r="E2223" s="6" t="s">
        <v>28</v>
      </c>
      <c r="F2223" s="6" t="s">
        <v>84</v>
      </c>
      <c r="G2223" s="6" t="s">
        <v>85</v>
      </c>
      <c r="H2223" s="6" t="s">
        <v>20</v>
      </c>
      <c r="I2223" s="8">
        <v>0.45000000000000012</v>
      </c>
      <c r="J2223" s="9">
        <v>3250</v>
      </c>
      <c r="K2223" s="10">
        <f t="shared" si="16"/>
        <v>1462.5000000000005</v>
      </c>
      <c r="L2223" s="10">
        <f t="shared" si="17"/>
        <v>585.00000000000023</v>
      </c>
      <c r="M2223" s="11">
        <v>0.4</v>
      </c>
      <c r="O2223" s="16"/>
      <c r="P2223" s="14"/>
      <c r="Q2223" s="12"/>
      <c r="R2223" s="13"/>
    </row>
    <row r="2224" spans="1:18" ht="15.75" customHeight="1">
      <c r="A2224" s="1"/>
      <c r="B2224" s="6" t="s">
        <v>27</v>
      </c>
      <c r="C2224" s="6">
        <v>1128299</v>
      </c>
      <c r="D2224" s="7">
        <v>44482</v>
      </c>
      <c r="E2224" s="6" t="s">
        <v>28</v>
      </c>
      <c r="F2224" s="6" t="s">
        <v>84</v>
      </c>
      <c r="G2224" s="6" t="s">
        <v>85</v>
      </c>
      <c r="H2224" s="6" t="s">
        <v>21</v>
      </c>
      <c r="I2224" s="8">
        <v>0.55000000000000004</v>
      </c>
      <c r="J2224" s="9">
        <v>3000</v>
      </c>
      <c r="K2224" s="10">
        <f t="shared" si="16"/>
        <v>1650.0000000000002</v>
      </c>
      <c r="L2224" s="10">
        <f t="shared" si="17"/>
        <v>577.5</v>
      </c>
      <c r="M2224" s="11">
        <v>0.35</v>
      </c>
      <c r="O2224" s="16"/>
      <c r="P2224" s="14"/>
      <c r="Q2224" s="12"/>
      <c r="R2224" s="13"/>
    </row>
    <row r="2225" spans="1:18" ht="15.75" customHeight="1">
      <c r="A2225" s="1"/>
      <c r="B2225" s="6" t="s">
        <v>27</v>
      </c>
      <c r="C2225" s="6">
        <v>1128299</v>
      </c>
      <c r="D2225" s="7">
        <v>44482</v>
      </c>
      <c r="E2225" s="6" t="s">
        <v>28</v>
      </c>
      <c r="F2225" s="6" t="s">
        <v>84</v>
      </c>
      <c r="G2225" s="6" t="s">
        <v>85</v>
      </c>
      <c r="H2225" s="6" t="s">
        <v>22</v>
      </c>
      <c r="I2225" s="8">
        <v>0.70000000000000007</v>
      </c>
      <c r="J2225" s="9">
        <v>3500</v>
      </c>
      <c r="K2225" s="10">
        <f t="shared" si="16"/>
        <v>2450.0000000000005</v>
      </c>
      <c r="L2225" s="10">
        <f t="shared" si="17"/>
        <v>612.50000000000011</v>
      </c>
      <c r="M2225" s="11">
        <v>0.25</v>
      </c>
      <c r="O2225" s="16"/>
      <c r="P2225" s="14"/>
      <c r="Q2225" s="12"/>
      <c r="R2225" s="13"/>
    </row>
    <row r="2226" spans="1:18" ht="15.75" customHeight="1">
      <c r="A2226" s="1"/>
      <c r="B2226" s="6" t="s">
        <v>27</v>
      </c>
      <c r="C2226" s="6">
        <v>1128299</v>
      </c>
      <c r="D2226" s="7">
        <v>44513</v>
      </c>
      <c r="E2226" s="6" t="s">
        <v>28</v>
      </c>
      <c r="F2226" s="6" t="s">
        <v>84</v>
      </c>
      <c r="G2226" s="6" t="s">
        <v>85</v>
      </c>
      <c r="H2226" s="6" t="s">
        <v>17</v>
      </c>
      <c r="I2226" s="8">
        <v>0.55000000000000004</v>
      </c>
      <c r="J2226" s="9">
        <v>5250</v>
      </c>
      <c r="K2226" s="10">
        <f t="shared" si="16"/>
        <v>2887.5000000000005</v>
      </c>
      <c r="L2226" s="10">
        <f t="shared" si="17"/>
        <v>1155.0000000000002</v>
      </c>
      <c r="M2226" s="11">
        <v>0.4</v>
      </c>
      <c r="O2226" s="16"/>
      <c r="P2226" s="14"/>
      <c r="Q2226" s="12"/>
      <c r="R2226" s="13"/>
    </row>
    <row r="2227" spans="1:18" ht="15.75" customHeight="1">
      <c r="A2227" s="1"/>
      <c r="B2227" s="6" t="s">
        <v>27</v>
      </c>
      <c r="C2227" s="6">
        <v>1128299</v>
      </c>
      <c r="D2227" s="7">
        <v>44513</v>
      </c>
      <c r="E2227" s="6" t="s">
        <v>28</v>
      </c>
      <c r="F2227" s="6" t="s">
        <v>84</v>
      </c>
      <c r="G2227" s="6" t="s">
        <v>85</v>
      </c>
      <c r="H2227" s="6" t="s">
        <v>18</v>
      </c>
      <c r="I2227" s="8">
        <v>0.60000000000000009</v>
      </c>
      <c r="J2227" s="9">
        <v>5750</v>
      </c>
      <c r="K2227" s="10">
        <f t="shared" si="16"/>
        <v>3450.0000000000005</v>
      </c>
      <c r="L2227" s="10">
        <f t="shared" si="17"/>
        <v>1380.0000000000002</v>
      </c>
      <c r="M2227" s="11">
        <v>0.4</v>
      </c>
      <c r="O2227" s="16"/>
      <c r="P2227" s="14"/>
      <c r="Q2227" s="12"/>
      <c r="R2227" s="13"/>
    </row>
    <row r="2228" spans="1:18" ht="15.75" customHeight="1">
      <c r="A2228" s="1"/>
      <c r="B2228" s="6" t="s">
        <v>27</v>
      </c>
      <c r="C2228" s="6">
        <v>1128299</v>
      </c>
      <c r="D2228" s="7">
        <v>44513</v>
      </c>
      <c r="E2228" s="6" t="s">
        <v>28</v>
      </c>
      <c r="F2228" s="6" t="s">
        <v>84</v>
      </c>
      <c r="G2228" s="6" t="s">
        <v>85</v>
      </c>
      <c r="H2228" s="6" t="s">
        <v>19</v>
      </c>
      <c r="I2228" s="8">
        <v>0.55000000000000004</v>
      </c>
      <c r="J2228" s="9">
        <v>4250</v>
      </c>
      <c r="K2228" s="10">
        <f t="shared" si="16"/>
        <v>2337.5</v>
      </c>
      <c r="L2228" s="10">
        <f t="shared" si="17"/>
        <v>818.125</v>
      </c>
      <c r="M2228" s="11">
        <v>0.35</v>
      </c>
      <c r="O2228" s="16"/>
      <c r="P2228" s="14"/>
      <c r="Q2228" s="12"/>
      <c r="R2228" s="13"/>
    </row>
    <row r="2229" spans="1:18" ht="15.75" customHeight="1">
      <c r="A2229" s="1"/>
      <c r="B2229" s="6" t="s">
        <v>27</v>
      </c>
      <c r="C2229" s="6">
        <v>1128299</v>
      </c>
      <c r="D2229" s="7">
        <v>44513</v>
      </c>
      <c r="E2229" s="6" t="s">
        <v>28</v>
      </c>
      <c r="F2229" s="6" t="s">
        <v>84</v>
      </c>
      <c r="G2229" s="6" t="s">
        <v>85</v>
      </c>
      <c r="H2229" s="6" t="s">
        <v>20</v>
      </c>
      <c r="I2229" s="8">
        <v>0.55000000000000004</v>
      </c>
      <c r="J2229" s="9">
        <v>4000</v>
      </c>
      <c r="K2229" s="10">
        <f t="shared" si="16"/>
        <v>2200</v>
      </c>
      <c r="L2229" s="10">
        <f t="shared" si="17"/>
        <v>880</v>
      </c>
      <c r="M2229" s="11">
        <v>0.4</v>
      </c>
      <c r="O2229" s="16"/>
      <c r="P2229" s="14"/>
      <c r="Q2229" s="12"/>
      <c r="R2229" s="13"/>
    </row>
    <row r="2230" spans="1:18" ht="15.75" customHeight="1">
      <c r="A2230" s="1"/>
      <c r="B2230" s="6" t="s">
        <v>27</v>
      </c>
      <c r="C2230" s="6">
        <v>1128299</v>
      </c>
      <c r="D2230" s="7">
        <v>44513</v>
      </c>
      <c r="E2230" s="6" t="s">
        <v>28</v>
      </c>
      <c r="F2230" s="6" t="s">
        <v>84</v>
      </c>
      <c r="G2230" s="6" t="s">
        <v>85</v>
      </c>
      <c r="H2230" s="6" t="s">
        <v>21</v>
      </c>
      <c r="I2230" s="8">
        <v>0.65</v>
      </c>
      <c r="J2230" s="9">
        <v>3500</v>
      </c>
      <c r="K2230" s="10">
        <f t="shared" si="16"/>
        <v>2275</v>
      </c>
      <c r="L2230" s="10">
        <f t="shared" si="17"/>
        <v>796.25</v>
      </c>
      <c r="M2230" s="11">
        <v>0.35</v>
      </c>
      <c r="O2230" s="16"/>
      <c r="P2230" s="14"/>
      <c r="Q2230" s="12"/>
      <c r="R2230" s="13"/>
    </row>
    <row r="2231" spans="1:18" ht="15.75" customHeight="1">
      <c r="A2231" s="1"/>
      <c r="B2231" s="6" t="s">
        <v>27</v>
      </c>
      <c r="C2231" s="6">
        <v>1128299</v>
      </c>
      <c r="D2231" s="7">
        <v>44513</v>
      </c>
      <c r="E2231" s="6" t="s">
        <v>28</v>
      </c>
      <c r="F2231" s="6" t="s">
        <v>84</v>
      </c>
      <c r="G2231" s="6" t="s">
        <v>85</v>
      </c>
      <c r="H2231" s="6" t="s">
        <v>22</v>
      </c>
      <c r="I2231" s="8">
        <v>0.70000000000000007</v>
      </c>
      <c r="J2231" s="9">
        <v>4750</v>
      </c>
      <c r="K2231" s="10">
        <f t="shared" si="16"/>
        <v>3325.0000000000005</v>
      </c>
      <c r="L2231" s="10">
        <f t="shared" si="17"/>
        <v>831.25000000000011</v>
      </c>
      <c r="M2231" s="11">
        <v>0.25</v>
      </c>
      <c r="O2231" s="16"/>
      <c r="P2231" s="14"/>
      <c r="Q2231" s="12"/>
      <c r="R2231" s="13"/>
    </row>
    <row r="2232" spans="1:18" ht="15.75" customHeight="1">
      <c r="A2232" s="1"/>
      <c r="B2232" s="6" t="s">
        <v>27</v>
      </c>
      <c r="C2232" s="6">
        <v>1128299</v>
      </c>
      <c r="D2232" s="7">
        <v>44542</v>
      </c>
      <c r="E2232" s="6" t="s">
        <v>28</v>
      </c>
      <c r="F2232" s="6" t="s">
        <v>84</v>
      </c>
      <c r="G2232" s="6" t="s">
        <v>85</v>
      </c>
      <c r="H2232" s="6" t="s">
        <v>17</v>
      </c>
      <c r="I2232" s="8">
        <v>0.55000000000000004</v>
      </c>
      <c r="J2232" s="9">
        <v>6750</v>
      </c>
      <c r="K2232" s="10">
        <f t="shared" si="16"/>
        <v>3712.5000000000005</v>
      </c>
      <c r="L2232" s="10">
        <f t="shared" si="17"/>
        <v>1485.0000000000002</v>
      </c>
      <c r="M2232" s="11">
        <v>0.4</v>
      </c>
      <c r="O2232" s="16"/>
      <c r="P2232" s="14"/>
      <c r="Q2232" s="12"/>
      <c r="R2232" s="13"/>
    </row>
    <row r="2233" spans="1:18" ht="15.75" customHeight="1">
      <c r="A2233" s="1"/>
      <c r="B2233" s="6" t="s">
        <v>27</v>
      </c>
      <c r="C2233" s="6">
        <v>1128299</v>
      </c>
      <c r="D2233" s="7">
        <v>44542</v>
      </c>
      <c r="E2233" s="6" t="s">
        <v>28</v>
      </c>
      <c r="F2233" s="6" t="s">
        <v>84</v>
      </c>
      <c r="G2233" s="6" t="s">
        <v>85</v>
      </c>
      <c r="H2233" s="6" t="s">
        <v>18</v>
      </c>
      <c r="I2233" s="8">
        <v>0.60000000000000009</v>
      </c>
      <c r="J2233" s="9">
        <v>6750</v>
      </c>
      <c r="K2233" s="10">
        <f t="shared" si="16"/>
        <v>4050.0000000000005</v>
      </c>
      <c r="L2233" s="10">
        <f t="shared" si="17"/>
        <v>1620.0000000000002</v>
      </c>
      <c r="M2233" s="11">
        <v>0.4</v>
      </c>
      <c r="O2233" s="16"/>
      <c r="P2233" s="14"/>
      <c r="Q2233" s="12"/>
      <c r="R2233" s="13"/>
    </row>
    <row r="2234" spans="1:18" ht="15.75" customHeight="1">
      <c r="A2234" s="1"/>
      <c r="B2234" s="6" t="s">
        <v>27</v>
      </c>
      <c r="C2234" s="6">
        <v>1128299</v>
      </c>
      <c r="D2234" s="7">
        <v>44542</v>
      </c>
      <c r="E2234" s="6" t="s">
        <v>28</v>
      </c>
      <c r="F2234" s="6" t="s">
        <v>84</v>
      </c>
      <c r="G2234" s="6" t="s">
        <v>85</v>
      </c>
      <c r="H2234" s="6" t="s">
        <v>19</v>
      </c>
      <c r="I2234" s="8">
        <v>0.55000000000000004</v>
      </c>
      <c r="J2234" s="9">
        <v>4750</v>
      </c>
      <c r="K2234" s="10">
        <f t="shared" si="16"/>
        <v>2612.5</v>
      </c>
      <c r="L2234" s="10">
        <f t="shared" si="17"/>
        <v>914.37499999999989</v>
      </c>
      <c r="M2234" s="11">
        <v>0.35</v>
      </c>
      <c r="O2234" s="16"/>
      <c r="P2234" s="14"/>
      <c r="Q2234" s="12"/>
      <c r="R2234" s="13"/>
    </row>
    <row r="2235" spans="1:18" ht="15.75" customHeight="1">
      <c r="A2235" s="1"/>
      <c r="B2235" s="6" t="s">
        <v>27</v>
      </c>
      <c r="C2235" s="6">
        <v>1128299</v>
      </c>
      <c r="D2235" s="7">
        <v>44542</v>
      </c>
      <c r="E2235" s="6" t="s">
        <v>28</v>
      </c>
      <c r="F2235" s="6" t="s">
        <v>84</v>
      </c>
      <c r="G2235" s="6" t="s">
        <v>85</v>
      </c>
      <c r="H2235" s="6" t="s">
        <v>20</v>
      </c>
      <c r="I2235" s="8">
        <v>0.55000000000000004</v>
      </c>
      <c r="J2235" s="9">
        <v>4750</v>
      </c>
      <c r="K2235" s="10">
        <f t="shared" si="16"/>
        <v>2612.5</v>
      </c>
      <c r="L2235" s="10">
        <f t="shared" si="17"/>
        <v>1045</v>
      </c>
      <c r="M2235" s="11">
        <v>0.4</v>
      </c>
      <c r="O2235" s="16"/>
      <c r="P2235" s="14"/>
      <c r="Q2235" s="12"/>
      <c r="R2235" s="13"/>
    </row>
    <row r="2236" spans="1:18" ht="15.75" customHeight="1">
      <c r="A2236" s="1"/>
      <c r="B2236" s="6" t="s">
        <v>27</v>
      </c>
      <c r="C2236" s="6">
        <v>1128299</v>
      </c>
      <c r="D2236" s="7">
        <v>44542</v>
      </c>
      <c r="E2236" s="6" t="s">
        <v>28</v>
      </c>
      <c r="F2236" s="6" t="s">
        <v>84</v>
      </c>
      <c r="G2236" s="6" t="s">
        <v>85</v>
      </c>
      <c r="H2236" s="6" t="s">
        <v>21</v>
      </c>
      <c r="I2236" s="8">
        <v>0.65</v>
      </c>
      <c r="J2236" s="9">
        <v>4000</v>
      </c>
      <c r="K2236" s="10">
        <f t="shared" si="16"/>
        <v>2600</v>
      </c>
      <c r="L2236" s="10">
        <f t="shared" si="17"/>
        <v>909.99999999999989</v>
      </c>
      <c r="M2236" s="11">
        <v>0.35</v>
      </c>
      <c r="O2236" s="16"/>
      <c r="P2236" s="14"/>
      <c r="Q2236" s="12"/>
      <c r="R2236" s="13"/>
    </row>
    <row r="2237" spans="1:18" ht="15.75" customHeight="1">
      <c r="A2237" s="1"/>
      <c r="B2237" s="6" t="s">
        <v>27</v>
      </c>
      <c r="C2237" s="6">
        <v>1128299</v>
      </c>
      <c r="D2237" s="7">
        <v>44542</v>
      </c>
      <c r="E2237" s="6" t="s">
        <v>28</v>
      </c>
      <c r="F2237" s="6" t="s">
        <v>84</v>
      </c>
      <c r="G2237" s="6" t="s">
        <v>85</v>
      </c>
      <c r="H2237" s="6" t="s">
        <v>22</v>
      </c>
      <c r="I2237" s="8">
        <v>0.70000000000000007</v>
      </c>
      <c r="J2237" s="9">
        <v>5000</v>
      </c>
      <c r="K2237" s="10">
        <f t="shared" si="16"/>
        <v>3500.0000000000005</v>
      </c>
      <c r="L2237" s="10">
        <f t="shared" si="17"/>
        <v>875.00000000000011</v>
      </c>
      <c r="M2237" s="11">
        <v>0.25</v>
      </c>
      <c r="O2237" s="16"/>
      <c r="P2237" s="14"/>
      <c r="Q2237" s="12"/>
      <c r="R2237" s="13"/>
    </row>
    <row r="2238" spans="1:18" ht="15.75" customHeight="1">
      <c r="A2238" s="1" t="s">
        <v>39</v>
      </c>
      <c r="B2238" s="6" t="s">
        <v>14</v>
      </c>
      <c r="C2238" s="6">
        <v>1185732</v>
      </c>
      <c r="D2238" s="7">
        <v>44205</v>
      </c>
      <c r="E2238" s="6" t="s">
        <v>46</v>
      </c>
      <c r="F2238" s="6" t="s">
        <v>86</v>
      </c>
      <c r="G2238" s="6" t="s">
        <v>87</v>
      </c>
      <c r="H2238" s="6" t="s">
        <v>17</v>
      </c>
      <c r="I2238" s="8">
        <v>0.4</v>
      </c>
      <c r="J2238" s="9">
        <v>10250</v>
      </c>
      <c r="K2238" s="10">
        <f t="shared" si="16"/>
        <v>4100</v>
      </c>
      <c r="L2238" s="10">
        <f t="shared" si="17"/>
        <v>1845</v>
      </c>
      <c r="M2238" s="11">
        <v>0.45</v>
      </c>
      <c r="O2238" s="16"/>
      <c r="P2238" s="14"/>
      <c r="Q2238" s="12"/>
      <c r="R2238" s="13"/>
    </row>
    <row r="2239" spans="1:18" ht="15.75" customHeight="1">
      <c r="A2239" s="1"/>
      <c r="B2239" s="6" t="s">
        <v>14</v>
      </c>
      <c r="C2239" s="6">
        <v>1185732</v>
      </c>
      <c r="D2239" s="7">
        <v>44205</v>
      </c>
      <c r="E2239" s="6" t="s">
        <v>46</v>
      </c>
      <c r="F2239" s="6" t="s">
        <v>86</v>
      </c>
      <c r="G2239" s="6" t="s">
        <v>87</v>
      </c>
      <c r="H2239" s="6" t="s">
        <v>18</v>
      </c>
      <c r="I2239" s="8">
        <v>0.4</v>
      </c>
      <c r="J2239" s="9">
        <v>8250</v>
      </c>
      <c r="K2239" s="10">
        <f t="shared" si="16"/>
        <v>3300</v>
      </c>
      <c r="L2239" s="10">
        <f t="shared" si="17"/>
        <v>1155</v>
      </c>
      <c r="M2239" s="11">
        <v>0.35</v>
      </c>
      <c r="O2239" s="16"/>
      <c r="P2239" s="14"/>
      <c r="Q2239" s="12"/>
      <c r="R2239" s="13"/>
    </row>
    <row r="2240" spans="1:18" ht="15.75" customHeight="1">
      <c r="A2240" s="1"/>
      <c r="B2240" s="6" t="s">
        <v>14</v>
      </c>
      <c r="C2240" s="6">
        <v>1185732</v>
      </c>
      <c r="D2240" s="7">
        <v>44205</v>
      </c>
      <c r="E2240" s="6" t="s">
        <v>46</v>
      </c>
      <c r="F2240" s="6" t="s">
        <v>86</v>
      </c>
      <c r="G2240" s="6" t="s">
        <v>87</v>
      </c>
      <c r="H2240" s="6" t="s">
        <v>19</v>
      </c>
      <c r="I2240" s="8">
        <v>0.30000000000000004</v>
      </c>
      <c r="J2240" s="9">
        <v>8250</v>
      </c>
      <c r="K2240" s="10">
        <f t="shared" si="16"/>
        <v>2475.0000000000005</v>
      </c>
      <c r="L2240" s="10">
        <f t="shared" si="17"/>
        <v>618.75000000000011</v>
      </c>
      <c r="M2240" s="11">
        <v>0.25</v>
      </c>
      <c r="O2240" s="16"/>
      <c r="P2240" s="14"/>
      <c r="Q2240" s="12"/>
      <c r="R2240" s="13"/>
    </row>
    <row r="2241" spans="1:18" ht="15.75" customHeight="1">
      <c r="A2241" s="1"/>
      <c r="B2241" s="6" t="s">
        <v>14</v>
      </c>
      <c r="C2241" s="6">
        <v>1185732</v>
      </c>
      <c r="D2241" s="7">
        <v>44205</v>
      </c>
      <c r="E2241" s="6" t="s">
        <v>46</v>
      </c>
      <c r="F2241" s="6" t="s">
        <v>86</v>
      </c>
      <c r="G2241" s="6" t="s">
        <v>87</v>
      </c>
      <c r="H2241" s="6" t="s">
        <v>20</v>
      </c>
      <c r="I2241" s="8">
        <v>0.35</v>
      </c>
      <c r="J2241" s="9">
        <v>6750</v>
      </c>
      <c r="K2241" s="10">
        <f t="shared" si="16"/>
        <v>2362.5</v>
      </c>
      <c r="L2241" s="10">
        <f t="shared" si="17"/>
        <v>708.75</v>
      </c>
      <c r="M2241" s="11">
        <v>0.3</v>
      </c>
      <c r="O2241" s="16"/>
      <c r="P2241" s="14"/>
      <c r="Q2241" s="12"/>
      <c r="R2241" s="13"/>
    </row>
    <row r="2242" spans="1:18" ht="15.75" customHeight="1">
      <c r="A2242" s="1"/>
      <c r="B2242" s="6" t="s">
        <v>14</v>
      </c>
      <c r="C2242" s="6">
        <v>1185732</v>
      </c>
      <c r="D2242" s="7">
        <v>44205</v>
      </c>
      <c r="E2242" s="6" t="s">
        <v>46</v>
      </c>
      <c r="F2242" s="6" t="s">
        <v>86</v>
      </c>
      <c r="G2242" s="6" t="s">
        <v>87</v>
      </c>
      <c r="H2242" s="6" t="s">
        <v>21</v>
      </c>
      <c r="I2242" s="8">
        <v>0.5</v>
      </c>
      <c r="J2242" s="9">
        <v>7250</v>
      </c>
      <c r="K2242" s="10">
        <f t="shared" si="16"/>
        <v>3625</v>
      </c>
      <c r="L2242" s="10">
        <f t="shared" si="17"/>
        <v>1268.75</v>
      </c>
      <c r="M2242" s="11">
        <v>0.35</v>
      </c>
      <c r="O2242" s="16"/>
      <c r="P2242" s="14"/>
      <c r="Q2242" s="12"/>
      <c r="R2242" s="13"/>
    </row>
    <row r="2243" spans="1:18" ht="15.75" customHeight="1">
      <c r="A2243" s="1"/>
      <c r="B2243" s="6" t="s">
        <v>14</v>
      </c>
      <c r="C2243" s="6">
        <v>1185732</v>
      </c>
      <c r="D2243" s="7">
        <v>44205</v>
      </c>
      <c r="E2243" s="6" t="s">
        <v>46</v>
      </c>
      <c r="F2243" s="6" t="s">
        <v>86</v>
      </c>
      <c r="G2243" s="6" t="s">
        <v>87</v>
      </c>
      <c r="H2243" s="6" t="s">
        <v>22</v>
      </c>
      <c r="I2243" s="8">
        <v>0.4</v>
      </c>
      <c r="J2243" s="9">
        <v>8250</v>
      </c>
      <c r="K2243" s="10">
        <f t="shared" si="16"/>
        <v>3300</v>
      </c>
      <c r="L2243" s="10">
        <f t="shared" si="17"/>
        <v>1650</v>
      </c>
      <c r="M2243" s="11">
        <v>0.5</v>
      </c>
      <c r="O2243" s="16"/>
      <c r="P2243" s="14"/>
      <c r="Q2243" s="12"/>
      <c r="R2243" s="13"/>
    </row>
    <row r="2244" spans="1:18" ht="15.75" customHeight="1">
      <c r="A2244" s="1"/>
      <c r="B2244" s="6" t="s">
        <v>14</v>
      </c>
      <c r="C2244" s="6">
        <v>1185732</v>
      </c>
      <c r="D2244" s="7">
        <v>44234</v>
      </c>
      <c r="E2244" s="6" t="s">
        <v>46</v>
      </c>
      <c r="F2244" s="6" t="s">
        <v>86</v>
      </c>
      <c r="G2244" s="6" t="s">
        <v>87</v>
      </c>
      <c r="H2244" s="6" t="s">
        <v>17</v>
      </c>
      <c r="I2244" s="8">
        <v>0.4</v>
      </c>
      <c r="J2244" s="9">
        <v>10750</v>
      </c>
      <c r="K2244" s="10">
        <f t="shared" si="16"/>
        <v>4300</v>
      </c>
      <c r="L2244" s="10">
        <f t="shared" si="17"/>
        <v>1935</v>
      </c>
      <c r="M2244" s="11">
        <v>0.45</v>
      </c>
      <c r="O2244" s="16"/>
      <c r="P2244" s="14"/>
      <c r="Q2244" s="12"/>
      <c r="R2244" s="13"/>
    </row>
    <row r="2245" spans="1:18" ht="15.75" customHeight="1">
      <c r="A2245" s="1"/>
      <c r="B2245" s="6" t="s">
        <v>14</v>
      </c>
      <c r="C2245" s="6">
        <v>1185732</v>
      </c>
      <c r="D2245" s="7">
        <v>44234</v>
      </c>
      <c r="E2245" s="6" t="s">
        <v>46</v>
      </c>
      <c r="F2245" s="6" t="s">
        <v>86</v>
      </c>
      <c r="G2245" s="6" t="s">
        <v>87</v>
      </c>
      <c r="H2245" s="6" t="s">
        <v>18</v>
      </c>
      <c r="I2245" s="8">
        <v>0.4</v>
      </c>
      <c r="J2245" s="9">
        <v>7250</v>
      </c>
      <c r="K2245" s="10">
        <f t="shared" si="16"/>
        <v>2900</v>
      </c>
      <c r="L2245" s="10">
        <f t="shared" si="17"/>
        <v>1014.9999999999999</v>
      </c>
      <c r="M2245" s="11">
        <v>0.35</v>
      </c>
      <c r="O2245" s="16"/>
      <c r="P2245" s="14"/>
      <c r="Q2245" s="12"/>
      <c r="R2245" s="13"/>
    </row>
    <row r="2246" spans="1:18" ht="15.75" customHeight="1">
      <c r="A2246" s="1"/>
      <c r="B2246" s="6" t="s">
        <v>14</v>
      </c>
      <c r="C2246" s="6">
        <v>1185732</v>
      </c>
      <c r="D2246" s="7">
        <v>44234</v>
      </c>
      <c r="E2246" s="6" t="s">
        <v>46</v>
      </c>
      <c r="F2246" s="6" t="s">
        <v>86</v>
      </c>
      <c r="G2246" s="6" t="s">
        <v>87</v>
      </c>
      <c r="H2246" s="6" t="s">
        <v>19</v>
      </c>
      <c r="I2246" s="8">
        <v>0.30000000000000004</v>
      </c>
      <c r="J2246" s="9">
        <v>7750</v>
      </c>
      <c r="K2246" s="10">
        <f t="shared" si="16"/>
        <v>2325.0000000000005</v>
      </c>
      <c r="L2246" s="10">
        <f t="shared" si="17"/>
        <v>581.25000000000011</v>
      </c>
      <c r="M2246" s="11">
        <v>0.25</v>
      </c>
      <c r="O2246" s="16"/>
      <c r="P2246" s="14"/>
      <c r="Q2246" s="12"/>
      <c r="R2246" s="13"/>
    </row>
    <row r="2247" spans="1:18" ht="15.75" customHeight="1">
      <c r="A2247" s="1"/>
      <c r="B2247" s="6" t="s">
        <v>14</v>
      </c>
      <c r="C2247" s="6">
        <v>1185732</v>
      </c>
      <c r="D2247" s="7">
        <v>44234</v>
      </c>
      <c r="E2247" s="6" t="s">
        <v>46</v>
      </c>
      <c r="F2247" s="6" t="s">
        <v>86</v>
      </c>
      <c r="G2247" s="6" t="s">
        <v>87</v>
      </c>
      <c r="H2247" s="6" t="s">
        <v>20</v>
      </c>
      <c r="I2247" s="8">
        <v>0.35</v>
      </c>
      <c r="J2247" s="9">
        <v>6250</v>
      </c>
      <c r="K2247" s="10">
        <f t="shared" si="16"/>
        <v>2187.5</v>
      </c>
      <c r="L2247" s="10">
        <f t="shared" si="17"/>
        <v>656.25</v>
      </c>
      <c r="M2247" s="11">
        <v>0.3</v>
      </c>
      <c r="O2247" s="16"/>
      <c r="P2247" s="14"/>
      <c r="Q2247" s="12"/>
      <c r="R2247" s="13"/>
    </row>
    <row r="2248" spans="1:18" ht="15.75" customHeight="1">
      <c r="A2248" s="1"/>
      <c r="B2248" s="6" t="s">
        <v>14</v>
      </c>
      <c r="C2248" s="6">
        <v>1185732</v>
      </c>
      <c r="D2248" s="7">
        <v>44234</v>
      </c>
      <c r="E2248" s="6" t="s">
        <v>46</v>
      </c>
      <c r="F2248" s="6" t="s">
        <v>86</v>
      </c>
      <c r="G2248" s="6" t="s">
        <v>87</v>
      </c>
      <c r="H2248" s="6" t="s">
        <v>21</v>
      </c>
      <c r="I2248" s="8">
        <v>0.5</v>
      </c>
      <c r="J2248" s="9">
        <v>7000</v>
      </c>
      <c r="K2248" s="10">
        <f t="shared" si="16"/>
        <v>3500</v>
      </c>
      <c r="L2248" s="10">
        <f t="shared" si="17"/>
        <v>1225</v>
      </c>
      <c r="M2248" s="11">
        <v>0.35</v>
      </c>
      <c r="O2248" s="16"/>
      <c r="P2248" s="14"/>
      <c r="Q2248" s="12"/>
      <c r="R2248" s="13"/>
    </row>
    <row r="2249" spans="1:18" ht="15.75" customHeight="1">
      <c r="A2249" s="1"/>
      <c r="B2249" s="6" t="s">
        <v>14</v>
      </c>
      <c r="C2249" s="6">
        <v>1185732</v>
      </c>
      <c r="D2249" s="7">
        <v>44234</v>
      </c>
      <c r="E2249" s="6" t="s">
        <v>46</v>
      </c>
      <c r="F2249" s="6" t="s">
        <v>86</v>
      </c>
      <c r="G2249" s="6" t="s">
        <v>87</v>
      </c>
      <c r="H2249" s="6" t="s">
        <v>22</v>
      </c>
      <c r="I2249" s="8">
        <v>0.35</v>
      </c>
      <c r="J2249" s="9">
        <v>8000</v>
      </c>
      <c r="K2249" s="10">
        <f t="shared" si="16"/>
        <v>2800</v>
      </c>
      <c r="L2249" s="10">
        <f t="shared" si="17"/>
        <v>1400</v>
      </c>
      <c r="M2249" s="11">
        <v>0.5</v>
      </c>
      <c r="O2249" s="16"/>
      <c r="P2249" s="14"/>
      <c r="Q2249" s="12"/>
      <c r="R2249" s="13"/>
    </row>
    <row r="2250" spans="1:18" ht="15.75" customHeight="1">
      <c r="A2250" s="1"/>
      <c r="B2250" s="6" t="s">
        <v>14</v>
      </c>
      <c r="C2250" s="6">
        <v>1185732</v>
      </c>
      <c r="D2250" s="7">
        <v>44260</v>
      </c>
      <c r="E2250" s="6" t="s">
        <v>46</v>
      </c>
      <c r="F2250" s="6" t="s">
        <v>86</v>
      </c>
      <c r="G2250" s="6" t="s">
        <v>87</v>
      </c>
      <c r="H2250" s="6" t="s">
        <v>17</v>
      </c>
      <c r="I2250" s="8">
        <v>0.35</v>
      </c>
      <c r="J2250" s="9">
        <v>10200</v>
      </c>
      <c r="K2250" s="10">
        <f t="shared" si="16"/>
        <v>3570</v>
      </c>
      <c r="L2250" s="10">
        <f t="shared" si="17"/>
        <v>1606.5</v>
      </c>
      <c r="M2250" s="11">
        <v>0.45</v>
      </c>
      <c r="O2250" s="16"/>
      <c r="P2250" s="14"/>
      <c r="Q2250" s="12"/>
      <c r="R2250" s="13"/>
    </row>
    <row r="2251" spans="1:18" ht="15.75" customHeight="1">
      <c r="A2251" s="1"/>
      <c r="B2251" s="6" t="s">
        <v>14</v>
      </c>
      <c r="C2251" s="6">
        <v>1185732</v>
      </c>
      <c r="D2251" s="7">
        <v>44260</v>
      </c>
      <c r="E2251" s="6" t="s">
        <v>46</v>
      </c>
      <c r="F2251" s="6" t="s">
        <v>86</v>
      </c>
      <c r="G2251" s="6" t="s">
        <v>87</v>
      </c>
      <c r="H2251" s="6" t="s">
        <v>18</v>
      </c>
      <c r="I2251" s="8">
        <v>0.35</v>
      </c>
      <c r="J2251" s="9">
        <v>7000</v>
      </c>
      <c r="K2251" s="10">
        <f t="shared" si="16"/>
        <v>2450</v>
      </c>
      <c r="L2251" s="10">
        <f t="shared" si="17"/>
        <v>857.5</v>
      </c>
      <c r="M2251" s="11">
        <v>0.35</v>
      </c>
      <c r="O2251" s="16"/>
      <c r="P2251" s="14"/>
      <c r="Q2251" s="12"/>
      <c r="R2251" s="13"/>
    </row>
    <row r="2252" spans="1:18" ht="15.75" customHeight="1">
      <c r="A2252" s="1"/>
      <c r="B2252" s="6" t="s">
        <v>14</v>
      </c>
      <c r="C2252" s="6">
        <v>1185732</v>
      </c>
      <c r="D2252" s="7">
        <v>44260</v>
      </c>
      <c r="E2252" s="6" t="s">
        <v>46</v>
      </c>
      <c r="F2252" s="6" t="s">
        <v>86</v>
      </c>
      <c r="G2252" s="6" t="s">
        <v>87</v>
      </c>
      <c r="H2252" s="6" t="s">
        <v>19</v>
      </c>
      <c r="I2252" s="8">
        <v>0.25</v>
      </c>
      <c r="J2252" s="9">
        <v>7250</v>
      </c>
      <c r="K2252" s="10">
        <f t="shared" si="16"/>
        <v>1812.5</v>
      </c>
      <c r="L2252" s="10">
        <f t="shared" si="17"/>
        <v>453.125</v>
      </c>
      <c r="M2252" s="11">
        <v>0.25</v>
      </c>
      <c r="O2252" s="16"/>
      <c r="P2252" s="14"/>
      <c r="Q2252" s="12"/>
      <c r="R2252" s="13"/>
    </row>
    <row r="2253" spans="1:18" ht="15.75" customHeight="1">
      <c r="A2253" s="1"/>
      <c r="B2253" s="6" t="s">
        <v>14</v>
      </c>
      <c r="C2253" s="6">
        <v>1185732</v>
      </c>
      <c r="D2253" s="7">
        <v>44260</v>
      </c>
      <c r="E2253" s="6" t="s">
        <v>46</v>
      </c>
      <c r="F2253" s="6" t="s">
        <v>86</v>
      </c>
      <c r="G2253" s="6" t="s">
        <v>87</v>
      </c>
      <c r="H2253" s="6" t="s">
        <v>20</v>
      </c>
      <c r="I2253" s="8">
        <v>0.29999999999999993</v>
      </c>
      <c r="J2253" s="9">
        <v>5750</v>
      </c>
      <c r="K2253" s="10">
        <f t="shared" si="16"/>
        <v>1724.9999999999995</v>
      </c>
      <c r="L2253" s="10">
        <f t="shared" si="17"/>
        <v>517.49999999999989</v>
      </c>
      <c r="M2253" s="11">
        <v>0.3</v>
      </c>
      <c r="O2253" s="16"/>
      <c r="P2253" s="14"/>
      <c r="Q2253" s="12"/>
      <c r="R2253" s="13"/>
    </row>
    <row r="2254" spans="1:18" ht="15.75" customHeight="1">
      <c r="A2254" s="1"/>
      <c r="B2254" s="6" t="s">
        <v>14</v>
      </c>
      <c r="C2254" s="6">
        <v>1185732</v>
      </c>
      <c r="D2254" s="7">
        <v>44260</v>
      </c>
      <c r="E2254" s="6" t="s">
        <v>46</v>
      </c>
      <c r="F2254" s="6" t="s">
        <v>86</v>
      </c>
      <c r="G2254" s="6" t="s">
        <v>87</v>
      </c>
      <c r="H2254" s="6" t="s">
        <v>21</v>
      </c>
      <c r="I2254" s="8">
        <v>0.45000000000000007</v>
      </c>
      <c r="J2254" s="9">
        <v>6250</v>
      </c>
      <c r="K2254" s="10">
        <f t="shared" si="16"/>
        <v>2812.5000000000005</v>
      </c>
      <c r="L2254" s="10">
        <f t="shared" si="17"/>
        <v>984.37500000000011</v>
      </c>
      <c r="M2254" s="11">
        <v>0.35</v>
      </c>
      <c r="O2254" s="16"/>
      <c r="P2254" s="14"/>
      <c r="Q2254" s="12"/>
      <c r="R2254" s="13"/>
    </row>
    <row r="2255" spans="1:18" ht="15.75" customHeight="1">
      <c r="A2255" s="1"/>
      <c r="B2255" s="6" t="s">
        <v>14</v>
      </c>
      <c r="C2255" s="6">
        <v>1185732</v>
      </c>
      <c r="D2255" s="7">
        <v>44260</v>
      </c>
      <c r="E2255" s="6" t="s">
        <v>46</v>
      </c>
      <c r="F2255" s="6" t="s">
        <v>86</v>
      </c>
      <c r="G2255" s="6" t="s">
        <v>87</v>
      </c>
      <c r="H2255" s="6" t="s">
        <v>22</v>
      </c>
      <c r="I2255" s="8">
        <v>0.35</v>
      </c>
      <c r="J2255" s="9">
        <v>7250</v>
      </c>
      <c r="K2255" s="10">
        <f t="shared" si="16"/>
        <v>2537.5</v>
      </c>
      <c r="L2255" s="10">
        <f t="shared" si="17"/>
        <v>1268.75</v>
      </c>
      <c r="M2255" s="11">
        <v>0.5</v>
      </c>
      <c r="O2255" s="16"/>
      <c r="P2255" s="14"/>
      <c r="Q2255" s="12"/>
      <c r="R2255" s="13"/>
    </row>
    <row r="2256" spans="1:18" ht="15.75" customHeight="1">
      <c r="A2256" s="1"/>
      <c r="B2256" s="6" t="s">
        <v>14</v>
      </c>
      <c r="C2256" s="6">
        <v>1185732</v>
      </c>
      <c r="D2256" s="7">
        <v>44292</v>
      </c>
      <c r="E2256" s="6" t="s">
        <v>46</v>
      </c>
      <c r="F2256" s="6" t="s">
        <v>86</v>
      </c>
      <c r="G2256" s="6" t="s">
        <v>87</v>
      </c>
      <c r="H2256" s="6" t="s">
        <v>17</v>
      </c>
      <c r="I2256" s="8">
        <v>0.35</v>
      </c>
      <c r="J2256" s="9">
        <v>9750</v>
      </c>
      <c r="K2256" s="10">
        <f t="shared" si="16"/>
        <v>3412.5</v>
      </c>
      <c r="L2256" s="10">
        <f t="shared" si="17"/>
        <v>1535.625</v>
      </c>
      <c r="M2256" s="11">
        <v>0.45</v>
      </c>
      <c r="O2256" s="16"/>
      <c r="P2256" s="14"/>
      <c r="Q2256" s="12"/>
      <c r="R2256" s="13"/>
    </row>
    <row r="2257" spans="1:18" ht="15.75" customHeight="1">
      <c r="A2257" s="1"/>
      <c r="B2257" s="6" t="s">
        <v>14</v>
      </c>
      <c r="C2257" s="6">
        <v>1185732</v>
      </c>
      <c r="D2257" s="7">
        <v>44292</v>
      </c>
      <c r="E2257" s="6" t="s">
        <v>46</v>
      </c>
      <c r="F2257" s="6" t="s">
        <v>86</v>
      </c>
      <c r="G2257" s="6" t="s">
        <v>87</v>
      </c>
      <c r="H2257" s="6" t="s">
        <v>18</v>
      </c>
      <c r="I2257" s="8">
        <v>0.35</v>
      </c>
      <c r="J2257" s="9">
        <v>6750</v>
      </c>
      <c r="K2257" s="10">
        <f t="shared" si="16"/>
        <v>2362.5</v>
      </c>
      <c r="L2257" s="10">
        <f t="shared" si="17"/>
        <v>826.875</v>
      </c>
      <c r="M2257" s="11">
        <v>0.35</v>
      </c>
      <c r="O2257" s="16"/>
      <c r="P2257" s="14"/>
      <c r="Q2257" s="12"/>
      <c r="R2257" s="13"/>
    </row>
    <row r="2258" spans="1:18" ht="15.75" customHeight="1">
      <c r="A2258" s="1"/>
      <c r="B2258" s="6" t="s">
        <v>14</v>
      </c>
      <c r="C2258" s="6">
        <v>1185732</v>
      </c>
      <c r="D2258" s="7">
        <v>44292</v>
      </c>
      <c r="E2258" s="6" t="s">
        <v>46</v>
      </c>
      <c r="F2258" s="6" t="s">
        <v>86</v>
      </c>
      <c r="G2258" s="6" t="s">
        <v>87</v>
      </c>
      <c r="H2258" s="6" t="s">
        <v>19</v>
      </c>
      <c r="I2258" s="8">
        <v>0.25</v>
      </c>
      <c r="J2258" s="9">
        <v>6750</v>
      </c>
      <c r="K2258" s="10">
        <f t="shared" si="16"/>
        <v>1687.5</v>
      </c>
      <c r="L2258" s="10">
        <f t="shared" si="17"/>
        <v>421.875</v>
      </c>
      <c r="M2258" s="11">
        <v>0.25</v>
      </c>
      <c r="O2258" s="16"/>
      <c r="P2258" s="14"/>
      <c r="Q2258" s="12"/>
      <c r="R2258" s="13"/>
    </row>
    <row r="2259" spans="1:18" ht="15.75" customHeight="1">
      <c r="A2259" s="1"/>
      <c r="B2259" s="6" t="s">
        <v>14</v>
      </c>
      <c r="C2259" s="6">
        <v>1185732</v>
      </c>
      <c r="D2259" s="7">
        <v>44292</v>
      </c>
      <c r="E2259" s="6" t="s">
        <v>46</v>
      </c>
      <c r="F2259" s="6" t="s">
        <v>86</v>
      </c>
      <c r="G2259" s="6" t="s">
        <v>87</v>
      </c>
      <c r="H2259" s="6" t="s">
        <v>20</v>
      </c>
      <c r="I2259" s="8">
        <v>0.29999999999999993</v>
      </c>
      <c r="J2259" s="9">
        <v>6000</v>
      </c>
      <c r="K2259" s="10">
        <f t="shared" si="16"/>
        <v>1799.9999999999995</v>
      </c>
      <c r="L2259" s="10">
        <f t="shared" si="17"/>
        <v>539.99999999999989</v>
      </c>
      <c r="M2259" s="11">
        <v>0.3</v>
      </c>
      <c r="O2259" s="16"/>
      <c r="P2259" s="14"/>
      <c r="Q2259" s="12"/>
      <c r="R2259" s="13"/>
    </row>
    <row r="2260" spans="1:18" ht="15.75" customHeight="1">
      <c r="A2260" s="1"/>
      <c r="B2260" s="6" t="s">
        <v>14</v>
      </c>
      <c r="C2260" s="6">
        <v>1185732</v>
      </c>
      <c r="D2260" s="7">
        <v>44292</v>
      </c>
      <c r="E2260" s="6" t="s">
        <v>46</v>
      </c>
      <c r="F2260" s="6" t="s">
        <v>86</v>
      </c>
      <c r="G2260" s="6" t="s">
        <v>87</v>
      </c>
      <c r="H2260" s="6" t="s">
        <v>21</v>
      </c>
      <c r="I2260" s="8">
        <v>0.5</v>
      </c>
      <c r="J2260" s="9">
        <v>6250</v>
      </c>
      <c r="K2260" s="10">
        <f t="shared" si="16"/>
        <v>3125</v>
      </c>
      <c r="L2260" s="10">
        <f t="shared" si="17"/>
        <v>1093.75</v>
      </c>
      <c r="M2260" s="11">
        <v>0.35</v>
      </c>
      <c r="O2260" s="16"/>
      <c r="P2260" s="14"/>
      <c r="Q2260" s="12"/>
      <c r="R2260" s="13"/>
    </row>
    <row r="2261" spans="1:18" ht="15.75" customHeight="1">
      <c r="A2261" s="1"/>
      <c r="B2261" s="6" t="s">
        <v>14</v>
      </c>
      <c r="C2261" s="6">
        <v>1185732</v>
      </c>
      <c r="D2261" s="7">
        <v>44292</v>
      </c>
      <c r="E2261" s="6" t="s">
        <v>46</v>
      </c>
      <c r="F2261" s="6" t="s">
        <v>86</v>
      </c>
      <c r="G2261" s="6" t="s">
        <v>87</v>
      </c>
      <c r="H2261" s="6" t="s">
        <v>22</v>
      </c>
      <c r="I2261" s="8">
        <v>0.4</v>
      </c>
      <c r="J2261" s="9">
        <v>7750</v>
      </c>
      <c r="K2261" s="10">
        <f t="shared" si="16"/>
        <v>3100</v>
      </c>
      <c r="L2261" s="10">
        <f t="shared" si="17"/>
        <v>1550</v>
      </c>
      <c r="M2261" s="11">
        <v>0.5</v>
      </c>
      <c r="O2261" s="16"/>
      <c r="P2261" s="14"/>
      <c r="Q2261" s="12"/>
      <c r="R2261" s="13"/>
    </row>
    <row r="2262" spans="1:18" ht="15.75" customHeight="1">
      <c r="A2262" s="1"/>
      <c r="B2262" s="6" t="s">
        <v>14</v>
      </c>
      <c r="C2262" s="6">
        <v>1185732</v>
      </c>
      <c r="D2262" s="7">
        <v>44321</v>
      </c>
      <c r="E2262" s="6" t="s">
        <v>46</v>
      </c>
      <c r="F2262" s="6" t="s">
        <v>86</v>
      </c>
      <c r="G2262" s="6" t="s">
        <v>87</v>
      </c>
      <c r="H2262" s="6" t="s">
        <v>17</v>
      </c>
      <c r="I2262" s="8">
        <v>0.5</v>
      </c>
      <c r="J2262" s="9">
        <v>10450</v>
      </c>
      <c r="K2262" s="10">
        <f t="shared" si="16"/>
        <v>5225</v>
      </c>
      <c r="L2262" s="10">
        <f t="shared" si="17"/>
        <v>2351.25</v>
      </c>
      <c r="M2262" s="11">
        <v>0.45</v>
      </c>
      <c r="O2262" s="16"/>
      <c r="P2262" s="14"/>
      <c r="Q2262" s="12"/>
      <c r="R2262" s="13"/>
    </row>
    <row r="2263" spans="1:18" ht="15.75" customHeight="1">
      <c r="A2263" s="1"/>
      <c r="B2263" s="6" t="s">
        <v>14</v>
      </c>
      <c r="C2263" s="6">
        <v>1185732</v>
      </c>
      <c r="D2263" s="7">
        <v>44321</v>
      </c>
      <c r="E2263" s="6" t="s">
        <v>46</v>
      </c>
      <c r="F2263" s="6" t="s">
        <v>86</v>
      </c>
      <c r="G2263" s="6" t="s">
        <v>87</v>
      </c>
      <c r="H2263" s="6" t="s">
        <v>18</v>
      </c>
      <c r="I2263" s="8">
        <v>0.5</v>
      </c>
      <c r="J2263" s="9">
        <v>7500</v>
      </c>
      <c r="K2263" s="10">
        <f t="shared" si="16"/>
        <v>3750</v>
      </c>
      <c r="L2263" s="10">
        <f t="shared" si="17"/>
        <v>1312.5</v>
      </c>
      <c r="M2263" s="11">
        <v>0.35</v>
      </c>
      <c r="O2263" s="16"/>
      <c r="P2263" s="14"/>
      <c r="Q2263" s="12"/>
      <c r="R2263" s="13"/>
    </row>
    <row r="2264" spans="1:18" ht="15.75" customHeight="1">
      <c r="A2264" s="1"/>
      <c r="B2264" s="6" t="s">
        <v>14</v>
      </c>
      <c r="C2264" s="6">
        <v>1185732</v>
      </c>
      <c r="D2264" s="7">
        <v>44321</v>
      </c>
      <c r="E2264" s="6" t="s">
        <v>46</v>
      </c>
      <c r="F2264" s="6" t="s">
        <v>86</v>
      </c>
      <c r="G2264" s="6" t="s">
        <v>87</v>
      </c>
      <c r="H2264" s="6" t="s">
        <v>19</v>
      </c>
      <c r="I2264" s="8">
        <v>0.45</v>
      </c>
      <c r="J2264" s="9">
        <v>7250</v>
      </c>
      <c r="K2264" s="10">
        <f t="shared" si="16"/>
        <v>3262.5</v>
      </c>
      <c r="L2264" s="10">
        <f t="shared" si="17"/>
        <v>815.625</v>
      </c>
      <c r="M2264" s="11">
        <v>0.25</v>
      </c>
      <c r="O2264" s="16"/>
      <c r="P2264" s="14"/>
      <c r="Q2264" s="12"/>
      <c r="R2264" s="13"/>
    </row>
    <row r="2265" spans="1:18" ht="15.75" customHeight="1">
      <c r="A2265" s="1"/>
      <c r="B2265" s="6" t="s">
        <v>14</v>
      </c>
      <c r="C2265" s="6">
        <v>1185732</v>
      </c>
      <c r="D2265" s="7">
        <v>44321</v>
      </c>
      <c r="E2265" s="6" t="s">
        <v>46</v>
      </c>
      <c r="F2265" s="6" t="s">
        <v>86</v>
      </c>
      <c r="G2265" s="6" t="s">
        <v>87</v>
      </c>
      <c r="H2265" s="6" t="s">
        <v>20</v>
      </c>
      <c r="I2265" s="8">
        <v>0.45</v>
      </c>
      <c r="J2265" s="9">
        <v>6750</v>
      </c>
      <c r="K2265" s="10">
        <f t="shared" si="16"/>
        <v>3037.5</v>
      </c>
      <c r="L2265" s="10">
        <f t="shared" si="17"/>
        <v>911.25</v>
      </c>
      <c r="M2265" s="11">
        <v>0.3</v>
      </c>
      <c r="O2265" s="16"/>
      <c r="P2265" s="14"/>
      <c r="Q2265" s="12"/>
      <c r="R2265" s="13"/>
    </row>
    <row r="2266" spans="1:18" ht="15.75" customHeight="1">
      <c r="A2266" s="1"/>
      <c r="B2266" s="6" t="s">
        <v>14</v>
      </c>
      <c r="C2266" s="6">
        <v>1185732</v>
      </c>
      <c r="D2266" s="7">
        <v>44321</v>
      </c>
      <c r="E2266" s="6" t="s">
        <v>46</v>
      </c>
      <c r="F2266" s="6" t="s">
        <v>86</v>
      </c>
      <c r="G2266" s="6" t="s">
        <v>87</v>
      </c>
      <c r="H2266" s="6" t="s">
        <v>21</v>
      </c>
      <c r="I2266" s="8">
        <v>0.54999999999999993</v>
      </c>
      <c r="J2266" s="9">
        <v>7000</v>
      </c>
      <c r="K2266" s="10">
        <f t="shared" si="16"/>
        <v>3849.9999999999995</v>
      </c>
      <c r="L2266" s="10">
        <f t="shared" si="17"/>
        <v>1347.4999999999998</v>
      </c>
      <c r="M2266" s="11">
        <v>0.35</v>
      </c>
      <c r="O2266" s="16"/>
      <c r="P2266" s="14"/>
      <c r="Q2266" s="12"/>
      <c r="R2266" s="13"/>
    </row>
    <row r="2267" spans="1:18" ht="15.75" customHeight="1">
      <c r="A2267" s="1"/>
      <c r="B2267" s="6" t="s">
        <v>14</v>
      </c>
      <c r="C2267" s="6">
        <v>1185732</v>
      </c>
      <c r="D2267" s="7">
        <v>44321</v>
      </c>
      <c r="E2267" s="6" t="s">
        <v>46</v>
      </c>
      <c r="F2267" s="6" t="s">
        <v>86</v>
      </c>
      <c r="G2267" s="6" t="s">
        <v>87</v>
      </c>
      <c r="H2267" s="6" t="s">
        <v>22</v>
      </c>
      <c r="I2267" s="8">
        <v>0.6</v>
      </c>
      <c r="J2267" s="9">
        <v>8000</v>
      </c>
      <c r="K2267" s="10">
        <f t="shared" si="16"/>
        <v>4800</v>
      </c>
      <c r="L2267" s="10">
        <f t="shared" si="17"/>
        <v>2400</v>
      </c>
      <c r="M2267" s="11">
        <v>0.5</v>
      </c>
      <c r="O2267" s="16"/>
      <c r="P2267" s="14"/>
      <c r="Q2267" s="12"/>
      <c r="R2267" s="13"/>
    </row>
    <row r="2268" spans="1:18" ht="15.75" customHeight="1">
      <c r="A2268" s="1"/>
      <c r="B2268" s="6" t="s">
        <v>14</v>
      </c>
      <c r="C2268" s="6">
        <v>1185732</v>
      </c>
      <c r="D2268" s="7">
        <v>44354</v>
      </c>
      <c r="E2268" s="6" t="s">
        <v>46</v>
      </c>
      <c r="F2268" s="6" t="s">
        <v>86</v>
      </c>
      <c r="G2268" s="6" t="s">
        <v>87</v>
      </c>
      <c r="H2268" s="6" t="s">
        <v>17</v>
      </c>
      <c r="I2268" s="8">
        <v>0.54999999999999993</v>
      </c>
      <c r="J2268" s="9">
        <v>10500</v>
      </c>
      <c r="K2268" s="10">
        <f t="shared" si="16"/>
        <v>5774.9999999999991</v>
      </c>
      <c r="L2268" s="10">
        <f t="shared" si="17"/>
        <v>2598.7499999999995</v>
      </c>
      <c r="M2268" s="11">
        <v>0.45</v>
      </c>
      <c r="O2268" s="16"/>
      <c r="P2268" s="14"/>
      <c r="Q2268" s="12"/>
      <c r="R2268" s="13"/>
    </row>
    <row r="2269" spans="1:18" ht="15.75" customHeight="1">
      <c r="A2269" s="1"/>
      <c r="B2269" s="6" t="s">
        <v>14</v>
      </c>
      <c r="C2269" s="6">
        <v>1185732</v>
      </c>
      <c r="D2269" s="7">
        <v>44354</v>
      </c>
      <c r="E2269" s="6" t="s">
        <v>46</v>
      </c>
      <c r="F2269" s="6" t="s">
        <v>86</v>
      </c>
      <c r="G2269" s="6" t="s">
        <v>87</v>
      </c>
      <c r="H2269" s="6" t="s">
        <v>18</v>
      </c>
      <c r="I2269" s="8">
        <v>0.5</v>
      </c>
      <c r="J2269" s="9">
        <v>8000</v>
      </c>
      <c r="K2269" s="10">
        <f t="shared" si="16"/>
        <v>4000</v>
      </c>
      <c r="L2269" s="10">
        <f t="shared" si="17"/>
        <v>1400</v>
      </c>
      <c r="M2269" s="11">
        <v>0.35</v>
      </c>
      <c r="O2269" s="16"/>
      <c r="P2269" s="14"/>
      <c r="Q2269" s="12"/>
      <c r="R2269" s="13"/>
    </row>
    <row r="2270" spans="1:18" ht="15.75" customHeight="1">
      <c r="A2270" s="1"/>
      <c r="B2270" s="6" t="s">
        <v>14</v>
      </c>
      <c r="C2270" s="6">
        <v>1185732</v>
      </c>
      <c r="D2270" s="7">
        <v>44354</v>
      </c>
      <c r="E2270" s="6" t="s">
        <v>46</v>
      </c>
      <c r="F2270" s="6" t="s">
        <v>86</v>
      </c>
      <c r="G2270" s="6" t="s">
        <v>87</v>
      </c>
      <c r="H2270" s="6" t="s">
        <v>19</v>
      </c>
      <c r="I2270" s="8">
        <v>0.5</v>
      </c>
      <c r="J2270" s="9">
        <v>7750</v>
      </c>
      <c r="K2270" s="10">
        <f t="shared" si="16"/>
        <v>3875</v>
      </c>
      <c r="L2270" s="10">
        <f t="shared" si="17"/>
        <v>968.75</v>
      </c>
      <c r="M2270" s="11">
        <v>0.25</v>
      </c>
      <c r="O2270" s="16"/>
      <c r="P2270" s="14"/>
      <c r="Q2270" s="12"/>
      <c r="R2270" s="13"/>
    </row>
    <row r="2271" spans="1:18" ht="15.75" customHeight="1">
      <c r="A2271" s="1"/>
      <c r="B2271" s="6" t="s">
        <v>14</v>
      </c>
      <c r="C2271" s="6">
        <v>1185732</v>
      </c>
      <c r="D2271" s="7">
        <v>44354</v>
      </c>
      <c r="E2271" s="6" t="s">
        <v>46</v>
      </c>
      <c r="F2271" s="6" t="s">
        <v>86</v>
      </c>
      <c r="G2271" s="6" t="s">
        <v>87</v>
      </c>
      <c r="H2271" s="6" t="s">
        <v>20</v>
      </c>
      <c r="I2271" s="8">
        <v>0.5</v>
      </c>
      <c r="J2271" s="9">
        <v>7500</v>
      </c>
      <c r="K2271" s="10">
        <f t="shared" si="16"/>
        <v>3750</v>
      </c>
      <c r="L2271" s="10">
        <f t="shared" si="17"/>
        <v>1125</v>
      </c>
      <c r="M2271" s="11">
        <v>0.3</v>
      </c>
      <c r="O2271" s="16"/>
      <c r="P2271" s="14"/>
      <c r="Q2271" s="12"/>
      <c r="R2271" s="13"/>
    </row>
    <row r="2272" spans="1:18" ht="15.75" customHeight="1">
      <c r="A2272" s="1"/>
      <c r="B2272" s="6" t="s">
        <v>14</v>
      </c>
      <c r="C2272" s="6">
        <v>1185732</v>
      </c>
      <c r="D2272" s="7">
        <v>44354</v>
      </c>
      <c r="E2272" s="6" t="s">
        <v>46</v>
      </c>
      <c r="F2272" s="6" t="s">
        <v>86</v>
      </c>
      <c r="G2272" s="6" t="s">
        <v>87</v>
      </c>
      <c r="H2272" s="6" t="s">
        <v>21</v>
      </c>
      <c r="I2272" s="8">
        <v>0.65</v>
      </c>
      <c r="J2272" s="9">
        <v>7500</v>
      </c>
      <c r="K2272" s="10">
        <f t="shared" si="16"/>
        <v>4875</v>
      </c>
      <c r="L2272" s="10">
        <f t="shared" si="17"/>
        <v>1706.25</v>
      </c>
      <c r="M2272" s="11">
        <v>0.35</v>
      </c>
      <c r="O2272" s="16"/>
      <c r="P2272" s="14"/>
      <c r="Q2272" s="12"/>
      <c r="R2272" s="13"/>
    </row>
    <row r="2273" spans="1:18" ht="15.75" customHeight="1">
      <c r="A2273" s="1"/>
      <c r="B2273" s="6" t="s">
        <v>14</v>
      </c>
      <c r="C2273" s="6">
        <v>1185732</v>
      </c>
      <c r="D2273" s="7">
        <v>44354</v>
      </c>
      <c r="E2273" s="6" t="s">
        <v>46</v>
      </c>
      <c r="F2273" s="6" t="s">
        <v>86</v>
      </c>
      <c r="G2273" s="6" t="s">
        <v>87</v>
      </c>
      <c r="H2273" s="6" t="s">
        <v>22</v>
      </c>
      <c r="I2273" s="8">
        <v>0.70000000000000007</v>
      </c>
      <c r="J2273" s="9">
        <v>9250</v>
      </c>
      <c r="K2273" s="10">
        <f t="shared" si="16"/>
        <v>6475.0000000000009</v>
      </c>
      <c r="L2273" s="10">
        <f t="shared" si="17"/>
        <v>3237.5000000000005</v>
      </c>
      <c r="M2273" s="11">
        <v>0.5</v>
      </c>
      <c r="O2273" s="16"/>
      <c r="P2273" s="14"/>
      <c r="Q2273" s="12"/>
      <c r="R2273" s="13"/>
    </row>
    <row r="2274" spans="1:18" ht="15.75" customHeight="1">
      <c r="A2274" s="1"/>
      <c r="B2274" s="6" t="s">
        <v>14</v>
      </c>
      <c r="C2274" s="6">
        <v>1185732</v>
      </c>
      <c r="D2274" s="7">
        <v>44382</v>
      </c>
      <c r="E2274" s="6" t="s">
        <v>46</v>
      </c>
      <c r="F2274" s="6" t="s">
        <v>86</v>
      </c>
      <c r="G2274" s="6" t="s">
        <v>87</v>
      </c>
      <c r="H2274" s="6" t="s">
        <v>17</v>
      </c>
      <c r="I2274" s="8">
        <v>0.65</v>
      </c>
      <c r="J2274" s="9">
        <v>11500</v>
      </c>
      <c r="K2274" s="10">
        <f t="shared" si="16"/>
        <v>7475</v>
      </c>
      <c r="L2274" s="10">
        <f t="shared" si="17"/>
        <v>3363.75</v>
      </c>
      <c r="M2274" s="11">
        <v>0.45</v>
      </c>
      <c r="O2274" s="16"/>
      <c r="P2274" s="14"/>
      <c r="Q2274" s="12"/>
      <c r="R2274" s="13"/>
    </row>
    <row r="2275" spans="1:18" ht="15.75" customHeight="1">
      <c r="A2275" s="1"/>
      <c r="B2275" s="6" t="s">
        <v>14</v>
      </c>
      <c r="C2275" s="6">
        <v>1185732</v>
      </c>
      <c r="D2275" s="7">
        <v>44382</v>
      </c>
      <c r="E2275" s="6" t="s">
        <v>46</v>
      </c>
      <c r="F2275" s="6" t="s">
        <v>86</v>
      </c>
      <c r="G2275" s="6" t="s">
        <v>87</v>
      </c>
      <c r="H2275" s="6" t="s">
        <v>18</v>
      </c>
      <c r="I2275" s="8">
        <v>0.60000000000000009</v>
      </c>
      <c r="J2275" s="9">
        <v>9000</v>
      </c>
      <c r="K2275" s="10">
        <f t="shared" si="16"/>
        <v>5400.0000000000009</v>
      </c>
      <c r="L2275" s="10">
        <f t="shared" si="17"/>
        <v>1890.0000000000002</v>
      </c>
      <c r="M2275" s="11">
        <v>0.35</v>
      </c>
      <c r="O2275" s="16"/>
      <c r="P2275" s="14"/>
      <c r="Q2275" s="12"/>
      <c r="R2275" s="13"/>
    </row>
    <row r="2276" spans="1:18" ht="15.75" customHeight="1">
      <c r="A2276" s="1"/>
      <c r="B2276" s="6" t="s">
        <v>14</v>
      </c>
      <c r="C2276" s="6">
        <v>1185732</v>
      </c>
      <c r="D2276" s="7">
        <v>44382</v>
      </c>
      <c r="E2276" s="6" t="s">
        <v>46</v>
      </c>
      <c r="F2276" s="6" t="s">
        <v>86</v>
      </c>
      <c r="G2276" s="6" t="s">
        <v>87</v>
      </c>
      <c r="H2276" s="6" t="s">
        <v>19</v>
      </c>
      <c r="I2276" s="8">
        <v>0.55000000000000004</v>
      </c>
      <c r="J2276" s="9">
        <v>8250</v>
      </c>
      <c r="K2276" s="10">
        <f t="shared" si="16"/>
        <v>4537.5</v>
      </c>
      <c r="L2276" s="10">
        <f t="shared" si="17"/>
        <v>1134.375</v>
      </c>
      <c r="M2276" s="11">
        <v>0.25</v>
      </c>
      <c r="O2276" s="16"/>
      <c r="P2276" s="14"/>
      <c r="Q2276" s="12"/>
      <c r="R2276" s="13"/>
    </row>
    <row r="2277" spans="1:18" ht="15.75" customHeight="1">
      <c r="A2277" s="1"/>
      <c r="B2277" s="6" t="s">
        <v>14</v>
      </c>
      <c r="C2277" s="6">
        <v>1185732</v>
      </c>
      <c r="D2277" s="7">
        <v>44382</v>
      </c>
      <c r="E2277" s="6" t="s">
        <v>46</v>
      </c>
      <c r="F2277" s="6" t="s">
        <v>86</v>
      </c>
      <c r="G2277" s="6" t="s">
        <v>87</v>
      </c>
      <c r="H2277" s="6" t="s">
        <v>20</v>
      </c>
      <c r="I2277" s="8">
        <v>0.55000000000000004</v>
      </c>
      <c r="J2277" s="9">
        <v>7750</v>
      </c>
      <c r="K2277" s="10">
        <f t="shared" si="16"/>
        <v>4262.5</v>
      </c>
      <c r="L2277" s="10">
        <f t="shared" si="17"/>
        <v>1278.75</v>
      </c>
      <c r="M2277" s="11">
        <v>0.3</v>
      </c>
      <c r="O2277" s="16"/>
      <c r="P2277" s="14"/>
      <c r="Q2277" s="12"/>
      <c r="R2277" s="13"/>
    </row>
    <row r="2278" spans="1:18" ht="15.75" customHeight="1">
      <c r="A2278" s="1"/>
      <c r="B2278" s="6" t="s">
        <v>14</v>
      </c>
      <c r="C2278" s="6">
        <v>1185732</v>
      </c>
      <c r="D2278" s="7">
        <v>44382</v>
      </c>
      <c r="E2278" s="6" t="s">
        <v>46</v>
      </c>
      <c r="F2278" s="6" t="s">
        <v>86</v>
      </c>
      <c r="G2278" s="6" t="s">
        <v>87</v>
      </c>
      <c r="H2278" s="6" t="s">
        <v>21</v>
      </c>
      <c r="I2278" s="8">
        <v>0.65</v>
      </c>
      <c r="J2278" s="9">
        <v>8000</v>
      </c>
      <c r="K2278" s="10">
        <f t="shared" si="16"/>
        <v>5200</v>
      </c>
      <c r="L2278" s="10">
        <f t="shared" si="17"/>
        <v>1819.9999999999998</v>
      </c>
      <c r="M2278" s="11">
        <v>0.35</v>
      </c>
      <c r="O2278" s="16"/>
      <c r="P2278" s="14"/>
      <c r="Q2278" s="12"/>
      <c r="R2278" s="13"/>
    </row>
    <row r="2279" spans="1:18" ht="15.75" customHeight="1">
      <c r="A2279" s="1"/>
      <c r="B2279" s="6" t="s">
        <v>14</v>
      </c>
      <c r="C2279" s="6">
        <v>1185732</v>
      </c>
      <c r="D2279" s="7">
        <v>44382</v>
      </c>
      <c r="E2279" s="6" t="s">
        <v>46</v>
      </c>
      <c r="F2279" s="6" t="s">
        <v>86</v>
      </c>
      <c r="G2279" s="6" t="s">
        <v>87</v>
      </c>
      <c r="H2279" s="6" t="s">
        <v>22</v>
      </c>
      <c r="I2279" s="8">
        <v>0.70000000000000007</v>
      </c>
      <c r="J2279" s="9">
        <v>9750</v>
      </c>
      <c r="K2279" s="10">
        <f t="shared" si="16"/>
        <v>6825.0000000000009</v>
      </c>
      <c r="L2279" s="10">
        <f t="shared" si="17"/>
        <v>3412.5000000000005</v>
      </c>
      <c r="M2279" s="11">
        <v>0.5</v>
      </c>
      <c r="O2279" s="16"/>
      <c r="P2279" s="14"/>
      <c r="Q2279" s="12"/>
      <c r="R2279" s="13"/>
    </row>
    <row r="2280" spans="1:18" ht="15.75" customHeight="1">
      <c r="A2280" s="1"/>
      <c r="B2280" s="6" t="s">
        <v>14</v>
      </c>
      <c r="C2280" s="6">
        <v>1185732</v>
      </c>
      <c r="D2280" s="7">
        <v>44414</v>
      </c>
      <c r="E2280" s="6" t="s">
        <v>46</v>
      </c>
      <c r="F2280" s="6" t="s">
        <v>86</v>
      </c>
      <c r="G2280" s="6" t="s">
        <v>87</v>
      </c>
      <c r="H2280" s="6" t="s">
        <v>17</v>
      </c>
      <c r="I2280" s="8">
        <v>0.65</v>
      </c>
      <c r="J2280" s="9">
        <v>11250</v>
      </c>
      <c r="K2280" s="10">
        <f t="shared" si="16"/>
        <v>7312.5</v>
      </c>
      <c r="L2280" s="10">
        <f t="shared" si="17"/>
        <v>3290.625</v>
      </c>
      <c r="M2280" s="11">
        <v>0.45</v>
      </c>
      <c r="O2280" s="16"/>
      <c r="P2280" s="14"/>
      <c r="Q2280" s="12"/>
      <c r="R2280" s="13"/>
    </row>
    <row r="2281" spans="1:18" ht="15.75" customHeight="1">
      <c r="A2281" s="1"/>
      <c r="B2281" s="6" t="s">
        <v>14</v>
      </c>
      <c r="C2281" s="6">
        <v>1185732</v>
      </c>
      <c r="D2281" s="7">
        <v>44414</v>
      </c>
      <c r="E2281" s="6" t="s">
        <v>46</v>
      </c>
      <c r="F2281" s="6" t="s">
        <v>86</v>
      </c>
      <c r="G2281" s="6" t="s">
        <v>87</v>
      </c>
      <c r="H2281" s="6" t="s">
        <v>18</v>
      </c>
      <c r="I2281" s="8">
        <v>0.60000000000000009</v>
      </c>
      <c r="J2281" s="9">
        <v>9000</v>
      </c>
      <c r="K2281" s="10">
        <f t="shared" si="16"/>
        <v>5400.0000000000009</v>
      </c>
      <c r="L2281" s="10">
        <f t="shared" si="17"/>
        <v>1890.0000000000002</v>
      </c>
      <c r="M2281" s="11">
        <v>0.35</v>
      </c>
      <c r="O2281" s="16"/>
      <c r="P2281" s="14"/>
      <c r="Q2281" s="12"/>
      <c r="R2281" s="13"/>
    </row>
    <row r="2282" spans="1:18" ht="15.75" customHeight="1">
      <c r="A2282" s="1"/>
      <c r="B2282" s="6" t="s">
        <v>14</v>
      </c>
      <c r="C2282" s="6">
        <v>1185732</v>
      </c>
      <c r="D2282" s="7">
        <v>44414</v>
      </c>
      <c r="E2282" s="6" t="s">
        <v>46</v>
      </c>
      <c r="F2282" s="6" t="s">
        <v>86</v>
      </c>
      <c r="G2282" s="6" t="s">
        <v>87</v>
      </c>
      <c r="H2282" s="6" t="s">
        <v>19</v>
      </c>
      <c r="I2282" s="8">
        <v>0.55000000000000004</v>
      </c>
      <c r="J2282" s="9">
        <v>8250</v>
      </c>
      <c r="K2282" s="10">
        <f t="shared" si="16"/>
        <v>4537.5</v>
      </c>
      <c r="L2282" s="10">
        <f t="shared" si="17"/>
        <v>1134.375</v>
      </c>
      <c r="M2282" s="11">
        <v>0.25</v>
      </c>
      <c r="O2282" s="16"/>
      <c r="P2282" s="14"/>
      <c r="Q2282" s="12"/>
      <c r="R2282" s="13"/>
    </row>
    <row r="2283" spans="1:18" ht="15.75" customHeight="1">
      <c r="A2283" s="1"/>
      <c r="B2283" s="6" t="s">
        <v>14</v>
      </c>
      <c r="C2283" s="6">
        <v>1185732</v>
      </c>
      <c r="D2283" s="7">
        <v>44414</v>
      </c>
      <c r="E2283" s="6" t="s">
        <v>46</v>
      </c>
      <c r="F2283" s="6" t="s">
        <v>86</v>
      </c>
      <c r="G2283" s="6" t="s">
        <v>87</v>
      </c>
      <c r="H2283" s="6" t="s">
        <v>20</v>
      </c>
      <c r="I2283" s="8">
        <v>0.45</v>
      </c>
      <c r="J2283" s="9">
        <v>7750</v>
      </c>
      <c r="K2283" s="10">
        <f t="shared" si="16"/>
        <v>3487.5</v>
      </c>
      <c r="L2283" s="10">
        <f t="shared" si="17"/>
        <v>1046.25</v>
      </c>
      <c r="M2283" s="11">
        <v>0.3</v>
      </c>
      <c r="O2283" s="16"/>
      <c r="P2283" s="14"/>
      <c r="Q2283" s="12"/>
      <c r="R2283" s="13"/>
    </row>
    <row r="2284" spans="1:18" ht="15.75" customHeight="1">
      <c r="A2284" s="1"/>
      <c r="B2284" s="6" t="s">
        <v>14</v>
      </c>
      <c r="C2284" s="6">
        <v>1185732</v>
      </c>
      <c r="D2284" s="7">
        <v>44414</v>
      </c>
      <c r="E2284" s="6" t="s">
        <v>46</v>
      </c>
      <c r="F2284" s="6" t="s">
        <v>86</v>
      </c>
      <c r="G2284" s="6" t="s">
        <v>87</v>
      </c>
      <c r="H2284" s="6" t="s">
        <v>21</v>
      </c>
      <c r="I2284" s="8">
        <v>0.55000000000000004</v>
      </c>
      <c r="J2284" s="9">
        <v>7500</v>
      </c>
      <c r="K2284" s="10">
        <f t="shared" si="16"/>
        <v>4125</v>
      </c>
      <c r="L2284" s="10">
        <f t="shared" si="17"/>
        <v>1443.75</v>
      </c>
      <c r="M2284" s="11">
        <v>0.35</v>
      </c>
      <c r="O2284" s="16"/>
      <c r="P2284" s="14"/>
      <c r="Q2284" s="12"/>
      <c r="R2284" s="13"/>
    </row>
    <row r="2285" spans="1:18" ht="15.75" customHeight="1">
      <c r="A2285" s="1"/>
      <c r="B2285" s="6" t="s">
        <v>14</v>
      </c>
      <c r="C2285" s="6">
        <v>1185732</v>
      </c>
      <c r="D2285" s="7">
        <v>44414</v>
      </c>
      <c r="E2285" s="6" t="s">
        <v>46</v>
      </c>
      <c r="F2285" s="6" t="s">
        <v>86</v>
      </c>
      <c r="G2285" s="6" t="s">
        <v>87</v>
      </c>
      <c r="H2285" s="6" t="s">
        <v>22</v>
      </c>
      <c r="I2285" s="8">
        <v>0.60000000000000009</v>
      </c>
      <c r="J2285" s="9">
        <v>9250</v>
      </c>
      <c r="K2285" s="10">
        <f t="shared" si="16"/>
        <v>5550.0000000000009</v>
      </c>
      <c r="L2285" s="10">
        <f t="shared" si="17"/>
        <v>2775.0000000000005</v>
      </c>
      <c r="M2285" s="11">
        <v>0.5</v>
      </c>
      <c r="O2285" s="16"/>
      <c r="P2285" s="14"/>
      <c r="Q2285" s="12"/>
      <c r="R2285" s="13"/>
    </row>
    <row r="2286" spans="1:18" ht="15.75" customHeight="1">
      <c r="A2286" s="1"/>
      <c r="B2286" s="6" t="s">
        <v>14</v>
      </c>
      <c r="C2286" s="6">
        <v>1185732</v>
      </c>
      <c r="D2286" s="7">
        <v>44444</v>
      </c>
      <c r="E2286" s="6" t="s">
        <v>46</v>
      </c>
      <c r="F2286" s="6" t="s">
        <v>86</v>
      </c>
      <c r="G2286" s="6" t="s">
        <v>87</v>
      </c>
      <c r="H2286" s="6" t="s">
        <v>17</v>
      </c>
      <c r="I2286" s="8">
        <v>0.55000000000000004</v>
      </c>
      <c r="J2286" s="9">
        <v>10250</v>
      </c>
      <c r="K2286" s="10">
        <f t="shared" si="16"/>
        <v>5637.5000000000009</v>
      </c>
      <c r="L2286" s="10">
        <f t="shared" si="17"/>
        <v>2536.8750000000005</v>
      </c>
      <c r="M2286" s="11">
        <v>0.45</v>
      </c>
      <c r="O2286" s="16"/>
      <c r="P2286" s="14"/>
      <c r="Q2286" s="12"/>
      <c r="R2286" s="13"/>
    </row>
    <row r="2287" spans="1:18" ht="15.75" customHeight="1">
      <c r="A2287" s="1"/>
      <c r="B2287" s="6" t="s">
        <v>14</v>
      </c>
      <c r="C2287" s="6">
        <v>1185732</v>
      </c>
      <c r="D2287" s="7">
        <v>44444</v>
      </c>
      <c r="E2287" s="6" t="s">
        <v>46</v>
      </c>
      <c r="F2287" s="6" t="s">
        <v>86</v>
      </c>
      <c r="G2287" s="6" t="s">
        <v>87</v>
      </c>
      <c r="H2287" s="6" t="s">
        <v>18</v>
      </c>
      <c r="I2287" s="8">
        <v>0.50000000000000011</v>
      </c>
      <c r="J2287" s="9">
        <v>8250</v>
      </c>
      <c r="K2287" s="10">
        <f t="shared" si="16"/>
        <v>4125.0000000000009</v>
      </c>
      <c r="L2287" s="10">
        <f t="shared" si="17"/>
        <v>1443.7500000000002</v>
      </c>
      <c r="M2287" s="11">
        <v>0.35</v>
      </c>
      <c r="O2287" s="16"/>
      <c r="P2287" s="14"/>
      <c r="Q2287" s="12"/>
      <c r="R2287" s="13"/>
    </row>
    <row r="2288" spans="1:18" ht="15.75" customHeight="1">
      <c r="A2288" s="1"/>
      <c r="B2288" s="6" t="s">
        <v>14</v>
      </c>
      <c r="C2288" s="6">
        <v>1185732</v>
      </c>
      <c r="D2288" s="7">
        <v>44444</v>
      </c>
      <c r="E2288" s="6" t="s">
        <v>46</v>
      </c>
      <c r="F2288" s="6" t="s">
        <v>86</v>
      </c>
      <c r="G2288" s="6" t="s">
        <v>87</v>
      </c>
      <c r="H2288" s="6" t="s">
        <v>19</v>
      </c>
      <c r="I2288" s="8">
        <v>0.4</v>
      </c>
      <c r="J2288" s="9">
        <v>7250</v>
      </c>
      <c r="K2288" s="10">
        <f t="shared" si="16"/>
        <v>2900</v>
      </c>
      <c r="L2288" s="10">
        <f t="shared" si="17"/>
        <v>725</v>
      </c>
      <c r="M2288" s="11">
        <v>0.25</v>
      </c>
      <c r="O2288" s="16"/>
      <c r="P2288" s="14"/>
      <c r="Q2288" s="12"/>
      <c r="R2288" s="13"/>
    </row>
    <row r="2289" spans="1:18" ht="15.75" customHeight="1">
      <c r="A2289" s="1"/>
      <c r="B2289" s="6" t="s">
        <v>14</v>
      </c>
      <c r="C2289" s="6">
        <v>1185732</v>
      </c>
      <c r="D2289" s="7">
        <v>44444</v>
      </c>
      <c r="E2289" s="6" t="s">
        <v>46</v>
      </c>
      <c r="F2289" s="6" t="s">
        <v>86</v>
      </c>
      <c r="G2289" s="6" t="s">
        <v>87</v>
      </c>
      <c r="H2289" s="6" t="s">
        <v>20</v>
      </c>
      <c r="I2289" s="8">
        <v>0.4</v>
      </c>
      <c r="J2289" s="9">
        <v>7000</v>
      </c>
      <c r="K2289" s="10">
        <f t="shared" si="16"/>
        <v>2800</v>
      </c>
      <c r="L2289" s="10">
        <f t="shared" si="17"/>
        <v>840</v>
      </c>
      <c r="M2289" s="11">
        <v>0.3</v>
      </c>
      <c r="O2289" s="16"/>
      <c r="P2289" s="14"/>
      <c r="Q2289" s="12"/>
      <c r="R2289" s="13"/>
    </row>
    <row r="2290" spans="1:18" ht="15.75" customHeight="1">
      <c r="A2290" s="1"/>
      <c r="B2290" s="6" t="s">
        <v>14</v>
      </c>
      <c r="C2290" s="6">
        <v>1185732</v>
      </c>
      <c r="D2290" s="7">
        <v>44444</v>
      </c>
      <c r="E2290" s="6" t="s">
        <v>46</v>
      </c>
      <c r="F2290" s="6" t="s">
        <v>86</v>
      </c>
      <c r="G2290" s="6" t="s">
        <v>87</v>
      </c>
      <c r="H2290" s="6" t="s">
        <v>21</v>
      </c>
      <c r="I2290" s="8">
        <v>0.5</v>
      </c>
      <c r="J2290" s="9">
        <v>7000</v>
      </c>
      <c r="K2290" s="10">
        <f t="shared" si="16"/>
        <v>3500</v>
      </c>
      <c r="L2290" s="10">
        <f t="shared" si="17"/>
        <v>1225</v>
      </c>
      <c r="M2290" s="11">
        <v>0.35</v>
      </c>
      <c r="O2290" s="16"/>
      <c r="P2290" s="14"/>
      <c r="Q2290" s="12"/>
      <c r="R2290" s="13"/>
    </row>
    <row r="2291" spans="1:18" ht="15.75" customHeight="1">
      <c r="A2291" s="1"/>
      <c r="B2291" s="6" t="s">
        <v>14</v>
      </c>
      <c r="C2291" s="6">
        <v>1185732</v>
      </c>
      <c r="D2291" s="7">
        <v>44444</v>
      </c>
      <c r="E2291" s="6" t="s">
        <v>46</v>
      </c>
      <c r="F2291" s="6" t="s">
        <v>86</v>
      </c>
      <c r="G2291" s="6" t="s">
        <v>87</v>
      </c>
      <c r="H2291" s="6" t="s">
        <v>22</v>
      </c>
      <c r="I2291" s="8">
        <v>0.55000000000000004</v>
      </c>
      <c r="J2291" s="9">
        <v>8000</v>
      </c>
      <c r="K2291" s="10">
        <f t="shared" si="16"/>
        <v>4400</v>
      </c>
      <c r="L2291" s="10">
        <f t="shared" si="17"/>
        <v>2200</v>
      </c>
      <c r="M2291" s="11">
        <v>0.5</v>
      </c>
      <c r="O2291" s="16"/>
      <c r="P2291" s="14"/>
      <c r="Q2291" s="12"/>
      <c r="R2291" s="13"/>
    </row>
    <row r="2292" spans="1:18" ht="15.75" customHeight="1">
      <c r="A2292" s="1"/>
      <c r="B2292" s="6" t="s">
        <v>14</v>
      </c>
      <c r="C2292" s="6">
        <v>1185732</v>
      </c>
      <c r="D2292" s="7">
        <v>44476</v>
      </c>
      <c r="E2292" s="6" t="s">
        <v>46</v>
      </c>
      <c r="F2292" s="6" t="s">
        <v>86</v>
      </c>
      <c r="G2292" s="6" t="s">
        <v>87</v>
      </c>
      <c r="H2292" s="6" t="s">
        <v>17</v>
      </c>
      <c r="I2292" s="8">
        <v>0.55000000000000004</v>
      </c>
      <c r="J2292" s="9">
        <v>9750</v>
      </c>
      <c r="K2292" s="10">
        <f t="shared" si="16"/>
        <v>5362.5</v>
      </c>
      <c r="L2292" s="10">
        <f t="shared" si="17"/>
        <v>2413.125</v>
      </c>
      <c r="M2292" s="11">
        <v>0.45</v>
      </c>
      <c r="O2292" s="16"/>
      <c r="P2292" s="14"/>
      <c r="Q2292" s="12"/>
      <c r="R2292" s="13"/>
    </row>
    <row r="2293" spans="1:18" ht="15.75" customHeight="1">
      <c r="A2293" s="1"/>
      <c r="B2293" s="6" t="s">
        <v>14</v>
      </c>
      <c r="C2293" s="6">
        <v>1185732</v>
      </c>
      <c r="D2293" s="7">
        <v>44476</v>
      </c>
      <c r="E2293" s="6" t="s">
        <v>46</v>
      </c>
      <c r="F2293" s="6" t="s">
        <v>86</v>
      </c>
      <c r="G2293" s="6" t="s">
        <v>87</v>
      </c>
      <c r="H2293" s="6" t="s">
        <v>18</v>
      </c>
      <c r="I2293" s="8">
        <v>0.45000000000000012</v>
      </c>
      <c r="J2293" s="9">
        <v>8000</v>
      </c>
      <c r="K2293" s="10">
        <f t="shared" si="16"/>
        <v>3600.0000000000009</v>
      </c>
      <c r="L2293" s="10">
        <f t="shared" si="17"/>
        <v>1260.0000000000002</v>
      </c>
      <c r="M2293" s="11">
        <v>0.35</v>
      </c>
      <c r="O2293" s="16"/>
      <c r="P2293" s="14"/>
      <c r="Q2293" s="12"/>
      <c r="R2293" s="13"/>
    </row>
    <row r="2294" spans="1:18" ht="15.75" customHeight="1">
      <c r="A2294" s="1"/>
      <c r="B2294" s="6" t="s">
        <v>14</v>
      </c>
      <c r="C2294" s="6">
        <v>1185732</v>
      </c>
      <c r="D2294" s="7">
        <v>44476</v>
      </c>
      <c r="E2294" s="6" t="s">
        <v>46</v>
      </c>
      <c r="F2294" s="6" t="s">
        <v>86</v>
      </c>
      <c r="G2294" s="6" t="s">
        <v>87</v>
      </c>
      <c r="H2294" s="6" t="s">
        <v>19</v>
      </c>
      <c r="I2294" s="8">
        <v>0.45000000000000012</v>
      </c>
      <c r="J2294" s="9">
        <v>6750</v>
      </c>
      <c r="K2294" s="10">
        <f t="shared" si="16"/>
        <v>3037.5000000000009</v>
      </c>
      <c r="L2294" s="10">
        <f t="shared" si="17"/>
        <v>759.37500000000023</v>
      </c>
      <c r="M2294" s="11">
        <v>0.25</v>
      </c>
      <c r="O2294" s="16"/>
      <c r="P2294" s="14"/>
      <c r="Q2294" s="12"/>
      <c r="R2294" s="13"/>
    </row>
    <row r="2295" spans="1:18" ht="15.75" customHeight="1">
      <c r="A2295" s="1"/>
      <c r="B2295" s="6" t="s">
        <v>14</v>
      </c>
      <c r="C2295" s="6">
        <v>1185732</v>
      </c>
      <c r="D2295" s="7">
        <v>44476</v>
      </c>
      <c r="E2295" s="6" t="s">
        <v>46</v>
      </c>
      <c r="F2295" s="6" t="s">
        <v>86</v>
      </c>
      <c r="G2295" s="6" t="s">
        <v>87</v>
      </c>
      <c r="H2295" s="6" t="s">
        <v>20</v>
      </c>
      <c r="I2295" s="8">
        <v>0.45000000000000012</v>
      </c>
      <c r="J2295" s="9">
        <v>6500</v>
      </c>
      <c r="K2295" s="10">
        <f t="shared" si="16"/>
        <v>2925.0000000000009</v>
      </c>
      <c r="L2295" s="10">
        <f t="shared" si="17"/>
        <v>877.50000000000023</v>
      </c>
      <c r="M2295" s="11">
        <v>0.3</v>
      </c>
      <c r="O2295" s="16"/>
      <c r="P2295" s="14"/>
      <c r="Q2295" s="12"/>
      <c r="R2295" s="13"/>
    </row>
    <row r="2296" spans="1:18" ht="15.75" customHeight="1">
      <c r="A2296" s="1"/>
      <c r="B2296" s="6" t="s">
        <v>14</v>
      </c>
      <c r="C2296" s="6">
        <v>1185732</v>
      </c>
      <c r="D2296" s="7">
        <v>44476</v>
      </c>
      <c r="E2296" s="6" t="s">
        <v>46</v>
      </c>
      <c r="F2296" s="6" t="s">
        <v>86</v>
      </c>
      <c r="G2296" s="6" t="s">
        <v>87</v>
      </c>
      <c r="H2296" s="6" t="s">
        <v>21</v>
      </c>
      <c r="I2296" s="8">
        <v>0.55000000000000004</v>
      </c>
      <c r="J2296" s="9">
        <v>6500</v>
      </c>
      <c r="K2296" s="10">
        <f t="shared" si="16"/>
        <v>3575.0000000000005</v>
      </c>
      <c r="L2296" s="10">
        <f t="shared" si="17"/>
        <v>1251.25</v>
      </c>
      <c r="M2296" s="11">
        <v>0.35</v>
      </c>
      <c r="O2296" s="16"/>
      <c r="P2296" s="14"/>
      <c r="Q2296" s="12"/>
      <c r="R2296" s="13"/>
    </row>
    <row r="2297" spans="1:18" ht="15.75" customHeight="1">
      <c r="A2297" s="1"/>
      <c r="B2297" s="6" t="s">
        <v>14</v>
      </c>
      <c r="C2297" s="6">
        <v>1185732</v>
      </c>
      <c r="D2297" s="7">
        <v>44476</v>
      </c>
      <c r="E2297" s="6" t="s">
        <v>46</v>
      </c>
      <c r="F2297" s="6" t="s">
        <v>86</v>
      </c>
      <c r="G2297" s="6" t="s">
        <v>87</v>
      </c>
      <c r="H2297" s="6" t="s">
        <v>22</v>
      </c>
      <c r="I2297" s="8">
        <v>0.6</v>
      </c>
      <c r="J2297" s="9">
        <v>7750</v>
      </c>
      <c r="K2297" s="10">
        <f t="shared" si="16"/>
        <v>4650</v>
      </c>
      <c r="L2297" s="10">
        <f t="shared" si="17"/>
        <v>2325</v>
      </c>
      <c r="M2297" s="11">
        <v>0.5</v>
      </c>
      <c r="O2297" s="16"/>
      <c r="P2297" s="14"/>
      <c r="Q2297" s="12"/>
      <c r="R2297" s="13"/>
    </row>
    <row r="2298" spans="1:18" ht="15.75" customHeight="1">
      <c r="A2298" s="1"/>
      <c r="B2298" s="6" t="s">
        <v>14</v>
      </c>
      <c r="C2298" s="6">
        <v>1185732</v>
      </c>
      <c r="D2298" s="7">
        <v>44506</v>
      </c>
      <c r="E2298" s="6" t="s">
        <v>46</v>
      </c>
      <c r="F2298" s="6" t="s">
        <v>86</v>
      </c>
      <c r="G2298" s="6" t="s">
        <v>87</v>
      </c>
      <c r="H2298" s="6" t="s">
        <v>17</v>
      </c>
      <c r="I2298" s="8">
        <v>0.55000000000000004</v>
      </c>
      <c r="J2298" s="9">
        <v>9250</v>
      </c>
      <c r="K2298" s="10">
        <f t="shared" si="16"/>
        <v>5087.5</v>
      </c>
      <c r="L2298" s="10">
        <f t="shared" si="17"/>
        <v>2289.375</v>
      </c>
      <c r="M2298" s="11">
        <v>0.45</v>
      </c>
      <c r="O2298" s="16"/>
      <c r="P2298" s="14"/>
      <c r="Q2298" s="12"/>
      <c r="R2298" s="13"/>
    </row>
    <row r="2299" spans="1:18" ht="15.75" customHeight="1">
      <c r="A2299" s="1"/>
      <c r="B2299" s="6" t="s">
        <v>14</v>
      </c>
      <c r="C2299" s="6">
        <v>1185732</v>
      </c>
      <c r="D2299" s="7">
        <v>44506</v>
      </c>
      <c r="E2299" s="6" t="s">
        <v>46</v>
      </c>
      <c r="F2299" s="6" t="s">
        <v>86</v>
      </c>
      <c r="G2299" s="6" t="s">
        <v>87</v>
      </c>
      <c r="H2299" s="6" t="s">
        <v>18</v>
      </c>
      <c r="I2299" s="8">
        <v>0.45000000000000012</v>
      </c>
      <c r="J2299" s="9">
        <v>7500</v>
      </c>
      <c r="K2299" s="10">
        <f t="shared" si="16"/>
        <v>3375.0000000000009</v>
      </c>
      <c r="L2299" s="10">
        <f t="shared" si="17"/>
        <v>1181.2500000000002</v>
      </c>
      <c r="M2299" s="11">
        <v>0.35</v>
      </c>
      <c r="O2299" s="16"/>
      <c r="P2299" s="14"/>
      <c r="Q2299" s="12"/>
      <c r="R2299" s="13"/>
    </row>
    <row r="2300" spans="1:18" ht="15.75" customHeight="1">
      <c r="A2300" s="1"/>
      <c r="B2300" s="6" t="s">
        <v>14</v>
      </c>
      <c r="C2300" s="6">
        <v>1185732</v>
      </c>
      <c r="D2300" s="7">
        <v>44506</v>
      </c>
      <c r="E2300" s="6" t="s">
        <v>46</v>
      </c>
      <c r="F2300" s="6" t="s">
        <v>86</v>
      </c>
      <c r="G2300" s="6" t="s">
        <v>87</v>
      </c>
      <c r="H2300" s="6" t="s">
        <v>19</v>
      </c>
      <c r="I2300" s="8">
        <v>0.45000000000000012</v>
      </c>
      <c r="J2300" s="9">
        <v>6950</v>
      </c>
      <c r="K2300" s="10">
        <f t="shared" si="16"/>
        <v>3127.5000000000009</v>
      </c>
      <c r="L2300" s="10">
        <f t="shared" si="17"/>
        <v>781.87500000000023</v>
      </c>
      <c r="M2300" s="11">
        <v>0.25</v>
      </c>
      <c r="O2300" s="16"/>
      <c r="P2300" s="14"/>
      <c r="Q2300" s="12"/>
      <c r="R2300" s="13"/>
    </row>
    <row r="2301" spans="1:18" ht="15.75" customHeight="1">
      <c r="A2301" s="1"/>
      <c r="B2301" s="6" t="s">
        <v>14</v>
      </c>
      <c r="C2301" s="6">
        <v>1185732</v>
      </c>
      <c r="D2301" s="7">
        <v>44506</v>
      </c>
      <c r="E2301" s="6" t="s">
        <v>46</v>
      </c>
      <c r="F2301" s="6" t="s">
        <v>86</v>
      </c>
      <c r="G2301" s="6" t="s">
        <v>87</v>
      </c>
      <c r="H2301" s="6" t="s">
        <v>20</v>
      </c>
      <c r="I2301" s="8">
        <v>0.55000000000000016</v>
      </c>
      <c r="J2301" s="9">
        <v>7500</v>
      </c>
      <c r="K2301" s="10">
        <f t="shared" ref="K2301:K2555" si="18">I2301*J2301</f>
        <v>4125.0000000000009</v>
      </c>
      <c r="L2301" s="10">
        <f t="shared" ref="L2301:L2555" si="19">K2301*M2301</f>
        <v>1237.5000000000002</v>
      </c>
      <c r="M2301" s="11">
        <v>0.3</v>
      </c>
      <c r="O2301" s="16"/>
      <c r="P2301" s="14"/>
      <c r="Q2301" s="12"/>
      <c r="R2301" s="13"/>
    </row>
    <row r="2302" spans="1:18" ht="15.75" customHeight="1">
      <c r="A2302" s="1"/>
      <c r="B2302" s="6" t="s">
        <v>14</v>
      </c>
      <c r="C2302" s="6">
        <v>1185732</v>
      </c>
      <c r="D2302" s="7">
        <v>44506</v>
      </c>
      <c r="E2302" s="6" t="s">
        <v>46</v>
      </c>
      <c r="F2302" s="6" t="s">
        <v>86</v>
      </c>
      <c r="G2302" s="6" t="s">
        <v>87</v>
      </c>
      <c r="H2302" s="6" t="s">
        <v>21</v>
      </c>
      <c r="I2302" s="8">
        <v>0.70000000000000007</v>
      </c>
      <c r="J2302" s="9">
        <v>7250</v>
      </c>
      <c r="K2302" s="10">
        <f t="shared" si="18"/>
        <v>5075.0000000000009</v>
      </c>
      <c r="L2302" s="10">
        <f t="shared" si="19"/>
        <v>1776.2500000000002</v>
      </c>
      <c r="M2302" s="11">
        <v>0.35</v>
      </c>
      <c r="O2302" s="16"/>
      <c r="P2302" s="14"/>
      <c r="Q2302" s="12"/>
      <c r="R2302" s="13"/>
    </row>
    <row r="2303" spans="1:18" ht="15.75" customHeight="1">
      <c r="A2303" s="1"/>
      <c r="B2303" s="6" t="s">
        <v>14</v>
      </c>
      <c r="C2303" s="6">
        <v>1185732</v>
      </c>
      <c r="D2303" s="7">
        <v>44506</v>
      </c>
      <c r="E2303" s="6" t="s">
        <v>46</v>
      </c>
      <c r="F2303" s="6" t="s">
        <v>86</v>
      </c>
      <c r="G2303" s="6" t="s">
        <v>87</v>
      </c>
      <c r="H2303" s="6" t="s">
        <v>22</v>
      </c>
      <c r="I2303" s="8">
        <v>0.75</v>
      </c>
      <c r="J2303" s="9">
        <v>8250</v>
      </c>
      <c r="K2303" s="10">
        <f t="shared" si="18"/>
        <v>6187.5</v>
      </c>
      <c r="L2303" s="10">
        <f t="shared" si="19"/>
        <v>3093.75</v>
      </c>
      <c r="M2303" s="11">
        <v>0.5</v>
      </c>
      <c r="O2303" s="16"/>
      <c r="P2303" s="14"/>
      <c r="Q2303" s="12"/>
      <c r="R2303" s="13"/>
    </row>
    <row r="2304" spans="1:18" ht="15.75" customHeight="1">
      <c r="A2304" s="1"/>
      <c r="B2304" s="6" t="s">
        <v>14</v>
      </c>
      <c r="C2304" s="6">
        <v>1185732</v>
      </c>
      <c r="D2304" s="7">
        <v>44535</v>
      </c>
      <c r="E2304" s="6" t="s">
        <v>46</v>
      </c>
      <c r="F2304" s="6" t="s">
        <v>86</v>
      </c>
      <c r="G2304" s="6" t="s">
        <v>87</v>
      </c>
      <c r="H2304" s="6" t="s">
        <v>17</v>
      </c>
      <c r="I2304" s="8">
        <v>0.70000000000000007</v>
      </c>
      <c r="J2304" s="9">
        <v>10750</v>
      </c>
      <c r="K2304" s="10">
        <f t="shared" si="18"/>
        <v>7525.0000000000009</v>
      </c>
      <c r="L2304" s="10">
        <f t="shared" si="19"/>
        <v>3386.2500000000005</v>
      </c>
      <c r="M2304" s="11">
        <v>0.45</v>
      </c>
      <c r="O2304" s="16"/>
      <c r="P2304" s="14"/>
      <c r="Q2304" s="12"/>
      <c r="R2304" s="13"/>
    </row>
    <row r="2305" spans="1:18" ht="15.75" customHeight="1">
      <c r="A2305" s="1"/>
      <c r="B2305" s="6" t="s">
        <v>14</v>
      </c>
      <c r="C2305" s="6">
        <v>1185732</v>
      </c>
      <c r="D2305" s="7">
        <v>44535</v>
      </c>
      <c r="E2305" s="6" t="s">
        <v>46</v>
      </c>
      <c r="F2305" s="6" t="s">
        <v>86</v>
      </c>
      <c r="G2305" s="6" t="s">
        <v>87</v>
      </c>
      <c r="H2305" s="6" t="s">
        <v>18</v>
      </c>
      <c r="I2305" s="8">
        <v>0.60000000000000009</v>
      </c>
      <c r="J2305" s="9">
        <v>8750</v>
      </c>
      <c r="K2305" s="10">
        <f t="shared" si="18"/>
        <v>5250.0000000000009</v>
      </c>
      <c r="L2305" s="10">
        <f t="shared" si="19"/>
        <v>1837.5000000000002</v>
      </c>
      <c r="M2305" s="11">
        <v>0.35</v>
      </c>
      <c r="O2305" s="16"/>
      <c r="P2305" s="14"/>
      <c r="Q2305" s="12"/>
      <c r="R2305" s="13"/>
    </row>
    <row r="2306" spans="1:18" ht="15.75" customHeight="1">
      <c r="A2306" s="1"/>
      <c r="B2306" s="6" t="s">
        <v>14</v>
      </c>
      <c r="C2306" s="6">
        <v>1185732</v>
      </c>
      <c r="D2306" s="7">
        <v>44535</v>
      </c>
      <c r="E2306" s="6" t="s">
        <v>46</v>
      </c>
      <c r="F2306" s="6" t="s">
        <v>86</v>
      </c>
      <c r="G2306" s="6" t="s">
        <v>87</v>
      </c>
      <c r="H2306" s="6" t="s">
        <v>19</v>
      </c>
      <c r="I2306" s="8">
        <v>0.60000000000000009</v>
      </c>
      <c r="J2306" s="9">
        <v>8250</v>
      </c>
      <c r="K2306" s="10">
        <f t="shared" si="18"/>
        <v>4950.0000000000009</v>
      </c>
      <c r="L2306" s="10">
        <f t="shared" si="19"/>
        <v>1237.5000000000002</v>
      </c>
      <c r="M2306" s="11">
        <v>0.25</v>
      </c>
      <c r="O2306" s="16"/>
      <c r="P2306" s="14"/>
      <c r="Q2306" s="12"/>
      <c r="R2306" s="13"/>
    </row>
    <row r="2307" spans="1:18" ht="15.75" customHeight="1">
      <c r="A2307" s="1"/>
      <c r="B2307" s="6" t="s">
        <v>14</v>
      </c>
      <c r="C2307" s="6">
        <v>1185732</v>
      </c>
      <c r="D2307" s="7">
        <v>44535</v>
      </c>
      <c r="E2307" s="6" t="s">
        <v>46</v>
      </c>
      <c r="F2307" s="6" t="s">
        <v>86</v>
      </c>
      <c r="G2307" s="6" t="s">
        <v>87</v>
      </c>
      <c r="H2307" s="6" t="s">
        <v>20</v>
      </c>
      <c r="I2307" s="8">
        <v>0.60000000000000009</v>
      </c>
      <c r="J2307" s="9">
        <v>7750</v>
      </c>
      <c r="K2307" s="10">
        <f t="shared" si="18"/>
        <v>4650.0000000000009</v>
      </c>
      <c r="L2307" s="10">
        <f t="shared" si="19"/>
        <v>1395.0000000000002</v>
      </c>
      <c r="M2307" s="11">
        <v>0.3</v>
      </c>
      <c r="O2307" s="16"/>
      <c r="P2307" s="14"/>
      <c r="Q2307" s="12"/>
      <c r="R2307" s="13"/>
    </row>
    <row r="2308" spans="1:18" ht="15.75" customHeight="1">
      <c r="A2308" s="1"/>
      <c r="B2308" s="6" t="s">
        <v>14</v>
      </c>
      <c r="C2308" s="6">
        <v>1185732</v>
      </c>
      <c r="D2308" s="7">
        <v>44535</v>
      </c>
      <c r="E2308" s="6" t="s">
        <v>46</v>
      </c>
      <c r="F2308" s="6" t="s">
        <v>86</v>
      </c>
      <c r="G2308" s="6" t="s">
        <v>87</v>
      </c>
      <c r="H2308" s="6" t="s">
        <v>21</v>
      </c>
      <c r="I2308" s="8">
        <v>0.70000000000000007</v>
      </c>
      <c r="J2308" s="9">
        <v>7750</v>
      </c>
      <c r="K2308" s="10">
        <f t="shared" si="18"/>
        <v>5425.0000000000009</v>
      </c>
      <c r="L2308" s="10">
        <f t="shared" si="19"/>
        <v>1898.7500000000002</v>
      </c>
      <c r="M2308" s="11">
        <v>0.35</v>
      </c>
      <c r="O2308" s="16"/>
      <c r="P2308" s="14"/>
      <c r="Q2308" s="12"/>
      <c r="R2308" s="13"/>
    </row>
    <row r="2309" spans="1:18" ht="15.75" customHeight="1">
      <c r="A2309" s="1"/>
      <c r="B2309" s="6" t="s">
        <v>14</v>
      </c>
      <c r="C2309" s="6">
        <v>1185732</v>
      </c>
      <c r="D2309" s="7">
        <v>44535</v>
      </c>
      <c r="E2309" s="6" t="s">
        <v>46</v>
      </c>
      <c r="F2309" s="6" t="s">
        <v>86</v>
      </c>
      <c r="G2309" s="6" t="s">
        <v>87</v>
      </c>
      <c r="H2309" s="6" t="s">
        <v>22</v>
      </c>
      <c r="I2309" s="8">
        <v>0.75</v>
      </c>
      <c r="J2309" s="9">
        <v>8750</v>
      </c>
      <c r="K2309" s="10">
        <f t="shared" si="18"/>
        <v>6562.5</v>
      </c>
      <c r="L2309" s="10">
        <f t="shared" si="19"/>
        <v>3281.25</v>
      </c>
      <c r="M2309" s="11">
        <v>0.5</v>
      </c>
      <c r="O2309" s="16"/>
      <c r="P2309" s="14"/>
      <c r="Q2309" s="12"/>
      <c r="R2309" s="13"/>
    </row>
    <row r="2310" spans="1:18" ht="15.75" customHeight="1">
      <c r="A2310" s="1" t="s">
        <v>39</v>
      </c>
      <c r="B2310" s="6" t="s">
        <v>14</v>
      </c>
      <c r="C2310" s="6">
        <v>1185732</v>
      </c>
      <c r="D2310" s="7">
        <v>44202</v>
      </c>
      <c r="E2310" s="6" t="s">
        <v>46</v>
      </c>
      <c r="F2310" s="6" t="s">
        <v>88</v>
      </c>
      <c r="G2310" s="6" t="s">
        <v>89</v>
      </c>
      <c r="H2310" s="6" t="s">
        <v>17</v>
      </c>
      <c r="I2310" s="8">
        <v>0.35000000000000003</v>
      </c>
      <c r="J2310" s="9">
        <v>9250</v>
      </c>
      <c r="K2310" s="10">
        <f t="shared" si="18"/>
        <v>3237.5000000000005</v>
      </c>
      <c r="L2310" s="10">
        <f t="shared" si="19"/>
        <v>1295.0000000000002</v>
      </c>
      <c r="M2310" s="11">
        <v>0.4</v>
      </c>
      <c r="O2310" s="16"/>
      <c r="P2310" s="14"/>
      <c r="Q2310" s="12"/>
      <c r="R2310" s="13"/>
    </row>
    <row r="2311" spans="1:18" ht="15.75" customHeight="1">
      <c r="A2311" s="1"/>
      <c r="B2311" s="6" t="s">
        <v>14</v>
      </c>
      <c r="C2311" s="6">
        <v>1185732</v>
      </c>
      <c r="D2311" s="7">
        <v>44202</v>
      </c>
      <c r="E2311" s="6" t="s">
        <v>46</v>
      </c>
      <c r="F2311" s="6" t="s">
        <v>88</v>
      </c>
      <c r="G2311" s="6" t="s">
        <v>89</v>
      </c>
      <c r="H2311" s="6" t="s">
        <v>18</v>
      </c>
      <c r="I2311" s="8">
        <v>0.35000000000000003</v>
      </c>
      <c r="J2311" s="9">
        <v>7250</v>
      </c>
      <c r="K2311" s="10">
        <f t="shared" si="18"/>
        <v>2537.5000000000005</v>
      </c>
      <c r="L2311" s="10">
        <f t="shared" si="19"/>
        <v>888.12500000000011</v>
      </c>
      <c r="M2311" s="11">
        <v>0.35</v>
      </c>
      <c r="O2311" s="16"/>
      <c r="P2311" s="14"/>
      <c r="Q2311" s="12"/>
      <c r="R2311" s="13"/>
    </row>
    <row r="2312" spans="1:18" ht="15.75" customHeight="1">
      <c r="A2312" s="1"/>
      <c r="B2312" s="6" t="s">
        <v>14</v>
      </c>
      <c r="C2312" s="6">
        <v>1185732</v>
      </c>
      <c r="D2312" s="7">
        <v>44202</v>
      </c>
      <c r="E2312" s="6" t="s">
        <v>46</v>
      </c>
      <c r="F2312" s="6" t="s">
        <v>88</v>
      </c>
      <c r="G2312" s="6" t="s">
        <v>89</v>
      </c>
      <c r="H2312" s="6" t="s">
        <v>19</v>
      </c>
      <c r="I2312" s="8">
        <v>0.25000000000000006</v>
      </c>
      <c r="J2312" s="9">
        <v>7250</v>
      </c>
      <c r="K2312" s="10">
        <f t="shared" si="18"/>
        <v>1812.5000000000005</v>
      </c>
      <c r="L2312" s="10">
        <f t="shared" si="19"/>
        <v>725.00000000000023</v>
      </c>
      <c r="M2312" s="11">
        <v>0.4</v>
      </c>
      <c r="O2312" s="16"/>
      <c r="P2312" s="14"/>
      <c r="Q2312" s="12"/>
      <c r="R2312" s="13"/>
    </row>
    <row r="2313" spans="1:18" ht="15.75" customHeight="1">
      <c r="A2313" s="1"/>
      <c r="B2313" s="6" t="s">
        <v>14</v>
      </c>
      <c r="C2313" s="6">
        <v>1185732</v>
      </c>
      <c r="D2313" s="7">
        <v>44202</v>
      </c>
      <c r="E2313" s="6" t="s">
        <v>46</v>
      </c>
      <c r="F2313" s="6" t="s">
        <v>88</v>
      </c>
      <c r="G2313" s="6" t="s">
        <v>89</v>
      </c>
      <c r="H2313" s="6" t="s">
        <v>20</v>
      </c>
      <c r="I2313" s="8">
        <v>0.3</v>
      </c>
      <c r="J2313" s="9">
        <v>5750</v>
      </c>
      <c r="K2313" s="10">
        <f t="shared" si="18"/>
        <v>1725</v>
      </c>
      <c r="L2313" s="10">
        <f t="shared" si="19"/>
        <v>690</v>
      </c>
      <c r="M2313" s="11">
        <v>0.4</v>
      </c>
      <c r="O2313" s="16"/>
      <c r="P2313" s="14"/>
      <c r="Q2313" s="12"/>
      <c r="R2313" s="13"/>
    </row>
    <row r="2314" spans="1:18" ht="15.75" customHeight="1">
      <c r="A2314" s="1"/>
      <c r="B2314" s="6" t="s">
        <v>14</v>
      </c>
      <c r="C2314" s="6">
        <v>1185732</v>
      </c>
      <c r="D2314" s="7">
        <v>44202</v>
      </c>
      <c r="E2314" s="6" t="s">
        <v>46</v>
      </c>
      <c r="F2314" s="6" t="s">
        <v>88</v>
      </c>
      <c r="G2314" s="6" t="s">
        <v>89</v>
      </c>
      <c r="H2314" s="6" t="s">
        <v>21</v>
      </c>
      <c r="I2314" s="8">
        <v>0.45</v>
      </c>
      <c r="J2314" s="9">
        <v>6250</v>
      </c>
      <c r="K2314" s="10">
        <f t="shared" si="18"/>
        <v>2812.5</v>
      </c>
      <c r="L2314" s="10">
        <f t="shared" si="19"/>
        <v>984.37499999999989</v>
      </c>
      <c r="M2314" s="11">
        <v>0.35</v>
      </c>
      <c r="O2314" s="16"/>
      <c r="P2314" s="14"/>
      <c r="Q2314" s="12"/>
      <c r="R2314" s="13"/>
    </row>
    <row r="2315" spans="1:18" ht="15.75" customHeight="1">
      <c r="A2315" s="1"/>
      <c r="B2315" s="6" t="s">
        <v>14</v>
      </c>
      <c r="C2315" s="6">
        <v>1185732</v>
      </c>
      <c r="D2315" s="7">
        <v>44202</v>
      </c>
      <c r="E2315" s="6" t="s">
        <v>46</v>
      </c>
      <c r="F2315" s="6" t="s">
        <v>88</v>
      </c>
      <c r="G2315" s="6" t="s">
        <v>89</v>
      </c>
      <c r="H2315" s="6" t="s">
        <v>22</v>
      </c>
      <c r="I2315" s="8">
        <v>0.35000000000000003</v>
      </c>
      <c r="J2315" s="9">
        <v>7250</v>
      </c>
      <c r="K2315" s="10">
        <f t="shared" si="18"/>
        <v>2537.5000000000005</v>
      </c>
      <c r="L2315" s="10">
        <f t="shared" si="19"/>
        <v>1268.7500000000002</v>
      </c>
      <c r="M2315" s="11">
        <v>0.5</v>
      </c>
      <c r="O2315" s="16"/>
      <c r="P2315" s="14"/>
      <c r="Q2315" s="12"/>
      <c r="R2315" s="13"/>
    </row>
    <row r="2316" spans="1:18" ht="15.75" customHeight="1">
      <c r="A2316" s="1"/>
      <c r="B2316" s="6" t="s">
        <v>14</v>
      </c>
      <c r="C2316" s="6">
        <v>1185732</v>
      </c>
      <c r="D2316" s="7">
        <v>44231</v>
      </c>
      <c r="E2316" s="6" t="s">
        <v>46</v>
      </c>
      <c r="F2316" s="6" t="s">
        <v>88</v>
      </c>
      <c r="G2316" s="6" t="s">
        <v>89</v>
      </c>
      <c r="H2316" s="6" t="s">
        <v>17</v>
      </c>
      <c r="I2316" s="8">
        <v>0.35000000000000003</v>
      </c>
      <c r="J2316" s="9">
        <v>9750</v>
      </c>
      <c r="K2316" s="10">
        <f t="shared" si="18"/>
        <v>3412.5000000000005</v>
      </c>
      <c r="L2316" s="10">
        <f t="shared" si="19"/>
        <v>1365.0000000000002</v>
      </c>
      <c r="M2316" s="11">
        <v>0.4</v>
      </c>
      <c r="O2316" s="16"/>
      <c r="P2316" s="14"/>
      <c r="Q2316" s="12"/>
      <c r="R2316" s="13"/>
    </row>
    <row r="2317" spans="1:18" ht="15.75" customHeight="1">
      <c r="A2317" s="1"/>
      <c r="B2317" s="6" t="s">
        <v>14</v>
      </c>
      <c r="C2317" s="6">
        <v>1185732</v>
      </c>
      <c r="D2317" s="7">
        <v>44231</v>
      </c>
      <c r="E2317" s="6" t="s">
        <v>46</v>
      </c>
      <c r="F2317" s="6" t="s">
        <v>88</v>
      </c>
      <c r="G2317" s="6" t="s">
        <v>89</v>
      </c>
      <c r="H2317" s="6" t="s">
        <v>18</v>
      </c>
      <c r="I2317" s="8">
        <v>0.35000000000000003</v>
      </c>
      <c r="J2317" s="9">
        <v>6250</v>
      </c>
      <c r="K2317" s="10">
        <f t="shared" si="18"/>
        <v>2187.5</v>
      </c>
      <c r="L2317" s="10">
        <f t="shared" si="19"/>
        <v>765.625</v>
      </c>
      <c r="M2317" s="11">
        <v>0.35</v>
      </c>
      <c r="O2317" s="16"/>
      <c r="P2317" s="14"/>
      <c r="Q2317" s="12"/>
      <c r="R2317" s="13"/>
    </row>
    <row r="2318" spans="1:18" ht="15.75" customHeight="1">
      <c r="A2318" s="1"/>
      <c r="B2318" s="6" t="s">
        <v>14</v>
      </c>
      <c r="C2318" s="6">
        <v>1185732</v>
      </c>
      <c r="D2318" s="7">
        <v>44231</v>
      </c>
      <c r="E2318" s="6" t="s">
        <v>46</v>
      </c>
      <c r="F2318" s="6" t="s">
        <v>88</v>
      </c>
      <c r="G2318" s="6" t="s">
        <v>89</v>
      </c>
      <c r="H2318" s="6" t="s">
        <v>19</v>
      </c>
      <c r="I2318" s="8">
        <v>0.25000000000000006</v>
      </c>
      <c r="J2318" s="9">
        <v>6750</v>
      </c>
      <c r="K2318" s="10">
        <f t="shared" si="18"/>
        <v>1687.5000000000005</v>
      </c>
      <c r="L2318" s="10">
        <f t="shared" si="19"/>
        <v>675.00000000000023</v>
      </c>
      <c r="M2318" s="11">
        <v>0.4</v>
      </c>
      <c r="O2318" s="16"/>
      <c r="P2318" s="14"/>
      <c r="Q2318" s="12"/>
      <c r="R2318" s="13"/>
    </row>
    <row r="2319" spans="1:18" ht="15.75" customHeight="1">
      <c r="A2319" s="1"/>
      <c r="B2319" s="6" t="s">
        <v>14</v>
      </c>
      <c r="C2319" s="6">
        <v>1185732</v>
      </c>
      <c r="D2319" s="7">
        <v>44231</v>
      </c>
      <c r="E2319" s="6" t="s">
        <v>46</v>
      </c>
      <c r="F2319" s="6" t="s">
        <v>88</v>
      </c>
      <c r="G2319" s="6" t="s">
        <v>89</v>
      </c>
      <c r="H2319" s="6" t="s">
        <v>20</v>
      </c>
      <c r="I2319" s="8">
        <v>0.3</v>
      </c>
      <c r="J2319" s="9">
        <v>5250</v>
      </c>
      <c r="K2319" s="10">
        <f t="shared" si="18"/>
        <v>1575</v>
      </c>
      <c r="L2319" s="10">
        <f t="shared" si="19"/>
        <v>630</v>
      </c>
      <c r="M2319" s="11">
        <v>0.4</v>
      </c>
      <c r="O2319" s="16"/>
      <c r="P2319" s="14"/>
      <c r="Q2319" s="12"/>
      <c r="R2319" s="13"/>
    </row>
    <row r="2320" spans="1:18" ht="15.75" customHeight="1">
      <c r="A2320" s="1"/>
      <c r="B2320" s="6" t="s">
        <v>14</v>
      </c>
      <c r="C2320" s="6">
        <v>1185732</v>
      </c>
      <c r="D2320" s="7">
        <v>44231</v>
      </c>
      <c r="E2320" s="6" t="s">
        <v>46</v>
      </c>
      <c r="F2320" s="6" t="s">
        <v>88</v>
      </c>
      <c r="G2320" s="6" t="s">
        <v>89</v>
      </c>
      <c r="H2320" s="6" t="s">
        <v>21</v>
      </c>
      <c r="I2320" s="8">
        <v>0.45</v>
      </c>
      <c r="J2320" s="9">
        <v>6000</v>
      </c>
      <c r="K2320" s="10">
        <f t="shared" si="18"/>
        <v>2700</v>
      </c>
      <c r="L2320" s="10">
        <f t="shared" si="19"/>
        <v>944.99999999999989</v>
      </c>
      <c r="M2320" s="11">
        <v>0.35</v>
      </c>
      <c r="O2320" s="16"/>
      <c r="P2320" s="14"/>
      <c r="Q2320" s="12"/>
      <c r="R2320" s="13"/>
    </row>
    <row r="2321" spans="1:18" ht="15.75" customHeight="1">
      <c r="A2321" s="1"/>
      <c r="B2321" s="6" t="s">
        <v>14</v>
      </c>
      <c r="C2321" s="6">
        <v>1185732</v>
      </c>
      <c r="D2321" s="7">
        <v>44231</v>
      </c>
      <c r="E2321" s="6" t="s">
        <v>46</v>
      </c>
      <c r="F2321" s="6" t="s">
        <v>88</v>
      </c>
      <c r="G2321" s="6" t="s">
        <v>89</v>
      </c>
      <c r="H2321" s="6" t="s">
        <v>22</v>
      </c>
      <c r="I2321" s="8">
        <v>0.3</v>
      </c>
      <c r="J2321" s="9">
        <v>7000</v>
      </c>
      <c r="K2321" s="10">
        <f t="shared" si="18"/>
        <v>2100</v>
      </c>
      <c r="L2321" s="10">
        <f t="shared" si="19"/>
        <v>1050</v>
      </c>
      <c r="M2321" s="11">
        <v>0.5</v>
      </c>
      <c r="O2321" s="16"/>
      <c r="P2321" s="14"/>
      <c r="Q2321" s="12"/>
      <c r="R2321" s="13"/>
    </row>
    <row r="2322" spans="1:18" ht="15.75" customHeight="1">
      <c r="A2322" s="1"/>
      <c r="B2322" s="6" t="s">
        <v>14</v>
      </c>
      <c r="C2322" s="6">
        <v>1185732</v>
      </c>
      <c r="D2322" s="7">
        <v>44257</v>
      </c>
      <c r="E2322" s="6" t="s">
        <v>46</v>
      </c>
      <c r="F2322" s="6" t="s">
        <v>88</v>
      </c>
      <c r="G2322" s="6" t="s">
        <v>89</v>
      </c>
      <c r="H2322" s="6" t="s">
        <v>17</v>
      </c>
      <c r="I2322" s="8">
        <v>0.3</v>
      </c>
      <c r="J2322" s="9">
        <v>9200</v>
      </c>
      <c r="K2322" s="10">
        <f t="shared" si="18"/>
        <v>2760</v>
      </c>
      <c r="L2322" s="10">
        <f t="shared" si="19"/>
        <v>1104</v>
      </c>
      <c r="M2322" s="11">
        <v>0.4</v>
      </c>
      <c r="O2322" s="16"/>
      <c r="P2322" s="14"/>
      <c r="Q2322" s="12"/>
      <c r="R2322" s="13"/>
    </row>
    <row r="2323" spans="1:18" ht="15.75" customHeight="1">
      <c r="A2323" s="1"/>
      <c r="B2323" s="6" t="s">
        <v>14</v>
      </c>
      <c r="C2323" s="6">
        <v>1185732</v>
      </c>
      <c r="D2323" s="7">
        <v>44257</v>
      </c>
      <c r="E2323" s="6" t="s">
        <v>46</v>
      </c>
      <c r="F2323" s="6" t="s">
        <v>88</v>
      </c>
      <c r="G2323" s="6" t="s">
        <v>89</v>
      </c>
      <c r="H2323" s="6" t="s">
        <v>18</v>
      </c>
      <c r="I2323" s="8">
        <v>0.3</v>
      </c>
      <c r="J2323" s="9">
        <v>6000</v>
      </c>
      <c r="K2323" s="10">
        <f t="shared" si="18"/>
        <v>1800</v>
      </c>
      <c r="L2323" s="10">
        <f t="shared" si="19"/>
        <v>630</v>
      </c>
      <c r="M2323" s="11">
        <v>0.35</v>
      </c>
      <c r="O2323" s="16"/>
      <c r="P2323" s="14"/>
      <c r="Q2323" s="12"/>
      <c r="R2323" s="13"/>
    </row>
    <row r="2324" spans="1:18" ht="15.75" customHeight="1">
      <c r="A2324" s="1"/>
      <c r="B2324" s="6" t="s">
        <v>14</v>
      </c>
      <c r="C2324" s="6">
        <v>1185732</v>
      </c>
      <c r="D2324" s="7">
        <v>44257</v>
      </c>
      <c r="E2324" s="6" t="s">
        <v>46</v>
      </c>
      <c r="F2324" s="6" t="s">
        <v>88</v>
      </c>
      <c r="G2324" s="6" t="s">
        <v>89</v>
      </c>
      <c r="H2324" s="6" t="s">
        <v>19</v>
      </c>
      <c r="I2324" s="8">
        <v>0.2</v>
      </c>
      <c r="J2324" s="9">
        <v>6250</v>
      </c>
      <c r="K2324" s="10">
        <f t="shared" si="18"/>
        <v>1250</v>
      </c>
      <c r="L2324" s="10">
        <f t="shared" si="19"/>
        <v>500</v>
      </c>
      <c r="M2324" s="11">
        <v>0.4</v>
      </c>
      <c r="O2324" s="16"/>
      <c r="P2324" s="14"/>
      <c r="Q2324" s="12"/>
      <c r="R2324" s="13"/>
    </row>
    <row r="2325" spans="1:18" ht="15.75" customHeight="1">
      <c r="A2325" s="1"/>
      <c r="B2325" s="6" t="s">
        <v>14</v>
      </c>
      <c r="C2325" s="6">
        <v>1185732</v>
      </c>
      <c r="D2325" s="7">
        <v>44257</v>
      </c>
      <c r="E2325" s="6" t="s">
        <v>46</v>
      </c>
      <c r="F2325" s="6" t="s">
        <v>88</v>
      </c>
      <c r="G2325" s="6" t="s">
        <v>89</v>
      </c>
      <c r="H2325" s="6" t="s">
        <v>20</v>
      </c>
      <c r="I2325" s="8">
        <v>0.24999999999999994</v>
      </c>
      <c r="J2325" s="9">
        <v>4750</v>
      </c>
      <c r="K2325" s="10">
        <f t="shared" si="18"/>
        <v>1187.4999999999998</v>
      </c>
      <c r="L2325" s="10">
        <f t="shared" si="19"/>
        <v>474.99999999999994</v>
      </c>
      <c r="M2325" s="11">
        <v>0.4</v>
      </c>
      <c r="O2325" s="16"/>
      <c r="P2325" s="14"/>
      <c r="Q2325" s="12"/>
      <c r="R2325" s="13"/>
    </row>
    <row r="2326" spans="1:18" ht="15.75" customHeight="1">
      <c r="A2326" s="1"/>
      <c r="B2326" s="6" t="s">
        <v>14</v>
      </c>
      <c r="C2326" s="6">
        <v>1185732</v>
      </c>
      <c r="D2326" s="7">
        <v>44257</v>
      </c>
      <c r="E2326" s="6" t="s">
        <v>46</v>
      </c>
      <c r="F2326" s="6" t="s">
        <v>88</v>
      </c>
      <c r="G2326" s="6" t="s">
        <v>89</v>
      </c>
      <c r="H2326" s="6" t="s">
        <v>21</v>
      </c>
      <c r="I2326" s="8">
        <v>0.40000000000000008</v>
      </c>
      <c r="J2326" s="9">
        <v>5250</v>
      </c>
      <c r="K2326" s="10">
        <f t="shared" si="18"/>
        <v>2100.0000000000005</v>
      </c>
      <c r="L2326" s="10">
        <f t="shared" si="19"/>
        <v>735.00000000000011</v>
      </c>
      <c r="M2326" s="11">
        <v>0.35</v>
      </c>
      <c r="O2326" s="16"/>
      <c r="P2326" s="14"/>
      <c r="Q2326" s="12"/>
      <c r="R2326" s="13"/>
    </row>
    <row r="2327" spans="1:18" ht="15.75" customHeight="1">
      <c r="A2327" s="1"/>
      <c r="B2327" s="6" t="s">
        <v>14</v>
      </c>
      <c r="C2327" s="6">
        <v>1185732</v>
      </c>
      <c r="D2327" s="7">
        <v>44257</v>
      </c>
      <c r="E2327" s="6" t="s">
        <v>46</v>
      </c>
      <c r="F2327" s="6" t="s">
        <v>88</v>
      </c>
      <c r="G2327" s="6" t="s">
        <v>89</v>
      </c>
      <c r="H2327" s="6" t="s">
        <v>22</v>
      </c>
      <c r="I2327" s="8">
        <v>0.3</v>
      </c>
      <c r="J2327" s="9">
        <v>6250</v>
      </c>
      <c r="K2327" s="10">
        <f t="shared" si="18"/>
        <v>1875</v>
      </c>
      <c r="L2327" s="10">
        <f t="shared" si="19"/>
        <v>937.5</v>
      </c>
      <c r="M2327" s="11">
        <v>0.5</v>
      </c>
      <c r="O2327" s="16"/>
      <c r="P2327" s="14"/>
      <c r="Q2327" s="12"/>
      <c r="R2327" s="13"/>
    </row>
    <row r="2328" spans="1:18" ht="15.75" customHeight="1">
      <c r="A2328" s="1"/>
      <c r="B2328" s="6" t="s">
        <v>14</v>
      </c>
      <c r="C2328" s="6">
        <v>1185732</v>
      </c>
      <c r="D2328" s="7">
        <v>44289</v>
      </c>
      <c r="E2328" s="6" t="s">
        <v>46</v>
      </c>
      <c r="F2328" s="6" t="s">
        <v>88</v>
      </c>
      <c r="G2328" s="6" t="s">
        <v>89</v>
      </c>
      <c r="H2328" s="6" t="s">
        <v>17</v>
      </c>
      <c r="I2328" s="8">
        <v>0.3</v>
      </c>
      <c r="J2328" s="9">
        <v>8750</v>
      </c>
      <c r="K2328" s="10">
        <f t="shared" si="18"/>
        <v>2625</v>
      </c>
      <c r="L2328" s="10">
        <f t="shared" si="19"/>
        <v>1050</v>
      </c>
      <c r="M2328" s="11">
        <v>0.4</v>
      </c>
      <c r="O2328" s="16"/>
      <c r="P2328" s="14"/>
      <c r="Q2328" s="12"/>
      <c r="R2328" s="13"/>
    </row>
    <row r="2329" spans="1:18" ht="15.75" customHeight="1">
      <c r="A2329" s="1"/>
      <c r="B2329" s="6" t="s">
        <v>14</v>
      </c>
      <c r="C2329" s="6">
        <v>1185732</v>
      </c>
      <c r="D2329" s="7">
        <v>44289</v>
      </c>
      <c r="E2329" s="6" t="s">
        <v>46</v>
      </c>
      <c r="F2329" s="6" t="s">
        <v>88</v>
      </c>
      <c r="G2329" s="6" t="s">
        <v>89</v>
      </c>
      <c r="H2329" s="6" t="s">
        <v>18</v>
      </c>
      <c r="I2329" s="8">
        <v>0.3</v>
      </c>
      <c r="J2329" s="9">
        <v>5750</v>
      </c>
      <c r="K2329" s="10">
        <f t="shared" si="18"/>
        <v>1725</v>
      </c>
      <c r="L2329" s="10">
        <f t="shared" si="19"/>
        <v>603.75</v>
      </c>
      <c r="M2329" s="11">
        <v>0.35</v>
      </c>
      <c r="O2329" s="16"/>
      <c r="P2329" s="14"/>
      <c r="Q2329" s="12"/>
      <c r="R2329" s="13"/>
    </row>
    <row r="2330" spans="1:18" ht="15.75" customHeight="1">
      <c r="A2330" s="1"/>
      <c r="B2330" s="6" t="s">
        <v>14</v>
      </c>
      <c r="C2330" s="6">
        <v>1185732</v>
      </c>
      <c r="D2330" s="7">
        <v>44289</v>
      </c>
      <c r="E2330" s="6" t="s">
        <v>46</v>
      </c>
      <c r="F2330" s="6" t="s">
        <v>88</v>
      </c>
      <c r="G2330" s="6" t="s">
        <v>89</v>
      </c>
      <c r="H2330" s="6" t="s">
        <v>19</v>
      </c>
      <c r="I2330" s="8">
        <v>0.2</v>
      </c>
      <c r="J2330" s="9">
        <v>5750</v>
      </c>
      <c r="K2330" s="10">
        <f t="shared" si="18"/>
        <v>1150</v>
      </c>
      <c r="L2330" s="10">
        <f t="shared" si="19"/>
        <v>460</v>
      </c>
      <c r="M2330" s="11">
        <v>0.4</v>
      </c>
      <c r="O2330" s="16"/>
      <c r="P2330" s="14"/>
      <c r="Q2330" s="12"/>
      <c r="R2330" s="13"/>
    </row>
    <row r="2331" spans="1:18" ht="15.75" customHeight="1">
      <c r="A2331" s="1"/>
      <c r="B2331" s="6" t="s">
        <v>14</v>
      </c>
      <c r="C2331" s="6">
        <v>1185732</v>
      </c>
      <c r="D2331" s="7">
        <v>44289</v>
      </c>
      <c r="E2331" s="6" t="s">
        <v>46</v>
      </c>
      <c r="F2331" s="6" t="s">
        <v>88</v>
      </c>
      <c r="G2331" s="6" t="s">
        <v>89</v>
      </c>
      <c r="H2331" s="6" t="s">
        <v>20</v>
      </c>
      <c r="I2331" s="8">
        <v>0.24999999999999994</v>
      </c>
      <c r="J2331" s="9">
        <v>5000</v>
      </c>
      <c r="K2331" s="10">
        <f t="shared" si="18"/>
        <v>1249.9999999999998</v>
      </c>
      <c r="L2331" s="10">
        <f t="shared" si="19"/>
        <v>499.99999999999994</v>
      </c>
      <c r="M2331" s="11">
        <v>0.4</v>
      </c>
      <c r="O2331" s="16"/>
      <c r="P2331" s="14"/>
      <c r="Q2331" s="12"/>
      <c r="R2331" s="13"/>
    </row>
    <row r="2332" spans="1:18" ht="15.75" customHeight="1">
      <c r="A2332" s="1"/>
      <c r="B2332" s="6" t="s">
        <v>14</v>
      </c>
      <c r="C2332" s="6">
        <v>1185732</v>
      </c>
      <c r="D2332" s="7">
        <v>44289</v>
      </c>
      <c r="E2332" s="6" t="s">
        <v>46</v>
      </c>
      <c r="F2332" s="6" t="s">
        <v>88</v>
      </c>
      <c r="G2332" s="6" t="s">
        <v>89</v>
      </c>
      <c r="H2332" s="6" t="s">
        <v>21</v>
      </c>
      <c r="I2332" s="8">
        <v>0.45</v>
      </c>
      <c r="J2332" s="9">
        <v>5250</v>
      </c>
      <c r="K2332" s="10">
        <f t="shared" si="18"/>
        <v>2362.5</v>
      </c>
      <c r="L2332" s="10">
        <f t="shared" si="19"/>
        <v>826.875</v>
      </c>
      <c r="M2332" s="11">
        <v>0.35</v>
      </c>
      <c r="O2332" s="16"/>
      <c r="P2332" s="14"/>
      <c r="Q2332" s="12"/>
      <c r="R2332" s="13"/>
    </row>
    <row r="2333" spans="1:18" ht="15.75" customHeight="1">
      <c r="A2333" s="1"/>
      <c r="B2333" s="6" t="s">
        <v>14</v>
      </c>
      <c r="C2333" s="6">
        <v>1185732</v>
      </c>
      <c r="D2333" s="7">
        <v>44289</v>
      </c>
      <c r="E2333" s="6" t="s">
        <v>46</v>
      </c>
      <c r="F2333" s="6" t="s">
        <v>88</v>
      </c>
      <c r="G2333" s="6" t="s">
        <v>89</v>
      </c>
      <c r="H2333" s="6" t="s">
        <v>22</v>
      </c>
      <c r="I2333" s="8">
        <v>0.35000000000000003</v>
      </c>
      <c r="J2333" s="9">
        <v>6750</v>
      </c>
      <c r="K2333" s="10">
        <f t="shared" si="18"/>
        <v>2362.5</v>
      </c>
      <c r="L2333" s="10">
        <f t="shared" si="19"/>
        <v>1181.25</v>
      </c>
      <c r="M2333" s="11">
        <v>0.5</v>
      </c>
      <c r="O2333" s="16"/>
      <c r="P2333" s="14"/>
      <c r="Q2333" s="12"/>
      <c r="R2333" s="13"/>
    </row>
    <row r="2334" spans="1:18" ht="15.75" customHeight="1">
      <c r="A2334" s="1"/>
      <c r="B2334" s="6" t="s">
        <v>14</v>
      </c>
      <c r="C2334" s="6">
        <v>1185732</v>
      </c>
      <c r="D2334" s="7">
        <v>44318</v>
      </c>
      <c r="E2334" s="6" t="s">
        <v>46</v>
      </c>
      <c r="F2334" s="6" t="s">
        <v>88</v>
      </c>
      <c r="G2334" s="6" t="s">
        <v>89</v>
      </c>
      <c r="H2334" s="6" t="s">
        <v>17</v>
      </c>
      <c r="I2334" s="8">
        <v>0.45</v>
      </c>
      <c r="J2334" s="9">
        <v>9450</v>
      </c>
      <c r="K2334" s="10">
        <f t="shared" si="18"/>
        <v>4252.5</v>
      </c>
      <c r="L2334" s="10">
        <f t="shared" si="19"/>
        <v>1701</v>
      </c>
      <c r="M2334" s="11">
        <v>0.4</v>
      </c>
      <c r="O2334" s="16"/>
      <c r="P2334" s="14"/>
      <c r="Q2334" s="12"/>
      <c r="R2334" s="13"/>
    </row>
    <row r="2335" spans="1:18" ht="15.75" customHeight="1">
      <c r="A2335" s="1"/>
      <c r="B2335" s="6" t="s">
        <v>14</v>
      </c>
      <c r="C2335" s="6">
        <v>1185732</v>
      </c>
      <c r="D2335" s="7">
        <v>44318</v>
      </c>
      <c r="E2335" s="6" t="s">
        <v>46</v>
      </c>
      <c r="F2335" s="6" t="s">
        <v>88</v>
      </c>
      <c r="G2335" s="6" t="s">
        <v>89</v>
      </c>
      <c r="H2335" s="6" t="s">
        <v>18</v>
      </c>
      <c r="I2335" s="8">
        <v>0.45</v>
      </c>
      <c r="J2335" s="9">
        <v>6500</v>
      </c>
      <c r="K2335" s="10">
        <f t="shared" si="18"/>
        <v>2925</v>
      </c>
      <c r="L2335" s="10">
        <f t="shared" si="19"/>
        <v>1023.7499999999999</v>
      </c>
      <c r="M2335" s="11">
        <v>0.35</v>
      </c>
      <c r="O2335" s="16"/>
      <c r="P2335" s="14"/>
      <c r="Q2335" s="12"/>
      <c r="R2335" s="13"/>
    </row>
    <row r="2336" spans="1:18" ht="15.75" customHeight="1">
      <c r="A2336" s="1"/>
      <c r="B2336" s="6" t="s">
        <v>14</v>
      </c>
      <c r="C2336" s="6">
        <v>1185732</v>
      </c>
      <c r="D2336" s="7">
        <v>44318</v>
      </c>
      <c r="E2336" s="6" t="s">
        <v>46</v>
      </c>
      <c r="F2336" s="6" t="s">
        <v>88</v>
      </c>
      <c r="G2336" s="6" t="s">
        <v>89</v>
      </c>
      <c r="H2336" s="6" t="s">
        <v>19</v>
      </c>
      <c r="I2336" s="8">
        <v>0.4</v>
      </c>
      <c r="J2336" s="9">
        <v>6250</v>
      </c>
      <c r="K2336" s="10">
        <f t="shared" si="18"/>
        <v>2500</v>
      </c>
      <c r="L2336" s="10">
        <f t="shared" si="19"/>
        <v>1000</v>
      </c>
      <c r="M2336" s="11">
        <v>0.4</v>
      </c>
      <c r="O2336" s="16"/>
      <c r="P2336" s="14"/>
      <c r="Q2336" s="12"/>
      <c r="R2336" s="13"/>
    </row>
    <row r="2337" spans="1:18" ht="15.75" customHeight="1">
      <c r="A2337" s="1"/>
      <c r="B2337" s="6" t="s">
        <v>14</v>
      </c>
      <c r="C2337" s="6">
        <v>1185732</v>
      </c>
      <c r="D2337" s="7">
        <v>44318</v>
      </c>
      <c r="E2337" s="6" t="s">
        <v>46</v>
      </c>
      <c r="F2337" s="6" t="s">
        <v>88</v>
      </c>
      <c r="G2337" s="6" t="s">
        <v>89</v>
      </c>
      <c r="H2337" s="6" t="s">
        <v>20</v>
      </c>
      <c r="I2337" s="8">
        <v>0.4</v>
      </c>
      <c r="J2337" s="9">
        <v>5750</v>
      </c>
      <c r="K2337" s="10">
        <f t="shared" si="18"/>
        <v>2300</v>
      </c>
      <c r="L2337" s="10">
        <f t="shared" si="19"/>
        <v>920</v>
      </c>
      <c r="M2337" s="11">
        <v>0.4</v>
      </c>
      <c r="O2337" s="16"/>
      <c r="P2337" s="14"/>
      <c r="Q2337" s="12"/>
      <c r="R2337" s="13"/>
    </row>
    <row r="2338" spans="1:18" ht="15.75" customHeight="1">
      <c r="A2338" s="1"/>
      <c r="B2338" s="6" t="s">
        <v>14</v>
      </c>
      <c r="C2338" s="6">
        <v>1185732</v>
      </c>
      <c r="D2338" s="7">
        <v>44318</v>
      </c>
      <c r="E2338" s="6" t="s">
        <v>46</v>
      </c>
      <c r="F2338" s="6" t="s">
        <v>88</v>
      </c>
      <c r="G2338" s="6" t="s">
        <v>89</v>
      </c>
      <c r="H2338" s="6" t="s">
        <v>21</v>
      </c>
      <c r="I2338" s="8">
        <v>0.49999999999999994</v>
      </c>
      <c r="J2338" s="9">
        <v>6000</v>
      </c>
      <c r="K2338" s="10">
        <f t="shared" si="18"/>
        <v>2999.9999999999995</v>
      </c>
      <c r="L2338" s="10">
        <f t="shared" si="19"/>
        <v>1049.9999999999998</v>
      </c>
      <c r="M2338" s="11">
        <v>0.35</v>
      </c>
      <c r="O2338" s="16"/>
      <c r="P2338" s="14"/>
      <c r="Q2338" s="12"/>
      <c r="R2338" s="13"/>
    </row>
    <row r="2339" spans="1:18" ht="15.75" customHeight="1">
      <c r="A2339" s="1"/>
      <c r="B2339" s="6" t="s">
        <v>14</v>
      </c>
      <c r="C2339" s="6">
        <v>1185732</v>
      </c>
      <c r="D2339" s="7">
        <v>44318</v>
      </c>
      <c r="E2339" s="6" t="s">
        <v>46</v>
      </c>
      <c r="F2339" s="6" t="s">
        <v>88</v>
      </c>
      <c r="G2339" s="6" t="s">
        <v>89</v>
      </c>
      <c r="H2339" s="6" t="s">
        <v>22</v>
      </c>
      <c r="I2339" s="8">
        <v>0.54999999999999993</v>
      </c>
      <c r="J2339" s="9">
        <v>7000</v>
      </c>
      <c r="K2339" s="10">
        <f t="shared" si="18"/>
        <v>3849.9999999999995</v>
      </c>
      <c r="L2339" s="10">
        <f t="shared" si="19"/>
        <v>1924.9999999999998</v>
      </c>
      <c r="M2339" s="11">
        <v>0.5</v>
      </c>
      <c r="O2339" s="16"/>
      <c r="P2339" s="14"/>
      <c r="Q2339" s="12"/>
      <c r="R2339" s="13"/>
    </row>
    <row r="2340" spans="1:18" ht="15.75" customHeight="1">
      <c r="A2340" s="1"/>
      <c r="B2340" s="6" t="s">
        <v>14</v>
      </c>
      <c r="C2340" s="6">
        <v>1185732</v>
      </c>
      <c r="D2340" s="7">
        <v>44351</v>
      </c>
      <c r="E2340" s="6" t="s">
        <v>46</v>
      </c>
      <c r="F2340" s="6" t="s">
        <v>88</v>
      </c>
      <c r="G2340" s="6" t="s">
        <v>89</v>
      </c>
      <c r="H2340" s="6" t="s">
        <v>17</v>
      </c>
      <c r="I2340" s="8">
        <v>0.49999999999999994</v>
      </c>
      <c r="J2340" s="9">
        <v>9500</v>
      </c>
      <c r="K2340" s="10">
        <f t="shared" si="18"/>
        <v>4749.9999999999991</v>
      </c>
      <c r="L2340" s="10">
        <f t="shared" si="19"/>
        <v>1899.9999999999998</v>
      </c>
      <c r="M2340" s="11">
        <v>0.4</v>
      </c>
      <c r="O2340" s="16"/>
      <c r="P2340" s="14"/>
      <c r="Q2340" s="12"/>
      <c r="R2340" s="13"/>
    </row>
    <row r="2341" spans="1:18" ht="15.75" customHeight="1">
      <c r="A2341" s="1"/>
      <c r="B2341" s="6" t="s">
        <v>14</v>
      </c>
      <c r="C2341" s="6">
        <v>1185732</v>
      </c>
      <c r="D2341" s="7">
        <v>44351</v>
      </c>
      <c r="E2341" s="6" t="s">
        <v>46</v>
      </c>
      <c r="F2341" s="6" t="s">
        <v>88</v>
      </c>
      <c r="G2341" s="6" t="s">
        <v>89</v>
      </c>
      <c r="H2341" s="6" t="s">
        <v>18</v>
      </c>
      <c r="I2341" s="8">
        <v>0.45</v>
      </c>
      <c r="J2341" s="9">
        <v>7000</v>
      </c>
      <c r="K2341" s="10">
        <f t="shared" si="18"/>
        <v>3150</v>
      </c>
      <c r="L2341" s="10">
        <f t="shared" si="19"/>
        <v>1102.5</v>
      </c>
      <c r="M2341" s="11">
        <v>0.35</v>
      </c>
      <c r="O2341" s="16"/>
      <c r="P2341" s="14"/>
      <c r="Q2341" s="12"/>
      <c r="R2341" s="13"/>
    </row>
    <row r="2342" spans="1:18" ht="15.75" customHeight="1">
      <c r="A2342" s="1"/>
      <c r="B2342" s="6" t="s">
        <v>14</v>
      </c>
      <c r="C2342" s="6">
        <v>1185732</v>
      </c>
      <c r="D2342" s="7">
        <v>44351</v>
      </c>
      <c r="E2342" s="6" t="s">
        <v>46</v>
      </c>
      <c r="F2342" s="6" t="s">
        <v>88</v>
      </c>
      <c r="G2342" s="6" t="s">
        <v>89</v>
      </c>
      <c r="H2342" s="6" t="s">
        <v>19</v>
      </c>
      <c r="I2342" s="8">
        <v>0.5</v>
      </c>
      <c r="J2342" s="9">
        <v>6750</v>
      </c>
      <c r="K2342" s="10">
        <f t="shared" si="18"/>
        <v>3375</v>
      </c>
      <c r="L2342" s="10">
        <f t="shared" si="19"/>
        <v>1350</v>
      </c>
      <c r="M2342" s="11">
        <v>0.4</v>
      </c>
      <c r="O2342" s="16"/>
      <c r="P2342" s="14"/>
      <c r="Q2342" s="12"/>
      <c r="R2342" s="13"/>
    </row>
    <row r="2343" spans="1:18" ht="15.75" customHeight="1">
      <c r="A2343" s="1"/>
      <c r="B2343" s="6" t="s">
        <v>14</v>
      </c>
      <c r="C2343" s="6">
        <v>1185732</v>
      </c>
      <c r="D2343" s="7">
        <v>44351</v>
      </c>
      <c r="E2343" s="6" t="s">
        <v>46</v>
      </c>
      <c r="F2343" s="6" t="s">
        <v>88</v>
      </c>
      <c r="G2343" s="6" t="s">
        <v>89</v>
      </c>
      <c r="H2343" s="6" t="s">
        <v>20</v>
      </c>
      <c r="I2343" s="8">
        <v>0.5</v>
      </c>
      <c r="J2343" s="9">
        <v>6500</v>
      </c>
      <c r="K2343" s="10">
        <f t="shared" si="18"/>
        <v>3250</v>
      </c>
      <c r="L2343" s="10">
        <f t="shared" si="19"/>
        <v>1300</v>
      </c>
      <c r="M2343" s="11">
        <v>0.4</v>
      </c>
      <c r="O2343" s="16"/>
      <c r="P2343" s="14"/>
      <c r="Q2343" s="12"/>
      <c r="R2343" s="13"/>
    </row>
    <row r="2344" spans="1:18" ht="15.75" customHeight="1">
      <c r="A2344" s="1"/>
      <c r="B2344" s="6" t="s">
        <v>14</v>
      </c>
      <c r="C2344" s="6">
        <v>1185732</v>
      </c>
      <c r="D2344" s="7">
        <v>44351</v>
      </c>
      <c r="E2344" s="6" t="s">
        <v>46</v>
      </c>
      <c r="F2344" s="6" t="s">
        <v>88</v>
      </c>
      <c r="G2344" s="6" t="s">
        <v>89</v>
      </c>
      <c r="H2344" s="6" t="s">
        <v>21</v>
      </c>
      <c r="I2344" s="8">
        <v>0.65</v>
      </c>
      <c r="J2344" s="9">
        <v>6500</v>
      </c>
      <c r="K2344" s="10">
        <f t="shared" si="18"/>
        <v>4225</v>
      </c>
      <c r="L2344" s="10">
        <f t="shared" si="19"/>
        <v>1478.75</v>
      </c>
      <c r="M2344" s="11">
        <v>0.35</v>
      </c>
      <c r="O2344" s="16"/>
      <c r="P2344" s="14"/>
      <c r="Q2344" s="12"/>
      <c r="R2344" s="13"/>
    </row>
    <row r="2345" spans="1:18" ht="15.75" customHeight="1">
      <c r="A2345" s="1"/>
      <c r="B2345" s="6" t="s">
        <v>14</v>
      </c>
      <c r="C2345" s="6">
        <v>1185732</v>
      </c>
      <c r="D2345" s="7">
        <v>44351</v>
      </c>
      <c r="E2345" s="6" t="s">
        <v>46</v>
      </c>
      <c r="F2345" s="6" t="s">
        <v>88</v>
      </c>
      <c r="G2345" s="6" t="s">
        <v>89</v>
      </c>
      <c r="H2345" s="6" t="s">
        <v>22</v>
      </c>
      <c r="I2345" s="8">
        <v>0.70000000000000007</v>
      </c>
      <c r="J2345" s="9">
        <v>8250</v>
      </c>
      <c r="K2345" s="10">
        <f t="shared" si="18"/>
        <v>5775.0000000000009</v>
      </c>
      <c r="L2345" s="10">
        <f t="shared" si="19"/>
        <v>2887.5000000000005</v>
      </c>
      <c r="M2345" s="11">
        <v>0.5</v>
      </c>
      <c r="O2345" s="16"/>
      <c r="P2345" s="14"/>
      <c r="Q2345" s="12"/>
      <c r="R2345" s="13"/>
    </row>
    <row r="2346" spans="1:18" ht="15.75" customHeight="1">
      <c r="A2346" s="1"/>
      <c r="B2346" s="6" t="s">
        <v>14</v>
      </c>
      <c r="C2346" s="6">
        <v>1185732</v>
      </c>
      <c r="D2346" s="7">
        <v>44379</v>
      </c>
      <c r="E2346" s="6" t="s">
        <v>46</v>
      </c>
      <c r="F2346" s="6" t="s">
        <v>88</v>
      </c>
      <c r="G2346" s="6" t="s">
        <v>89</v>
      </c>
      <c r="H2346" s="6" t="s">
        <v>17</v>
      </c>
      <c r="I2346" s="8">
        <v>0.65</v>
      </c>
      <c r="J2346" s="9">
        <v>10500</v>
      </c>
      <c r="K2346" s="10">
        <f t="shared" si="18"/>
        <v>6825</v>
      </c>
      <c r="L2346" s="10">
        <f t="shared" si="19"/>
        <v>2730</v>
      </c>
      <c r="M2346" s="11">
        <v>0.4</v>
      </c>
      <c r="O2346" s="16"/>
      <c r="P2346" s="14"/>
      <c r="Q2346" s="12"/>
      <c r="R2346" s="13"/>
    </row>
    <row r="2347" spans="1:18" ht="15.75" customHeight="1">
      <c r="A2347" s="1"/>
      <c r="B2347" s="6" t="s">
        <v>14</v>
      </c>
      <c r="C2347" s="6">
        <v>1185732</v>
      </c>
      <c r="D2347" s="7">
        <v>44379</v>
      </c>
      <c r="E2347" s="6" t="s">
        <v>46</v>
      </c>
      <c r="F2347" s="6" t="s">
        <v>88</v>
      </c>
      <c r="G2347" s="6" t="s">
        <v>89</v>
      </c>
      <c r="H2347" s="6" t="s">
        <v>18</v>
      </c>
      <c r="I2347" s="8">
        <v>0.60000000000000009</v>
      </c>
      <c r="J2347" s="9">
        <v>8000</v>
      </c>
      <c r="K2347" s="10">
        <f t="shared" si="18"/>
        <v>4800.0000000000009</v>
      </c>
      <c r="L2347" s="10">
        <f t="shared" si="19"/>
        <v>1680.0000000000002</v>
      </c>
      <c r="M2347" s="11">
        <v>0.35</v>
      </c>
      <c r="O2347" s="16"/>
      <c r="P2347" s="14"/>
      <c r="Q2347" s="12"/>
      <c r="R2347" s="13"/>
    </row>
    <row r="2348" spans="1:18" ht="15.75" customHeight="1">
      <c r="A2348" s="1"/>
      <c r="B2348" s="6" t="s">
        <v>14</v>
      </c>
      <c r="C2348" s="6">
        <v>1185732</v>
      </c>
      <c r="D2348" s="7">
        <v>44379</v>
      </c>
      <c r="E2348" s="6" t="s">
        <v>46</v>
      </c>
      <c r="F2348" s="6" t="s">
        <v>88</v>
      </c>
      <c r="G2348" s="6" t="s">
        <v>89</v>
      </c>
      <c r="H2348" s="6" t="s">
        <v>19</v>
      </c>
      <c r="I2348" s="8">
        <v>0.55000000000000004</v>
      </c>
      <c r="J2348" s="9">
        <v>7250</v>
      </c>
      <c r="K2348" s="10">
        <f t="shared" si="18"/>
        <v>3987.5000000000005</v>
      </c>
      <c r="L2348" s="10">
        <f t="shared" si="19"/>
        <v>1595.0000000000002</v>
      </c>
      <c r="M2348" s="11">
        <v>0.4</v>
      </c>
      <c r="O2348" s="16"/>
      <c r="P2348" s="14"/>
      <c r="Q2348" s="12"/>
      <c r="R2348" s="13"/>
    </row>
    <row r="2349" spans="1:18" ht="15.75" customHeight="1">
      <c r="A2349" s="1"/>
      <c r="B2349" s="6" t="s">
        <v>14</v>
      </c>
      <c r="C2349" s="6">
        <v>1185732</v>
      </c>
      <c r="D2349" s="7">
        <v>44379</v>
      </c>
      <c r="E2349" s="6" t="s">
        <v>46</v>
      </c>
      <c r="F2349" s="6" t="s">
        <v>88</v>
      </c>
      <c r="G2349" s="6" t="s">
        <v>89</v>
      </c>
      <c r="H2349" s="6" t="s">
        <v>20</v>
      </c>
      <c r="I2349" s="8">
        <v>0.55000000000000004</v>
      </c>
      <c r="J2349" s="9">
        <v>6750</v>
      </c>
      <c r="K2349" s="10">
        <f t="shared" si="18"/>
        <v>3712.5000000000005</v>
      </c>
      <c r="L2349" s="10">
        <f t="shared" si="19"/>
        <v>1485.0000000000002</v>
      </c>
      <c r="M2349" s="11">
        <v>0.4</v>
      </c>
      <c r="O2349" s="16"/>
      <c r="P2349" s="14"/>
      <c r="Q2349" s="12"/>
      <c r="R2349" s="13"/>
    </row>
    <row r="2350" spans="1:18" ht="15.75" customHeight="1">
      <c r="A2350" s="1"/>
      <c r="B2350" s="6" t="s">
        <v>14</v>
      </c>
      <c r="C2350" s="6">
        <v>1185732</v>
      </c>
      <c r="D2350" s="7">
        <v>44379</v>
      </c>
      <c r="E2350" s="6" t="s">
        <v>46</v>
      </c>
      <c r="F2350" s="6" t="s">
        <v>88</v>
      </c>
      <c r="G2350" s="6" t="s">
        <v>89</v>
      </c>
      <c r="H2350" s="6" t="s">
        <v>21</v>
      </c>
      <c r="I2350" s="8">
        <v>0.65</v>
      </c>
      <c r="J2350" s="9">
        <v>7000</v>
      </c>
      <c r="K2350" s="10">
        <f t="shared" si="18"/>
        <v>4550</v>
      </c>
      <c r="L2350" s="10">
        <f t="shared" si="19"/>
        <v>1592.5</v>
      </c>
      <c r="M2350" s="11">
        <v>0.35</v>
      </c>
      <c r="O2350" s="16"/>
      <c r="P2350" s="14"/>
      <c r="Q2350" s="12"/>
      <c r="R2350" s="13"/>
    </row>
    <row r="2351" spans="1:18" ht="15.75" customHeight="1">
      <c r="A2351" s="1"/>
      <c r="B2351" s="6" t="s">
        <v>14</v>
      </c>
      <c r="C2351" s="6">
        <v>1185732</v>
      </c>
      <c r="D2351" s="7">
        <v>44379</v>
      </c>
      <c r="E2351" s="6" t="s">
        <v>46</v>
      </c>
      <c r="F2351" s="6" t="s">
        <v>88</v>
      </c>
      <c r="G2351" s="6" t="s">
        <v>89</v>
      </c>
      <c r="H2351" s="6" t="s">
        <v>22</v>
      </c>
      <c r="I2351" s="8">
        <v>0.70000000000000007</v>
      </c>
      <c r="J2351" s="9">
        <v>8750</v>
      </c>
      <c r="K2351" s="10">
        <f t="shared" si="18"/>
        <v>6125.0000000000009</v>
      </c>
      <c r="L2351" s="10">
        <f t="shared" si="19"/>
        <v>3062.5000000000005</v>
      </c>
      <c r="M2351" s="11">
        <v>0.5</v>
      </c>
      <c r="O2351" s="16"/>
      <c r="P2351" s="14"/>
      <c r="Q2351" s="12"/>
      <c r="R2351" s="13"/>
    </row>
    <row r="2352" spans="1:18" ht="15.75" customHeight="1">
      <c r="A2352" s="1"/>
      <c r="B2352" s="6" t="s">
        <v>14</v>
      </c>
      <c r="C2352" s="6">
        <v>1185732</v>
      </c>
      <c r="D2352" s="7">
        <v>44411</v>
      </c>
      <c r="E2352" s="6" t="s">
        <v>46</v>
      </c>
      <c r="F2352" s="6" t="s">
        <v>88</v>
      </c>
      <c r="G2352" s="6" t="s">
        <v>89</v>
      </c>
      <c r="H2352" s="6" t="s">
        <v>17</v>
      </c>
      <c r="I2352" s="8">
        <v>0.65</v>
      </c>
      <c r="J2352" s="9">
        <v>10250</v>
      </c>
      <c r="K2352" s="10">
        <f t="shared" si="18"/>
        <v>6662.5</v>
      </c>
      <c r="L2352" s="10">
        <f t="shared" si="19"/>
        <v>2665</v>
      </c>
      <c r="M2352" s="11">
        <v>0.4</v>
      </c>
      <c r="O2352" s="16"/>
      <c r="P2352" s="14"/>
      <c r="Q2352" s="12"/>
      <c r="R2352" s="13"/>
    </row>
    <row r="2353" spans="1:18" ht="15.75" customHeight="1">
      <c r="A2353" s="1"/>
      <c r="B2353" s="6" t="s">
        <v>14</v>
      </c>
      <c r="C2353" s="6">
        <v>1185732</v>
      </c>
      <c r="D2353" s="7">
        <v>44411</v>
      </c>
      <c r="E2353" s="6" t="s">
        <v>46</v>
      </c>
      <c r="F2353" s="6" t="s">
        <v>88</v>
      </c>
      <c r="G2353" s="6" t="s">
        <v>89</v>
      </c>
      <c r="H2353" s="6" t="s">
        <v>18</v>
      </c>
      <c r="I2353" s="8">
        <v>0.60000000000000009</v>
      </c>
      <c r="J2353" s="9">
        <v>8000</v>
      </c>
      <c r="K2353" s="10">
        <f t="shared" si="18"/>
        <v>4800.0000000000009</v>
      </c>
      <c r="L2353" s="10">
        <f t="shared" si="19"/>
        <v>1680.0000000000002</v>
      </c>
      <c r="M2353" s="11">
        <v>0.35</v>
      </c>
      <c r="O2353" s="16"/>
      <c r="P2353" s="14"/>
      <c r="Q2353" s="12"/>
      <c r="R2353" s="13"/>
    </row>
    <row r="2354" spans="1:18" ht="15.75" customHeight="1">
      <c r="A2354" s="1"/>
      <c r="B2354" s="6" t="s">
        <v>14</v>
      </c>
      <c r="C2354" s="6">
        <v>1185732</v>
      </c>
      <c r="D2354" s="7">
        <v>44411</v>
      </c>
      <c r="E2354" s="6" t="s">
        <v>46</v>
      </c>
      <c r="F2354" s="6" t="s">
        <v>88</v>
      </c>
      <c r="G2354" s="6" t="s">
        <v>89</v>
      </c>
      <c r="H2354" s="6" t="s">
        <v>19</v>
      </c>
      <c r="I2354" s="8">
        <v>0.55000000000000004</v>
      </c>
      <c r="J2354" s="9">
        <v>7250</v>
      </c>
      <c r="K2354" s="10">
        <f t="shared" si="18"/>
        <v>3987.5000000000005</v>
      </c>
      <c r="L2354" s="10">
        <f t="shared" si="19"/>
        <v>1595.0000000000002</v>
      </c>
      <c r="M2354" s="11">
        <v>0.4</v>
      </c>
      <c r="O2354" s="16"/>
      <c r="P2354" s="14"/>
      <c r="Q2354" s="12"/>
      <c r="R2354" s="13"/>
    </row>
    <row r="2355" spans="1:18" ht="15.75" customHeight="1">
      <c r="A2355" s="1"/>
      <c r="B2355" s="6" t="s">
        <v>14</v>
      </c>
      <c r="C2355" s="6">
        <v>1185732</v>
      </c>
      <c r="D2355" s="7">
        <v>44411</v>
      </c>
      <c r="E2355" s="6" t="s">
        <v>46</v>
      </c>
      <c r="F2355" s="6" t="s">
        <v>88</v>
      </c>
      <c r="G2355" s="6" t="s">
        <v>89</v>
      </c>
      <c r="H2355" s="6" t="s">
        <v>20</v>
      </c>
      <c r="I2355" s="8">
        <v>0.45</v>
      </c>
      <c r="J2355" s="9">
        <v>6750</v>
      </c>
      <c r="K2355" s="10">
        <f t="shared" si="18"/>
        <v>3037.5</v>
      </c>
      <c r="L2355" s="10">
        <f t="shared" si="19"/>
        <v>1215</v>
      </c>
      <c r="M2355" s="11">
        <v>0.4</v>
      </c>
      <c r="O2355" s="16"/>
      <c r="P2355" s="14"/>
      <c r="Q2355" s="12"/>
      <c r="R2355" s="13"/>
    </row>
    <row r="2356" spans="1:18" ht="15.75" customHeight="1">
      <c r="A2356" s="1"/>
      <c r="B2356" s="6" t="s">
        <v>14</v>
      </c>
      <c r="C2356" s="6">
        <v>1185732</v>
      </c>
      <c r="D2356" s="7">
        <v>44411</v>
      </c>
      <c r="E2356" s="6" t="s">
        <v>46</v>
      </c>
      <c r="F2356" s="6" t="s">
        <v>88</v>
      </c>
      <c r="G2356" s="6" t="s">
        <v>89</v>
      </c>
      <c r="H2356" s="6" t="s">
        <v>21</v>
      </c>
      <c r="I2356" s="8">
        <v>0.55000000000000004</v>
      </c>
      <c r="J2356" s="9">
        <v>6500</v>
      </c>
      <c r="K2356" s="10">
        <f t="shared" si="18"/>
        <v>3575.0000000000005</v>
      </c>
      <c r="L2356" s="10">
        <f t="shared" si="19"/>
        <v>1251.25</v>
      </c>
      <c r="M2356" s="11">
        <v>0.35</v>
      </c>
      <c r="O2356" s="16"/>
      <c r="P2356" s="14"/>
      <c r="Q2356" s="12"/>
      <c r="R2356" s="13"/>
    </row>
    <row r="2357" spans="1:18" ht="15.75" customHeight="1">
      <c r="A2357" s="1"/>
      <c r="B2357" s="6" t="s">
        <v>14</v>
      </c>
      <c r="C2357" s="6">
        <v>1185732</v>
      </c>
      <c r="D2357" s="7">
        <v>44411</v>
      </c>
      <c r="E2357" s="6" t="s">
        <v>46</v>
      </c>
      <c r="F2357" s="6" t="s">
        <v>88</v>
      </c>
      <c r="G2357" s="6" t="s">
        <v>89</v>
      </c>
      <c r="H2357" s="6" t="s">
        <v>22</v>
      </c>
      <c r="I2357" s="8">
        <v>0.60000000000000009</v>
      </c>
      <c r="J2357" s="9">
        <v>8250</v>
      </c>
      <c r="K2357" s="10">
        <f t="shared" si="18"/>
        <v>4950.0000000000009</v>
      </c>
      <c r="L2357" s="10">
        <f t="shared" si="19"/>
        <v>2475.0000000000005</v>
      </c>
      <c r="M2357" s="11">
        <v>0.5</v>
      </c>
      <c r="O2357" s="16"/>
      <c r="P2357" s="14"/>
      <c r="Q2357" s="12"/>
      <c r="R2357" s="13"/>
    </row>
    <row r="2358" spans="1:18" ht="15.75" customHeight="1">
      <c r="A2358" s="1"/>
      <c r="B2358" s="6" t="s">
        <v>14</v>
      </c>
      <c r="C2358" s="6">
        <v>1185732</v>
      </c>
      <c r="D2358" s="7">
        <v>44441</v>
      </c>
      <c r="E2358" s="6" t="s">
        <v>46</v>
      </c>
      <c r="F2358" s="6" t="s">
        <v>88</v>
      </c>
      <c r="G2358" s="6" t="s">
        <v>89</v>
      </c>
      <c r="H2358" s="6" t="s">
        <v>17</v>
      </c>
      <c r="I2358" s="8">
        <v>0.55000000000000004</v>
      </c>
      <c r="J2358" s="9">
        <v>9250</v>
      </c>
      <c r="K2358" s="10">
        <f t="shared" si="18"/>
        <v>5087.5</v>
      </c>
      <c r="L2358" s="10">
        <f t="shared" si="19"/>
        <v>2035</v>
      </c>
      <c r="M2358" s="11">
        <v>0.4</v>
      </c>
      <c r="O2358" s="16"/>
      <c r="P2358" s="14"/>
      <c r="Q2358" s="12"/>
      <c r="R2358" s="13"/>
    </row>
    <row r="2359" spans="1:18" ht="15.75" customHeight="1">
      <c r="A2359" s="1"/>
      <c r="B2359" s="6" t="s">
        <v>14</v>
      </c>
      <c r="C2359" s="6">
        <v>1185732</v>
      </c>
      <c r="D2359" s="7">
        <v>44441</v>
      </c>
      <c r="E2359" s="6" t="s">
        <v>46</v>
      </c>
      <c r="F2359" s="6" t="s">
        <v>88</v>
      </c>
      <c r="G2359" s="6" t="s">
        <v>89</v>
      </c>
      <c r="H2359" s="6" t="s">
        <v>18</v>
      </c>
      <c r="I2359" s="8">
        <v>0.50000000000000011</v>
      </c>
      <c r="J2359" s="9">
        <v>7250</v>
      </c>
      <c r="K2359" s="10">
        <f t="shared" si="18"/>
        <v>3625.0000000000009</v>
      </c>
      <c r="L2359" s="10">
        <f t="shared" si="19"/>
        <v>1268.7500000000002</v>
      </c>
      <c r="M2359" s="11">
        <v>0.35</v>
      </c>
      <c r="O2359" s="16"/>
      <c r="P2359" s="14"/>
      <c r="Q2359" s="12"/>
      <c r="R2359" s="13"/>
    </row>
    <row r="2360" spans="1:18" ht="15.75" customHeight="1">
      <c r="A2360" s="1"/>
      <c r="B2360" s="6" t="s">
        <v>14</v>
      </c>
      <c r="C2360" s="6">
        <v>1185732</v>
      </c>
      <c r="D2360" s="7">
        <v>44441</v>
      </c>
      <c r="E2360" s="6" t="s">
        <v>46</v>
      </c>
      <c r="F2360" s="6" t="s">
        <v>88</v>
      </c>
      <c r="G2360" s="6" t="s">
        <v>89</v>
      </c>
      <c r="H2360" s="6" t="s">
        <v>19</v>
      </c>
      <c r="I2360" s="8">
        <v>0.30000000000000004</v>
      </c>
      <c r="J2360" s="9">
        <v>6250</v>
      </c>
      <c r="K2360" s="10">
        <f t="shared" si="18"/>
        <v>1875.0000000000002</v>
      </c>
      <c r="L2360" s="10">
        <f t="shared" si="19"/>
        <v>750.00000000000011</v>
      </c>
      <c r="M2360" s="11">
        <v>0.4</v>
      </c>
      <c r="O2360" s="16"/>
      <c r="P2360" s="14"/>
      <c r="Q2360" s="12"/>
      <c r="R2360" s="13"/>
    </row>
    <row r="2361" spans="1:18" ht="15.75" customHeight="1">
      <c r="A2361" s="1"/>
      <c r="B2361" s="6" t="s">
        <v>14</v>
      </c>
      <c r="C2361" s="6">
        <v>1185732</v>
      </c>
      <c r="D2361" s="7">
        <v>44441</v>
      </c>
      <c r="E2361" s="6" t="s">
        <v>46</v>
      </c>
      <c r="F2361" s="6" t="s">
        <v>88</v>
      </c>
      <c r="G2361" s="6" t="s">
        <v>89</v>
      </c>
      <c r="H2361" s="6" t="s">
        <v>20</v>
      </c>
      <c r="I2361" s="8">
        <v>0.30000000000000004</v>
      </c>
      <c r="J2361" s="9">
        <v>6000</v>
      </c>
      <c r="K2361" s="10">
        <f t="shared" si="18"/>
        <v>1800.0000000000002</v>
      </c>
      <c r="L2361" s="10">
        <f t="shared" si="19"/>
        <v>720.00000000000011</v>
      </c>
      <c r="M2361" s="11">
        <v>0.4</v>
      </c>
      <c r="O2361" s="16"/>
      <c r="P2361" s="14"/>
      <c r="Q2361" s="12"/>
      <c r="R2361" s="13"/>
    </row>
    <row r="2362" spans="1:18" ht="15.75" customHeight="1">
      <c r="A2362" s="1"/>
      <c r="B2362" s="6" t="s">
        <v>14</v>
      </c>
      <c r="C2362" s="6">
        <v>1185732</v>
      </c>
      <c r="D2362" s="7">
        <v>44441</v>
      </c>
      <c r="E2362" s="6" t="s">
        <v>46</v>
      </c>
      <c r="F2362" s="6" t="s">
        <v>88</v>
      </c>
      <c r="G2362" s="6" t="s">
        <v>89</v>
      </c>
      <c r="H2362" s="6" t="s">
        <v>21</v>
      </c>
      <c r="I2362" s="8">
        <v>0.4</v>
      </c>
      <c r="J2362" s="9">
        <v>6000</v>
      </c>
      <c r="K2362" s="10">
        <f t="shared" si="18"/>
        <v>2400</v>
      </c>
      <c r="L2362" s="10">
        <f t="shared" si="19"/>
        <v>840</v>
      </c>
      <c r="M2362" s="11">
        <v>0.35</v>
      </c>
      <c r="O2362" s="16"/>
      <c r="P2362" s="14"/>
      <c r="Q2362" s="12"/>
      <c r="R2362" s="13"/>
    </row>
    <row r="2363" spans="1:18" ht="15.75" customHeight="1">
      <c r="A2363" s="1"/>
      <c r="B2363" s="6" t="s">
        <v>14</v>
      </c>
      <c r="C2363" s="6">
        <v>1185732</v>
      </c>
      <c r="D2363" s="7">
        <v>44441</v>
      </c>
      <c r="E2363" s="6" t="s">
        <v>46</v>
      </c>
      <c r="F2363" s="6" t="s">
        <v>88</v>
      </c>
      <c r="G2363" s="6" t="s">
        <v>89</v>
      </c>
      <c r="H2363" s="6" t="s">
        <v>22</v>
      </c>
      <c r="I2363" s="8">
        <v>0.45000000000000007</v>
      </c>
      <c r="J2363" s="9">
        <v>7000</v>
      </c>
      <c r="K2363" s="10">
        <f t="shared" si="18"/>
        <v>3150.0000000000005</v>
      </c>
      <c r="L2363" s="10">
        <f t="shared" si="19"/>
        <v>1575.0000000000002</v>
      </c>
      <c r="M2363" s="11">
        <v>0.5</v>
      </c>
      <c r="O2363" s="16"/>
      <c r="P2363" s="14"/>
      <c r="Q2363" s="12"/>
      <c r="R2363" s="13"/>
    </row>
    <row r="2364" spans="1:18" ht="15.75" customHeight="1">
      <c r="A2364" s="1"/>
      <c r="B2364" s="6" t="s">
        <v>14</v>
      </c>
      <c r="C2364" s="6">
        <v>1185732</v>
      </c>
      <c r="D2364" s="7">
        <v>44473</v>
      </c>
      <c r="E2364" s="6" t="s">
        <v>46</v>
      </c>
      <c r="F2364" s="6" t="s">
        <v>88</v>
      </c>
      <c r="G2364" s="6" t="s">
        <v>89</v>
      </c>
      <c r="H2364" s="6" t="s">
        <v>17</v>
      </c>
      <c r="I2364" s="8">
        <v>0.45000000000000007</v>
      </c>
      <c r="J2364" s="9">
        <v>8750</v>
      </c>
      <c r="K2364" s="10">
        <f t="shared" si="18"/>
        <v>3937.5000000000005</v>
      </c>
      <c r="L2364" s="10">
        <f t="shared" si="19"/>
        <v>1575.0000000000002</v>
      </c>
      <c r="M2364" s="11">
        <v>0.4</v>
      </c>
      <c r="O2364" s="16"/>
      <c r="P2364" s="14"/>
      <c r="Q2364" s="12"/>
      <c r="R2364" s="13"/>
    </row>
    <row r="2365" spans="1:18" ht="15.75" customHeight="1">
      <c r="A2365" s="1"/>
      <c r="B2365" s="6" t="s">
        <v>14</v>
      </c>
      <c r="C2365" s="6">
        <v>1185732</v>
      </c>
      <c r="D2365" s="7">
        <v>44473</v>
      </c>
      <c r="E2365" s="6" t="s">
        <v>46</v>
      </c>
      <c r="F2365" s="6" t="s">
        <v>88</v>
      </c>
      <c r="G2365" s="6" t="s">
        <v>89</v>
      </c>
      <c r="H2365" s="6" t="s">
        <v>18</v>
      </c>
      <c r="I2365" s="8">
        <v>0.35000000000000009</v>
      </c>
      <c r="J2365" s="9">
        <v>7000</v>
      </c>
      <c r="K2365" s="10">
        <f t="shared" si="18"/>
        <v>2450.0000000000005</v>
      </c>
      <c r="L2365" s="10">
        <f t="shared" si="19"/>
        <v>857.50000000000011</v>
      </c>
      <c r="M2365" s="11">
        <v>0.35</v>
      </c>
      <c r="O2365" s="16"/>
      <c r="P2365" s="14"/>
      <c r="Q2365" s="12"/>
      <c r="R2365" s="13"/>
    </row>
    <row r="2366" spans="1:18" ht="15.75" customHeight="1">
      <c r="A2366" s="1"/>
      <c r="B2366" s="6" t="s">
        <v>14</v>
      </c>
      <c r="C2366" s="6">
        <v>1185732</v>
      </c>
      <c r="D2366" s="7">
        <v>44473</v>
      </c>
      <c r="E2366" s="6" t="s">
        <v>46</v>
      </c>
      <c r="F2366" s="6" t="s">
        <v>88</v>
      </c>
      <c r="G2366" s="6" t="s">
        <v>89</v>
      </c>
      <c r="H2366" s="6" t="s">
        <v>19</v>
      </c>
      <c r="I2366" s="8">
        <v>0.35000000000000009</v>
      </c>
      <c r="J2366" s="9">
        <v>5750</v>
      </c>
      <c r="K2366" s="10">
        <f t="shared" si="18"/>
        <v>2012.5000000000005</v>
      </c>
      <c r="L2366" s="10">
        <f t="shared" si="19"/>
        <v>805.00000000000023</v>
      </c>
      <c r="M2366" s="11">
        <v>0.4</v>
      </c>
      <c r="O2366" s="16"/>
      <c r="P2366" s="14"/>
      <c r="Q2366" s="12"/>
      <c r="R2366" s="13"/>
    </row>
    <row r="2367" spans="1:18" ht="15.75" customHeight="1">
      <c r="A2367" s="1"/>
      <c r="B2367" s="6" t="s">
        <v>14</v>
      </c>
      <c r="C2367" s="6">
        <v>1185732</v>
      </c>
      <c r="D2367" s="7">
        <v>44473</v>
      </c>
      <c r="E2367" s="6" t="s">
        <v>46</v>
      </c>
      <c r="F2367" s="6" t="s">
        <v>88</v>
      </c>
      <c r="G2367" s="6" t="s">
        <v>89</v>
      </c>
      <c r="H2367" s="6" t="s">
        <v>20</v>
      </c>
      <c r="I2367" s="8">
        <v>0.35000000000000009</v>
      </c>
      <c r="J2367" s="9">
        <v>5500</v>
      </c>
      <c r="K2367" s="10">
        <f t="shared" si="18"/>
        <v>1925.0000000000005</v>
      </c>
      <c r="L2367" s="10">
        <f t="shared" si="19"/>
        <v>770.00000000000023</v>
      </c>
      <c r="M2367" s="11">
        <v>0.4</v>
      </c>
      <c r="O2367" s="16"/>
      <c r="P2367" s="14"/>
      <c r="Q2367" s="12"/>
      <c r="R2367" s="13"/>
    </row>
    <row r="2368" spans="1:18" ht="15.75" customHeight="1">
      <c r="A2368" s="1"/>
      <c r="B2368" s="6" t="s">
        <v>14</v>
      </c>
      <c r="C2368" s="6">
        <v>1185732</v>
      </c>
      <c r="D2368" s="7">
        <v>44473</v>
      </c>
      <c r="E2368" s="6" t="s">
        <v>46</v>
      </c>
      <c r="F2368" s="6" t="s">
        <v>88</v>
      </c>
      <c r="G2368" s="6" t="s">
        <v>89</v>
      </c>
      <c r="H2368" s="6" t="s">
        <v>21</v>
      </c>
      <c r="I2368" s="8">
        <v>0.45000000000000007</v>
      </c>
      <c r="J2368" s="9">
        <v>5500</v>
      </c>
      <c r="K2368" s="10">
        <f t="shared" si="18"/>
        <v>2475.0000000000005</v>
      </c>
      <c r="L2368" s="10">
        <f t="shared" si="19"/>
        <v>866.25000000000011</v>
      </c>
      <c r="M2368" s="11">
        <v>0.35</v>
      </c>
      <c r="O2368" s="16"/>
      <c r="P2368" s="14"/>
      <c r="Q2368" s="12"/>
      <c r="R2368" s="13"/>
    </row>
    <row r="2369" spans="1:18" ht="15.75" customHeight="1">
      <c r="A2369" s="1"/>
      <c r="B2369" s="6" t="s">
        <v>14</v>
      </c>
      <c r="C2369" s="6">
        <v>1185732</v>
      </c>
      <c r="D2369" s="7">
        <v>44473</v>
      </c>
      <c r="E2369" s="6" t="s">
        <v>46</v>
      </c>
      <c r="F2369" s="6" t="s">
        <v>88</v>
      </c>
      <c r="G2369" s="6" t="s">
        <v>89</v>
      </c>
      <c r="H2369" s="6" t="s">
        <v>22</v>
      </c>
      <c r="I2369" s="8">
        <v>0.5</v>
      </c>
      <c r="J2369" s="9">
        <v>6750</v>
      </c>
      <c r="K2369" s="10">
        <f t="shared" si="18"/>
        <v>3375</v>
      </c>
      <c r="L2369" s="10">
        <f t="shared" si="19"/>
        <v>1687.5</v>
      </c>
      <c r="M2369" s="11">
        <v>0.5</v>
      </c>
      <c r="O2369" s="16"/>
      <c r="P2369" s="14"/>
      <c r="Q2369" s="12"/>
      <c r="R2369" s="13"/>
    </row>
    <row r="2370" spans="1:18" ht="15.75" customHeight="1">
      <c r="A2370" s="1"/>
      <c r="B2370" s="6" t="s">
        <v>14</v>
      </c>
      <c r="C2370" s="6">
        <v>1185732</v>
      </c>
      <c r="D2370" s="7">
        <v>44503</v>
      </c>
      <c r="E2370" s="6" t="s">
        <v>46</v>
      </c>
      <c r="F2370" s="6" t="s">
        <v>88</v>
      </c>
      <c r="G2370" s="6" t="s">
        <v>89</v>
      </c>
      <c r="H2370" s="6" t="s">
        <v>17</v>
      </c>
      <c r="I2370" s="8">
        <v>0.45000000000000007</v>
      </c>
      <c r="J2370" s="9">
        <v>8250</v>
      </c>
      <c r="K2370" s="10">
        <f t="shared" si="18"/>
        <v>3712.5000000000005</v>
      </c>
      <c r="L2370" s="10">
        <f t="shared" si="19"/>
        <v>1485.0000000000002</v>
      </c>
      <c r="M2370" s="11">
        <v>0.4</v>
      </c>
      <c r="O2370" s="16"/>
      <c r="P2370" s="14"/>
      <c r="Q2370" s="12"/>
      <c r="R2370" s="13"/>
    </row>
    <row r="2371" spans="1:18" ht="15.75" customHeight="1">
      <c r="A2371" s="1"/>
      <c r="B2371" s="6" t="s">
        <v>14</v>
      </c>
      <c r="C2371" s="6">
        <v>1185732</v>
      </c>
      <c r="D2371" s="7">
        <v>44503</v>
      </c>
      <c r="E2371" s="6" t="s">
        <v>46</v>
      </c>
      <c r="F2371" s="6" t="s">
        <v>88</v>
      </c>
      <c r="G2371" s="6" t="s">
        <v>89</v>
      </c>
      <c r="H2371" s="6" t="s">
        <v>18</v>
      </c>
      <c r="I2371" s="8">
        <v>0.35000000000000009</v>
      </c>
      <c r="J2371" s="9">
        <v>6500</v>
      </c>
      <c r="K2371" s="10">
        <f t="shared" si="18"/>
        <v>2275.0000000000005</v>
      </c>
      <c r="L2371" s="10">
        <f t="shared" si="19"/>
        <v>796.25000000000011</v>
      </c>
      <c r="M2371" s="11">
        <v>0.35</v>
      </c>
      <c r="O2371" s="16"/>
      <c r="P2371" s="14"/>
      <c r="Q2371" s="12"/>
      <c r="R2371" s="13"/>
    </row>
    <row r="2372" spans="1:18" ht="15.75" customHeight="1">
      <c r="A2372" s="1"/>
      <c r="B2372" s="6" t="s">
        <v>14</v>
      </c>
      <c r="C2372" s="6">
        <v>1185732</v>
      </c>
      <c r="D2372" s="7">
        <v>44503</v>
      </c>
      <c r="E2372" s="6" t="s">
        <v>46</v>
      </c>
      <c r="F2372" s="6" t="s">
        <v>88</v>
      </c>
      <c r="G2372" s="6" t="s">
        <v>89</v>
      </c>
      <c r="H2372" s="6" t="s">
        <v>19</v>
      </c>
      <c r="I2372" s="8">
        <v>0.40000000000000013</v>
      </c>
      <c r="J2372" s="9">
        <v>5950</v>
      </c>
      <c r="K2372" s="10">
        <f t="shared" si="18"/>
        <v>2380.0000000000009</v>
      </c>
      <c r="L2372" s="10">
        <f t="shared" si="19"/>
        <v>952.00000000000045</v>
      </c>
      <c r="M2372" s="11">
        <v>0.4</v>
      </c>
      <c r="O2372" s="16"/>
      <c r="P2372" s="14"/>
      <c r="Q2372" s="12"/>
      <c r="R2372" s="13"/>
    </row>
    <row r="2373" spans="1:18" ht="15.75" customHeight="1">
      <c r="A2373" s="1"/>
      <c r="B2373" s="6" t="s">
        <v>14</v>
      </c>
      <c r="C2373" s="6">
        <v>1185732</v>
      </c>
      <c r="D2373" s="7">
        <v>44503</v>
      </c>
      <c r="E2373" s="6" t="s">
        <v>46</v>
      </c>
      <c r="F2373" s="6" t="s">
        <v>88</v>
      </c>
      <c r="G2373" s="6" t="s">
        <v>89</v>
      </c>
      <c r="H2373" s="6" t="s">
        <v>20</v>
      </c>
      <c r="I2373" s="8">
        <v>0.6000000000000002</v>
      </c>
      <c r="J2373" s="9">
        <v>6500</v>
      </c>
      <c r="K2373" s="10">
        <f t="shared" si="18"/>
        <v>3900.0000000000014</v>
      </c>
      <c r="L2373" s="10">
        <f t="shared" si="19"/>
        <v>1560.0000000000007</v>
      </c>
      <c r="M2373" s="11">
        <v>0.4</v>
      </c>
      <c r="O2373" s="16"/>
      <c r="P2373" s="14"/>
      <c r="Q2373" s="12"/>
      <c r="R2373" s="13"/>
    </row>
    <row r="2374" spans="1:18" ht="15.75" customHeight="1">
      <c r="A2374" s="1"/>
      <c r="B2374" s="6" t="s">
        <v>14</v>
      </c>
      <c r="C2374" s="6">
        <v>1185732</v>
      </c>
      <c r="D2374" s="7">
        <v>44503</v>
      </c>
      <c r="E2374" s="6" t="s">
        <v>46</v>
      </c>
      <c r="F2374" s="6" t="s">
        <v>88</v>
      </c>
      <c r="G2374" s="6" t="s">
        <v>89</v>
      </c>
      <c r="H2374" s="6" t="s">
        <v>21</v>
      </c>
      <c r="I2374" s="8">
        <v>0.75000000000000011</v>
      </c>
      <c r="J2374" s="9">
        <v>6250</v>
      </c>
      <c r="K2374" s="10">
        <f t="shared" si="18"/>
        <v>4687.5000000000009</v>
      </c>
      <c r="L2374" s="10">
        <f t="shared" si="19"/>
        <v>1640.6250000000002</v>
      </c>
      <c r="M2374" s="11">
        <v>0.35</v>
      </c>
      <c r="O2374" s="16"/>
      <c r="P2374" s="14"/>
      <c r="Q2374" s="12"/>
      <c r="R2374" s="13"/>
    </row>
    <row r="2375" spans="1:18" ht="15.75" customHeight="1">
      <c r="A2375" s="1"/>
      <c r="B2375" s="6" t="s">
        <v>14</v>
      </c>
      <c r="C2375" s="6">
        <v>1185732</v>
      </c>
      <c r="D2375" s="7">
        <v>44503</v>
      </c>
      <c r="E2375" s="6" t="s">
        <v>46</v>
      </c>
      <c r="F2375" s="6" t="s">
        <v>88</v>
      </c>
      <c r="G2375" s="6" t="s">
        <v>89</v>
      </c>
      <c r="H2375" s="6" t="s">
        <v>22</v>
      </c>
      <c r="I2375" s="8">
        <v>0.75</v>
      </c>
      <c r="J2375" s="9">
        <v>7250</v>
      </c>
      <c r="K2375" s="10">
        <f t="shared" si="18"/>
        <v>5437.5</v>
      </c>
      <c r="L2375" s="10">
        <f t="shared" si="19"/>
        <v>2718.75</v>
      </c>
      <c r="M2375" s="11">
        <v>0.5</v>
      </c>
      <c r="O2375" s="16"/>
      <c r="P2375" s="14"/>
      <c r="Q2375" s="12"/>
      <c r="R2375" s="13"/>
    </row>
    <row r="2376" spans="1:18" ht="15.75" customHeight="1">
      <c r="A2376" s="1"/>
      <c r="B2376" s="6" t="s">
        <v>14</v>
      </c>
      <c r="C2376" s="6">
        <v>1185732</v>
      </c>
      <c r="D2376" s="7">
        <v>44532</v>
      </c>
      <c r="E2376" s="6" t="s">
        <v>46</v>
      </c>
      <c r="F2376" s="6" t="s">
        <v>88</v>
      </c>
      <c r="G2376" s="6" t="s">
        <v>89</v>
      </c>
      <c r="H2376" s="6" t="s">
        <v>17</v>
      </c>
      <c r="I2376" s="8">
        <v>0.70000000000000007</v>
      </c>
      <c r="J2376" s="9">
        <v>9750</v>
      </c>
      <c r="K2376" s="10">
        <f t="shared" si="18"/>
        <v>6825.0000000000009</v>
      </c>
      <c r="L2376" s="10">
        <f t="shared" si="19"/>
        <v>2730.0000000000005</v>
      </c>
      <c r="M2376" s="11">
        <v>0.4</v>
      </c>
      <c r="O2376" s="16"/>
      <c r="P2376" s="14"/>
      <c r="Q2376" s="12"/>
      <c r="R2376" s="13"/>
    </row>
    <row r="2377" spans="1:18" ht="15.75" customHeight="1">
      <c r="A2377" s="1"/>
      <c r="B2377" s="6" t="s">
        <v>14</v>
      </c>
      <c r="C2377" s="6">
        <v>1185732</v>
      </c>
      <c r="D2377" s="7">
        <v>44532</v>
      </c>
      <c r="E2377" s="6" t="s">
        <v>46</v>
      </c>
      <c r="F2377" s="6" t="s">
        <v>88</v>
      </c>
      <c r="G2377" s="6" t="s">
        <v>89</v>
      </c>
      <c r="H2377" s="6" t="s">
        <v>18</v>
      </c>
      <c r="I2377" s="8">
        <v>0.60000000000000009</v>
      </c>
      <c r="J2377" s="9">
        <v>7750</v>
      </c>
      <c r="K2377" s="10">
        <f t="shared" si="18"/>
        <v>4650.0000000000009</v>
      </c>
      <c r="L2377" s="10">
        <f t="shared" si="19"/>
        <v>1627.5000000000002</v>
      </c>
      <c r="M2377" s="11">
        <v>0.35</v>
      </c>
      <c r="O2377" s="16"/>
      <c r="P2377" s="14"/>
      <c r="Q2377" s="12"/>
      <c r="R2377" s="13"/>
    </row>
    <row r="2378" spans="1:18" ht="15.75" customHeight="1">
      <c r="A2378" s="1"/>
      <c r="B2378" s="6" t="s">
        <v>14</v>
      </c>
      <c r="C2378" s="6">
        <v>1185732</v>
      </c>
      <c r="D2378" s="7">
        <v>44532</v>
      </c>
      <c r="E2378" s="6" t="s">
        <v>46</v>
      </c>
      <c r="F2378" s="6" t="s">
        <v>88</v>
      </c>
      <c r="G2378" s="6" t="s">
        <v>89</v>
      </c>
      <c r="H2378" s="6" t="s">
        <v>19</v>
      </c>
      <c r="I2378" s="8">
        <v>0.60000000000000009</v>
      </c>
      <c r="J2378" s="9">
        <v>7250</v>
      </c>
      <c r="K2378" s="10">
        <f t="shared" si="18"/>
        <v>4350.0000000000009</v>
      </c>
      <c r="L2378" s="10">
        <f t="shared" si="19"/>
        <v>1740.0000000000005</v>
      </c>
      <c r="M2378" s="11">
        <v>0.4</v>
      </c>
      <c r="O2378" s="16"/>
      <c r="P2378" s="14"/>
      <c r="Q2378" s="12"/>
      <c r="R2378" s="13"/>
    </row>
    <row r="2379" spans="1:18" ht="15.75" customHeight="1">
      <c r="A2379" s="1"/>
      <c r="B2379" s="6" t="s">
        <v>14</v>
      </c>
      <c r="C2379" s="6">
        <v>1185732</v>
      </c>
      <c r="D2379" s="7">
        <v>44532</v>
      </c>
      <c r="E2379" s="6" t="s">
        <v>46</v>
      </c>
      <c r="F2379" s="6" t="s">
        <v>88</v>
      </c>
      <c r="G2379" s="6" t="s">
        <v>89</v>
      </c>
      <c r="H2379" s="6" t="s">
        <v>20</v>
      </c>
      <c r="I2379" s="8">
        <v>0.60000000000000009</v>
      </c>
      <c r="J2379" s="9">
        <v>6750</v>
      </c>
      <c r="K2379" s="10">
        <f t="shared" si="18"/>
        <v>4050.0000000000005</v>
      </c>
      <c r="L2379" s="10">
        <f t="shared" si="19"/>
        <v>1620.0000000000002</v>
      </c>
      <c r="M2379" s="11">
        <v>0.4</v>
      </c>
      <c r="O2379" s="16"/>
      <c r="P2379" s="14"/>
      <c r="Q2379" s="12"/>
      <c r="R2379" s="13"/>
    </row>
    <row r="2380" spans="1:18" ht="15.75" customHeight="1">
      <c r="A2380" s="1"/>
      <c r="B2380" s="6" t="s">
        <v>14</v>
      </c>
      <c r="C2380" s="6">
        <v>1185732</v>
      </c>
      <c r="D2380" s="7">
        <v>44532</v>
      </c>
      <c r="E2380" s="6" t="s">
        <v>46</v>
      </c>
      <c r="F2380" s="6" t="s">
        <v>88</v>
      </c>
      <c r="G2380" s="6" t="s">
        <v>89</v>
      </c>
      <c r="H2380" s="6" t="s">
        <v>21</v>
      </c>
      <c r="I2380" s="8">
        <v>0.70000000000000007</v>
      </c>
      <c r="J2380" s="9">
        <v>6750</v>
      </c>
      <c r="K2380" s="10">
        <f t="shared" si="18"/>
        <v>4725</v>
      </c>
      <c r="L2380" s="10">
        <f t="shared" si="19"/>
        <v>1653.75</v>
      </c>
      <c r="M2380" s="11">
        <v>0.35</v>
      </c>
      <c r="O2380" s="16"/>
      <c r="P2380" s="14"/>
      <c r="Q2380" s="12"/>
      <c r="R2380" s="13"/>
    </row>
    <row r="2381" spans="1:18" ht="15.75" customHeight="1">
      <c r="A2381" s="1"/>
      <c r="B2381" s="6" t="s">
        <v>14</v>
      </c>
      <c r="C2381" s="6">
        <v>1185732</v>
      </c>
      <c r="D2381" s="7">
        <v>44532</v>
      </c>
      <c r="E2381" s="6" t="s">
        <v>46</v>
      </c>
      <c r="F2381" s="6" t="s">
        <v>88</v>
      </c>
      <c r="G2381" s="6" t="s">
        <v>89</v>
      </c>
      <c r="H2381" s="6" t="s">
        <v>22</v>
      </c>
      <c r="I2381" s="8">
        <v>0.75</v>
      </c>
      <c r="J2381" s="9">
        <v>7750</v>
      </c>
      <c r="K2381" s="10">
        <f t="shared" si="18"/>
        <v>5812.5</v>
      </c>
      <c r="L2381" s="10">
        <f t="shared" si="19"/>
        <v>2906.25</v>
      </c>
      <c r="M2381" s="11">
        <v>0.5</v>
      </c>
      <c r="O2381" s="16"/>
      <c r="P2381" s="14"/>
      <c r="Q2381" s="12"/>
      <c r="R2381" s="13"/>
    </row>
    <row r="2382" spans="1:18" ht="15.75" customHeight="1">
      <c r="A2382" s="1" t="s">
        <v>39</v>
      </c>
      <c r="B2382" s="6" t="s">
        <v>14</v>
      </c>
      <c r="C2382" s="6">
        <v>1185732</v>
      </c>
      <c r="D2382" s="7">
        <v>44209</v>
      </c>
      <c r="E2382" s="6" t="s">
        <v>46</v>
      </c>
      <c r="F2382" s="6" t="s">
        <v>90</v>
      </c>
      <c r="G2382" s="6" t="s">
        <v>91</v>
      </c>
      <c r="H2382" s="6" t="s">
        <v>17</v>
      </c>
      <c r="I2382" s="8">
        <v>0.35000000000000003</v>
      </c>
      <c r="J2382" s="9">
        <v>7750</v>
      </c>
      <c r="K2382" s="10">
        <f t="shared" si="18"/>
        <v>2712.5000000000005</v>
      </c>
      <c r="L2382" s="10">
        <f t="shared" si="19"/>
        <v>1085.0000000000002</v>
      </c>
      <c r="M2382" s="11">
        <v>0.4</v>
      </c>
      <c r="O2382" s="16"/>
      <c r="P2382" s="14"/>
      <c r="Q2382" s="12"/>
      <c r="R2382" s="13"/>
    </row>
    <row r="2383" spans="1:18" ht="15.75" customHeight="1">
      <c r="A2383" s="1"/>
      <c r="B2383" s="6" t="s">
        <v>14</v>
      </c>
      <c r="C2383" s="6">
        <v>1185732</v>
      </c>
      <c r="D2383" s="7">
        <v>44209</v>
      </c>
      <c r="E2383" s="6" t="s">
        <v>46</v>
      </c>
      <c r="F2383" s="6" t="s">
        <v>90</v>
      </c>
      <c r="G2383" s="6" t="s">
        <v>91</v>
      </c>
      <c r="H2383" s="6" t="s">
        <v>18</v>
      </c>
      <c r="I2383" s="8">
        <v>0.35000000000000003</v>
      </c>
      <c r="J2383" s="9">
        <v>5750</v>
      </c>
      <c r="K2383" s="10">
        <f t="shared" si="18"/>
        <v>2012.5000000000002</v>
      </c>
      <c r="L2383" s="10">
        <f t="shared" si="19"/>
        <v>704.375</v>
      </c>
      <c r="M2383" s="11">
        <v>0.35</v>
      </c>
      <c r="O2383" s="16"/>
      <c r="P2383" s="14"/>
      <c r="Q2383" s="12"/>
      <c r="R2383" s="13"/>
    </row>
    <row r="2384" spans="1:18" ht="15.75" customHeight="1">
      <c r="A2384" s="1"/>
      <c r="B2384" s="6" t="s">
        <v>14</v>
      </c>
      <c r="C2384" s="6">
        <v>1185732</v>
      </c>
      <c r="D2384" s="7">
        <v>44209</v>
      </c>
      <c r="E2384" s="6" t="s">
        <v>46</v>
      </c>
      <c r="F2384" s="6" t="s">
        <v>90</v>
      </c>
      <c r="G2384" s="6" t="s">
        <v>91</v>
      </c>
      <c r="H2384" s="6" t="s">
        <v>19</v>
      </c>
      <c r="I2384" s="8">
        <v>0.25000000000000006</v>
      </c>
      <c r="J2384" s="9">
        <v>5750</v>
      </c>
      <c r="K2384" s="10">
        <f t="shared" si="18"/>
        <v>1437.5000000000002</v>
      </c>
      <c r="L2384" s="10">
        <f t="shared" si="19"/>
        <v>575.00000000000011</v>
      </c>
      <c r="M2384" s="11">
        <v>0.4</v>
      </c>
      <c r="O2384" s="16"/>
      <c r="P2384" s="14"/>
      <c r="Q2384" s="12"/>
      <c r="R2384" s="13"/>
    </row>
    <row r="2385" spans="1:18" ht="15.75" customHeight="1">
      <c r="A2385" s="1"/>
      <c r="B2385" s="6" t="s">
        <v>14</v>
      </c>
      <c r="C2385" s="6">
        <v>1185732</v>
      </c>
      <c r="D2385" s="7">
        <v>44209</v>
      </c>
      <c r="E2385" s="6" t="s">
        <v>46</v>
      </c>
      <c r="F2385" s="6" t="s">
        <v>90</v>
      </c>
      <c r="G2385" s="6" t="s">
        <v>91</v>
      </c>
      <c r="H2385" s="6" t="s">
        <v>20</v>
      </c>
      <c r="I2385" s="8">
        <v>0.3</v>
      </c>
      <c r="J2385" s="9">
        <v>4250</v>
      </c>
      <c r="K2385" s="10">
        <f t="shared" si="18"/>
        <v>1275</v>
      </c>
      <c r="L2385" s="10">
        <f t="shared" si="19"/>
        <v>510</v>
      </c>
      <c r="M2385" s="11">
        <v>0.4</v>
      </c>
      <c r="O2385" s="16"/>
      <c r="P2385" s="14"/>
      <c r="Q2385" s="12"/>
      <c r="R2385" s="13"/>
    </row>
    <row r="2386" spans="1:18" ht="15.75" customHeight="1">
      <c r="A2386" s="1"/>
      <c r="B2386" s="6" t="s">
        <v>14</v>
      </c>
      <c r="C2386" s="6">
        <v>1185732</v>
      </c>
      <c r="D2386" s="7">
        <v>44209</v>
      </c>
      <c r="E2386" s="6" t="s">
        <v>46</v>
      </c>
      <c r="F2386" s="6" t="s">
        <v>90</v>
      </c>
      <c r="G2386" s="6" t="s">
        <v>91</v>
      </c>
      <c r="H2386" s="6" t="s">
        <v>21</v>
      </c>
      <c r="I2386" s="8">
        <v>0.45</v>
      </c>
      <c r="J2386" s="9">
        <v>4750</v>
      </c>
      <c r="K2386" s="10">
        <f t="shared" si="18"/>
        <v>2137.5</v>
      </c>
      <c r="L2386" s="10">
        <f t="shared" si="19"/>
        <v>748.125</v>
      </c>
      <c r="M2386" s="11">
        <v>0.35</v>
      </c>
      <c r="O2386" s="16"/>
      <c r="P2386" s="14"/>
      <c r="Q2386" s="12"/>
      <c r="R2386" s="13"/>
    </row>
    <row r="2387" spans="1:18" ht="15.75" customHeight="1">
      <c r="A2387" s="1"/>
      <c r="B2387" s="6" t="s">
        <v>14</v>
      </c>
      <c r="C2387" s="6">
        <v>1185732</v>
      </c>
      <c r="D2387" s="7">
        <v>44209</v>
      </c>
      <c r="E2387" s="6" t="s">
        <v>46</v>
      </c>
      <c r="F2387" s="6" t="s">
        <v>90</v>
      </c>
      <c r="G2387" s="6" t="s">
        <v>91</v>
      </c>
      <c r="H2387" s="6" t="s">
        <v>22</v>
      </c>
      <c r="I2387" s="8">
        <v>0.35000000000000003</v>
      </c>
      <c r="J2387" s="9">
        <v>5750</v>
      </c>
      <c r="K2387" s="10">
        <f t="shared" si="18"/>
        <v>2012.5000000000002</v>
      </c>
      <c r="L2387" s="10">
        <f t="shared" si="19"/>
        <v>1006.2500000000001</v>
      </c>
      <c r="M2387" s="11">
        <v>0.5</v>
      </c>
      <c r="O2387" s="16"/>
      <c r="P2387" s="14"/>
      <c r="Q2387" s="12"/>
      <c r="R2387" s="13"/>
    </row>
    <row r="2388" spans="1:18" ht="15.75" customHeight="1">
      <c r="A2388" s="1"/>
      <c r="B2388" s="6" t="s">
        <v>14</v>
      </c>
      <c r="C2388" s="6">
        <v>1185732</v>
      </c>
      <c r="D2388" s="7">
        <v>44238</v>
      </c>
      <c r="E2388" s="6" t="s">
        <v>46</v>
      </c>
      <c r="F2388" s="6" t="s">
        <v>90</v>
      </c>
      <c r="G2388" s="6" t="s">
        <v>91</v>
      </c>
      <c r="H2388" s="6" t="s">
        <v>17</v>
      </c>
      <c r="I2388" s="8">
        <v>0.35000000000000003</v>
      </c>
      <c r="J2388" s="9">
        <v>8250</v>
      </c>
      <c r="K2388" s="10">
        <f t="shared" si="18"/>
        <v>2887.5000000000005</v>
      </c>
      <c r="L2388" s="10">
        <f t="shared" si="19"/>
        <v>1155.0000000000002</v>
      </c>
      <c r="M2388" s="11">
        <v>0.4</v>
      </c>
      <c r="O2388" s="16"/>
      <c r="P2388" s="14"/>
      <c r="Q2388" s="12"/>
      <c r="R2388" s="13"/>
    </row>
    <row r="2389" spans="1:18" ht="15.75" customHeight="1">
      <c r="A2389" s="1"/>
      <c r="B2389" s="6" t="s">
        <v>14</v>
      </c>
      <c r="C2389" s="6">
        <v>1185732</v>
      </c>
      <c r="D2389" s="7">
        <v>44238</v>
      </c>
      <c r="E2389" s="6" t="s">
        <v>46</v>
      </c>
      <c r="F2389" s="6" t="s">
        <v>90</v>
      </c>
      <c r="G2389" s="6" t="s">
        <v>91</v>
      </c>
      <c r="H2389" s="6" t="s">
        <v>18</v>
      </c>
      <c r="I2389" s="8">
        <v>0.35000000000000003</v>
      </c>
      <c r="J2389" s="9">
        <v>4750</v>
      </c>
      <c r="K2389" s="10">
        <f t="shared" si="18"/>
        <v>1662.5000000000002</v>
      </c>
      <c r="L2389" s="10">
        <f t="shared" si="19"/>
        <v>581.875</v>
      </c>
      <c r="M2389" s="11">
        <v>0.35</v>
      </c>
      <c r="O2389" s="16"/>
      <c r="P2389" s="14"/>
      <c r="Q2389" s="12"/>
      <c r="R2389" s="13"/>
    </row>
    <row r="2390" spans="1:18" ht="15.75" customHeight="1">
      <c r="A2390" s="1"/>
      <c r="B2390" s="6" t="s">
        <v>14</v>
      </c>
      <c r="C2390" s="6">
        <v>1185732</v>
      </c>
      <c r="D2390" s="7">
        <v>44238</v>
      </c>
      <c r="E2390" s="6" t="s">
        <v>46</v>
      </c>
      <c r="F2390" s="6" t="s">
        <v>90</v>
      </c>
      <c r="G2390" s="6" t="s">
        <v>91</v>
      </c>
      <c r="H2390" s="6" t="s">
        <v>19</v>
      </c>
      <c r="I2390" s="8">
        <v>0.25000000000000006</v>
      </c>
      <c r="J2390" s="9">
        <v>5250</v>
      </c>
      <c r="K2390" s="10">
        <f t="shared" si="18"/>
        <v>1312.5000000000002</v>
      </c>
      <c r="L2390" s="10">
        <f t="shared" si="19"/>
        <v>525.00000000000011</v>
      </c>
      <c r="M2390" s="11">
        <v>0.4</v>
      </c>
      <c r="O2390" s="16"/>
      <c r="P2390" s="14"/>
      <c r="Q2390" s="12"/>
      <c r="R2390" s="13"/>
    </row>
    <row r="2391" spans="1:18" ht="15.75" customHeight="1">
      <c r="A2391" s="1"/>
      <c r="B2391" s="6" t="s">
        <v>14</v>
      </c>
      <c r="C2391" s="6">
        <v>1185732</v>
      </c>
      <c r="D2391" s="7">
        <v>44238</v>
      </c>
      <c r="E2391" s="6" t="s">
        <v>46</v>
      </c>
      <c r="F2391" s="6" t="s">
        <v>90</v>
      </c>
      <c r="G2391" s="6" t="s">
        <v>91</v>
      </c>
      <c r="H2391" s="6" t="s">
        <v>20</v>
      </c>
      <c r="I2391" s="8">
        <v>0.3</v>
      </c>
      <c r="J2391" s="9">
        <v>3750</v>
      </c>
      <c r="K2391" s="10">
        <f t="shared" si="18"/>
        <v>1125</v>
      </c>
      <c r="L2391" s="10">
        <f t="shared" si="19"/>
        <v>450</v>
      </c>
      <c r="M2391" s="11">
        <v>0.4</v>
      </c>
      <c r="O2391" s="16"/>
      <c r="P2391" s="14"/>
      <c r="Q2391" s="12"/>
      <c r="R2391" s="13"/>
    </row>
    <row r="2392" spans="1:18" ht="15.75" customHeight="1">
      <c r="A2392" s="1"/>
      <c r="B2392" s="6" t="s">
        <v>14</v>
      </c>
      <c r="C2392" s="6">
        <v>1185732</v>
      </c>
      <c r="D2392" s="7">
        <v>44238</v>
      </c>
      <c r="E2392" s="6" t="s">
        <v>46</v>
      </c>
      <c r="F2392" s="6" t="s">
        <v>90</v>
      </c>
      <c r="G2392" s="6" t="s">
        <v>91</v>
      </c>
      <c r="H2392" s="6" t="s">
        <v>21</v>
      </c>
      <c r="I2392" s="8">
        <v>0.45</v>
      </c>
      <c r="J2392" s="9">
        <v>4500</v>
      </c>
      <c r="K2392" s="10">
        <f t="shared" si="18"/>
        <v>2025</v>
      </c>
      <c r="L2392" s="10">
        <f t="shared" si="19"/>
        <v>708.75</v>
      </c>
      <c r="M2392" s="11">
        <v>0.35</v>
      </c>
      <c r="O2392" s="16"/>
      <c r="P2392" s="14"/>
      <c r="Q2392" s="12"/>
      <c r="R2392" s="13"/>
    </row>
    <row r="2393" spans="1:18" ht="15.75" customHeight="1">
      <c r="A2393" s="1"/>
      <c r="B2393" s="6" t="s">
        <v>14</v>
      </c>
      <c r="C2393" s="6">
        <v>1185732</v>
      </c>
      <c r="D2393" s="7">
        <v>44238</v>
      </c>
      <c r="E2393" s="6" t="s">
        <v>46</v>
      </c>
      <c r="F2393" s="6" t="s">
        <v>90</v>
      </c>
      <c r="G2393" s="6" t="s">
        <v>91</v>
      </c>
      <c r="H2393" s="6" t="s">
        <v>22</v>
      </c>
      <c r="I2393" s="8">
        <v>0.3</v>
      </c>
      <c r="J2393" s="9">
        <v>5500</v>
      </c>
      <c r="K2393" s="10">
        <f t="shared" si="18"/>
        <v>1650</v>
      </c>
      <c r="L2393" s="10">
        <f t="shared" si="19"/>
        <v>825</v>
      </c>
      <c r="M2393" s="11">
        <v>0.5</v>
      </c>
      <c r="O2393" s="16"/>
      <c r="P2393" s="14"/>
      <c r="Q2393" s="12"/>
      <c r="R2393" s="13"/>
    </row>
    <row r="2394" spans="1:18" ht="15.75" customHeight="1">
      <c r="A2394" s="1"/>
      <c r="B2394" s="6" t="s">
        <v>14</v>
      </c>
      <c r="C2394" s="6">
        <v>1185732</v>
      </c>
      <c r="D2394" s="7">
        <v>44264</v>
      </c>
      <c r="E2394" s="6" t="s">
        <v>46</v>
      </c>
      <c r="F2394" s="6" t="s">
        <v>90</v>
      </c>
      <c r="G2394" s="6" t="s">
        <v>91</v>
      </c>
      <c r="H2394" s="6" t="s">
        <v>17</v>
      </c>
      <c r="I2394" s="8">
        <v>0.3</v>
      </c>
      <c r="J2394" s="9">
        <v>7700</v>
      </c>
      <c r="K2394" s="10">
        <f t="shared" si="18"/>
        <v>2310</v>
      </c>
      <c r="L2394" s="10">
        <f t="shared" si="19"/>
        <v>924</v>
      </c>
      <c r="M2394" s="11">
        <v>0.4</v>
      </c>
      <c r="O2394" s="16"/>
      <c r="P2394" s="14"/>
      <c r="Q2394" s="12"/>
      <c r="R2394" s="13"/>
    </row>
    <row r="2395" spans="1:18" ht="15.75" customHeight="1">
      <c r="A2395" s="1"/>
      <c r="B2395" s="6" t="s">
        <v>14</v>
      </c>
      <c r="C2395" s="6">
        <v>1185732</v>
      </c>
      <c r="D2395" s="7">
        <v>44264</v>
      </c>
      <c r="E2395" s="6" t="s">
        <v>46</v>
      </c>
      <c r="F2395" s="6" t="s">
        <v>90</v>
      </c>
      <c r="G2395" s="6" t="s">
        <v>91</v>
      </c>
      <c r="H2395" s="6" t="s">
        <v>18</v>
      </c>
      <c r="I2395" s="8">
        <v>0.3</v>
      </c>
      <c r="J2395" s="9">
        <v>4500</v>
      </c>
      <c r="K2395" s="10">
        <f t="shared" si="18"/>
        <v>1350</v>
      </c>
      <c r="L2395" s="10">
        <f t="shared" si="19"/>
        <v>472.49999999999994</v>
      </c>
      <c r="M2395" s="11">
        <v>0.35</v>
      </c>
      <c r="O2395" s="16"/>
      <c r="P2395" s="14"/>
      <c r="Q2395" s="12"/>
      <c r="R2395" s="13"/>
    </row>
    <row r="2396" spans="1:18" ht="15.75" customHeight="1">
      <c r="A2396" s="1"/>
      <c r="B2396" s="6" t="s">
        <v>14</v>
      </c>
      <c r="C2396" s="6">
        <v>1185732</v>
      </c>
      <c r="D2396" s="7">
        <v>44264</v>
      </c>
      <c r="E2396" s="6" t="s">
        <v>46</v>
      </c>
      <c r="F2396" s="6" t="s">
        <v>90</v>
      </c>
      <c r="G2396" s="6" t="s">
        <v>91</v>
      </c>
      <c r="H2396" s="6" t="s">
        <v>19</v>
      </c>
      <c r="I2396" s="8">
        <v>0.2</v>
      </c>
      <c r="J2396" s="9">
        <v>4750</v>
      </c>
      <c r="K2396" s="10">
        <f t="shared" si="18"/>
        <v>950</v>
      </c>
      <c r="L2396" s="10">
        <f t="shared" si="19"/>
        <v>380</v>
      </c>
      <c r="M2396" s="11">
        <v>0.4</v>
      </c>
      <c r="O2396" s="16"/>
      <c r="P2396" s="14"/>
      <c r="Q2396" s="12"/>
      <c r="R2396" s="13"/>
    </row>
    <row r="2397" spans="1:18" ht="15.75" customHeight="1">
      <c r="A2397" s="1"/>
      <c r="B2397" s="6" t="s">
        <v>14</v>
      </c>
      <c r="C2397" s="6">
        <v>1185732</v>
      </c>
      <c r="D2397" s="7">
        <v>44264</v>
      </c>
      <c r="E2397" s="6" t="s">
        <v>46</v>
      </c>
      <c r="F2397" s="6" t="s">
        <v>90</v>
      </c>
      <c r="G2397" s="6" t="s">
        <v>91</v>
      </c>
      <c r="H2397" s="6" t="s">
        <v>20</v>
      </c>
      <c r="I2397" s="8">
        <v>0.24999999999999994</v>
      </c>
      <c r="J2397" s="9">
        <v>3250</v>
      </c>
      <c r="K2397" s="10">
        <f t="shared" si="18"/>
        <v>812.49999999999977</v>
      </c>
      <c r="L2397" s="10">
        <f t="shared" si="19"/>
        <v>324.99999999999994</v>
      </c>
      <c r="M2397" s="11">
        <v>0.4</v>
      </c>
      <c r="O2397" s="16"/>
      <c r="P2397" s="14"/>
      <c r="Q2397" s="12"/>
      <c r="R2397" s="13"/>
    </row>
    <row r="2398" spans="1:18" ht="15.75" customHeight="1">
      <c r="A2398" s="1"/>
      <c r="B2398" s="6" t="s">
        <v>14</v>
      </c>
      <c r="C2398" s="6">
        <v>1185732</v>
      </c>
      <c r="D2398" s="7">
        <v>44264</v>
      </c>
      <c r="E2398" s="6" t="s">
        <v>46</v>
      </c>
      <c r="F2398" s="6" t="s">
        <v>90</v>
      </c>
      <c r="G2398" s="6" t="s">
        <v>91</v>
      </c>
      <c r="H2398" s="6" t="s">
        <v>21</v>
      </c>
      <c r="I2398" s="8">
        <v>0.40000000000000008</v>
      </c>
      <c r="J2398" s="9">
        <v>3750</v>
      </c>
      <c r="K2398" s="10">
        <f t="shared" si="18"/>
        <v>1500.0000000000002</v>
      </c>
      <c r="L2398" s="10">
        <f t="shared" si="19"/>
        <v>525</v>
      </c>
      <c r="M2398" s="11">
        <v>0.35</v>
      </c>
      <c r="O2398" s="16"/>
      <c r="P2398" s="14"/>
      <c r="Q2398" s="12"/>
      <c r="R2398" s="13"/>
    </row>
    <row r="2399" spans="1:18" ht="15.75" customHeight="1">
      <c r="A2399" s="1"/>
      <c r="B2399" s="6" t="s">
        <v>14</v>
      </c>
      <c r="C2399" s="6">
        <v>1185732</v>
      </c>
      <c r="D2399" s="7">
        <v>44264</v>
      </c>
      <c r="E2399" s="6" t="s">
        <v>46</v>
      </c>
      <c r="F2399" s="6" t="s">
        <v>90</v>
      </c>
      <c r="G2399" s="6" t="s">
        <v>91</v>
      </c>
      <c r="H2399" s="6" t="s">
        <v>22</v>
      </c>
      <c r="I2399" s="8">
        <v>0.3</v>
      </c>
      <c r="J2399" s="9">
        <v>4750</v>
      </c>
      <c r="K2399" s="10">
        <f t="shared" si="18"/>
        <v>1425</v>
      </c>
      <c r="L2399" s="10">
        <f t="shared" si="19"/>
        <v>712.5</v>
      </c>
      <c r="M2399" s="11">
        <v>0.5</v>
      </c>
      <c r="O2399" s="16"/>
      <c r="P2399" s="14"/>
      <c r="Q2399" s="12"/>
      <c r="R2399" s="13"/>
    </row>
    <row r="2400" spans="1:18" ht="15.75" customHeight="1">
      <c r="A2400" s="1"/>
      <c r="B2400" s="6" t="s">
        <v>14</v>
      </c>
      <c r="C2400" s="6">
        <v>1185732</v>
      </c>
      <c r="D2400" s="7">
        <v>44296</v>
      </c>
      <c r="E2400" s="6" t="s">
        <v>46</v>
      </c>
      <c r="F2400" s="6" t="s">
        <v>90</v>
      </c>
      <c r="G2400" s="6" t="s">
        <v>91</v>
      </c>
      <c r="H2400" s="6" t="s">
        <v>17</v>
      </c>
      <c r="I2400" s="8">
        <v>0.3</v>
      </c>
      <c r="J2400" s="9">
        <v>7250</v>
      </c>
      <c r="K2400" s="10">
        <f t="shared" si="18"/>
        <v>2175</v>
      </c>
      <c r="L2400" s="10">
        <f t="shared" si="19"/>
        <v>870</v>
      </c>
      <c r="M2400" s="11">
        <v>0.4</v>
      </c>
      <c r="O2400" s="16"/>
      <c r="P2400" s="14"/>
      <c r="Q2400" s="12"/>
      <c r="R2400" s="13"/>
    </row>
    <row r="2401" spans="1:18" ht="15.75" customHeight="1">
      <c r="A2401" s="1"/>
      <c r="B2401" s="6" t="s">
        <v>14</v>
      </c>
      <c r="C2401" s="6">
        <v>1185732</v>
      </c>
      <c r="D2401" s="7">
        <v>44296</v>
      </c>
      <c r="E2401" s="6" t="s">
        <v>46</v>
      </c>
      <c r="F2401" s="6" t="s">
        <v>90</v>
      </c>
      <c r="G2401" s="6" t="s">
        <v>91</v>
      </c>
      <c r="H2401" s="6" t="s">
        <v>18</v>
      </c>
      <c r="I2401" s="8">
        <v>0.3</v>
      </c>
      <c r="J2401" s="9">
        <v>4250</v>
      </c>
      <c r="K2401" s="10">
        <f t="shared" si="18"/>
        <v>1275</v>
      </c>
      <c r="L2401" s="10">
        <f t="shared" si="19"/>
        <v>446.25</v>
      </c>
      <c r="M2401" s="11">
        <v>0.35</v>
      </c>
      <c r="O2401" s="16"/>
      <c r="P2401" s="14"/>
      <c r="Q2401" s="12"/>
      <c r="R2401" s="13"/>
    </row>
    <row r="2402" spans="1:18" ht="15.75" customHeight="1">
      <c r="A2402" s="1"/>
      <c r="B2402" s="6" t="s">
        <v>14</v>
      </c>
      <c r="C2402" s="6">
        <v>1185732</v>
      </c>
      <c r="D2402" s="7">
        <v>44296</v>
      </c>
      <c r="E2402" s="6" t="s">
        <v>46</v>
      </c>
      <c r="F2402" s="6" t="s">
        <v>90</v>
      </c>
      <c r="G2402" s="6" t="s">
        <v>91</v>
      </c>
      <c r="H2402" s="6" t="s">
        <v>19</v>
      </c>
      <c r="I2402" s="8">
        <v>0.2</v>
      </c>
      <c r="J2402" s="9">
        <v>4250</v>
      </c>
      <c r="K2402" s="10">
        <f t="shared" si="18"/>
        <v>850</v>
      </c>
      <c r="L2402" s="10">
        <f t="shared" si="19"/>
        <v>340</v>
      </c>
      <c r="M2402" s="11">
        <v>0.4</v>
      </c>
      <c r="O2402" s="16"/>
      <c r="P2402" s="14"/>
      <c r="Q2402" s="12"/>
      <c r="R2402" s="13"/>
    </row>
    <row r="2403" spans="1:18" ht="15.75" customHeight="1">
      <c r="A2403" s="1"/>
      <c r="B2403" s="6" t="s">
        <v>14</v>
      </c>
      <c r="C2403" s="6">
        <v>1185732</v>
      </c>
      <c r="D2403" s="7">
        <v>44296</v>
      </c>
      <c r="E2403" s="6" t="s">
        <v>46</v>
      </c>
      <c r="F2403" s="6" t="s">
        <v>90</v>
      </c>
      <c r="G2403" s="6" t="s">
        <v>91</v>
      </c>
      <c r="H2403" s="6" t="s">
        <v>20</v>
      </c>
      <c r="I2403" s="8">
        <v>0.24999999999999994</v>
      </c>
      <c r="J2403" s="9">
        <v>3500</v>
      </c>
      <c r="K2403" s="10">
        <f t="shared" si="18"/>
        <v>874.99999999999977</v>
      </c>
      <c r="L2403" s="10">
        <f t="shared" si="19"/>
        <v>349.99999999999994</v>
      </c>
      <c r="M2403" s="11">
        <v>0.4</v>
      </c>
      <c r="O2403" s="16"/>
      <c r="P2403" s="14"/>
      <c r="Q2403" s="12"/>
      <c r="R2403" s="13"/>
    </row>
    <row r="2404" spans="1:18" ht="15.75" customHeight="1">
      <c r="A2404" s="1"/>
      <c r="B2404" s="6" t="s">
        <v>14</v>
      </c>
      <c r="C2404" s="6">
        <v>1185732</v>
      </c>
      <c r="D2404" s="7">
        <v>44296</v>
      </c>
      <c r="E2404" s="6" t="s">
        <v>46</v>
      </c>
      <c r="F2404" s="6" t="s">
        <v>90</v>
      </c>
      <c r="G2404" s="6" t="s">
        <v>91</v>
      </c>
      <c r="H2404" s="6" t="s">
        <v>21</v>
      </c>
      <c r="I2404" s="8">
        <v>0.45</v>
      </c>
      <c r="J2404" s="9">
        <v>3750</v>
      </c>
      <c r="K2404" s="10">
        <f t="shared" si="18"/>
        <v>1687.5</v>
      </c>
      <c r="L2404" s="10">
        <f t="shared" si="19"/>
        <v>590.625</v>
      </c>
      <c r="M2404" s="11">
        <v>0.35</v>
      </c>
      <c r="O2404" s="16"/>
      <c r="P2404" s="14"/>
      <c r="Q2404" s="12"/>
      <c r="R2404" s="13"/>
    </row>
    <row r="2405" spans="1:18" ht="15.75" customHeight="1">
      <c r="A2405" s="1"/>
      <c r="B2405" s="6" t="s">
        <v>14</v>
      </c>
      <c r="C2405" s="6">
        <v>1185732</v>
      </c>
      <c r="D2405" s="7">
        <v>44296</v>
      </c>
      <c r="E2405" s="6" t="s">
        <v>46</v>
      </c>
      <c r="F2405" s="6" t="s">
        <v>90</v>
      </c>
      <c r="G2405" s="6" t="s">
        <v>91</v>
      </c>
      <c r="H2405" s="6" t="s">
        <v>22</v>
      </c>
      <c r="I2405" s="8">
        <v>0.35000000000000003</v>
      </c>
      <c r="J2405" s="9">
        <v>5250</v>
      </c>
      <c r="K2405" s="10">
        <f t="shared" si="18"/>
        <v>1837.5000000000002</v>
      </c>
      <c r="L2405" s="10">
        <f t="shared" si="19"/>
        <v>918.75000000000011</v>
      </c>
      <c r="M2405" s="11">
        <v>0.5</v>
      </c>
      <c r="O2405" s="16"/>
      <c r="P2405" s="14"/>
      <c r="Q2405" s="12"/>
      <c r="R2405" s="13"/>
    </row>
    <row r="2406" spans="1:18" ht="15.75" customHeight="1">
      <c r="A2406" s="1"/>
      <c r="B2406" s="6" t="s">
        <v>14</v>
      </c>
      <c r="C2406" s="6">
        <v>1185732</v>
      </c>
      <c r="D2406" s="7">
        <v>44325</v>
      </c>
      <c r="E2406" s="6" t="s">
        <v>46</v>
      </c>
      <c r="F2406" s="6" t="s">
        <v>90</v>
      </c>
      <c r="G2406" s="6" t="s">
        <v>91</v>
      </c>
      <c r="H2406" s="6" t="s">
        <v>17</v>
      </c>
      <c r="I2406" s="8">
        <v>0.45</v>
      </c>
      <c r="J2406" s="9">
        <v>7950</v>
      </c>
      <c r="K2406" s="10">
        <f t="shared" si="18"/>
        <v>3577.5</v>
      </c>
      <c r="L2406" s="10">
        <f t="shared" si="19"/>
        <v>1431</v>
      </c>
      <c r="M2406" s="11">
        <v>0.4</v>
      </c>
      <c r="O2406" s="16"/>
      <c r="P2406" s="14"/>
      <c r="Q2406" s="12"/>
      <c r="R2406" s="13"/>
    </row>
    <row r="2407" spans="1:18" ht="15.75" customHeight="1">
      <c r="A2407" s="1"/>
      <c r="B2407" s="6" t="s">
        <v>14</v>
      </c>
      <c r="C2407" s="6">
        <v>1185732</v>
      </c>
      <c r="D2407" s="7">
        <v>44325</v>
      </c>
      <c r="E2407" s="6" t="s">
        <v>46</v>
      </c>
      <c r="F2407" s="6" t="s">
        <v>90</v>
      </c>
      <c r="G2407" s="6" t="s">
        <v>91</v>
      </c>
      <c r="H2407" s="6" t="s">
        <v>18</v>
      </c>
      <c r="I2407" s="8">
        <v>0.45</v>
      </c>
      <c r="J2407" s="9">
        <v>5000</v>
      </c>
      <c r="K2407" s="10">
        <f t="shared" si="18"/>
        <v>2250</v>
      </c>
      <c r="L2407" s="10">
        <f t="shared" si="19"/>
        <v>787.5</v>
      </c>
      <c r="M2407" s="11">
        <v>0.35</v>
      </c>
      <c r="O2407" s="16"/>
      <c r="P2407" s="14"/>
      <c r="Q2407" s="12"/>
      <c r="R2407" s="13"/>
    </row>
    <row r="2408" spans="1:18" ht="15.75" customHeight="1">
      <c r="A2408" s="1"/>
      <c r="B2408" s="6" t="s">
        <v>14</v>
      </c>
      <c r="C2408" s="6">
        <v>1185732</v>
      </c>
      <c r="D2408" s="7">
        <v>44325</v>
      </c>
      <c r="E2408" s="6" t="s">
        <v>46</v>
      </c>
      <c r="F2408" s="6" t="s">
        <v>90</v>
      </c>
      <c r="G2408" s="6" t="s">
        <v>91</v>
      </c>
      <c r="H2408" s="6" t="s">
        <v>19</v>
      </c>
      <c r="I2408" s="8">
        <v>0.4</v>
      </c>
      <c r="J2408" s="9">
        <v>4750</v>
      </c>
      <c r="K2408" s="10">
        <f t="shared" si="18"/>
        <v>1900</v>
      </c>
      <c r="L2408" s="10">
        <f t="shared" si="19"/>
        <v>760</v>
      </c>
      <c r="M2408" s="11">
        <v>0.4</v>
      </c>
      <c r="O2408" s="16"/>
      <c r="P2408" s="14"/>
      <c r="Q2408" s="12"/>
      <c r="R2408" s="13"/>
    </row>
    <row r="2409" spans="1:18" ht="15.75" customHeight="1">
      <c r="A2409" s="1"/>
      <c r="B2409" s="6" t="s">
        <v>14</v>
      </c>
      <c r="C2409" s="6">
        <v>1185732</v>
      </c>
      <c r="D2409" s="7">
        <v>44325</v>
      </c>
      <c r="E2409" s="6" t="s">
        <v>46</v>
      </c>
      <c r="F2409" s="6" t="s">
        <v>90</v>
      </c>
      <c r="G2409" s="6" t="s">
        <v>91</v>
      </c>
      <c r="H2409" s="6" t="s">
        <v>20</v>
      </c>
      <c r="I2409" s="8">
        <v>0.4</v>
      </c>
      <c r="J2409" s="9">
        <v>4250</v>
      </c>
      <c r="K2409" s="10">
        <f t="shared" si="18"/>
        <v>1700</v>
      </c>
      <c r="L2409" s="10">
        <f t="shared" si="19"/>
        <v>680</v>
      </c>
      <c r="M2409" s="11">
        <v>0.4</v>
      </c>
      <c r="O2409" s="16"/>
      <c r="P2409" s="14"/>
      <c r="Q2409" s="12"/>
      <c r="R2409" s="13"/>
    </row>
    <row r="2410" spans="1:18" ht="15.75" customHeight="1">
      <c r="A2410" s="1"/>
      <c r="B2410" s="6" t="s">
        <v>14</v>
      </c>
      <c r="C2410" s="6">
        <v>1185732</v>
      </c>
      <c r="D2410" s="7">
        <v>44325</v>
      </c>
      <c r="E2410" s="6" t="s">
        <v>46</v>
      </c>
      <c r="F2410" s="6" t="s">
        <v>90</v>
      </c>
      <c r="G2410" s="6" t="s">
        <v>91</v>
      </c>
      <c r="H2410" s="6" t="s">
        <v>21</v>
      </c>
      <c r="I2410" s="8">
        <v>0.49999999999999994</v>
      </c>
      <c r="J2410" s="9">
        <v>4500</v>
      </c>
      <c r="K2410" s="10">
        <f t="shared" si="18"/>
        <v>2249.9999999999995</v>
      </c>
      <c r="L2410" s="10">
        <f t="shared" si="19"/>
        <v>787.49999999999977</v>
      </c>
      <c r="M2410" s="11">
        <v>0.35</v>
      </c>
      <c r="O2410" s="16"/>
      <c r="P2410" s="14"/>
      <c r="Q2410" s="12"/>
      <c r="R2410" s="13"/>
    </row>
    <row r="2411" spans="1:18" ht="15.75" customHeight="1">
      <c r="A2411" s="1"/>
      <c r="B2411" s="6" t="s">
        <v>14</v>
      </c>
      <c r="C2411" s="6">
        <v>1185732</v>
      </c>
      <c r="D2411" s="7">
        <v>44325</v>
      </c>
      <c r="E2411" s="6" t="s">
        <v>46</v>
      </c>
      <c r="F2411" s="6" t="s">
        <v>90</v>
      </c>
      <c r="G2411" s="6" t="s">
        <v>91</v>
      </c>
      <c r="H2411" s="6" t="s">
        <v>22</v>
      </c>
      <c r="I2411" s="8">
        <v>0.54999999999999993</v>
      </c>
      <c r="J2411" s="9">
        <v>5500</v>
      </c>
      <c r="K2411" s="10">
        <f t="shared" si="18"/>
        <v>3024.9999999999995</v>
      </c>
      <c r="L2411" s="10">
        <f t="shared" si="19"/>
        <v>1512.4999999999998</v>
      </c>
      <c r="M2411" s="11">
        <v>0.5</v>
      </c>
      <c r="O2411" s="16"/>
      <c r="P2411" s="14"/>
      <c r="Q2411" s="12"/>
      <c r="R2411" s="13"/>
    </row>
    <row r="2412" spans="1:18" ht="15.75" customHeight="1">
      <c r="A2412" s="1"/>
      <c r="B2412" s="6" t="s">
        <v>14</v>
      </c>
      <c r="C2412" s="6">
        <v>1185732</v>
      </c>
      <c r="D2412" s="7">
        <v>44358</v>
      </c>
      <c r="E2412" s="6" t="s">
        <v>46</v>
      </c>
      <c r="F2412" s="6" t="s">
        <v>90</v>
      </c>
      <c r="G2412" s="6" t="s">
        <v>91</v>
      </c>
      <c r="H2412" s="6" t="s">
        <v>17</v>
      </c>
      <c r="I2412" s="8">
        <v>0.49999999999999994</v>
      </c>
      <c r="J2412" s="9">
        <v>8000</v>
      </c>
      <c r="K2412" s="10">
        <f t="shared" si="18"/>
        <v>3999.9999999999995</v>
      </c>
      <c r="L2412" s="10">
        <f t="shared" si="19"/>
        <v>1600</v>
      </c>
      <c r="M2412" s="11">
        <v>0.4</v>
      </c>
      <c r="O2412" s="16"/>
      <c r="P2412" s="14"/>
      <c r="Q2412" s="12"/>
      <c r="R2412" s="13"/>
    </row>
    <row r="2413" spans="1:18" ht="15.75" customHeight="1">
      <c r="A2413" s="1"/>
      <c r="B2413" s="6" t="s">
        <v>14</v>
      </c>
      <c r="C2413" s="6">
        <v>1185732</v>
      </c>
      <c r="D2413" s="7">
        <v>44358</v>
      </c>
      <c r="E2413" s="6" t="s">
        <v>46</v>
      </c>
      <c r="F2413" s="6" t="s">
        <v>90</v>
      </c>
      <c r="G2413" s="6" t="s">
        <v>91</v>
      </c>
      <c r="H2413" s="6" t="s">
        <v>18</v>
      </c>
      <c r="I2413" s="8">
        <v>0.45</v>
      </c>
      <c r="J2413" s="9">
        <v>5500</v>
      </c>
      <c r="K2413" s="10">
        <f t="shared" si="18"/>
        <v>2475</v>
      </c>
      <c r="L2413" s="10">
        <f t="shared" si="19"/>
        <v>866.25</v>
      </c>
      <c r="M2413" s="11">
        <v>0.35</v>
      </c>
      <c r="O2413" s="16"/>
      <c r="P2413" s="14"/>
      <c r="Q2413" s="12"/>
      <c r="R2413" s="13"/>
    </row>
    <row r="2414" spans="1:18" ht="15.75" customHeight="1">
      <c r="A2414" s="1"/>
      <c r="B2414" s="6" t="s">
        <v>14</v>
      </c>
      <c r="C2414" s="6">
        <v>1185732</v>
      </c>
      <c r="D2414" s="7">
        <v>44358</v>
      </c>
      <c r="E2414" s="6" t="s">
        <v>46</v>
      </c>
      <c r="F2414" s="6" t="s">
        <v>90</v>
      </c>
      <c r="G2414" s="6" t="s">
        <v>91</v>
      </c>
      <c r="H2414" s="6" t="s">
        <v>19</v>
      </c>
      <c r="I2414" s="8">
        <v>0.5</v>
      </c>
      <c r="J2414" s="9">
        <v>5250</v>
      </c>
      <c r="K2414" s="10">
        <f t="shared" si="18"/>
        <v>2625</v>
      </c>
      <c r="L2414" s="10">
        <f t="shared" si="19"/>
        <v>1050</v>
      </c>
      <c r="M2414" s="11">
        <v>0.4</v>
      </c>
      <c r="O2414" s="16"/>
      <c r="P2414" s="14"/>
      <c r="Q2414" s="12"/>
      <c r="R2414" s="13"/>
    </row>
    <row r="2415" spans="1:18" ht="15.75" customHeight="1">
      <c r="A2415" s="1"/>
      <c r="B2415" s="6" t="s">
        <v>14</v>
      </c>
      <c r="C2415" s="6">
        <v>1185732</v>
      </c>
      <c r="D2415" s="7">
        <v>44358</v>
      </c>
      <c r="E2415" s="6" t="s">
        <v>46</v>
      </c>
      <c r="F2415" s="6" t="s">
        <v>90</v>
      </c>
      <c r="G2415" s="6" t="s">
        <v>91</v>
      </c>
      <c r="H2415" s="6" t="s">
        <v>20</v>
      </c>
      <c r="I2415" s="8">
        <v>0.5</v>
      </c>
      <c r="J2415" s="9">
        <v>5000</v>
      </c>
      <c r="K2415" s="10">
        <f t="shared" si="18"/>
        <v>2500</v>
      </c>
      <c r="L2415" s="10">
        <f t="shared" si="19"/>
        <v>1000</v>
      </c>
      <c r="M2415" s="11">
        <v>0.4</v>
      </c>
      <c r="O2415" s="16"/>
      <c r="P2415" s="14"/>
      <c r="Q2415" s="12"/>
      <c r="R2415" s="13"/>
    </row>
    <row r="2416" spans="1:18" ht="15.75" customHeight="1">
      <c r="A2416" s="1"/>
      <c r="B2416" s="6" t="s">
        <v>14</v>
      </c>
      <c r="C2416" s="6">
        <v>1185732</v>
      </c>
      <c r="D2416" s="7">
        <v>44358</v>
      </c>
      <c r="E2416" s="6" t="s">
        <v>46</v>
      </c>
      <c r="F2416" s="6" t="s">
        <v>90</v>
      </c>
      <c r="G2416" s="6" t="s">
        <v>91</v>
      </c>
      <c r="H2416" s="6" t="s">
        <v>21</v>
      </c>
      <c r="I2416" s="8">
        <v>0.65</v>
      </c>
      <c r="J2416" s="9">
        <v>5000</v>
      </c>
      <c r="K2416" s="10">
        <f t="shared" si="18"/>
        <v>3250</v>
      </c>
      <c r="L2416" s="10">
        <f t="shared" si="19"/>
        <v>1137.5</v>
      </c>
      <c r="M2416" s="11">
        <v>0.35</v>
      </c>
      <c r="O2416" s="16"/>
      <c r="P2416" s="14"/>
      <c r="Q2416" s="12"/>
      <c r="R2416" s="13"/>
    </row>
    <row r="2417" spans="1:18" ht="15.75" customHeight="1">
      <c r="A2417" s="1"/>
      <c r="B2417" s="6" t="s">
        <v>14</v>
      </c>
      <c r="C2417" s="6">
        <v>1185732</v>
      </c>
      <c r="D2417" s="7">
        <v>44358</v>
      </c>
      <c r="E2417" s="6" t="s">
        <v>46</v>
      </c>
      <c r="F2417" s="6" t="s">
        <v>90</v>
      </c>
      <c r="G2417" s="6" t="s">
        <v>91</v>
      </c>
      <c r="H2417" s="6" t="s">
        <v>22</v>
      </c>
      <c r="I2417" s="8">
        <v>0.70000000000000007</v>
      </c>
      <c r="J2417" s="9">
        <v>6750</v>
      </c>
      <c r="K2417" s="10">
        <f t="shared" si="18"/>
        <v>4725</v>
      </c>
      <c r="L2417" s="10">
        <f t="shared" si="19"/>
        <v>2362.5</v>
      </c>
      <c r="M2417" s="11">
        <v>0.5</v>
      </c>
      <c r="O2417" s="16"/>
      <c r="P2417" s="14"/>
      <c r="Q2417" s="12"/>
      <c r="R2417" s="13"/>
    </row>
    <row r="2418" spans="1:18" ht="15.75" customHeight="1">
      <c r="A2418" s="1"/>
      <c r="B2418" s="6" t="s">
        <v>14</v>
      </c>
      <c r="C2418" s="6">
        <v>1185732</v>
      </c>
      <c r="D2418" s="7">
        <v>44386</v>
      </c>
      <c r="E2418" s="6" t="s">
        <v>46</v>
      </c>
      <c r="F2418" s="6" t="s">
        <v>90</v>
      </c>
      <c r="G2418" s="6" t="s">
        <v>91</v>
      </c>
      <c r="H2418" s="6" t="s">
        <v>17</v>
      </c>
      <c r="I2418" s="8">
        <v>0.65</v>
      </c>
      <c r="J2418" s="9">
        <v>9000</v>
      </c>
      <c r="K2418" s="10">
        <f t="shared" si="18"/>
        <v>5850</v>
      </c>
      <c r="L2418" s="10">
        <f t="shared" si="19"/>
        <v>2340</v>
      </c>
      <c r="M2418" s="11">
        <v>0.4</v>
      </c>
      <c r="O2418" s="16"/>
      <c r="P2418" s="14"/>
      <c r="Q2418" s="12"/>
      <c r="R2418" s="13"/>
    </row>
    <row r="2419" spans="1:18" ht="15.75" customHeight="1">
      <c r="A2419" s="1"/>
      <c r="B2419" s="6" t="s">
        <v>14</v>
      </c>
      <c r="C2419" s="6">
        <v>1185732</v>
      </c>
      <c r="D2419" s="7">
        <v>44386</v>
      </c>
      <c r="E2419" s="6" t="s">
        <v>46</v>
      </c>
      <c r="F2419" s="6" t="s">
        <v>90</v>
      </c>
      <c r="G2419" s="6" t="s">
        <v>91</v>
      </c>
      <c r="H2419" s="6" t="s">
        <v>18</v>
      </c>
      <c r="I2419" s="8">
        <v>0.60000000000000009</v>
      </c>
      <c r="J2419" s="9">
        <v>6500</v>
      </c>
      <c r="K2419" s="10">
        <f t="shared" si="18"/>
        <v>3900.0000000000005</v>
      </c>
      <c r="L2419" s="10">
        <f t="shared" si="19"/>
        <v>1365</v>
      </c>
      <c r="M2419" s="11">
        <v>0.35</v>
      </c>
      <c r="O2419" s="16"/>
      <c r="P2419" s="14"/>
      <c r="Q2419" s="12"/>
      <c r="R2419" s="13"/>
    </row>
    <row r="2420" spans="1:18" ht="15.75" customHeight="1">
      <c r="A2420" s="1"/>
      <c r="B2420" s="6" t="s">
        <v>14</v>
      </c>
      <c r="C2420" s="6">
        <v>1185732</v>
      </c>
      <c r="D2420" s="7">
        <v>44386</v>
      </c>
      <c r="E2420" s="6" t="s">
        <v>46</v>
      </c>
      <c r="F2420" s="6" t="s">
        <v>90</v>
      </c>
      <c r="G2420" s="6" t="s">
        <v>91</v>
      </c>
      <c r="H2420" s="6" t="s">
        <v>19</v>
      </c>
      <c r="I2420" s="8">
        <v>0.55000000000000004</v>
      </c>
      <c r="J2420" s="9">
        <v>5750</v>
      </c>
      <c r="K2420" s="10">
        <f t="shared" si="18"/>
        <v>3162.5000000000005</v>
      </c>
      <c r="L2420" s="10">
        <f t="shared" si="19"/>
        <v>1265.0000000000002</v>
      </c>
      <c r="M2420" s="11">
        <v>0.4</v>
      </c>
      <c r="O2420" s="16"/>
      <c r="P2420" s="14"/>
      <c r="Q2420" s="12"/>
      <c r="R2420" s="13"/>
    </row>
    <row r="2421" spans="1:18" ht="15.75" customHeight="1">
      <c r="A2421" s="1"/>
      <c r="B2421" s="6" t="s">
        <v>14</v>
      </c>
      <c r="C2421" s="6">
        <v>1185732</v>
      </c>
      <c r="D2421" s="7">
        <v>44386</v>
      </c>
      <c r="E2421" s="6" t="s">
        <v>46</v>
      </c>
      <c r="F2421" s="6" t="s">
        <v>90</v>
      </c>
      <c r="G2421" s="6" t="s">
        <v>91</v>
      </c>
      <c r="H2421" s="6" t="s">
        <v>20</v>
      </c>
      <c r="I2421" s="8">
        <v>0.55000000000000004</v>
      </c>
      <c r="J2421" s="9">
        <v>5250</v>
      </c>
      <c r="K2421" s="10">
        <f t="shared" si="18"/>
        <v>2887.5000000000005</v>
      </c>
      <c r="L2421" s="10">
        <f t="shared" si="19"/>
        <v>1155.0000000000002</v>
      </c>
      <c r="M2421" s="11">
        <v>0.4</v>
      </c>
      <c r="O2421" s="16"/>
      <c r="P2421" s="14"/>
      <c r="Q2421" s="12"/>
      <c r="R2421" s="13"/>
    </row>
    <row r="2422" spans="1:18" ht="15.75" customHeight="1">
      <c r="A2422" s="1"/>
      <c r="B2422" s="6" t="s">
        <v>14</v>
      </c>
      <c r="C2422" s="6">
        <v>1185732</v>
      </c>
      <c r="D2422" s="7">
        <v>44386</v>
      </c>
      <c r="E2422" s="6" t="s">
        <v>46</v>
      </c>
      <c r="F2422" s="6" t="s">
        <v>90</v>
      </c>
      <c r="G2422" s="6" t="s">
        <v>91</v>
      </c>
      <c r="H2422" s="6" t="s">
        <v>21</v>
      </c>
      <c r="I2422" s="8">
        <v>0.65</v>
      </c>
      <c r="J2422" s="9">
        <v>5500</v>
      </c>
      <c r="K2422" s="10">
        <f t="shared" si="18"/>
        <v>3575</v>
      </c>
      <c r="L2422" s="10">
        <f t="shared" si="19"/>
        <v>1251.25</v>
      </c>
      <c r="M2422" s="11">
        <v>0.35</v>
      </c>
      <c r="O2422" s="16"/>
      <c r="P2422" s="14"/>
      <c r="Q2422" s="12"/>
      <c r="R2422" s="13"/>
    </row>
    <row r="2423" spans="1:18" ht="15.75" customHeight="1">
      <c r="A2423" s="1"/>
      <c r="B2423" s="6" t="s">
        <v>14</v>
      </c>
      <c r="C2423" s="6">
        <v>1185732</v>
      </c>
      <c r="D2423" s="7">
        <v>44386</v>
      </c>
      <c r="E2423" s="6" t="s">
        <v>46</v>
      </c>
      <c r="F2423" s="6" t="s">
        <v>90</v>
      </c>
      <c r="G2423" s="6" t="s">
        <v>91</v>
      </c>
      <c r="H2423" s="6" t="s">
        <v>22</v>
      </c>
      <c r="I2423" s="8">
        <v>0.70000000000000007</v>
      </c>
      <c r="J2423" s="9">
        <v>7250</v>
      </c>
      <c r="K2423" s="10">
        <f t="shared" si="18"/>
        <v>5075.0000000000009</v>
      </c>
      <c r="L2423" s="10">
        <f t="shared" si="19"/>
        <v>2537.5000000000005</v>
      </c>
      <c r="M2423" s="11">
        <v>0.5</v>
      </c>
      <c r="O2423" s="16"/>
      <c r="P2423" s="14"/>
      <c r="Q2423" s="12"/>
      <c r="R2423" s="13"/>
    </row>
    <row r="2424" spans="1:18" ht="15.75" customHeight="1">
      <c r="A2424" s="1"/>
      <c r="B2424" s="6" t="s">
        <v>14</v>
      </c>
      <c r="C2424" s="6">
        <v>1185732</v>
      </c>
      <c r="D2424" s="7">
        <v>44418</v>
      </c>
      <c r="E2424" s="6" t="s">
        <v>46</v>
      </c>
      <c r="F2424" s="6" t="s">
        <v>90</v>
      </c>
      <c r="G2424" s="6" t="s">
        <v>91</v>
      </c>
      <c r="H2424" s="6" t="s">
        <v>17</v>
      </c>
      <c r="I2424" s="8">
        <v>0.65</v>
      </c>
      <c r="J2424" s="9">
        <v>8750</v>
      </c>
      <c r="K2424" s="10">
        <f t="shared" si="18"/>
        <v>5687.5</v>
      </c>
      <c r="L2424" s="10">
        <f t="shared" si="19"/>
        <v>2275</v>
      </c>
      <c r="M2424" s="11">
        <v>0.4</v>
      </c>
      <c r="O2424" s="16"/>
      <c r="P2424" s="14"/>
      <c r="Q2424" s="12"/>
      <c r="R2424" s="13"/>
    </row>
    <row r="2425" spans="1:18" ht="15.75" customHeight="1">
      <c r="A2425" s="1"/>
      <c r="B2425" s="6" t="s">
        <v>14</v>
      </c>
      <c r="C2425" s="6">
        <v>1185732</v>
      </c>
      <c r="D2425" s="7">
        <v>44418</v>
      </c>
      <c r="E2425" s="6" t="s">
        <v>46</v>
      </c>
      <c r="F2425" s="6" t="s">
        <v>90</v>
      </c>
      <c r="G2425" s="6" t="s">
        <v>91</v>
      </c>
      <c r="H2425" s="6" t="s">
        <v>18</v>
      </c>
      <c r="I2425" s="8">
        <v>0.60000000000000009</v>
      </c>
      <c r="J2425" s="9">
        <v>6500</v>
      </c>
      <c r="K2425" s="10">
        <f t="shared" si="18"/>
        <v>3900.0000000000005</v>
      </c>
      <c r="L2425" s="10">
        <f t="shared" si="19"/>
        <v>1365</v>
      </c>
      <c r="M2425" s="11">
        <v>0.35</v>
      </c>
      <c r="O2425" s="16"/>
      <c r="P2425" s="14"/>
      <c r="Q2425" s="12"/>
      <c r="R2425" s="13"/>
    </row>
    <row r="2426" spans="1:18" ht="15.75" customHeight="1">
      <c r="A2426" s="1"/>
      <c r="B2426" s="6" t="s">
        <v>14</v>
      </c>
      <c r="C2426" s="6">
        <v>1185732</v>
      </c>
      <c r="D2426" s="7">
        <v>44418</v>
      </c>
      <c r="E2426" s="6" t="s">
        <v>46</v>
      </c>
      <c r="F2426" s="6" t="s">
        <v>90</v>
      </c>
      <c r="G2426" s="6" t="s">
        <v>91</v>
      </c>
      <c r="H2426" s="6" t="s">
        <v>19</v>
      </c>
      <c r="I2426" s="8">
        <v>0.55000000000000004</v>
      </c>
      <c r="J2426" s="9">
        <v>5750</v>
      </c>
      <c r="K2426" s="10">
        <f t="shared" si="18"/>
        <v>3162.5000000000005</v>
      </c>
      <c r="L2426" s="10">
        <f t="shared" si="19"/>
        <v>1265.0000000000002</v>
      </c>
      <c r="M2426" s="11">
        <v>0.4</v>
      </c>
      <c r="O2426" s="16"/>
      <c r="P2426" s="14"/>
      <c r="Q2426" s="12"/>
      <c r="R2426" s="13"/>
    </row>
    <row r="2427" spans="1:18" ht="15.75" customHeight="1">
      <c r="A2427" s="1"/>
      <c r="B2427" s="6" t="s">
        <v>14</v>
      </c>
      <c r="C2427" s="6">
        <v>1185732</v>
      </c>
      <c r="D2427" s="7">
        <v>44418</v>
      </c>
      <c r="E2427" s="6" t="s">
        <v>46</v>
      </c>
      <c r="F2427" s="6" t="s">
        <v>90</v>
      </c>
      <c r="G2427" s="6" t="s">
        <v>91</v>
      </c>
      <c r="H2427" s="6" t="s">
        <v>20</v>
      </c>
      <c r="I2427" s="8">
        <v>0.45</v>
      </c>
      <c r="J2427" s="9">
        <v>5250</v>
      </c>
      <c r="K2427" s="10">
        <f t="shared" si="18"/>
        <v>2362.5</v>
      </c>
      <c r="L2427" s="10">
        <f t="shared" si="19"/>
        <v>945</v>
      </c>
      <c r="M2427" s="11">
        <v>0.4</v>
      </c>
      <c r="O2427" s="16"/>
      <c r="P2427" s="14"/>
      <c r="Q2427" s="12"/>
      <c r="R2427" s="13"/>
    </row>
    <row r="2428" spans="1:18" ht="15.75" customHeight="1">
      <c r="A2428" s="1"/>
      <c r="B2428" s="6" t="s">
        <v>14</v>
      </c>
      <c r="C2428" s="6">
        <v>1185732</v>
      </c>
      <c r="D2428" s="7">
        <v>44418</v>
      </c>
      <c r="E2428" s="6" t="s">
        <v>46</v>
      </c>
      <c r="F2428" s="6" t="s">
        <v>90</v>
      </c>
      <c r="G2428" s="6" t="s">
        <v>91</v>
      </c>
      <c r="H2428" s="6" t="s">
        <v>21</v>
      </c>
      <c r="I2428" s="8">
        <v>0.55000000000000004</v>
      </c>
      <c r="J2428" s="9">
        <v>5000</v>
      </c>
      <c r="K2428" s="10">
        <f t="shared" si="18"/>
        <v>2750</v>
      </c>
      <c r="L2428" s="10">
        <f t="shared" si="19"/>
        <v>962.49999999999989</v>
      </c>
      <c r="M2428" s="11">
        <v>0.35</v>
      </c>
      <c r="O2428" s="16"/>
      <c r="P2428" s="14"/>
      <c r="Q2428" s="12"/>
      <c r="R2428" s="13"/>
    </row>
    <row r="2429" spans="1:18" ht="15.75" customHeight="1">
      <c r="A2429" s="1"/>
      <c r="B2429" s="6" t="s">
        <v>14</v>
      </c>
      <c r="C2429" s="6">
        <v>1185732</v>
      </c>
      <c r="D2429" s="7">
        <v>44418</v>
      </c>
      <c r="E2429" s="6" t="s">
        <v>46</v>
      </c>
      <c r="F2429" s="6" t="s">
        <v>90</v>
      </c>
      <c r="G2429" s="6" t="s">
        <v>91</v>
      </c>
      <c r="H2429" s="6" t="s">
        <v>22</v>
      </c>
      <c r="I2429" s="8">
        <v>0.60000000000000009</v>
      </c>
      <c r="J2429" s="9">
        <v>6750</v>
      </c>
      <c r="K2429" s="10">
        <f t="shared" si="18"/>
        <v>4050.0000000000005</v>
      </c>
      <c r="L2429" s="10">
        <f t="shared" si="19"/>
        <v>2025.0000000000002</v>
      </c>
      <c r="M2429" s="11">
        <v>0.5</v>
      </c>
      <c r="O2429" s="16"/>
      <c r="P2429" s="14"/>
      <c r="Q2429" s="12"/>
      <c r="R2429" s="13"/>
    </row>
    <row r="2430" spans="1:18" ht="15.75" customHeight="1">
      <c r="A2430" s="1"/>
      <c r="B2430" s="6" t="s">
        <v>14</v>
      </c>
      <c r="C2430" s="6">
        <v>1185732</v>
      </c>
      <c r="D2430" s="7">
        <v>44448</v>
      </c>
      <c r="E2430" s="6" t="s">
        <v>46</v>
      </c>
      <c r="F2430" s="6" t="s">
        <v>90</v>
      </c>
      <c r="G2430" s="6" t="s">
        <v>91</v>
      </c>
      <c r="H2430" s="6" t="s">
        <v>17</v>
      </c>
      <c r="I2430" s="8">
        <v>0.55000000000000004</v>
      </c>
      <c r="J2430" s="9">
        <v>7750</v>
      </c>
      <c r="K2430" s="10">
        <f t="shared" si="18"/>
        <v>4262.5</v>
      </c>
      <c r="L2430" s="10">
        <f t="shared" si="19"/>
        <v>1705</v>
      </c>
      <c r="M2430" s="11">
        <v>0.4</v>
      </c>
      <c r="O2430" s="16"/>
      <c r="P2430" s="14"/>
      <c r="Q2430" s="12"/>
      <c r="R2430" s="13"/>
    </row>
    <row r="2431" spans="1:18" ht="15.75" customHeight="1">
      <c r="A2431" s="1"/>
      <c r="B2431" s="6" t="s">
        <v>14</v>
      </c>
      <c r="C2431" s="6">
        <v>1185732</v>
      </c>
      <c r="D2431" s="7">
        <v>44448</v>
      </c>
      <c r="E2431" s="6" t="s">
        <v>46</v>
      </c>
      <c r="F2431" s="6" t="s">
        <v>90</v>
      </c>
      <c r="G2431" s="6" t="s">
        <v>91</v>
      </c>
      <c r="H2431" s="6" t="s">
        <v>18</v>
      </c>
      <c r="I2431" s="8">
        <v>0.50000000000000011</v>
      </c>
      <c r="J2431" s="9">
        <v>5750</v>
      </c>
      <c r="K2431" s="10">
        <f t="shared" si="18"/>
        <v>2875.0000000000005</v>
      </c>
      <c r="L2431" s="10">
        <f t="shared" si="19"/>
        <v>1006.2500000000001</v>
      </c>
      <c r="M2431" s="11">
        <v>0.35</v>
      </c>
      <c r="O2431" s="16"/>
      <c r="P2431" s="14"/>
      <c r="Q2431" s="12"/>
      <c r="R2431" s="13"/>
    </row>
    <row r="2432" spans="1:18" ht="15.75" customHeight="1">
      <c r="A2432" s="1"/>
      <c r="B2432" s="6" t="s">
        <v>14</v>
      </c>
      <c r="C2432" s="6">
        <v>1185732</v>
      </c>
      <c r="D2432" s="7">
        <v>44448</v>
      </c>
      <c r="E2432" s="6" t="s">
        <v>46</v>
      </c>
      <c r="F2432" s="6" t="s">
        <v>90</v>
      </c>
      <c r="G2432" s="6" t="s">
        <v>91</v>
      </c>
      <c r="H2432" s="6" t="s">
        <v>19</v>
      </c>
      <c r="I2432" s="8">
        <v>0.25000000000000006</v>
      </c>
      <c r="J2432" s="9">
        <v>4750</v>
      </c>
      <c r="K2432" s="10">
        <f t="shared" si="18"/>
        <v>1187.5000000000002</v>
      </c>
      <c r="L2432" s="10">
        <f t="shared" si="19"/>
        <v>475.00000000000011</v>
      </c>
      <c r="M2432" s="11">
        <v>0.4</v>
      </c>
      <c r="O2432" s="16"/>
      <c r="P2432" s="14"/>
      <c r="Q2432" s="12"/>
      <c r="R2432" s="13"/>
    </row>
    <row r="2433" spans="1:18" ht="15.75" customHeight="1">
      <c r="A2433" s="1"/>
      <c r="B2433" s="6" t="s">
        <v>14</v>
      </c>
      <c r="C2433" s="6">
        <v>1185732</v>
      </c>
      <c r="D2433" s="7">
        <v>44448</v>
      </c>
      <c r="E2433" s="6" t="s">
        <v>46</v>
      </c>
      <c r="F2433" s="6" t="s">
        <v>90</v>
      </c>
      <c r="G2433" s="6" t="s">
        <v>91</v>
      </c>
      <c r="H2433" s="6" t="s">
        <v>20</v>
      </c>
      <c r="I2433" s="8">
        <v>0.25000000000000006</v>
      </c>
      <c r="J2433" s="9">
        <v>4500</v>
      </c>
      <c r="K2433" s="10">
        <f t="shared" si="18"/>
        <v>1125.0000000000002</v>
      </c>
      <c r="L2433" s="10">
        <f t="shared" si="19"/>
        <v>450.00000000000011</v>
      </c>
      <c r="M2433" s="11">
        <v>0.4</v>
      </c>
      <c r="O2433" s="16"/>
      <c r="P2433" s="14"/>
      <c r="Q2433" s="12"/>
      <c r="R2433" s="13"/>
    </row>
    <row r="2434" spans="1:18" ht="15.75" customHeight="1">
      <c r="A2434" s="1"/>
      <c r="B2434" s="6" t="s">
        <v>14</v>
      </c>
      <c r="C2434" s="6">
        <v>1185732</v>
      </c>
      <c r="D2434" s="7">
        <v>44448</v>
      </c>
      <c r="E2434" s="6" t="s">
        <v>46</v>
      </c>
      <c r="F2434" s="6" t="s">
        <v>90</v>
      </c>
      <c r="G2434" s="6" t="s">
        <v>91</v>
      </c>
      <c r="H2434" s="6" t="s">
        <v>21</v>
      </c>
      <c r="I2434" s="8">
        <v>0.35000000000000003</v>
      </c>
      <c r="J2434" s="9">
        <v>4500</v>
      </c>
      <c r="K2434" s="10">
        <f t="shared" si="18"/>
        <v>1575.0000000000002</v>
      </c>
      <c r="L2434" s="10">
        <f t="shared" si="19"/>
        <v>551.25</v>
      </c>
      <c r="M2434" s="11">
        <v>0.35</v>
      </c>
      <c r="O2434" s="16"/>
      <c r="P2434" s="14"/>
      <c r="Q2434" s="12"/>
      <c r="R2434" s="13"/>
    </row>
    <row r="2435" spans="1:18" ht="15.75" customHeight="1">
      <c r="A2435" s="1"/>
      <c r="B2435" s="6" t="s">
        <v>14</v>
      </c>
      <c r="C2435" s="6">
        <v>1185732</v>
      </c>
      <c r="D2435" s="7">
        <v>44448</v>
      </c>
      <c r="E2435" s="6" t="s">
        <v>46</v>
      </c>
      <c r="F2435" s="6" t="s">
        <v>90</v>
      </c>
      <c r="G2435" s="6" t="s">
        <v>91</v>
      </c>
      <c r="H2435" s="6" t="s">
        <v>22</v>
      </c>
      <c r="I2435" s="8">
        <v>0.40000000000000008</v>
      </c>
      <c r="J2435" s="9">
        <v>5500</v>
      </c>
      <c r="K2435" s="10">
        <f t="shared" si="18"/>
        <v>2200.0000000000005</v>
      </c>
      <c r="L2435" s="10">
        <f t="shared" si="19"/>
        <v>1100.0000000000002</v>
      </c>
      <c r="M2435" s="11">
        <v>0.5</v>
      </c>
      <c r="O2435" s="16"/>
      <c r="P2435" s="14"/>
      <c r="Q2435" s="12"/>
      <c r="R2435" s="13"/>
    </row>
    <row r="2436" spans="1:18" ht="15.75" customHeight="1">
      <c r="A2436" s="1"/>
      <c r="B2436" s="6" t="s">
        <v>14</v>
      </c>
      <c r="C2436" s="6">
        <v>1185732</v>
      </c>
      <c r="D2436" s="7">
        <v>44480</v>
      </c>
      <c r="E2436" s="6" t="s">
        <v>46</v>
      </c>
      <c r="F2436" s="6" t="s">
        <v>90</v>
      </c>
      <c r="G2436" s="6" t="s">
        <v>91</v>
      </c>
      <c r="H2436" s="6" t="s">
        <v>17</v>
      </c>
      <c r="I2436" s="8">
        <v>0.40000000000000008</v>
      </c>
      <c r="J2436" s="9">
        <v>7250</v>
      </c>
      <c r="K2436" s="10">
        <f t="shared" si="18"/>
        <v>2900.0000000000005</v>
      </c>
      <c r="L2436" s="10">
        <f t="shared" si="19"/>
        <v>1160.0000000000002</v>
      </c>
      <c r="M2436" s="11">
        <v>0.4</v>
      </c>
      <c r="O2436" s="16"/>
      <c r="P2436" s="14"/>
      <c r="Q2436" s="12"/>
      <c r="R2436" s="13"/>
    </row>
    <row r="2437" spans="1:18" ht="15.75" customHeight="1">
      <c r="A2437" s="1"/>
      <c r="B2437" s="6" t="s">
        <v>14</v>
      </c>
      <c r="C2437" s="6">
        <v>1185732</v>
      </c>
      <c r="D2437" s="7">
        <v>44480</v>
      </c>
      <c r="E2437" s="6" t="s">
        <v>46</v>
      </c>
      <c r="F2437" s="6" t="s">
        <v>90</v>
      </c>
      <c r="G2437" s="6" t="s">
        <v>91</v>
      </c>
      <c r="H2437" s="6" t="s">
        <v>18</v>
      </c>
      <c r="I2437" s="8">
        <v>0.3000000000000001</v>
      </c>
      <c r="J2437" s="9">
        <v>5500</v>
      </c>
      <c r="K2437" s="10">
        <f t="shared" si="18"/>
        <v>1650.0000000000005</v>
      </c>
      <c r="L2437" s="10">
        <f t="shared" si="19"/>
        <v>577.50000000000011</v>
      </c>
      <c r="M2437" s="11">
        <v>0.35</v>
      </c>
      <c r="O2437" s="16"/>
      <c r="P2437" s="14"/>
      <c r="Q2437" s="12"/>
      <c r="R2437" s="13"/>
    </row>
    <row r="2438" spans="1:18" ht="15.75" customHeight="1">
      <c r="A2438" s="1"/>
      <c r="B2438" s="6" t="s">
        <v>14</v>
      </c>
      <c r="C2438" s="6">
        <v>1185732</v>
      </c>
      <c r="D2438" s="7">
        <v>44480</v>
      </c>
      <c r="E2438" s="6" t="s">
        <v>46</v>
      </c>
      <c r="F2438" s="6" t="s">
        <v>90</v>
      </c>
      <c r="G2438" s="6" t="s">
        <v>91</v>
      </c>
      <c r="H2438" s="6" t="s">
        <v>19</v>
      </c>
      <c r="I2438" s="8">
        <v>0.3000000000000001</v>
      </c>
      <c r="J2438" s="9">
        <v>4250</v>
      </c>
      <c r="K2438" s="10">
        <f t="shared" si="18"/>
        <v>1275.0000000000005</v>
      </c>
      <c r="L2438" s="10">
        <f t="shared" si="19"/>
        <v>510.00000000000023</v>
      </c>
      <c r="M2438" s="11">
        <v>0.4</v>
      </c>
      <c r="O2438" s="16"/>
      <c r="P2438" s="14"/>
      <c r="Q2438" s="12"/>
      <c r="R2438" s="13"/>
    </row>
    <row r="2439" spans="1:18" ht="15.75" customHeight="1">
      <c r="A2439" s="1"/>
      <c r="B2439" s="6" t="s">
        <v>14</v>
      </c>
      <c r="C2439" s="6">
        <v>1185732</v>
      </c>
      <c r="D2439" s="7">
        <v>44480</v>
      </c>
      <c r="E2439" s="6" t="s">
        <v>46</v>
      </c>
      <c r="F2439" s="6" t="s">
        <v>90</v>
      </c>
      <c r="G2439" s="6" t="s">
        <v>91</v>
      </c>
      <c r="H2439" s="6" t="s">
        <v>20</v>
      </c>
      <c r="I2439" s="8">
        <v>0.3000000000000001</v>
      </c>
      <c r="J2439" s="9">
        <v>4000</v>
      </c>
      <c r="K2439" s="10">
        <f t="shared" si="18"/>
        <v>1200.0000000000005</v>
      </c>
      <c r="L2439" s="10">
        <f t="shared" si="19"/>
        <v>480.00000000000023</v>
      </c>
      <c r="M2439" s="11">
        <v>0.4</v>
      </c>
      <c r="O2439" s="16"/>
      <c r="P2439" s="14"/>
      <c r="Q2439" s="12"/>
      <c r="R2439" s="13"/>
    </row>
    <row r="2440" spans="1:18" ht="15.75" customHeight="1">
      <c r="A2440" s="1"/>
      <c r="B2440" s="6" t="s">
        <v>14</v>
      </c>
      <c r="C2440" s="6">
        <v>1185732</v>
      </c>
      <c r="D2440" s="7">
        <v>44480</v>
      </c>
      <c r="E2440" s="6" t="s">
        <v>46</v>
      </c>
      <c r="F2440" s="6" t="s">
        <v>90</v>
      </c>
      <c r="G2440" s="6" t="s">
        <v>91</v>
      </c>
      <c r="H2440" s="6" t="s">
        <v>21</v>
      </c>
      <c r="I2440" s="8">
        <v>0.40000000000000008</v>
      </c>
      <c r="J2440" s="9">
        <v>4000</v>
      </c>
      <c r="K2440" s="10">
        <f t="shared" si="18"/>
        <v>1600.0000000000002</v>
      </c>
      <c r="L2440" s="10">
        <f t="shared" si="19"/>
        <v>560</v>
      </c>
      <c r="M2440" s="11">
        <v>0.35</v>
      </c>
      <c r="O2440" s="16"/>
      <c r="P2440" s="14"/>
      <c r="Q2440" s="12"/>
      <c r="R2440" s="13"/>
    </row>
    <row r="2441" spans="1:18" ht="15.75" customHeight="1">
      <c r="A2441" s="1"/>
      <c r="B2441" s="6" t="s">
        <v>14</v>
      </c>
      <c r="C2441" s="6">
        <v>1185732</v>
      </c>
      <c r="D2441" s="7">
        <v>44480</v>
      </c>
      <c r="E2441" s="6" t="s">
        <v>46</v>
      </c>
      <c r="F2441" s="6" t="s">
        <v>90</v>
      </c>
      <c r="G2441" s="6" t="s">
        <v>91</v>
      </c>
      <c r="H2441" s="6" t="s">
        <v>22</v>
      </c>
      <c r="I2441" s="8">
        <v>0.4</v>
      </c>
      <c r="J2441" s="9">
        <v>5250</v>
      </c>
      <c r="K2441" s="10">
        <f t="shared" si="18"/>
        <v>2100</v>
      </c>
      <c r="L2441" s="10">
        <f t="shared" si="19"/>
        <v>1050</v>
      </c>
      <c r="M2441" s="11">
        <v>0.5</v>
      </c>
      <c r="O2441" s="16"/>
      <c r="P2441" s="14"/>
      <c r="Q2441" s="12"/>
      <c r="R2441" s="13"/>
    </row>
    <row r="2442" spans="1:18" ht="15.75" customHeight="1">
      <c r="A2442" s="1"/>
      <c r="B2442" s="6" t="s">
        <v>14</v>
      </c>
      <c r="C2442" s="6">
        <v>1185732</v>
      </c>
      <c r="D2442" s="7">
        <v>44510</v>
      </c>
      <c r="E2442" s="6" t="s">
        <v>46</v>
      </c>
      <c r="F2442" s="6" t="s">
        <v>90</v>
      </c>
      <c r="G2442" s="6" t="s">
        <v>91</v>
      </c>
      <c r="H2442" s="6" t="s">
        <v>17</v>
      </c>
      <c r="I2442" s="8">
        <v>0.35000000000000009</v>
      </c>
      <c r="J2442" s="9">
        <v>6750</v>
      </c>
      <c r="K2442" s="10">
        <f t="shared" si="18"/>
        <v>2362.5000000000005</v>
      </c>
      <c r="L2442" s="10">
        <f t="shared" si="19"/>
        <v>945.00000000000023</v>
      </c>
      <c r="M2442" s="11">
        <v>0.4</v>
      </c>
      <c r="O2442" s="16"/>
      <c r="P2442" s="14"/>
      <c r="Q2442" s="12"/>
      <c r="R2442" s="13"/>
    </row>
    <row r="2443" spans="1:18" ht="15.75" customHeight="1">
      <c r="A2443" s="1"/>
      <c r="B2443" s="6" t="s">
        <v>14</v>
      </c>
      <c r="C2443" s="6">
        <v>1185732</v>
      </c>
      <c r="D2443" s="7">
        <v>44510</v>
      </c>
      <c r="E2443" s="6" t="s">
        <v>46</v>
      </c>
      <c r="F2443" s="6" t="s">
        <v>90</v>
      </c>
      <c r="G2443" s="6" t="s">
        <v>91</v>
      </c>
      <c r="H2443" s="6" t="s">
        <v>18</v>
      </c>
      <c r="I2443" s="8">
        <v>0.25000000000000011</v>
      </c>
      <c r="J2443" s="9">
        <v>5000</v>
      </c>
      <c r="K2443" s="10">
        <f t="shared" si="18"/>
        <v>1250.0000000000005</v>
      </c>
      <c r="L2443" s="10">
        <f t="shared" si="19"/>
        <v>437.50000000000011</v>
      </c>
      <c r="M2443" s="11">
        <v>0.35</v>
      </c>
      <c r="O2443" s="16"/>
      <c r="P2443" s="14"/>
      <c r="Q2443" s="12"/>
      <c r="R2443" s="13"/>
    </row>
    <row r="2444" spans="1:18" ht="15.75" customHeight="1">
      <c r="A2444" s="1"/>
      <c r="B2444" s="6" t="s">
        <v>14</v>
      </c>
      <c r="C2444" s="6">
        <v>1185732</v>
      </c>
      <c r="D2444" s="7">
        <v>44510</v>
      </c>
      <c r="E2444" s="6" t="s">
        <v>46</v>
      </c>
      <c r="F2444" s="6" t="s">
        <v>90</v>
      </c>
      <c r="G2444" s="6" t="s">
        <v>91</v>
      </c>
      <c r="H2444" s="6" t="s">
        <v>19</v>
      </c>
      <c r="I2444" s="8">
        <v>0.35000000000000014</v>
      </c>
      <c r="J2444" s="9">
        <v>4450</v>
      </c>
      <c r="K2444" s="10">
        <f t="shared" si="18"/>
        <v>1557.5000000000007</v>
      </c>
      <c r="L2444" s="10">
        <f t="shared" si="19"/>
        <v>623.00000000000034</v>
      </c>
      <c r="M2444" s="11">
        <v>0.4</v>
      </c>
      <c r="O2444" s="16"/>
      <c r="P2444" s="14"/>
      <c r="Q2444" s="12"/>
      <c r="R2444" s="13"/>
    </row>
    <row r="2445" spans="1:18" ht="15.75" customHeight="1">
      <c r="A2445" s="1"/>
      <c r="B2445" s="6" t="s">
        <v>14</v>
      </c>
      <c r="C2445" s="6">
        <v>1185732</v>
      </c>
      <c r="D2445" s="7">
        <v>44510</v>
      </c>
      <c r="E2445" s="6" t="s">
        <v>46</v>
      </c>
      <c r="F2445" s="6" t="s">
        <v>90</v>
      </c>
      <c r="G2445" s="6" t="s">
        <v>91</v>
      </c>
      <c r="H2445" s="6" t="s">
        <v>20</v>
      </c>
      <c r="I2445" s="8">
        <v>0.65000000000000024</v>
      </c>
      <c r="J2445" s="9">
        <v>5000</v>
      </c>
      <c r="K2445" s="10">
        <f t="shared" si="18"/>
        <v>3250.0000000000014</v>
      </c>
      <c r="L2445" s="10">
        <f t="shared" si="19"/>
        <v>1300.0000000000007</v>
      </c>
      <c r="M2445" s="11">
        <v>0.4</v>
      </c>
      <c r="O2445" s="16"/>
      <c r="P2445" s="14"/>
      <c r="Q2445" s="12"/>
      <c r="R2445" s="13"/>
    </row>
    <row r="2446" spans="1:18" ht="15.75" customHeight="1">
      <c r="A2446" s="1"/>
      <c r="B2446" s="6" t="s">
        <v>14</v>
      </c>
      <c r="C2446" s="6">
        <v>1185732</v>
      </c>
      <c r="D2446" s="7">
        <v>44510</v>
      </c>
      <c r="E2446" s="6" t="s">
        <v>46</v>
      </c>
      <c r="F2446" s="6" t="s">
        <v>90</v>
      </c>
      <c r="G2446" s="6" t="s">
        <v>91</v>
      </c>
      <c r="H2446" s="6" t="s">
        <v>21</v>
      </c>
      <c r="I2446" s="8">
        <v>0.80000000000000016</v>
      </c>
      <c r="J2446" s="9">
        <v>4750</v>
      </c>
      <c r="K2446" s="10">
        <f t="shared" si="18"/>
        <v>3800.0000000000009</v>
      </c>
      <c r="L2446" s="10">
        <f t="shared" si="19"/>
        <v>1330.0000000000002</v>
      </c>
      <c r="M2446" s="11">
        <v>0.35</v>
      </c>
      <c r="O2446" s="16"/>
      <c r="P2446" s="14"/>
      <c r="Q2446" s="12"/>
      <c r="R2446" s="13"/>
    </row>
    <row r="2447" spans="1:18" ht="15.75" customHeight="1">
      <c r="A2447" s="1"/>
      <c r="B2447" s="6" t="s">
        <v>14</v>
      </c>
      <c r="C2447" s="6">
        <v>1185732</v>
      </c>
      <c r="D2447" s="7">
        <v>44510</v>
      </c>
      <c r="E2447" s="6" t="s">
        <v>46</v>
      </c>
      <c r="F2447" s="6" t="s">
        <v>90</v>
      </c>
      <c r="G2447" s="6" t="s">
        <v>91</v>
      </c>
      <c r="H2447" s="6" t="s">
        <v>22</v>
      </c>
      <c r="I2447" s="8">
        <v>0.8</v>
      </c>
      <c r="J2447" s="9">
        <v>5750</v>
      </c>
      <c r="K2447" s="10">
        <f t="shared" si="18"/>
        <v>4600</v>
      </c>
      <c r="L2447" s="10">
        <f t="shared" si="19"/>
        <v>2300</v>
      </c>
      <c r="M2447" s="11">
        <v>0.5</v>
      </c>
      <c r="O2447" s="16"/>
      <c r="P2447" s="14"/>
      <c r="Q2447" s="12"/>
      <c r="R2447" s="13"/>
    </row>
    <row r="2448" spans="1:18" ht="15.75" customHeight="1">
      <c r="A2448" s="1"/>
      <c r="B2448" s="6" t="s">
        <v>14</v>
      </c>
      <c r="C2448" s="6">
        <v>1185732</v>
      </c>
      <c r="D2448" s="7">
        <v>44539</v>
      </c>
      <c r="E2448" s="6" t="s">
        <v>46</v>
      </c>
      <c r="F2448" s="6" t="s">
        <v>90</v>
      </c>
      <c r="G2448" s="6" t="s">
        <v>91</v>
      </c>
      <c r="H2448" s="6" t="s">
        <v>17</v>
      </c>
      <c r="I2448" s="8">
        <v>0.75000000000000011</v>
      </c>
      <c r="J2448" s="9">
        <v>8250</v>
      </c>
      <c r="K2448" s="10">
        <f t="shared" si="18"/>
        <v>6187.5000000000009</v>
      </c>
      <c r="L2448" s="10">
        <f t="shared" si="19"/>
        <v>2475.0000000000005</v>
      </c>
      <c r="M2448" s="11">
        <v>0.4</v>
      </c>
      <c r="O2448" s="16"/>
      <c r="P2448" s="14"/>
      <c r="Q2448" s="12"/>
      <c r="R2448" s="13"/>
    </row>
    <row r="2449" spans="1:18" ht="15.75" customHeight="1">
      <c r="A2449" s="1"/>
      <c r="B2449" s="6" t="s">
        <v>14</v>
      </c>
      <c r="C2449" s="6">
        <v>1185732</v>
      </c>
      <c r="D2449" s="7">
        <v>44539</v>
      </c>
      <c r="E2449" s="6" t="s">
        <v>46</v>
      </c>
      <c r="F2449" s="6" t="s">
        <v>90</v>
      </c>
      <c r="G2449" s="6" t="s">
        <v>91</v>
      </c>
      <c r="H2449" s="6" t="s">
        <v>18</v>
      </c>
      <c r="I2449" s="8">
        <v>0.65000000000000013</v>
      </c>
      <c r="J2449" s="9">
        <v>6250</v>
      </c>
      <c r="K2449" s="10">
        <f t="shared" si="18"/>
        <v>4062.5000000000009</v>
      </c>
      <c r="L2449" s="10">
        <f t="shared" si="19"/>
        <v>1421.8750000000002</v>
      </c>
      <c r="M2449" s="11">
        <v>0.35</v>
      </c>
      <c r="O2449" s="16"/>
      <c r="P2449" s="14"/>
      <c r="Q2449" s="12"/>
      <c r="R2449" s="13"/>
    </row>
    <row r="2450" spans="1:18" ht="15.75" customHeight="1">
      <c r="A2450" s="1"/>
      <c r="B2450" s="6" t="s">
        <v>14</v>
      </c>
      <c r="C2450" s="6">
        <v>1185732</v>
      </c>
      <c r="D2450" s="7">
        <v>44539</v>
      </c>
      <c r="E2450" s="6" t="s">
        <v>46</v>
      </c>
      <c r="F2450" s="6" t="s">
        <v>90</v>
      </c>
      <c r="G2450" s="6" t="s">
        <v>91</v>
      </c>
      <c r="H2450" s="6" t="s">
        <v>19</v>
      </c>
      <c r="I2450" s="8">
        <v>0.65000000000000013</v>
      </c>
      <c r="J2450" s="9">
        <v>5750</v>
      </c>
      <c r="K2450" s="10">
        <f t="shared" si="18"/>
        <v>3737.5000000000009</v>
      </c>
      <c r="L2450" s="10">
        <f t="shared" si="19"/>
        <v>1495.0000000000005</v>
      </c>
      <c r="M2450" s="11">
        <v>0.4</v>
      </c>
      <c r="O2450" s="16"/>
      <c r="P2450" s="14"/>
      <c r="Q2450" s="12"/>
      <c r="R2450" s="13"/>
    </row>
    <row r="2451" spans="1:18" ht="15.75" customHeight="1">
      <c r="A2451" s="1"/>
      <c r="B2451" s="6" t="s">
        <v>14</v>
      </c>
      <c r="C2451" s="6">
        <v>1185732</v>
      </c>
      <c r="D2451" s="7">
        <v>44539</v>
      </c>
      <c r="E2451" s="6" t="s">
        <v>46</v>
      </c>
      <c r="F2451" s="6" t="s">
        <v>90</v>
      </c>
      <c r="G2451" s="6" t="s">
        <v>91</v>
      </c>
      <c r="H2451" s="6" t="s">
        <v>20</v>
      </c>
      <c r="I2451" s="8">
        <v>0.65000000000000013</v>
      </c>
      <c r="J2451" s="9">
        <v>5250</v>
      </c>
      <c r="K2451" s="10">
        <f t="shared" si="18"/>
        <v>3412.5000000000009</v>
      </c>
      <c r="L2451" s="10">
        <f t="shared" si="19"/>
        <v>1365.0000000000005</v>
      </c>
      <c r="M2451" s="11">
        <v>0.4</v>
      </c>
      <c r="O2451" s="16"/>
      <c r="P2451" s="14"/>
      <c r="Q2451" s="12"/>
      <c r="R2451" s="13"/>
    </row>
    <row r="2452" spans="1:18" ht="15.75" customHeight="1">
      <c r="A2452" s="1"/>
      <c r="B2452" s="6" t="s">
        <v>14</v>
      </c>
      <c r="C2452" s="6">
        <v>1185732</v>
      </c>
      <c r="D2452" s="7">
        <v>44539</v>
      </c>
      <c r="E2452" s="6" t="s">
        <v>46</v>
      </c>
      <c r="F2452" s="6" t="s">
        <v>90</v>
      </c>
      <c r="G2452" s="6" t="s">
        <v>91</v>
      </c>
      <c r="H2452" s="6" t="s">
        <v>21</v>
      </c>
      <c r="I2452" s="8">
        <v>0.75000000000000011</v>
      </c>
      <c r="J2452" s="9">
        <v>5250</v>
      </c>
      <c r="K2452" s="10">
        <f t="shared" si="18"/>
        <v>3937.5000000000005</v>
      </c>
      <c r="L2452" s="10">
        <f t="shared" si="19"/>
        <v>1378.125</v>
      </c>
      <c r="M2452" s="11">
        <v>0.35</v>
      </c>
      <c r="O2452" s="16"/>
      <c r="P2452" s="14"/>
      <c r="Q2452" s="12"/>
      <c r="R2452" s="13"/>
    </row>
    <row r="2453" spans="1:18" ht="15.75" customHeight="1">
      <c r="A2453" s="1"/>
      <c r="B2453" s="6" t="s">
        <v>14</v>
      </c>
      <c r="C2453" s="6">
        <v>1185732</v>
      </c>
      <c r="D2453" s="7">
        <v>44539</v>
      </c>
      <c r="E2453" s="6" t="s">
        <v>46</v>
      </c>
      <c r="F2453" s="6" t="s">
        <v>90</v>
      </c>
      <c r="G2453" s="6" t="s">
        <v>91</v>
      </c>
      <c r="H2453" s="6" t="s">
        <v>22</v>
      </c>
      <c r="I2453" s="8">
        <v>0.8</v>
      </c>
      <c r="J2453" s="9">
        <v>6250</v>
      </c>
      <c r="K2453" s="10">
        <f t="shared" si="18"/>
        <v>5000</v>
      </c>
      <c r="L2453" s="10">
        <f t="shared" si="19"/>
        <v>2500</v>
      </c>
      <c r="M2453" s="11">
        <v>0.5</v>
      </c>
      <c r="O2453" s="16"/>
      <c r="P2453" s="14"/>
      <c r="Q2453" s="12"/>
      <c r="R2453" s="13"/>
    </row>
    <row r="2454" spans="1:18" ht="15.75" customHeight="1">
      <c r="A2454" s="1" t="s">
        <v>39</v>
      </c>
      <c r="B2454" s="6" t="s">
        <v>14</v>
      </c>
      <c r="C2454" s="6">
        <v>1185732</v>
      </c>
      <c r="D2454" s="7">
        <v>44218</v>
      </c>
      <c r="E2454" s="6" t="s">
        <v>33</v>
      </c>
      <c r="F2454" s="6" t="s">
        <v>92</v>
      </c>
      <c r="G2454" s="6" t="s">
        <v>93</v>
      </c>
      <c r="H2454" s="6" t="s">
        <v>17</v>
      </c>
      <c r="I2454" s="8">
        <v>0.4</v>
      </c>
      <c r="J2454" s="9">
        <v>5000</v>
      </c>
      <c r="K2454" s="10">
        <f t="shared" si="18"/>
        <v>2000</v>
      </c>
      <c r="L2454" s="10">
        <f t="shared" si="19"/>
        <v>800</v>
      </c>
      <c r="M2454" s="11">
        <v>0.4</v>
      </c>
      <c r="O2454" s="16"/>
      <c r="P2454" s="14"/>
      <c r="Q2454" s="12"/>
      <c r="R2454" s="13"/>
    </row>
    <row r="2455" spans="1:18" ht="15.75" customHeight="1">
      <c r="A2455" s="1"/>
      <c r="B2455" s="6" t="s">
        <v>14</v>
      </c>
      <c r="C2455" s="6">
        <v>1185732</v>
      </c>
      <c r="D2455" s="7">
        <v>44218</v>
      </c>
      <c r="E2455" s="6" t="s">
        <v>33</v>
      </c>
      <c r="F2455" s="6" t="s">
        <v>92</v>
      </c>
      <c r="G2455" s="6" t="s">
        <v>93</v>
      </c>
      <c r="H2455" s="6" t="s">
        <v>18</v>
      </c>
      <c r="I2455" s="8">
        <v>0.4</v>
      </c>
      <c r="J2455" s="9">
        <v>3000</v>
      </c>
      <c r="K2455" s="10">
        <f t="shared" si="18"/>
        <v>1200</v>
      </c>
      <c r="L2455" s="10">
        <f t="shared" si="19"/>
        <v>420</v>
      </c>
      <c r="M2455" s="11">
        <v>0.35</v>
      </c>
      <c r="O2455" s="16"/>
      <c r="P2455" s="14"/>
      <c r="Q2455" s="12"/>
      <c r="R2455" s="13"/>
    </row>
    <row r="2456" spans="1:18" ht="15.75" customHeight="1">
      <c r="A2456" s="1"/>
      <c r="B2456" s="6" t="s">
        <v>14</v>
      </c>
      <c r="C2456" s="6">
        <v>1185732</v>
      </c>
      <c r="D2456" s="7">
        <v>44218</v>
      </c>
      <c r="E2456" s="6" t="s">
        <v>33</v>
      </c>
      <c r="F2456" s="6" t="s">
        <v>92</v>
      </c>
      <c r="G2456" s="6" t="s">
        <v>93</v>
      </c>
      <c r="H2456" s="6" t="s">
        <v>19</v>
      </c>
      <c r="I2456" s="8">
        <v>0.30000000000000004</v>
      </c>
      <c r="J2456" s="9">
        <v>3000</v>
      </c>
      <c r="K2456" s="10">
        <f t="shared" si="18"/>
        <v>900.00000000000011</v>
      </c>
      <c r="L2456" s="10">
        <f t="shared" si="19"/>
        <v>360.00000000000006</v>
      </c>
      <c r="M2456" s="11">
        <v>0.4</v>
      </c>
      <c r="O2456" s="16"/>
      <c r="P2456" s="14"/>
      <c r="Q2456" s="12"/>
      <c r="R2456" s="13"/>
    </row>
    <row r="2457" spans="1:18" ht="15.75" customHeight="1">
      <c r="A2457" s="1"/>
      <c r="B2457" s="6" t="s">
        <v>14</v>
      </c>
      <c r="C2457" s="6">
        <v>1185732</v>
      </c>
      <c r="D2457" s="7">
        <v>44218</v>
      </c>
      <c r="E2457" s="6" t="s">
        <v>33</v>
      </c>
      <c r="F2457" s="6" t="s">
        <v>92</v>
      </c>
      <c r="G2457" s="6" t="s">
        <v>93</v>
      </c>
      <c r="H2457" s="6" t="s">
        <v>20</v>
      </c>
      <c r="I2457" s="8">
        <v>0.35000000000000003</v>
      </c>
      <c r="J2457" s="9">
        <v>1500</v>
      </c>
      <c r="K2457" s="10">
        <f t="shared" si="18"/>
        <v>525</v>
      </c>
      <c r="L2457" s="10">
        <f t="shared" si="19"/>
        <v>210</v>
      </c>
      <c r="M2457" s="11">
        <v>0.4</v>
      </c>
      <c r="O2457" s="16"/>
      <c r="P2457" s="14"/>
      <c r="Q2457" s="12"/>
      <c r="R2457" s="13"/>
    </row>
    <row r="2458" spans="1:18" ht="15.75" customHeight="1">
      <c r="A2458" s="1"/>
      <c r="B2458" s="6" t="s">
        <v>14</v>
      </c>
      <c r="C2458" s="6">
        <v>1185732</v>
      </c>
      <c r="D2458" s="7">
        <v>44218</v>
      </c>
      <c r="E2458" s="6" t="s">
        <v>33</v>
      </c>
      <c r="F2458" s="6" t="s">
        <v>92</v>
      </c>
      <c r="G2458" s="6" t="s">
        <v>93</v>
      </c>
      <c r="H2458" s="6" t="s">
        <v>21</v>
      </c>
      <c r="I2458" s="8">
        <v>0.49999999999999994</v>
      </c>
      <c r="J2458" s="9">
        <v>2000</v>
      </c>
      <c r="K2458" s="10">
        <f t="shared" si="18"/>
        <v>999.99999999999989</v>
      </c>
      <c r="L2458" s="10">
        <f t="shared" si="19"/>
        <v>349.99999999999994</v>
      </c>
      <c r="M2458" s="11">
        <v>0.35</v>
      </c>
      <c r="O2458" s="16"/>
      <c r="P2458" s="14"/>
      <c r="Q2458" s="12"/>
      <c r="R2458" s="13"/>
    </row>
    <row r="2459" spans="1:18" ht="15.75" customHeight="1">
      <c r="A2459" s="1"/>
      <c r="B2459" s="6" t="s">
        <v>14</v>
      </c>
      <c r="C2459" s="6">
        <v>1185732</v>
      </c>
      <c r="D2459" s="7">
        <v>44218</v>
      </c>
      <c r="E2459" s="6" t="s">
        <v>33</v>
      </c>
      <c r="F2459" s="6" t="s">
        <v>92</v>
      </c>
      <c r="G2459" s="6" t="s">
        <v>93</v>
      </c>
      <c r="H2459" s="6" t="s">
        <v>22</v>
      </c>
      <c r="I2459" s="8">
        <v>0.4</v>
      </c>
      <c r="J2459" s="9">
        <v>3000</v>
      </c>
      <c r="K2459" s="10">
        <f t="shared" si="18"/>
        <v>1200</v>
      </c>
      <c r="L2459" s="10">
        <f t="shared" si="19"/>
        <v>480</v>
      </c>
      <c r="M2459" s="11">
        <v>0.4</v>
      </c>
      <c r="O2459" s="16"/>
      <c r="P2459" s="14"/>
      <c r="Q2459" s="12"/>
      <c r="R2459" s="13"/>
    </row>
    <row r="2460" spans="1:18" ht="15.75" customHeight="1">
      <c r="A2460" s="1"/>
      <c r="B2460" s="6" t="s">
        <v>14</v>
      </c>
      <c r="C2460" s="6">
        <v>1185732</v>
      </c>
      <c r="D2460" s="7">
        <v>44249</v>
      </c>
      <c r="E2460" s="6" t="s">
        <v>33</v>
      </c>
      <c r="F2460" s="6" t="s">
        <v>92</v>
      </c>
      <c r="G2460" s="6" t="s">
        <v>93</v>
      </c>
      <c r="H2460" s="6" t="s">
        <v>17</v>
      </c>
      <c r="I2460" s="8">
        <v>0.4</v>
      </c>
      <c r="J2460" s="9">
        <v>5500</v>
      </c>
      <c r="K2460" s="10">
        <f t="shared" si="18"/>
        <v>2200</v>
      </c>
      <c r="L2460" s="10">
        <f t="shared" si="19"/>
        <v>880</v>
      </c>
      <c r="M2460" s="11">
        <v>0.4</v>
      </c>
      <c r="O2460" s="16"/>
      <c r="P2460" s="14"/>
      <c r="Q2460" s="12"/>
      <c r="R2460" s="13"/>
    </row>
    <row r="2461" spans="1:18" ht="15.75" customHeight="1">
      <c r="A2461" s="1"/>
      <c r="B2461" s="6" t="s">
        <v>14</v>
      </c>
      <c r="C2461" s="6">
        <v>1185732</v>
      </c>
      <c r="D2461" s="7">
        <v>44249</v>
      </c>
      <c r="E2461" s="6" t="s">
        <v>33</v>
      </c>
      <c r="F2461" s="6" t="s">
        <v>92</v>
      </c>
      <c r="G2461" s="6" t="s">
        <v>93</v>
      </c>
      <c r="H2461" s="6" t="s">
        <v>18</v>
      </c>
      <c r="I2461" s="8">
        <v>0.4</v>
      </c>
      <c r="J2461" s="9">
        <v>2000</v>
      </c>
      <c r="K2461" s="10">
        <f t="shared" si="18"/>
        <v>800</v>
      </c>
      <c r="L2461" s="10">
        <f t="shared" si="19"/>
        <v>280</v>
      </c>
      <c r="M2461" s="11">
        <v>0.35</v>
      </c>
      <c r="O2461" s="16"/>
      <c r="P2461" s="14"/>
      <c r="Q2461" s="12"/>
      <c r="R2461" s="13"/>
    </row>
    <row r="2462" spans="1:18" ht="15.75" customHeight="1">
      <c r="A2462" s="1"/>
      <c r="B2462" s="6" t="s">
        <v>14</v>
      </c>
      <c r="C2462" s="6">
        <v>1185732</v>
      </c>
      <c r="D2462" s="7">
        <v>44249</v>
      </c>
      <c r="E2462" s="6" t="s">
        <v>33</v>
      </c>
      <c r="F2462" s="6" t="s">
        <v>92</v>
      </c>
      <c r="G2462" s="6" t="s">
        <v>93</v>
      </c>
      <c r="H2462" s="6" t="s">
        <v>19</v>
      </c>
      <c r="I2462" s="8">
        <v>0.30000000000000004</v>
      </c>
      <c r="J2462" s="9">
        <v>2500</v>
      </c>
      <c r="K2462" s="10">
        <f t="shared" si="18"/>
        <v>750.00000000000011</v>
      </c>
      <c r="L2462" s="10">
        <f t="shared" si="19"/>
        <v>300.00000000000006</v>
      </c>
      <c r="M2462" s="11">
        <v>0.4</v>
      </c>
      <c r="O2462" s="16"/>
      <c r="P2462" s="14"/>
      <c r="Q2462" s="12"/>
      <c r="R2462" s="13"/>
    </row>
    <row r="2463" spans="1:18" ht="15.75" customHeight="1">
      <c r="A2463" s="1"/>
      <c r="B2463" s="6" t="s">
        <v>14</v>
      </c>
      <c r="C2463" s="6">
        <v>1185732</v>
      </c>
      <c r="D2463" s="7">
        <v>44249</v>
      </c>
      <c r="E2463" s="6" t="s">
        <v>33</v>
      </c>
      <c r="F2463" s="6" t="s">
        <v>92</v>
      </c>
      <c r="G2463" s="6" t="s">
        <v>93</v>
      </c>
      <c r="H2463" s="6" t="s">
        <v>20</v>
      </c>
      <c r="I2463" s="8">
        <v>0.35000000000000003</v>
      </c>
      <c r="J2463" s="9">
        <v>1250</v>
      </c>
      <c r="K2463" s="10">
        <f t="shared" si="18"/>
        <v>437.50000000000006</v>
      </c>
      <c r="L2463" s="10">
        <f t="shared" si="19"/>
        <v>175.00000000000003</v>
      </c>
      <c r="M2463" s="11">
        <v>0.4</v>
      </c>
      <c r="O2463" s="16"/>
      <c r="P2463" s="14"/>
      <c r="Q2463" s="12"/>
      <c r="R2463" s="13"/>
    </row>
    <row r="2464" spans="1:18" ht="15.75" customHeight="1">
      <c r="A2464" s="1"/>
      <c r="B2464" s="6" t="s">
        <v>14</v>
      </c>
      <c r="C2464" s="6">
        <v>1185732</v>
      </c>
      <c r="D2464" s="7">
        <v>44249</v>
      </c>
      <c r="E2464" s="6" t="s">
        <v>33</v>
      </c>
      <c r="F2464" s="6" t="s">
        <v>92</v>
      </c>
      <c r="G2464" s="6" t="s">
        <v>93</v>
      </c>
      <c r="H2464" s="6" t="s">
        <v>21</v>
      </c>
      <c r="I2464" s="8">
        <v>0.49999999999999994</v>
      </c>
      <c r="J2464" s="9">
        <v>2000</v>
      </c>
      <c r="K2464" s="10">
        <f t="shared" si="18"/>
        <v>999.99999999999989</v>
      </c>
      <c r="L2464" s="10">
        <f t="shared" si="19"/>
        <v>349.99999999999994</v>
      </c>
      <c r="M2464" s="11">
        <v>0.35</v>
      </c>
      <c r="O2464" s="16"/>
      <c r="P2464" s="14"/>
      <c r="Q2464" s="12"/>
      <c r="R2464" s="13"/>
    </row>
    <row r="2465" spans="1:18" ht="15.75" customHeight="1">
      <c r="A2465" s="1"/>
      <c r="B2465" s="6" t="s">
        <v>14</v>
      </c>
      <c r="C2465" s="6">
        <v>1185732</v>
      </c>
      <c r="D2465" s="7">
        <v>44249</v>
      </c>
      <c r="E2465" s="6" t="s">
        <v>33</v>
      </c>
      <c r="F2465" s="6" t="s">
        <v>92</v>
      </c>
      <c r="G2465" s="6" t="s">
        <v>93</v>
      </c>
      <c r="H2465" s="6" t="s">
        <v>22</v>
      </c>
      <c r="I2465" s="8">
        <v>0.4</v>
      </c>
      <c r="J2465" s="9">
        <v>3000</v>
      </c>
      <c r="K2465" s="10">
        <f t="shared" si="18"/>
        <v>1200</v>
      </c>
      <c r="L2465" s="10">
        <f t="shared" si="19"/>
        <v>480</v>
      </c>
      <c r="M2465" s="11">
        <v>0.4</v>
      </c>
      <c r="O2465" s="16"/>
      <c r="P2465" s="14"/>
      <c r="Q2465" s="12"/>
      <c r="R2465" s="13"/>
    </row>
    <row r="2466" spans="1:18" ht="15.75" customHeight="1">
      <c r="A2466" s="1"/>
      <c r="B2466" s="6" t="s">
        <v>14</v>
      </c>
      <c r="C2466" s="6">
        <v>1185732</v>
      </c>
      <c r="D2466" s="7">
        <v>44276</v>
      </c>
      <c r="E2466" s="6" t="s">
        <v>33</v>
      </c>
      <c r="F2466" s="6" t="s">
        <v>92</v>
      </c>
      <c r="G2466" s="6" t="s">
        <v>93</v>
      </c>
      <c r="H2466" s="6" t="s">
        <v>17</v>
      </c>
      <c r="I2466" s="8">
        <v>0.45</v>
      </c>
      <c r="J2466" s="9">
        <v>5200</v>
      </c>
      <c r="K2466" s="10">
        <f t="shared" si="18"/>
        <v>2340</v>
      </c>
      <c r="L2466" s="10">
        <f t="shared" si="19"/>
        <v>936</v>
      </c>
      <c r="M2466" s="11">
        <v>0.4</v>
      </c>
      <c r="O2466" s="16"/>
      <c r="P2466" s="14"/>
      <c r="Q2466" s="12"/>
      <c r="R2466" s="13"/>
    </row>
    <row r="2467" spans="1:18" ht="15.75" customHeight="1">
      <c r="A2467" s="1"/>
      <c r="B2467" s="6" t="s">
        <v>14</v>
      </c>
      <c r="C2467" s="6">
        <v>1185732</v>
      </c>
      <c r="D2467" s="7">
        <v>44276</v>
      </c>
      <c r="E2467" s="6" t="s">
        <v>33</v>
      </c>
      <c r="F2467" s="6" t="s">
        <v>92</v>
      </c>
      <c r="G2467" s="6" t="s">
        <v>93</v>
      </c>
      <c r="H2467" s="6" t="s">
        <v>18</v>
      </c>
      <c r="I2467" s="8">
        <v>0.45</v>
      </c>
      <c r="J2467" s="9">
        <v>2250</v>
      </c>
      <c r="K2467" s="10">
        <f t="shared" si="18"/>
        <v>1012.5</v>
      </c>
      <c r="L2467" s="10">
        <f t="shared" si="19"/>
        <v>354.375</v>
      </c>
      <c r="M2467" s="11">
        <v>0.35</v>
      </c>
      <c r="O2467" s="16"/>
      <c r="P2467" s="14"/>
      <c r="Q2467" s="12"/>
      <c r="R2467" s="13"/>
    </row>
    <row r="2468" spans="1:18" ht="15.75" customHeight="1">
      <c r="A2468" s="1"/>
      <c r="B2468" s="6" t="s">
        <v>14</v>
      </c>
      <c r="C2468" s="6">
        <v>1185732</v>
      </c>
      <c r="D2468" s="7">
        <v>44276</v>
      </c>
      <c r="E2468" s="6" t="s">
        <v>33</v>
      </c>
      <c r="F2468" s="6" t="s">
        <v>92</v>
      </c>
      <c r="G2468" s="6" t="s">
        <v>93</v>
      </c>
      <c r="H2468" s="6" t="s">
        <v>19</v>
      </c>
      <c r="I2468" s="8">
        <v>0.35000000000000003</v>
      </c>
      <c r="J2468" s="9">
        <v>2500</v>
      </c>
      <c r="K2468" s="10">
        <f t="shared" si="18"/>
        <v>875.00000000000011</v>
      </c>
      <c r="L2468" s="10">
        <f t="shared" si="19"/>
        <v>350.00000000000006</v>
      </c>
      <c r="M2468" s="11">
        <v>0.4</v>
      </c>
      <c r="O2468" s="16"/>
      <c r="P2468" s="14"/>
      <c r="Q2468" s="12"/>
      <c r="R2468" s="13"/>
    </row>
    <row r="2469" spans="1:18" ht="15.75" customHeight="1">
      <c r="A2469" s="1"/>
      <c r="B2469" s="6" t="s">
        <v>14</v>
      </c>
      <c r="C2469" s="6">
        <v>1185732</v>
      </c>
      <c r="D2469" s="7">
        <v>44276</v>
      </c>
      <c r="E2469" s="6" t="s">
        <v>33</v>
      </c>
      <c r="F2469" s="6" t="s">
        <v>92</v>
      </c>
      <c r="G2469" s="6" t="s">
        <v>93</v>
      </c>
      <c r="H2469" s="6" t="s">
        <v>20</v>
      </c>
      <c r="I2469" s="8">
        <v>0.4</v>
      </c>
      <c r="J2469" s="9">
        <v>1000</v>
      </c>
      <c r="K2469" s="10">
        <f t="shared" si="18"/>
        <v>400</v>
      </c>
      <c r="L2469" s="10">
        <f t="shared" si="19"/>
        <v>160</v>
      </c>
      <c r="M2469" s="11">
        <v>0.4</v>
      </c>
      <c r="O2469" s="16"/>
      <c r="P2469" s="14"/>
      <c r="Q2469" s="12"/>
      <c r="R2469" s="13"/>
    </row>
    <row r="2470" spans="1:18" ht="15.75" customHeight="1">
      <c r="A2470" s="1"/>
      <c r="B2470" s="6" t="s">
        <v>14</v>
      </c>
      <c r="C2470" s="6">
        <v>1185732</v>
      </c>
      <c r="D2470" s="7">
        <v>44276</v>
      </c>
      <c r="E2470" s="6" t="s">
        <v>33</v>
      </c>
      <c r="F2470" s="6" t="s">
        <v>92</v>
      </c>
      <c r="G2470" s="6" t="s">
        <v>93</v>
      </c>
      <c r="H2470" s="6" t="s">
        <v>21</v>
      </c>
      <c r="I2470" s="8">
        <v>0.54999999999999993</v>
      </c>
      <c r="J2470" s="9">
        <v>1500</v>
      </c>
      <c r="K2470" s="10">
        <f t="shared" si="18"/>
        <v>824.99999999999989</v>
      </c>
      <c r="L2470" s="10">
        <f t="shared" si="19"/>
        <v>288.74999999999994</v>
      </c>
      <c r="M2470" s="11">
        <v>0.35</v>
      </c>
      <c r="O2470" s="16"/>
      <c r="P2470" s="14"/>
      <c r="Q2470" s="12"/>
      <c r="R2470" s="13"/>
    </row>
    <row r="2471" spans="1:18" ht="15.75" customHeight="1">
      <c r="A2471" s="1"/>
      <c r="B2471" s="6" t="s">
        <v>14</v>
      </c>
      <c r="C2471" s="6">
        <v>1185732</v>
      </c>
      <c r="D2471" s="7">
        <v>44276</v>
      </c>
      <c r="E2471" s="6" t="s">
        <v>33</v>
      </c>
      <c r="F2471" s="6" t="s">
        <v>92</v>
      </c>
      <c r="G2471" s="6" t="s">
        <v>93</v>
      </c>
      <c r="H2471" s="6" t="s">
        <v>22</v>
      </c>
      <c r="I2471" s="8">
        <v>0.45</v>
      </c>
      <c r="J2471" s="9">
        <v>2500</v>
      </c>
      <c r="K2471" s="10">
        <f t="shared" si="18"/>
        <v>1125</v>
      </c>
      <c r="L2471" s="10">
        <f t="shared" si="19"/>
        <v>450</v>
      </c>
      <c r="M2471" s="11">
        <v>0.4</v>
      </c>
      <c r="O2471" s="16"/>
      <c r="P2471" s="14"/>
      <c r="Q2471" s="12"/>
      <c r="R2471" s="13"/>
    </row>
    <row r="2472" spans="1:18" ht="15.75" customHeight="1">
      <c r="A2472" s="1"/>
      <c r="B2472" s="6" t="s">
        <v>14</v>
      </c>
      <c r="C2472" s="6">
        <v>1185732</v>
      </c>
      <c r="D2472" s="7">
        <v>44308</v>
      </c>
      <c r="E2472" s="6" t="s">
        <v>33</v>
      </c>
      <c r="F2472" s="6" t="s">
        <v>92</v>
      </c>
      <c r="G2472" s="6" t="s">
        <v>93</v>
      </c>
      <c r="H2472" s="6" t="s">
        <v>17</v>
      </c>
      <c r="I2472" s="8">
        <v>0.45</v>
      </c>
      <c r="J2472" s="9">
        <v>4750</v>
      </c>
      <c r="K2472" s="10">
        <f t="shared" si="18"/>
        <v>2137.5</v>
      </c>
      <c r="L2472" s="10">
        <f t="shared" si="19"/>
        <v>855</v>
      </c>
      <c r="M2472" s="11">
        <v>0.4</v>
      </c>
      <c r="O2472" s="16"/>
      <c r="P2472" s="14"/>
      <c r="Q2472" s="12"/>
      <c r="R2472" s="13"/>
    </row>
    <row r="2473" spans="1:18" ht="15.75" customHeight="1">
      <c r="A2473" s="1"/>
      <c r="B2473" s="6" t="s">
        <v>14</v>
      </c>
      <c r="C2473" s="6">
        <v>1185732</v>
      </c>
      <c r="D2473" s="7">
        <v>44308</v>
      </c>
      <c r="E2473" s="6" t="s">
        <v>33</v>
      </c>
      <c r="F2473" s="6" t="s">
        <v>92</v>
      </c>
      <c r="G2473" s="6" t="s">
        <v>93</v>
      </c>
      <c r="H2473" s="6" t="s">
        <v>18</v>
      </c>
      <c r="I2473" s="8">
        <v>0.45</v>
      </c>
      <c r="J2473" s="9">
        <v>1750</v>
      </c>
      <c r="K2473" s="10">
        <f t="shared" si="18"/>
        <v>787.5</v>
      </c>
      <c r="L2473" s="10">
        <f t="shared" si="19"/>
        <v>275.625</v>
      </c>
      <c r="M2473" s="11">
        <v>0.35</v>
      </c>
      <c r="O2473" s="16"/>
      <c r="P2473" s="14"/>
      <c r="Q2473" s="12"/>
      <c r="R2473" s="13"/>
    </row>
    <row r="2474" spans="1:18" ht="15.75" customHeight="1">
      <c r="A2474" s="1"/>
      <c r="B2474" s="6" t="s">
        <v>14</v>
      </c>
      <c r="C2474" s="6">
        <v>1185732</v>
      </c>
      <c r="D2474" s="7">
        <v>44308</v>
      </c>
      <c r="E2474" s="6" t="s">
        <v>33</v>
      </c>
      <c r="F2474" s="6" t="s">
        <v>92</v>
      </c>
      <c r="G2474" s="6" t="s">
        <v>93</v>
      </c>
      <c r="H2474" s="6" t="s">
        <v>19</v>
      </c>
      <c r="I2474" s="8">
        <v>0.4</v>
      </c>
      <c r="J2474" s="9">
        <v>1750</v>
      </c>
      <c r="K2474" s="10">
        <f t="shared" si="18"/>
        <v>700</v>
      </c>
      <c r="L2474" s="10">
        <f t="shared" si="19"/>
        <v>280</v>
      </c>
      <c r="M2474" s="11">
        <v>0.4</v>
      </c>
      <c r="O2474" s="16"/>
      <c r="P2474" s="14"/>
      <c r="Q2474" s="12"/>
      <c r="R2474" s="13"/>
    </row>
    <row r="2475" spans="1:18" ht="15.75" customHeight="1">
      <c r="A2475" s="1"/>
      <c r="B2475" s="6" t="s">
        <v>14</v>
      </c>
      <c r="C2475" s="6">
        <v>1185732</v>
      </c>
      <c r="D2475" s="7">
        <v>44308</v>
      </c>
      <c r="E2475" s="6" t="s">
        <v>33</v>
      </c>
      <c r="F2475" s="6" t="s">
        <v>92</v>
      </c>
      <c r="G2475" s="6" t="s">
        <v>93</v>
      </c>
      <c r="H2475" s="6" t="s">
        <v>20</v>
      </c>
      <c r="I2475" s="8">
        <v>0.45</v>
      </c>
      <c r="J2475" s="9">
        <v>1000</v>
      </c>
      <c r="K2475" s="10">
        <f t="shared" si="18"/>
        <v>450</v>
      </c>
      <c r="L2475" s="10">
        <f t="shared" si="19"/>
        <v>180</v>
      </c>
      <c r="M2475" s="11">
        <v>0.4</v>
      </c>
      <c r="O2475" s="16"/>
      <c r="P2475" s="14"/>
      <c r="Q2475" s="12"/>
      <c r="R2475" s="13"/>
    </row>
    <row r="2476" spans="1:18" ht="15.75" customHeight="1">
      <c r="A2476" s="1"/>
      <c r="B2476" s="6" t="s">
        <v>14</v>
      </c>
      <c r="C2476" s="6">
        <v>1185732</v>
      </c>
      <c r="D2476" s="7">
        <v>44308</v>
      </c>
      <c r="E2476" s="6" t="s">
        <v>33</v>
      </c>
      <c r="F2476" s="6" t="s">
        <v>92</v>
      </c>
      <c r="G2476" s="6" t="s">
        <v>93</v>
      </c>
      <c r="H2476" s="6" t="s">
        <v>21</v>
      </c>
      <c r="I2476" s="8">
        <v>0.5</v>
      </c>
      <c r="J2476" s="9">
        <v>1250</v>
      </c>
      <c r="K2476" s="10">
        <f t="shared" si="18"/>
        <v>625</v>
      </c>
      <c r="L2476" s="10">
        <f t="shared" si="19"/>
        <v>218.75</v>
      </c>
      <c r="M2476" s="11">
        <v>0.35</v>
      </c>
      <c r="O2476" s="16"/>
      <c r="P2476" s="14"/>
      <c r="Q2476" s="12"/>
      <c r="R2476" s="13"/>
    </row>
    <row r="2477" spans="1:18" ht="15.75" customHeight="1">
      <c r="A2477" s="1"/>
      <c r="B2477" s="6" t="s">
        <v>14</v>
      </c>
      <c r="C2477" s="6">
        <v>1185732</v>
      </c>
      <c r="D2477" s="7">
        <v>44308</v>
      </c>
      <c r="E2477" s="6" t="s">
        <v>33</v>
      </c>
      <c r="F2477" s="6" t="s">
        <v>92</v>
      </c>
      <c r="G2477" s="6" t="s">
        <v>93</v>
      </c>
      <c r="H2477" s="6" t="s">
        <v>22</v>
      </c>
      <c r="I2477" s="8">
        <v>0.4</v>
      </c>
      <c r="J2477" s="9">
        <v>2500</v>
      </c>
      <c r="K2477" s="10">
        <f t="shared" si="18"/>
        <v>1000</v>
      </c>
      <c r="L2477" s="10">
        <f t="shared" si="19"/>
        <v>400</v>
      </c>
      <c r="M2477" s="11">
        <v>0.4</v>
      </c>
      <c r="O2477" s="16"/>
      <c r="P2477" s="14"/>
      <c r="Q2477" s="12"/>
      <c r="R2477" s="13"/>
    </row>
    <row r="2478" spans="1:18" ht="15.75" customHeight="1">
      <c r="A2478" s="1"/>
      <c r="B2478" s="6" t="s">
        <v>14</v>
      </c>
      <c r="C2478" s="6">
        <v>1185732</v>
      </c>
      <c r="D2478" s="7">
        <v>44339</v>
      </c>
      <c r="E2478" s="6" t="s">
        <v>33</v>
      </c>
      <c r="F2478" s="6" t="s">
        <v>92</v>
      </c>
      <c r="G2478" s="6" t="s">
        <v>93</v>
      </c>
      <c r="H2478" s="6" t="s">
        <v>17</v>
      </c>
      <c r="I2478" s="8">
        <v>0.5</v>
      </c>
      <c r="J2478" s="9">
        <v>5200</v>
      </c>
      <c r="K2478" s="10">
        <f t="shared" si="18"/>
        <v>2600</v>
      </c>
      <c r="L2478" s="10">
        <f t="shared" si="19"/>
        <v>1040</v>
      </c>
      <c r="M2478" s="11">
        <v>0.4</v>
      </c>
      <c r="O2478" s="16"/>
      <c r="P2478" s="14"/>
      <c r="Q2478" s="12"/>
      <c r="R2478" s="13"/>
    </row>
    <row r="2479" spans="1:18" ht="15.75" customHeight="1">
      <c r="A2479" s="1"/>
      <c r="B2479" s="6" t="s">
        <v>14</v>
      </c>
      <c r="C2479" s="6">
        <v>1185732</v>
      </c>
      <c r="D2479" s="7">
        <v>44339</v>
      </c>
      <c r="E2479" s="6" t="s">
        <v>33</v>
      </c>
      <c r="F2479" s="6" t="s">
        <v>92</v>
      </c>
      <c r="G2479" s="6" t="s">
        <v>93</v>
      </c>
      <c r="H2479" s="6" t="s">
        <v>18</v>
      </c>
      <c r="I2479" s="8">
        <v>0.45000000000000007</v>
      </c>
      <c r="J2479" s="9">
        <v>2250</v>
      </c>
      <c r="K2479" s="10">
        <f t="shared" si="18"/>
        <v>1012.5000000000001</v>
      </c>
      <c r="L2479" s="10">
        <f t="shared" si="19"/>
        <v>354.375</v>
      </c>
      <c r="M2479" s="11">
        <v>0.35</v>
      </c>
      <c r="O2479" s="16"/>
      <c r="P2479" s="14"/>
      <c r="Q2479" s="12"/>
      <c r="R2479" s="13"/>
    </row>
    <row r="2480" spans="1:18" ht="15.75" customHeight="1">
      <c r="A2480" s="1"/>
      <c r="B2480" s="6" t="s">
        <v>14</v>
      </c>
      <c r="C2480" s="6">
        <v>1185732</v>
      </c>
      <c r="D2480" s="7">
        <v>44339</v>
      </c>
      <c r="E2480" s="6" t="s">
        <v>33</v>
      </c>
      <c r="F2480" s="6" t="s">
        <v>92</v>
      </c>
      <c r="G2480" s="6" t="s">
        <v>93</v>
      </c>
      <c r="H2480" s="6" t="s">
        <v>19</v>
      </c>
      <c r="I2480" s="8">
        <v>0.4</v>
      </c>
      <c r="J2480" s="9">
        <v>2000</v>
      </c>
      <c r="K2480" s="10">
        <f t="shared" si="18"/>
        <v>800</v>
      </c>
      <c r="L2480" s="10">
        <f t="shared" si="19"/>
        <v>320</v>
      </c>
      <c r="M2480" s="11">
        <v>0.4</v>
      </c>
      <c r="O2480" s="16"/>
      <c r="P2480" s="14"/>
      <c r="Q2480" s="12"/>
      <c r="R2480" s="13"/>
    </row>
    <row r="2481" spans="1:18" ht="15.75" customHeight="1">
      <c r="A2481" s="1"/>
      <c r="B2481" s="6" t="s">
        <v>14</v>
      </c>
      <c r="C2481" s="6">
        <v>1185732</v>
      </c>
      <c r="D2481" s="7">
        <v>44339</v>
      </c>
      <c r="E2481" s="6" t="s">
        <v>33</v>
      </c>
      <c r="F2481" s="6" t="s">
        <v>92</v>
      </c>
      <c r="G2481" s="6" t="s">
        <v>93</v>
      </c>
      <c r="H2481" s="6" t="s">
        <v>20</v>
      </c>
      <c r="I2481" s="8">
        <v>0.4</v>
      </c>
      <c r="J2481" s="9">
        <v>1250</v>
      </c>
      <c r="K2481" s="10">
        <f t="shared" si="18"/>
        <v>500</v>
      </c>
      <c r="L2481" s="10">
        <f t="shared" si="19"/>
        <v>200</v>
      </c>
      <c r="M2481" s="11">
        <v>0.4</v>
      </c>
      <c r="O2481" s="16"/>
      <c r="P2481" s="14"/>
      <c r="Q2481" s="12"/>
      <c r="R2481" s="13"/>
    </row>
    <row r="2482" spans="1:18" ht="15.75" customHeight="1">
      <c r="A2482" s="1"/>
      <c r="B2482" s="6" t="s">
        <v>14</v>
      </c>
      <c r="C2482" s="6">
        <v>1185732</v>
      </c>
      <c r="D2482" s="7">
        <v>44339</v>
      </c>
      <c r="E2482" s="6" t="s">
        <v>33</v>
      </c>
      <c r="F2482" s="6" t="s">
        <v>92</v>
      </c>
      <c r="G2482" s="6" t="s">
        <v>93</v>
      </c>
      <c r="H2482" s="6" t="s">
        <v>21</v>
      </c>
      <c r="I2482" s="8">
        <v>0.5</v>
      </c>
      <c r="J2482" s="9">
        <v>1500</v>
      </c>
      <c r="K2482" s="10">
        <f t="shared" si="18"/>
        <v>750</v>
      </c>
      <c r="L2482" s="10">
        <f t="shared" si="19"/>
        <v>262.5</v>
      </c>
      <c r="M2482" s="11">
        <v>0.35</v>
      </c>
      <c r="O2482" s="16"/>
      <c r="P2482" s="14"/>
      <c r="Q2482" s="12"/>
      <c r="R2482" s="13"/>
    </row>
    <row r="2483" spans="1:18" ht="15.75" customHeight="1">
      <c r="A2483" s="1"/>
      <c r="B2483" s="6" t="s">
        <v>14</v>
      </c>
      <c r="C2483" s="6">
        <v>1185732</v>
      </c>
      <c r="D2483" s="7">
        <v>44339</v>
      </c>
      <c r="E2483" s="6" t="s">
        <v>33</v>
      </c>
      <c r="F2483" s="6" t="s">
        <v>92</v>
      </c>
      <c r="G2483" s="6" t="s">
        <v>93</v>
      </c>
      <c r="H2483" s="6" t="s">
        <v>22</v>
      </c>
      <c r="I2483" s="8">
        <v>0.55000000000000004</v>
      </c>
      <c r="J2483" s="9">
        <v>2750</v>
      </c>
      <c r="K2483" s="10">
        <f t="shared" si="18"/>
        <v>1512.5000000000002</v>
      </c>
      <c r="L2483" s="10">
        <f t="shared" si="19"/>
        <v>605.00000000000011</v>
      </c>
      <c r="M2483" s="11">
        <v>0.4</v>
      </c>
      <c r="O2483" s="16"/>
      <c r="P2483" s="14"/>
      <c r="Q2483" s="12"/>
      <c r="R2483" s="13"/>
    </row>
    <row r="2484" spans="1:18" ht="15.75" customHeight="1">
      <c r="A2484" s="1"/>
      <c r="B2484" s="6" t="s">
        <v>14</v>
      </c>
      <c r="C2484" s="6">
        <v>1185732</v>
      </c>
      <c r="D2484" s="7">
        <v>44369</v>
      </c>
      <c r="E2484" s="6" t="s">
        <v>33</v>
      </c>
      <c r="F2484" s="6" t="s">
        <v>92</v>
      </c>
      <c r="G2484" s="6" t="s">
        <v>93</v>
      </c>
      <c r="H2484" s="6" t="s">
        <v>17</v>
      </c>
      <c r="I2484" s="8">
        <v>0.4</v>
      </c>
      <c r="J2484" s="9">
        <v>5250</v>
      </c>
      <c r="K2484" s="10">
        <f t="shared" si="18"/>
        <v>2100</v>
      </c>
      <c r="L2484" s="10">
        <f t="shared" si="19"/>
        <v>840</v>
      </c>
      <c r="M2484" s="11">
        <v>0.4</v>
      </c>
      <c r="O2484" s="16"/>
      <c r="P2484" s="14"/>
      <c r="Q2484" s="12"/>
      <c r="R2484" s="13"/>
    </row>
    <row r="2485" spans="1:18" ht="15.75" customHeight="1">
      <c r="A2485" s="1"/>
      <c r="B2485" s="6" t="s">
        <v>14</v>
      </c>
      <c r="C2485" s="6">
        <v>1185732</v>
      </c>
      <c r="D2485" s="7">
        <v>44369</v>
      </c>
      <c r="E2485" s="6" t="s">
        <v>33</v>
      </c>
      <c r="F2485" s="6" t="s">
        <v>92</v>
      </c>
      <c r="G2485" s="6" t="s">
        <v>93</v>
      </c>
      <c r="H2485" s="6" t="s">
        <v>18</v>
      </c>
      <c r="I2485" s="8">
        <v>0.35000000000000009</v>
      </c>
      <c r="J2485" s="9">
        <v>2750</v>
      </c>
      <c r="K2485" s="10">
        <f t="shared" si="18"/>
        <v>962.50000000000023</v>
      </c>
      <c r="L2485" s="10">
        <f t="shared" si="19"/>
        <v>336.87500000000006</v>
      </c>
      <c r="M2485" s="11">
        <v>0.35</v>
      </c>
      <c r="O2485" s="16"/>
      <c r="P2485" s="14"/>
      <c r="Q2485" s="12"/>
      <c r="R2485" s="13"/>
    </row>
    <row r="2486" spans="1:18" ht="15.75" customHeight="1">
      <c r="A2486" s="1"/>
      <c r="B2486" s="6" t="s">
        <v>14</v>
      </c>
      <c r="C2486" s="6">
        <v>1185732</v>
      </c>
      <c r="D2486" s="7">
        <v>44369</v>
      </c>
      <c r="E2486" s="6" t="s">
        <v>33</v>
      </c>
      <c r="F2486" s="6" t="s">
        <v>92</v>
      </c>
      <c r="G2486" s="6" t="s">
        <v>93</v>
      </c>
      <c r="H2486" s="6" t="s">
        <v>19</v>
      </c>
      <c r="I2486" s="8">
        <v>0.30000000000000004</v>
      </c>
      <c r="J2486" s="9">
        <v>2250</v>
      </c>
      <c r="K2486" s="10">
        <f t="shared" si="18"/>
        <v>675.00000000000011</v>
      </c>
      <c r="L2486" s="10">
        <f t="shared" si="19"/>
        <v>270.00000000000006</v>
      </c>
      <c r="M2486" s="11">
        <v>0.4</v>
      </c>
      <c r="O2486" s="16"/>
      <c r="P2486" s="14"/>
      <c r="Q2486" s="12"/>
      <c r="R2486" s="13"/>
    </row>
    <row r="2487" spans="1:18" ht="15.75" customHeight="1">
      <c r="A2487" s="1"/>
      <c r="B2487" s="6" t="s">
        <v>14</v>
      </c>
      <c r="C2487" s="6">
        <v>1185732</v>
      </c>
      <c r="D2487" s="7">
        <v>44369</v>
      </c>
      <c r="E2487" s="6" t="s">
        <v>33</v>
      </c>
      <c r="F2487" s="6" t="s">
        <v>92</v>
      </c>
      <c r="G2487" s="6" t="s">
        <v>93</v>
      </c>
      <c r="H2487" s="6" t="s">
        <v>20</v>
      </c>
      <c r="I2487" s="8">
        <v>0.30000000000000004</v>
      </c>
      <c r="J2487" s="9">
        <v>2000</v>
      </c>
      <c r="K2487" s="10">
        <f t="shared" si="18"/>
        <v>600.00000000000011</v>
      </c>
      <c r="L2487" s="10">
        <f t="shared" si="19"/>
        <v>240.00000000000006</v>
      </c>
      <c r="M2487" s="11">
        <v>0.4</v>
      </c>
      <c r="O2487" s="16"/>
      <c r="P2487" s="14"/>
      <c r="Q2487" s="12"/>
      <c r="R2487" s="13"/>
    </row>
    <row r="2488" spans="1:18" ht="15.75" customHeight="1">
      <c r="A2488" s="1"/>
      <c r="B2488" s="6" t="s">
        <v>14</v>
      </c>
      <c r="C2488" s="6">
        <v>1185732</v>
      </c>
      <c r="D2488" s="7">
        <v>44369</v>
      </c>
      <c r="E2488" s="6" t="s">
        <v>33</v>
      </c>
      <c r="F2488" s="6" t="s">
        <v>92</v>
      </c>
      <c r="G2488" s="6" t="s">
        <v>93</v>
      </c>
      <c r="H2488" s="6" t="s">
        <v>21</v>
      </c>
      <c r="I2488" s="8">
        <v>0.5</v>
      </c>
      <c r="J2488" s="9">
        <v>2000</v>
      </c>
      <c r="K2488" s="10">
        <f t="shared" si="18"/>
        <v>1000</v>
      </c>
      <c r="L2488" s="10">
        <f t="shared" si="19"/>
        <v>350</v>
      </c>
      <c r="M2488" s="11">
        <v>0.35</v>
      </c>
      <c r="O2488" s="16"/>
      <c r="P2488" s="14"/>
      <c r="Q2488" s="12"/>
      <c r="R2488" s="13"/>
    </row>
    <row r="2489" spans="1:18" ht="15.75" customHeight="1">
      <c r="A2489" s="1"/>
      <c r="B2489" s="6" t="s">
        <v>14</v>
      </c>
      <c r="C2489" s="6">
        <v>1185732</v>
      </c>
      <c r="D2489" s="7">
        <v>44369</v>
      </c>
      <c r="E2489" s="6" t="s">
        <v>33</v>
      </c>
      <c r="F2489" s="6" t="s">
        <v>92</v>
      </c>
      <c r="G2489" s="6" t="s">
        <v>93</v>
      </c>
      <c r="H2489" s="6" t="s">
        <v>22</v>
      </c>
      <c r="I2489" s="8">
        <v>0.55000000000000004</v>
      </c>
      <c r="J2489" s="9">
        <v>3750</v>
      </c>
      <c r="K2489" s="10">
        <f t="shared" si="18"/>
        <v>2062.5</v>
      </c>
      <c r="L2489" s="10">
        <f t="shared" si="19"/>
        <v>825</v>
      </c>
      <c r="M2489" s="11">
        <v>0.4</v>
      </c>
      <c r="O2489" s="16"/>
      <c r="P2489" s="14"/>
      <c r="Q2489" s="12"/>
      <c r="R2489" s="13"/>
    </row>
    <row r="2490" spans="1:18" ht="15.75" customHeight="1">
      <c r="A2490" s="1"/>
      <c r="B2490" s="6" t="s">
        <v>14</v>
      </c>
      <c r="C2490" s="6">
        <v>1185732</v>
      </c>
      <c r="D2490" s="7">
        <v>44398</v>
      </c>
      <c r="E2490" s="6" t="s">
        <v>33</v>
      </c>
      <c r="F2490" s="6" t="s">
        <v>92</v>
      </c>
      <c r="G2490" s="6" t="s">
        <v>93</v>
      </c>
      <c r="H2490" s="6" t="s">
        <v>17</v>
      </c>
      <c r="I2490" s="8">
        <v>0.5</v>
      </c>
      <c r="J2490" s="9">
        <v>6000</v>
      </c>
      <c r="K2490" s="10">
        <f t="shared" si="18"/>
        <v>3000</v>
      </c>
      <c r="L2490" s="10">
        <f t="shared" si="19"/>
        <v>1200</v>
      </c>
      <c r="M2490" s="11">
        <v>0.4</v>
      </c>
      <c r="O2490" s="16"/>
      <c r="P2490" s="14"/>
      <c r="Q2490" s="12"/>
      <c r="R2490" s="13"/>
    </row>
    <row r="2491" spans="1:18" ht="15.75" customHeight="1">
      <c r="A2491" s="1"/>
      <c r="B2491" s="6" t="s">
        <v>14</v>
      </c>
      <c r="C2491" s="6">
        <v>1185732</v>
      </c>
      <c r="D2491" s="7">
        <v>44398</v>
      </c>
      <c r="E2491" s="6" t="s">
        <v>33</v>
      </c>
      <c r="F2491" s="6" t="s">
        <v>92</v>
      </c>
      <c r="G2491" s="6" t="s">
        <v>93</v>
      </c>
      <c r="H2491" s="6" t="s">
        <v>18</v>
      </c>
      <c r="I2491" s="8">
        <v>0.45000000000000007</v>
      </c>
      <c r="J2491" s="9">
        <v>3500</v>
      </c>
      <c r="K2491" s="10">
        <f t="shared" si="18"/>
        <v>1575.0000000000002</v>
      </c>
      <c r="L2491" s="10">
        <f t="shared" si="19"/>
        <v>551.25</v>
      </c>
      <c r="M2491" s="11">
        <v>0.35</v>
      </c>
      <c r="O2491" s="16"/>
      <c r="P2491" s="14"/>
      <c r="Q2491" s="12"/>
      <c r="R2491" s="13"/>
    </row>
    <row r="2492" spans="1:18" ht="15.75" customHeight="1">
      <c r="A2492" s="1"/>
      <c r="B2492" s="6" t="s">
        <v>14</v>
      </c>
      <c r="C2492" s="6">
        <v>1185732</v>
      </c>
      <c r="D2492" s="7">
        <v>44398</v>
      </c>
      <c r="E2492" s="6" t="s">
        <v>33</v>
      </c>
      <c r="F2492" s="6" t="s">
        <v>92</v>
      </c>
      <c r="G2492" s="6" t="s">
        <v>93</v>
      </c>
      <c r="H2492" s="6" t="s">
        <v>19</v>
      </c>
      <c r="I2492" s="8">
        <v>0.4</v>
      </c>
      <c r="J2492" s="9">
        <v>2750</v>
      </c>
      <c r="K2492" s="10">
        <f t="shared" si="18"/>
        <v>1100</v>
      </c>
      <c r="L2492" s="10">
        <f t="shared" si="19"/>
        <v>440</v>
      </c>
      <c r="M2492" s="11">
        <v>0.4</v>
      </c>
      <c r="O2492" s="16"/>
      <c r="P2492" s="14"/>
      <c r="Q2492" s="12"/>
      <c r="R2492" s="13"/>
    </row>
    <row r="2493" spans="1:18" ht="15.75" customHeight="1">
      <c r="A2493" s="1"/>
      <c r="B2493" s="6" t="s">
        <v>14</v>
      </c>
      <c r="C2493" s="6">
        <v>1185732</v>
      </c>
      <c r="D2493" s="7">
        <v>44398</v>
      </c>
      <c r="E2493" s="6" t="s">
        <v>33</v>
      </c>
      <c r="F2493" s="6" t="s">
        <v>92</v>
      </c>
      <c r="G2493" s="6" t="s">
        <v>93</v>
      </c>
      <c r="H2493" s="6" t="s">
        <v>20</v>
      </c>
      <c r="I2493" s="8">
        <v>0.4</v>
      </c>
      <c r="J2493" s="9">
        <v>2250</v>
      </c>
      <c r="K2493" s="10">
        <f t="shared" si="18"/>
        <v>900</v>
      </c>
      <c r="L2493" s="10">
        <f t="shared" si="19"/>
        <v>360</v>
      </c>
      <c r="M2493" s="11">
        <v>0.4</v>
      </c>
      <c r="O2493" s="16"/>
      <c r="P2493" s="14"/>
      <c r="Q2493" s="12"/>
      <c r="R2493" s="13"/>
    </row>
    <row r="2494" spans="1:18" ht="15.75" customHeight="1">
      <c r="A2494" s="1"/>
      <c r="B2494" s="6" t="s">
        <v>14</v>
      </c>
      <c r="C2494" s="6">
        <v>1185732</v>
      </c>
      <c r="D2494" s="7">
        <v>44398</v>
      </c>
      <c r="E2494" s="6" t="s">
        <v>33</v>
      </c>
      <c r="F2494" s="6" t="s">
        <v>92</v>
      </c>
      <c r="G2494" s="6" t="s">
        <v>93</v>
      </c>
      <c r="H2494" s="6" t="s">
        <v>21</v>
      </c>
      <c r="I2494" s="8">
        <v>0.5</v>
      </c>
      <c r="J2494" s="9">
        <v>2500</v>
      </c>
      <c r="K2494" s="10">
        <f t="shared" si="18"/>
        <v>1250</v>
      </c>
      <c r="L2494" s="10">
        <f t="shared" si="19"/>
        <v>437.5</v>
      </c>
      <c r="M2494" s="11">
        <v>0.35</v>
      </c>
      <c r="O2494" s="16"/>
      <c r="P2494" s="14"/>
      <c r="Q2494" s="12"/>
      <c r="R2494" s="13"/>
    </row>
    <row r="2495" spans="1:18" ht="15.75" customHeight="1">
      <c r="A2495" s="1"/>
      <c r="B2495" s="6" t="s">
        <v>14</v>
      </c>
      <c r="C2495" s="6">
        <v>1185732</v>
      </c>
      <c r="D2495" s="7">
        <v>44398</v>
      </c>
      <c r="E2495" s="6" t="s">
        <v>33</v>
      </c>
      <c r="F2495" s="6" t="s">
        <v>92</v>
      </c>
      <c r="G2495" s="6" t="s">
        <v>93</v>
      </c>
      <c r="H2495" s="6" t="s">
        <v>22</v>
      </c>
      <c r="I2495" s="8">
        <v>0.55000000000000004</v>
      </c>
      <c r="J2495" s="9">
        <v>4250</v>
      </c>
      <c r="K2495" s="10">
        <f t="shared" si="18"/>
        <v>2337.5</v>
      </c>
      <c r="L2495" s="10">
        <f t="shared" si="19"/>
        <v>935</v>
      </c>
      <c r="M2495" s="11">
        <v>0.4</v>
      </c>
      <c r="O2495" s="16"/>
      <c r="P2495" s="14"/>
      <c r="Q2495" s="12"/>
      <c r="R2495" s="13"/>
    </row>
    <row r="2496" spans="1:18" ht="15.75" customHeight="1">
      <c r="A2496" s="1"/>
      <c r="B2496" s="6" t="s">
        <v>14</v>
      </c>
      <c r="C2496" s="6">
        <v>1185732</v>
      </c>
      <c r="D2496" s="7">
        <v>44430</v>
      </c>
      <c r="E2496" s="6" t="s">
        <v>33</v>
      </c>
      <c r="F2496" s="6" t="s">
        <v>92</v>
      </c>
      <c r="G2496" s="6" t="s">
        <v>93</v>
      </c>
      <c r="H2496" s="6" t="s">
        <v>17</v>
      </c>
      <c r="I2496" s="8">
        <v>0.5</v>
      </c>
      <c r="J2496" s="9">
        <v>5750</v>
      </c>
      <c r="K2496" s="10">
        <f t="shared" si="18"/>
        <v>2875</v>
      </c>
      <c r="L2496" s="10">
        <f t="shared" si="19"/>
        <v>1150</v>
      </c>
      <c r="M2496" s="11">
        <v>0.4</v>
      </c>
      <c r="O2496" s="16"/>
      <c r="P2496" s="14"/>
      <c r="Q2496" s="12"/>
      <c r="R2496" s="13"/>
    </row>
    <row r="2497" spans="1:18" ht="15.75" customHeight="1">
      <c r="A2497" s="1"/>
      <c r="B2497" s="6" t="s">
        <v>14</v>
      </c>
      <c r="C2497" s="6">
        <v>1185732</v>
      </c>
      <c r="D2497" s="7">
        <v>44430</v>
      </c>
      <c r="E2497" s="6" t="s">
        <v>33</v>
      </c>
      <c r="F2497" s="6" t="s">
        <v>92</v>
      </c>
      <c r="G2497" s="6" t="s">
        <v>93</v>
      </c>
      <c r="H2497" s="6" t="s">
        <v>18</v>
      </c>
      <c r="I2497" s="8">
        <v>0.45000000000000007</v>
      </c>
      <c r="J2497" s="9">
        <v>3500</v>
      </c>
      <c r="K2497" s="10">
        <f t="shared" si="18"/>
        <v>1575.0000000000002</v>
      </c>
      <c r="L2497" s="10">
        <f t="shared" si="19"/>
        <v>551.25</v>
      </c>
      <c r="M2497" s="11">
        <v>0.35</v>
      </c>
      <c r="O2497" s="16"/>
      <c r="P2497" s="14"/>
      <c r="Q2497" s="12"/>
      <c r="R2497" s="13"/>
    </row>
    <row r="2498" spans="1:18" ht="15.75" customHeight="1">
      <c r="A2498" s="1"/>
      <c r="B2498" s="6" t="s">
        <v>14</v>
      </c>
      <c r="C2498" s="6">
        <v>1185732</v>
      </c>
      <c r="D2498" s="7">
        <v>44430</v>
      </c>
      <c r="E2498" s="6" t="s">
        <v>33</v>
      </c>
      <c r="F2498" s="6" t="s">
        <v>92</v>
      </c>
      <c r="G2498" s="6" t="s">
        <v>93</v>
      </c>
      <c r="H2498" s="6" t="s">
        <v>19</v>
      </c>
      <c r="I2498" s="8">
        <v>0.4</v>
      </c>
      <c r="J2498" s="9">
        <v>2750</v>
      </c>
      <c r="K2498" s="10">
        <f t="shared" si="18"/>
        <v>1100</v>
      </c>
      <c r="L2498" s="10">
        <f t="shared" si="19"/>
        <v>440</v>
      </c>
      <c r="M2498" s="11">
        <v>0.4</v>
      </c>
      <c r="O2498" s="16"/>
      <c r="P2498" s="14"/>
      <c r="Q2498" s="12"/>
      <c r="R2498" s="13"/>
    </row>
    <row r="2499" spans="1:18" ht="15.75" customHeight="1">
      <c r="A2499" s="1"/>
      <c r="B2499" s="6" t="s">
        <v>14</v>
      </c>
      <c r="C2499" s="6">
        <v>1185732</v>
      </c>
      <c r="D2499" s="7">
        <v>44430</v>
      </c>
      <c r="E2499" s="6" t="s">
        <v>33</v>
      </c>
      <c r="F2499" s="6" t="s">
        <v>92</v>
      </c>
      <c r="G2499" s="6" t="s">
        <v>93</v>
      </c>
      <c r="H2499" s="6" t="s">
        <v>20</v>
      </c>
      <c r="I2499" s="8">
        <v>0.4</v>
      </c>
      <c r="J2499" s="9">
        <v>2500</v>
      </c>
      <c r="K2499" s="10">
        <f t="shared" si="18"/>
        <v>1000</v>
      </c>
      <c r="L2499" s="10">
        <f t="shared" si="19"/>
        <v>400</v>
      </c>
      <c r="M2499" s="11">
        <v>0.4</v>
      </c>
      <c r="O2499" s="16"/>
      <c r="P2499" s="14"/>
      <c r="Q2499" s="12"/>
      <c r="R2499" s="13"/>
    </row>
    <row r="2500" spans="1:18" ht="15.75" customHeight="1">
      <c r="A2500" s="1"/>
      <c r="B2500" s="6" t="s">
        <v>14</v>
      </c>
      <c r="C2500" s="6">
        <v>1185732</v>
      </c>
      <c r="D2500" s="7">
        <v>44430</v>
      </c>
      <c r="E2500" s="6" t="s">
        <v>33</v>
      </c>
      <c r="F2500" s="6" t="s">
        <v>92</v>
      </c>
      <c r="G2500" s="6" t="s">
        <v>93</v>
      </c>
      <c r="H2500" s="6" t="s">
        <v>21</v>
      </c>
      <c r="I2500" s="8">
        <v>0.5</v>
      </c>
      <c r="J2500" s="9">
        <v>2250</v>
      </c>
      <c r="K2500" s="10">
        <f t="shared" si="18"/>
        <v>1125</v>
      </c>
      <c r="L2500" s="10">
        <f t="shared" si="19"/>
        <v>393.75</v>
      </c>
      <c r="M2500" s="11">
        <v>0.35</v>
      </c>
      <c r="O2500" s="16"/>
      <c r="P2500" s="14"/>
      <c r="Q2500" s="12"/>
      <c r="R2500" s="13"/>
    </row>
    <row r="2501" spans="1:18" ht="15.75" customHeight="1">
      <c r="A2501" s="1"/>
      <c r="B2501" s="6" t="s">
        <v>14</v>
      </c>
      <c r="C2501" s="6">
        <v>1185732</v>
      </c>
      <c r="D2501" s="7">
        <v>44430</v>
      </c>
      <c r="E2501" s="6" t="s">
        <v>33</v>
      </c>
      <c r="F2501" s="6" t="s">
        <v>92</v>
      </c>
      <c r="G2501" s="6" t="s">
        <v>93</v>
      </c>
      <c r="H2501" s="6" t="s">
        <v>22</v>
      </c>
      <c r="I2501" s="8">
        <v>0.55000000000000004</v>
      </c>
      <c r="J2501" s="9">
        <v>4000</v>
      </c>
      <c r="K2501" s="10">
        <f t="shared" si="18"/>
        <v>2200</v>
      </c>
      <c r="L2501" s="10">
        <f t="shared" si="19"/>
        <v>880</v>
      </c>
      <c r="M2501" s="11">
        <v>0.4</v>
      </c>
      <c r="O2501" s="16"/>
      <c r="P2501" s="14"/>
      <c r="Q2501" s="12"/>
      <c r="R2501" s="13"/>
    </row>
    <row r="2502" spans="1:18" ht="15.75" customHeight="1">
      <c r="A2502" s="1"/>
      <c r="B2502" s="6" t="s">
        <v>14</v>
      </c>
      <c r="C2502" s="6">
        <v>1185732</v>
      </c>
      <c r="D2502" s="7">
        <v>44462</v>
      </c>
      <c r="E2502" s="6" t="s">
        <v>33</v>
      </c>
      <c r="F2502" s="6" t="s">
        <v>92</v>
      </c>
      <c r="G2502" s="6" t="s">
        <v>93</v>
      </c>
      <c r="H2502" s="6" t="s">
        <v>17</v>
      </c>
      <c r="I2502" s="8">
        <v>0.5</v>
      </c>
      <c r="J2502" s="9">
        <v>5250</v>
      </c>
      <c r="K2502" s="10">
        <f t="shared" si="18"/>
        <v>2625</v>
      </c>
      <c r="L2502" s="10">
        <f t="shared" si="19"/>
        <v>1050</v>
      </c>
      <c r="M2502" s="11">
        <v>0.4</v>
      </c>
      <c r="O2502" s="16"/>
      <c r="P2502" s="14"/>
      <c r="Q2502" s="12"/>
      <c r="R2502" s="13"/>
    </row>
    <row r="2503" spans="1:18" ht="15.75" customHeight="1">
      <c r="A2503" s="1"/>
      <c r="B2503" s="6" t="s">
        <v>14</v>
      </c>
      <c r="C2503" s="6">
        <v>1185732</v>
      </c>
      <c r="D2503" s="7">
        <v>44462</v>
      </c>
      <c r="E2503" s="6" t="s">
        <v>33</v>
      </c>
      <c r="F2503" s="6" t="s">
        <v>92</v>
      </c>
      <c r="G2503" s="6" t="s">
        <v>93</v>
      </c>
      <c r="H2503" s="6" t="s">
        <v>18</v>
      </c>
      <c r="I2503" s="8">
        <v>0.45000000000000007</v>
      </c>
      <c r="J2503" s="9">
        <v>3250</v>
      </c>
      <c r="K2503" s="10">
        <f t="shared" si="18"/>
        <v>1462.5000000000002</v>
      </c>
      <c r="L2503" s="10">
        <f t="shared" si="19"/>
        <v>511.87500000000006</v>
      </c>
      <c r="M2503" s="11">
        <v>0.35</v>
      </c>
      <c r="O2503" s="16"/>
      <c r="P2503" s="14"/>
      <c r="Q2503" s="12"/>
      <c r="R2503" s="13"/>
    </row>
    <row r="2504" spans="1:18" ht="15.75" customHeight="1">
      <c r="A2504" s="1"/>
      <c r="B2504" s="6" t="s">
        <v>14</v>
      </c>
      <c r="C2504" s="6">
        <v>1185732</v>
      </c>
      <c r="D2504" s="7">
        <v>44462</v>
      </c>
      <c r="E2504" s="6" t="s">
        <v>33</v>
      </c>
      <c r="F2504" s="6" t="s">
        <v>92</v>
      </c>
      <c r="G2504" s="6" t="s">
        <v>93</v>
      </c>
      <c r="H2504" s="6" t="s">
        <v>19</v>
      </c>
      <c r="I2504" s="8">
        <v>0.35000000000000003</v>
      </c>
      <c r="J2504" s="9">
        <v>2250</v>
      </c>
      <c r="K2504" s="10">
        <f t="shared" si="18"/>
        <v>787.50000000000011</v>
      </c>
      <c r="L2504" s="10">
        <f t="shared" si="19"/>
        <v>315.00000000000006</v>
      </c>
      <c r="M2504" s="11">
        <v>0.4</v>
      </c>
      <c r="O2504" s="16"/>
      <c r="P2504" s="14"/>
      <c r="Q2504" s="12"/>
      <c r="R2504" s="13"/>
    </row>
    <row r="2505" spans="1:18" ht="15.75" customHeight="1">
      <c r="A2505" s="1"/>
      <c r="B2505" s="6" t="s">
        <v>14</v>
      </c>
      <c r="C2505" s="6">
        <v>1185732</v>
      </c>
      <c r="D2505" s="7">
        <v>44462</v>
      </c>
      <c r="E2505" s="6" t="s">
        <v>33</v>
      </c>
      <c r="F2505" s="6" t="s">
        <v>92</v>
      </c>
      <c r="G2505" s="6" t="s">
        <v>93</v>
      </c>
      <c r="H2505" s="6" t="s">
        <v>20</v>
      </c>
      <c r="I2505" s="8">
        <v>0.35000000000000003</v>
      </c>
      <c r="J2505" s="9">
        <v>2000</v>
      </c>
      <c r="K2505" s="10">
        <f t="shared" si="18"/>
        <v>700.00000000000011</v>
      </c>
      <c r="L2505" s="10">
        <f t="shared" si="19"/>
        <v>280.00000000000006</v>
      </c>
      <c r="M2505" s="11">
        <v>0.4</v>
      </c>
      <c r="O2505" s="16"/>
      <c r="P2505" s="14"/>
      <c r="Q2505" s="12"/>
      <c r="R2505" s="13"/>
    </row>
    <row r="2506" spans="1:18" ht="15.75" customHeight="1">
      <c r="A2506" s="1"/>
      <c r="B2506" s="6" t="s">
        <v>14</v>
      </c>
      <c r="C2506" s="6">
        <v>1185732</v>
      </c>
      <c r="D2506" s="7">
        <v>44462</v>
      </c>
      <c r="E2506" s="6" t="s">
        <v>33</v>
      </c>
      <c r="F2506" s="6" t="s">
        <v>92</v>
      </c>
      <c r="G2506" s="6" t="s">
        <v>93</v>
      </c>
      <c r="H2506" s="6" t="s">
        <v>21</v>
      </c>
      <c r="I2506" s="8">
        <v>0.45</v>
      </c>
      <c r="J2506" s="9">
        <v>2000</v>
      </c>
      <c r="K2506" s="10">
        <f t="shared" si="18"/>
        <v>900</v>
      </c>
      <c r="L2506" s="10">
        <f t="shared" si="19"/>
        <v>315</v>
      </c>
      <c r="M2506" s="11">
        <v>0.35</v>
      </c>
      <c r="O2506" s="16"/>
      <c r="P2506" s="14"/>
      <c r="Q2506" s="12"/>
      <c r="R2506" s="13"/>
    </row>
    <row r="2507" spans="1:18" ht="15.75" customHeight="1">
      <c r="A2507" s="1"/>
      <c r="B2507" s="6" t="s">
        <v>14</v>
      </c>
      <c r="C2507" s="6">
        <v>1185732</v>
      </c>
      <c r="D2507" s="7">
        <v>44462</v>
      </c>
      <c r="E2507" s="6" t="s">
        <v>33</v>
      </c>
      <c r="F2507" s="6" t="s">
        <v>92</v>
      </c>
      <c r="G2507" s="6" t="s">
        <v>93</v>
      </c>
      <c r="H2507" s="6" t="s">
        <v>22</v>
      </c>
      <c r="I2507" s="8">
        <v>0.5</v>
      </c>
      <c r="J2507" s="9">
        <v>2750</v>
      </c>
      <c r="K2507" s="10">
        <f t="shared" si="18"/>
        <v>1375</v>
      </c>
      <c r="L2507" s="10">
        <f t="shared" si="19"/>
        <v>550</v>
      </c>
      <c r="M2507" s="11">
        <v>0.4</v>
      </c>
      <c r="O2507" s="16"/>
      <c r="P2507" s="14"/>
      <c r="Q2507" s="12"/>
      <c r="R2507" s="13"/>
    </row>
    <row r="2508" spans="1:18" ht="15.75" customHeight="1">
      <c r="A2508" s="1"/>
      <c r="B2508" s="6" t="s">
        <v>14</v>
      </c>
      <c r="C2508" s="6">
        <v>1185732</v>
      </c>
      <c r="D2508" s="7">
        <v>44491</v>
      </c>
      <c r="E2508" s="6" t="s">
        <v>33</v>
      </c>
      <c r="F2508" s="6" t="s">
        <v>92</v>
      </c>
      <c r="G2508" s="6" t="s">
        <v>93</v>
      </c>
      <c r="H2508" s="6" t="s">
        <v>17</v>
      </c>
      <c r="I2508" s="8">
        <v>0.54999999999999993</v>
      </c>
      <c r="J2508" s="9">
        <v>4500</v>
      </c>
      <c r="K2508" s="10">
        <f t="shared" si="18"/>
        <v>2474.9999999999995</v>
      </c>
      <c r="L2508" s="10">
        <f t="shared" si="19"/>
        <v>989.99999999999989</v>
      </c>
      <c r="M2508" s="11">
        <v>0.4</v>
      </c>
      <c r="O2508" s="16"/>
      <c r="P2508" s="14"/>
      <c r="Q2508" s="12"/>
      <c r="R2508" s="13"/>
    </row>
    <row r="2509" spans="1:18" ht="15.75" customHeight="1">
      <c r="A2509" s="1"/>
      <c r="B2509" s="6" t="s">
        <v>14</v>
      </c>
      <c r="C2509" s="6">
        <v>1185732</v>
      </c>
      <c r="D2509" s="7">
        <v>44491</v>
      </c>
      <c r="E2509" s="6" t="s">
        <v>33</v>
      </c>
      <c r="F2509" s="6" t="s">
        <v>92</v>
      </c>
      <c r="G2509" s="6" t="s">
        <v>93</v>
      </c>
      <c r="H2509" s="6" t="s">
        <v>18</v>
      </c>
      <c r="I2509" s="8">
        <v>0.45</v>
      </c>
      <c r="J2509" s="9">
        <v>2750</v>
      </c>
      <c r="K2509" s="10">
        <f t="shared" si="18"/>
        <v>1237.5</v>
      </c>
      <c r="L2509" s="10">
        <f t="shared" si="19"/>
        <v>433.125</v>
      </c>
      <c r="M2509" s="11">
        <v>0.35</v>
      </c>
      <c r="O2509" s="16"/>
      <c r="P2509" s="14"/>
      <c r="Q2509" s="12"/>
      <c r="R2509" s="13"/>
    </row>
    <row r="2510" spans="1:18" ht="15.75" customHeight="1">
      <c r="A2510" s="1"/>
      <c r="B2510" s="6" t="s">
        <v>14</v>
      </c>
      <c r="C2510" s="6">
        <v>1185732</v>
      </c>
      <c r="D2510" s="7">
        <v>44491</v>
      </c>
      <c r="E2510" s="6" t="s">
        <v>33</v>
      </c>
      <c r="F2510" s="6" t="s">
        <v>92</v>
      </c>
      <c r="G2510" s="6" t="s">
        <v>93</v>
      </c>
      <c r="H2510" s="6" t="s">
        <v>19</v>
      </c>
      <c r="I2510" s="8">
        <v>0.45</v>
      </c>
      <c r="J2510" s="9">
        <v>1750</v>
      </c>
      <c r="K2510" s="10">
        <f t="shared" si="18"/>
        <v>787.5</v>
      </c>
      <c r="L2510" s="10">
        <f t="shared" si="19"/>
        <v>315</v>
      </c>
      <c r="M2510" s="11">
        <v>0.4</v>
      </c>
      <c r="O2510" s="16"/>
      <c r="P2510" s="14"/>
      <c r="Q2510" s="12"/>
      <c r="R2510" s="13"/>
    </row>
    <row r="2511" spans="1:18" ht="15.75" customHeight="1">
      <c r="A2511" s="1"/>
      <c r="B2511" s="6" t="s">
        <v>14</v>
      </c>
      <c r="C2511" s="6">
        <v>1185732</v>
      </c>
      <c r="D2511" s="7">
        <v>44491</v>
      </c>
      <c r="E2511" s="6" t="s">
        <v>33</v>
      </c>
      <c r="F2511" s="6" t="s">
        <v>92</v>
      </c>
      <c r="G2511" s="6" t="s">
        <v>93</v>
      </c>
      <c r="H2511" s="6" t="s">
        <v>20</v>
      </c>
      <c r="I2511" s="8">
        <v>0.45</v>
      </c>
      <c r="J2511" s="9">
        <v>1500</v>
      </c>
      <c r="K2511" s="10">
        <f t="shared" si="18"/>
        <v>675</v>
      </c>
      <c r="L2511" s="10">
        <f t="shared" si="19"/>
        <v>270</v>
      </c>
      <c r="M2511" s="11">
        <v>0.4</v>
      </c>
      <c r="O2511" s="16"/>
      <c r="P2511" s="14"/>
      <c r="Q2511" s="12"/>
      <c r="R2511" s="13"/>
    </row>
    <row r="2512" spans="1:18" ht="15.75" customHeight="1">
      <c r="A2512" s="1"/>
      <c r="B2512" s="6" t="s">
        <v>14</v>
      </c>
      <c r="C2512" s="6">
        <v>1185732</v>
      </c>
      <c r="D2512" s="7">
        <v>44491</v>
      </c>
      <c r="E2512" s="6" t="s">
        <v>33</v>
      </c>
      <c r="F2512" s="6" t="s">
        <v>92</v>
      </c>
      <c r="G2512" s="6" t="s">
        <v>93</v>
      </c>
      <c r="H2512" s="6" t="s">
        <v>21</v>
      </c>
      <c r="I2512" s="8">
        <v>0.54999999999999993</v>
      </c>
      <c r="J2512" s="9">
        <v>1500</v>
      </c>
      <c r="K2512" s="10">
        <f t="shared" si="18"/>
        <v>824.99999999999989</v>
      </c>
      <c r="L2512" s="10">
        <f t="shared" si="19"/>
        <v>288.74999999999994</v>
      </c>
      <c r="M2512" s="11">
        <v>0.35</v>
      </c>
      <c r="O2512" s="16"/>
      <c r="P2512" s="14"/>
      <c r="Q2512" s="12"/>
      <c r="R2512" s="13"/>
    </row>
    <row r="2513" spans="1:18" ht="15.75" customHeight="1">
      <c r="A2513" s="1"/>
      <c r="B2513" s="6" t="s">
        <v>14</v>
      </c>
      <c r="C2513" s="6">
        <v>1185732</v>
      </c>
      <c r="D2513" s="7">
        <v>44491</v>
      </c>
      <c r="E2513" s="6" t="s">
        <v>33</v>
      </c>
      <c r="F2513" s="6" t="s">
        <v>92</v>
      </c>
      <c r="G2513" s="6" t="s">
        <v>93</v>
      </c>
      <c r="H2513" s="6" t="s">
        <v>22</v>
      </c>
      <c r="I2513" s="8">
        <v>0.54999999999999993</v>
      </c>
      <c r="J2513" s="9">
        <v>2750</v>
      </c>
      <c r="K2513" s="10">
        <f t="shared" si="18"/>
        <v>1512.4999999999998</v>
      </c>
      <c r="L2513" s="10">
        <f t="shared" si="19"/>
        <v>604.99999999999989</v>
      </c>
      <c r="M2513" s="11">
        <v>0.4</v>
      </c>
      <c r="O2513" s="16"/>
      <c r="P2513" s="14"/>
      <c r="Q2513" s="12"/>
      <c r="R2513" s="13"/>
    </row>
    <row r="2514" spans="1:18" ht="15.75" customHeight="1">
      <c r="A2514" s="1"/>
      <c r="B2514" s="6" t="s">
        <v>14</v>
      </c>
      <c r="C2514" s="6">
        <v>1185732</v>
      </c>
      <c r="D2514" s="7">
        <v>44522</v>
      </c>
      <c r="E2514" s="6" t="s">
        <v>33</v>
      </c>
      <c r="F2514" s="6" t="s">
        <v>92</v>
      </c>
      <c r="G2514" s="6" t="s">
        <v>93</v>
      </c>
      <c r="H2514" s="6" t="s">
        <v>17</v>
      </c>
      <c r="I2514" s="8">
        <v>0.5</v>
      </c>
      <c r="J2514" s="9">
        <v>4250</v>
      </c>
      <c r="K2514" s="10">
        <f t="shared" si="18"/>
        <v>2125</v>
      </c>
      <c r="L2514" s="10">
        <f t="shared" si="19"/>
        <v>850</v>
      </c>
      <c r="M2514" s="11">
        <v>0.4</v>
      </c>
      <c r="O2514" s="16"/>
      <c r="P2514" s="14"/>
      <c r="Q2514" s="12"/>
      <c r="R2514" s="13"/>
    </row>
    <row r="2515" spans="1:18" ht="15.75" customHeight="1">
      <c r="A2515" s="1"/>
      <c r="B2515" s="6" t="s">
        <v>14</v>
      </c>
      <c r="C2515" s="6">
        <v>1185732</v>
      </c>
      <c r="D2515" s="7">
        <v>44522</v>
      </c>
      <c r="E2515" s="6" t="s">
        <v>33</v>
      </c>
      <c r="F2515" s="6" t="s">
        <v>92</v>
      </c>
      <c r="G2515" s="6" t="s">
        <v>93</v>
      </c>
      <c r="H2515" s="6" t="s">
        <v>18</v>
      </c>
      <c r="I2515" s="8">
        <v>0.4</v>
      </c>
      <c r="J2515" s="9">
        <v>2750</v>
      </c>
      <c r="K2515" s="10">
        <f t="shared" si="18"/>
        <v>1100</v>
      </c>
      <c r="L2515" s="10">
        <f t="shared" si="19"/>
        <v>385</v>
      </c>
      <c r="M2515" s="11">
        <v>0.35</v>
      </c>
      <c r="O2515" s="16"/>
      <c r="P2515" s="14"/>
      <c r="Q2515" s="12"/>
      <c r="R2515" s="13"/>
    </row>
    <row r="2516" spans="1:18" ht="15.75" customHeight="1">
      <c r="A2516" s="1"/>
      <c r="B2516" s="6" t="s">
        <v>14</v>
      </c>
      <c r="C2516" s="6">
        <v>1185732</v>
      </c>
      <c r="D2516" s="7">
        <v>44522</v>
      </c>
      <c r="E2516" s="6" t="s">
        <v>33</v>
      </c>
      <c r="F2516" s="6" t="s">
        <v>92</v>
      </c>
      <c r="G2516" s="6" t="s">
        <v>93</v>
      </c>
      <c r="H2516" s="6" t="s">
        <v>19</v>
      </c>
      <c r="I2516" s="8">
        <v>0.45</v>
      </c>
      <c r="J2516" s="9">
        <v>2200</v>
      </c>
      <c r="K2516" s="10">
        <f t="shared" si="18"/>
        <v>990</v>
      </c>
      <c r="L2516" s="10">
        <f t="shared" si="19"/>
        <v>396</v>
      </c>
      <c r="M2516" s="11">
        <v>0.4</v>
      </c>
      <c r="O2516" s="16"/>
      <c r="P2516" s="14"/>
      <c r="Q2516" s="12"/>
      <c r="R2516" s="13"/>
    </row>
    <row r="2517" spans="1:18" ht="15.75" customHeight="1">
      <c r="A2517" s="1"/>
      <c r="B2517" s="6" t="s">
        <v>14</v>
      </c>
      <c r="C2517" s="6">
        <v>1185732</v>
      </c>
      <c r="D2517" s="7">
        <v>44522</v>
      </c>
      <c r="E2517" s="6" t="s">
        <v>33</v>
      </c>
      <c r="F2517" s="6" t="s">
        <v>92</v>
      </c>
      <c r="G2517" s="6" t="s">
        <v>93</v>
      </c>
      <c r="H2517" s="6" t="s">
        <v>20</v>
      </c>
      <c r="I2517" s="8">
        <v>0.55000000000000004</v>
      </c>
      <c r="J2517" s="9">
        <v>2000</v>
      </c>
      <c r="K2517" s="10">
        <f t="shared" si="18"/>
        <v>1100</v>
      </c>
      <c r="L2517" s="10">
        <f t="shared" si="19"/>
        <v>440</v>
      </c>
      <c r="M2517" s="11">
        <v>0.4</v>
      </c>
      <c r="O2517" s="16"/>
      <c r="P2517" s="14"/>
      <c r="Q2517" s="12"/>
      <c r="R2517" s="13"/>
    </row>
    <row r="2518" spans="1:18" ht="15.75" customHeight="1">
      <c r="A2518" s="1"/>
      <c r="B2518" s="6" t="s">
        <v>14</v>
      </c>
      <c r="C2518" s="6">
        <v>1185732</v>
      </c>
      <c r="D2518" s="7">
        <v>44522</v>
      </c>
      <c r="E2518" s="6" t="s">
        <v>33</v>
      </c>
      <c r="F2518" s="6" t="s">
        <v>92</v>
      </c>
      <c r="G2518" s="6" t="s">
        <v>93</v>
      </c>
      <c r="H2518" s="6" t="s">
        <v>21</v>
      </c>
      <c r="I2518" s="8">
        <v>0.65</v>
      </c>
      <c r="J2518" s="9">
        <v>1750</v>
      </c>
      <c r="K2518" s="10">
        <f t="shared" si="18"/>
        <v>1137.5</v>
      </c>
      <c r="L2518" s="10">
        <f t="shared" si="19"/>
        <v>398.125</v>
      </c>
      <c r="M2518" s="11">
        <v>0.35</v>
      </c>
      <c r="O2518" s="16"/>
      <c r="P2518" s="14"/>
      <c r="Q2518" s="12"/>
      <c r="R2518" s="13"/>
    </row>
    <row r="2519" spans="1:18" ht="15.75" customHeight="1">
      <c r="A2519" s="1"/>
      <c r="B2519" s="6" t="s">
        <v>14</v>
      </c>
      <c r="C2519" s="6">
        <v>1185732</v>
      </c>
      <c r="D2519" s="7">
        <v>44522</v>
      </c>
      <c r="E2519" s="6" t="s">
        <v>33</v>
      </c>
      <c r="F2519" s="6" t="s">
        <v>92</v>
      </c>
      <c r="G2519" s="6" t="s">
        <v>93</v>
      </c>
      <c r="H2519" s="6" t="s">
        <v>22</v>
      </c>
      <c r="I2519" s="8">
        <v>0.7</v>
      </c>
      <c r="J2519" s="9">
        <v>2750</v>
      </c>
      <c r="K2519" s="10">
        <f t="shared" si="18"/>
        <v>1924.9999999999998</v>
      </c>
      <c r="L2519" s="10">
        <f t="shared" si="19"/>
        <v>770</v>
      </c>
      <c r="M2519" s="11">
        <v>0.4</v>
      </c>
      <c r="O2519" s="16"/>
      <c r="P2519" s="14"/>
      <c r="Q2519" s="12"/>
      <c r="R2519" s="13"/>
    </row>
    <row r="2520" spans="1:18" ht="15.75" customHeight="1">
      <c r="A2520" s="1"/>
      <c r="B2520" s="6" t="s">
        <v>14</v>
      </c>
      <c r="C2520" s="6">
        <v>1185732</v>
      </c>
      <c r="D2520" s="7">
        <v>44551</v>
      </c>
      <c r="E2520" s="6" t="s">
        <v>33</v>
      </c>
      <c r="F2520" s="6" t="s">
        <v>92</v>
      </c>
      <c r="G2520" s="6" t="s">
        <v>93</v>
      </c>
      <c r="H2520" s="6" t="s">
        <v>17</v>
      </c>
      <c r="I2520" s="8">
        <v>0.65</v>
      </c>
      <c r="J2520" s="9">
        <v>5250</v>
      </c>
      <c r="K2520" s="10">
        <f t="shared" si="18"/>
        <v>3412.5</v>
      </c>
      <c r="L2520" s="10">
        <f t="shared" si="19"/>
        <v>1365</v>
      </c>
      <c r="M2520" s="11">
        <v>0.4</v>
      </c>
      <c r="O2520" s="16"/>
      <c r="P2520" s="14"/>
      <c r="Q2520" s="12"/>
      <c r="R2520" s="13"/>
    </row>
    <row r="2521" spans="1:18" ht="15.75" customHeight="1">
      <c r="A2521" s="1"/>
      <c r="B2521" s="6" t="s">
        <v>14</v>
      </c>
      <c r="C2521" s="6">
        <v>1185732</v>
      </c>
      <c r="D2521" s="7">
        <v>44551</v>
      </c>
      <c r="E2521" s="6" t="s">
        <v>33</v>
      </c>
      <c r="F2521" s="6" t="s">
        <v>92</v>
      </c>
      <c r="G2521" s="6" t="s">
        <v>93</v>
      </c>
      <c r="H2521" s="6" t="s">
        <v>18</v>
      </c>
      <c r="I2521" s="8">
        <v>0.55000000000000004</v>
      </c>
      <c r="J2521" s="9">
        <v>3250</v>
      </c>
      <c r="K2521" s="10">
        <f t="shared" si="18"/>
        <v>1787.5000000000002</v>
      </c>
      <c r="L2521" s="10">
        <f t="shared" si="19"/>
        <v>625.625</v>
      </c>
      <c r="M2521" s="11">
        <v>0.35</v>
      </c>
      <c r="O2521" s="16"/>
      <c r="P2521" s="14"/>
      <c r="Q2521" s="12"/>
      <c r="R2521" s="13"/>
    </row>
    <row r="2522" spans="1:18" ht="15.75" customHeight="1">
      <c r="A2522" s="1"/>
      <c r="B2522" s="6" t="s">
        <v>14</v>
      </c>
      <c r="C2522" s="6">
        <v>1185732</v>
      </c>
      <c r="D2522" s="7">
        <v>44551</v>
      </c>
      <c r="E2522" s="6" t="s">
        <v>33</v>
      </c>
      <c r="F2522" s="6" t="s">
        <v>92</v>
      </c>
      <c r="G2522" s="6" t="s">
        <v>93</v>
      </c>
      <c r="H2522" s="6" t="s">
        <v>19</v>
      </c>
      <c r="I2522" s="8">
        <v>0.55000000000000004</v>
      </c>
      <c r="J2522" s="9">
        <v>2750</v>
      </c>
      <c r="K2522" s="10">
        <f t="shared" si="18"/>
        <v>1512.5000000000002</v>
      </c>
      <c r="L2522" s="10">
        <f t="shared" si="19"/>
        <v>605.00000000000011</v>
      </c>
      <c r="M2522" s="11">
        <v>0.4</v>
      </c>
      <c r="O2522" s="16"/>
      <c r="P2522" s="14"/>
      <c r="Q2522" s="12"/>
      <c r="R2522" s="13"/>
    </row>
    <row r="2523" spans="1:18" ht="15.75" customHeight="1">
      <c r="A2523" s="1"/>
      <c r="B2523" s="6" t="s">
        <v>14</v>
      </c>
      <c r="C2523" s="6">
        <v>1185732</v>
      </c>
      <c r="D2523" s="7">
        <v>44551</v>
      </c>
      <c r="E2523" s="6" t="s">
        <v>33</v>
      </c>
      <c r="F2523" s="6" t="s">
        <v>92</v>
      </c>
      <c r="G2523" s="6" t="s">
        <v>93</v>
      </c>
      <c r="H2523" s="6" t="s">
        <v>20</v>
      </c>
      <c r="I2523" s="8">
        <v>0.5</v>
      </c>
      <c r="J2523" s="9">
        <v>2250</v>
      </c>
      <c r="K2523" s="10">
        <f t="shared" si="18"/>
        <v>1125</v>
      </c>
      <c r="L2523" s="10">
        <f t="shared" si="19"/>
        <v>450</v>
      </c>
      <c r="M2523" s="11">
        <v>0.4</v>
      </c>
      <c r="O2523" s="16"/>
      <c r="P2523" s="14"/>
      <c r="Q2523" s="12"/>
      <c r="R2523" s="13"/>
    </row>
    <row r="2524" spans="1:18" ht="15.75" customHeight="1">
      <c r="A2524" s="1"/>
      <c r="B2524" s="6" t="s">
        <v>14</v>
      </c>
      <c r="C2524" s="6">
        <v>1185732</v>
      </c>
      <c r="D2524" s="7">
        <v>44551</v>
      </c>
      <c r="E2524" s="6" t="s">
        <v>33</v>
      </c>
      <c r="F2524" s="6" t="s">
        <v>92</v>
      </c>
      <c r="G2524" s="6" t="s">
        <v>93</v>
      </c>
      <c r="H2524" s="6" t="s">
        <v>21</v>
      </c>
      <c r="I2524" s="8">
        <v>0.6</v>
      </c>
      <c r="J2524" s="9">
        <v>2250</v>
      </c>
      <c r="K2524" s="10">
        <f t="shared" si="18"/>
        <v>1350</v>
      </c>
      <c r="L2524" s="10">
        <f t="shared" si="19"/>
        <v>472.49999999999994</v>
      </c>
      <c r="M2524" s="11">
        <v>0.35</v>
      </c>
      <c r="O2524" s="16"/>
      <c r="P2524" s="14"/>
      <c r="Q2524" s="12"/>
      <c r="R2524" s="13"/>
    </row>
    <row r="2525" spans="1:18" ht="15.75" customHeight="1">
      <c r="A2525" s="1"/>
      <c r="B2525" s="6" t="s">
        <v>14</v>
      </c>
      <c r="C2525" s="6">
        <v>1185732</v>
      </c>
      <c r="D2525" s="7">
        <v>44551</v>
      </c>
      <c r="E2525" s="6" t="s">
        <v>33</v>
      </c>
      <c r="F2525" s="6" t="s">
        <v>92</v>
      </c>
      <c r="G2525" s="6" t="s">
        <v>93</v>
      </c>
      <c r="H2525" s="6" t="s">
        <v>22</v>
      </c>
      <c r="I2525" s="8">
        <v>0.64999999999999991</v>
      </c>
      <c r="J2525" s="9">
        <v>3250</v>
      </c>
      <c r="K2525" s="10">
        <f t="shared" si="18"/>
        <v>2112.4999999999995</v>
      </c>
      <c r="L2525" s="10">
        <f t="shared" si="19"/>
        <v>844.99999999999989</v>
      </c>
      <c r="M2525" s="11">
        <v>0.4</v>
      </c>
      <c r="O2525" s="16"/>
      <c r="P2525" s="14"/>
      <c r="Q2525" s="12"/>
      <c r="R2525" s="13"/>
    </row>
    <row r="2526" spans="1:18" ht="15.75" customHeight="1">
      <c r="A2526" s="1" t="s">
        <v>39</v>
      </c>
      <c r="B2526" s="6" t="s">
        <v>14</v>
      </c>
      <c r="C2526" s="6">
        <v>1185732</v>
      </c>
      <c r="D2526" s="7">
        <v>44216</v>
      </c>
      <c r="E2526" s="6" t="s">
        <v>46</v>
      </c>
      <c r="F2526" s="6" t="s">
        <v>94</v>
      </c>
      <c r="G2526" s="6" t="s">
        <v>95</v>
      </c>
      <c r="H2526" s="6" t="s">
        <v>17</v>
      </c>
      <c r="I2526" s="8">
        <v>0.30000000000000004</v>
      </c>
      <c r="J2526" s="9">
        <v>7250</v>
      </c>
      <c r="K2526" s="10">
        <f t="shared" si="18"/>
        <v>2175.0000000000005</v>
      </c>
      <c r="L2526" s="10">
        <f t="shared" si="19"/>
        <v>870.00000000000023</v>
      </c>
      <c r="M2526" s="11">
        <v>0.4</v>
      </c>
      <c r="O2526" s="16"/>
      <c r="P2526" s="14"/>
      <c r="Q2526" s="12"/>
      <c r="R2526" s="13"/>
    </row>
    <row r="2527" spans="1:18" ht="15.75" customHeight="1">
      <c r="A2527" s="1"/>
      <c r="B2527" s="6" t="s">
        <v>14</v>
      </c>
      <c r="C2527" s="6">
        <v>1185732</v>
      </c>
      <c r="D2527" s="7">
        <v>44216</v>
      </c>
      <c r="E2527" s="6" t="s">
        <v>46</v>
      </c>
      <c r="F2527" s="6" t="s">
        <v>94</v>
      </c>
      <c r="G2527" s="6" t="s">
        <v>95</v>
      </c>
      <c r="H2527" s="6" t="s">
        <v>18</v>
      </c>
      <c r="I2527" s="8">
        <v>0.30000000000000004</v>
      </c>
      <c r="J2527" s="9">
        <v>5250</v>
      </c>
      <c r="K2527" s="10">
        <f t="shared" si="18"/>
        <v>1575.0000000000002</v>
      </c>
      <c r="L2527" s="10">
        <f t="shared" si="19"/>
        <v>551.25</v>
      </c>
      <c r="M2527" s="11">
        <v>0.35</v>
      </c>
      <c r="O2527" s="16"/>
      <c r="P2527" s="14"/>
      <c r="Q2527" s="12"/>
      <c r="R2527" s="13"/>
    </row>
    <row r="2528" spans="1:18" ht="15.75" customHeight="1">
      <c r="A2528" s="1"/>
      <c r="B2528" s="6" t="s">
        <v>14</v>
      </c>
      <c r="C2528" s="6">
        <v>1185732</v>
      </c>
      <c r="D2528" s="7">
        <v>44216</v>
      </c>
      <c r="E2528" s="6" t="s">
        <v>46</v>
      </c>
      <c r="F2528" s="6" t="s">
        <v>94</v>
      </c>
      <c r="G2528" s="6" t="s">
        <v>95</v>
      </c>
      <c r="H2528" s="6" t="s">
        <v>19</v>
      </c>
      <c r="I2528" s="8">
        <v>0.20000000000000007</v>
      </c>
      <c r="J2528" s="9">
        <v>5250</v>
      </c>
      <c r="K2528" s="10">
        <f t="shared" si="18"/>
        <v>1050.0000000000005</v>
      </c>
      <c r="L2528" s="10">
        <f t="shared" si="19"/>
        <v>420.00000000000023</v>
      </c>
      <c r="M2528" s="11">
        <v>0.4</v>
      </c>
      <c r="O2528" s="16"/>
      <c r="P2528" s="14"/>
      <c r="Q2528" s="12"/>
      <c r="R2528" s="13"/>
    </row>
    <row r="2529" spans="1:18" ht="15.75" customHeight="1">
      <c r="A2529" s="1"/>
      <c r="B2529" s="6" t="s">
        <v>14</v>
      </c>
      <c r="C2529" s="6">
        <v>1185732</v>
      </c>
      <c r="D2529" s="7">
        <v>44216</v>
      </c>
      <c r="E2529" s="6" t="s">
        <v>46</v>
      </c>
      <c r="F2529" s="6" t="s">
        <v>94</v>
      </c>
      <c r="G2529" s="6" t="s">
        <v>95</v>
      </c>
      <c r="H2529" s="6" t="s">
        <v>20</v>
      </c>
      <c r="I2529" s="8">
        <v>0.25</v>
      </c>
      <c r="J2529" s="9">
        <v>3750</v>
      </c>
      <c r="K2529" s="10">
        <f t="shared" si="18"/>
        <v>937.5</v>
      </c>
      <c r="L2529" s="10">
        <f t="shared" si="19"/>
        <v>375</v>
      </c>
      <c r="M2529" s="11">
        <v>0.4</v>
      </c>
      <c r="O2529" s="16"/>
      <c r="P2529" s="14"/>
      <c r="Q2529" s="12"/>
      <c r="R2529" s="13"/>
    </row>
    <row r="2530" spans="1:18" ht="15.75" customHeight="1">
      <c r="A2530" s="1"/>
      <c r="B2530" s="6" t="s">
        <v>14</v>
      </c>
      <c r="C2530" s="6">
        <v>1185732</v>
      </c>
      <c r="D2530" s="7">
        <v>44216</v>
      </c>
      <c r="E2530" s="6" t="s">
        <v>46</v>
      </c>
      <c r="F2530" s="6" t="s">
        <v>94</v>
      </c>
      <c r="G2530" s="6" t="s">
        <v>95</v>
      </c>
      <c r="H2530" s="6" t="s">
        <v>21</v>
      </c>
      <c r="I2530" s="8">
        <v>0.4</v>
      </c>
      <c r="J2530" s="9">
        <v>4250</v>
      </c>
      <c r="K2530" s="10">
        <f t="shared" si="18"/>
        <v>1700</v>
      </c>
      <c r="L2530" s="10">
        <f t="shared" si="19"/>
        <v>595</v>
      </c>
      <c r="M2530" s="11">
        <v>0.35</v>
      </c>
      <c r="O2530" s="16"/>
      <c r="P2530" s="14"/>
      <c r="Q2530" s="12"/>
      <c r="R2530" s="13"/>
    </row>
    <row r="2531" spans="1:18" ht="15.75" customHeight="1">
      <c r="A2531" s="1"/>
      <c r="B2531" s="6" t="s">
        <v>14</v>
      </c>
      <c r="C2531" s="6">
        <v>1185732</v>
      </c>
      <c r="D2531" s="7">
        <v>44216</v>
      </c>
      <c r="E2531" s="6" t="s">
        <v>46</v>
      </c>
      <c r="F2531" s="6" t="s">
        <v>94</v>
      </c>
      <c r="G2531" s="6" t="s">
        <v>95</v>
      </c>
      <c r="H2531" s="6" t="s">
        <v>22</v>
      </c>
      <c r="I2531" s="8">
        <v>0.30000000000000004</v>
      </c>
      <c r="J2531" s="9">
        <v>5250</v>
      </c>
      <c r="K2531" s="10">
        <f t="shared" si="18"/>
        <v>1575.0000000000002</v>
      </c>
      <c r="L2531" s="10">
        <f t="shared" si="19"/>
        <v>787.50000000000011</v>
      </c>
      <c r="M2531" s="11">
        <v>0.5</v>
      </c>
      <c r="O2531" s="16"/>
      <c r="P2531" s="14"/>
      <c r="Q2531" s="12"/>
      <c r="R2531" s="13"/>
    </row>
    <row r="2532" spans="1:18" ht="15.75" customHeight="1">
      <c r="A2532" s="1"/>
      <c r="B2532" s="6" t="s">
        <v>14</v>
      </c>
      <c r="C2532" s="6">
        <v>1185732</v>
      </c>
      <c r="D2532" s="7">
        <v>44245</v>
      </c>
      <c r="E2532" s="6" t="s">
        <v>46</v>
      </c>
      <c r="F2532" s="6" t="s">
        <v>94</v>
      </c>
      <c r="G2532" s="6" t="s">
        <v>95</v>
      </c>
      <c r="H2532" s="6" t="s">
        <v>17</v>
      </c>
      <c r="I2532" s="8">
        <v>0.30000000000000004</v>
      </c>
      <c r="J2532" s="9">
        <v>7750</v>
      </c>
      <c r="K2532" s="10">
        <f t="shared" si="18"/>
        <v>2325.0000000000005</v>
      </c>
      <c r="L2532" s="10">
        <f t="shared" si="19"/>
        <v>930.00000000000023</v>
      </c>
      <c r="M2532" s="11">
        <v>0.4</v>
      </c>
      <c r="O2532" s="16"/>
      <c r="P2532" s="14"/>
      <c r="Q2532" s="12"/>
      <c r="R2532" s="13"/>
    </row>
    <row r="2533" spans="1:18" ht="15.75" customHeight="1">
      <c r="A2533" s="1"/>
      <c r="B2533" s="6" t="s">
        <v>14</v>
      </c>
      <c r="C2533" s="6">
        <v>1185732</v>
      </c>
      <c r="D2533" s="7">
        <v>44245</v>
      </c>
      <c r="E2533" s="6" t="s">
        <v>46</v>
      </c>
      <c r="F2533" s="6" t="s">
        <v>94</v>
      </c>
      <c r="G2533" s="6" t="s">
        <v>95</v>
      </c>
      <c r="H2533" s="6" t="s">
        <v>18</v>
      </c>
      <c r="I2533" s="8">
        <v>0.30000000000000004</v>
      </c>
      <c r="J2533" s="9">
        <v>4250</v>
      </c>
      <c r="K2533" s="10">
        <f t="shared" si="18"/>
        <v>1275.0000000000002</v>
      </c>
      <c r="L2533" s="10">
        <f t="shared" si="19"/>
        <v>446.25000000000006</v>
      </c>
      <c r="M2533" s="11">
        <v>0.35</v>
      </c>
      <c r="O2533" s="16"/>
      <c r="P2533" s="14"/>
      <c r="Q2533" s="12"/>
      <c r="R2533" s="13"/>
    </row>
    <row r="2534" spans="1:18" ht="15.75" customHeight="1">
      <c r="A2534" s="1"/>
      <c r="B2534" s="6" t="s">
        <v>14</v>
      </c>
      <c r="C2534" s="6">
        <v>1185732</v>
      </c>
      <c r="D2534" s="7">
        <v>44245</v>
      </c>
      <c r="E2534" s="6" t="s">
        <v>46</v>
      </c>
      <c r="F2534" s="6" t="s">
        <v>94</v>
      </c>
      <c r="G2534" s="6" t="s">
        <v>95</v>
      </c>
      <c r="H2534" s="6" t="s">
        <v>19</v>
      </c>
      <c r="I2534" s="8">
        <v>0.20000000000000007</v>
      </c>
      <c r="J2534" s="9">
        <v>4750</v>
      </c>
      <c r="K2534" s="10">
        <f t="shared" si="18"/>
        <v>950.00000000000034</v>
      </c>
      <c r="L2534" s="10">
        <f t="shared" si="19"/>
        <v>380.00000000000017</v>
      </c>
      <c r="M2534" s="11">
        <v>0.4</v>
      </c>
      <c r="O2534" s="16"/>
      <c r="P2534" s="14"/>
      <c r="Q2534" s="12"/>
      <c r="R2534" s="13"/>
    </row>
    <row r="2535" spans="1:18" ht="15.75" customHeight="1">
      <c r="A2535" s="1"/>
      <c r="B2535" s="6" t="s">
        <v>14</v>
      </c>
      <c r="C2535" s="6">
        <v>1185732</v>
      </c>
      <c r="D2535" s="7">
        <v>44245</v>
      </c>
      <c r="E2535" s="6" t="s">
        <v>46</v>
      </c>
      <c r="F2535" s="6" t="s">
        <v>94</v>
      </c>
      <c r="G2535" s="6" t="s">
        <v>95</v>
      </c>
      <c r="H2535" s="6" t="s">
        <v>20</v>
      </c>
      <c r="I2535" s="8">
        <v>0.25</v>
      </c>
      <c r="J2535" s="9">
        <v>3250</v>
      </c>
      <c r="K2535" s="10">
        <f t="shared" si="18"/>
        <v>812.5</v>
      </c>
      <c r="L2535" s="10">
        <f t="shared" si="19"/>
        <v>325</v>
      </c>
      <c r="M2535" s="11">
        <v>0.4</v>
      </c>
      <c r="O2535" s="16"/>
      <c r="P2535" s="14"/>
      <c r="Q2535" s="12"/>
      <c r="R2535" s="13"/>
    </row>
    <row r="2536" spans="1:18" ht="15.75" customHeight="1">
      <c r="A2536" s="1"/>
      <c r="B2536" s="6" t="s">
        <v>14</v>
      </c>
      <c r="C2536" s="6">
        <v>1185732</v>
      </c>
      <c r="D2536" s="7">
        <v>44245</v>
      </c>
      <c r="E2536" s="6" t="s">
        <v>46</v>
      </c>
      <c r="F2536" s="6" t="s">
        <v>94</v>
      </c>
      <c r="G2536" s="6" t="s">
        <v>95</v>
      </c>
      <c r="H2536" s="6" t="s">
        <v>21</v>
      </c>
      <c r="I2536" s="8">
        <v>0.4</v>
      </c>
      <c r="J2536" s="9">
        <v>4000</v>
      </c>
      <c r="K2536" s="10">
        <f t="shared" si="18"/>
        <v>1600</v>
      </c>
      <c r="L2536" s="10">
        <f t="shared" si="19"/>
        <v>560</v>
      </c>
      <c r="M2536" s="11">
        <v>0.35</v>
      </c>
      <c r="O2536" s="16"/>
      <c r="P2536" s="14"/>
      <c r="Q2536" s="12"/>
      <c r="R2536" s="13"/>
    </row>
    <row r="2537" spans="1:18" ht="15.75" customHeight="1">
      <c r="A2537" s="1"/>
      <c r="B2537" s="6" t="s">
        <v>14</v>
      </c>
      <c r="C2537" s="6">
        <v>1185732</v>
      </c>
      <c r="D2537" s="7">
        <v>44245</v>
      </c>
      <c r="E2537" s="6" t="s">
        <v>46</v>
      </c>
      <c r="F2537" s="6" t="s">
        <v>94</v>
      </c>
      <c r="G2537" s="6" t="s">
        <v>95</v>
      </c>
      <c r="H2537" s="6" t="s">
        <v>22</v>
      </c>
      <c r="I2537" s="8">
        <v>0.25</v>
      </c>
      <c r="J2537" s="9">
        <v>5000</v>
      </c>
      <c r="K2537" s="10">
        <f t="shared" si="18"/>
        <v>1250</v>
      </c>
      <c r="L2537" s="10">
        <f t="shared" si="19"/>
        <v>625</v>
      </c>
      <c r="M2537" s="11">
        <v>0.5</v>
      </c>
      <c r="O2537" s="16"/>
      <c r="P2537" s="14"/>
      <c r="Q2537" s="12"/>
      <c r="R2537" s="13"/>
    </row>
    <row r="2538" spans="1:18" ht="15.75" customHeight="1">
      <c r="A2538" s="1"/>
      <c r="B2538" s="6" t="s">
        <v>14</v>
      </c>
      <c r="C2538" s="6">
        <v>1185732</v>
      </c>
      <c r="D2538" s="7">
        <v>44271</v>
      </c>
      <c r="E2538" s="6" t="s">
        <v>46</v>
      </c>
      <c r="F2538" s="6" t="s">
        <v>94</v>
      </c>
      <c r="G2538" s="6" t="s">
        <v>95</v>
      </c>
      <c r="H2538" s="6" t="s">
        <v>17</v>
      </c>
      <c r="I2538" s="8">
        <v>0.25</v>
      </c>
      <c r="J2538" s="9">
        <v>7200</v>
      </c>
      <c r="K2538" s="10">
        <f t="shared" si="18"/>
        <v>1800</v>
      </c>
      <c r="L2538" s="10">
        <f t="shared" si="19"/>
        <v>720</v>
      </c>
      <c r="M2538" s="11">
        <v>0.4</v>
      </c>
      <c r="O2538" s="16"/>
      <c r="P2538" s="14"/>
      <c r="Q2538" s="12"/>
      <c r="R2538" s="13"/>
    </row>
    <row r="2539" spans="1:18" ht="15.75" customHeight="1">
      <c r="A2539" s="1"/>
      <c r="B2539" s="6" t="s">
        <v>14</v>
      </c>
      <c r="C2539" s="6">
        <v>1185732</v>
      </c>
      <c r="D2539" s="7">
        <v>44271</v>
      </c>
      <c r="E2539" s="6" t="s">
        <v>46</v>
      </c>
      <c r="F2539" s="6" t="s">
        <v>94</v>
      </c>
      <c r="G2539" s="6" t="s">
        <v>95</v>
      </c>
      <c r="H2539" s="6" t="s">
        <v>18</v>
      </c>
      <c r="I2539" s="8">
        <v>0.25</v>
      </c>
      <c r="J2539" s="9">
        <v>4000</v>
      </c>
      <c r="K2539" s="10">
        <f t="shared" si="18"/>
        <v>1000</v>
      </c>
      <c r="L2539" s="10">
        <f t="shared" si="19"/>
        <v>350</v>
      </c>
      <c r="M2539" s="11">
        <v>0.35</v>
      </c>
      <c r="O2539" s="16"/>
      <c r="P2539" s="14"/>
      <c r="Q2539" s="12"/>
      <c r="R2539" s="13"/>
    </row>
    <row r="2540" spans="1:18" ht="15.75" customHeight="1">
      <c r="A2540" s="1"/>
      <c r="B2540" s="6" t="s">
        <v>14</v>
      </c>
      <c r="C2540" s="6">
        <v>1185732</v>
      </c>
      <c r="D2540" s="7">
        <v>44271</v>
      </c>
      <c r="E2540" s="6" t="s">
        <v>46</v>
      </c>
      <c r="F2540" s="6" t="s">
        <v>94</v>
      </c>
      <c r="G2540" s="6" t="s">
        <v>95</v>
      </c>
      <c r="H2540" s="6" t="s">
        <v>19</v>
      </c>
      <c r="I2540" s="8">
        <v>0.15000000000000002</v>
      </c>
      <c r="J2540" s="9">
        <v>4250</v>
      </c>
      <c r="K2540" s="10">
        <f t="shared" si="18"/>
        <v>637.50000000000011</v>
      </c>
      <c r="L2540" s="10">
        <f t="shared" si="19"/>
        <v>255.00000000000006</v>
      </c>
      <c r="M2540" s="11">
        <v>0.4</v>
      </c>
      <c r="O2540" s="16"/>
      <c r="P2540" s="14"/>
      <c r="Q2540" s="12"/>
      <c r="R2540" s="13"/>
    </row>
    <row r="2541" spans="1:18" ht="15.75" customHeight="1">
      <c r="A2541" s="1"/>
      <c r="B2541" s="6" t="s">
        <v>14</v>
      </c>
      <c r="C2541" s="6">
        <v>1185732</v>
      </c>
      <c r="D2541" s="7">
        <v>44271</v>
      </c>
      <c r="E2541" s="6" t="s">
        <v>46</v>
      </c>
      <c r="F2541" s="6" t="s">
        <v>94</v>
      </c>
      <c r="G2541" s="6" t="s">
        <v>95</v>
      </c>
      <c r="H2541" s="6" t="s">
        <v>20</v>
      </c>
      <c r="I2541" s="8">
        <v>0.19999999999999996</v>
      </c>
      <c r="J2541" s="9">
        <v>2750</v>
      </c>
      <c r="K2541" s="10">
        <f t="shared" si="18"/>
        <v>549.99999999999989</v>
      </c>
      <c r="L2541" s="10">
        <f t="shared" si="19"/>
        <v>219.99999999999997</v>
      </c>
      <c r="M2541" s="11">
        <v>0.4</v>
      </c>
      <c r="O2541" s="16"/>
      <c r="P2541" s="14"/>
      <c r="Q2541" s="12"/>
      <c r="R2541" s="13"/>
    </row>
    <row r="2542" spans="1:18" ht="15.75" customHeight="1">
      <c r="A2542" s="1"/>
      <c r="B2542" s="6" t="s">
        <v>14</v>
      </c>
      <c r="C2542" s="6">
        <v>1185732</v>
      </c>
      <c r="D2542" s="7">
        <v>44271</v>
      </c>
      <c r="E2542" s="6" t="s">
        <v>46</v>
      </c>
      <c r="F2542" s="6" t="s">
        <v>94</v>
      </c>
      <c r="G2542" s="6" t="s">
        <v>95</v>
      </c>
      <c r="H2542" s="6" t="s">
        <v>21</v>
      </c>
      <c r="I2542" s="8">
        <v>0.35000000000000009</v>
      </c>
      <c r="J2542" s="9">
        <v>3250</v>
      </c>
      <c r="K2542" s="10">
        <f t="shared" si="18"/>
        <v>1137.5000000000002</v>
      </c>
      <c r="L2542" s="10">
        <f t="shared" si="19"/>
        <v>398.12500000000006</v>
      </c>
      <c r="M2542" s="11">
        <v>0.35</v>
      </c>
      <c r="O2542" s="16"/>
      <c r="P2542" s="14"/>
      <c r="Q2542" s="12"/>
      <c r="R2542" s="13"/>
    </row>
    <row r="2543" spans="1:18" ht="15.75" customHeight="1">
      <c r="A2543" s="1"/>
      <c r="B2543" s="6" t="s">
        <v>14</v>
      </c>
      <c r="C2543" s="6">
        <v>1185732</v>
      </c>
      <c r="D2543" s="7">
        <v>44271</v>
      </c>
      <c r="E2543" s="6" t="s">
        <v>46</v>
      </c>
      <c r="F2543" s="6" t="s">
        <v>94</v>
      </c>
      <c r="G2543" s="6" t="s">
        <v>95</v>
      </c>
      <c r="H2543" s="6" t="s">
        <v>22</v>
      </c>
      <c r="I2543" s="8">
        <v>0.25</v>
      </c>
      <c r="J2543" s="9">
        <v>4250</v>
      </c>
      <c r="K2543" s="10">
        <f t="shared" si="18"/>
        <v>1062.5</v>
      </c>
      <c r="L2543" s="10">
        <f t="shared" si="19"/>
        <v>531.25</v>
      </c>
      <c r="M2543" s="11">
        <v>0.5</v>
      </c>
      <c r="O2543" s="16"/>
      <c r="P2543" s="14"/>
      <c r="Q2543" s="12"/>
      <c r="R2543" s="13"/>
    </row>
    <row r="2544" spans="1:18" ht="15.75" customHeight="1">
      <c r="A2544" s="1"/>
      <c r="B2544" s="6" t="s">
        <v>14</v>
      </c>
      <c r="C2544" s="6">
        <v>1185732</v>
      </c>
      <c r="D2544" s="7">
        <v>44303</v>
      </c>
      <c r="E2544" s="6" t="s">
        <v>46</v>
      </c>
      <c r="F2544" s="6" t="s">
        <v>94</v>
      </c>
      <c r="G2544" s="6" t="s">
        <v>95</v>
      </c>
      <c r="H2544" s="6" t="s">
        <v>17</v>
      </c>
      <c r="I2544" s="8">
        <v>0.25</v>
      </c>
      <c r="J2544" s="9">
        <v>6750</v>
      </c>
      <c r="K2544" s="10">
        <f t="shared" si="18"/>
        <v>1687.5</v>
      </c>
      <c r="L2544" s="10">
        <f t="shared" si="19"/>
        <v>675</v>
      </c>
      <c r="M2544" s="11">
        <v>0.4</v>
      </c>
      <c r="O2544" s="16"/>
      <c r="P2544" s="14"/>
      <c r="Q2544" s="12"/>
      <c r="R2544" s="13"/>
    </row>
    <row r="2545" spans="1:18" ht="15.75" customHeight="1">
      <c r="A2545" s="1"/>
      <c r="B2545" s="6" t="s">
        <v>14</v>
      </c>
      <c r="C2545" s="6">
        <v>1185732</v>
      </c>
      <c r="D2545" s="7">
        <v>44303</v>
      </c>
      <c r="E2545" s="6" t="s">
        <v>46</v>
      </c>
      <c r="F2545" s="6" t="s">
        <v>94</v>
      </c>
      <c r="G2545" s="6" t="s">
        <v>95</v>
      </c>
      <c r="H2545" s="6" t="s">
        <v>18</v>
      </c>
      <c r="I2545" s="8">
        <v>0.25</v>
      </c>
      <c r="J2545" s="9">
        <v>3750</v>
      </c>
      <c r="K2545" s="10">
        <f t="shared" si="18"/>
        <v>937.5</v>
      </c>
      <c r="L2545" s="10">
        <f t="shared" si="19"/>
        <v>328.125</v>
      </c>
      <c r="M2545" s="11">
        <v>0.35</v>
      </c>
      <c r="O2545" s="16"/>
      <c r="P2545" s="14"/>
      <c r="Q2545" s="12"/>
      <c r="R2545" s="13"/>
    </row>
    <row r="2546" spans="1:18" ht="15.75" customHeight="1">
      <c r="A2546" s="1"/>
      <c r="B2546" s="6" t="s">
        <v>14</v>
      </c>
      <c r="C2546" s="6">
        <v>1185732</v>
      </c>
      <c r="D2546" s="7">
        <v>44303</v>
      </c>
      <c r="E2546" s="6" t="s">
        <v>46</v>
      </c>
      <c r="F2546" s="6" t="s">
        <v>94</v>
      </c>
      <c r="G2546" s="6" t="s">
        <v>95</v>
      </c>
      <c r="H2546" s="6" t="s">
        <v>19</v>
      </c>
      <c r="I2546" s="8">
        <v>0.15000000000000002</v>
      </c>
      <c r="J2546" s="9">
        <v>3750</v>
      </c>
      <c r="K2546" s="10">
        <f t="shared" si="18"/>
        <v>562.50000000000011</v>
      </c>
      <c r="L2546" s="10">
        <f t="shared" si="19"/>
        <v>225.00000000000006</v>
      </c>
      <c r="M2546" s="11">
        <v>0.4</v>
      </c>
      <c r="O2546" s="16"/>
      <c r="P2546" s="14"/>
      <c r="Q2546" s="12"/>
      <c r="R2546" s="13"/>
    </row>
    <row r="2547" spans="1:18" ht="15.75" customHeight="1">
      <c r="A2547" s="1"/>
      <c r="B2547" s="6" t="s">
        <v>14</v>
      </c>
      <c r="C2547" s="6">
        <v>1185732</v>
      </c>
      <c r="D2547" s="7">
        <v>44303</v>
      </c>
      <c r="E2547" s="6" t="s">
        <v>46</v>
      </c>
      <c r="F2547" s="6" t="s">
        <v>94</v>
      </c>
      <c r="G2547" s="6" t="s">
        <v>95</v>
      </c>
      <c r="H2547" s="6" t="s">
        <v>20</v>
      </c>
      <c r="I2547" s="8">
        <v>0.19999999999999996</v>
      </c>
      <c r="J2547" s="9">
        <v>3000</v>
      </c>
      <c r="K2547" s="10">
        <f t="shared" si="18"/>
        <v>599.99999999999989</v>
      </c>
      <c r="L2547" s="10">
        <f t="shared" si="19"/>
        <v>239.99999999999997</v>
      </c>
      <c r="M2547" s="11">
        <v>0.4</v>
      </c>
      <c r="O2547" s="16"/>
      <c r="P2547" s="14"/>
      <c r="Q2547" s="12"/>
      <c r="R2547" s="13"/>
    </row>
    <row r="2548" spans="1:18" ht="15.75" customHeight="1">
      <c r="A2548" s="1"/>
      <c r="B2548" s="6" t="s">
        <v>14</v>
      </c>
      <c r="C2548" s="6">
        <v>1185732</v>
      </c>
      <c r="D2548" s="7">
        <v>44303</v>
      </c>
      <c r="E2548" s="6" t="s">
        <v>46</v>
      </c>
      <c r="F2548" s="6" t="s">
        <v>94</v>
      </c>
      <c r="G2548" s="6" t="s">
        <v>95</v>
      </c>
      <c r="H2548" s="6" t="s">
        <v>21</v>
      </c>
      <c r="I2548" s="8">
        <v>0.4</v>
      </c>
      <c r="J2548" s="9">
        <v>3250</v>
      </c>
      <c r="K2548" s="10">
        <f t="shared" si="18"/>
        <v>1300</v>
      </c>
      <c r="L2548" s="10">
        <f t="shared" si="19"/>
        <v>454.99999999999994</v>
      </c>
      <c r="M2548" s="11">
        <v>0.35</v>
      </c>
      <c r="O2548" s="16"/>
      <c r="P2548" s="14"/>
      <c r="Q2548" s="12"/>
      <c r="R2548" s="13"/>
    </row>
    <row r="2549" spans="1:18" ht="15.75" customHeight="1">
      <c r="A2549" s="1"/>
      <c r="B2549" s="6" t="s">
        <v>14</v>
      </c>
      <c r="C2549" s="6">
        <v>1185732</v>
      </c>
      <c r="D2549" s="7">
        <v>44303</v>
      </c>
      <c r="E2549" s="6" t="s">
        <v>46</v>
      </c>
      <c r="F2549" s="6" t="s">
        <v>94</v>
      </c>
      <c r="G2549" s="6" t="s">
        <v>95</v>
      </c>
      <c r="H2549" s="6" t="s">
        <v>22</v>
      </c>
      <c r="I2549" s="8">
        <v>0.30000000000000004</v>
      </c>
      <c r="J2549" s="9">
        <v>4750</v>
      </c>
      <c r="K2549" s="10">
        <f t="shared" si="18"/>
        <v>1425.0000000000002</v>
      </c>
      <c r="L2549" s="10">
        <f t="shared" si="19"/>
        <v>712.50000000000011</v>
      </c>
      <c r="M2549" s="11">
        <v>0.5</v>
      </c>
      <c r="O2549" s="16"/>
      <c r="P2549" s="14"/>
      <c r="Q2549" s="12"/>
      <c r="R2549" s="13"/>
    </row>
    <row r="2550" spans="1:18" ht="15.75" customHeight="1">
      <c r="A2550" s="1"/>
      <c r="B2550" s="6" t="s">
        <v>14</v>
      </c>
      <c r="C2550" s="6">
        <v>1185732</v>
      </c>
      <c r="D2550" s="7">
        <v>44332</v>
      </c>
      <c r="E2550" s="6" t="s">
        <v>46</v>
      </c>
      <c r="F2550" s="6" t="s">
        <v>94</v>
      </c>
      <c r="G2550" s="6" t="s">
        <v>95</v>
      </c>
      <c r="H2550" s="6" t="s">
        <v>17</v>
      </c>
      <c r="I2550" s="8">
        <v>0.4</v>
      </c>
      <c r="J2550" s="9">
        <v>7450</v>
      </c>
      <c r="K2550" s="10">
        <f t="shared" si="18"/>
        <v>2980</v>
      </c>
      <c r="L2550" s="10">
        <f t="shared" si="19"/>
        <v>1192</v>
      </c>
      <c r="M2550" s="11">
        <v>0.4</v>
      </c>
      <c r="O2550" s="16"/>
      <c r="P2550" s="14"/>
      <c r="Q2550" s="12"/>
      <c r="R2550" s="13"/>
    </row>
    <row r="2551" spans="1:18" ht="15.75" customHeight="1">
      <c r="A2551" s="1"/>
      <c r="B2551" s="6" t="s">
        <v>14</v>
      </c>
      <c r="C2551" s="6">
        <v>1185732</v>
      </c>
      <c r="D2551" s="7">
        <v>44332</v>
      </c>
      <c r="E2551" s="6" t="s">
        <v>46</v>
      </c>
      <c r="F2551" s="6" t="s">
        <v>94</v>
      </c>
      <c r="G2551" s="6" t="s">
        <v>95</v>
      </c>
      <c r="H2551" s="6" t="s">
        <v>18</v>
      </c>
      <c r="I2551" s="8">
        <v>0.4</v>
      </c>
      <c r="J2551" s="9">
        <v>4500</v>
      </c>
      <c r="K2551" s="10">
        <f t="shared" si="18"/>
        <v>1800</v>
      </c>
      <c r="L2551" s="10">
        <f t="shared" si="19"/>
        <v>630</v>
      </c>
      <c r="M2551" s="11">
        <v>0.35</v>
      </c>
      <c r="O2551" s="16"/>
      <c r="P2551" s="14"/>
      <c r="Q2551" s="12"/>
      <c r="R2551" s="13"/>
    </row>
    <row r="2552" spans="1:18" ht="15.75" customHeight="1">
      <c r="A2552" s="1"/>
      <c r="B2552" s="6" t="s">
        <v>14</v>
      </c>
      <c r="C2552" s="6">
        <v>1185732</v>
      </c>
      <c r="D2552" s="7">
        <v>44332</v>
      </c>
      <c r="E2552" s="6" t="s">
        <v>46</v>
      </c>
      <c r="F2552" s="6" t="s">
        <v>94</v>
      </c>
      <c r="G2552" s="6" t="s">
        <v>95</v>
      </c>
      <c r="H2552" s="6" t="s">
        <v>19</v>
      </c>
      <c r="I2552" s="8">
        <v>0.35000000000000003</v>
      </c>
      <c r="J2552" s="9">
        <v>4250</v>
      </c>
      <c r="K2552" s="10">
        <f t="shared" si="18"/>
        <v>1487.5000000000002</v>
      </c>
      <c r="L2552" s="10">
        <f t="shared" si="19"/>
        <v>595.00000000000011</v>
      </c>
      <c r="M2552" s="11">
        <v>0.4</v>
      </c>
      <c r="O2552" s="16"/>
      <c r="P2552" s="14"/>
      <c r="Q2552" s="12"/>
      <c r="R2552" s="13"/>
    </row>
    <row r="2553" spans="1:18" ht="15.75" customHeight="1">
      <c r="A2553" s="1"/>
      <c r="B2553" s="6" t="s">
        <v>14</v>
      </c>
      <c r="C2553" s="6">
        <v>1185732</v>
      </c>
      <c r="D2553" s="7">
        <v>44332</v>
      </c>
      <c r="E2553" s="6" t="s">
        <v>46</v>
      </c>
      <c r="F2553" s="6" t="s">
        <v>94</v>
      </c>
      <c r="G2553" s="6" t="s">
        <v>95</v>
      </c>
      <c r="H2553" s="6" t="s">
        <v>20</v>
      </c>
      <c r="I2553" s="8">
        <v>0.35000000000000003</v>
      </c>
      <c r="J2553" s="9">
        <v>3750</v>
      </c>
      <c r="K2553" s="10">
        <f t="shared" si="18"/>
        <v>1312.5000000000002</v>
      </c>
      <c r="L2553" s="10">
        <f t="shared" si="19"/>
        <v>525.00000000000011</v>
      </c>
      <c r="M2553" s="11">
        <v>0.4</v>
      </c>
      <c r="O2553" s="16"/>
      <c r="P2553" s="14"/>
      <c r="Q2553" s="12"/>
      <c r="R2553" s="13"/>
    </row>
    <row r="2554" spans="1:18" ht="15.75" customHeight="1">
      <c r="A2554" s="1"/>
      <c r="B2554" s="6" t="s">
        <v>14</v>
      </c>
      <c r="C2554" s="6">
        <v>1185732</v>
      </c>
      <c r="D2554" s="7">
        <v>44332</v>
      </c>
      <c r="E2554" s="6" t="s">
        <v>46</v>
      </c>
      <c r="F2554" s="6" t="s">
        <v>94</v>
      </c>
      <c r="G2554" s="6" t="s">
        <v>95</v>
      </c>
      <c r="H2554" s="6" t="s">
        <v>21</v>
      </c>
      <c r="I2554" s="8">
        <v>0.44999999999999996</v>
      </c>
      <c r="J2554" s="9">
        <v>4000</v>
      </c>
      <c r="K2554" s="10">
        <f t="shared" si="18"/>
        <v>1799.9999999999998</v>
      </c>
      <c r="L2554" s="10">
        <f t="shared" si="19"/>
        <v>629.99999999999989</v>
      </c>
      <c r="M2554" s="11">
        <v>0.35</v>
      </c>
      <c r="O2554" s="16"/>
      <c r="P2554" s="14"/>
      <c r="Q2554" s="12"/>
      <c r="R2554" s="13"/>
    </row>
    <row r="2555" spans="1:18" ht="15.75" customHeight="1">
      <c r="A2555" s="1"/>
      <c r="B2555" s="6" t="s">
        <v>14</v>
      </c>
      <c r="C2555" s="6">
        <v>1185732</v>
      </c>
      <c r="D2555" s="7">
        <v>44332</v>
      </c>
      <c r="E2555" s="6" t="s">
        <v>46</v>
      </c>
      <c r="F2555" s="6" t="s">
        <v>94</v>
      </c>
      <c r="G2555" s="6" t="s">
        <v>95</v>
      </c>
      <c r="H2555" s="6" t="s">
        <v>22</v>
      </c>
      <c r="I2555" s="8">
        <v>0.49999999999999994</v>
      </c>
      <c r="J2555" s="9">
        <v>5000</v>
      </c>
      <c r="K2555" s="10">
        <f t="shared" si="18"/>
        <v>2499.9999999999995</v>
      </c>
      <c r="L2555" s="10">
        <f t="shared" si="19"/>
        <v>1249.9999999999998</v>
      </c>
      <c r="M2555" s="11">
        <v>0.5</v>
      </c>
      <c r="O2555" s="16"/>
      <c r="P2555" s="14"/>
      <c r="Q2555" s="12"/>
      <c r="R2555" s="13"/>
    </row>
    <row r="2556" spans="1:18" ht="15.75" customHeight="1">
      <c r="A2556" s="1"/>
      <c r="B2556" s="6" t="s">
        <v>14</v>
      </c>
      <c r="C2556" s="6">
        <v>1185732</v>
      </c>
      <c r="D2556" s="7">
        <v>44365</v>
      </c>
      <c r="E2556" s="6" t="s">
        <v>46</v>
      </c>
      <c r="F2556" s="6" t="s">
        <v>94</v>
      </c>
      <c r="G2556" s="6" t="s">
        <v>95</v>
      </c>
      <c r="H2556" s="6" t="s">
        <v>17</v>
      </c>
      <c r="I2556" s="8">
        <v>0.44999999999999996</v>
      </c>
      <c r="J2556" s="9">
        <v>7500</v>
      </c>
      <c r="K2556" s="10">
        <f t="shared" ref="K2556:K2810" si="20">I2556*J2556</f>
        <v>3374.9999999999995</v>
      </c>
      <c r="L2556" s="10">
        <f t="shared" ref="L2556:L2810" si="21">K2556*M2556</f>
        <v>1350</v>
      </c>
      <c r="M2556" s="11">
        <v>0.4</v>
      </c>
      <c r="O2556" s="16"/>
      <c r="P2556" s="14"/>
      <c r="Q2556" s="12"/>
      <c r="R2556" s="13"/>
    </row>
    <row r="2557" spans="1:18" ht="15.75" customHeight="1">
      <c r="A2557" s="1"/>
      <c r="B2557" s="6" t="s">
        <v>14</v>
      </c>
      <c r="C2557" s="6">
        <v>1185732</v>
      </c>
      <c r="D2557" s="7">
        <v>44365</v>
      </c>
      <c r="E2557" s="6" t="s">
        <v>46</v>
      </c>
      <c r="F2557" s="6" t="s">
        <v>94</v>
      </c>
      <c r="G2557" s="6" t="s">
        <v>95</v>
      </c>
      <c r="H2557" s="6" t="s">
        <v>18</v>
      </c>
      <c r="I2557" s="8">
        <v>0.4</v>
      </c>
      <c r="J2557" s="9">
        <v>5000</v>
      </c>
      <c r="K2557" s="10">
        <f t="shared" si="20"/>
        <v>2000</v>
      </c>
      <c r="L2557" s="10">
        <f t="shared" si="21"/>
        <v>700</v>
      </c>
      <c r="M2557" s="11">
        <v>0.35</v>
      </c>
      <c r="O2557" s="16"/>
      <c r="P2557" s="14"/>
      <c r="Q2557" s="12"/>
      <c r="R2557" s="13"/>
    </row>
    <row r="2558" spans="1:18" ht="15.75" customHeight="1">
      <c r="A2558" s="1"/>
      <c r="B2558" s="6" t="s">
        <v>14</v>
      </c>
      <c r="C2558" s="6">
        <v>1185732</v>
      </c>
      <c r="D2558" s="7">
        <v>44365</v>
      </c>
      <c r="E2558" s="6" t="s">
        <v>46</v>
      </c>
      <c r="F2558" s="6" t="s">
        <v>94</v>
      </c>
      <c r="G2558" s="6" t="s">
        <v>95</v>
      </c>
      <c r="H2558" s="6" t="s">
        <v>19</v>
      </c>
      <c r="I2558" s="8">
        <v>0.45</v>
      </c>
      <c r="J2558" s="9">
        <v>4750</v>
      </c>
      <c r="K2558" s="10">
        <f t="shared" si="20"/>
        <v>2137.5</v>
      </c>
      <c r="L2558" s="10">
        <f t="shared" si="21"/>
        <v>855</v>
      </c>
      <c r="M2558" s="11">
        <v>0.4</v>
      </c>
      <c r="O2558" s="16"/>
      <c r="P2558" s="14"/>
      <c r="Q2558" s="12"/>
      <c r="R2558" s="13"/>
    </row>
    <row r="2559" spans="1:18" ht="15.75" customHeight="1">
      <c r="A2559" s="1"/>
      <c r="B2559" s="6" t="s">
        <v>14</v>
      </c>
      <c r="C2559" s="6">
        <v>1185732</v>
      </c>
      <c r="D2559" s="7">
        <v>44365</v>
      </c>
      <c r="E2559" s="6" t="s">
        <v>46</v>
      </c>
      <c r="F2559" s="6" t="s">
        <v>94</v>
      </c>
      <c r="G2559" s="6" t="s">
        <v>95</v>
      </c>
      <c r="H2559" s="6" t="s">
        <v>20</v>
      </c>
      <c r="I2559" s="8">
        <v>0.45</v>
      </c>
      <c r="J2559" s="9">
        <v>4500</v>
      </c>
      <c r="K2559" s="10">
        <f t="shared" si="20"/>
        <v>2025</v>
      </c>
      <c r="L2559" s="10">
        <f t="shared" si="21"/>
        <v>810</v>
      </c>
      <c r="M2559" s="11">
        <v>0.4</v>
      </c>
      <c r="O2559" s="16"/>
      <c r="P2559" s="14"/>
      <c r="Q2559" s="12"/>
      <c r="R2559" s="13"/>
    </row>
    <row r="2560" spans="1:18" ht="15.75" customHeight="1">
      <c r="A2560" s="1"/>
      <c r="B2560" s="6" t="s">
        <v>14</v>
      </c>
      <c r="C2560" s="6">
        <v>1185732</v>
      </c>
      <c r="D2560" s="7">
        <v>44365</v>
      </c>
      <c r="E2560" s="6" t="s">
        <v>46</v>
      </c>
      <c r="F2560" s="6" t="s">
        <v>94</v>
      </c>
      <c r="G2560" s="6" t="s">
        <v>95</v>
      </c>
      <c r="H2560" s="6" t="s">
        <v>21</v>
      </c>
      <c r="I2560" s="8">
        <v>0.6</v>
      </c>
      <c r="J2560" s="9">
        <v>4500</v>
      </c>
      <c r="K2560" s="10">
        <f t="shared" si="20"/>
        <v>2700</v>
      </c>
      <c r="L2560" s="10">
        <f t="shared" si="21"/>
        <v>944.99999999999989</v>
      </c>
      <c r="M2560" s="11">
        <v>0.35</v>
      </c>
      <c r="O2560" s="16"/>
      <c r="P2560" s="14"/>
      <c r="Q2560" s="12"/>
      <c r="R2560" s="13"/>
    </row>
    <row r="2561" spans="1:18" ht="15.75" customHeight="1">
      <c r="A2561" s="1"/>
      <c r="B2561" s="6" t="s">
        <v>14</v>
      </c>
      <c r="C2561" s="6">
        <v>1185732</v>
      </c>
      <c r="D2561" s="7">
        <v>44365</v>
      </c>
      <c r="E2561" s="6" t="s">
        <v>46</v>
      </c>
      <c r="F2561" s="6" t="s">
        <v>94</v>
      </c>
      <c r="G2561" s="6" t="s">
        <v>95</v>
      </c>
      <c r="H2561" s="6" t="s">
        <v>22</v>
      </c>
      <c r="I2561" s="8">
        <v>0.65</v>
      </c>
      <c r="J2561" s="9">
        <v>6250</v>
      </c>
      <c r="K2561" s="10">
        <f t="shared" si="20"/>
        <v>4062.5</v>
      </c>
      <c r="L2561" s="10">
        <f t="shared" si="21"/>
        <v>2031.25</v>
      </c>
      <c r="M2561" s="11">
        <v>0.5</v>
      </c>
      <c r="O2561" s="16"/>
      <c r="P2561" s="14"/>
      <c r="Q2561" s="12"/>
      <c r="R2561" s="13"/>
    </row>
    <row r="2562" spans="1:18" ht="15.75" customHeight="1">
      <c r="A2562" s="1"/>
      <c r="B2562" s="6" t="s">
        <v>14</v>
      </c>
      <c r="C2562" s="6">
        <v>1185732</v>
      </c>
      <c r="D2562" s="7">
        <v>44393</v>
      </c>
      <c r="E2562" s="6" t="s">
        <v>46</v>
      </c>
      <c r="F2562" s="6" t="s">
        <v>94</v>
      </c>
      <c r="G2562" s="6" t="s">
        <v>95</v>
      </c>
      <c r="H2562" s="6" t="s">
        <v>17</v>
      </c>
      <c r="I2562" s="8">
        <v>0.6</v>
      </c>
      <c r="J2562" s="9">
        <v>8500</v>
      </c>
      <c r="K2562" s="10">
        <f t="shared" si="20"/>
        <v>5100</v>
      </c>
      <c r="L2562" s="10">
        <f t="shared" si="21"/>
        <v>2040</v>
      </c>
      <c r="M2562" s="11">
        <v>0.4</v>
      </c>
      <c r="O2562" s="16"/>
      <c r="P2562" s="14"/>
      <c r="Q2562" s="12"/>
      <c r="R2562" s="13"/>
    </row>
    <row r="2563" spans="1:18" ht="15.75" customHeight="1">
      <c r="A2563" s="1"/>
      <c r="B2563" s="6" t="s">
        <v>14</v>
      </c>
      <c r="C2563" s="6">
        <v>1185732</v>
      </c>
      <c r="D2563" s="7">
        <v>44393</v>
      </c>
      <c r="E2563" s="6" t="s">
        <v>46</v>
      </c>
      <c r="F2563" s="6" t="s">
        <v>94</v>
      </c>
      <c r="G2563" s="6" t="s">
        <v>95</v>
      </c>
      <c r="H2563" s="6" t="s">
        <v>18</v>
      </c>
      <c r="I2563" s="8">
        <v>0.55000000000000004</v>
      </c>
      <c r="J2563" s="9">
        <v>6000</v>
      </c>
      <c r="K2563" s="10">
        <f t="shared" si="20"/>
        <v>3300.0000000000005</v>
      </c>
      <c r="L2563" s="10">
        <f t="shared" si="21"/>
        <v>1155</v>
      </c>
      <c r="M2563" s="11">
        <v>0.35</v>
      </c>
      <c r="O2563" s="16"/>
      <c r="P2563" s="14"/>
      <c r="Q2563" s="12"/>
      <c r="R2563" s="13"/>
    </row>
    <row r="2564" spans="1:18" ht="15.75" customHeight="1">
      <c r="A2564" s="1"/>
      <c r="B2564" s="6" t="s">
        <v>14</v>
      </c>
      <c r="C2564" s="6">
        <v>1185732</v>
      </c>
      <c r="D2564" s="7">
        <v>44393</v>
      </c>
      <c r="E2564" s="6" t="s">
        <v>46</v>
      </c>
      <c r="F2564" s="6" t="s">
        <v>94</v>
      </c>
      <c r="G2564" s="6" t="s">
        <v>95</v>
      </c>
      <c r="H2564" s="6" t="s">
        <v>19</v>
      </c>
      <c r="I2564" s="8">
        <v>0.5</v>
      </c>
      <c r="J2564" s="9">
        <v>5250</v>
      </c>
      <c r="K2564" s="10">
        <f t="shared" si="20"/>
        <v>2625</v>
      </c>
      <c r="L2564" s="10">
        <f t="shared" si="21"/>
        <v>1050</v>
      </c>
      <c r="M2564" s="11">
        <v>0.4</v>
      </c>
      <c r="O2564" s="16"/>
      <c r="P2564" s="14"/>
      <c r="Q2564" s="12"/>
      <c r="R2564" s="13"/>
    </row>
    <row r="2565" spans="1:18" ht="15.75" customHeight="1">
      <c r="A2565" s="1"/>
      <c r="B2565" s="6" t="s">
        <v>14</v>
      </c>
      <c r="C2565" s="6">
        <v>1185732</v>
      </c>
      <c r="D2565" s="7">
        <v>44393</v>
      </c>
      <c r="E2565" s="6" t="s">
        <v>46</v>
      </c>
      <c r="F2565" s="6" t="s">
        <v>94</v>
      </c>
      <c r="G2565" s="6" t="s">
        <v>95</v>
      </c>
      <c r="H2565" s="6" t="s">
        <v>20</v>
      </c>
      <c r="I2565" s="8">
        <v>0.5</v>
      </c>
      <c r="J2565" s="9">
        <v>4750</v>
      </c>
      <c r="K2565" s="10">
        <f t="shared" si="20"/>
        <v>2375</v>
      </c>
      <c r="L2565" s="10">
        <f t="shared" si="21"/>
        <v>950</v>
      </c>
      <c r="M2565" s="11">
        <v>0.4</v>
      </c>
      <c r="O2565" s="16"/>
      <c r="P2565" s="14"/>
      <c r="Q2565" s="12"/>
      <c r="R2565" s="13"/>
    </row>
    <row r="2566" spans="1:18" ht="15.75" customHeight="1">
      <c r="A2566" s="1"/>
      <c r="B2566" s="6" t="s">
        <v>14</v>
      </c>
      <c r="C2566" s="6">
        <v>1185732</v>
      </c>
      <c r="D2566" s="7">
        <v>44393</v>
      </c>
      <c r="E2566" s="6" t="s">
        <v>46</v>
      </c>
      <c r="F2566" s="6" t="s">
        <v>94</v>
      </c>
      <c r="G2566" s="6" t="s">
        <v>95</v>
      </c>
      <c r="H2566" s="6" t="s">
        <v>21</v>
      </c>
      <c r="I2566" s="8">
        <v>0.6</v>
      </c>
      <c r="J2566" s="9">
        <v>5000</v>
      </c>
      <c r="K2566" s="10">
        <f t="shared" si="20"/>
        <v>3000</v>
      </c>
      <c r="L2566" s="10">
        <f t="shared" si="21"/>
        <v>1050</v>
      </c>
      <c r="M2566" s="11">
        <v>0.35</v>
      </c>
      <c r="O2566" s="16"/>
      <c r="P2566" s="14"/>
      <c r="Q2566" s="12"/>
      <c r="R2566" s="13"/>
    </row>
    <row r="2567" spans="1:18" ht="15.75" customHeight="1">
      <c r="A2567" s="1"/>
      <c r="B2567" s="6" t="s">
        <v>14</v>
      </c>
      <c r="C2567" s="6">
        <v>1185732</v>
      </c>
      <c r="D2567" s="7">
        <v>44393</v>
      </c>
      <c r="E2567" s="6" t="s">
        <v>46</v>
      </c>
      <c r="F2567" s="6" t="s">
        <v>94</v>
      </c>
      <c r="G2567" s="6" t="s">
        <v>95</v>
      </c>
      <c r="H2567" s="6" t="s">
        <v>22</v>
      </c>
      <c r="I2567" s="8">
        <v>0.65</v>
      </c>
      <c r="J2567" s="9">
        <v>6750</v>
      </c>
      <c r="K2567" s="10">
        <f t="shared" si="20"/>
        <v>4387.5</v>
      </c>
      <c r="L2567" s="10">
        <f t="shared" si="21"/>
        <v>2193.75</v>
      </c>
      <c r="M2567" s="11">
        <v>0.5</v>
      </c>
      <c r="O2567" s="16"/>
      <c r="P2567" s="14"/>
      <c r="Q2567" s="12"/>
      <c r="R2567" s="13"/>
    </row>
    <row r="2568" spans="1:18" ht="15.75" customHeight="1">
      <c r="A2568" s="1"/>
      <c r="B2568" s="6" t="s">
        <v>14</v>
      </c>
      <c r="C2568" s="6">
        <v>1185732</v>
      </c>
      <c r="D2568" s="7">
        <v>44425</v>
      </c>
      <c r="E2568" s="6" t="s">
        <v>46</v>
      </c>
      <c r="F2568" s="6" t="s">
        <v>94</v>
      </c>
      <c r="G2568" s="6" t="s">
        <v>95</v>
      </c>
      <c r="H2568" s="6" t="s">
        <v>17</v>
      </c>
      <c r="I2568" s="8">
        <v>0.6</v>
      </c>
      <c r="J2568" s="9">
        <v>8250</v>
      </c>
      <c r="K2568" s="10">
        <f t="shared" si="20"/>
        <v>4950</v>
      </c>
      <c r="L2568" s="10">
        <f t="shared" si="21"/>
        <v>1980</v>
      </c>
      <c r="M2568" s="11">
        <v>0.4</v>
      </c>
      <c r="O2568" s="16"/>
      <c r="P2568" s="14"/>
      <c r="Q2568" s="12"/>
      <c r="R2568" s="13"/>
    </row>
    <row r="2569" spans="1:18" ht="15.75" customHeight="1">
      <c r="A2569" s="1"/>
      <c r="B2569" s="6" t="s">
        <v>14</v>
      </c>
      <c r="C2569" s="6">
        <v>1185732</v>
      </c>
      <c r="D2569" s="7">
        <v>44425</v>
      </c>
      <c r="E2569" s="6" t="s">
        <v>46</v>
      </c>
      <c r="F2569" s="6" t="s">
        <v>94</v>
      </c>
      <c r="G2569" s="6" t="s">
        <v>95</v>
      </c>
      <c r="H2569" s="6" t="s">
        <v>18</v>
      </c>
      <c r="I2569" s="8">
        <v>0.55000000000000004</v>
      </c>
      <c r="J2569" s="9">
        <v>6000</v>
      </c>
      <c r="K2569" s="10">
        <f t="shared" si="20"/>
        <v>3300.0000000000005</v>
      </c>
      <c r="L2569" s="10">
        <f t="shared" si="21"/>
        <v>1155</v>
      </c>
      <c r="M2569" s="11">
        <v>0.35</v>
      </c>
      <c r="O2569" s="16"/>
      <c r="P2569" s="14"/>
      <c r="Q2569" s="12"/>
      <c r="R2569" s="13"/>
    </row>
    <row r="2570" spans="1:18" ht="15.75" customHeight="1">
      <c r="A2570" s="1"/>
      <c r="B2570" s="6" t="s">
        <v>14</v>
      </c>
      <c r="C2570" s="6">
        <v>1185732</v>
      </c>
      <c r="D2570" s="7">
        <v>44425</v>
      </c>
      <c r="E2570" s="6" t="s">
        <v>46</v>
      </c>
      <c r="F2570" s="6" t="s">
        <v>94</v>
      </c>
      <c r="G2570" s="6" t="s">
        <v>95</v>
      </c>
      <c r="H2570" s="6" t="s">
        <v>19</v>
      </c>
      <c r="I2570" s="8">
        <v>0.5</v>
      </c>
      <c r="J2570" s="9">
        <v>5250</v>
      </c>
      <c r="K2570" s="10">
        <f t="shared" si="20"/>
        <v>2625</v>
      </c>
      <c r="L2570" s="10">
        <f t="shared" si="21"/>
        <v>1050</v>
      </c>
      <c r="M2570" s="11">
        <v>0.4</v>
      </c>
      <c r="O2570" s="16"/>
      <c r="P2570" s="14"/>
      <c r="Q2570" s="12"/>
      <c r="R2570" s="13"/>
    </row>
    <row r="2571" spans="1:18" ht="15.75" customHeight="1">
      <c r="A2571" s="1"/>
      <c r="B2571" s="6" t="s">
        <v>14</v>
      </c>
      <c r="C2571" s="6">
        <v>1185732</v>
      </c>
      <c r="D2571" s="7">
        <v>44425</v>
      </c>
      <c r="E2571" s="6" t="s">
        <v>46</v>
      </c>
      <c r="F2571" s="6" t="s">
        <v>94</v>
      </c>
      <c r="G2571" s="6" t="s">
        <v>95</v>
      </c>
      <c r="H2571" s="6" t="s">
        <v>20</v>
      </c>
      <c r="I2571" s="8">
        <v>0.4</v>
      </c>
      <c r="J2571" s="9">
        <v>4750</v>
      </c>
      <c r="K2571" s="10">
        <f t="shared" si="20"/>
        <v>1900</v>
      </c>
      <c r="L2571" s="10">
        <f t="shared" si="21"/>
        <v>760</v>
      </c>
      <c r="M2571" s="11">
        <v>0.4</v>
      </c>
      <c r="O2571" s="16"/>
      <c r="P2571" s="14"/>
      <c r="Q2571" s="12"/>
      <c r="R2571" s="13"/>
    </row>
    <row r="2572" spans="1:18" ht="15.75" customHeight="1">
      <c r="A2572" s="1"/>
      <c r="B2572" s="6" t="s">
        <v>14</v>
      </c>
      <c r="C2572" s="6">
        <v>1185732</v>
      </c>
      <c r="D2572" s="7">
        <v>44425</v>
      </c>
      <c r="E2572" s="6" t="s">
        <v>46</v>
      </c>
      <c r="F2572" s="6" t="s">
        <v>94</v>
      </c>
      <c r="G2572" s="6" t="s">
        <v>95</v>
      </c>
      <c r="H2572" s="6" t="s">
        <v>21</v>
      </c>
      <c r="I2572" s="8">
        <v>0.5</v>
      </c>
      <c r="J2572" s="9">
        <v>4500</v>
      </c>
      <c r="K2572" s="10">
        <f t="shared" si="20"/>
        <v>2250</v>
      </c>
      <c r="L2572" s="10">
        <f t="shared" si="21"/>
        <v>787.5</v>
      </c>
      <c r="M2572" s="11">
        <v>0.35</v>
      </c>
      <c r="O2572" s="16"/>
      <c r="P2572" s="14"/>
      <c r="Q2572" s="12"/>
      <c r="R2572" s="13"/>
    </row>
    <row r="2573" spans="1:18" ht="15.75" customHeight="1">
      <c r="A2573" s="1"/>
      <c r="B2573" s="6" t="s">
        <v>14</v>
      </c>
      <c r="C2573" s="6">
        <v>1185732</v>
      </c>
      <c r="D2573" s="7">
        <v>44425</v>
      </c>
      <c r="E2573" s="6" t="s">
        <v>46</v>
      </c>
      <c r="F2573" s="6" t="s">
        <v>94</v>
      </c>
      <c r="G2573" s="6" t="s">
        <v>95</v>
      </c>
      <c r="H2573" s="6" t="s">
        <v>22</v>
      </c>
      <c r="I2573" s="8">
        <v>0.55000000000000004</v>
      </c>
      <c r="J2573" s="9">
        <v>6250</v>
      </c>
      <c r="K2573" s="10">
        <f t="shared" si="20"/>
        <v>3437.5000000000005</v>
      </c>
      <c r="L2573" s="10">
        <f t="shared" si="21"/>
        <v>1718.7500000000002</v>
      </c>
      <c r="M2573" s="11">
        <v>0.5</v>
      </c>
      <c r="O2573" s="16"/>
      <c r="P2573" s="14"/>
      <c r="Q2573" s="12"/>
      <c r="R2573" s="13"/>
    </row>
    <row r="2574" spans="1:18" ht="15.75" customHeight="1">
      <c r="A2574" s="1"/>
      <c r="B2574" s="6" t="s">
        <v>14</v>
      </c>
      <c r="C2574" s="6">
        <v>1185732</v>
      </c>
      <c r="D2574" s="7">
        <v>44455</v>
      </c>
      <c r="E2574" s="6" t="s">
        <v>46</v>
      </c>
      <c r="F2574" s="6" t="s">
        <v>94</v>
      </c>
      <c r="G2574" s="6" t="s">
        <v>95</v>
      </c>
      <c r="H2574" s="6" t="s">
        <v>17</v>
      </c>
      <c r="I2574" s="8">
        <v>0.5</v>
      </c>
      <c r="J2574" s="9">
        <v>7250</v>
      </c>
      <c r="K2574" s="10">
        <f t="shared" si="20"/>
        <v>3625</v>
      </c>
      <c r="L2574" s="10">
        <f t="shared" si="21"/>
        <v>1450</v>
      </c>
      <c r="M2574" s="11">
        <v>0.4</v>
      </c>
      <c r="O2574" s="16"/>
      <c r="P2574" s="14"/>
      <c r="Q2574" s="12"/>
      <c r="R2574" s="13"/>
    </row>
    <row r="2575" spans="1:18" ht="15.75" customHeight="1">
      <c r="A2575" s="1"/>
      <c r="B2575" s="6" t="s">
        <v>14</v>
      </c>
      <c r="C2575" s="6">
        <v>1185732</v>
      </c>
      <c r="D2575" s="7">
        <v>44455</v>
      </c>
      <c r="E2575" s="6" t="s">
        <v>46</v>
      </c>
      <c r="F2575" s="6" t="s">
        <v>94</v>
      </c>
      <c r="G2575" s="6" t="s">
        <v>95</v>
      </c>
      <c r="H2575" s="6" t="s">
        <v>18</v>
      </c>
      <c r="I2575" s="8">
        <v>0.45000000000000012</v>
      </c>
      <c r="J2575" s="9">
        <v>5250</v>
      </c>
      <c r="K2575" s="10">
        <f t="shared" si="20"/>
        <v>2362.5000000000005</v>
      </c>
      <c r="L2575" s="10">
        <f t="shared" si="21"/>
        <v>826.87500000000011</v>
      </c>
      <c r="M2575" s="11">
        <v>0.35</v>
      </c>
      <c r="O2575" s="16"/>
      <c r="P2575" s="14"/>
      <c r="Q2575" s="12"/>
      <c r="R2575" s="13"/>
    </row>
    <row r="2576" spans="1:18" ht="15.75" customHeight="1">
      <c r="A2576" s="1"/>
      <c r="B2576" s="6" t="s">
        <v>14</v>
      </c>
      <c r="C2576" s="6">
        <v>1185732</v>
      </c>
      <c r="D2576" s="7">
        <v>44455</v>
      </c>
      <c r="E2576" s="6" t="s">
        <v>46</v>
      </c>
      <c r="F2576" s="6" t="s">
        <v>94</v>
      </c>
      <c r="G2576" s="6" t="s">
        <v>95</v>
      </c>
      <c r="H2576" s="6" t="s">
        <v>19</v>
      </c>
      <c r="I2576" s="8">
        <v>0.20000000000000007</v>
      </c>
      <c r="J2576" s="9">
        <v>4250</v>
      </c>
      <c r="K2576" s="10">
        <f t="shared" si="20"/>
        <v>850.00000000000023</v>
      </c>
      <c r="L2576" s="10">
        <f t="shared" si="21"/>
        <v>340.00000000000011</v>
      </c>
      <c r="M2576" s="11">
        <v>0.4</v>
      </c>
      <c r="O2576" s="16"/>
      <c r="P2576" s="14"/>
      <c r="Q2576" s="12"/>
      <c r="R2576" s="13"/>
    </row>
    <row r="2577" spans="1:18" ht="15.75" customHeight="1">
      <c r="A2577" s="1"/>
      <c r="B2577" s="6" t="s">
        <v>14</v>
      </c>
      <c r="C2577" s="6">
        <v>1185732</v>
      </c>
      <c r="D2577" s="7">
        <v>44455</v>
      </c>
      <c r="E2577" s="6" t="s">
        <v>46</v>
      </c>
      <c r="F2577" s="6" t="s">
        <v>94</v>
      </c>
      <c r="G2577" s="6" t="s">
        <v>95</v>
      </c>
      <c r="H2577" s="6" t="s">
        <v>20</v>
      </c>
      <c r="I2577" s="8">
        <v>0.20000000000000007</v>
      </c>
      <c r="J2577" s="9">
        <v>4000</v>
      </c>
      <c r="K2577" s="10">
        <f t="shared" si="20"/>
        <v>800.00000000000023</v>
      </c>
      <c r="L2577" s="10">
        <f t="shared" si="21"/>
        <v>320.00000000000011</v>
      </c>
      <c r="M2577" s="11">
        <v>0.4</v>
      </c>
      <c r="O2577" s="16"/>
      <c r="P2577" s="14"/>
      <c r="Q2577" s="12"/>
      <c r="R2577" s="13"/>
    </row>
    <row r="2578" spans="1:18" ht="15.75" customHeight="1">
      <c r="A2578" s="1"/>
      <c r="B2578" s="6" t="s">
        <v>14</v>
      </c>
      <c r="C2578" s="6">
        <v>1185732</v>
      </c>
      <c r="D2578" s="7">
        <v>44455</v>
      </c>
      <c r="E2578" s="6" t="s">
        <v>46</v>
      </c>
      <c r="F2578" s="6" t="s">
        <v>94</v>
      </c>
      <c r="G2578" s="6" t="s">
        <v>95</v>
      </c>
      <c r="H2578" s="6" t="s">
        <v>21</v>
      </c>
      <c r="I2578" s="8">
        <v>0.30000000000000004</v>
      </c>
      <c r="J2578" s="9">
        <v>4000</v>
      </c>
      <c r="K2578" s="10">
        <f t="shared" si="20"/>
        <v>1200.0000000000002</v>
      </c>
      <c r="L2578" s="10">
        <f t="shared" si="21"/>
        <v>420.00000000000006</v>
      </c>
      <c r="M2578" s="11">
        <v>0.35</v>
      </c>
      <c r="O2578" s="16"/>
      <c r="P2578" s="14"/>
      <c r="Q2578" s="12"/>
      <c r="R2578" s="13"/>
    </row>
    <row r="2579" spans="1:18" ht="15.75" customHeight="1">
      <c r="A2579" s="1"/>
      <c r="B2579" s="6" t="s">
        <v>14</v>
      </c>
      <c r="C2579" s="6">
        <v>1185732</v>
      </c>
      <c r="D2579" s="7">
        <v>44455</v>
      </c>
      <c r="E2579" s="6" t="s">
        <v>46</v>
      </c>
      <c r="F2579" s="6" t="s">
        <v>94</v>
      </c>
      <c r="G2579" s="6" t="s">
        <v>95</v>
      </c>
      <c r="H2579" s="6" t="s">
        <v>22</v>
      </c>
      <c r="I2579" s="8">
        <v>0.35000000000000009</v>
      </c>
      <c r="J2579" s="9">
        <v>5000</v>
      </c>
      <c r="K2579" s="10">
        <f t="shared" si="20"/>
        <v>1750.0000000000005</v>
      </c>
      <c r="L2579" s="10">
        <f t="shared" si="21"/>
        <v>875.00000000000023</v>
      </c>
      <c r="M2579" s="11">
        <v>0.5</v>
      </c>
      <c r="O2579" s="16"/>
      <c r="P2579" s="14"/>
      <c r="Q2579" s="12"/>
      <c r="R2579" s="13"/>
    </row>
    <row r="2580" spans="1:18" ht="15.75" customHeight="1">
      <c r="A2580" s="1"/>
      <c r="B2580" s="6" t="s">
        <v>14</v>
      </c>
      <c r="C2580" s="6">
        <v>1185732</v>
      </c>
      <c r="D2580" s="7">
        <v>44487</v>
      </c>
      <c r="E2580" s="6" t="s">
        <v>46</v>
      </c>
      <c r="F2580" s="6" t="s">
        <v>94</v>
      </c>
      <c r="G2580" s="6" t="s">
        <v>95</v>
      </c>
      <c r="H2580" s="6" t="s">
        <v>17</v>
      </c>
      <c r="I2580" s="8">
        <v>0.35000000000000009</v>
      </c>
      <c r="J2580" s="9">
        <v>6750</v>
      </c>
      <c r="K2580" s="10">
        <f t="shared" si="20"/>
        <v>2362.5000000000005</v>
      </c>
      <c r="L2580" s="10">
        <f t="shared" si="21"/>
        <v>945.00000000000023</v>
      </c>
      <c r="M2580" s="11">
        <v>0.4</v>
      </c>
      <c r="O2580" s="16"/>
      <c r="P2580" s="14"/>
      <c r="Q2580" s="12"/>
      <c r="R2580" s="13"/>
    </row>
    <row r="2581" spans="1:18" ht="15.75" customHeight="1">
      <c r="A2581" s="1"/>
      <c r="B2581" s="6" t="s">
        <v>14</v>
      </c>
      <c r="C2581" s="6">
        <v>1185732</v>
      </c>
      <c r="D2581" s="7">
        <v>44487</v>
      </c>
      <c r="E2581" s="6" t="s">
        <v>46</v>
      </c>
      <c r="F2581" s="6" t="s">
        <v>94</v>
      </c>
      <c r="G2581" s="6" t="s">
        <v>95</v>
      </c>
      <c r="H2581" s="6" t="s">
        <v>18</v>
      </c>
      <c r="I2581" s="8">
        <v>0.25000000000000011</v>
      </c>
      <c r="J2581" s="9">
        <v>5000</v>
      </c>
      <c r="K2581" s="10">
        <f t="shared" si="20"/>
        <v>1250.0000000000005</v>
      </c>
      <c r="L2581" s="10">
        <f t="shared" si="21"/>
        <v>437.50000000000011</v>
      </c>
      <c r="M2581" s="11">
        <v>0.35</v>
      </c>
      <c r="O2581" s="16"/>
      <c r="P2581" s="14"/>
      <c r="Q2581" s="12"/>
      <c r="R2581" s="13"/>
    </row>
    <row r="2582" spans="1:18" ht="15.75" customHeight="1">
      <c r="A2582" s="1"/>
      <c r="B2582" s="6" t="s">
        <v>14</v>
      </c>
      <c r="C2582" s="6">
        <v>1185732</v>
      </c>
      <c r="D2582" s="7">
        <v>44487</v>
      </c>
      <c r="E2582" s="6" t="s">
        <v>46</v>
      </c>
      <c r="F2582" s="6" t="s">
        <v>94</v>
      </c>
      <c r="G2582" s="6" t="s">
        <v>95</v>
      </c>
      <c r="H2582" s="6" t="s">
        <v>19</v>
      </c>
      <c r="I2582" s="8">
        <v>0.25000000000000011</v>
      </c>
      <c r="J2582" s="9">
        <v>3750</v>
      </c>
      <c r="K2582" s="10">
        <f t="shared" si="20"/>
        <v>937.50000000000045</v>
      </c>
      <c r="L2582" s="10">
        <f t="shared" si="21"/>
        <v>375.00000000000023</v>
      </c>
      <c r="M2582" s="11">
        <v>0.4</v>
      </c>
      <c r="O2582" s="16"/>
      <c r="P2582" s="14"/>
      <c r="Q2582" s="12"/>
      <c r="R2582" s="13"/>
    </row>
    <row r="2583" spans="1:18" ht="15.75" customHeight="1">
      <c r="A2583" s="1"/>
      <c r="B2583" s="6" t="s">
        <v>14</v>
      </c>
      <c r="C2583" s="6">
        <v>1185732</v>
      </c>
      <c r="D2583" s="7">
        <v>44487</v>
      </c>
      <c r="E2583" s="6" t="s">
        <v>46</v>
      </c>
      <c r="F2583" s="6" t="s">
        <v>94</v>
      </c>
      <c r="G2583" s="6" t="s">
        <v>95</v>
      </c>
      <c r="H2583" s="6" t="s">
        <v>20</v>
      </c>
      <c r="I2583" s="8">
        <v>0.25000000000000011</v>
      </c>
      <c r="J2583" s="9">
        <v>3500</v>
      </c>
      <c r="K2583" s="10">
        <f t="shared" si="20"/>
        <v>875.00000000000034</v>
      </c>
      <c r="L2583" s="10">
        <f t="shared" si="21"/>
        <v>350.00000000000017</v>
      </c>
      <c r="M2583" s="11">
        <v>0.4</v>
      </c>
      <c r="O2583" s="16"/>
      <c r="P2583" s="14"/>
      <c r="Q2583" s="12"/>
      <c r="R2583" s="13"/>
    </row>
    <row r="2584" spans="1:18" ht="15.75" customHeight="1">
      <c r="A2584" s="1"/>
      <c r="B2584" s="6" t="s">
        <v>14</v>
      </c>
      <c r="C2584" s="6">
        <v>1185732</v>
      </c>
      <c r="D2584" s="7">
        <v>44487</v>
      </c>
      <c r="E2584" s="6" t="s">
        <v>46</v>
      </c>
      <c r="F2584" s="6" t="s">
        <v>94</v>
      </c>
      <c r="G2584" s="6" t="s">
        <v>95</v>
      </c>
      <c r="H2584" s="6" t="s">
        <v>21</v>
      </c>
      <c r="I2584" s="8">
        <v>0.35000000000000009</v>
      </c>
      <c r="J2584" s="9">
        <v>3500</v>
      </c>
      <c r="K2584" s="10">
        <f t="shared" si="20"/>
        <v>1225.0000000000002</v>
      </c>
      <c r="L2584" s="10">
        <f t="shared" si="21"/>
        <v>428.75000000000006</v>
      </c>
      <c r="M2584" s="11">
        <v>0.35</v>
      </c>
      <c r="O2584" s="16"/>
      <c r="P2584" s="14"/>
      <c r="Q2584" s="12"/>
      <c r="R2584" s="13"/>
    </row>
    <row r="2585" spans="1:18" ht="15.75" customHeight="1">
      <c r="A2585" s="1"/>
      <c r="B2585" s="6" t="s">
        <v>14</v>
      </c>
      <c r="C2585" s="6">
        <v>1185732</v>
      </c>
      <c r="D2585" s="7">
        <v>44487</v>
      </c>
      <c r="E2585" s="6" t="s">
        <v>46</v>
      </c>
      <c r="F2585" s="6" t="s">
        <v>94</v>
      </c>
      <c r="G2585" s="6" t="s">
        <v>95</v>
      </c>
      <c r="H2585" s="6" t="s">
        <v>22</v>
      </c>
      <c r="I2585" s="8">
        <v>0.35000000000000003</v>
      </c>
      <c r="J2585" s="9">
        <v>4750</v>
      </c>
      <c r="K2585" s="10">
        <f t="shared" si="20"/>
        <v>1662.5000000000002</v>
      </c>
      <c r="L2585" s="10">
        <f t="shared" si="21"/>
        <v>831.25000000000011</v>
      </c>
      <c r="M2585" s="11">
        <v>0.5</v>
      </c>
      <c r="O2585" s="16"/>
      <c r="P2585" s="14"/>
      <c r="Q2585" s="12"/>
      <c r="R2585" s="13"/>
    </row>
    <row r="2586" spans="1:18" ht="15.75" customHeight="1">
      <c r="A2586" s="1"/>
      <c r="B2586" s="6" t="s">
        <v>14</v>
      </c>
      <c r="C2586" s="6">
        <v>1185732</v>
      </c>
      <c r="D2586" s="7">
        <v>44517</v>
      </c>
      <c r="E2586" s="6" t="s">
        <v>46</v>
      </c>
      <c r="F2586" s="6" t="s">
        <v>94</v>
      </c>
      <c r="G2586" s="6" t="s">
        <v>95</v>
      </c>
      <c r="H2586" s="6" t="s">
        <v>17</v>
      </c>
      <c r="I2586" s="8">
        <v>0.3000000000000001</v>
      </c>
      <c r="J2586" s="9">
        <v>6250</v>
      </c>
      <c r="K2586" s="10">
        <f t="shared" si="20"/>
        <v>1875.0000000000007</v>
      </c>
      <c r="L2586" s="10">
        <f t="shared" si="21"/>
        <v>750.00000000000034</v>
      </c>
      <c r="M2586" s="11">
        <v>0.4</v>
      </c>
      <c r="O2586" s="16"/>
      <c r="P2586" s="14"/>
      <c r="Q2586" s="12"/>
      <c r="R2586" s="13"/>
    </row>
    <row r="2587" spans="1:18" ht="15.75" customHeight="1">
      <c r="A2587" s="1"/>
      <c r="B2587" s="6" t="s">
        <v>14</v>
      </c>
      <c r="C2587" s="6">
        <v>1185732</v>
      </c>
      <c r="D2587" s="7">
        <v>44517</v>
      </c>
      <c r="E2587" s="6" t="s">
        <v>46</v>
      </c>
      <c r="F2587" s="6" t="s">
        <v>94</v>
      </c>
      <c r="G2587" s="6" t="s">
        <v>95</v>
      </c>
      <c r="H2587" s="6" t="s">
        <v>18</v>
      </c>
      <c r="I2587" s="8">
        <v>0.20000000000000012</v>
      </c>
      <c r="J2587" s="9">
        <v>4500</v>
      </c>
      <c r="K2587" s="10">
        <f t="shared" si="20"/>
        <v>900.00000000000057</v>
      </c>
      <c r="L2587" s="10">
        <f t="shared" si="21"/>
        <v>315.00000000000017</v>
      </c>
      <c r="M2587" s="11">
        <v>0.35</v>
      </c>
      <c r="O2587" s="16"/>
      <c r="P2587" s="14"/>
      <c r="Q2587" s="12"/>
      <c r="R2587" s="13"/>
    </row>
    <row r="2588" spans="1:18" ht="15.75" customHeight="1">
      <c r="A2588" s="1"/>
      <c r="B2588" s="6" t="s">
        <v>14</v>
      </c>
      <c r="C2588" s="6">
        <v>1185732</v>
      </c>
      <c r="D2588" s="7">
        <v>44517</v>
      </c>
      <c r="E2588" s="6" t="s">
        <v>46</v>
      </c>
      <c r="F2588" s="6" t="s">
        <v>94</v>
      </c>
      <c r="G2588" s="6" t="s">
        <v>95</v>
      </c>
      <c r="H2588" s="6" t="s">
        <v>19</v>
      </c>
      <c r="I2588" s="8">
        <v>0.30000000000000016</v>
      </c>
      <c r="J2588" s="9">
        <v>3950</v>
      </c>
      <c r="K2588" s="10">
        <f t="shared" si="20"/>
        <v>1185.0000000000007</v>
      </c>
      <c r="L2588" s="10">
        <f t="shared" si="21"/>
        <v>474.00000000000028</v>
      </c>
      <c r="M2588" s="11">
        <v>0.4</v>
      </c>
      <c r="O2588" s="16"/>
      <c r="P2588" s="14"/>
      <c r="Q2588" s="12"/>
      <c r="R2588" s="13"/>
    </row>
    <row r="2589" spans="1:18" ht="15.75" customHeight="1">
      <c r="A2589" s="1"/>
      <c r="B2589" s="6" t="s">
        <v>14</v>
      </c>
      <c r="C2589" s="6">
        <v>1185732</v>
      </c>
      <c r="D2589" s="7">
        <v>44517</v>
      </c>
      <c r="E2589" s="6" t="s">
        <v>46</v>
      </c>
      <c r="F2589" s="6" t="s">
        <v>94</v>
      </c>
      <c r="G2589" s="6" t="s">
        <v>95</v>
      </c>
      <c r="H2589" s="6" t="s">
        <v>20</v>
      </c>
      <c r="I2589" s="8">
        <v>0.6000000000000002</v>
      </c>
      <c r="J2589" s="9">
        <v>4500</v>
      </c>
      <c r="K2589" s="10">
        <f t="shared" si="20"/>
        <v>2700.0000000000009</v>
      </c>
      <c r="L2589" s="10">
        <f t="shared" si="21"/>
        <v>1080.0000000000005</v>
      </c>
      <c r="M2589" s="11">
        <v>0.4</v>
      </c>
      <c r="O2589" s="16"/>
      <c r="P2589" s="14"/>
      <c r="Q2589" s="12"/>
      <c r="R2589" s="13"/>
    </row>
    <row r="2590" spans="1:18" ht="15.75" customHeight="1">
      <c r="A2590" s="1"/>
      <c r="B2590" s="6" t="s">
        <v>14</v>
      </c>
      <c r="C2590" s="6">
        <v>1185732</v>
      </c>
      <c r="D2590" s="7">
        <v>44517</v>
      </c>
      <c r="E2590" s="6" t="s">
        <v>46</v>
      </c>
      <c r="F2590" s="6" t="s">
        <v>94</v>
      </c>
      <c r="G2590" s="6" t="s">
        <v>95</v>
      </c>
      <c r="H2590" s="6" t="s">
        <v>21</v>
      </c>
      <c r="I2590" s="8">
        <v>0.75000000000000011</v>
      </c>
      <c r="J2590" s="9">
        <v>4250</v>
      </c>
      <c r="K2590" s="10">
        <f t="shared" si="20"/>
        <v>3187.5000000000005</v>
      </c>
      <c r="L2590" s="10">
        <f t="shared" si="21"/>
        <v>1115.625</v>
      </c>
      <c r="M2590" s="11">
        <v>0.35</v>
      </c>
      <c r="O2590" s="16"/>
      <c r="P2590" s="14"/>
      <c r="Q2590" s="12"/>
      <c r="R2590" s="13"/>
    </row>
    <row r="2591" spans="1:18" ht="15.75" customHeight="1">
      <c r="A2591" s="1"/>
      <c r="B2591" s="6" t="s">
        <v>14</v>
      </c>
      <c r="C2591" s="6">
        <v>1185732</v>
      </c>
      <c r="D2591" s="7">
        <v>44517</v>
      </c>
      <c r="E2591" s="6" t="s">
        <v>46</v>
      </c>
      <c r="F2591" s="6" t="s">
        <v>94</v>
      </c>
      <c r="G2591" s="6" t="s">
        <v>95</v>
      </c>
      <c r="H2591" s="6" t="s">
        <v>22</v>
      </c>
      <c r="I2591" s="8">
        <v>0.75</v>
      </c>
      <c r="J2591" s="9">
        <v>5250</v>
      </c>
      <c r="K2591" s="10">
        <f t="shared" si="20"/>
        <v>3937.5</v>
      </c>
      <c r="L2591" s="10">
        <f t="shared" si="21"/>
        <v>1968.75</v>
      </c>
      <c r="M2591" s="11">
        <v>0.5</v>
      </c>
      <c r="O2591" s="16"/>
      <c r="P2591" s="14"/>
      <c r="Q2591" s="12"/>
      <c r="R2591" s="13"/>
    </row>
    <row r="2592" spans="1:18" ht="15.75" customHeight="1">
      <c r="A2592" s="1"/>
      <c r="B2592" s="6" t="s">
        <v>14</v>
      </c>
      <c r="C2592" s="6">
        <v>1185732</v>
      </c>
      <c r="D2592" s="7">
        <v>44546</v>
      </c>
      <c r="E2592" s="6" t="s">
        <v>46</v>
      </c>
      <c r="F2592" s="6" t="s">
        <v>94</v>
      </c>
      <c r="G2592" s="6" t="s">
        <v>95</v>
      </c>
      <c r="H2592" s="6" t="s">
        <v>17</v>
      </c>
      <c r="I2592" s="8">
        <v>0.70000000000000007</v>
      </c>
      <c r="J2592" s="9">
        <v>7750</v>
      </c>
      <c r="K2592" s="10">
        <f t="shared" si="20"/>
        <v>5425.0000000000009</v>
      </c>
      <c r="L2592" s="10">
        <f t="shared" si="21"/>
        <v>2170.0000000000005</v>
      </c>
      <c r="M2592" s="11">
        <v>0.4</v>
      </c>
      <c r="O2592" s="16"/>
      <c r="P2592" s="14"/>
      <c r="Q2592" s="12"/>
      <c r="R2592" s="13"/>
    </row>
    <row r="2593" spans="1:18" ht="15.75" customHeight="1">
      <c r="A2593" s="1"/>
      <c r="B2593" s="6" t="s">
        <v>14</v>
      </c>
      <c r="C2593" s="6">
        <v>1185732</v>
      </c>
      <c r="D2593" s="7">
        <v>44546</v>
      </c>
      <c r="E2593" s="6" t="s">
        <v>46</v>
      </c>
      <c r="F2593" s="6" t="s">
        <v>94</v>
      </c>
      <c r="G2593" s="6" t="s">
        <v>95</v>
      </c>
      <c r="H2593" s="6" t="s">
        <v>18</v>
      </c>
      <c r="I2593" s="8">
        <v>0.60000000000000009</v>
      </c>
      <c r="J2593" s="9">
        <v>5750</v>
      </c>
      <c r="K2593" s="10">
        <f t="shared" si="20"/>
        <v>3450.0000000000005</v>
      </c>
      <c r="L2593" s="10">
        <f t="shared" si="21"/>
        <v>1207.5</v>
      </c>
      <c r="M2593" s="11">
        <v>0.35</v>
      </c>
      <c r="O2593" s="16"/>
      <c r="P2593" s="14"/>
      <c r="Q2593" s="12"/>
      <c r="R2593" s="13"/>
    </row>
    <row r="2594" spans="1:18" ht="15.75" customHeight="1">
      <c r="A2594" s="1"/>
      <c r="B2594" s="6" t="s">
        <v>14</v>
      </c>
      <c r="C2594" s="6">
        <v>1185732</v>
      </c>
      <c r="D2594" s="7">
        <v>44546</v>
      </c>
      <c r="E2594" s="6" t="s">
        <v>46</v>
      </c>
      <c r="F2594" s="6" t="s">
        <v>94</v>
      </c>
      <c r="G2594" s="6" t="s">
        <v>95</v>
      </c>
      <c r="H2594" s="6" t="s">
        <v>19</v>
      </c>
      <c r="I2594" s="8">
        <v>0.60000000000000009</v>
      </c>
      <c r="J2594" s="9">
        <v>5250</v>
      </c>
      <c r="K2594" s="10">
        <f t="shared" si="20"/>
        <v>3150.0000000000005</v>
      </c>
      <c r="L2594" s="10">
        <f t="shared" si="21"/>
        <v>1260.0000000000002</v>
      </c>
      <c r="M2594" s="11">
        <v>0.4</v>
      </c>
      <c r="O2594" s="16"/>
      <c r="P2594" s="14"/>
      <c r="Q2594" s="12"/>
      <c r="R2594" s="13"/>
    </row>
    <row r="2595" spans="1:18" ht="15.75" customHeight="1">
      <c r="A2595" s="1"/>
      <c r="B2595" s="6" t="s">
        <v>14</v>
      </c>
      <c r="C2595" s="6">
        <v>1185732</v>
      </c>
      <c r="D2595" s="7">
        <v>44546</v>
      </c>
      <c r="E2595" s="6" t="s">
        <v>46</v>
      </c>
      <c r="F2595" s="6" t="s">
        <v>94</v>
      </c>
      <c r="G2595" s="6" t="s">
        <v>95</v>
      </c>
      <c r="H2595" s="6" t="s">
        <v>20</v>
      </c>
      <c r="I2595" s="8">
        <v>0.60000000000000009</v>
      </c>
      <c r="J2595" s="9">
        <v>4750</v>
      </c>
      <c r="K2595" s="10">
        <f t="shared" si="20"/>
        <v>2850.0000000000005</v>
      </c>
      <c r="L2595" s="10">
        <f t="shared" si="21"/>
        <v>1140.0000000000002</v>
      </c>
      <c r="M2595" s="11">
        <v>0.4</v>
      </c>
      <c r="O2595" s="16"/>
      <c r="P2595" s="14"/>
      <c r="Q2595" s="12"/>
      <c r="R2595" s="13"/>
    </row>
    <row r="2596" spans="1:18" ht="15.75" customHeight="1">
      <c r="A2596" s="1"/>
      <c r="B2596" s="6" t="s">
        <v>14</v>
      </c>
      <c r="C2596" s="6">
        <v>1185732</v>
      </c>
      <c r="D2596" s="7">
        <v>44546</v>
      </c>
      <c r="E2596" s="6" t="s">
        <v>46</v>
      </c>
      <c r="F2596" s="6" t="s">
        <v>94</v>
      </c>
      <c r="G2596" s="6" t="s">
        <v>95</v>
      </c>
      <c r="H2596" s="6" t="s">
        <v>21</v>
      </c>
      <c r="I2596" s="8">
        <v>0.70000000000000007</v>
      </c>
      <c r="J2596" s="9">
        <v>4750</v>
      </c>
      <c r="K2596" s="10">
        <f t="shared" si="20"/>
        <v>3325.0000000000005</v>
      </c>
      <c r="L2596" s="10">
        <f t="shared" si="21"/>
        <v>1163.75</v>
      </c>
      <c r="M2596" s="11">
        <v>0.35</v>
      </c>
      <c r="O2596" s="16"/>
      <c r="P2596" s="14"/>
      <c r="Q2596" s="12"/>
      <c r="R2596" s="13"/>
    </row>
    <row r="2597" spans="1:18" ht="15.75" customHeight="1">
      <c r="A2597" s="1"/>
      <c r="B2597" s="6" t="s">
        <v>14</v>
      </c>
      <c r="C2597" s="6">
        <v>1185732</v>
      </c>
      <c r="D2597" s="7">
        <v>44546</v>
      </c>
      <c r="E2597" s="6" t="s">
        <v>46</v>
      </c>
      <c r="F2597" s="6" t="s">
        <v>94</v>
      </c>
      <c r="G2597" s="6" t="s">
        <v>95</v>
      </c>
      <c r="H2597" s="6" t="s">
        <v>22</v>
      </c>
      <c r="I2597" s="8">
        <v>0.75</v>
      </c>
      <c r="J2597" s="9">
        <v>5750</v>
      </c>
      <c r="K2597" s="10">
        <f t="shared" si="20"/>
        <v>4312.5</v>
      </c>
      <c r="L2597" s="10">
        <f t="shared" si="21"/>
        <v>2156.25</v>
      </c>
      <c r="M2597" s="11">
        <v>0.5</v>
      </c>
      <c r="O2597" s="16"/>
      <c r="P2597" s="14"/>
      <c r="Q2597" s="12"/>
      <c r="R2597" s="13"/>
    </row>
    <row r="2598" spans="1:18" ht="15.75" customHeight="1">
      <c r="A2598" s="1" t="s">
        <v>39</v>
      </c>
      <c r="B2598" s="6" t="s">
        <v>23</v>
      </c>
      <c r="C2598" s="6">
        <v>1197831</v>
      </c>
      <c r="D2598" s="7">
        <v>44219</v>
      </c>
      <c r="E2598" s="6" t="s">
        <v>24</v>
      </c>
      <c r="F2598" s="6" t="s">
        <v>96</v>
      </c>
      <c r="G2598" s="6" t="s">
        <v>97</v>
      </c>
      <c r="H2598" s="6" t="s">
        <v>17</v>
      </c>
      <c r="I2598" s="8">
        <v>0.25000000000000006</v>
      </c>
      <c r="J2598" s="9">
        <v>6500</v>
      </c>
      <c r="K2598" s="10">
        <f t="shared" si="20"/>
        <v>1625.0000000000005</v>
      </c>
      <c r="L2598" s="10">
        <f t="shared" si="21"/>
        <v>650.00000000000023</v>
      </c>
      <c r="M2598" s="11">
        <v>0.4</v>
      </c>
      <c r="O2598" s="16"/>
      <c r="P2598" s="14"/>
      <c r="Q2598" s="12"/>
      <c r="R2598" s="13"/>
    </row>
    <row r="2599" spans="1:18" ht="15.75" customHeight="1">
      <c r="A2599" s="1"/>
      <c r="B2599" s="6" t="s">
        <v>23</v>
      </c>
      <c r="C2599" s="6">
        <v>1197831</v>
      </c>
      <c r="D2599" s="7">
        <v>44219</v>
      </c>
      <c r="E2599" s="6" t="s">
        <v>24</v>
      </c>
      <c r="F2599" s="6" t="s">
        <v>96</v>
      </c>
      <c r="G2599" s="6" t="s">
        <v>97</v>
      </c>
      <c r="H2599" s="6" t="s">
        <v>18</v>
      </c>
      <c r="I2599" s="8">
        <v>0.25000000000000006</v>
      </c>
      <c r="J2599" s="9">
        <v>4500</v>
      </c>
      <c r="K2599" s="10">
        <f t="shared" si="20"/>
        <v>1125.0000000000002</v>
      </c>
      <c r="L2599" s="10">
        <f t="shared" si="21"/>
        <v>393.75000000000006</v>
      </c>
      <c r="M2599" s="11">
        <v>0.35</v>
      </c>
      <c r="O2599" s="16"/>
      <c r="P2599" s="14"/>
      <c r="Q2599" s="12"/>
      <c r="R2599" s="13"/>
    </row>
    <row r="2600" spans="1:18" ht="15.75" customHeight="1">
      <c r="A2600" s="1"/>
      <c r="B2600" s="6" t="s">
        <v>23</v>
      </c>
      <c r="C2600" s="6">
        <v>1197831</v>
      </c>
      <c r="D2600" s="7">
        <v>44219</v>
      </c>
      <c r="E2600" s="6" t="s">
        <v>24</v>
      </c>
      <c r="F2600" s="6" t="s">
        <v>96</v>
      </c>
      <c r="G2600" s="6" t="s">
        <v>97</v>
      </c>
      <c r="H2600" s="6" t="s">
        <v>19</v>
      </c>
      <c r="I2600" s="8">
        <v>0.15000000000000008</v>
      </c>
      <c r="J2600" s="9">
        <v>4500</v>
      </c>
      <c r="K2600" s="10">
        <f t="shared" si="20"/>
        <v>675.00000000000034</v>
      </c>
      <c r="L2600" s="10">
        <f t="shared" si="21"/>
        <v>270.00000000000017</v>
      </c>
      <c r="M2600" s="11">
        <v>0.4</v>
      </c>
      <c r="O2600" s="16"/>
      <c r="P2600" s="14"/>
      <c r="Q2600" s="12"/>
      <c r="R2600" s="13"/>
    </row>
    <row r="2601" spans="1:18" ht="15.75" customHeight="1">
      <c r="A2601" s="1"/>
      <c r="B2601" s="6" t="s">
        <v>23</v>
      </c>
      <c r="C2601" s="6">
        <v>1197831</v>
      </c>
      <c r="D2601" s="7">
        <v>44219</v>
      </c>
      <c r="E2601" s="6" t="s">
        <v>24</v>
      </c>
      <c r="F2601" s="6" t="s">
        <v>96</v>
      </c>
      <c r="G2601" s="6" t="s">
        <v>97</v>
      </c>
      <c r="H2601" s="6" t="s">
        <v>20</v>
      </c>
      <c r="I2601" s="8">
        <v>0.2</v>
      </c>
      <c r="J2601" s="9">
        <v>3000</v>
      </c>
      <c r="K2601" s="10">
        <f t="shared" si="20"/>
        <v>600</v>
      </c>
      <c r="L2601" s="10">
        <f t="shared" si="21"/>
        <v>240</v>
      </c>
      <c r="M2601" s="11">
        <v>0.4</v>
      </c>
      <c r="O2601" s="16"/>
      <c r="P2601" s="14"/>
      <c r="Q2601" s="12"/>
      <c r="R2601" s="13"/>
    </row>
    <row r="2602" spans="1:18" ht="15.75" customHeight="1">
      <c r="A2602" s="1"/>
      <c r="B2602" s="6" t="s">
        <v>23</v>
      </c>
      <c r="C2602" s="6">
        <v>1197831</v>
      </c>
      <c r="D2602" s="7">
        <v>44219</v>
      </c>
      <c r="E2602" s="6" t="s">
        <v>24</v>
      </c>
      <c r="F2602" s="6" t="s">
        <v>96</v>
      </c>
      <c r="G2602" s="6" t="s">
        <v>97</v>
      </c>
      <c r="H2602" s="6" t="s">
        <v>21</v>
      </c>
      <c r="I2602" s="8">
        <v>0.35000000000000003</v>
      </c>
      <c r="J2602" s="9">
        <v>3500</v>
      </c>
      <c r="K2602" s="10">
        <f t="shared" si="20"/>
        <v>1225.0000000000002</v>
      </c>
      <c r="L2602" s="10">
        <f t="shared" si="21"/>
        <v>428.75000000000006</v>
      </c>
      <c r="M2602" s="11">
        <v>0.35</v>
      </c>
      <c r="O2602" s="16"/>
      <c r="P2602" s="14"/>
      <c r="Q2602" s="12"/>
      <c r="R2602" s="13"/>
    </row>
    <row r="2603" spans="1:18" ht="15.75" customHeight="1">
      <c r="A2603" s="1"/>
      <c r="B2603" s="6" t="s">
        <v>23</v>
      </c>
      <c r="C2603" s="6">
        <v>1197831</v>
      </c>
      <c r="D2603" s="7">
        <v>44219</v>
      </c>
      <c r="E2603" s="6" t="s">
        <v>24</v>
      </c>
      <c r="F2603" s="6" t="s">
        <v>96</v>
      </c>
      <c r="G2603" s="6" t="s">
        <v>97</v>
      </c>
      <c r="H2603" s="6" t="s">
        <v>22</v>
      </c>
      <c r="I2603" s="8">
        <v>0.25000000000000006</v>
      </c>
      <c r="J2603" s="9">
        <v>4500</v>
      </c>
      <c r="K2603" s="10">
        <f t="shared" si="20"/>
        <v>1125.0000000000002</v>
      </c>
      <c r="L2603" s="10">
        <f t="shared" si="21"/>
        <v>450.00000000000011</v>
      </c>
      <c r="M2603" s="11">
        <v>0.4</v>
      </c>
      <c r="O2603" s="16"/>
      <c r="P2603" s="14"/>
      <c r="Q2603" s="12"/>
      <c r="R2603" s="13"/>
    </row>
    <row r="2604" spans="1:18" ht="15.75" customHeight="1">
      <c r="A2604" s="1"/>
      <c r="B2604" s="6" t="s">
        <v>23</v>
      </c>
      <c r="C2604" s="6">
        <v>1197831</v>
      </c>
      <c r="D2604" s="7">
        <v>44248</v>
      </c>
      <c r="E2604" s="6" t="s">
        <v>24</v>
      </c>
      <c r="F2604" s="6" t="s">
        <v>96</v>
      </c>
      <c r="G2604" s="6" t="s">
        <v>97</v>
      </c>
      <c r="H2604" s="6" t="s">
        <v>17</v>
      </c>
      <c r="I2604" s="8">
        <v>0.25000000000000006</v>
      </c>
      <c r="J2604" s="9">
        <v>7000</v>
      </c>
      <c r="K2604" s="10">
        <f t="shared" si="20"/>
        <v>1750.0000000000005</v>
      </c>
      <c r="L2604" s="10">
        <f t="shared" si="21"/>
        <v>700.00000000000023</v>
      </c>
      <c r="M2604" s="11">
        <v>0.4</v>
      </c>
      <c r="O2604" s="16"/>
      <c r="P2604" s="14"/>
      <c r="Q2604" s="12"/>
      <c r="R2604" s="13"/>
    </row>
    <row r="2605" spans="1:18" ht="15.75" customHeight="1">
      <c r="A2605" s="1"/>
      <c r="B2605" s="6" t="s">
        <v>23</v>
      </c>
      <c r="C2605" s="6">
        <v>1197831</v>
      </c>
      <c r="D2605" s="7">
        <v>44248</v>
      </c>
      <c r="E2605" s="6" t="s">
        <v>24</v>
      </c>
      <c r="F2605" s="6" t="s">
        <v>96</v>
      </c>
      <c r="G2605" s="6" t="s">
        <v>97</v>
      </c>
      <c r="H2605" s="6" t="s">
        <v>18</v>
      </c>
      <c r="I2605" s="8">
        <v>0.25000000000000006</v>
      </c>
      <c r="J2605" s="9">
        <v>3500</v>
      </c>
      <c r="K2605" s="10">
        <f t="shared" si="20"/>
        <v>875.00000000000023</v>
      </c>
      <c r="L2605" s="10">
        <f t="shared" si="21"/>
        <v>306.25000000000006</v>
      </c>
      <c r="M2605" s="11">
        <v>0.35</v>
      </c>
      <c r="O2605" s="16"/>
      <c r="P2605" s="14"/>
      <c r="Q2605" s="12"/>
      <c r="R2605" s="13"/>
    </row>
    <row r="2606" spans="1:18" ht="15.75" customHeight="1">
      <c r="A2606" s="1"/>
      <c r="B2606" s="6" t="s">
        <v>23</v>
      </c>
      <c r="C2606" s="6">
        <v>1197831</v>
      </c>
      <c r="D2606" s="7">
        <v>44248</v>
      </c>
      <c r="E2606" s="6" t="s">
        <v>24</v>
      </c>
      <c r="F2606" s="6" t="s">
        <v>96</v>
      </c>
      <c r="G2606" s="6" t="s">
        <v>97</v>
      </c>
      <c r="H2606" s="6" t="s">
        <v>19</v>
      </c>
      <c r="I2606" s="8">
        <v>0.15000000000000008</v>
      </c>
      <c r="J2606" s="9">
        <v>4000</v>
      </c>
      <c r="K2606" s="10">
        <f t="shared" si="20"/>
        <v>600.00000000000034</v>
      </c>
      <c r="L2606" s="10">
        <f t="shared" si="21"/>
        <v>240.00000000000014</v>
      </c>
      <c r="M2606" s="11">
        <v>0.4</v>
      </c>
      <c r="O2606" s="16"/>
      <c r="P2606" s="14"/>
      <c r="Q2606" s="12"/>
      <c r="R2606" s="13"/>
    </row>
    <row r="2607" spans="1:18" ht="15.75" customHeight="1">
      <c r="A2607" s="1"/>
      <c r="B2607" s="6" t="s">
        <v>23</v>
      </c>
      <c r="C2607" s="6">
        <v>1197831</v>
      </c>
      <c r="D2607" s="7">
        <v>44248</v>
      </c>
      <c r="E2607" s="6" t="s">
        <v>24</v>
      </c>
      <c r="F2607" s="6" t="s">
        <v>96</v>
      </c>
      <c r="G2607" s="6" t="s">
        <v>97</v>
      </c>
      <c r="H2607" s="6" t="s">
        <v>20</v>
      </c>
      <c r="I2607" s="8">
        <v>0.2</v>
      </c>
      <c r="J2607" s="9">
        <v>2500</v>
      </c>
      <c r="K2607" s="10">
        <f t="shared" si="20"/>
        <v>500</v>
      </c>
      <c r="L2607" s="10">
        <f t="shared" si="21"/>
        <v>200</v>
      </c>
      <c r="M2607" s="11">
        <v>0.4</v>
      </c>
      <c r="O2607" s="16"/>
      <c r="P2607" s="14"/>
      <c r="Q2607" s="12"/>
      <c r="R2607" s="13"/>
    </row>
    <row r="2608" spans="1:18" ht="15.75" customHeight="1">
      <c r="A2608" s="1"/>
      <c r="B2608" s="6" t="s">
        <v>23</v>
      </c>
      <c r="C2608" s="6">
        <v>1197831</v>
      </c>
      <c r="D2608" s="7">
        <v>44248</v>
      </c>
      <c r="E2608" s="6" t="s">
        <v>24</v>
      </c>
      <c r="F2608" s="6" t="s">
        <v>96</v>
      </c>
      <c r="G2608" s="6" t="s">
        <v>97</v>
      </c>
      <c r="H2608" s="6" t="s">
        <v>21</v>
      </c>
      <c r="I2608" s="8">
        <v>0.35000000000000003</v>
      </c>
      <c r="J2608" s="9">
        <v>3250</v>
      </c>
      <c r="K2608" s="10">
        <f t="shared" si="20"/>
        <v>1137.5</v>
      </c>
      <c r="L2608" s="10">
        <f t="shared" si="21"/>
        <v>398.125</v>
      </c>
      <c r="M2608" s="11">
        <v>0.35</v>
      </c>
      <c r="O2608" s="16"/>
      <c r="P2608" s="14"/>
      <c r="Q2608" s="12"/>
      <c r="R2608" s="13"/>
    </row>
    <row r="2609" spans="1:18" ht="15.75" customHeight="1">
      <c r="A2609" s="1"/>
      <c r="B2609" s="6" t="s">
        <v>23</v>
      </c>
      <c r="C2609" s="6">
        <v>1197831</v>
      </c>
      <c r="D2609" s="7">
        <v>44248</v>
      </c>
      <c r="E2609" s="6" t="s">
        <v>24</v>
      </c>
      <c r="F2609" s="6" t="s">
        <v>96</v>
      </c>
      <c r="G2609" s="6" t="s">
        <v>97</v>
      </c>
      <c r="H2609" s="6" t="s">
        <v>22</v>
      </c>
      <c r="I2609" s="8">
        <v>0.2</v>
      </c>
      <c r="J2609" s="9">
        <v>4250</v>
      </c>
      <c r="K2609" s="10">
        <f t="shared" si="20"/>
        <v>850</v>
      </c>
      <c r="L2609" s="10">
        <f t="shared" si="21"/>
        <v>340</v>
      </c>
      <c r="M2609" s="11">
        <v>0.4</v>
      </c>
      <c r="O2609" s="16"/>
      <c r="P2609" s="14"/>
      <c r="Q2609" s="12"/>
      <c r="R2609" s="13"/>
    </row>
    <row r="2610" spans="1:18" ht="15.75" customHeight="1">
      <c r="A2610" s="1"/>
      <c r="B2610" s="6" t="s">
        <v>23</v>
      </c>
      <c r="C2610" s="6">
        <v>1197831</v>
      </c>
      <c r="D2610" s="7">
        <v>44274</v>
      </c>
      <c r="E2610" s="6" t="s">
        <v>24</v>
      </c>
      <c r="F2610" s="6" t="s">
        <v>96</v>
      </c>
      <c r="G2610" s="6" t="s">
        <v>97</v>
      </c>
      <c r="H2610" s="6" t="s">
        <v>17</v>
      </c>
      <c r="I2610" s="8">
        <v>0.2</v>
      </c>
      <c r="J2610" s="9">
        <v>6450</v>
      </c>
      <c r="K2610" s="10">
        <f t="shared" si="20"/>
        <v>1290</v>
      </c>
      <c r="L2610" s="10">
        <f t="shared" si="21"/>
        <v>516</v>
      </c>
      <c r="M2610" s="11">
        <v>0.4</v>
      </c>
      <c r="O2610" s="16"/>
      <c r="P2610" s="14"/>
      <c r="Q2610" s="12"/>
      <c r="R2610" s="13"/>
    </row>
    <row r="2611" spans="1:18" ht="15.75" customHeight="1">
      <c r="A2611" s="1"/>
      <c r="B2611" s="6" t="s">
        <v>23</v>
      </c>
      <c r="C2611" s="6">
        <v>1197831</v>
      </c>
      <c r="D2611" s="7">
        <v>44274</v>
      </c>
      <c r="E2611" s="6" t="s">
        <v>24</v>
      </c>
      <c r="F2611" s="6" t="s">
        <v>96</v>
      </c>
      <c r="G2611" s="6" t="s">
        <v>97</v>
      </c>
      <c r="H2611" s="6" t="s">
        <v>18</v>
      </c>
      <c r="I2611" s="8">
        <v>0.2</v>
      </c>
      <c r="J2611" s="9">
        <v>3250</v>
      </c>
      <c r="K2611" s="10">
        <f t="shared" si="20"/>
        <v>650</v>
      </c>
      <c r="L2611" s="10">
        <f t="shared" si="21"/>
        <v>227.49999999999997</v>
      </c>
      <c r="M2611" s="11">
        <v>0.35</v>
      </c>
      <c r="O2611" s="16"/>
      <c r="P2611" s="14"/>
      <c r="Q2611" s="12"/>
      <c r="R2611" s="13"/>
    </row>
    <row r="2612" spans="1:18" ht="15.75" customHeight="1">
      <c r="A2612" s="1"/>
      <c r="B2612" s="6" t="s">
        <v>23</v>
      </c>
      <c r="C2612" s="6">
        <v>1197831</v>
      </c>
      <c r="D2612" s="7">
        <v>44274</v>
      </c>
      <c r="E2612" s="6" t="s">
        <v>24</v>
      </c>
      <c r="F2612" s="6" t="s">
        <v>96</v>
      </c>
      <c r="G2612" s="6" t="s">
        <v>97</v>
      </c>
      <c r="H2612" s="6" t="s">
        <v>19</v>
      </c>
      <c r="I2612" s="8">
        <v>0.10000000000000002</v>
      </c>
      <c r="J2612" s="9">
        <v>3500</v>
      </c>
      <c r="K2612" s="10">
        <f t="shared" si="20"/>
        <v>350.00000000000006</v>
      </c>
      <c r="L2612" s="10">
        <f t="shared" si="21"/>
        <v>140.00000000000003</v>
      </c>
      <c r="M2612" s="11">
        <v>0.4</v>
      </c>
      <c r="O2612" s="16"/>
      <c r="P2612" s="14"/>
      <c r="Q2612" s="12"/>
      <c r="R2612" s="13"/>
    </row>
    <row r="2613" spans="1:18" ht="15.75" customHeight="1">
      <c r="A2613" s="1"/>
      <c r="B2613" s="6" t="s">
        <v>23</v>
      </c>
      <c r="C2613" s="6">
        <v>1197831</v>
      </c>
      <c r="D2613" s="7">
        <v>44274</v>
      </c>
      <c r="E2613" s="6" t="s">
        <v>24</v>
      </c>
      <c r="F2613" s="6" t="s">
        <v>96</v>
      </c>
      <c r="G2613" s="6" t="s">
        <v>97</v>
      </c>
      <c r="H2613" s="6" t="s">
        <v>20</v>
      </c>
      <c r="I2613" s="8">
        <v>0.19999999999999996</v>
      </c>
      <c r="J2613" s="9">
        <v>2000</v>
      </c>
      <c r="K2613" s="10">
        <f t="shared" si="20"/>
        <v>399.99999999999989</v>
      </c>
      <c r="L2613" s="10">
        <f t="shared" si="21"/>
        <v>159.99999999999997</v>
      </c>
      <c r="M2613" s="11">
        <v>0.4</v>
      </c>
      <c r="O2613" s="16"/>
      <c r="P2613" s="14"/>
      <c r="Q2613" s="12"/>
      <c r="R2613" s="13"/>
    </row>
    <row r="2614" spans="1:18" ht="15.75" customHeight="1">
      <c r="A2614" s="1"/>
      <c r="B2614" s="6" t="s">
        <v>23</v>
      </c>
      <c r="C2614" s="6">
        <v>1197831</v>
      </c>
      <c r="D2614" s="7">
        <v>44274</v>
      </c>
      <c r="E2614" s="6" t="s">
        <v>24</v>
      </c>
      <c r="F2614" s="6" t="s">
        <v>96</v>
      </c>
      <c r="G2614" s="6" t="s">
        <v>97</v>
      </c>
      <c r="H2614" s="6" t="s">
        <v>21</v>
      </c>
      <c r="I2614" s="8">
        <v>0.35000000000000009</v>
      </c>
      <c r="J2614" s="9">
        <v>2500</v>
      </c>
      <c r="K2614" s="10">
        <f t="shared" si="20"/>
        <v>875.00000000000023</v>
      </c>
      <c r="L2614" s="10">
        <f t="shared" si="21"/>
        <v>306.25000000000006</v>
      </c>
      <c r="M2614" s="11">
        <v>0.35</v>
      </c>
      <c r="O2614" s="16"/>
      <c r="P2614" s="14"/>
      <c r="Q2614" s="12"/>
      <c r="R2614" s="13"/>
    </row>
    <row r="2615" spans="1:18" ht="15.75" customHeight="1">
      <c r="A2615" s="1"/>
      <c r="B2615" s="6" t="s">
        <v>23</v>
      </c>
      <c r="C2615" s="6">
        <v>1197831</v>
      </c>
      <c r="D2615" s="7">
        <v>44274</v>
      </c>
      <c r="E2615" s="6" t="s">
        <v>24</v>
      </c>
      <c r="F2615" s="6" t="s">
        <v>96</v>
      </c>
      <c r="G2615" s="6" t="s">
        <v>97</v>
      </c>
      <c r="H2615" s="6" t="s">
        <v>22</v>
      </c>
      <c r="I2615" s="8">
        <v>0.25</v>
      </c>
      <c r="J2615" s="9">
        <v>3500</v>
      </c>
      <c r="K2615" s="10">
        <f t="shared" si="20"/>
        <v>875</v>
      </c>
      <c r="L2615" s="10">
        <f t="shared" si="21"/>
        <v>350</v>
      </c>
      <c r="M2615" s="11">
        <v>0.4</v>
      </c>
      <c r="O2615" s="16"/>
      <c r="P2615" s="14"/>
      <c r="Q2615" s="12"/>
      <c r="R2615" s="13"/>
    </row>
    <row r="2616" spans="1:18" ht="15.75" customHeight="1">
      <c r="A2616" s="1"/>
      <c r="B2616" s="6" t="s">
        <v>23</v>
      </c>
      <c r="C2616" s="6">
        <v>1197831</v>
      </c>
      <c r="D2616" s="7">
        <v>44306</v>
      </c>
      <c r="E2616" s="6" t="s">
        <v>24</v>
      </c>
      <c r="F2616" s="6" t="s">
        <v>96</v>
      </c>
      <c r="G2616" s="6" t="s">
        <v>97</v>
      </c>
      <c r="H2616" s="6" t="s">
        <v>17</v>
      </c>
      <c r="I2616" s="8">
        <v>0.25</v>
      </c>
      <c r="J2616" s="9">
        <v>6000</v>
      </c>
      <c r="K2616" s="10">
        <f t="shared" si="20"/>
        <v>1500</v>
      </c>
      <c r="L2616" s="10">
        <f t="shared" si="21"/>
        <v>600</v>
      </c>
      <c r="M2616" s="11">
        <v>0.4</v>
      </c>
      <c r="O2616" s="16"/>
      <c r="P2616" s="14"/>
      <c r="Q2616" s="12"/>
      <c r="R2616" s="13"/>
    </row>
    <row r="2617" spans="1:18" ht="15.75" customHeight="1">
      <c r="A2617" s="1"/>
      <c r="B2617" s="6" t="s">
        <v>23</v>
      </c>
      <c r="C2617" s="6">
        <v>1197831</v>
      </c>
      <c r="D2617" s="7">
        <v>44306</v>
      </c>
      <c r="E2617" s="6" t="s">
        <v>24</v>
      </c>
      <c r="F2617" s="6" t="s">
        <v>96</v>
      </c>
      <c r="G2617" s="6" t="s">
        <v>97</v>
      </c>
      <c r="H2617" s="6" t="s">
        <v>18</v>
      </c>
      <c r="I2617" s="8">
        <v>0.25</v>
      </c>
      <c r="J2617" s="9">
        <v>3000</v>
      </c>
      <c r="K2617" s="10">
        <f t="shared" si="20"/>
        <v>750</v>
      </c>
      <c r="L2617" s="10">
        <f t="shared" si="21"/>
        <v>262.5</v>
      </c>
      <c r="M2617" s="11">
        <v>0.35</v>
      </c>
      <c r="O2617" s="16"/>
      <c r="P2617" s="14"/>
      <c r="Q2617" s="12"/>
      <c r="R2617" s="13"/>
    </row>
    <row r="2618" spans="1:18" ht="15.75" customHeight="1">
      <c r="A2618" s="1"/>
      <c r="B2618" s="6" t="s">
        <v>23</v>
      </c>
      <c r="C2618" s="6">
        <v>1197831</v>
      </c>
      <c r="D2618" s="7">
        <v>44306</v>
      </c>
      <c r="E2618" s="6" t="s">
        <v>24</v>
      </c>
      <c r="F2618" s="6" t="s">
        <v>96</v>
      </c>
      <c r="G2618" s="6" t="s">
        <v>97</v>
      </c>
      <c r="H2618" s="6" t="s">
        <v>19</v>
      </c>
      <c r="I2618" s="8">
        <v>0.15000000000000002</v>
      </c>
      <c r="J2618" s="9">
        <v>3000</v>
      </c>
      <c r="K2618" s="10">
        <f t="shared" si="20"/>
        <v>450.00000000000006</v>
      </c>
      <c r="L2618" s="10">
        <f t="shared" si="21"/>
        <v>180.00000000000003</v>
      </c>
      <c r="M2618" s="11">
        <v>0.4</v>
      </c>
      <c r="O2618" s="16"/>
      <c r="P2618" s="14"/>
      <c r="Q2618" s="12"/>
      <c r="R2618" s="13"/>
    </row>
    <row r="2619" spans="1:18" ht="15.75" customHeight="1">
      <c r="A2619" s="1"/>
      <c r="B2619" s="6" t="s">
        <v>23</v>
      </c>
      <c r="C2619" s="6">
        <v>1197831</v>
      </c>
      <c r="D2619" s="7">
        <v>44306</v>
      </c>
      <c r="E2619" s="6" t="s">
        <v>24</v>
      </c>
      <c r="F2619" s="6" t="s">
        <v>96</v>
      </c>
      <c r="G2619" s="6" t="s">
        <v>97</v>
      </c>
      <c r="H2619" s="6" t="s">
        <v>20</v>
      </c>
      <c r="I2619" s="8">
        <v>0.19999999999999996</v>
      </c>
      <c r="J2619" s="9">
        <v>2250</v>
      </c>
      <c r="K2619" s="10">
        <f t="shared" si="20"/>
        <v>449.99999999999989</v>
      </c>
      <c r="L2619" s="10">
        <f t="shared" si="21"/>
        <v>179.99999999999997</v>
      </c>
      <c r="M2619" s="11">
        <v>0.4</v>
      </c>
      <c r="O2619" s="16"/>
      <c r="P2619" s="14"/>
      <c r="Q2619" s="12"/>
      <c r="R2619" s="13"/>
    </row>
    <row r="2620" spans="1:18" ht="15.75" customHeight="1">
      <c r="A2620" s="1"/>
      <c r="B2620" s="6" t="s">
        <v>23</v>
      </c>
      <c r="C2620" s="6">
        <v>1197831</v>
      </c>
      <c r="D2620" s="7">
        <v>44306</v>
      </c>
      <c r="E2620" s="6" t="s">
        <v>24</v>
      </c>
      <c r="F2620" s="6" t="s">
        <v>96</v>
      </c>
      <c r="G2620" s="6" t="s">
        <v>97</v>
      </c>
      <c r="H2620" s="6" t="s">
        <v>21</v>
      </c>
      <c r="I2620" s="8">
        <v>0.4</v>
      </c>
      <c r="J2620" s="9">
        <v>2500</v>
      </c>
      <c r="K2620" s="10">
        <f t="shared" si="20"/>
        <v>1000</v>
      </c>
      <c r="L2620" s="10">
        <f t="shared" si="21"/>
        <v>350</v>
      </c>
      <c r="M2620" s="11">
        <v>0.35</v>
      </c>
      <c r="O2620" s="16"/>
      <c r="P2620" s="14"/>
      <c r="Q2620" s="12"/>
      <c r="R2620" s="13"/>
    </row>
    <row r="2621" spans="1:18" ht="15.75" customHeight="1">
      <c r="A2621" s="1"/>
      <c r="B2621" s="6" t="s">
        <v>23</v>
      </c>
      <c r="C2621" s="6">
        <v>1197831</v>
      </c>
      <c r="D2621" s="7">
        <v>44306</v>
      </c>
      <c r="E2621" s="6" t="s">
        <v>24</v>
      </c>
      <c r="F2621" s="6" t="s">
        <v>96</v>
      </c>
      <c r="G2621" s="6" t="s">
        <v>97</v>
      </c>
      <c r="H2621" s="6" t="s">
        <v>22</v>
      </c>
      <c r="I2621" s="8">
        <v>0.30000000000000004</v>
      </c>
      <c r="J2621" s="9">
        <v>4000</v>
      </c>
      <c r="K2621" s="10">
        <f t="shared" si="20"/>
        <v>1200.0000000000002</v>
      </c>
      <c r="L2621" s="10">
        <f t="shared" si="21"/>
        <v>480.00000000000011</v>
      </c>
      <c r="M2621" s="11">
        <v>0.4</v>
      </c>
      <c r="O2621" s="16"/>
      <c r="P2621" s="14"/>
      <c r="Q2621" s="12"/>
      <c r="R2621" s="13"/>
    </row>
    <row r="2622" spans="1:18" ht="15.75" customHeight="1">
      <c r="A2622" s="1"/>
      <c r="B2622" s="6" t="s">
        <v>23</v>
      </c>
      <c r="C2622" s="6">
        <v>1197831</v>
      </c>
      <c r="D2622" s="7">
        <v>44335</v>
      </c>
      <c r="E2622" s="6" t="s">
        <v>24</v>
      </c>
      <c r="F2622" s="6" t="s">
        <v>96</v>
      </c>
      <c r="G2622" s="6" t="s">
        <v>97</v>
      </c>
      <c r="H2622" s="6" t="s">
        <v>17</v>
      </c>
      <c r="I2622" s="8">
        <v>0.4</v>
      </c>
      <c r="J2622" s="9">
        <v>6700</v>
      </c>
      <c r="K2622" s="10">
        <f t="shared" si="20"/>
        <v>2680</v>
      </c>
      <c r="L2622" s="10">
        <f t="shared" si="21"/>
        <v>1072</v>
      </c>
      <c r="M2622" s="11">
        <v>0.4</v>
      </c>
      <c r="O2622" s="16"/>
      <c r="P2622" s="14"/>
      <c r="Q2622" s="12"/>
      <c r="R2622" s="13"/>
    </row>
    <row r="2623" spans="1:18" ht="15.75" customHeight="1">
      <c r="A2623" s="1"/>
      <c r="B2623" s="6" t="s">
        <v>23</v>
      </c>
      <c r="C2623" s="6">
        <v>1197831</v>
      </c>
      <c r="D2623" s="7">
        <v>44335</v>
      </c>
      <c r="E2623" s="6" t="s">
        <v>24</v>
      </c>
      <c r="F2623" s="6" t="s">
        <v>96</v>
      </c>
      <c r="G2623" s="6" t="s">
        <v>97</v>
      </c>
      <c r="H2623" s="6" t="s">
        <v>18</v>
      </c>
      <c r="I2623" s="8">
        <v>0.4</v>
      </c>
      <c r="J2623" s="9">
        <v>3750</v>
      </c>
      <c r="K2623" s="10">
        <f t="shared" si="20"/>
        <v>1500</v>
      </c>
      <c r="L2623" s="10">
        <f t="shared" si="21"/>
        <v>525</v>
      </c>
      <c r="M2623" s="11">
        <v>0.35</v>
      </c>
      <c r="O2623" s="16"/>
      <c r="P2623" s="14"/>
      <c r="Q2623" s="12"/>
      <c r="R2623" s="13"/>
    </row>
    <row r="2624" spans="1:18" ht="15.75" customHeight="1">
      <c r="A2624" s="1"/>
      <c r="B2624" s="6" t="s">
        <v>23</v>
      </c>
      <c r="C2624" s="6">
        <v>1197831</v>
      </c>
      <c r="D2624" s="7">
        <v>44335</v>
      </c>
      <c r="E2624" s="6" t="s">
        <v>24</v>
      </c>
      <c r="F2624" s="6" t="s">
        <v>96</v>
      </c>
      <c r="G2624" s="6" t="s">
        <v>97</v>
      </c>
      <c r="H2624" s="6" t="s">
        <v>19</v>
      </c>
      <c r="I2624" s="8">
        <v>0.35000000000000003</v>
      </c>
      <c r="J2624" s="9">
        <v>3500</v>
      </c>
      <c r="K2624" s="10">
        <f t="shared" si="20"/>
        <v>1225.0000000000002</v>
      </c>
      <c r="L2624" s="10">
        <f t="shared" si="21"/>
        <v>490.00000000000011</v>
      </c>
      <c r="M2624" s="11">
        <v>0.4</v>
      </c>
      <c r="O2624" s="16"/>
      <c r="P2624" s="14"/>
      <c r="Q2624" s="12"/>
      <c r="R2624" s="13"/>
    </row>
    <row r="2625" spans="1:18" ht="15.75" customHeight="1">
      <c r="A2625" s="1"/>
      <c r="B2625" s="6" t="s">
        <v>23</v>
      </c>
      <c r="C2625" s="6">
        <v>1197831</v>
      </c>
      <c r="D2625" s="7">
        <v>44335</v>
      </c>
      <c r="E2625" s="6" t="s">
        <v>24</v>
      </c>
      <c r="F2625" s="6" t="s">
        <v>96</v>
      </c>
      <c r="G2625" s="6" t="s">
        <v>97</v>
      </c>
      <c r="H2625" s="6" t="s">
        <v>20</v>
      </c>
      <c r="I2625" s="8">
        <v>0.35000000000000003</v>
      </c>
      <c r="J2625" s="9">
        <v>3000</v>
      </c>
      <c r="K2625" s="10">
        <f t="shared" si="20"/>
        <v>1050</v>
      </c>
      <c r="L2625" s="10">
        <f t="shared" si="21"/>
        <v>420</v>
      </c>
      <c r="M2625" s="11">
        <v>0.4</v>
      </c>
      <c r="O2625" s="16"/>
      <c r="P2625" s="14"/>
      <c r="Q2625" s="12"/>
      <c r="R2625" s="13"/>
    </row>
    <row r="2626" spans="1:18" ht="15.75" customHeight="1">
      <c r="A2626" s="1"/>
      <c r="B2626" s="6" t="s">
        <v>23</v>
      </c>
      <c r="C2626" s="6">
        <v>1197831</v>
      </c>
      <c r="D2626" s="7">
        <v>44335</v>
      </c>
      <c r="E2626" s="6" t="s">
        <v>24</v>
      </c>
      <c r="F2626" s="6" t="s">
        <v>96</v>
      </c>
      <c r="G2626" s="6" t="s">
        <v>97</v>
      </c>
      <c r="H2626" s="6" t="s">
        <v>21</v>
      </c>
      <c r="I2626" s="8">
        <v>0.44999999999999996</v>
      </c>
      <c r="J2626" s="9">
        <v>3250</v>
      </c>
      <c r="K2626" s="10">
        <f t="shared" si="20"/>
        <v>1462.4999999999998</v>
      </c>
      <c r="L2626" s="10">
        <f t="shared" si="21"/>
        <v>511.87499999999989</v>
      </c>
      <c r="M2626" s="11">
        <v>0.35</v>
      </c>
      <c r="O2626" s="16"/>
      <c r="P2626" s="14"/>
      <c r="Q2626" s="12"/>
      <c r="R2626" s="13"/>
    </row>
    <row r="2627" spans="1:18" ht="15.75" customHeight="1">
      <c r="A2627" s="1"/>
      <c r="B2627" s="6" t="s">
        <v>23</v>
      </c>
      <c r="C2627" s="6">
        <v>1197831</v>
      </c>
      <c r="D2627" s="7">
        <v>44335</v>
      </c>
      <c r="E2627" s="6" t="s">
        <v>24</v>
      </c>
      <c r="F2627" s="6" t="s">
        <v>96</v>
      </c>
      <c r="G2627" s="6" t="s">
        <v>97</v>
      </c>
      <c r="H2627" s="6" t="s">
        <v>22</v>
      </c>
      <c r="I2627" s="8">
        <v>0.44999999999999996</v>
      </c>
      <c r="J2627" s="9">
        <v>4250</v>
      </c>
      <c r="K2627" s="10">
        <f t="shared" si="20"/>
        <v>1912.4999999999998</v>
      </c>
      <c r="L2627" s="10">
        <f t="shared" si="21"/>
        <v>765</v>
      </c>
      <c r="M2627" s="11">
        <v>0.4</v>
      </c>
      <c r="O2627" s="16"/>
      <c r="P2627" s="14"/>
      <c r="Q2627" s="12"/>
      <c r="R2627" s="13"/>
    </row>
    <row r="2628" spans="1:18" ht="15.75" customHeight="1">
      <c r="A2628" s="1"/>
      <c r="B2628" s="6" t="s">
        <v>23</v>
      </c>
      <c r="C2628" s="6">
        <v>1197831</v>
      </c>
      <c r="D2628" s="7">
        <v>44368</v>
      </c>
      <c r="E2628" s="6" t="s">
        <v>24</v>
      </c>
      <c r="F2628" s="6" t="s">
        <v>96</v>
      </c>
      <c r="G2628" s="6" t="s">
        <v>97</v>
      </c>
      <c r="H2628" s="6" t="s">
        <v>17</v>
      </c>
      <c r="I2628" s="8">
        <v>0.39999999999999997</v>
      </c>
      <c r="J2628" s="9">
        <v>6750</v>
      </c>
      <c r="K2628" s="10">
        <f t="shared" si="20"/>
        <v>2700</v>
      </c>
      <c r="L2628" s="10">
        <f t="shared" si="21"/>
        <v>1080</v>
      </c>
      <c r="M2628" s="11">
        <v>0.4</v>
      </c>
      <c r="O2628" s="16"/>
      <c r="P2628" s="14"/>
      <c r="Q2628" s="12"/>
      <c r="R2628" s="13"/>
    </row>
    <row r="2629" spans="1:18" ht="15.75" customHeight="1">
      <c r="A2629" s="1"/>
      <c r="B2629" s="6" t="s">
        <v>23</v>
      </c>
      <c r="C2629" s="6">
        <v>1197831</v>
      </c>
      <c r="D2629" s="7">
        <v>44368</v>
      </c>
      <c r="E2629" s="6" t="s">
        <v>24</v>
      </c>
      <c r="F2629" s="6" t="s">
        <v>96</v>
      </c>
      <c r="G2629" s="6" t="s">
        <v>97</v>
      </c>
      <c r="H2629" s="6" t="s">
        <v>18</v>
      </c>
      <c r="I2629" s="8">
        <v>0.35000000000000003</v>
      </c>
      <c r="J2629" s="9">
        <v>4250</v>
      </c>
      <c r="K2629" s="10">
        <f t="shared" si="20"/>
        <v>1487.5000000000002</v>
      </c>
      <c r="L2629" s="10">
        <f t="shared" si="21"/>
        <v>520.625</v>
      </c>
      <c r="M2629" s="11">
        <v>0.35</v>
      </c>
      <c r="O2629" s="16"/>
      <c r="P2629" s="14"/>
      <c r="Q2629" s="12"/>
      <c r="R2629" s="13"/>
    </row>
    <row r="2630" spans="1:18" ht="15.75" customHeight="1">
      <c r="A2630" s="1"/>
      <c r="B2630" s="6" t="s">
        <v>23</v>
      </c>
      <c r="C2630" s="6">
        <v>1197831</v>
      </c>
      <c r="D2630" s="7">
        <v>44368</v>
      </c>
      <c r="E2630" s="6" t="s">
        <v>24</v>
      </c>
      <c r="F2630" s="6" t="s">
        <v>96</v>
      </c>
      <c r="G2630" s="6" t="s">
        <v>97</v>
      </c>
      <c r="H2630" s="6" t="s">
        <v>19</v>
      </c>
      <c r="I2630" s="8">
        <v>0.4</v>
      </c>
      <c r="J2630" s="9">
        <v>4000</v>
      </c>
      <c r="K2630" s="10">
        <f t="shared" si="20"/>
        <v>1600</v>
      </c>
      <c r="L2630" s="10">
        <f t="shared" si="21"/>
        <v>640</v>
      </c>
      <c r="M2630" s="11">
        <v>0.4</v>
      </c>
      <c r="O2630" s="16"/>
      <c r="P2630" s="14"/>
      <c r="Q2630" s="12"/>
      <c r="R2630" s="13"/>
    </row>
    <row r="2631" spans="1:18" ht="15.75" customHeight="1">
      <c r="A2631" s="1"/>
      <c r="B2631" s="6" t="s">
        <v>23</v>
      </c>
      <c r="C2631" s="6">
        <v>1197831</v>
      </c>
      <c r="D2631" s="7">
        <v>44368</v>
      </c>
      <c r="E2631" s="6" t="s">
        <v>24</v>
      </c>
      <c r="F2631" s="6" t="s">
        <v>96</v>
      </c>
      <c r="G2631" s="6" t="s">
        <v>97</v>
      </c>
      <c r="H2631" s="6" t="s">
        <v>20</v>
      </c>
      <c r="I2631" s="8">
        <v>0.4</v>
      </c>
      <c r="J2631" s="9">
        <v>3750</v>
      </c>
      <c r="K2631" s="10">
        <f t="shared" si="20"/>
        <v>1500</v>
      </c>
      <c r="L2631" s="10">
        <f t="shared" si="21"/>
        <v>600</v>
      </c>
      <c r="M2631" s="11">
        <v>0.4</v>
      </c>
      <c r="O2631" s="16"/>
      <c r="P2631" s="14"/>
      <c r="Q2631" s="12"/>
      <c r="R2631" s="13"/>
    </row>
    <row r="2632" spans="1:18" ht="15.75" customHeight="1">
      <c r="A2632" s="1"/>
      <c r="B2632" s="6" t="s">
        <v>23</v>
      </c>
      <c r="C2632" s="6">
        <v>1197831</v>
      </c>
      <c r="D2632" s="7">
        <v>44368</v>
      </c>
      <c r="E2632" s="6" t="s">
        <v>24</v>
      </c>
      <c r="F2632" s="6" t="s">
        <v>96</v>
      </c>
      <c r="G2632" s="6" t="s">
        <v>97</v>
      </c>
      <c r="H2632" s="6" t="s">
        <v>21</v>
      </c>
      <c r="I2632" s="8">
        <v>0.54999999999999993</v>
      </c>
      <c r="J2632" s="9">
        <v>3750</v>
      </c>
      <c r="K2632" s="10">
        <f t="shared" si="20"/>
        <v>2062.4999999999995</v>
      </c>
      <c r="L2632" s="10">
        <f t="shared" si="21"/>
        <v>721.87499999999977</v>
      </c>
      <c r="M2632" s="11">
        <v>0.35</v>
      </c>
      <c r="O2632" s="16"/>
      <c r="P2632" s="14"/>
      <c r="Q2632" s="12"/>
      <c r="R2632" s="13"/>
    </row>
    <row r="2633" spans="1:18" ht="15.75" customHeight="1">
      <c r="A2633" s="1"/>
      <c r="B2633" s="6" t="s">
        <v>23</v>
      </c>
      <c r="C2633" s="6">
        <v>1197831</v>
      </c>
      <c r="D2633" s="7">
        <v>44368</v>
      </c>
      <c r="E2633" s="6" t="s">
        <v>24</v>
      </c>
      <c r="F2633" s="6" t="s">
        <v>96</v>
      </c>
      <c r="G2633" s="6" t="s">
        <v>97</v>
      </c>
      <c r="H2633" s="6" t="s">
        <v>22</v>
      </c>
      <c r="I2633" s="8">
        <v>0.6</v>
      </c>
      <c r="J2633" s="9">
        <v>5500</v>
      </c>
      <c r="K2633" s="10">
        <f t="shared" si="20"/>
        <v>3300</v>
      </c>
      <c r="L2633" s="10">
        <f t="shared" si="21"/>
        <v>1320</v>
      </c>
      <c r="M2633" s="11">
        <v>0.4</v>
      </c>
      <c r="O2633" s="16"/>
      <c r="P2633" s="14"/>
      <c r="Q2633" s="12"/>
      <c r="R2633" s="13"/>
    </row>
    <row r="2634" spans="1:18" ht="15.75" customHeight="1">
      <c r="A2634" s="1"/>
      <c r="B2634" s="6" t="s">
        <v>23</v>
      </c>
      <c r="C2634" s="6">
        <v>1197831</v>
      </c>
      <c r="D2634" s="7">
        <v>44396</v>
      </c>
      <c r="E2634" s="6" t="s">
        <v>24</v>
      </c>
      <c r="F2634" s="6" t="s">
        <v>96</v>
      </c>
      <c r="G2634" s="6" t="s">
        <v>97</v>
      </c>
      <c r="H2634" s="6" t="s">
        <v>17</v>
      </c>
      <c r="I2634" s="8">
        <v>0.54999999999999993</v>
      </c>
      <c r="J2634" s="9">
        <v>7750</v>
      </c>
      <c r="K2634" s="10">
        <f t="shared" si="20"/>
        <v>4262.4999999999991</v>
      </c>
      <c r="L2634" s="10">
        <f t="shared" si="21"/>
        <v>1704.9999999999998</v>
      </c>
      <c r="M2634" s="11">
        <v>0.4</v>
      </c>
      <c r="O2634" s="16"/>
      <c r="P2634" s="14"/>
      <c r="Q2634" s="12"/>
      <c r="R2634" s="13"/>
    </row>
    <row r="2635" spans="1:18" ht="15.75" customHeight="1">
      <c r="A2635" s="1"/>
      <c r="B2635" s="6" t="s">
        <v>23</v>
      </c>
      <c r="C2635" s="6">
        <v>1197831</v>
      </c>
      <c r="D2635" s="7">
        <v>44396</v>
      </c>
      <c r="E2635" s="6" t="s">
        <v>24</v>
      </c>
      <c r="F2635" s="6" t="s">
        <v>96</v>
      </c>
      <c r="G2635" s="6" t="s">
        <v>97</v>
      </c>
      <c r="H2635" s="6" t="s">
        <v>18</v>
      </c>
      <c r="I2635" s="8">
        <v>0.5</v>
      </c>
      <c r="J2635" s="9">
        <v>5250</v>
      </c>
      <c r="K2635" s="10">
        <f t="shared" si="20"/>
        <v>2625</v>
      </c>
      <c r="L2635" s="10">
        <f t="shared" si="21"/>
        <v>918.74999999999989</v>
      </c>
      <c r="M2635" s="11">
        <v>0.35</v>
      </c>
      <c r="O2635" s="16"/>
      <c r="P2635" s="14"/>
      <c r="Q2635" s="12"/>
      <c r="R2635" s="13"/>
    </row>
    <row r="2636" spans="1:18" ht="15.75" customHeight="1">
      <c r="A2636" s="1"/>
      <c r="B2636" s="6" t="s">
        <v>23</v>
      </c>
      <c r="C2636" s="6">
        <v>1197831</v>
      </c>
      <c r="D2636" s="7">
        <v>44396</v>
      </c>
      <c r="E2636" s="6" t="s">
        <v>24</v>
      </c>
      <c r="F2636" s="6" t="s">
        <v>96</v>
      </c>
      <c r="G2636" s="6" t="s">
        <v>97</v>
      </c>
      <c r="H2636" s="6" t="s">
        <v>19</v>
      </c>
      <c r="I2636" s="8">
        <v>0.45</v>
      </c>
      <c r="J2636" s="9">
        <v>4500</v>
      </c>
      <c r="K2636" s="10">
        <f t="shared" si="20"/>
        <v>2025</v>
      </c>
      <c r="L2636" s="10">
        <f t="shared" si="21"/>
        <v>810</v>
      </c>
      <c r="M2636" s="11">
        <v>0.4</v>
      </c>
      <c r="O2636" s="16"/>
      <c r="P2636" s="14"/>
      <c r="Q2636" s="12"/>
      <c r="R2636" s="13"/>
    </row>
    <row r="2637" spans="1:18" ht="15.75" customHeight="1">
      <c r="A2637" s="1"/>
      <c r="B2637" s="6" t="s">
        <v>23</v>
      </c>
      <c r="C2637" s="6">
        <v>1197831</v>
      </c>
      <c r="D2637" s="7">
        <v>44396</v>
      </c>
      <c r="E2637" s="6" t="s">
        <v>24</v>
      </c>
      <c r="F2637" s="6" t="s">
        <v>96</v>
      </c>
      <c r="G2637" s="6" t="s">
        <v>97</v>
      </c>
      <c r="H2637" s="6" t="s">
        <v>20</v>
      </c>
      <c r="I2637" s="8">
        <v>0.45</v>
      </c>
      <c r="J2637" s="9">
        <v>4000</v>
      </c>
      <c r="K2637" s="10">
        <f t="shared" si="20"/>
        <v>1800</v>
      </c>
      <c r="L2637" s="10">
        <f t="shared" si="21"/>
        <v>720</v>
      </c>
      <c r="M2637" s="11">
        <v>0.4</v>
      </c>
      <c r="O2637" s="16"/>
      <c r="P2637" s="14"/>
      <c r="Q2637" s="12"/>
      <c r="R2637" s="13"/>
    </row>
    <row r="2638" spans="1:18" ht="15.75" customHeight="1">
      <c r="A2638" s="1"/>
      <c r="B2638" s="6" t="s">
        <v>23</v>
      </c>
      <c r="C2638" s="6">
        <v>1197831</v>
      </c>
      <c r="D2638" s="7">
        <v>44396</v>
      </c>
      <c r="E2638" s="6" t="s">
        <v>24</v>
      </c>
      <c r="F2638" s="6" t="s">
        <v>96</v>
      </c>
      <c r="G2638" s="6" t="s">
        <v>97</v>
      </c>
      <c r="H2638" s="6" t="s">
        <v>21</v>
      </c>
      <c r="I2638" s="8">
        <v>0.6</v>
      </c>
      <c r="J2638" s="9">
        <v>4250</v>
      </c>
      <c r="K2638" s="10">
        <f t="shared" si="20"/>
        <v>2550</v>
      </c>
      <c r="L2638" s="10">
        <f t="shared" si="21"/>
        <v>892.5</v>
      </c>
      <c r="M2638" s="11">
        <v>0.35</v>
      </c>
      <c r="O2638" s="16"/>
      <c r="P2638" s="14"/>
      <c r="Q2638" s="12"/>
      <c r="R2638" s="13"/>
    </row>
    <row r="2639" spans="1:18" ht="15.75" customHeight="1">
      <c r="A2639" s="1"/>
      <c r="B2639" s="6" t="s">
        <v>23</v>
      </c>
      <c r="C2639" s="6">
        <v>1197831</v>
      </c>
      <c r="D2639" s="7">
        <v>44396</v>
      </c>
      <c r="E2639" s="6" t="s">
        <v>24</v>
      </c>
      <c r="F2639" s="6" t="s">
        <v>96</v>
      </c>
      <c r="G2639" s="6" t="s">
        <v>97</v>
      </c>
      <c r="H2639" s="6" t="s">
        <v>22</v>
      </c>
      <c r="I2639" s="8">
        <v>0.65</v>
      </c>
      <c r="J2639" s="9">
        <v>6000</v>
      </c>
      <c r="K2639" s="10">
        <f t="shared" si="20"/>
        <v>3900</v>
      </c>
      <c r="L2639" s="10">
        <f t="shared" si="21"/>
        <v>1560</v>
      </c>
      <c r="M2639" s="11">
        <v>0.4</v>
      </c>
      <c r="O2639" s="16"/>
      <c r="P2639" s="14"/>
      <c r="Q2639" s="12"/>
      <c r="R2639" s="13"/>
    </row>
    <row r="2640" spans="1:18" ht="15.75" customHeight="1">
      <c r="A2640" s="1"/>
      <c r="B2640" s="6" t="s">
        <v>23</v>
      </c>
      <c r="C2640" s="6">
        <v>1197831</v>
      </c>
      <c r="D2640" s="7">
        <v>44428</v>
      </c>
      <c r="E2640" s="6" t="s">
        <v>24</v>
      </c>
      <c r="F2640" s="6" t="s">
        <v>96</v>
      </c>
      <c r="G2640" s="6" t="s">
        <v>97</v>
      </c>
      <c r="H2640" s="6" t="s">
        <v>17</v>
      </c>
      <c r="I2640" s="8">
        <v>0.6</v>
      </c>
      <c r="J2640" s="9">
        <v>7500</v>
      </c>
      <c r="K2640" s="10">
        <f t="shared" si="20"/>
        <v>4500</v>
      </c>
      <c r="L2640" s="10">
        <f t="shared" si="21"/>
        <v>1800</v>
      </c>
      <c r="M2640" s="11">
        <v>0.4</v>
      </c>
      <c r="O2640" s="16"/>
      <c r="P2640" s="14"/>
      <c r="Q2640" s="12"/>
      <c r="R2640" s="13"/>
    </row>
    <row r="2641" spans="1:18" ht="15.75" customHeight="1">
      <c r="A2641" s="1"/>
      <c r="B2641" s="6" t="s">
        <v>23</v>
      </c>
      <c r="C2641" s="6">
        <v>1197831</v>
      </c>
      <c r="D2641" s="7">
        <v>44428</v>
      </c>
      <c r="E2641" s="6" t="s">
        <v>24</v>
      </c>
      <c r="F2641" s="6" t="s">
        <v>96</v>
      </c>
      <c r="G2641" s="6" t="s">
        <v>97</v>
      </c>
      <c r="H2641" s="6" t="s">
        <v>18</v>
      </c>
      <c r="I2641" s="8">
        <v>0.55000000000000004</v>
      </c>
      <c r="J2641" s="9">
        <v>5250</v>
      </c>
      <c r="K2641" s="10">
        <f t="shared" si="20"/>
        <v>2887.5000000000005</v>
      </c>
      <c r="L2641" s="10">
        <f t="shared" si="21"/>
        <v>1010.6250000000001</v>
      </c>
      <c r="M2641" s="11">
        <v>0.35</v>
      </c>
      <c r="O2641" s="16"/>
      <c r="P2641" s="14"/>
      <c r="Q2641" s="12"/>
      <c r="R2641" s="13"/>
    </row>
    <row r="2642" spans="1:18" ht="15.75" customHeight="1">
      <c r="A2642" s="1"/>
      <c r="B2642" s="6" t="s">
        <v>23</v>
      </c>
      <c r="C2642" s="6">
        <v>1197831</v>
      </c>
      <c r="D2642" s="7">
        <v>44428</v>
      </c>
      <c r="E2642" s="6" t="s">
        <v>24</v>
      </c>
      <c r="F2642" s="6" t="s">
        <v>96</v>
      </c>
      <c r="G2642" s="6" t="s">
        <v>97</v>
      </c>
      <c r="H2642" s="6" t="s">
        <v>19</v>
      </c>
      <c r="I2642" s="8">
        <v>0.5</v>
      </c>
      <c r="J2642" s="9">
        <v>4500</v>
      </c>
      <c r="K2642" s="10">
        <f t="shared" si="20"/>
        <v>2250</v>
      </c>
      <c r="L2642" s="10">
        <f t="shared" si="21"/>
        <v>900</v>
      </c>
      <c r="M2642" s="11">
        <v>0.4</v>
      </c>
      <c r="O2642" s="16"/>
      <c r="P2642" s="14"/>
      <c r="Q2642" s="12"/>
      <c r="R2642" s="13"/>
    </row>
    <row r="2643" spans="1:18" ht="15.75" customHeight="1">
      <c r="A2643" s="1"/>
      <c r="B2643" s="6" t="s">
        <v>23</v>
      </c>
      <c r="C2643" s="6">
        <v>1197831</v>
      </c>
      <c r="D2643" s="7">
        <v>44428</v>
      </c>
      <c r="E2643" s="6" t="s">
        <v>24</v>
      </c>
      <c r="F2643" s="6" t="s">
        <v>96</v>
      </c>
      <c r="G2643" s="6" t="s">
        <v>97</v>
      </c>
      <c r="H2643" s="6" t="s">
        <v>20</v>
      </c>
      <c r="I2643" s="8">
        <v>0.4</v>
      </c>
      <c r="J2643" s="9">
        <v>4000</v>
      </c>
      <c r="K2643" s="10">
        <f t="shared" si="20"/>
        <v>1600</v>
      </c>
      <c r="L2643" s="10">
        <f t="shared" si="21"/>
        <v>640</v>
      </c>
      <c r="M2643" s="11">
        <v>0.4</v>
      </c>
      <c r="O2643" s="16"/>
      <c r="P2643" s="14"/>
      <c r="Q2643" s="12"/>
      <c r="R2643" s="13"/>
    </row>
    <row r="2644" spans="1:18" ht="15.75" customHeight="1">
      <c r="A2644" s="1"/>
      <c r="B2644" s="6" t="s">
        <v>23</v>
      </c>
      <c r="C2644" s="6">
        <v>1197831</v>
      </c>
      <c r="D2644" s="7">
        <v>44428</v>
      </c>
      <c r="E2644" s="6" t="s">
        <v>24</v>
      </c>
      <c r="F2644" s="6" t="s">
        <v>96</v>
      </c>
      <c r="G2644" s="6" t="s">
        <v>97</v>
      </c>
      <c r="H2644" s="6" t="s">
        <v>21</v>
      </c>
      <c r="I2644" s="8">
        <v>0.5</v>
      </c>
      <c r="J2644" s="9">
        <v>3750</v>
      </c>
      <c r="K2644" s="10">
        <f t="shared" si="20"/>
        <v>1875</v>
      </c>
      <c r="L2644" s="10">
        <f t="shared" si="21"/>
        <v>656.25</v>
      </c>
      <c r="M2644" s="11">
        <v>0.35</v>
      </c>
      <c r="O2644" s="16"/>
      <c r="P2644" s="14"/>
      <c r="Q2644" s="12"/>
      <c r="R2644" s="13"/>
    </row>
    <row r="2645" spans="1:18" ht="15.75" customHeight="1">
      <c r="A2645" s="1"/>
      <c r="B2645" s="6" t="s">
        <v>23</v>
      </c>
      <c r="C2645" s="6">
        <v>1197831</v>
      </c>
      <c r="D2645" s="7">
        <v>44428</v>
      </c>
      <c r="E2645" s="6" t="s">
        <v>24</v>
      </c>
      <c r="F2645" s="6" t="s">
        <v>96</v>
      </c>
      <c r="G2645" s="6" t="s">
        <v>97</v>
      </c>
      <c r="H2645" s="6" t="s">
        <v>22</v>
      </c>
      <c r="I2645" s="8">
        <v>0.55000000000000004</v>
      </c>
      <c r="J2645" s="9">
        <v>5500</v>
      </c>
      <c r="K2645" s="10">
        <f t="shared" si="20"/>
        <v>3025.0000000000005</v>
      </c>
      <c r="L2645" s="10">
        <f t="shared" si="21"/>
        <v>1210.0000000000002</v>
      </c>
      <c r="M2645" s="11">
        <v>0.4</v>
      </c>
      <c r="O2645" s="16"/>
      <c r="P2645" s="14"/>
      <c r="Q2645" s="12"/>
      <c r="R2645" s="13"/>
    </row>
    <row r="2646" spans="1:18" ht="15.75" customHeight="1">
      <c r="A2646" s="1"/>
      <c r="B2646" s="6" t="s">
        <v>23</v>
      </c>
      <c r="C2646" s="6">
        <v>1197831</v>
      </c>
      <c r="D2646" s="7">
        <v>44458</v>
      </c>
      <c r="E2646" s="6" t="s">
        <v>24</v>
      </c>
      <c r="F2646" s="6" t="s">
        <v>96</v>
      </c>
      <c r="G2646" s="6" t="s">
        <v>97</v>
      </c>
      <c r="H2646" s="6" t="s">
        <v>17</v>
      </c>
      <c r="I2646" s="8">
        <v>0.5</v>
      </c>
      <c r="J2646" s="9">
        <v>6500</v>
      </c>
      <c r="K2646" s="10">
        <f t="shared" si="20"/>
        <v>3250</v>
      </c>
      <c r="L2646" s="10">
        <f t="shared" si="21"/>
        <v>1300</v>
      </c>
      <c r="M2646" s="11">
        <v>0.4</v>
      </c>
      <c r="O2646" s="16"/>
      <c r="P2646" s="14"/>
      <c r="Q2646" s="12"/>
      <c r="R2646" s="13"/>
    </row>
    <row r="2647" spans="1:18" ht="15.75" customHeight="1">
      <c r="A2647" s="1"/>
      <c r="B2647" s="6" t="s">
        <v>23</v>
      </c>
      <c r="C2647" s="6">
        <v>1197831</v>
      </c>
      <c r="D2647" s="7">
        <v>44458</v>
      </c>
      <c r="E2647" s="6" t="s">
        <v>24</v>
      </c>
      <c r="F2647" s="6" t="s">
        <v>96</v>
      </c>
      <c r="G2647" s="6" t="s">
        <v>97</v>
      </c>
      <c r="H2647" s="6" t="s">
        <v>18</v>
      </c>
      <c r="I2647" s="8">
        <v>0.40000000000000013</v>
      </c>
      <c r="J2647" s="9">
        <v>4500</v>
      </c>
      <c r="K2647" s="10">
        <f t="shared" si="20"/>
        <v>1800.0000000000007</v>
      </c>
      <c r="L2647" s="10">
        <f t="shared" si="21"/>
        <v>630.00000000000023</v>
      </c>
      <c r="M2647" s="11">
        <v>0.35</v>
      </c>
      <c r="O2647" s="16"/>
      <c r="P2647" s="14"/>
      <c r="Q2647" s="12"/>
      <c r="R2647" s="13"/>
    </row>
    <row r="2648" spans="1:18" ht="15.75" customHeight="1">
      <c r="A2648" s="1"/>
      <c r="B2648" s="6" t="s">
        <v>23</v>
      </c>
      <c r="C2648" s="6">
        <v>1197831</v>
      </c>
      <c r="D2648" s="7">
        <v>44458</v>
      </c>
      <c r="E2648" s="6" t="s">
        <v>24</v>
      </c>
      <c r="F2648" s="6" t="s">
        <v>96</v>
      </c>
      <c r="G2648" s="6" t="s">
        <v>97</v>
      </c>
      <c r="H2648" s="6" t="s">
        <v>19</v>
      </c>
      <c r="I2648" s="8">
        <v>0.15000000000000008</v>
      </c>
      <c r="J2648" s="9">
        <v>3500</v>
      </c>
      <c r="K2648" s="10">
        <f t="shared" si="20"/>
        <v>525.00000000000023</v>
      </c>
      <c r="L2648" s="10">
        <f t="shared" si="21"/>
        <v>210.00000000000011</v>
      </c>
      <c r="M2648" s="11">
        <v>0.4</v>
      </c>
      <c r="O2648" s="16"/>
      <c r="P2648" s="14"/>
      <c r="Q2648" s="12"/>
      <c r="R2648" s="13"/>
    </row>
    <row r="2649" spans="1:18" ht="15.75" customHeight="1">
      <c r="A2649" s="1"/>
      <c r="B2649" s="6" t="s">
        <v>23</v>
      </c>
      <c r="C2649" s="6">
        <v>1197831</v>
      </c>
      <c r="D2649" s="7">
        <v>44458</v>
      </c>
      <c r="E2649" s="6" t="s">
        <v>24</v>
      </c>
      <c r="F2649" s="6" t="s">
        <v>96</v>
      </c>
      <c r="G2649" s="6" t="s">
        <v>97</v>
      </c>
      <c r="H2649" s="6" t="s">
        <v>20</v>
      </c>
      <c r="I2649" s="8">
        <v>0.15000000000000008</v>
      </c>
      <c r="J2649" s="9">
        <v>3250</v>
      </c>
      <c r="K2649" s="10">
        <f t="shared" si="20"/>
        <v>487.50000000000023</v>
      </c>
      <c r="L2649" s="10">
        <f t="shared" si="21"/>
        <v>195.00000000000011</v>
      </c>
      <c r="M2649" s="11">
        <v>0.4</v>
      </c>
      <c r="O2649" s="16"/>
      <c r="P2649" s="14"/>
      <c r="Q2649" s="12"/>
      <c r="R2649" s="13"/>
    </row>
    <row r="2650" spans="1:18" ht="15.75" customHeight="1">
      <c r="A2650" s="1"/>
      <c r="B2650" s="6" t="s">
        <v>23</v>
      </c>
      <c r="C2650" s="6">
        <v>1197831</v>
      </c>
      <c r="D2650" s="7">
        <v>44458</v>
      </c>
      <c r="E2650" s="6" t="s">
        <v>24</v>
      </c>
      <c r="F2650" s="6" t="s">
        <v>96</v>
      </c>
      <c r="G2650" s="6" t="s">
        <v>97</v>
      </c>
      <c r="H2650" s="6" t="s">
        <v>21</v>
      </c>
      <c r="I2650" s="8">
        <v>0.25000000000000006</v>
      </c>
      <c r="J2650" s="9">
        <v>3250</v>
      </c>
      <c r="K2650" s="10">
        <f t="shared" si="20"/>
        <v>812.50000000000023</v>
      </c>
      <c r="L2650" s="10">
        <f t="shared" si="21"/>
        <v>284.37500000000006</v>
      </c>
      <c r="M2650" s="11">
        <v>0.35</v>
      </c>
      <c r="O2650" s="16"/>
      <c r="P2650" s="14"/>
      <c r="Q2650" s="12"/>
      <c r="R2650" s="13"/>
    </row>
    <row r="2651" spans="1:18" ht="15.75" customHeight="1">
      <c r="A2651" s="1"/>
      <c r="B2651" s="6" t="s">
        <v>23</v>
      </c>
      <c r="C2651" s="6">
        <v>1197831</v>
      </c>
      <c r="D2651" s="7">
        <v>44458</v>
      </c>
      <c r="E2651" s="6" t="s">
        <v>24</v>
      </c>
      <c r="F2651" s="6" t="s">
        <v>96</v>
      </c>
      <c r="G2651" s="6" t="s">
        <v>97</v>
      </c>
      <c r="H2651" s="6" t="s">
        <v>22</v>
      </c>
      <c r="I2651" s="8">
        <v>0.3000000000000001</v>
      </c>
      <c r="J2651" s="9">
        <v>4250</v>
      </c>
      <c r="K2651" s="10">
        <f t="shared" si="20"/>
        <v>1275.0000000000005</v>
      </c>
      <c r="L2651" s="10">
        <f t="shared" si="21"/>
        <v>510.00000000000023</v>
      </c>
      <c r="M2651" s="11">
        <v>0.4</v>
      </c>
      <c r="O2651" s="16"/>
      <c r="P2651" s="14"/>
      <c r="Q2651" s="12"/>
      <c r="R2651" s="13"/>
    </row>
    <row r="2652" spans="1:18" ht="15.75" customHeight="1">
      <c r="A2652" s="1"/>
      <c r="B2652" s="6" t="s">
        <v>23</v>
      </c>
      <c r="C2652" s="6">
        <v>1197831</v>
      </c>
      <c r="D2652" s="7">
        <v>44490</v>
      </c>
      <c r="E2652" s="6" t="s">
        <v>24</v>
      </c>
      <c r="F2652" s="6" t="s">
        <v>96</v>
      </c>
      <c r="G2652" s="6" t="s">
        <v>97</v>
      </c>
      <c r="H2652" s="6" t="s">
        <v>17</v>
      </c>
      <c r="I2652" s="8">
        <v>0.3000000000000001</v>
      </c>
      <c r="J2652" s="9">
        <v>6000</v>
      </c>
      <c r="K2652" s="10">
        <f t="shared" si="20"/>
        <v>1800.0000000000007</v>
      </c>
      <c r="L2652" s="10">
        <f t="shared" si="21"/>
        <v>720.00000000000034</v>
      </c>
      <c r="M2652" s="11">
        <v>0.4</v>
      </c>
      <c r="O2652" s="16"/>
      <c r="P2652" s="14"/>
      <c r="Q2652" s="12"/>
      <c r="R2652" s="13"/>
    </row>
    <row r="2653" spans="1:18" ht="15.75" customHeight="1">
      <c r="A2653" s="1"/>
      <c r="B2653" s="6" t="s">
        <v>23</v>
      </c>
      <c r="C2653" s="6">
        <v>1197831</v>
      </c>
      <c r="D2653" s="7">
        <v>44490</v>
      </c>
      <c r="E2653" s="6" t="s">
        <v>24</v>
      </c>
      <c r="F2653" s="6" t="s">
        <v>96</v>
      </c>
      <c r="G2653" s="6" t="s">
        <v>97</v>
      </c>
      <c r="H2653" s="6" t="s">
        <v>18</v>
      </c>
      <c r="I2653" s="8">
        <v>0.20000000000000012</v>
      </c>
      <c r="J2653" s="9">
        <v>4250</v>
      </c>
      <c r="K2653" s="10">
        <f t="shared" si="20"/>
        <v>850.00000000000057</v>
      </c>
      <c r="L2653" s="10">
        <f t="shared" si="21"/>
        <v>297.50000000000017</v>
      </c>
      <c r="M2653" s="11">
        <v>0.35</v>
      </c>
      <c r="O2653" s="16"/>
      <c r="P2653" s="14"/>
      <c r="Q2653" s="12"/>
      <c r="R2653" s="13"/>
    </row>
    <row r="2654" spans="1:18" ht="15.75" customHeight="1">
      <c r="A2654" s="1"/>
      <c r="B2654" s="6" t="s">
        <v>23</v>
      </c>
      <c r="C2654" s="6">
        <v>1197831</v>
      </c>
      <c r="D2654" s="7">
        <v>44490</v>
      </c>
      <c r="E2654" s="6" t="s">
        <v>24</v>
      </c>
      <c r="F2654" s="6" t="s">
        <v>96</v>
      </c>
      <c r="G2654" s="6" t="s">
        <v>97</v>
      </c>
      <c r="H2654" s="6" t="s">
        <v>19</v>
      </c>
      <c r="I2654" s="8">
        <v>0.20000000000000012</v>
      </c>
      <c r="J2654" s="9">
        <v>3000</v>
      </c>
      <c r="K2654" s="10">
        <f t="shared" si="20"/>
        <v>600.00000000000034</v>
      </c>
      <c r="L2654" s="10">
        <f t="shared" si="21"/>
        <v>240.00000000000014</v>
      </c>
      <c r="M2654" s="11">
        <v>0.4</v>
      </c>
      <c r="O2654" s="16"/>
      <c r="P2654" s="14"/>
      <c r="Q2654" s="12"/>
      <c r="R2654" s="13"/>
    </row>
    <row r="2655" spans="1:18" ht="15.75" customHeight="1">
      <c r="A2655" s="1"/>
      <c r="B2655" s="6" t="s">
        <v>23</v>
      </c>
      <c r="C2655" s="6">
        <v>1197831</v>
      </c>
      <c r="D2655" s="7">
        <v>44490</v>
      </c>
      <c r="E2655" s="6" t="s">
        <v>24</v>
      </c>
      <c r="F2655" s="6" t="s">
        <v>96</v>
      </c>
      <c r="G2655" s="6" t="s">
        <v>97</v>
      </c>
      <c r="H2655" s="6" t="s">
        <v>20</v>
      </c>
      <c r="I2655" s="8">
        <v>0.20000000000000012</v>
      </c>
      <c r="J2655" s="9">
        <v>2750</v>
      </c>
      <c r="K2655" s="10">
        <f t="shared" si="20"/>
        <v>550.00000000000034</v>
      </c>
      <c r="L2655" s="10">
        <f t="shared" si="21"/>
        <v>220.00000000000014</v>
      </c>
      <c r="M2655" s="11">
        <v>0.4</v>
      </c>
      <c r="O2655" s="16"/>
      <c r="P2655" s="14"/>
      <c r="Q2655" s="12"/>
      <c r="R2655" s="13"/>
    </row>
    <row r="2656" spans="1:18" ht="15.75" customHeight="1">
      <c r="A2656" s="1"/>
      <c r="B2656" s="6" t="s">
        <v>23</v>
      </c>
      <c r="C2656" s="6">
        <v>1197831</v>
      </c>
      <c r="D2656" s="7">
        <v>44490</v>
      </c>
      <c r="E2656" s="6" t="s">
        <v>24</v>
      </c>
      <c r="F2656" s="6" t="s">
        <v>96</v>
      </c>
      <c r="G2656" s="6" t="s">
        <v>97</v>
      </c>
      <c r="H2656" s="6" t="s">
        <v>21</v>
      </c>
      <c r="I2656" s="8">
        <v>0.3000000000000001</v>
      </c>
      <c r="J2656" s="9">
        <v>2750</v>
      </c>
      <c r="K2656" s="10">
        <f t="shared" si="20"/>
        <v>825.00000000000023</v>
      </c>
      <c r="L2656" s="10">
        <f t="shared" si="21"/>
        <v>288.75000000000006</v>
      </c>
      <c r="M2656" s="11">
        <v>0.35</v>
      </c>
      <c r="O2656" s="16"/>
      <c r="P2656" s="14"/>
      <c r="Q2656" s="12"/>
      <c r="R2656" s="13"/>
    </row>
    <row r="2657" spans="1:18" ht="15.75" customHeight="1">
      <c r="A2657" s="1"/>
      <c r="B2657" s="6" t="s">
        <v>23</v>
      </c>
      <c r="C2657" s="6">
        <v>1197831</v>
      </c>
      <c r="D2657" s="7">
        <v>44490</v>
      </c>
      <c r="E2657" s="6" t="s">
        <v>24</v>
      </c>
      <c r="F2657" s="6" t="s">
        <v>96</v>
      </c>
      <c r="G2657" s="6" t="s">
        <v>97</v>
      </c>
      <c r="H2657" s="6" t="s">
        <v>22</v>
      </c>
      <c r="I2657" s="8">
        <v>0.30000000000000004</v>
      </c>
      <c r="J2657" s="9">
        <v>4000</v>
      </c>
      <c r="K2657" s="10">
        <f t="shared" si="20"/>
        <v>1200.0000000000002</v>
      </c>
      <c r="L2657" s="10">
        <f t="shared" si="21"/>
        <v>480.00000000000011</v>
      </c>
      <c r="M2657" s="11">
        <v>0.4</v>
      </c>
      <c r="O2657" s="16"/>
      <c r="P2657" s="14"/>
      <c r="Q2657" s="12"/>
      <c r="R2657" s="13"/>
    </row>
    <row r="2658" spans="1:18" ht="15.75" customHeight="1">
      <c r="A2658" s="1"/>
      <c r="B2658" s="6" t="s">
        <v>23</v>
      </c>
      <c r="C2658" s="6">
        <v>1197831</v>
      </c>
      <c r="D2658" s="7">
        <v>44520</v>
      </c>
      <c r="E2658" s="6" t="s">
        <v>24</v>
      </c>
      <c r="F2658" s="6" t="s">
        <v>96</v>
      </c>
      <c r="G2658" s="6" t="s">
        <v>97</v>
      </c>
      <c r="H2658" s="6" t="s">
        <v>17</v>
      </c>
      <c r="I2658" s="8">
        <v>0.25000000000000011</v>
      </c>
      <c r="J2658" s="9">
        <v>5500</v>
      </c>
      <c r="K2658" s="10">
        <f t="shared" si="20"/>
        <v>1375.0000000000007</v>
      </c>
      <c r="L2658" s="10">
        <f t="shared" si="21"/>
        <v>550.00000000000034</v>
      </c>
      <c r="M2658" s="11">
        <v>0.4</v>
      </c>
      <c r="O2658" s="16"/>
      <c r="P2658" s="14"/>
      <c r="Q2658" s="12"/>
      <c r="R2658" s="13"/>
    </row>
    <row r="2659" spans="1:18" ht="15.75" customHeight="1">
      <c r="A2659" s="1"/>
      <c r="B2659" s="6" t="s">
        <v>23</v>
      </c>
      <c r="C2659" s="6">
        <v>1197831</v>
      </c>
      <c r="D2659" s="7">
        <v>44520</v>
      </c>
      <c r="E2659" s="6" t="s">
        <v>24</v>
      </c>
      <c r="F2659" s="6" t="s">
        <v>96</v>
      </c>
      <c r="G2659" s="6" t="s">
        <v>97</v>
      </c>
      <c r="H2659" s="6" t="s">
        <v>18</v>
      </c>
      <c r="I2659" s="8">
        <v>0.15000000000000013</v>
      </c>
      <c r="J2659" s="9">
        <v>3750</v>
      </c>
      <c r="K2659" s="10">
        <f t="shared" si="20"/>
        <v>562.50000000000045</v>
      </c>
      <c r="L2659" s="10">
        <f t="shared" si="21"/>
        <v>196.87500000000014</v>
      </c>
      <c r="M2659" s="11">
        <v>0.35</v>
      </c>
      <c r="O2659" s="16"/>
      <c r="P2659" s="14"/>
      <c r="Q2659" s="12"/>
      <c r="R2659" s="13"/>
    </row>
    <row r="2660" spans="1:18" ht="15.75" customHeight="1">
      <c r="A2660" s="1"/>
      <c r="B2660" s="6" t="s">
        <v>23</v>
      </c>
      <c r="C2660" s="6">
        <v>1197831</v>
      </c>
      <c r="D2660" s="7">
        <v>44520</v>
      </c>
      <c r="E2660" s="6" t="s">
        <v>24</v>
      </c>
      <c r="F2660" s="6" t="s">
        <v>96</v>
      </c>
      <c r="G2660" s="6" t="s">
        <v>97</v>
      </c>
      <c r="H2660" s="6" t="s">
        <v>19</v>
      </c>
      <c r="I2660" s="8">
        <v>0.25000000000000017</v>
      </c>
      <c r="J2660" s="9">
        <v>3200</v>
      </c>
      <c r="K2660" s="10">
        <f t="shared" si="20"/>
        <v>800.00000000000057</v>
      </c>
      <c r="L2660" s="10">
        <f t="shared" si="21"/>
        <v>320.00000000000023</v>
      </c>
      <c r="M2660" s="11">
        <v>0.4</v>
      </c>
      <c r="O2660" s="16"/>
      <c r="P2660" s="14"/>
      <c r="Q2660" s="12"/>
      <c r="R2660" s="13"/>
    </row>
    <row r="2661" spans="1:18" ht="15.75" customHeight="1">
      <c r="A2661" s="1"/>
      <c r="B2661" s="6" t="s">
        <v>23</v>
      </c>
      <c r="C2661" s="6">
        <v>1197831</v>
      </c>
      <c r="D2661" s="7">
        <v>44520</v>
      </c>
      <c r="E2661" s="6" t="s">
        <v>24</v>
      </c>
      <c r="F2661" s="6" t="s">
        <v>96</v>
      </c>
      <c r="G2661" s="6" t="s">
        <v>97</v>
      </c>
      <c r="H2661" s="6" t="s">
        <v>20</v>
      </c>
      <c r="I2661" s="8">
        <v>0.55000000000000016</v>
      </c>
      <c r="J2661" s="9">
        <v>3750</v>
      </c>
      <c r="K2661" s="10">
        <f t="shared" si="20"/>
        <v>2062.5000000000005</v>
      </c>
      <c r="L2661" s="10">
        <f t="shared" si="21"/>
        <v>825.00000000000023</v>
      </c>
      <c r="M2661" s="11">
        <v>0.4</v>
      </c>
      <c r="O2661" s="16"/>
      <c r="P2661" s="14"/>
      <c r="Q2661" s="12"/>
      <c r="R2661" s="13"/>
    </row>
    <row r="2662" spans="1:18" ht="15.75" customHeight="1">
      <c r="A2662" s="1"/>
      <c r="B2662" s="6" t="s">
        <v>23</v>
      </c>
      <c r="C2662" s="6">
        <v>1197831</v>
      </c>
      <c r="D2662" s="7">
        <v>44520</v>
      </c>
      <c r="E2662" s="6" t="s">
        <v>24</v>
      </c>
      <c r="F2662" s="6" t="s">
        <v>96</v>
      </c>
      <c r="G2662" s="6" t="s">
        <v>97</v>
      </c>
      <c r="H2662" s="6" t="s">
        <v>21</v>
      </c>
      <c r="I2662" s="8">
        <v>0.75000000000000011</v>
      </c>
      <c r="J2662" s="9">
        <v>3500</v>
      </c>
      <c r="K2662" s="10">
        <f t="shared" si="20"/>
        <v>2625.0000000000005</v>
      </c>
      <c r="L2662" s="10">
        <f t="shared" si="21"/>
        <v>918.75000000000011</v>
      </c>
      <c r="M2662" s="11">
        <v>0.35</v>
      </c>
      <c r="O2662" s="16"/>
      <c r="P2662" s="14"/>
      <c r="Q2662" s="12"/>
      <c r="R2662" s="13"/>
    </row>
    <row r="2663" spans="1:18" ht="15.75" customHeight="1">
      <c r="A2663" s="1"/>
      <c r="B2663" s="6" t="s">
        <v>23</v>
      </c>
      <c r="C2663" s="6">
        <v>1197831</v>
      </c>
      <c r="D2663" s="7">
        <v>44520</v>
      </c>
      <c r="E2663" s="6" t="s">
        <v>24</v>
      </c>
      <c r="F2663" s="6" t="s">
        <v>96</v>
      </c>
      <c r="G2663" s="6" t="s">
        <v>97</v>
      </c>
      <c r="H2663" s="6" t="s">
        <v>22</v>
      </c>
      <c r="I2663" s="8">
        <v>0.75</v>
      </c>
      <c r="J2663" s="9">
        <v>4500</v>
      </c>
      <c r="K2663" s="10">
        <f t="shared" si="20"/>
        <v>3375</v>
      </c>
      <c r="L2663" s="10">
        <f t="shared" si="21"/>
        <v>1350</v>
      </c>
      <c r="M2663" s="11">
        <v>0.4</v>
      </c>
      <c r="O2663" s="16"/>
      <c r="P2663" s="14"/>
      <c r="Q2663" s="12"/>
      <c r="R2663" s="13"/>
    </row>
    <row r="2664" spans="1:18" ht="15.75" customHeight="1">
      <c r="A2664" s="1"/>
      <c r="B2664" s="6" t="s">
        <v>23</v>
      </c>
      <c r="C2664" s="6">
        <v>1197831</v>
      </c>
      <c r="D2664" s="7">
        <v>44549</v>
      </c>
      <c r="E2664" s="6" t="s">
        <v>24</v>
      </c>
      <c r="F2664" s="6" t="s">
        <v>96</v>
      </c>
      <c r="G2664" s="6" t="s">
        <v>97</v>
      </c>
      <c r="H2664" s="6" t="s">
        <v>17</v>
      </c>
      <c r="I2664" s="8">
        <v>0.70000000000000007</v>
      </c>
      <c r="J2664" s="9">
        <v>7000</v>
      </c>
      <c r="K2664" s="10">
        <f t="shared" si="20"/>
        <v>4900.0000000000009</v>
      </c>
      <c r="L2664" s="10">
        <f t="shared" si="21"/>
        <v>1960.0000000000005</v>
      </c>
      <c r="M2664" s="11">
        <v>0.4</v>
      </c>
      <c r="O2664" s="16"/>
      <c r="P2664" s="14"/>
      <c r="Q2664" s="12"/>
      <c r="R2664" s="13"/>
    </row>
    <row r="2665" spans="1:18" ht="15.75" customHeight="1">
      <c r="A2665" s="1"/>
      <c r="B2665" s="6" t="s">
        <v>23</v>
      </c>
      <c r="C2665" s="6">
        <v>1197831</v>
      </c>
      <c r="D2665" s="7">
        <v>44549</v>
      </c>
      <c r="E2665" s="6" t="s">
        <v>24</v>
      </c>
      <c r="F2665" s="6" t="s">
        <v>96</v>
      </c>
      <c r="G2665" s="6" t="s">
        <v>97</v>
      </c>
      <c r="H2665" s="6" t="s">
        <v>18</v>
      </c>
      <c r="I2665" s="8">
        <v>0.60000000000000009</v>
      </c>
      <c r="J2665" s="9">
        <v>5000</v>
      </c>
      <c r="K2665" s="10">
        <f t="shared" si="20"/>
        <v>3000.0000000000005</v>
      </c>
      <c r="L2665" s="10">
        <f t="shared" si="21"/>
        <v>1050</v>
      </c>
      <c r="M2665" s="11">
        <v>0.35</v>
      </c>
      <c r="O2665" s="16"/>
      <c r="P2665" s="14"/>
      <c r="Q2665" s="12"/>
      <c r="R2665" s="13"/>
    </row>
    <row r="2666" spans="1:18" ht="15.75" customHeight="1">
      <c r="A2666" s="1"/>
      <c r="B2666" s="6" t="s">
        <v>23</v>
      </c>
      <c r="C2666" s="6">
        <v>1197831</v>
      </c>
      <c r="D2666" s="7">
        <v>44549</v>
      </c>
      <c r="E2666" s="6" t="s">
        <v>24</v>
      </c>
      <c r="F2666" s="6" t="s">
        <v>96</v>
      </c>
      <c r="G2666" s="6" t="s">
        <v>97</v>
      </c>
      <c r="H2666" s="6" t="s">
        <v>19</v>
      </c>
      <c r="I2666" s="8">
        <v>0.60000000000000009</v>
      </c>
      <c r="J2666" s="9">
        <v>4500</v>
      </c>
      <c r="K2666" s="10">
        <f t="shared" si="20"/>
        <v>2700.0000000000005</v>
      </c>
      <c r="L2666" s="10">
        <f t="shared" si="21"/>
        <v>1080.0000000000002</v>
      </c>
      <c r="M2666" s="11">
        <v>0.4</v>
      </c>
      <c r="O2666" s="16"/>
      <c r="P2666" s="14"/>
      <c r="Q2666" s="12"/>
      <c r="R2666" s="13"/>
    </row>
    <row r="2667" spans="1:18" ht="15.75" customHeight="1">
      <c r="A2667" s="1"/>
      <c r="B2667" s="6" t="s">
        <v>23</v>
      </c>
      <c r="C2667" s="6">
        <v>1197831</v>
      </c>
      <c r="D2667" s="7">
        <v>44549</v>
      </c>
      <c r="E2667" s="6" t="s">
        <v>24</v>
      </c>
      <c r="F2667" s="6" t="s">
        <v>96</v>
      </c>
      <c r="G2667" s="6" t="s">
        <v>97</v>
      </c>
      <c r="H2667" s="6" t="s">
        <v>20</v>
      </c>
      <c r="I2667" s="8">
        <v>0.60000000000000009</v>
      </c>
      <c r="J2667" s="9">
        <v>4000</v>
      </c>
      <c r="K2667" s="10">
        <f t="shared" si="20"/>
        <v>2400.0000000000005</v>
      </c>
      <c r="L2667" s="10">
        <f t="shared" si="21"/>
        <v>960.00000000000023</v>
      </c>
      <c r="M2667" s="11">
        <v>0.4</v>
      </c>
      <c r="O2667" s="16"/>
      <c r="P2667" s="14"/>
      <c r="Q2667" s="12"/>
      <c r="R2667" s="13"/>
    </row>
    <row r="2668" spans="1:18" ht="15.75" customHeight="1">
      <c r="A2668" s="1"/>
      <c r="B2668" s="6" t="s">
        <v>23</v>
      </c>
      <c r="C2668" s="6">
        <v>1197831</v>
      </c>
      <c r="D2668" s="7">
        <v>44549</v>
      </c>
      <c r="E2668" s="6" t="s">
        <v>24</v>
      </c>
      <c r="F2668" s="6" t="s">
        <v>96</v>
      </c>
      <c r="G2668" s="6" t="s">
        <v>97</v>
      </c>
      <c r="H2668" s="6" t="s">
        <v>21</v>
      </c>
      <c r="I2668" s="8">
        <v>0.70000000000000007</v>
      </c>
      <c r="J2668" s="9">
        <v>4000</v>
      </c>
      <c r="K2668" s="10">
        <f t="shared" si="20"/>
        <v>2800.0000000000005</v>
      </c>
      <c r="L2668" s="10">
        <f t="shared" si="21"/>
        <v>980.00000000000011</v>
      </c>
      <c r="M2668" s="11">
        <v>0.35</v>
      </c>
      <c r="O2668" s="16"/>
      <c r="P2668" s="14"/>
      <c r="Q2668" s="12"/>
      <c r="R2668" s="13"/>
    </row>
    <row r="2669" spans="1:18" ht="15.75" customHeight="1">
      <c r="A2669" s="1"/>
      <c r="B2669" s="6" t="s">
        <v>23</v>
      </c>
      <c r="C2669" s="6">
        <v>1197831</v>
      </c>
      <c r="D2669" s="7">
        <v>44549</v>
      </c>
      <c r="E2669" s="6" t="s">
        <v>24</v>
      </c>
      <c r="F2669" s="6" t="s">
        <v>96</v>
      </c>
      <c r="G2669" s="6" t="s">
        <v>97</v>
      </c>
      <c r="H2669" s="6" t="s">
        <v>22</v>
      </c>
      <c r="I2669" s="8">
        <v>0.75</v>
      </c>
      <c r="J2669" s="9">
        <v>5000</v>
      </c>
      <c r="K2669" s="10">
        <f t="shared" si="20"/>
        <v>3750</v>
      </c>
      <c r="L2669" s="10">
        <f t="shared" si="21"/>
        <v>1500</v>
      </c>
      <c r="M2669" s="11">
        <v>0.4</v>
      </c>
      <c r="O2669" s="16"/>
      <c r="P2669" s="14"/>
      <c r="Q2669" s="12"/>
      <c r="R2669" s="13"/>
    </row>
    <row r="2670" spans="1:18" ht="15.75" customHeight="1">
      <c r="A2670" s="1" t="s">
        <v>39</v>
      </c>
      <c r="B2670" s="6" t="s">
        <v>23</v>
      </c>
      <c r="C2670" s="6">
        <v>1197831</v>
      </c>
      <c r="D2670" s="7">
        <v>44219</v>
      </c>
      <c r="E2670" s="6" t="s">
        <v>24</v>
      </c>
      <c r="F2670" s="6" t="s">
        <v>98</v>
      </c>
      <c r="G2670" s="6" t="s">
        <v>99</v>
      </c>
      <c r="H2670" s="6" t="s">
        <v>17</v>
      </c>
      <c r="I2670" s="8">
        <v>0.25000000000000006</v>
      </c>
      <c r="J2670" s="9">
        <v>5750</v>
      </c>
      <c r="K2670" s="10">
        <f t="shared" si="20"/>
        <v>1437.5000000000002</v>
      </c>
      <c r="L2670" s="10">
        <f t="shared" si="21"/>
        <v>575.00000000000011</v>
      </c>
      <c r="M2670" s="11">
        <v>0.4</v>
      </c>
      <c r="O2670" s="16"/>
      <c r="P2670" s="14"/>
      <c r="Q2670" s="12"/>
      <c r="R2670" s="13"/>
    </row>
    <row r="2671" spans="1:18" ht="15.75" customHeight="1">
      <c r="A2671" s="1"/>
      <c r="B2671" s="6" t="s">
        <v>23</v>
      </c>
      <c r="C2671" s="6">
        <v>1197831</v>
      </c>
      <c r="D2671" s="7">
        <v>44219</v>
      </c>
      <c r="E2671" s="6" t="s">
        <v>24</v>
      </c>
      <c r="F2671" s="6" t="s">
        <v>98</v>
      </c>
      <c r="G2671" s="6" t="s">
        <v>99</v>
      </c>
      <c r="H2671" s="6" t="s">
        <v>18</v>
      </c>
      <c r="I2671" s="8">
        <v>0.25000000000000006</v>
      </c>
      <c r="J2671" s="9">
        <v>3750</v>
      </c>
      <c r="K2671" s="10">
        <f t="shared" si="20"/>
        <v>937.50000000000023</v>
      </c>
      <c r="L2671" s="10">
        <f t="shared" si="21"/>
        <v>328.12500000000006</v>
      </c>
      <c r="M2671" s="11">
        <v>0.35</v>
      </c>
      <c r="O2671" s="16"/>
      <c r="P2671" s="14"/>
      <c r="Q2671" s="12"/>
      <c r="R2671" s="13"/>
    </row>
    <row r="2672" spans="1:18" ht="15.75" customHeight="1">
      <c r="A2672" s="1"/>
      <c r="B2672" s="6" t="s">
        <v>23</v>
      </c>
      <c r="C2672" s="6">
        <v>1197831</v>
      </c>
      <c r="D2672" s="7">
        <v>44219</v>
      </c>
      <c r="E2672" s="6" t="s">
        <v>24</v>
      </c>
      <c r="F2672" s="6" t="s">
        <v>98</v>
      </c>
      <c r="G2672" s="6" t="s">
        <v>99</v>
      </c>
      <c r="H2672" s="6" t="s">
        <v>19</v>
      </c>
      <c r="I2672" s="8">
        <v>0.15000000000000008</v>
      </c>
      <c r="J2672" s="9">
        <v>3750</v>
      </c>
      <c r="K2672" s="10">
        <f t="shared" si="20"/>
        <v>562.50000000000034</v>
      </c>
      <c r="L2672" s="10">
        <f t="shared" si="21"/>
        <v>225.00000000000014</v>
      </c>
      <c r="M2672" s="11">
        <v>0.4</v>
      </c>
      <c r="O2672" s="16"/>
      <c r="P2672" s="14"/>
      <c r="Q2672" s="12"/>
      <c r="R2672" s="13"/>
    </row>
    <row r="2673" spans="1:18" ht="15.75" customHeight="1">
      <c r="A2673" s="1"/>
      <c r="B2673" s="6" t="s">
        <v>23</v>
      </c>
      <c r="C2673" s="6">
        <v>1197831</v>
      </c>
      <c r="D2673" s="7">
        <v>44219</v>
      </c>
      <c r="E2673" s="6" t="s">
        <v>24</v>
      </c>
      <c r="F2673" s="6" t="s">
        <v>98</v>
      </c>
      <c r="G2673" s="6" t="s">
        <v>99</v>
      </c>
      <c r="H2673" s="6" t="s">
        <v>20</v>
      </c>
      <c r="I2673" s="8">
        <v>0.2</v>
      </c>
      <c r="J2673" s="9">
        <v>2250</v>
      </c>
      <c r="K2673" s="10">
        <f t="shared" si="20"/>
        <v>450</v>
      </c>
      <c r="L2673" s="10">
        <f t="shared" si="21"/>
        <v>180</v>
      </c>
      <c r="M2673" s="11">
        <v>0.4</v>
      </c>
      <c r="O2673" s="16"/>
      <c r="P2673" s="14"/>
      <c r="Q2673" s="12"/>
      <c r="R2673" s="13"/>
    </row>
    <row r="2674" spans="1:18" ht="15.75" customHeight="1">
      <c r="A2674" s="1"/>
      <c r="B2674" s="6" t="s">
        <v>23</v>
      </c>
      <c r="C2674" s="6">
        <v>1197831</v>
      </c>
      <c r="D2674" s="7">
        <v>44219</v>
      </c>
      <c r="E2674" s="6" t="s">
        <v>24</v>
      </c>
      <c r="F2674" s="6" t="s">
        <v>98</v>
      </c>
      <c r="G2674" s="6" t="s">
        <v>99</v>
      </c>
      <c r="H2674" s="6" t="s">
        <v>21</v>
      </c>
      <c r="I2674" s="8">
        <v>0.35000000000000003</v>
      </c>
      <c r="J2674" s="9">
        <v>2750</v>
      </c>
      <c r="K2674" s="10">
        <f t="shared" si="20"/>
        <v>962.50000000000011</v>
      </c>
      <c r="L2674" s="10">
        <f t="shared" si="21"/>
        <v>336.875</v>
      </c>
      <c r="M2674" s="11">
        <v>0.35</v>
      </c>
      <c r="O2674" s="16"/>
      <c r="P2674" s="14"/>
      <c r="Q2674" s="12"/>
      <c r="R2674" s="13"/>
    </row>
    <row r="2675" spans="1:18" ht="15.75" customHeight="1">
      <c r="A2675" s="1"/>
      <c r="B2675" s="6" t="s">
        <v>23</v>
      </c>
      <c r="C2675" s="6">
        <v>1197831</v>
      </c>
      <c r="D2675" s="7">
        <v>44219</v>
      </c>
      <c r="E2675" s="6" t="s">
        <v>24</v>
      </c>
      <c r="F2675" s="6" t="s">
        <v>98</v>
      </c>
      <c r="G2675" s="6" t="s">
        <v>99</v>
      </c>
      <c r="H2675" s="6" t="s">
        <v>22</v>
      </c>
      <c r="I2675" s="8">
        <v>0.25000000000000006</v>
      </c>
      <c r="J2675" s="9">
        <v>3750</v>
      </c>
      <c r="K2675" s="10">
        <f t="shared" si="20"/>
        <v>937.50000000000023</v>
      </c>
      <c r="L2675" s="10">
        <f t="shared" si="21"/>
        <v>375.00000000000011</v>
      </c>
      <c r="M2675" s="11">
        <v>0.4</v>
      </c>
      <c r="O2675" s="16"/>
      <c r="P2675" s="14"/>
      <c r="Q2675" s="12"/>
      <c r="R2675" s="13"/>
    </row>
    <row r="2676" spans="1:18" ht="15.75" customHeight="1">
      <c r="A2676" s="1"/>
      <c r="B2676" s="6" t="s">
        <v>23</v>
      </c>
      <c r="C2676" s="6">
        <v>1197831</v>
      </c>
      <c r="D2676" s="7">
        <v>44248</v>
      </c>
      <c r="E2676" s="6" t="s">
        <v>24</v>
      </c>
      <c r="F2676" s="6" t="s">
        <v>98</v>
      </c>
      <c r="G2676" s="6" t="s">
        <v>99</v>
      </c>
      <c r="H2676" s="6" t="s">
        <v>17</v>
      </c>
      <c r="I2676" s="8">
        <v>0.25000000000000006</v>
      </c>
      <c r="J2676" s="9">
        <v>6250</v>
      </c>
      <c r="K2676" s="10">
        <f t="shared" si="20"/>
        <v>1562.5000000000005</v>
      </c>
      <c r="L2676" s="10">
        <f t="shared" si="21"/>
        <v>625.00000000000023</v>
      </c>
      <c r="M2676" s="11">
        <v>0.4</v>
      </c>
      <c r="O2676" s="16"/>
      <c r="P2676" s="14"/>
      <c r="Q2676" s="12"/>
      <c r="R2676" s="13"/>
    </row>
    <row r="2677" spans="1:18" ht="15.75" customHeight="1">
      <c r="A2677" s="1"/>
      <c r="B2677" s="6" t="s">
        <v>23</v>
      </c>
      <c r="C2677" s="6">
        <v>1197831</v>
      </c>
      <c r="D2677" s="7">
        <v>44248</v>
      </c>
      <c r="E2677" s="6" t="s">
        <v>24</v>
      </c>
      <c r="F2677" s="6" t="s">
        <v>98</v>
      </c>
      <c r="G2677" s="6" t="s">
        <v>99</v>
      </c>
      <c r="H2677" s="6" t="s">
        <v>18</v>
      </c>
      <c r="I2677" s="8">
        <v>0.25000000000000006</v>
      </c>
      <c r="J2677" s="9">
        <v>2750</v>
      </c>
      <c r="K2677" s="10">
        <f t="shared" si="20"/>
        <v>687.50000000000011</v>
      </c>
      <c r="L2677" s="10">
        <f t="shared" si="21"/>
        <v>240.62500000000003</v>
      </c>
      <c r="M2677" s="11">
        <v>0.35</v>
      </c>
      <c r="O2677" s="16"/>
      <c r="P2677" s="14"/>
      <c r="Q2677" s="12"/>
      <c r="R2677" s="13"/>
    </row>
    <row r="2678" spans="1:18" ht="15.75" customHeight="1">
      <c r="A2678" s="1"/>
      <c r="B2678" s="6" t="s">
        <v>23</v>
      </c>
      <c r="C2678" s="6">
        <v>1197831</v>
      </c>
      <c r="D2678" s="7">
        <v>44248</v>
      </c>
      <c r="E2678" s="6" t="s">
        <v>24</v>
      </c>
      <c r="F2678" s="6" t="s">
        <v>98</v>
      </c>
      <c r="G2678" s="6" t="s">
        <v>99</v>
      </c>
      <c r="H2678" s="6" t="s">
        <v>19</v>
      </c>
      <c r="I2678" s="8">
        <v>0.15000000000000008</v>
      </c>
      <c r="J2678" s="9">
        <v>3250</v>
      </c>
      <c r="K2678" s="10">
        <f t="shared" si="20"/>
        <v>487.50000000000023</v>
      </c>
      <c r="L2678" s="10">
        <f t="shared" si="21"/>
        <v>195.00000000000011</v>
      </c>
      <c r="M2678" s="11">
        <v>0.4</v>
      </c>
      <c r="O2678" s="16"/>
      <c r="P2678" s="14"/>
      <c r="Q2678" s="12"/>
      <c r="R2678" s="13"/>
    </row>
    <row r="2679" spans="1:18" ht="15.75" customHeight="1">
      <c r="A2679" s="1"/>
      <c r="B2679" s="6" t="s">
        <v>23</v>
      </c>
      <c r="C2679" s="6">
        <v>1197831</v>
      </c>
      <c r="D2679" s="7">
        <v>44248</v>
      </c>
      <c r="E2679" s="6" t="s">
        <v>24</v>
      </c>
      <c r="F2679" s="6" t="s">
        <v>98</v>
      </c>
      <c r="G2679" s="6" t="s">
        <v>99</v>
      </c>
      <c r="H2679" s="6" t="s">
        <v>20</v>
      </c>
      <c r="I2679" s="8">
        <v>0.2</v>
      </c>
      <c r="J2679" s="9">
        <v>1750</v>
      </c>
      <c r="K2679" s="10">
        <f t="shared" si="20"/>
        <v>350</v>
      </c>
      <c r="L2679" s="10">
        <f t="shared" si="21"/>
        <v>140</v>
      </c>
      <c r="M2679" s="11">
        <v>0.4</v>
      </c>
      <c r="O2679" s="16"/>
      <c r="P2679" s="14"/>
      <c r="Q2679" s="12"/>
      <c r="R2679" s="13"/>
    </row>
    <row r="2680" spans="1:18" ht="15.75" customHeight="1">
      <c r="A2680" s="1"/>
      <c r="B2680" s="6" t="s">
        <v>23</v>
      </c>
      <c r="C2680" s="6">
        <v>1197831</v>
      </c>
      <c r="D2680" s="7">
        <v>44248</v>
      </c>
      <c r="E2680" s="6" t="s">
        <v>24</v>
      </c>
      <c r="F2680" s="6" t="s">
        <v>98</v>
      </c>
      <c r="G2680" s="6" t="s">
        <v>99</v>
      </c>
      <c r="H2680" s="6" t="s">
        <v>21</v>
      </c>
      <c r="I2680" s="8">
        <v>0.35000000000000003</v>
      </c>
      <c r="J2680" s="9">
        <v>2500</v>
      </c>
      <c r="K2680" s="10">
        <f t="shared" si="20"/>
        <v>875.00000000000011</v>
      </c>
      <c r="L2680" s="10">
        <f t="shared" si="21"/>
        <v>306.25</v>
      </c>
      <c r="M2680" s="11">
        <v>0.35</v>
      </c>
      <c r="O2680" s="16"/>
      <c r="P2680" s="14"/>
      <c r="Q2680" s="12"/>
      <c r="R2680" s="13"/>
    </row>
    <row r="2681" spans="1:18" ht="15.75" customHeight="1">
      <c r="A2681" s="1"/>
      <c r="B2681" s="6" t="s">
        <v>23</v>
      </c>
      <c r="C2681" s="6">
        <v>1197831</v>
      </c>
      <c r="D2681" s="7">
        <v>44248</v>
      </c>
      <c r="E2681" s="6" t="s">
        <v>24</v>
      </c>
      <c r="F2681" s="6" t="s">
        <v>98</v>
      </c>
      <c r="G2681" s="6" t="s">
        <v>99</v>
      </c>
      <c r="H2681" s="6" t="s">
        <v>22</v>
      </c>
      <c r="I2681" s="8">
        <v>0.2</v>
      </c>
      <c r="J2681" s="9">
        <v>3500</v>
      </c>
      <c r="K2681" s="10">
        <f t="shared" si="20"/>
        <v>700</v>
      </c>
      <c r="L2681" s="10">
        <f t="shared" si="21"/>
        <v>280</v>
      </c>
      <c r="M2681" s="11">
        <v>0.4</v>
      </c>
      <c r="O2681" s="16"/>
      <c r="P2681" s="14"/>
      <c r="Q2681" s="12"/>
      <c r="R2681" s="13"/>
    </row>
    <row r="2682" spans="1:18" ht="15.75" customHeight="1">
      <c r="A2682" s="1"/>
      <c r="B2682" s="6" t="s">
        <v>23</v>
      </c>
      <c r="C2682" s="6">
        <v>1197831</v>
      </c>
      <c r="D2682" s="7">
        <v>44274</v>
      </c>
      <c r="E2682" s="6" t="s">
        <v>24</v>
      </c>
      <c r="F2682" s="6" t="s">
        <v>98</v>
      </c>
      <c r="G2682" s="6" t="s">
        <v>99</v>
      </c>
      <c r="H2682" s="6" t="s">
        <v>17</v>
      </c>
      <c r="I2682" s="8">
        <v>0.2</v>
      </c>
      <c r="J2682" s="9">
        <v>5700</v>
      </c>
      <c r="K2682" s="10">
        <f t="shared" si="20"/>
        <v>1140</v>
      </c>
      <c r="L2682" s="10">
        <f t="shared" si="21"/>
        <v>456</v>
      </c>
      <c r="M2682" s="11">
        <v>0.4</v>
      </c>
      <c r="O2682" s="16"/>
      <c r="P2682" s="14"/>
      <c r="Q2682" s="12"/>
      <c r="R2682" s="13"/>
    </row>
    <row r="2683" spans="1:18" ht="15.75" customHeight="1">
      <c r="A2683" s="1"/>
      <c r="B2683" s="6" t="s">
        <v>23</v>
      </c>
      <c r="C2683" s="6">
        <v>1197831</v>
      </c>
      <c r="D2683" s="7">
        <v>44274</v>
      </c>
      <c r="E2683" s="6" t="s">
        <v>24</v>
      </c>
      <c r="F2683" s="6" t="s">
        <v>98</v>
      </c>
      <c r="G2683" s="6" t="s">
        <v>99</v>
      </c>
      <c r="H2683" s="6" t="s">
        <v>18</v>
      </c>
      <c r="I2683" s="8">
        <v>0.2</v>
      </c>
      <c r="J2683" s="9">
        <v>2500</v>
      </c>
      <c r="K2683" s="10">
        <f t="shared" si="20"/>
        <v>500</v>
      </c>
      <c r="L2683" s="10">
        <f t="shared" si="21"/>
        <v>175</v>
      </c>
      <c r="M2683" s="11">
        <v>0.35</v>
      </c>
      <c r="O2683" s="16"/>
      <c r="P2683" s="14"/>
      <c r="Q2683" s="12"/>
      <c r="R2683" s="13"/>
    </row>
    <row r="2684" spans="1:18" ht="15.75" customHeight="1">
      <c r="A2684" s="1"/>
      <c r="B2684" s="6" t="s">
        <v>23</v>
      </c>
      <c r="C2684" s="6">
        <v>1197831</v>
      </c>
      <c r="D2684" s="7">
        <v>44274</v>
      </c>
      <c r="E2684" s="6" t="s">
        <v>24</v>
      </c>
      <c r="F2684" s="6" t="s">
        <v>98</v>
      </c>
      <c r="G2684" s="6" t="s">
        <v>99</v>
      </c>
      <c r="H2684" s="6" t="s">
        <v>19</v>
      </c>
      <c r="I2684" s="8">
        <v>0.10000000000000002</v>
      </c>
      <c r="J2684" s="9">
        <v>2750</v>
      </c>
      <c r="K2684" s="10">
        <f t="shared" si="20"/>
        <v>275.00000000000006</v>
      </c>
      <c r="L2684" s="10">
        <f t="shared" si="21"/>
        <v>110.00000000000003</v>
      </c>
      <c r="M2684" s="11">
        <v>0.4</v>
      </c>
      <c r="O2684" s="16"/>
      <c r="P2684" s="14"/>
      <c r="Q2684" s="12"/>
      <c r="R2684" s="13"/>
    </row>
    <row r="2685" spans="1:18" ht="15.75" customHeight="1">
      <c r="A2685" s="1"/>
      <c r="B2685" s="6" t="s">
        <v>23</v>
      </c>
      <c r="C2685" s="6">
        <v>1197831</v>
      </c>
      <c r="D2685" s="7">
        <v>44274</v>
      </c>
      <c r="E2685" s="6" t="s">
        <v>24</v>
      </c>
      <c r="F2685" s="6" t="s">
        <v>98</v>
      </c>
      <c r="G2685" s="6" t="s">
        <v>99</v>
      </c>
      <c r="H2685" s="6" t="s">
        <v>20</v>
      </c>
      <c r="I2685" s="8">
        <v>0.19999999999999996</v>
      </c>
      <c r="J2685" s="9">
        <v>1250</v>
      </c>
      <c r="K2685" s="10">
        <f t="shared" si="20"/>
        <v>249.99999999999994</v>
      </c>
      <c r="L2685" s="10">
        <f t="shared" si="21"/>
        <v>99.999999999999986</v>
      </c>
      <c r="M2685" s="11">
        <v>0.4</v>
      </c>
      <c r="O2685" s="16"/>
      <c r="P2685" s="14"/>
      <c r="Q2685" s="12"/>
      <c r="R2685" s="13"/>
    </row>
    <row r="2686" spans="1:18" ht="15.75" customHeight="1">
      <c r="A2686" s="1"/>
      <c r="B2686" s="6" t="s">
        <v>23</v>
      </c>
      <c r="C2686" s="6">
        <v>1197831</v>
      </c>
      <c r="D2686" s="7">
        <v>44274</v>
      </c>
      <c r="E2686" s="6" t="s">
        <v>24</v>
      </c>
      <c r="F2686" s="6" t="s">
        <v>98</v>
      </c>
      <c r="G2686" s="6" t="s">
        <v>99</v>
      </c>
      <c r="H2686" s="6" t="s">
        <v>21</v>
      </c>
      <c r="I2686" s="8">
        <v>0.35000000000000009</v>
      </c>
      <c r="J2686" s="9">
        <v>1750</v>
      </c>
      <c r="K2686" s="10">
        <f t="shared" si="20"/>
        <v>612.50000000000011</v>
      </c>
      <c r="L2686" s="10">
        <f t="shared" si="21"/>
        <v>214.37500000000003</v>
      </c>
      <c r="M2686" s="11">
        <v>0.35</v>
      </c>
      <c r="O2686" s="16"/>
      <c r="P2686" s="14"/>
      <c r="Q2686" s="12"/>
      <c r="R2686" s="13"/>
    </row>
    <row r="2687" spans="1:18" ht="15.75" customHeight="1">
      <c r="A2687" s="1"/>
      <c r="B2687" s="6" t="s">
        <v>23</v>
      </c>
      <c r="C2687" s="6">
        <v>1197831</v>
      </c>
      <c r="D2687" s="7">
        <v>44274</v>
      </c>
      <c r="E2687" s="6" t="s">
        <v>24</v>
      </c>
      <c r="F2687" s="6" t="s">
        <v>98</v>
      </c>
      <c r="G2687" s="6" t="s">
        <v>99</v>
      </c>
      <c r="H2687" s="6" t="s">
        <v>22</v>
      </c>
      <c r="I2687" s="8">
        <v>0.25</v>
      </c>
      <c r="J2687" s="9">
        <v>2750</v>
      </c>
      <c r="K2687" s="10">
        <f t="shared" si="20"/>
        <v>687.5</v>
      </c>
      <c r="L2687" s="10">
        <f t="shared" si="21"/>
        <v>275</v>
      </c>
      <c r="M2687" s="11">
        <v>0.4</v>
      </c>
      <c r="O2687" s="16"/>
      <c r="P2687" s="14"/>
      <c r="Q2687" s="12"/>
      <c r="R2687" s="13"/>
    </row>
    <row r="2688" spans="1:18" ht="15.75" customHeight="1">
      <c r="A2688" s="1"/>
      <c r="B2688" s="6" t="s">
        <v>23</v>
      </c>
      <c r="C2688" s="6">
        <v>1197831</v>
      </c>
      <c r="D2688" s="7">
        <v>44306</v>
      </c>
      <c r="E2688" s="6" t="s">
        <v>24</v>
      </c>
      <c r="F2688" s="6" t="s">
        <v>98</v>
      </c>
      <c r="G2688" s="6" t="s">
        <v>99</v>
      </c>
      <c r="H2688" s="6" t="s">
        <v>17</v>
      </c>
      <c r="I2688" s="8">
        <v>0.25</v>
      </c>
      <c r="J2688" s="9">
        <v>5250</v>
      </c>
      <c r="K2688" s="10">
        <f t="shared" si="20"/>
        <v>1312.5</v>
      </c>
      <c r="L2688" s="10">
        <f t="shared" si="21"/>
        <v>525</v>
      </c>
      <c r="M2688" s="11">
        <v>0.4</v>
      </c>
      <c r="O2688" s="16"/>
      <c r="P2688" s="14"/>
      <c r="Q2688" s="12"/>
      <c r="R2688" s="13"/>
    </row>
    <row r="2689" spans="1:18" ht="15.75" customHeight="1">
      <c r="A2689" s="1"/>
      <c r="B2689" s="6" t="s">
        <v>23</v>
      </c>
      <c r="C2689" s="6">
        <v>1197831</v>
      </c>
      <c r="D2689" s="7">
        <v>44306</v>
      </c>
      <c r="E2689" s="6" t="s">
        <v>24</v>
      </c>
      <c r="F2689" s="6" t="s">
        <v>98</v>
      </c>
      <c r="G2689" s="6" t="s">
        <v>99</v>
      </c>
      <c r="H2689" s="6" t="s">
        <v>18</v>
      </c>
      <c r="I2689" s="8">
        <v>0.25</v>
      </c>
      <c r="J2689" s="9">
        <v>2250</v>
      </c>
      <c r="K2689" s="10">
        <f t="shared" si="20"/>
        <v>562.5</v>
      </c>
      <c r="L2689" s="10">
        <f t="shared" si="21"/>
        <v>196.875</v>
      </c>
      <c r="M2689" s="11">
        <v>0.35</v>
      </c>
      <c r="O2689" s="16"/>
      <c r="P2689" s="14"/>
      <c r="Q2689" s="12"/>
      <c r="R2689" s="13"/>
    </row>
    <row r="2690" spans="1:18" ht="15.75" customHeight="1">
      <c r="A2690" s="1"/>
      <c r="B2690" s="6" t="s">
        <v>23</v>
      </c>
      <c r="C2690" s="6">
        <v>1197831</v>
      </c>
      <c r="D2690" s="7">
        <v>44306</v>
      </c>
      <c r="E2690" s="6" t="s">
        <v>24</v>
      </c>
      <c r="F2690" s="6" t="s">
        <v>98</v>
      </c>
      <c r="G2690" s="6" t="s">
        <v>99</v>
      </c>
      <c r="H2690" s="6" t="s">
        <v>19</v>
      </c>
      <c r="I2690" s="8">
        <v>0.15000000000000002</v>
      </c>
      <c r="J2690" s="9">
        <v>2250</v>
      </c>
      <c r="K2690" s="10">
        <f t="shared" si="20"/>
        <v>337.50000000000006</v>
      </c>
      <c r="L2690" s="10">
        <f t="shared" si="21"/>
        <v>135.00000000000003</v>
      </c>
      <c r="M2690" s="11">
        <v>0.4</v>
      </c>
      <c r="O2690" s="16"/>
      <c r="P2690" s="14"/>
      <c r="Q2690" s="12"/>
      <c r="R2690" s="13"/>
    </row>
    <row r="2691" spans="1:18" ht="15.75" customHeight="1">
      <c r="A2691" s="1"/>
      <c r="B2691" s="6" t="s">
        <v>23</v>
      </c>
      <c r="C2691" s="6">
        <v>1197831</v>
      </c>
      <c r="D2691" s="7">
        <v>44306</v>
      </c>
      <c r="E2691" s="6" t="s">
        <v>24</v>
      </c>
      <c r="F2691" s="6" t="s">
        <v>98</v>
      </c>
      <c r="G2691" s="6" t="s">
        <v>99</v>
      </c>
      <c r="H2691" s="6" t="s">
        <v>20</v>
      </c>
      <c r="I2691" s="8">
        <v>0.19999999999999996</v>
      </c>
      <c r="J2691" s="9">
        <v>1500</v>
      </c>
      <c r="K2691" s="10">
        <f t="shared" si="20"/>
        <v>299.99999999999994</v>
      </c>
      <c r="L2691" s="10">
        <f t="shared" si="21"/>
        <v>119.99999999999999</v>
      </c>
      <c r="M2691" s="11">
        <v>0.4</v>
      </c>
      <c r="O2691" s="16"/>
      <c r="P2691" s="14"/>
      <c r="Q2691" s="12"/>
      <c r="R2691" s="13"/>
    </row>
    <row r="2692" spans="1:18" ht="15.75" customHeight="1">
      <c r="A2692" s="1"/>
      <c r="B2692" s="6" t="s">
        <v>23</v>
      </c>
      <c r="C2692" s="6">
        <v>1197831</v>
      </c>
      <c r="D2692" s="7">
        <v>44306</v>
      </c>
      <c r="E2692" s="6" t="s">
        <v>24</v>
      </c>
      <c r="F2692" s="6" t="s">
        <v>98</v>
      </c>
      <c r="G2692" s="6" t="s">
        <v>99</v>
      </c>
      <c r="H2692" s="6" t="s">
        <v>21</v>
      </c>
      <c r="I2692" s="8">
        <v>0.4</v>
      </c>
      <c r="J2692" s="9">
        <v>1750</v>
      </c>
      <c r="K2692" s="10">
        <f t="shared" si="20"/>
        <v>700</v>
      </c>
      <c r="L2692" s="10">
        <f t="shared" si="21"/>
        <v>244.99999999999997</v>
      </c>
      <c r="M2692" s="11">
        <v>0.35</v>
      </c>
      <c r="O2692" s="16"/>
      <c r="P2692" s="14"/>
      <c r="Q2692" s="12"/>
      <c r="R2692" s="13"/>
    </row>
    <row r="2693" spans="1:18" ht="15.75" customHeight="1">
      <c r="A2693" s="1"/>
      <c r="B2693" s="6" t="s">
        <v>23</v>
      </c>
      <c r="C2693" s="6">
        <v>1197831</v>
      </c>
      <c r="D2693" s="7">
        <v>44306</v>
      </c>
      <c r="E2693" s="6" t="s">
        <v>24</v>
      </c>
      <c r="F2693" s="6" t="s">
        <v>98</v>
      </c>
      <c r="G2693" s="6" t="s">
        <v>99</v>
      </c>
      <c r="H2693" s="6" t="s">
        <v>22</v>
      </c>
      <c r="I2693" s="8">
        <v>0.30000000000000004</v>
      </c>
      <c r="J2693" s="9">
        <v>3250</v>
      </c>
      <c r="K2693" s="10">
        <f t="shared" si="20"/>
        <v>975.00000000000011</v>
      </c>
      <c r="L2693" s="10">
        <f t="shared" si="21"/>
        <v>390.00000000000006</v>
      </c>
      <c r="M2693" s="11">
        <v>0.4</v>
      </c>
      <c r="O2693" s="16"/>
      <c r="P2693" s="14"/>
      <c r="Q2693" s="12"/>
      <c r="R2693" s="13"/>
    </row>
    <row r="2694" spans="1:18" ht="15.75" customHeight="1">
      <c r="A2694" s="1"/>
      <c r="B2694" s="6" t="s">
        <v>23</v>
      </c>
      <c r="C2694" s="6">
        <v>1197831</v>
      </c>
      <c r="D2694" s="7">
        <v>44335</v>
      </c>
      <c r="E2694" s="6" t="s">
        <v>24</v>
      </c>
      <c r="F2694" s="6" t="s">
        <v>98</v>
      </c>
      <c r="G2694" s="6" t="s">
        <v>99</v>
      </c>
      <c r="H2694" s="6" t="s">
        <v>17</v>
      </c>
      <c r="I2694" s="8">
        <v>0.4</v>
      </c>
      <c r="J2694" s="9">
        <v>5950</v>
      </c>
      <c r="K2694" s="10">
        <f t="shared" si="20"/>
        <v>2380</v>
      </c>
      <c r="L2694" s="10">
        <f t="shared" si="21"/>
        <v>952</v>
      </c>
      <c r="M2694" s="11">
        <v>0.4</v>
      </c>
      <c r="O2694" s="16"/>
      <c r="P2694" s="14"/>
      <c r="Q2694" s="12"/>
      <c r="R2694" s="13"/>
    </row>
    <row r="2695" spans="1:18" ht="15.75" customHeight="1">
      <c r="A2695" s="1"/>
      <c r="B2695" s="6" t="s">
        <v>23</v>
      </c>
      <c r="C2695" s="6">
        <v>1197831</v>
      </c>
      <c r="D2695" s="7">
        <v>44335</v>
      </c>
      <c r="E2695" s="6" t="s">
        <v>24</v>
      </c>
      <c r="F2695" s="6" t="s">
        <v>98</v>
      </c>
      <c r="G2695" s="6" t="s">
        <v>99</v>
      </c>
      <c r="H2695" s="6" t="s">
        <v>18</v>
      </c>
      <c r="I2695" s="8">
        <v>0.4</v>
      </c>
      <c r="J2695" s="9">
        <v>3000</v>
      </c>
      <c r="K2695" s="10">
        <f t="shared" si="20"/>
        <v>1200</v>
      </c>
      <c r="L2695" s="10">
        <f t="shared" si="21"/>
        <v>420</v>
      </c>
      <c r="M2695" s="11">
        <v>0.35</v>
      </c>
      <c r="O2695" s="16"/>
      <c r="P2695" s="14"/>
      <c r="Q2695" s="12"/>
      <c r="R2695" s="13"/>
    </row>
    <row r="2696" spans="1:18" ht="15.75" customHeight="1">
      <c r="A2696" s="1"/>
      <c r="B2696" s="6" t="s">
        <v>23</v>
      </c>
      <c r="C2696" s="6">
        <v>1197831</v>
      </c>
      <c r="D2696" s="7">
        <v>44335</v>
      </c>
      <c r="E2696" s="6" t="s">
        <v>24</v>
      </c>
      <c r="F2696" s="6" t="s">
        <v>98</v>
      </c>
      <c r="G2696" s="6" t="s">
        <v>99</v>
      </c>
      <c r="H2696" s="6" t="s">
        <v>19</v>
      </c>
      <c r="I2696" s="8">
        <v>0.35000000000000003</v>
      </c>
      <c r="J2696" s="9">
        <v>2750</v>
      </c>
      <c r="K2696" s="10">
        <f t="shared" si="20"/>
        <v>962.50000000000011</v>
      </c>
      <c r="L2696" s="10">
        <f t="shared" si="21"/>
        <v>385.00000000000006</v>
      </c>
      <c r="M2696" s="11">
        <v>0.4</v>
      </c>
      <c r="O2696" s="16"/>
      <c r="P2696" s="14"/>
      <c r="Q2696" s="12"/>
      <c r="R2696" s="13"/>
    </row>
    <row r="2697" spans="1:18" ht="15.75" customHeight="1">
      <c r="A2697" s="1"/>
      <c r="B2697" s="6" t="s">
        <v>23</v>
      </c>
      <c r="C2697" s="6">
        <v>1197831</v>
      </c>
      <c r="D2697" s="7">
        <v>44335</v>
      </c>
      <c r="E2697" s="6" t="s">
        <v>24</v>
      </c>
      <c r="F2697" s="6" t="s">
        <v>98</v>
      </c>
      <c r="G2697" s="6" t="s">
        <v>99</v>
      </c>
      <c r="H2697" s="6" t="s">
        <v>20</v>
      </c>
      <c r="I2697" s="8">
        <v>0.35000000000000003</v>
      </c>
      <c r="J2697" s="9">
        <v>2250</v>
      </c>
      <c r="K2697" s="10">
        <f t="shared" si="20"/>
        <v>787.50000000000011</v>
      </c>
      <c r="L2697" s="10">
        <f t="shared" si="21"/>
        <v>315.00000000000006</v>
      </c>
      <c r="M2697" s="11">
        <v>0.4</v>
      </c>
      <c r="O2697" s="16"/>
      <c r="P2697" s="14"/>
      <c r="Q2697" s="12"/>
      <c r="R2697" s="13"/>
    </row>
    <row r="2698" spans="1:18" ht="15.75" customHeight="1">
      <c r="A2698" s="1"/>
      <c r="B2698" s="6" t="s">
        <v>23</v>
      </c>
      <c r="C2698" s="6">
        <v>1197831</v>
      </c>
      <c r="D2698" s="7">
        <v>44335</v>
      </c>
      <c r="E2698" s="6" t="s">
        <v>24</v>
      </c>
      <c r="F2698" s="6" t="s">
        <v>98</v>
      </c>
      <c r="G2698" s="6" t="s">
        <v>99</v>
      </c>
      <c r="H2698" s="6" t="s">
        <v>21</v>
      </c>
      <c r="I2698" s="8">
        <v>0.44999999999999996</v>
      </c>
      <c r="J2698" s="9">
        <v>2500</v>
      </c>
      <c r="K2698" s="10">
        <f t="shared" si="20"/>
        <v>1125</v>
      </c>
      <c r="L2698" s="10">
        <f t="shared" si="21"/>
        <v>393.75</v>
      </c>
      <c r="M2698" s="11">
        <v>0.35</v>
      </c>
      <c r="O2698" s="16"/>
      <c r="P2698" s="14"/>
      <c r="Q2698" s="12"/>
      <c r="R2698" s="13"/>
    </row>
    <row r="2699" spans="1:18" ht="15.75" customHeight="1">
      <c r="A2699" s="1"/>
      <c r="B2699" s="6" t="s">
        <v>23</v>
      </c>
      <c r="C2699" s="6">
        <v>1197831</v>
      </c>
      <c r="D2699" s="7">
        <v>44335</v>
      </c>
      <c r="E2699" s="6" t="s">
        <v>24</v>
      </c>
      <c r="F2699" s="6" t="s">
        <v>98</v>
      </c>
      <c r="G2699" s="6" t="s">
        <v>99</v>
      </c>
      <c r="H2699" s="6" t="s">
        <v>22</v>
      </c>
      <c r="I2699" s="8">
        <v>0.44999999999999996</v>
      </c>
      <c r="J2699" s="9">
        <v>3500</v>
      </c>
      <c r="K2699" s="10">
        <f t="shared" si="20"/>
        <v>1574.9999999999998</v>
      </c>
      <c r="L2699" s="10">
        <f t="shared" si="21"/>
        <v>630</v>
      </c>
      <c r="M2699" s="11">
        <v>0.4</v>
      </c>
      <c r="O2699" s="16"/>
      <c r="P2699" s="14"/>
      <c r="Q2699" s="12"/>
      <c r="R2699" s="13"/>
    </row>
    <row r="2700" spans="1:18" ht="15.75" customHeight="1">
      <c r="A2700" s="1"/>
      <c r="B2700" s="6" t="s">
        <v>23</v>
      </c>
      <c r="C2700" s="6">
        <v>1197831</v>
      </c>
      <c r="D2700" s="7">
        <v>44368</v>
      </c>
      <c r="E2700" s="6" t="s">
        <v>24</v>
      </c>
      <c r="F2700" s="6" t="s">
        <v>98</v>
      </c>
      <c r="G2700" s="6" t="s">
        <v>99</v>
      </c>
      <c r="H2700" s="6" t="s">
        <v>17</v>
      </c>
      <c r="I2700" s="8">
        <v>0.39999999999999997</v>
      </c>
      <c r="J2700" s="9">
        <v>6000</v>
      </c>
      <c r="K2700" s="10">
        <f t="shared" si="20"/>
        <v>2400</v>
      </c>
      <c r="L2700" s="10">
        <f t="shared" si="21"/>
        <v>960</v>
      </c>
      <c r="M2700" s="11">
        <v>0.4</v>
      </c>
      <c r="O2700" s="16"/>
      <c r="P2700" s="14"/>
      <c r="Q2700" s="12"/>
      <c r="R2700" s="13"/>
    </row>
    <row r="2701" spans="1:18" ht="15.75" customHeight="1">
      <c r="A2701" s="1"/>
      <c r="B2701" s="6" t="s">
        <v>23</v>
      </c>
      <c r="C2701" s="6">
        <v>1197831</v>
      </c>
      <c r="D2701" s="7">
        <v>44368</v>
      </c>
      <c r="E2701" s="6" t="s">
        <v>24</v>
      </c>
      <c r="F2701" s="6" t="s">
        <v>98</v>
      </c>
      <c r="G2701" s="6" t="s">
        <v>99</v>
      </c>
      <c r="H2701" s="6" t="s">
        <v>18</v>
      </c>
      <c r="I2701" s="8">
        <v>0.35000000000000003</v>
      </c>
      <c r="J2701" s="9">
        <v>3500</v>
      </c>
      <c r="K2701" s="10">
        <f t="shared" si="20"/>
        <v>1225.0000000000002</v>
      </c>
      <c r="L2701" s="10">
        <f t="shared" si="21"/>
        <v>428.75000000000006</v>
      </c>
      <c r="M2701" s="11">
        <v>0.35</v>
      </c>
      <c r="O2701" s="16"/>
      <c r="P2701" s="14"/>
      <c r="Q2701" s="12"/>
      <c r="R2701" s="13"/>
    </row>
    <row r="2702" spans="1:18" ht="15.75" customHeight="1">
      <c r="A2702" s="1"/>
      <c r="B2702" s="6" t="s">
        <v>23</v>
      </c>
      <c r="C2702" s="6">
        <v>1197831</v>
      </c>
      <c r="D2702" s="7">
        <v>44368</v>
      </c>
      <c r="E2702" s="6" t="s">
        <v>24</v>
      </c>
      <c r="F2702" s="6" t="s">
        <v>98</v>
      </c>
      <c r="G2702" s="6" t="s">
        <v>99</v>
      </c>
      <c r="H2702" s="6" t="s">
        <v>19</v>
      </c>
      <c r="I2702" s="8">
        <v>0.4</v>
      </c>
      <c r="J2702" s="9">
        <v>3250</v>
      </c>
      <c r="K2702" s="10">
        <f t="shared" si="20"/>
        <v>1300</v>
      </c>
      <c r="L2702" s="10">
        <f t="shared" si="21"/>
        <v>520</v>
      </c>
      <c r="M2702" s="11">
        <v>0.4</v>
      </c>
      <c r="O2702" s="16"/>
      <c r="P2702" s="14"/>
      <c r="Q2702" s="12"/>
      <c r="R2702" s="13"/>
    </row>
    <row r="2703" spans="1:18" ht="15.75" customHeight="1">
      <c r="A2703" s="1"/>
      <c r="B2703" s="6" t="s">
        <v>23</v>
      </c>
      <c r="C2703" s="6">
        <v>1197831</v>
      </c>
      <c r="D2703" s="7">
        <v>44368</v>
      </c>
      <c r="E2703" s="6" t="s">
        <v>24</v>
      </c>
      <c r="F2703" s="6" t="s">
        <v>98</v>
      </c>
      <c r="G2703" s="6" t="s">
        <v>99</v>
      </c>
      <c r="H2703" s="6" t="s">
        <v>20</v>
      </c>
      <c r="I2703" s="8">
        <v>0.4</v>
      </c>
      <c r="J2703" s="9">
        <v>3000</v>
      </c>
      <c r="K2703" s="10">
        <f t="shared" si="20"/>
        <v>1200</v>
      </c>
      <c r="L2703" s="10">
        <f t="shared" si="21"/>
        <v>480</v>
      </c>
      <c r="M2703" s="11">
        <v>0.4</v>
      </c>
      <c r="O2703" s="16"/>
      <c r="P2703" s="14"/>
      <c r="Q2703" s="12"/>
      <c r="R2703" s="13"/>
    </row>
    <row r="2704" spans="1:18" ht="15.75" customHeight="1">
      <c r="A2704" s="1"/>
      <c r="B2704" s="6" t="s">
        <v>23</v>
      </c>
      <c r="C2704" s="6">
        <v>1197831</v>
      </c>
      <c r="D2704" s="7">
        <v>44368</v>
      </c>
      <c r="E2704" s="6" t="s">
        <v>24</v>
      </c>
      <c r="F2704" s="6" t="s">
        <v>98</v>
      </c>
      <c r="G2704" s="6" t="s">
        <v>99</v>
      </c>
      <c r="H2704" s="6" t="s">
        <v>21</v>
      </c>
      <c r="I2704" s="8">
        <v>0.54999999999999993</v>
      </c>
      <c r="J2704" s="9">
        <v>3000</v>
      </c>
      <c r="K2704" s="10">
        <f t="shared" si="20"/>
        <v>1649.9999999999998</v>
      </c>
      <c r="L2704" s="10">
        <f t="shared" si="21"/>
        <v>577.49999999999989</v>
      </c>
      <c r="M2704" s="11">
        <v>0.35</v>
      </c>
      <c r="O2704" s="16"/>
      <c r="P2704" s="14"/>
      <c r="Q2704" s="12"/>
      <c r="R2704" s="13"/>
    </row>
    <row r="2705" spans="1:18" ht="15.75" customHeight="1">
      <c r="A2705" s="1"/>
      <c r="B2705" s="6" t="s">
        <v>23</v>
      </c>
      <c r="C2705" s="6">
        <v>1197831</v>
      </c>
      <c r="D2705" s="7">
        <v>44368</v>
      </c>
      <c r="E2705" s="6" t="s">
        <v>24</v>
      </c>
      <c r="F2705" s="6" t="s">
        <v>98</v>
      </c>
      <c r="G2705" s="6" t="s">
        <v>99</v>
      </c>
      <c r="H2705" s="6" t="s">
        <v>22</v>
      </c>
      <c r="I2705" s="8">
        <v>0.6</v>
      </c>
      <c r="J2705" s="9">
        <v>4750</v>
      </c>
      <c r="K2705" s="10">
        <f t="shared" si="20"/>
        <v>2850</v>
      </c>
      <c r="L2705" s="10">
        <f t="shared" si="21"/>
        <v>1140</v>
      </c>
      <c r="M2705" s="11">
        <v>0.4</v>
      </c>
      <c r="O2705" s="16"/>
      <c r="P2705" s="14"/>
      <c r="Q2705" s="12"/>
      <c r="R2705" s="13"/>
    </row>
    <row r="2706" spans="1:18" ht="15.75" customHeight="1">
      <c r="A2706" s="1"/>
      <c r="B2706" s="6" t="s">
        <v>23</v>
      </c>
      <c r="C2706" s="6">
        <v>1197831</v>
      </c>
      <c r="D2706" s="7">
        <v>44396</v>
      </c>
      <c r="E2706" s="6" t="s">
        <v>24</v>
      </c>
      <c r="F2706" s="6" t="s">
        <v>98</v>
      </c>
      <c r="G2706" s="6" t="s">
        <v>99</v>
      </c>
      <c r="H2706" s="6" t="s">
        <v>17</v>
      </c>
      <c r="I2706" s="8">
        <v>0.54999999999999993</v>
      </c>
      <c r="J2706" s="9">
        <v>7000</v>
      </c>
      <c r="K2706" s="10">
        <f t="shared" si="20"/>
        <v>3849.9999999999995</v>
      </c>
      <c r="L2706" s="10">
        <f t="shared" si="21"/>
        <v>1540</v>
      </c>
      <c r="M2706" s="11">
        <v>0.4</v>
      </c>
      <c r="O2706" s="16"/>
      <c r="P2706" s="14"/>
      <c r="Q2706" s="12"/>
      <c r="R2706" s="13"/>
    </row>
    <row r="2707" spans="1:18" ht="15.75" customHeight="1">
      <c r="A2707" s="1"/>
      <c r="B2707" s="6" t="s">
        <v>23</v>
      </c>
      <c r="C2707" s="6">
        <v>1197831</v>
      </c>
      <c r="D2707" s="7">
        <v>44396</v>
      </c>
      <c r="E2707" s="6" t="s">
        <v>24</v>
      </c>
      <c r="F2707" s="6" t="s">
        <v>98</v>
      </c>
      <c r="G2707" s="6" t="s">
        <v>99</v>
      </c>
      <c r="H2707" s="6" t="s">
        <v>18</v>
      </c>
      <c r="I2707" s="8">
        <v>0.5</v>
      </c>
      <c r="J2707" s="9">
        <v>4500</v>
      </c>
      <c r="K2707" s="10">
        <f t="shared" si="20"/>
        <v>2250</v>
      </c>
      <c r="L2707" s="10">
        <f t="shared" si="21"/>
        <v>787.5</v>
      </c>
      <c r="M2707" s="11">
        <v>0.35</v>
      </c>
      <c r="O2707" s="16"/>
      <c r="P2707" s="14"/>
      <c r="Q2707" s="12"/>
      <c r="R2707" s="13"/>
    </row>
    <row r="2708" spans="1:18" ht="15.75" customHeight="1">
      <c r="A2708" s="1"/>
      <c r="B2708" s="6" t="s">
        <v>23</v>
      </c>
      <c r="C2708" s="6">
        <v>1197831</v>
      </c>
      <c r="D2708" s="7">
        <v>44396</v>
      </c>
      <c r="E2708" s="6" t="s">
        <v>24</v>
      </c>
      <c r="F2708" s="6" t="s">
        <v>98</v>
      </c>
      <c r="G2708" s="6" t="s">
        <v>99</v>
      </c>
      <c r="H2708" s="6" t="s">
        <v>19</v>
      </c>
      <c r="I2708" s="8">
        <v>0.45</v>
      </c>
      <c r="J2708" s="9">
        <v>3750</v>
      </c>
      <c r="K2708" s="10">
        <f t="shared" si="20"/>
        <v>1687.5</v>
      </c>
      <c r="L2708" s="10">
        <f t="shared" si="21"/>
        <v>675</v>
      </c>
      <c r="M2708" s="11">
        <v>0.4</v>
      </c>
      <c r="O2708" s="16"/>
      <c r="P2708" s="14"/>
      <c r="Q2708" s="12"/>
      <c r="R2708" s="13"/>
    </row>
    <row r="2709" spans="1:18" ht="15.75" customHeight="1">
      <c r="A2709" s="1"/>
      <c r="B2709" s="6" t="s">
        <v>23</v>
      </c>
      <c r="C2709" s="6">
        <v>1197831</v>
      </c>
      <c r="D2709" s="7">
        <v>44396</v>
      </c>
      <c r="E2709" s="6" t="s">
        <v>24</v>
      </c>
      <c r="F2709" s="6" t="s">
        <v>98</v>
      </c>
      <c r="G2709" s="6" t="s">
        <v>99</v>
      </c>
      <c r="H2709" s="6" t="s">
        <v>20</v>
      </c>
      <c r="I2709" s="8">
        <v>0.45</v>
      </c>
      <c r="J2709" s="9">
        <v>3250</v>
      </c>
      <c r="K2709" s="10">
        <f t="shared" si="20"/>
        <v>1462.5</v>
      </c>
      <c r="L2709" s="10">
        <f t="shared" si="21"/>
        <v>585</v>
      </c>
      <c r="M2709" s="11">
        <v>0.4</v>
      </c>
      <c r="O2709" s="16"/>
      <c r="P2709" s="14"/>
      <c r="Q2709" s="12"/>
      <c r="R2709" s="13"/>
    </row>
    <row r="2710" spans="1:18" ht="15.75" customHeight="1">
      <c r="A2710" s="1"/>
      <c r="B2710" s="6" t="s">
        <v>23</v>
      </c>
      <c r="C2710" s="6">
        <v>1197831</v>
      </c>
      <c r="D2710" s="7">
        <v>44396</v>
      </c>
      <c r="E2710" s="6" t="s">
        <v>24</v>
      </c>
      <c r="F2710" s="6" t="s">
        <v>98</v>
      </c>
      <c r="G2710" s="6" t="s">
        <v>99</v>
      </c>
      <c r="H2710" s="6" t="s">
        <v>21</v>
      </c>
      <c r="I2710" s="8">
        <v>0.6</v>
      </c>
      <c r="J2710" s="9">
        <v>3500</v>
      </c>
      <c r="K2710" s="10">
        <f t="shared" si="20"/>
        <v>2100</v>
      </c>
      <c r="L2710" s="10">
        <f t="shared" si="21"/>
        <v>735</v>
      </c>
      <c r="M2710" s="11">
        <v>0.35</v>
      </c>
      <c r="O2710" s="16"/>
      <c r="P2710" s="14"/>
      <c r="Q2710" s="12"/>
      <c r="R2710" s="13"/>
    </row>
    <row r="2711" spans="1:18" ht="15.75" customHeight="1">
      <c r="A2711" s="1"/>
      <c r="B2711" s="6" t="s">
        <v>23</v>
      </c>
      <c r="C2711" s="6">
        <v>1197831</v>
      </c>
      <c r="D2711" s="7">
        <v>44396</v>
      </c>
      <c r="E2711" s="6" t="s">
        <v>24</v>
      </c>
      <c r="F2711" s="6" t="s">
        <v>98</v>
      </c>
      <c r="G2711" s="6" t="s">
        <v>99</v>
      </c>
      <c r="H2711" s="6" t="s">
        <v>22</v>
      </c>
      <c r="I2711" s="8">
        <v>0.65</v>
      </c>
      <c r="J2711" s="9">
        <v>5250</v>
      </c>
      <c r="K2711" s="10">
        <f t="shared" si="20"/>
        <v>3412.5</v>
      </c>
      <c r="L2711" s="10">
        <f t="shared" si="21"/>
        <v>1365</v>
      </c>
      <c r="M2711" s="11">
        <v>0.4</v>
      </c>
      <c r="O2711" s="16"/>
      <c r="P2711" s="14"/>
      <c r="Q2711" s="12"/>
      <c r="R2711" s="13"/>
    </row>
    <row r="2712" spans="1:18" ht="15.75" customHeight="1">
      <c r="A2712" s="1"/>
      <c r="B2712" s="6" t="s">
        <v>23</v>
      </c>
      <c r="C2712" s="6">
        <v>1197831</v>
      </c>
      <c r="D2712" s="7">
        <v>44428</v>
      </c>
      <c r="E2712" s="6" t="s">
        <v>24</v>
      </c>
      <c r="F2712" s="6" t="s">
        <v>98</v>
      </c>
      <c r="G2712" s="6" t="s">
        <v>99</v>
      </c>
      <c r="H2712" s="6" t="s">
        <v>17</v>
      </c>
      <c r="I2712" s="8">
        <v>0.6</v>
      </c>
      <c r="J2712" s="9">
        <v>6750</v>
      </c>
      <c r="K2712" s="10">
        <f t="shared" si="20"/>
        <v>4050</v>
      </c>
      <c r="L2712" s="10">
        <f t="shared" si="21"/>
        <v>1620</v>
      </c>
      <c r="M2712" s="11">
        <v>0.4</v>
      </c>
      <c r="O2712" s="16"/>
      <c r="P2712" s="14"/>
      <c r="Q2712" s="12"/>
      <c r="R2712" s="13"/>
    </row>
    <row r="2713" spans="1:18" ht="15.75" customHeight="1">
      <c r="A2713" s="1"/>
      <c r="B2713" s="6" t="s">
        <v>23</v>
      </c>
      <c r="C2713" s="6">
        <v>1197831</v>
      </c>
      <c r="D2713" s="7">
        <v>44428</v>
      </c>
      <c r="E2713" s="6" t="s">
        <v>24</v>
      </c>
      <c r="F2713" s="6" t="s">
        <v>98</v>
      </c>
      <c r="G2713" s="6" t="s">
        <v>99</v>
      </c>
      <c r="H2713" s="6" t="s">
        <v>18</v>
      </c>
      <c r="I2713" s="8">
        <v>0.55000000000000004</v>
      </c>
      <c r="J2713" s="9">
        <v>4500</v>
      </c>
      <c r="K2713" s="10">
        <f t="shared" si="20"/>
        <v>2475</v>
      </c>
      <c r="L2713" s="10">
        <f t="shared" si="21"/>
        <v>866.25</v>
      </c>
      <c r="M2713" s="11">
        <v>0.35</v>
      </c>
      <c r="O2713" s="16"/>
      <c r="P2713" s="14"/>
      <c r="Q2713" s="12"/>
      <c r="R2713" s="13"/>
    </row>
    <row r="2714" spans="1:18" ht="15.75" customHeight="1">
      <c r="A2714" s="1"/>
      <c r="B2714" s="6" t="s">
        <v>23</v>
      </c>
      <c r="C2714" s="6">
        <v>1197831</v>
      </c>
      <c r="D2714" s="7">
        <v>44428</v>
      </c>
      <c r="E2714" s="6" t="s">
        <v>24</v>
      </c>
      <c r="F2714" s="6" t="s">
        <v>98</v>
      </c>
      <c r="G2714" s="6" t="s">
        <v>99</v>
      </c>
      <c r="H2714" s="6" t="s">
        <v>19</v>
      </c>
      <c r="I2714" s="8">
        <v>0.5</v>
      </c>
      <c r="J2714" s="9">
        <v>3750</v>
      </c>
      <c r="K2714" s="10">
        <f t="shared" si="20"/>
        <v>1875</v>
      </c>
      <c r="L2714" s="10">
        <f t="shared" si="21"/>
        <v>750</v>
      </c>
      <c r="M2714" s="11">
        <v>0.4</v>
      </c>
      <c r="O2714" s="16"/>
      <c r="P2714" s="14"/>
      <c r="Q2714" s="12"/>
      <c r="R2714" s="13"/>
    </row>
    <row r="2715" spans="1:18" ht="15.75" customHeight="1">
      <c r="A2715" s="1"/>
      <c r="B2715" s="6" t="s">
        <v>23</v>
      </c>
      <c r="C2715" s="6">
        <v>1197831</v>
      </c>
      <c r="D2715" s="7">
        <v>44428</v>
      </c>
      <c r="E2715" s="6" t="s">
        <v>24</v>
      </c>
      <c r="F2715" s="6" t="s">
        <v>98</v>
      </c>
      <c r="G2715" s="6" t="s">
        <v>99</v>
      </c>
      <c r="H2715" s="6" t="s">
        <v>20</v>
      </c>
      <c r="I2715" s="8">
        <v>0.4</v>
      </c>
      <c r="J2715" s="9">
        <v>3250</v>
      </c>
      <c r="K2715" s="10">
        <f t="shared" si="20"/>
        <v>1300</v>
      </c>
      <c r="L2715" s="10">
        <f t="shared" si="21"/>
        <v>520</v>
      </c>
      <c r="M2715" s="11">
        <v>0.4</v>
      </c>
      <c r="O2715" s="16"/>
      <c r="P2715" s="14"/>
      <c r="Q2715" s="12"/>
      <c r="R2715" s="13"/>
    </row>
    <row r="2716" spans="1:18" ht="15.75" customHeight="1">
      <c r="A2716" s="1"/>
      <c r="B2716" s="6" t="s">
        <v>23</v>
      </c>
      <c r="C2716" s="6">
        <v>1197831</v>
      </c>
      <c r="D2716" s="7">
        <v>44428</v>
      </c>
      <c r="E2716" s="6" t="s">
        <v>24</v>
      </c>
      <c r="F2716" s="6" t="s">
        <v>98</v>
      </c>
      <c r="G2716" s="6" t="s">
        <v>99</v>
      </c>
      <c r="H2716" s="6" t="s">
        <v>21</v>
      </c>
      <c r="I2716" s="8">
        <v>0.5</v>
      </c>
      <c r="J2716" s="9">
        <v>3000</v>
      </c>
      <c r="K2716" s="10">
        <f t="shared" si="20"/>
        <v>1500</v>
      </c>
      <c r="L2716" s="10">
        <f t="shared" si="21"/>
        <v>525</v>
      </c>
      <c r="M2716" s="11">
        <v>0.35</v>
      </c>
      <c r="O2716" s="16"/>
      <c r="P2716" s="14"/>
      <c r="Q2716" s="12"/>
      <c r="R2716" s="13"/>
    </row>
    <row r="2717" spans="1:18" ht="15.75" customHeight="1">
      <c r="A2717" s="1"/>
      <c r="B2717" s="6" t="s">
        <v>23</v>
      </c>
      <c r="C2717" s="6">
        <v>1197831</v>
      </c>
      <c r="D2717" s="7">
        <v>44428</v>
      </c>
      <c r="E2717" s="6" t="s">
        <v>24</v>
      </c>
      <c r="F2717" s="6" t="s">
        <v>98</v>
      </c>
      <c r="G2717" s="6" t="s">
        <v>99</v>
      </c>
      <c r="H2717" s="6" t="s">
        <v>22</v>
      </c>
      <c r="I2717" s="8">
        <v>0.55000000000000004</v>
      </c>
      <c r="J2717" s="9">
        <v>4750</v>
      </c>
      <c r="K2717" s="10">
        <f t="shared" si="20"/>
        <v>2612.5</v>
      </c>
      <c r="L2717" s="10">
        <f t="shared" si="21"/>
        <v>1045</v>
      </c>
      <c r="M2717" s="11">
        <v>0.4</v>
      </c>
      <c r="O2717" s="16"/>
      <c r="P2717" s="14"/>
      <c r="Q2717" s="12"/>
      <c r="R2717" s="13"/>
    </row>
    <row r="2718" spans="1:18" ht="15.75" customHeight="1">
      <c r="A2718" s="1"/>
      <c r="B2718" s="6" t="s">
        <v>23</v>
      </c>
      <c r="C2718" s="6">
        <v>1197831</v>
      </c>
      <c r="D2718" s="7">
        <v>44458</v>
      </c>
      <c r="E2718" s="6" t="s">
        <v>24</v>
      </c>
      <c r="F2718" s="6" t="s">
        <v>98</v>
      </c>
      <c r="G2718" s="6" t="s">
        <v>99</v>
      </c>
      <c r="H2718" s="6" t="s">
        <v>17</v>
      </c>
      <c r="I2718" s="8">
        <v>0.5</v>
      </c>
      <c r="J2718" s="9">
        <v>5750</v>
      </c>
      <c r="K2718" s="10">
        <f t="shared" si="20"/>
        <v>2875</v>
      </c>
      <c r="L2718" s="10">
        <f t="shared" si="21"/>
        <v>1150</v>
      </c>
      <c r="M2718" s="11">
        <v>0.4</v>
      </c>
      <c r="O2718" s="16"/>
      <c r="P2718" s="14"/>
      <c r="Q2718" s="12"/>
      <c r="R2718" s="13"/>
    </row>
    <row r="2719" spans="1:18" ht="15.75" customHeight="1">
      <c r="A2719" s="1"/>
      <c r="B2719" s="6" t="s">
        <v>23</v>
      </c>
      <c r="C2719" s="6">
        <v>1197831</v>
      </c>
      <c r="D2719" s="7">
        <v>44458</v>
      </c>
      <c r="E2719" s="6" t="s">
        <v>24</v>
      </c>
      <c r="F2719" s="6" t="s">
        <v>98</v>
      </c>
      <c r="G2719" s="6" t="s">
        <v>99</v>
      </c>
      <c r="H2719" s="6" t="s">
        <v>18</v>
      </c>
      <c r="I2719" s="8">
        <v>0.40000000000000013</v>
      </c>
      <c r="J2719" s="9">
        <v>3750</v>
      </c>
      <c r="K2719" s="10">
        <f t="shared" si="20"/>
        <v>1500.0000000000005</v>
      </c>
      <c r="L2719" s="10">
        <f t="shared" si="21"/>
        <v>525.00000000000011</v>
      </c>
      <c r="M2719" s="11">
        <v>0.35</v>
      </c>
      <c r="O2719" s="16"/>
      <c r="P2719" s="14"/>
      <c r="Q2719" s="12"/>
      <c r="R2719" s="13"/>
    </row>
    <row r="2720" spans="1:18" ht="15.75" customHeight="1">
      <c r="A2720" s="1"/>
      <c r="B2720" s="6" t="s">
        <v>23</v>
      </c>
      <c r="C2720" s="6">
        <v>1197831</v>
      </c>
      <c r="D2720" s="7">
        <v>44458</v>
      </c>
      <c r="E2720" s="6" t="s">
        <v>24</v>
      </c>
      <c r="F2720" s="6" t="s">
        <v>98</v>
      </c>
      <c r="G2720" s="6" t="s">
        <v>99</v>
      </c>
      <c r="H2720" s="6" t="s">
        <v>19</v>
      </c>
      <c r="I2720" s="8">
        <v>0.15000000000000008</v>
      </c>
      <c r="J2720" s="9">
        <v>2750</v>
      </c>
      <c r="K2720" s="10">
        <f t="shared" si="20"/>
        <v>412.50000000000023</v>
      </c>
      <c r="L2720" s="10">
        <f t="shared" si="21"/>
        <v>165.00000000000011</v>
      </c>
      <c r="M2720" s="11">
        <v>0.4</v>
      </c>
      <c r="O2720" s="16"/>
      <c r="P2720" s="14"/>
      <c r="Q2720" s="12"/>
      <c r="R2720" s="13"/>
    </row>
    <row r="2721" spans="1:18" ht="15.75" customHeight="1">
      <c r="A2721" s="1"/>
      <c r="B2721" s="6" t="s">
        <v>23</v>
      </c>
      <c r="C2721" s="6">
        <v>1197831</v>
      </c>
      <c r="D2721" s="7">
        <v>44458</v>
      </c>
      <c r="E2721" s="6" t="s">
        <v>24</v>
      </c>
      <c r="F2721" s="6" t="s">
        <v>98</v>
      </c>
      <c r="G2721" s="6" t="s">
        <v>99</v>
      </c>
      <c r="H2721" s="6" t="s">
        <v>20</v>
      </c>
      <c r="I2721" s="8">
        <v>0.15000000000000008</v>
      </c>
      <c r="J2721" s="9">
        <v>2500</v>
      </c>
      <c r="K2721" s="10">
        <f t="shared" si="20"/>
        <v>375.00000000000017</v>
      </c>
      <c r="L2721" s="10">
        <f t="shared" si="21"/>
        <v>150.00000000000009</v>
      </c>
      <c r="M2721" s="11">
        <v>0.4</v>
      </c>
      <c r="O2721" s="16"/>
      <c r="P2721" s="14"/>
      <c r="Q2721" s="12"/>
      <c r="R2721" s="13"/>
    </row>
    <row r="2722" spans="1:18" ht="15.75" customHeight="1">
      <c r="A2722" s="1"/>
      <c r="B2722" s="6" t="s">
        <v>23</v>
      </c>
      <c r="C2722" s="6">
        <v>1197831</v>
      </c>
      <c r="D2722" s="7">
        <v>44458</v>
      </c>
      <c r="E2722" s="6" t="s">
        <v>24</v>
      </c>
      <c r="F2722" s="6" t="s">
        <v>98</v>
      </c>
      <c r="G2722" s="6" t="s">
        <v>99</v>
      </c>
      <c r="H2722" s="6" t="s">
        <v>21</v>
      </c>
      <c r="I2722" s="8">
        <v>0.25000000000000006</v>
      </c>
      <c r="J2722" s="9">
        <v>2500</v>
      </c>
      <c r="K2722" s="10">
        <f t="shared" si="20"/>
        <v>625.00000000000011</v>
      </c>
      <c r="L2722" s="10">
        <f t="shared" si="21"/>
        <v>218.75000000000003</v>
      </c>
      <c r="M2722" s="11">
        <v>0.35</v>
      </c>
      <c r="O2722" s="16"/>
      <c r="P2722" s="14"/>
      <c r="Q2722" s="12"/>
      <c r="R2722" s="13"/>
    </row>
    <row r="2723" spans="1:18" ht="15.75" customHeight="1">
      <c r="A2723" s="1"/>
      <c r="B2723" s="6" t="s">
        <v>23</v>
      </c>
      <c r="C2723" s="6">
        <v>1197831</v>
      </c>
      <c r="D2723" s="7">
        <v>44458</v>
      </c>
      <c r="E2723" s="6" t="s">
        <v>24</v>
      </c>
      <c r="F2723" s="6" t="s">
        <v>98</v>
      </c>
      <c r="G2723" s="6" t="s">
        <v>99</v>
      </c>
      <c r="H2723" s="6" t="s">
        <v>22</v>
      </c>
      <c r="I2723" s="8">
        <v>0.3000000000000001</v>
      </c>
      <c r="J2723" s="9">
        <v>3500</v>
      </c>
      <c r="K2723" s="10">
        <f t="shared" si="20"/>
        <v>1050.0000000000005</v>
      </c>
      <c r="L2723" s="10">
        <f t="shared" si="21"/>
        <v>420.00000000000023</v>
      </c>
      <c r="M2723" s="11">
        <v>0.4</v>
      </c>
      <c r="O2723" s="16"/>
      <c r="P2723" s="14"/>
      <c r="Q2723" s="12"/>
      <c r="R2723" s="13"/>
    </row>
    <row r="2724" spans="1:18" ht="15.75" customHeight="1">
      <c r="A2724" s="1"/>
      <c r="B2724" s="6" t="s">
        <v>23</v>
      </c>
      <c r="C2724" s="6">
        <v>1197831</v>
      </c>
      <c r="D2724" s="7">
        <v>44490</v>
      </c>
      <c r="E2724" s="6" t="s">
        <v>24</v>
      </c>
      <c r="F2724" s="6" t="s">
        <v>98</v>
      </c>
      <c r="G2724" s="6" t="s">
        <v>99</v>
      </c>
      <c r="H2724" s="6" t="s">
        <v>17</v>
      </c>
      <c r="I2724" s="8">
        <v>0.3000000000000001</v>
      </c>
      <c r="J2724" s="9">
        <v>5250</v>
      </c>
      <c r="K2724" s="10">
        <f t="shared" si="20"/>
        <v>1575.0000000000005</v>
      </c>
      <c r="L2724" s="10">
        <f t="shared" si="21"/>
        <v>630.00000000000023</v>
      </c>
      <c r="M2724" s="11">
        <v>0.4</v>
      </c>
      <c r="O2724" s="16"/>
      <c r="P2724" s="14"/>
      <c r="Q2724" s="12"/>
      <c r="R2724" s="13"/>
    </row>
    <row r="2725" spans="1:18" ht="15.75" customHeight="1">
      <c r="A2725" s="1"/>
      <c r="B2725" s="6" t="s">
        <v>23</v>
      </c>
      <c r="C2725" s="6">
        <v>1197831</v>
      </c>
      <c r="D2725" s="7">
        <v>44490</v>
      </c>
      <c r="E2725" s="6" t="s">
        <v>24</v>
      </c>
      <c r="F2725" s="6" t="s">
        <v>98</v>
      </c>
      <c r="G2725" s="6" t="s">
        <v>99</v>
      </c>
      <c r="H2725" s="6" t="s">
        <v>18</v>
      </c>
      <c r="I2725" s="8">
        <v>0.20000000000000012</v>
      </c>
      <c r="J2725" s="9">
        <v>3500</v>
      </c>
      <c r="K2725" s="10">
        <f t="shared" si="20"/>
        <v>700.00000000000045</v>
      </c>
      <c r="L2725" s="10">
        <f t="shared" si="21"/>
        <v>245.00000000000014</v>
      </c>
      <c r="M2725" s="11">
        <v>0.35</v>
      </c>
      <c r="O2725" s="16"/>
      <c r="P2725" s="14"/>
      <c r="Q2725" s="12"/>
      <c r="R2725" s="13"/>
    </row>
    <row r="2726" spans="1:18" ht="15.75" customHeight="1">
      <c r="A2726" s="1"/>
      <c r="B2726" s="6" t="s">
        <v>23</v>
      </c>
      <c r="C2726" s="6">
        <v>1197831</v>
      </c>
      <c r="D2726" s="7">
        <v>44490</v>
      </c>
      <c r="E2726" s="6" t="s">
        <v>24</v>
      </c>
      <c r="F2726" s="6" t="s">
        <v>98</v>
      </c>
      <c r="G2726" s="6" t="s">
        <v>99</v>
      </c>
      <c r="H2726" s="6" t="s">
        <v>19</v>
      </c>
      <c r="I2726" s="8">
        <v>0.20000000000000012</v>
      </c>
      <c r="J2726" s="9">
        <v>2250</v>
      </c>
      <c r="K2726" s="10">
        <f t="shared" si="20"/>
        <v>450.00000000000028</v>
      </c>
      <c r="L2726" s="10">
        <f t="shared" si="21"/>
        <v>180.00000000000011</v>
      </c>
      <c r="M2726" s="11">
        <v>0.4</v>
      </c>
      <c r="O2726" s="16"/>
      <c r="P2726" s="14"/>
      <c r="Q2726" s="12"/>
      <c r="R2726" s="13"/>
    </row>
    <row r="2727" spans="1:18" ht="15.75" customHeight="1">
      <c r="A2727" s="1"/>
      <c r="B2727" s="6" t="s">
        <v>23</v>
      </c>
      <c r="C2727" s="6">
        <v>1197831</v>
      </c>
      <c r="D2727" s="7">
        <v>44490</v>
      </c>
      <c r="E2727" s="6" t="s">
        <v>24</v>
      </c>
      <c r="F2727" s="6" t="s">
        <v>98</v>
      </c>
      <c r="G2727" s="6" t="s">
        <v>99</v>
      </c>
      <c r="H2727" s="6" t="s">
        <v>20</v>
      </c>
      <c r="I2727" s="8">
        <v>0.20000000000000012</v>
      </c>
      <c r="J2727" s="9">
        <v>2000</v>
      </c>
      <c r="K2727" s="10">
        <f t="shared" si="20"/>
        <v>400.00000000000023</v>
      </c>
      <c r="L2727" s="10">
        <f t="shared" si="21"/>
        <v>160.00000000000011</v>
      </c>
      <c r="M2727" s="11">
        <v>0.4</v>
      </c>
      <c r="O2727" s="16"/>
      <c r="P2727" s="14"/>
      <c r="Q2727" s="12"/>
      <c r="R2727" s="13"/>
    </row>
    <row r="2728" spans="1:18" ht="15.75" customHeight="1">
      <c r="A2728" s="1"/>
      <c r="B2728" s="6" t="s">
        <v>23</v>
      </c>
      <c r="C2728" s="6">
        <v>1197831</v>
      </c>
      <c r="D2728" s="7">
        <v>44490</v>
      </c>
      <c r="E2728" s="6" t="s">
        <v>24</v>
      </c>
      <c r="F2728" s="6" t="s">
        <v>98</v>
      </c>
      <c r="G2728" s="6" t="s">
        <v>99</v>
      </c>
      <c r="H2728" s="6" t="s">
        <v>21</v>
      </c>
      <c r="I2728" s="8">
        <v>0.3000000000000001</v>
      </c>
      <c r="J2728" s="9">
        <v>2000</v>
      </c>
      <c r="K2728" s="10">
        <f t="shared" si="20"/>
        <v>600.00000000000023</v>
      </c>
      <c r="L2728" s="10">
        <f t="shared" si="21"/>
        <v>210.00000000000006</v>
      </c>
      <c r="M2728" s="11">
        <v>0.35</v>
      </c>
      <c r="O2728" s="16"/>
      <c r="P2728" s="14"/>
      <c r="Q2728" s="12"/>
      <c r="R2728" s="13"/>
    </row>
    <row r="2729" spans="1:18" ht="15.75" customHeight="1">
      <c r="A2729" s="1"/>
      <c r="B2729" s="6" t="s">
        <v>23</v>
      </c>
      <c r="C2729" s="6">
        <v>1197831</v>
      </c>
      <c r="D2729" s="7">
        <v>44490</v>
      </c>
      <c r="E2729" s="6" t="s">
        <v>24</v>
      </c>
      <c r="F2729" s="6" t="s">
        <v>98</v>
      </c>
      <c r="G2729" s="6" t="s">
        <v>99</v>
      </c>
      <c r="H2729" s="6" t="s">
        <v>22</v>
      </c>
      <c r="I2729" s="8">
        <v>0.30000000000000004</v>
      </c>
      <c r="J2729" s="9">
        <v>3250</v>
      </c>
      <c r="K2729" s="10">
        <f t="shared" si="20"/>
        <v>975.00000000000011</v>
      </c>
      <c r="L2729" s="10">
        <f t="shared" si="21"/>
        <v>390.00000000000006</v>
      </c>
      <c r="M2729" s="11">
        <v>0.4</v>
      </c>
      <c r="O2729" s="16"/>
      <c r="P2729" s="14"/>
      <c r="Q2729" s="12"/>
      <c r="R2729" s="13"/>
    </row>
    <row r="2730" spans="1:18" ht="15.75" customHeight="1">
      <c r="A2730" s="1"/>
      <c r="B2730" s="6" t="s">
        <v>23</v>
      </c>
      <c r="C2730" s="6">
        <v>1197831</v>
      </c>
      <c r="D2730" s="7">
        <v>44520</v>
      </c>
      <c r="E2730" s="6" t="s">
        <v>24</v>
      </c>
      <c r="F2730" s="6" t="s">
        <v>98</v>
      </c>
      <c r="G2730" s="6" t="s">
        <v>99</v>
      </c>
      <c r="H2730" s="6" t="s">
        <v>17</v>
      </c>
      <c r="I2730" s="8">
        <v>0.25000000000000011</v>
      </c>
      <c r="J2730" s="9">
        <v>4750</v>
      </c>
      <c r="K2730" s="10">
        <f t="shared" si="20"/>
        <v>1187.5000000000005</v>
      </c>
      <c r="L2730" s="10">
        <f t="shared" si="21"/>
        <v>475.00000000000023</v>
      </c>
      <c r="M2730" s="11">
        <v>0.4</v>
      </c>
      <c r="O2730" s="16"/>
      <c r="P2730" s="14"/>
      <c r="Q2730" s="12"/>
      <c r="R2730" s="13"/>
    </row>
    <row r="2731" spans="1:18" ht="15.75" customHeight="1">
      <c r="A2731" s="1"/>
      <c r="B2731" s="6" t="s">
        <v>23</v>
      </c>
      <c r="C2731" s="6">
        <v>1197831</v>
      </c>
      <c r="D2731" s="7">
        <v>44520</v>
      </c>
      <c r="E2731" s="6" t="s">
        <v>24</v>
      </c>
      <c r="F2731" s="6" t="s">
        <v>98</v>
      </c>
      <c r="G2731" s="6" t="s">
        <v>99</v>
      </c>
      <c r="H2731" s="6" t="s">
        <v>18</v>
      </c>
      <c r="I2731" s="8">
        <v>0.15000000000000013</v>
      </c>
      <c r="J2731" s="9">
        <v>3000</v>
      </c>
      <c r="K2731" s="10">
        <f t="shared" si="20"/>
        <v>450.0000000000004</v>
      </c>
      <c r="L2731" s="10">
        <f t="shared" si="21"/>
        <v>157.50000000000014</v>
      </c>
      <c r="M2731" s="11">
        <v>0.35</v>
      </c>
      <c r="O2731" s="16"/>
      <c r="P2731" s="14"/>
      <c r="Q2731" s="12"/>
      <c r="R2731" s="13"/>
    </row>
    <row r="2732" spans="1:18" ht="15.75" customHeight="1">
      <c r="A2732" s="1"/>
      <c r="B2732" s="6" t="s">
        <v>23</v>
      </c>
      <c r="C2732" s="6">
        <v>1197831</v>
      </c>
      <c r="D2732" s="7">
        <v>44520</v>
      </c>
      <c r="E2732" s="6" t="s">
        <v>24</v>
      </c>
      <c r="F2732" s="6" t="s">
        <v>98</v>
      </c>
      <c r="G2732" s="6" t="s">
        <v>99</v>
      </c>
      <c r="H2732" s="6" t="s">
        <v>19</v>
      </c>
      <c r="I2732" s="8">
        <v>0.25000000000000017</v>
      </c>
      <c r="J2732" s="9">
        <v>2450</v>
      </c>
      <c r="K2732" s="10">
        <f t="shared" si="20"/>
        <v>612.50000000000045</v>
      </c>
      <c r="L2732" s="10">
        <f t="shared" si="21"/>
        <v>245.0000000000002</v>
      </c>
      <c r="M2732" s="11">
        <v>0.4</v>
      </c>
      <c r="O2732" s="16"/>
      <c r="P2732" s="14"/>
      <c r="Q2732" s="12"/>
      <c r="R2732" s="13"/>
    </row>
    <row r="2733" spans="1:18" ht="15.75" customHeight="1">
      <c r="A2733" s="1"/>
      <c r="B2733" s="6" t="s">
        <v>23</v>
      </c>
      <c r="C2733" s="6">
        <v>1197831</v>
      </c>
      <c r="D2733" s="7">
        <v>44520</v>
      </c>
      <c r="E2733" s="6" t="s">
        <v>24</v>
      </c>
      <c r="F2733" s="6" t="s">
        <v>98</v>
      </c>
      <c r="G2733" s="6" t="s">
        <v>99</v>
      </c>
      <c r="H2733" s="6" t="s">
        <v>20</v>
      </c>
      <c r="I2733" s="8">
        <v>0.55000000000000016</v>
      </c>
      <c r="J2733" s="9">
        <v>3000</v>
      </c>
      <c r="K2733" s="10">
        <f t="shared" si="20"/>
        <v>1650.0000000000005</v>
      </c>
      <c r="L2733" s="10">
        <f t="shared" si="21"/>
        <v>660.00000000000023</v>
      </c>
      <c r="M2733" s="11">
        <v>0.4</v>
      </c>
      <c r="O2733" s="16"/>
      <c r="P2733" s="14"/>
      <c r="Q2733" s="12"/>
      <c r="R2733" s="13"/>
    </row>
    <row r="2734" spans="1:18" ht="15.75" customHeight="1">
      <c r="A2734" s="1"/>
      <c r="B2734" s="6" t="s">
        <v>23</v>
      </c>
      <c r="C2734" s="6">
        <v>1197831</v>
      </c>
      <c r="D2734" s="7">
        <v>44520</v>
      </c>
      <c r="E2734" s="6" t="s">
        <v>24</v>
      </c>
      <c r="F2734" s="6" t="s">
        <v>98</v>
      </c>
      <c r="G2734" s="6" t="s">
        <v>99</v>
      </c>
      <c r="H2734" s="6" t="s">
        <v>21</v>
      </c>
      <c r="I2734" s="8">
        <v>0.75000000000000011</v>
      </c>
      <c r="J2734" s="9">
        <v>2750</v>
      </c>
      <c r="K2734" s="10">
        <f t="shared" si="20"/>
        <v>2062.5000000000005</v>
      </c>
      <c r="L2734" s="10">
        <f t="shared" si="21"/>
        <v>721.87500000000011</v>
      </c>
      <c r="M2734" s="11">
        <v>0.35</v>
      </c>
      <c r="O2734" s="16"/>
      <c r="P2734" s="14"/>
      <c r="Q2734" s="12"/>
      <c r="R2734" s="13"/>
    </row>
    <row r="2735" spans="1:18" ht="15.75" customHeight="1">
      <c r="A2735" s="1"/>
      <c r="B2735" s="6" t="s">
        <v>23</v>
      </c>
      <c r="C2735" s="6">
        <v>1197831</v>
      </c>
      <c r="D2735" s="7">
        <v>44520</v>
      </c>
      <c r="E2735" s="6" t="s">
        <v>24</v>
      </c>
      <c r="F2735" s="6" t="s">
        <v>98</v>
      </c>
      <c r="G2735" s="6" t="s">
        <v>99</v>
      </c>
      <c r="H2735" s="6" t="s">
        <v>22</v>
      </c>
      <c r="I2735" s="8">
        <v>0.75</v>
      </c>
      <c r="J2735" s="9">
        <v>3750</v>
      </c>
      <c r="K2735" s="10">
        <f t="shared" si="20"/>
        <v>2812.5</v>
      </c>
      <c r="L2735" s="10">
        <f t="shared" si="21"/>
        <v>1125</v>
      </c>
      <c r="M2735" s="11">
        <v>0.4</v>
      </c>
      <c r="O2735" s="16"/>
      <c r="P2735" s="14"/>
      <c r="Q2735" s="12"/>
      <c r="R2735" s="13"/>
    </row>
    <row r="2736" spans="1:18" ht="15.75" customHeight="1">
      <c r="A2736" s="1"/>
      <c r="B2736" s="6" t="s">
        <v>23</v>
      </c>
      <c r="C2736" s="6">
        <v>1197831</v>
      </c>
      <c r="D2736" s="7">
        <v>44549</v>
      </c>
      <c r="E2736" s="6" t="s">
        <v>24</v>
      </c>
      <c r="F2736" s="6" t="s">
        <v>98</v>
      </c>
      <c r="G2736" s="6" t="s">
        <v>99</v>
      </c>
      <c r="H2736" s="6" t="s">
        <v>17</v>
      </c>
      <c r="I2736" s="8">
        <v>0.70000000000000007</v>
      </c>
      <c r="J2736" s="9">
        <v>6250</v>
      </c>
      <c r="K2736" s="10">
        <f t="shared" si="20"/>
        <v>4375</v>
      </c>
      <c r="L2736" s="10">
        <f t="shared" si="21"/>
        <v>1750</v>
      </c>
      <c r="M2736" s="11">
        <v>0.4</v>
      </c>
      <c r="O2736" s="16"/>
      <c r="P2736" s="14"/>
      <c r="Q2736" s="12"/>
      <c r="R2736" s="13"/>
    </row>
    <row r="2737" spans="1:18" ht="15.75" customHeight="1">
      <c r="A2737" s="1"/>
      <c r="B2737" s="6" t="s">
        <v>23</v>
      </c>
      <c r="C2737" s="6">
        <v>1197831</v>
      </c>
      <c r="D2737" s="7">
        <v>44549</v>
      </c>
      <c r="E2737" s="6" t="s">
        <v>24</v>
      </c>
      <c r="F2737" s="6" t="s">
        <v>98</v>
      </c>
      <c r="G2737" s="6" t="s">
        <v>99</v>
      </c>
      <c r="H2737" s="6" t="s">
        <v>18</v>
      </c>
      <c r="I2737" s="8">
        <v>0.60000000000000009</v>
      </c>
      <c r="J2737" s="9">
        <v>4250</v>
      </c>
      <c r="K2737" s="10">
        <f t="shared" si="20"/>
        <v>2550.0000000000005</v>
      </c>
      <c r="L2737" s="10">
        <f t="shared" si="21"/>
        <v>892.50000000000011</v>
      </c>
      <c r="M2737" s="11">
        <v>0.35</v>
      </c>
      <c r="O2737" s="16"/>
      <c r="P2737" s="14"/>
      <c r="Q2737" s="12"/>
      <c r="R2737" s="13"/>
    </row>
    <row r="2738" spans="1:18" ht="15.75" customHeight="1">
      <c r="A2738" s="1"/>
      <c r="B2738" s="6" t="s">
        <v>23</v>
      </c>
      <c r="C2738" s="6">
        <v>1197831</v>
      </c>
      <c r="D2738" s="7">
        <v>44549</v>
      </c>
      <c r="E2738" s="6" t="s">
        <v>24</v>
      </c>
      <c r="F2738" s="6" t="s">
        <v>98</v>
      </c>
      <c r="G2738" s="6" t="s">
        <v>99</v>
      </c>
      <c r="H2738" s="6" t="s">
        <v>19</v>
      </c>
      <c r="I2738" s="8">
        <v>0.60000000000000009</v>
      </c>
      <c r="J2738" s="9">
        <v>3750</v>
      </c>
      <c r="K2738" s="10">
        <f t="shared" si="20"/>
        <v>2250.0000000000005</v>
      </c>
      <c r="L2738" s="10">
        <f t="shared" si="21"/>
        <v>900.00000000000023</v>
      </c>
      <c r="M2738" s="11">
        <v>0.4</v>
      </c>
      <c r="O2738" s="16"/>
      <c r="P2738" s="14"/>
      <c r="Q2738" s="12"/>
      <c r="R2738" s="13"/>
    </row>
    <row r="2739" spans="1:18" ht="15.75" customHeight="1">
      <c r="A2739" s="1"/>
      <c r="B2739" s="6" t="s">
        <v>23</v>
      </c>
      <c r="C2739" s="6">
        <v>1197831</v>
      </c>
      <c r="D2739" s="7">
        <v>44549</v>
      </c>
      <c r="E2739" s="6" t="s">
        <v>24</v>
      </c>
      <c r="F2739" s="6" t="s">
        <v>98</v>
      </c>
      <c r="G2739" s="6" t="s">
        <v>99</v>
      </c>
      <c r="H2739" s="6" t="s">
        <v>20</v>
      </c>
      <c r="I2739" s="8">
        <v>0.60000000000000009</v>
      </c>
      <c r="J2739" s="9">
        <v>3250</v>
      </c>
      <c r="K2739" s="10">
        <f t="shared" si="20"/>
        <v>1950.0000000000002</v>
      </c>
      <c r="L2739" s="10">
        <f t="shared" si="21"/>
        <v>780.00000000000011</v>
      </c>
      <c r="M2739" s="11">
        <v>0.4</v>
      </c>
      <c r="O2739" s="16"/>
      <c r="P2739" s="14"/>
      <c r="Q2739" s="12"/>
      <c r="R2739" s="13"/>
    </row>
    <row r="2740" spans="1:18" ht="15.75" customHeight="1">
      <c r="A2740" s="1"/>
      <c r="B2740" s="6" t="s">
        <v>23</v>
      </c>
      <c r="C2740" s="6">
        <v>1197831</v>
      </c>
      <c r="D2740" s="7">
        <v>44549</v>
      </c>
      <c r="E2740" s="6" t="s">
        <v>24</v>
      </c>
      <c r="F2740" s="6" t="s">
        <v>98</v>
      </c>
      <c r="G2740" s="6" t="s">
        <v>99</v>
      </c>
      <c r="H2740" s="6" t="s">
        <v>21</v>
      </c>
      <c r="I2740" s="8">
        <v>0.70000000000000007</v>
      </c>
      <c r="J2740" s="9">
        <v>3250</v>
      </c>
      <c r="K2740" s="10">
        <f t="shared" si="20"/>
        <v>2275</v>
      </c>
      <c r="L2740" s="10">
        <f t="shared" si="21"/>
        <v>796.25</v>
      </c>
      <c r="M2740" s="11">
        <v>0.35</v>
      </c>
      <c r="O2740" s="16"/>
      <c r="P2740" s="14"/>
      <c r="Q2740" s="12"/>
      <c r="R2740" s="13"/>
    </row>
    <row r="2741" spans="1:18" ht="15.75" customHeight="1">
      <c r="A2741" s="1"/>
      <c r="B2741" s="6" t="s">
        <v>23</v>
      </c>
      <c r="C2741" s="6">
        <v>1197831</v>
      </c>
      <c r="D2741" s="7">
        <v>44549</v>
      </c>
      <c r="E2741" s="6" t="s">
        <v>24</v>
      </c>
      <c r="F2741" s="6" t="s">
        <v>98</v>
      </c>
      <c r="G2741" s="6" t="s">
        <v>99</v>
      </c>
      <c r="H2741" s="6" t="s">
        <v>22</v>
      </c>
      <c r="I2741" s="8">
        <v>0.75</v>
      </c>
      <c r="J2741" s="9">
        <v>4250</v>
      </c>
      <c r="K2741" s="10">
        <f t="shared" si="20"/>
        <v>3187.5</v>
      </c>
      <c r="L2741" s="10">
        <f t="shared" si="21"/>
        <v>1275</v>
      </c>
      <c r="M2741" s="11">
        <v>0.4</v>
      </c>
      <c r="O2741" s="16"/>
      <c r="P2741" s="14"/>
      <c r="Q2741" s="12"/>
      <c r="R2741" s="13"/>
    </row>
    <row r="2742" spans="1:18" ht="15.75" customHeight="1">
      <c r="A2742" s="1" t="s">
        <v>39</v>
      </c>
      <c r="B2742" s="6" t="s">
        <v>23</v>
      </c>
      <c r="C2742" s="6">
        <v>1197831</v>
      </c>
      <c r="D2742" s="7">
        <v>44212</v>
      </c>
      <c r="E2742" s="6" t="s">
        <v>24</v>
      </c>
      <c r="F2742" s="6" t="s">
        <v>100</v>
      </c>
      <c r="G2742" s="6" t="s">
        <v>101</v>
      </c>
      <c r="H2742" s="6" t="s">
        <v>17</v>
      </c>
      <c r="I2742" s="8">
        <v>0.25000000000000006</v>
      </c>
      <c r="J2742" s="9">
        <v>5500</v>
      </c>
      <c r="K2742" s="10">
        <f t="shared" si="20"/>
        <v>1375.0000000000002</v>
      </c>
      <c r="L2742" s="10">
        <f t="shared" si="21"/>
        <v>481.25000000000006</v>
      </c>
      <c r="M2742" s="11">
        <v>0.35</v>
      </c>
      <c r="O2742" s="16"/>
      <c r="P2742" s="14"/>
      <c r="Q2742" s="12"/>
      <c r="R2742" s="13"/>
    </row>
    <row r="2743" spans="1:18" ht="15.75" customHeight="1">
      <c r="A2743" s="1"/>
      <c r="B2743" s="6" t="s">
        <v>23</v>
      </c>
      <c r="C2743" s="6">
        <v>1197831</v>
      </c>
      <c r="D2743" s="7">
        <v>44212</v>
      </c>
      <c r="E2743" s="6" t="s">
        <v>24</v>
      </c>
      <c r="F2743" s="6" t="s">
        <v>100</v>
      </c>
      <c r="G2743" s="6" t="s">
        <v>101</v>
      </c>
      <c r="H2743" s="6" t="s">
        <v>18</v>
      </c>
      <c r="I2743" s="8">
        <v>0.25000000000000006</v>
      </c>
      <c r="J2743" s="9">
        <v>3500</v>
      </c>
      <c r="K2743" s="10">
        <f t="shared" si="20"/>
        <v>875.00000000000023</v>
      </c>
      <c r="L2743" s="10">
        <f t="shared" si="21"/>
        <v>306.25000000000006</v>
      </c>
      <c r="M2743" s="11">
        <v>0.35</v>
      </c>
      <c r="O2743" s="16"/>
      <c r="P2743" s="14"/>
      <c r="Q2743" s="12"/>
      <c r="R2743" s="13"/>
    </row>
    <row r="2744" spans="1:18" ht="15.75" customHeight="1">
      <c r="A2744" s="1"/>
      <c r="B2744" s="6" t="s">
        <v>23</v>
      </c>
      <c r="C2744" s="6">
        <v>1197831</v>
      </c>
      <c r="D2744" s="7">
        <v>44212</v>
      </c>
      <c r="E2744" s="6" t="s">
        <v>24</v>
      </c>
      <c r="F2744" s="6" t="s">
        <v>100</v>
      </c>
      <c r="G2744" s="6" t="s">
        <v>101</v>
      </c>
      <c r="H2744" s="6" t="s">
        <v>19</v>
      </c>
      <c r="I2744" s="8">
        <v>0.15000000000000008</v>
      </c>
      <c r="J2744" s="9">
        <v>3500</v>
      </c>
      <c r="K2744" s="10">
        <f t="shared" si="20"/>
        <v>525.00000000000023</v>
      </c>
      <c r="L2744" s="10">
        <f t="shared" si="21"/>
        <v>183.75000000000006</v>
      </c>
      <c r="M2744" s="11">
        <v>0.35</v>
      </c>
      <c r="O2744" s="16"/>
      <c r="P2744" s="14"/>
      <c r="Q2744" s="12"/>
      <c r="R2744" s="13"/>
    </row>
    <row r="2745" spans="1:18" ht="15.75" customHeight="1">
      <c r="A2745" s="1"/>
      <c r="B2745" s="6" t="s">
        <v>23</v>
      </c>
      <c r="C2745" s="6">
        <v>1197831</v>
      </c>
      <c r="D2745" s="7">
        <v>44212</v>
      </c>
      <c r="E2745" s="6" t="s">
        <v>24</v>
      </c>
      <c r="F2745" s="6" t="s">
        <v>100</v>
      </c>
      <c r="G2745" s="6" t="s">
        <v>101</v>
      </c>
      <c r="H2745" s="6" t="s">
        <v>20</v>
      </c>
      <c r="I2745" s="8">
        <v>0.2</v>
      </c>
      <c r="J2745" s="9">
        <v>2000</v>
      </c>
      <c r="K2745" s="10">
        <f t="shared" si="20"/>
        <v>400</v>
      </c>
      <c r="L2745" s="10">
        <f t="shared" si="21"/>
        <v>140</v>
      </c>
      <c r="M2745" s="11">
        <v>0.35</v>
      </c>
      <c r="O2745" s="16"/>
      <c r="P2745" s="14"/>
      <c r="Q2745" s="12"/>
      <c r="R2745" s="13"/>
    </row>
    <row r="2746" spans="1:18" ht="15.75" customHeight="1">
      <c r="A2746" s="1"/>
      <c r="B2746" s="6" t="s">
        <v>23</v>
      </c>
      <c r="C2746" s="6">
        <v>1197831</v>
      </c>
      <c r="D2746" s="7">
        <v>44212</v>
      </c>
      <c r="E2746" s="6" t="s">
        <v>24</v>
      </c>
      <c r="F2746" s="6" t="s">
        <v>100</v>
      </c>
      <c r="G2746" s="6" t="s">
        <v>101</v>
      </c>
      <c r="H2746" s="6" t="s">
        <v>21</v>
      </c>
      <c r="I2746" s="8">
        <v>0.35000000000000003</v>
      </c>
      <c r="J2746" s="9">
        <v>2500</v>
      </c>
      <c r="K2746" s="10">
        <f t="shared" si="20"/>
        <v>875.00000000000011</v>
      </c>
      <c r="L2746" s="10">
        <f t="shared" si="21"/>
        <v>306.25</v>
      </c>
      <c r="M2746" s="11">
        <v>0.35</v>
      </c>
      <c r="O2746" s="16"/>
      <c r="P2746" s="14"/>
      <c r="Q2746" s="12"/>
      <c r="R2746" s="13"/>
    </row>
    <row r="2747" spans="1:18" ht="15.75" customHeight="1">
      <c r="A2747" s="1"/>
      <c r="B2747" s="6" t="s">
        <v>23</v>
      </c>
      <c r="C2747" s="6">
        <v>1197831</v>
      </c>
      <c r="D2747" s="7">
        <v>44212</v>
      </c>
      <c r="E2747" s="6" t="s">
        <v>24</v>
      </c>
      <c r="F2747" s="6" t="s">
        <v>100</v>
      </c>
      <c r="G2747" s="6" t="s">
        <v>101</v>
      </c>
      <c r="H2747" s="6" t="s">
        <v>22</v>
      </c>
      <c r="I2747" s="8">
        <v>0.25000000000000006</v>
      </c>
      <c r="J2747" s="9">
        <v>3500</v>
      </c>
      <c r="K2747" s="10">
        <f t="shared" si="20"/>
        <v>875.00000000000023</v>
      </c>
      <c r="L2747" s="10">
        <f t="shared" si="21"/>
        <v>306.25000000000006</v>
      </c>
      <c r="M2747" s="11">
        <v>0.35</v>
      </c>
      <c r="O2747" s="16"/>
      <c r="P2747" s="14"/>
      <c r="Q2747" s="12"/>
      <c r="R2747" s="13"/>
    </row>
    <row r="2748" spans="1:18" ht="15.75" customHeight="1">
      <c r="A2748" s="1"/>
      <c r="B2748" s="6" t="s">
        <v>23</v>
      </c>
      <c r="C2748" s="6">
        <v>1197831</v>
      </c>
      <c r="D2748" s="7">
        <v>44241</v>
      </c>
      <c r="E2748" s="6" t="s">
        <v>24</v>
      </c>
      <c r="F2748" s="6" t="s">
        <v>100</v>
      </c>
      <c r="G2748" s="6" t="s">
        <v>101</v>
      </c>
      <c r="H2748" s="6" t="s">
        <v>17</v>
      </c>
      <c r="I2748" s="8">
        <v>0.25000000000000006</v>
      </c>
      <c r="J2748" s="9">
        <v>6000</v>
      </c>
      <c r="K2748" s="10">
        <f t="shared" si="20"/>
        <v>1500.0000000000002</v>
      </c>
      <c r="L2748" s="10">
        <f t="shared" si="21"/>
        <v>525</v>
      </c>
      <c r="M2748" s="11">
        <v>0.35</v>
      </c>
      <c r="O2748" s="16"/>
      <c r="P2748" s="14"/>
      <c r="Q2748" s="12"/>
      <c r="R2748" s="13"/>
    </row>
    <row r="2749" spans="1:18" ht="15.75" customHeight="1">
      <c r="A2749" s="1"/>
      <c r="B2749" s="6" t="s">
        <v>23</v>
      </c>
      <c r="C2749" s="6">
        <v>1197831</v>
      </c>
      <c r="D2749" s="7">
        <v>44241</v>
      </c>
      <c r="E2749" s="6" t="s">
        <v>24</v>
      </c>
      <c r="F2749" s="6" t="s">
        <v>100</v>
      </c>
      <c r="G2749" s="6" t="s">
        <v>101</v>
      </c>
      <c r="H2749" s="6" t="s">
        <v>18</v>
      </c>
      <c r="I2749" s="8">
        <v>0.25000000000000006</v>
      </c>
      <c r="J2749" s="9">
        <v>2500</v>
      </c>
      <c r="K2749" s="10">
        <f t="shared" si="20"/>
        <v>625.00000000000011</v>
      </c>
      <c r="L2749" s="10">
        <f t="shared" si="21"/>
        <v>218.75000000000003</v>
      </c>
      <c r="M2749" s="11">
        <v>0.35</v>
      </c>
      <c r="O2749" s="16"/>
      <c r="P2749" s="14"/>
      <c r="Q2749" s="12"/>
      <c r="R2749" s="13"/>
    </row>
    <row r="2750" spans="1:18" ht="15.75" customHeight="1">
      <c r="A2750" s="1"/>
      <c r="B2750" s="6" t="s">
        <v>23</v>
      </c>
      <c r="C2750" s="6">
        <v>1197831</v>
      </c>
      <c r="D2750" s="7">
        <v>44241</v>
      </c>
      <c r="E2750" s="6" t="s">
        <v>24</v>
      </c>
      <c r="F2750" s="6" t="s">
        <v>100</v>
      </c>
      <c r="G2750" s="6" t="s">
        <v>101</v>
      </c>
      <c r="H2750" s="6" t="s">
        <v>19</v>
      </c>
      <c r="I2750" s="8">
        <v>0.15000000000000008</v>
      </c>
      <c r="J2750" s="9">
        <v>3000</v>
      </c>
      <c r="K2750" s="10">
        <f t="shared" si="20"/>
        <v>450.00000000000023</v>
      </c>
      <c r="L2750" s="10">
        <f t="shared" si="21"/>
        <v>157.50000000000006</v>
      </c>
      <c r="M2750" s="11">
        <v>0.35</v>
      </c>
      <c r="O2750" s="16"/>
      <c r="P2750" s="14"/>
      <c r="Q2750" s="12"/>
      <c r="R2750" s="13"/>
    </row>
    <row r="2751" spans="1:18" ht="15.75" customHeight="1">
      <c r="A2751" s="1"/>
      <c r="B2751" s="6" t="s">
        <v>23</v>
      </c>
      <c r="C2751" s="6">
        <v>1197831</v>
      </c>
      <c r="D2751" s="7">
        <v>44241</v>
      </c>
      <c r="E2751" s="6" t="s">
        <v>24</v>
      </c>
      <c r="F2751" s="6" t="s">
        <v>100</v>
      </c>
      <c r="G2751" s="6" t="s">
        <v>101</v>
      </c>
      <c r="H2751" s="6" t="s">
        <v>20</v>
      </c>
      <c r="I2751" s="8">
        <v>0.2</v>
      </c>
      <c r="J2751" s="9">
        <v>1500</v>
      </c>
      <c r="K2751" s="10">
        <f t="shared" si="20"/>
        <v>300</v>
      </c>
      <c r="L2751" s="10">
        <f t="shared" si="21"/>
        <v>105</v>
      </c>
      <c r="M2751" s="11">
        <v>0.35</v>
      </c>
      <c r="O2751" s="16"/>
      <c r="P2751" s="14"/>
      <c r="Q2751" s="12"/>
      <c r="R2751" s="13"/>
    </row>
    <row r="2752" spans="1:18" ht="15.75" customHeight="1">
      <c r="A2752" s="1"/>
      <c r="B2752" s="6" t="s">
        <v>23</v>
      </c>
      <c r="C2752" s="6">
        <v>1197831</v>
      </c>
      <c r="D2752" s="7">
        <v>44241</v>
      </c>
      <c r="E2752" s="6" t="s">
        <v>24</v>
      </c>
      <c r="F2752" s="6" t="s">
        <v>100</v>
      </c>
      <c r="G2752" s="6" t="s">
        <v>101</v>
      </c>
      <c r="H2752" s="6" t="s">
        <v>21</v>
      </c>
      <c r="I2752" s="8">
        <v>0.35000000000000003</v>
      </c>
      <c r="J2752" s="9">
        <v>2250</v>
      </c>
      <c r="K2752" s="10">
        <f t="shared" si="20"/>
        <v>787.50000000000011</v>
      </c>
      <c r="L2752" s="10">
        <f t="shared" si="21"/>
        <v>275.625</v>
      </c>
      <c r="M2752" s="11">
        <v>0.35</v>
      </c>
      <c r="O2752" s="16"/>
      <c r="P2752" s="14"/>
      <c r="Q2752" s="12"/>
      <c r="R2752" s="13"/>
    </row>
    <row r="2753" spans="1:18" ht="15.75" customHeight="1">
      <c r="A2753" s="1"/>
      <c r="B2753" s="6" t="s">
        <v>23</v>
      </c>
      <c r="C2753" s="6">
        <v>1197831</v>
      </c>
      <c r="D2753" s="7">
        <v>44241</v>
      </c>
      <c r="E2753" s="6" t="s">
        <v>24</v>
      </c>
      <c r="F2753" s="6" t="s">
        <v>100</v>
      </c>
      <c r="G2753" s="6" t="s">
        <v>101</v>
      </c>
      <c r="H2753" s="6" t="s">
        <v>22</v>
      </c>
      <c r="I2753" s="8">
        <v>0.2</v>
      </c>
      <c r="J2753" s="9">
        <v>3250</v>
      </c>
      <c r="K2753" s="10">
        <f t="shared" si="20"/>
        <v>650</v>
      </c>
      <c r="L2753" s="10">
        <f t="shared" si="21"/>
        <v>227.49999999999997</v>
      </c>
      <c r="M2753" s="11">
        <v>0.35</v>
      </c>
      <c r="O2753" s="16"/>
      <c r="P2753" s="14"/>
      <c r="Q2753" s="12"/>
      <c r="R2753" s="13"/>
    </row>
    <row r="2754" spans="1:18" ht="15.75" customHeight="1">
      <c r="A2754" s="1"/>
      <c r="B2754" s="6" t="s">
        <v>23</v>
      </c>
      <c r="C2754" s="6">
        <v>1197831</v>
      </c>
      <c r="D2754" s="7">
        <v>44267</v>
      </c>
      <c r="E2754" s="6" t="s">
        <v>24</v>
      </c>
      <c r="F2754" s="6" t="s">
        <v>100</v>
      </c>
      <c r="G2754" s="6" t="s">
        <v>101</v>
      </c>
      <c r="H2754" s="6" t="s">
        <v>17</v>
      </c>
      <c r="I2754" s="8">
        <v>0.2</v>
      </c>
      <c r="J2754" s="9">
        <v>5450</v>
      </c>
      <c r="K2754" s="10">
        <f t="shared" si="20"/>
        <v>1090</v>
      </c>
      <c r="L2754" s="10">
        <f t="shared" si="21"/>
        <v>381.5</v>
      </c>
      <c r="M2754" s="11">
        <v>0.35</v>
      </c>
      <c r="O2754" s="16"/>
      <c r="P2754" s="14"/>
      <c r="Q2754" s="12"/>
      <c r="R2754" s="13"/>
    </row>
    <row r="2755" spans="1:18" ht="15.75" customHeight="1">
      <c r="A2755" s="1"/>
      <c r="B2755" s="6" t="s">
        <v>23</v>
      </c>
      <c r="C2755" s="6">
        <v>1197831</v>
      </c>
      <c r="D2755" s="7">
        <v>44267</v>
      </c>
      <c r="E2755" s="6" t="s">
        <v>24</v>
      </c>
      <c r="F2755" s="6" t="s">
        <v>100</v>
      </c>
      <c r="G2755" s="6" t="s">
        <v>101</v>
      </c>
      <c r="H2755" s="6" t="s">
        <v>18</v>
      </c>
      <c r="I2755" s="8">
        <v>0.2</v>
      </c>
      <c r="J2755" s="9">
        <v>2250</v>
      </c>
      <c r="K2755" s="10">
        <f t="shared" si="20"/>
        <v>450</v>
      </c>
      <c r="L2755" s="10">
        <f t="shared" si="21"/>
        <v>157.5</v>
      </c>
      <c r="M2755" s="11">
        <v>0.35</v>
      </c>
      <c r="O2755" s="16"/>
      <c r="P2755" s="14"/>
      <c r="Q2755" s="12"/>
      <c r="R2755" s="13"/>
    </row>
    <row r="2756" spans="1:18" ht="15.75" customHeight="1">
      <c r="A2756" s="1"/>
      <c r="B2756" s="6" t="s">
        <v>23</v>
      </c>
      <c r="C2756" s="6">
        <v>1197831</v>
      </c>
      <c r="D2756" s="7">
        <v>44267</v>
      </c>
      <c r="E2756" s="6" t="s">
        <v>24</v>
      </c>
      <c r="F2756" s="6" t="s">
        <v>100</v>
      </c>
      <c r="G2756" s="6" t="s">
        <v>101</v>
      </c>
      <c r="H2756" s="6" t="s">
        <v>19</v>
      </c>
      <c r="I2756" s="8">
        <v>0.10000000000000002</v>
      </c>
      <c r="J2756" s="9">
        <v>2500</v>
      </c>
      <c r="K2756" s="10">
        <f t="shared" si="20"/>
        <v>250.00000000000006</v>
      </c>
      <c r="L2756" s="10">
        <f t="shared" si="21"/>
        <v>87.500000000000014</v>
      </c>
      <c r="M2756" s="11">
        <v>0.35</v>
      </c>
      <c r="O2756" s="16"/>
      <c r="P2756" s="14"/>
      <c r="Q2756" s="12"/>
      <c r="R2756" s="13"/>
    </row>
    <row r="2757" spans="1:18" ht="15.75" customHeight="1">
      <c r="A2757" s="1"/>
      <c r="B2757" s="6" t="s">
        <v>23</v>
      </c>
      <c r="C2757" s="6">
        <v>1197831</v>
      </c>
      <c r="D2757" s="7">
        <v>44267</v>
      </c>
      <c r="E2757" s="6" t="s">
        <v>24</v>
      </c>
      <c r="F2757" s="6" t="s">
        <v>100</v>
      </c>
      <c r="G2757" s="6" t="s">
        <v>101</v>
      </c>
      <c r="H2757" s="6" t="s">
        <v>20</v>
      </c>
      <c r="I2757" s="8">
        <v>0.19999999999999996</v>
      </c>
      <c r="J2757" s="9">
        <v>1000</v>
      </c>
      <c r="K2757" s="10">
        <f t="shared" si="20"/>
        <v>199.99999999999994</v>
      </c>
      <c r="L2757" s="10">
        <f t="shared" si="21"/>
        <v>69.999999999999972</v>
      </c>
      <c r="M2757" s="11">
        <v>0.35</v>
      </c>
      <c r="O2757" s="16"/>
      <c r="P2757" s="14"/>
      <c r="Q2757" s="12"/>
      <c r="R2757" s="13"/>
    </row>
    <row r="2758" spans="1:18" ht="15.75" customHeight="1">
      <c r="A2758" s="1"/>
      <c r="B2758" s="6" t="s">
        <v>23</v>
      </c>
      <c r="C2758" s="6">
        <v>1197831</v>
      </c>
      <c r="D2758" s="7">
        <v>44267</v>
      </c>
      <c r="E2758" s="6" t="s">
        <v>24</v>
      </c>
      <c r="F2758" s="6" t="s">
        <v>100</v>
      </c>
      <c r="G2758" s="6" t="s">
        <v>101</v>
      </c>
      <c r="H2758" s="6" t="s">
        <v>21</v>
      </c>
      <c r="I2758" s="8">
        <v>0.35000000000000009</v>
      </c>
      <c r="J2758" s="9">
        <v>1500</v>
      </c>
      <c r="K2758" s="10">
        <f t="shared" si="20"/>
        <v>525.00000000000011</v>
      </c>
      <c r="L2758" s="10">
        <f t="shared" si="21"/>
        <v>183.75000000000003</v>
      </c>
      <c r="M2758" s="11">
        <v>0.35</v>
      </c>
      <c r="O2758" s="16"/>
      <c r="P2758" s="14"/>
      <c r="Q2758" s="12"/>
      <c r="R2758" s="13"/>
    </row>
    <row r="2759" spans="1:18" ht="15.75" customHeight="1">
      <c r="A2759" s="1"/>
      <c r="B2759" s="6" t="s">
        <v>23</v>
      </c>
      <c r="C2759" s="6">
        <v>1197831</v>
      </c>
      <c r="D2759" s="7">
        <v>44267</v>
      </c>
      <c r="E2759" s="6" t="s">
        <v>24</v>
      </c>
      <c r="F2759" s="6" t="s">
        <v>100</v>
      </c>
      <c r="G2759" s="6" t="s">
        <v>101</v>
      </c>
      <c r="H2759" s="6" t="s">
        <v>22</v>
      </c>
      <c r="I2759" s="8">
        <v>0.25</v>
      </c>
      <c r="J2759" s="9">
        <v>2500</v>
      </c>
      <c r="K2759" s="10">
        <f t="shared" si="20"/>
        <v>625</v>
      </c>
      <c r="L2759" s="10">
        <f t="shared" si="21"/>
        <v>218.75</v>
      </c>
      <c r="M2759" s="11">
        <v>0.35</v>
      </c>
      <c r="O2759" s="16"/>
      <c r="P2759" s="14"/>
      <c r="Q2759" s="12"/>
      <c r="R2759" s="13"/>
    </row>
    <row r="2760" spans="1:18" ht="15.75" customHeight="1">
      <c r="A2760" s="1"/>
      <c r="B2760" s="6" t="s">
        <v>23</v>
      </c>
      <c r="C2760" s="6">
        <v>1197831</v>
      </c>
      <c r="D2760" s="7">
        <v>44299</v>
      </c>
      <c r="E2760" s="6" t="s">
        <v>24</v>
      </c>
      <c r="F2760" s="6" t="s">
        <v>100</v>
      </c>
      <c r="G2760" s="6" t="s">
        <v>101</v>
      </c>
      <c r="H2760" s="6" t="s">
        <v>17</v>
      </c>
      <c r="I2760" s="8">
        <v>0.25</v>
      </c>
      <c r="J2760" s="9">
        <v>5000</v>
      </c>
      <c r="K2760" s="10">
        <f t="shared" si="20"/>
        <v>1250</v>
      </c>
      <c r="L2760" s="10">
        <f t="shared" si="21"/>
        <v>437.5</v>
      </c>
      <c r="M2760" s="11">
        <v>0.35</v>
      </c>
      <c r="O2760" s="16"/>
      <c r="P2760" s="14"/>
      <c r="Q2760" s="12"/>
      <c r="R2760" s="13"/>
    </row>
    <row r="2761" spans="1:18" ht="15.75" customHeight="1">
      <c r="A2761" s="1"/>
      <c r="B2761" s="6" t="s">
        <v>23</v>
      </c>
      <c r="C2761" s="6">
        <v>1197831</v>
      </c>
      <c r="D2761" s="7">
        <v>44299</v>
      </c>
      <c r="E2761" s="6" t="s">
        <v>24</v>
      </c>
      <c r="F2761" s="6" t="s">
        <v>100</v>
      </c>
      <c r="G2761" s="6" t="s">
        <v>101</v>
      </c>
      <c r="H2761" s="6" t="s">
        <v>18</v>
      </c>
      <c r="I2761" s="8">
        <v>0.25</v>
      </c>
      <c r="J2761" s="9">
        <v>2000</v>
      </c>
      <c r="K2761" s="10">
        <f t="shared" si="20"/>
        <v>500</v>
      </c>
      <c r="L2761" s="10">
        <f t="shared" si="21"/>
        <v>175</v>
      </c>
      <c r="M2761" s="11">
        <v>0.35</v>
      </c>
      <c r="O2761" s="16"/>
      <c r="P2761" s="14"/>
      <c r="Q2761" s="12"/>
      <c r="R2761" s="13"/>
    </row>
    <row r="2762" spans="1:18" ht="15.75" customHeight="1">
      <c r="A2762" s="1"/>
      <c r="B2762" s="6" t="s">
        <v>23</v>
      </c>
      <c r="C2762" s="6">
        <v>1197831</v>
      </c>
      <c r="D2762" s="7">
        <v>44299</v>
      </c>
      <c r="E2762" s="6" t="s">
        <v>24</v>
      </c>
      <c r="F2762" s="6" t="s">
        <v>100</v>
      </c>
      <c r="G2762" s="6" t="s">
        <v>101</v>
      </c>
      <c r="H2762" s="6" t="s">
        <v>19</v>
      </c>
      <c r="I2762" s="8">
        <v>0.15000000000000002</v>
      </c>
      <c r="J2762" s="9">
        <v>2000</v>
      </c>
      <c r="K2762" s="10">
        <f t="shared" si="20"/>
        <v>300.00000000000006</v>
      </c>
      <c r="L2762" s="10">
        <f t="shared" si="21"/>
        <v>105.00000000000001</v>
      </c>
      <c r="M2762" s="11">
        <v>0.35</v>
      </c>
      <c r="O2762" s="16"/>
      <c r="P2762" s="14"/>
      <c r="Q2762" s="12"/>
      <c r="R2762" s="13"/>
    </row>
    <row r="2763" spans="1:18" ht="15.75" customHeight="1">
      <c r="A2763" s="1"/>
      <c r="B2763" s="6" t="s">
        <v>23</v>
      </c>
      <c r="C2763" s="6">
        <v>1197831</v>
      </c>
      <c r="D2763" s="7">
        <v>44299</v>
      </c>
      <c r="E2763" s="6" t="s">
        <v>24</v>
      </c>
      <c r="F2763" s="6" t="s">
        <v>100</v>
      </c>
      <c r="G2763" s="6" t="s">
        <v>101</v>
      </c>
      <c r="H2763" s="6" t="s">
        <v>20</v>
      </c>
      <c r="I2763" s="8">
        <v>0.19999999999999996</v>
      </c>
      <c r="J2763" s="9">
        <v>1250</v>
      </c>
      <c r="K2763" s="10">
        <f t="shared" si="20"/>
        <v>249.99999999999994</v>
      </c>
      <c r="L2763" s="10">
        <f t="shared" si="21"/>
        <v>87.499999999999972</v>
      </c>
      <c r="M2763" s="11">
        <v>0.35</v>
      </c>
      <c r="O2763" s="16"/>
      <c r="P2763" s="14"/>
      <c r="Q2763" s="12"/>
      <c r="R2763" s="13"/>
    </row>
    <row r="2764" spans="1:18" ht="15.75" customHeight="1">
      <c r="A2764" s="1"/>
      <c r="B2764" s="6" t="s">
        <v>23</v>
      </c>
      <c r="C2764" s="6">
        <v>1197831</v>
      </c>
      <c r="D2764" s="7">
        <v>44299</v>
      </c>
      <c r="E2764" s="6" t="s">
        <v>24</v>
      </c>
      <c r="F2764" s="6" t="s">
        <v>100</v>
      </c>
      <c r="G2764" s="6" t="s">
        <v>101</v>
      </c>
      <c r="H2764" s="6" t="s">
        <v>21</v>
      </c>
      <c r="I2764" s="8">
        <v>0.4</v>
      </c>
      <c r="J2764" s="9">
        <v>1500</v>
      </c>
      <c r="K2764" s="10">
        <f t="shared" si="20"/>
        <v>600</v>
      </c>
      <c r="L2764" s="10">
        <f t="shared" si="21"/>
        <v>210</v>
      </c>
      <c r="M2764" s="11">
        <v>0.35</v>
      </c>
      <c r="O2764" s="16"/>
      <c r="P2764" s="14"/>
      <c r="Q2764" s="12"/>
      <c r="R2764" s="13"/>
    </row>
    <row r="2765" spans="1:18" ht="15.75" customHeight="1">
      <c r="A2765" s="1"/>
      <c r="B2765" s="6" t="s">
        <v>23</v>
      </c>
      <c r="C2765" s="6">
        <v>1197831</v>
      </c>
      <c r="D2765" s="7">
        <v>44299</v>
      </c>
      <c r="E2765" s="6" t="s">
        <v>24</v>
      </c>
      <c r="F2765" s="6" t="s">
        <v>100</v>
      </c>
      <c r="G2765" s="6" t="s">
        <v>101</v>
      </c>
      <c r="H2765" s="6" t="s">
        <v>22</v>
      </c>
      <c r="I2765" s="8">
        <v>0.30000000000000004</v>
      </c>
      <c r="J2765" s="9">
        <v>3000</v>
      </c>
      <c r="K2765" s="10">
        <f t="shared" si="20"/>
        <v>900.00000000000011</v>
      </c>
      <c r="L2765" s="10">
        <f t="shared" si="21"/>
        <v>315</v>
      </c>
      <c r="M2765" s="11">
        <v>0.35</v>
      </c>
      <c r="O2765" s="16"/>
      <c r="P2765" s="14"/>
      <c r="Q2765" s="12"/>
      <c r="R2765" s="13"/>
    </row>
    <row r="2766" spans="1:18" ht="15.75" customHeight="1">
      <c r="A2766" s="1"/>
      <c r="B2766" s="6" t="s">
        <v>23</v>
      </c>
      <c r="C2766" s="6">
        <v>1197831</v>
      </c>
      <c r="D2766" s="7">
        <v>44328</v>
      </c>
      <c r="E2766" s="6" t="s">
        <v>24</v>
      </c>
      <c r="F2766" s="6" t="s">
        <v>100</v>
      </c>
      <c r="G2766" s="6" t="s">
        <v>101</v>
      </c>
      <c r="H2766" s="6" t="s">
        <v>17</v>
      </c>
      <c r="I2766" s="8">
        <v>0.4</v>
      </c>
      <c r="J2766" s="9">
        <v>5700</v>
      </c>
      <c r="K2766" s="10">
        <f t="shared" si="20"/>
        <v>2280</v>
      </c>
      <c r="L2766" s="10">
        <f t="shared" si="21"/>
        <v>798</v>
      </c>
      <c r="M2766" s="11">
        <v>0.35</v>
      </c>
      <c r="O2766" s="16"/>
      <c r="P2766" s="14"/>
      <c r="Q2766" s="12"/>
      <c r="R2766" s="13"/>
    </row>
    <row r="2767" spans="1:18" ht="15.75" customHeight="1">
      <c r="A2767" s="1"/>
      <c r="B2767" s="6" t="s">
        <v>23</v>
      </c>
      <c r="C2767" s="6">
        <v>1197831</v>
      </c>
      <c r="D2767" s="7">
        <v>44328</v>
      </c>
      <c r="E2767" s="6" t="s">
        <v>24</v>
      </c>
      <c r="F2767" s="6" t="s">
        <v>100</v>
      </c>
      <c r="G2767" s="6" t="s">
        <v>101</v>
      </c>
      <c r="H2767" s="6" t="s">
        <v>18</v>
      </c>
      <c r="I2767" s="8">
        <v>0.4</v>
      </c>
      <c r="J2767" s="9">
        <v>2750</v>
      </c>
      <c r="K2767" s="10">
        <f t="shared" si="20"/>
        <v>1100</v>
      </c>
      <c r="L2767" s="10">
        <f t="shared" si="21"/>
        <v>385</v>
      </c>
      <c r="M2767" s="11">
        <v>0.35</v>
      </c>
      <c r="O2767" s="16"/>
      <c r="P2767" s="14"/>
      <c r="Q2767" s="12"/>
      <c r="R2767" s="13"/>
    </row>
    <row r="2768" spans="1:18" ht="15.75" customHeight="1">
      <c r="A2768" s="1"/>
      <c r="B2768" s="6" t="s">
        <v>23</v>
      </c>
      <c r="C2768" s="6">
        <v>1197831</v>
      </c>
      <c r="D2768" s="7">
        <v>44328</v>
      </c>
      <c r="E2768" s="6" t="s">
        <v>24</v>
      </c>
      <c r="F2768" s="6" t="s">
        <v>100</v>
      </c>
      <c r="G2768" s="6" t="s">
        <v>101</v>
      </c>
      <c r="H2768" s="6" t="s">
        <v>19</v>
      </c>
      <c r="I2768" s="8">
        <v>0.35000000000000003</v>
      </c>
      <c r="J2768" s="9">
        <v>2500</v>
      </c>
      <c r="K2768" s="10">
        <f t="shared" si="20"/>
        <v>875.00000000000011</v>
      </c>
      <c r="L2768" s="10">
        <f t="shared" si="21"/>
        <v>306.25</v>
      </c>
      <c r="M2768" s="11">
        <v>0.35</v>
      </c>
      <c r="O2768" s="16"/>
      <c r="P2768" s="14"/>
      <c r="Q2768" s="12"/>
      <c r="R2768" s="13"/>
    </row>
    <row r="2769" spans="1:18" ht="15.75" customHeight="1">
      <c r="A2769" s="1"/>
      <c r="B2769" s="6" t="s">
        <v>23</v>
      </c>
      <c r="C2769" s="6">
        <v>1197831</v>
      </c>
      <c r="D2769" s="7">
        <v>44328</v>
      </c>
      <c r="E2769" s="6" t="s">
        <v>24</v>
      </c>
      <c r="F2769" s="6" t="s">
        <v>100</v>
      </c>
      <c r="G2769" s="6" t="s">
        <v>101</v>
      </c>
      <c r="H2769" s="6" t="s">
        <v>20</v>
      </c>
      <c r="I2769" s="8">
        <v>0.35000000000000003</v>
      </c>
      <c r="J2769" s="9">
        <v>2000</v>
      </c>
      <c r="K2769" s="10">
        <f t="shared" si="20"/>
        <v>700.00000000000011</v>
      </c>
      <c r="L2769" s="10">
        <f t="shared" si="21"/>
        <v>245.00000000000003</v>
      </c>
      <c r="M2769" s="11">
        <v>0.35</v>
      </c>
      <c r="O2769" s="16"/>
      <c r="P2769" s="14"/>
      <c r="Q2769" s="12"/>
      <c r="R2769" s="13"/>
    </row>
    <row r="2770" spans="1:18" ht="15.75" customHeight="1">
      <c r="A2770" s="1"/>
      <c r="B2770" s="6" t="s">
        <v>23</v>
      </c>
      <c r="C2770" s="6">
        <v>1197831</v>
      </c>
      <c r="D2770" s="7">
        <v>44328</v>
      </c>
      <c r="E2770" s="6" t="s">
        <v>24</v>
      </c>
      <c r="F2770" s="6" t="s">
        <v>100</v>
      </c>
      <c r="G2770" s="6" t="s">
        <v>101</v>
      </c>
      <c r="H2770" s="6" t="s">
        <v>21</v>
      </c>
      <c r="I2770" s="8">
        <v>0.44999999999999996</v>
      </c>
      <c r="J2770" s="9">
        <v>2250</v>
      </c>
      <c r="K2770" s="10">
        <f t="shared" si="20"/>
        <v>1012.4999999999999</v>
      </c>
      <c r="L2770" s="10">
        <f t="shared" si="21"/>
        <v>354.37499999999994</v>
      </c>
      <c r="M2770" s="11">
        <v>0.35</v>
      </c>
      <c r="O2770" s="16"/>
      <c r="P2770" s="14"/>
      <c r="Q2770" s="12"/>
      <c r="R2770" s="13"/>
    </row>
    <row r="2771" spans="1:18" ht="15.75" customHeight="1">
      <c r="A2771" s="1"/>
      <c r="B2771" s="6" t="s">
        <v>23</v>
      </c>
      <c r="C2771" s="6">
        <v>1197831</v>
      </c>
      <c r="D2771" s="7">
        <v>44328</v>
      </c>
      <c r="E2771" s="6" t="s">
        <v>24</v>
      </c>
      <c r="F2771" s="6" t="s">
        <v>100</v>
      </c>
      <c r="G2771" s="6" t="s">
        <v>101</v>
      </c>
      <c r="H2771" s="6" t="s">
        <v>22</v>
      </c>
      <c r="I2771" s="8">
        <v>0.44999999999999996</v>
      </c>
      <c r="J2771" s="9">
        <v>3250</v>
      </c>
      <c r="K2771" s="10">
        <f t="shared" si="20"/>
        <v>1462.4999999999998</v>
      </c>
      <c r="L2771" s="10">
        <f t="shared" si="21"/>
        <v>511.87499999999989</v>
      </c>
      <c r="M2771" s="11">
        <v>0.35</v>
      </c>
      <c r="O2771" s="16"/>
      <c r="P2771" s="14"/>
      <c r="Q2771" s="12"/>
      <c r="R2771" s="13"/>
    </row>
    <row r="2772" spans="1:18" ht="15.75" customHeight="1">
      <c r="A2772" s="1"/>
      <c r="B2772" s="6" t="s">
        <v>23</v>
      </c>
      <c r="C2772" s="6">
        <v>1197831</v>
      </c>
      <c r="D2772" s="7">
        <v>44361</v>
      </c>
      <c r="E2772" s="6" t="s">
        <v>24</v>
      </c>
      <c r="F2772" s="6" t="s">
        <v>100</v>
      </c>
      <c r="G2772" s="6" t="s">
        <v>101</v>
      </c>
      <c r="H2772" s="6" t="s">
        <v>17</v>
      </c>
      <c r="I2772" s="8">
        <v>0.39999999999999997</v>
      </c>
      <c r="J2772" s="9">
        <v>5750</v>
      </c>
      <c r="K2772" s="10">
        <f t="shared" si="20"/>
        <v>2300</v>
      </c>
      <c r="L2772" s="10">
        <f t="shared" si="21"/>
        <v>805</v>
      </c>
      <c r="M2772" s="11">
        <v>0.35</v>
      </c>
      <c r="O2772" s="16"/>
      <c r="P2772" s="14"/>
      <c r="Q2772" s="12"/>
      <c r="R2772" s="13"/>
    </row>
    <row r="2773" spans="1:18" ht="15.75" customHeight="1">
      <c r="A2773" s="1"/>
      <c r="B2773" s="6" t="s">
        <v>23</v>
      </c>
      <c r="C2773" s="6">
        <v>1197831</v>
      </c>
      <c r="D2773" s="7">
        <v>44361</v>
      </c>
      <c r="E2773" s="6" t="s">
        <v>24</v>
      </c>
      <c r="F2773" s="6" t="s">
        <v>100</v>
      </c>
      <c r="G2773" s="6" t="s">
        <v>101</v>
      </c>
      <c r="H2773" s="6" t="s">
        <v>18</v>
      </c>
      <c r="I2773" s="8">
        <v>0.35000000000000003</v>
      </c>
      <c r="J2773" s="9">
        <v>3250</v>
      </c>
      <c r="K2773" s="10">
        <f t="shared" si="20"/>
        <v>1137.5</v>
      </c>
      <c r="L2773" s="10">
        <f t="shared" si="21"/>
        <v>398.125</v>
      </c>
      <c r="M2773" s="11">
        <v>0.35</v>
      </c>
      <c r="O2773" s="16"/>
      <c r="P2773" s="14"/>
      <c r="Q2773" s="12"/>
      <c r="R2773" s="13"/>
    </row>
    <row r="2774" spans="1:18" ht="15.75" customHeight="1">
      <c r="A2774" s="1"/>
      <c r="B2774" s="6" t="s">
        <v>23</v>
      </c>
      <c r="C2774" s="6">
        <v>1197831</v>
      </c>
      <c r="D2774" s="7">
        <v>44361</v>
      </c>
      <c r="E2774" s="6" t="s">
        <v>24</v>
      </c>
      <c r="F2774" s="6" t="s">
        <v>100</v>
      </c>
      <c r="G2774" s="6" t="s">
        <v>101</v>
      </c>
      <c r="H2774" s="6" t="s">
        <v>19</v>
      </c>
      <c r="I2774" s="8">
        <v>0.4</v>
      </c>
      <c r="J2774" s="9">
        <v>3000</v>
      </c>
      <c r="K2774" s="10">
        <f t="shared" si="20"/>
        <v>1200</v>
      </c>
      <c r="L2774" s="10">
        <f t="shared" si="21"/>
        <v>420</v>
      </c>
      <c r="M2774" s="11">
        <v>0.35</v>
      </c>
      <c r="O2774" s="16"/>
      <c r="P2774" s="14"/>
      <c r="Q2774" s="12"/>
      <c r="R2774" s="13"/>
    </row>
    <row r="2775" spans="1:18" ht="15.75" customHeight="1">
      <c r="A2775" s="1"/>
      <c r="B2775" s="6" t="s">
        <v>23</v>
      </c>
      <c r="C2775" s="6">
        <v>1197831</v>
      </c>
      <c r="D2775" s="7">
        <v>44361</v>
      </c>
      <c r="E2775" s="6" t="s">
        <v>24</v>
      </c>
      <c r="F2775" s="6" t="s">
        <v>100</v>
      </c>
      <c r="G2775" s="6" t="s">
        <v>101</v>
      </c>
      <c r="H2775" s="6" t="s">
        <v>20</v>
      </c>
      <c r="I2775" s="8">
        <v>0.4</v>
      </c>
      <c r="J2775" s="9">
        <v>2750</v>
      </c>
      <c r="K2775" s="10">
        <f t="shared" si="20"/>
        <v>1100</v>
      </c>
      <c r="L2775" s="10">
        <f t="shared" si="21"/>
        <v>385</v>
      </c>
      <c r="M2775" s="11">
        <v>0.35</v>
      </c>
      <c r="O2775" s="16"/>
      <c r="P2775" s="14"/>
      <c r="Q2775" s="12"/>
      <c r="R2775" s="13"/>
    </row>
    <row r="2776" spans="1:18" ht="15.75" customHeight="1">
      <c r="A2776" s="1"/>
      <c r="B2776" s="6" t="s">
        <v>23</v>
      </c>
      <c r="C2776" s="6">
        <v>1197831</v>
      </c>
      <c r="D2776" s="7">
        <v>44361</v>
      </c>
      <c r="E2776" s="6" t="s">
        <v>24</v>
      </c>
      <c r="F2776" s="6" t="s">
        <v>100</v>
      </c>
      <c r="G2776" s="6" t="s">
        <v>101</v>
      </c>
      <c r="H2776" s="6" t="s">
        <v>21</v>
      </c>
      <c r="I2776" s="8">
        <v>0.54999999999999993</v>
      </c>
      <c r="J2776" s="9">
        <v>2750</v>
      </c>
      <c r="K2776" s="10">
        <f t="shared" si="20"/>
        <v>1512.4999999999998</v>
      </c>
      <c r="L2776" s="10">
        <f t="shared" si="21"/>
        <v>529.37499999999989</v>
      </c>
      <c r="M2776" s="11">
        <v>0.35</v>
      </c>
      <c r="O2776" s="16"/>
      <c r="P2776" s="14"/>
      <c r="Q2776" s="12"/>
      <c r="R2776" s="13"/>
    </row>
    <row r="2777" spans="1:18" ht="15.75" customHeight="1">
      <c r="A2777" s="1"/>
      <c r="B2777" s="6" t="s">
        <v>23</v>
      </c>
      <c r="C2777" s="6">
        <v>1197831</v>
      </c>
      <c r="D2777" s="7">
        <v>44361</v>
      </c>
      <c r="E2777" s="6" t="s">
        <v>24</v>
      </c>
      <c r="F2777" s="6" t="s">
        <v>100</v>
      </c>
      <c r="G2777" s="6" t="s">
        <v>101</v>
      </c>
      <c r="H2777" s="6" t="s">
        <v>22</v>
      </c>
      <c r="I2777" s="8">
        <v>0.6</v>
      </c>
      <c r="J2777" s="9">
        <v>4500</v>
      </c>
      <c r="K2777" s="10">
        <f t="shared" si="20"/>
        <v>2700</v>
      </c>
      <c r="L2777" s="10">
        <f t="shared" si="21"/>
        <v>944.99999999999989</v>
      </c>
      <c r="M2777" s="11">
        <v>0.35</v>
      </c>
      <c r="O2777" s="16"/>
      <c r="P2777" s="14"/>
      <c r="Q2777" s="12"/>
      <c r="R2777" s="13"/>
    </row>
    <row r="2778" spans="1:18" ht="15.75" customHeight="1">
      <c r="A2778" s="1"/>
      <c r="B2778" s="6" t="s">
        <v>23</v>
      </c>
      <c r="C2778" s="6">
        <v>1197831</v>
      </c>
      <c r="D2778" s="7">
        <v>44389</v>
      </c>
      <c r="E2778" s="6" t="s">
        <v>24</v>
      </c>
      <c r="F2778" s="6" t="s">
        <v>100</v>
      </c>
      <c r="G2778" s="6" t="s">
        <v>101</v>
      </c>
      <c r="H2778" s="6" t="s">
        <v>17</v>
      </c>
      <c r="I2778" s="8">
        <v>0.54999999999999993</v>
      </c>
      <c r="J2778" s="9">
        <v>6750</v>
      </c>
      <c r="K2778" s="10">
        <f t="shared" si="20"/>
        <v>3712.4999999999995</v>
      </c>
      <c r="L2778" s="10">
        <f t="shared" si="21"/>
        <v>1299.3749999999998</v>
      </c>
      <c r="M2778" s="11">
        <v>0.35</v>
      </c>
      <c r="O2778" s="16"/>
      <c r="P2778" s="14"/>
      <c r="Q2778" s="12"/>
      <c r="R2778" s="13"/>
    </row>
    <row r="2779" spans="1:18" ht="15.75" customHeight="1">
      <c r="A2779" s="1"/>
      <c r="B2779" s="6" t="s">
        <v>23</v>
      </c>
      <c r="C2779" s="6">
        <v>1197831</v>
      </c>
      <c r="D2779" s="7">
        <v>44389</v>
      </c>
      <c r="E2779" s="6" t="s">
        <v>24</v>
      </c>
      <c r="F2779" s="6" t="s">
        <v>100</v>
      </c>
      <c r="G2779" s="6" t="s">
        <v>101</v>
      </c>
      <c r="H2779" s="6" t="s">
        <v>18</v>
      </c>
      <c r="I2779" s="8">
        <v>0.5</v>
      </c>
      <c r="J2779" s="9">
        <v>4250</v>
      </c>
      <c r="K2779" s="10">
        <f t="shared" si="20"/>
        <v>2125</v>
      </c>
      <c r="L2779" s="10">
        <f t="shared" si="21"/>
        <v>743.75</v>
      </c>
      <c r="M2779" s="11">
        <v>0.35</v>
      </c>
      <c r="O2779" s="16"/>
      <c r="P2779" s="14"/>
      <c r="Q2779" s="12"/>
      <c r="R2779" s="13"/>
    </row>
    <row r="2780" spans="1:18" ht="15.75" customHeight="1">
      <c r="A2780" s="1"/>
      <c r="B2780" s="6" t="s">
        <v>23</v>
      </c>
      <c r="C2780" s="6">
        <v>1197831</v>
      </c>
      <c r="D2780" s="7">
        <v>44389</v>
      </c>
      <c r="E2780" s="6" t="s">
        <v>24</v>
      </c>
      <c r="F2780" s="6" t="s">
        <v>100</v>
      </c>
      <c r="G2780" s="6" t="s">
        <v>101</v>
      </c>
      <c r="H2780" s="6" t="s">
        <v>19</v>
      </c>
      <c r="I2780" s="8">
        <v>0.45</v>
      </c>
      <c r="J2780" s="9">
        <v>3500</v>
      </c>
      <c r="K2780" s="10">
        <f t="shared" si="20"/>
        <v>1575</v>
      </c>
      <c r="L2780" s="10">
        <f t="shared" si="21"/>
        <v>551.25</v>
      </c>
      <c r="M2780" s="11">
        <v>0.35</v>
      </c>
      <c r="O2780" s="16"/>
      <c r="P2780" s="14"/>
      <c r="Q2780" s="12"/>
      <c r="R2780" s="13"/>
    </row>
    <row r="2781" spans="1:18" ht="15.75" customHeight="1">
      <c r="A2781" s="1"/>
      <c r="B2781" s="6" t="s">
        <v>23</v>
      </c>
      <c r="C2781" s="6">
        <v>1197831</v>
      </c>
      <c r="D2781" s="7">
        <v>44389</v>
      </c>
      <c r="E2781" s="6" t="s">
        <v>24</v>
      </c>
      <c r="F2781" s="6" t="s">
        <v>100</v>
      </c>
      <c r="G2781" s="6" t="s">
        <v>101</v>
      </c>
      <c r="H2781" s="6" t="s">
        <v>20</v>
      </c>
      <c r="I2781" s="8">
        <v>0.45</v>
      </c>
      <c r="J2781" s="9">
        <v>3000</v>
      </c>
      <c r="K2781" s="10">
        <f t="shared" si="20"/>
        <v>1350</v>
      </c>
      <c r="L2781" s="10">
        <f t="shared" si="21"/>
        <v>472.49999999999994</v>
      </c>
      <c r="M2781" s="11">
        <v>0.35</v>
      </c>
      <c r="O2781" s="16"/>
      <c r="P2781" s="14"/>
      <c r="Q2781" s="12"/>
      <c r="R2781" s="13"/>
    </row>
    <row r="2782" spans="1:18" ht="15.75" customHeight="1">
      <c r="A2782" s="1"/>
      <c r="B2782" s="6" t="s">
        <v>23</v>
      </c>
      <c r="C2782" s="6">
        <v>1197831</v>
      </c>
      <c r="D2782" s="7">
        <v>44389</v>
      </c>
      <c r="E2782" s="6" t="s">
        <v>24</v>
      </c>
      <c r="F2782" s="6" t="s">
        <v>100</v>
      </c>
      <c r="G2782" s="6" t="s">
        <v>101</v>
      </c>
      <c r="H2782" s="6" t="s">
        <v>21</v>
      </c>
      <c r="I2782" s="8">
        <v>0.6</v>
      </c>
      <c r="J2782" s="9">
        <v>3250</v>
      </c>
      <c r="K2782" s="10">
        <f t="shared" si="20"/>
        <v>1950</v>
      </c>
      <c r="L2782" s="10">
        <f t="shared" si="21"/>
        <v>682.5</v>
      </c>
      <c r="M2782" s="11">
        <v>0.35</v>
      </c>
      <c r="O2782" s="16"/>
      <c r="P2782" s="14"/>
      <c r="Q2782" s="12"/>
      <c r="R2782" s="13"/>
    </row>
    <row r="2783" spans="1:18" ht="15.75" customHeight="1">
      <c r="A2783" s="1"/>
      <c r="B2783" s="6" t="s">
        <v>23</v>
      </c>
      <c r="C2783" s="6">
        <v>1197831</v>
      </c>
      <c r="D2783" s="7">
        <v>44389</v>
      </c>
      <c r="E2783" s="6" t="s">
        <v>24</v>
      </c>
      <c r="F2783" s="6" t="s">
        <v>100</v>
      </c>
      <c r="G2783" s="6" t="s">
        <v>101</v>
      </c>
      <c r="H2783" s="6" t="s">
        <v>22</v>
      </c>
      <c r="I2783" s="8">
        <v>0.65</v>
      </c>
      <c r="J2783" s="9">
        <v>5000</v>
      </c>
      <c r="K2783" s="10">
        <f t="shared" si="20"/>
        <v>3250</v>
      </c>
      <c r="L2783" s="10">
        <f t="shared" si="21"/>
        <v>1137.5</v>
      </c>
      <c r="M2783" s="11">
        <v>0.35</v>
      </c>
      <c r="O2783" s="16"/>
      <c r="P2783" s="14"/>
      <c r="Q2783" s="12"/>
      <c r="R2783" s="13"/>
    </row>
    <row r="2784" spans="1:18" ht="15.75" customHeight="1">
      <c r="A2784" s="1"/>
      <c r="B2784" s="6" t="s">
        <v>23</v>
      </c>
      <c r="C2784" s="6">
        <v>1197831</v>
      </c>
      <c r="D2784" s="7">
        <v>44421</v>
      </c>
      <c r="E2784" s="6" t="s">
        <v>24</v>
      </c>
      <c r="F2784" s="6" t="s">
        <v>100</v>
      </c>
      <c r="G2784" s="6" t="s">
        <v>101</v>
      </c>
      <c r="H2784" s="6" t="s">
        <v>17</v>
      </c>
      <c r="I2784" s="8">
        <v>0.6</v>
      </c>
      <c r="J2784" s="9">
        <v>6500</v>
      </c>
      <c r="K2784" s="10">
        <f t="shared" si="20"/>
        <v>3900</v>
      </c>
      <c r="L2784" s="10">
        <f t="shared" si="21"/>
        <v>1365</v>
      </c>
      <c r="M2784" s="11">
        <v>0.35</v>
      </c>
      <c r="O2784" s="16"/>
      <c r="P2784" s="14"/>
      <c r="Q2784" s="12"/>
      <c r="R2784" s="13"/>
    </row>
    <row r="2785" spans="1:18" ht="15.75" customHeight="1">
      <c r="A2785" s="1"/>
      <c r="B2785" s="6" t="s">
        <v>23</v>
      </c>
      <c r="C2785" s="6">
        <v>1197831</v>
      </c>
      <c r="D2785" s="7">
        <v>44421</v>
      </c>
      <c r="E2785" s="6" t="s">
        <v>24</v>
      </c>
      <c r="F2785" s="6" t="s">
        <v>100</v>
      </c>
      <c r="G2785" s="6" t="s">
        <v>101</v>
      </c>
      <c r="H2785" s="6" t="s">
        <v>18</v>
      </c>
      <c r="I2785" s="8">
        <v>0.55000000000000004</v>
      </c>
      <c r="J2785" s="9">
        <v>4250</v>
      </c>
      <c r="K2785" s="10">
        <f t="shared" si="20"/>
        <v>2337.5</v>
      </c>
      <c r="L2785" s="10">
        <f t="shared" si="21"/>
        <v>818.125</v>
      </c>
      <c r="M2785" s="11">
        <v>0.35</v>
      </c>
      <c r="O2785" s="16"/>
      <c r="P2785" s="14"/>
      <c r="Q2785" s="12"/>
      <c r="R2785" s="13"/>
    </row>
    <row r="2786" spans="1:18" ht="15.75" customHeight="1">
      <c r="A2786" s="1"/>
      <c r="B2786" s="6" t="s">
        <v>23</v>
      </c>
      <c r="C2786" s="6">
        <v>1197831</v>
      </c>
      <c r="D2786" s="7">
        <v>44421</v>
      </c>
      <c r="E2786" s="6" t="s">
        <v>24</v>
      </c>
      <c r="F2786" s="6" t="s">
        <v>100</v>
      </c>
      <c r="G2786" s="6" t="s">
        <v>101</v>
      </c>
      <c r="H2786" s="6" t="s">
        <v>19</v>
      </c>
      <c r="I2786" s="8">
        <v>0.5</v>
      </c>
      <c r="J2786" s="9">
        <v>3500</v>
      </c>
      <c r="K2786" s="10">
        <f t="shared" si="20"/>
        <v>1750</v>
      </c>
      <c r="L2786" s="10">
        <f t="shared" si="21"/>
        <v>612.5</v>
      </c>
      <c r="M2786" s="11">
        <v>0.35</v>
      </c>
      <c r="O2786" s="16"/>
      <c r="P2786" s="14"/>
      <c r="Q2786" s="12"/>
      <c r="R2786" s="13"/>
    </row>
    <row r="2787" spans="1:18" ht="15.75" customHeight="1">
      <c r="A2787" s="1"/>
      <c r="B2787" s="6" t="s">
        <v>23</v>
      </c>
      <c r="C2787" s="6">
        <v>1197831</v>
      </c>
      <c r="D2787" s="7">
        <v>44421</v>
      </c>
      <c r="E2787" s="6" t="s">
        <v>24</v>
      </c>
      <c r="F2787" s="6" t="s">
        <v>100</v>
      </c>
      <c r="G2787" s="6" t="s">
        <v>101</v>
      </c>
      <c r="H2787" s="6" t="s">
        <v>20</v>
      </c>
      <c r="I2787" s="8">
        <v>0.4</v>
      </c>
      <c r="J2787" s="9">
        <v>3000</v>
      </c>
      <c r="K2787" s="10">
        <f t="shared" si="20"/>
        <v>1200</v>
      </c>
      <c r="L2787" s="10">
        <f t="shared" si="21"/>
        <v>420</v>
      </c>
      <c r="M2787" s="11">
        <v>0.35</v>
      </c>
      <c r="O2787" s="16"/>
      <c r="P2787" s="14"/>
      <c r="Q2787" s="12"/>
      <c r="R2787" s="13"/>
    </row>
    <row r="2788" spans="1:18" ht="15.75" customHeight="1">
      <c r="A2788" s="1"/>
      <c r="B2788" s="6" t="s">
        <v>23</v>
      </c>
      <c r="C2788" s="6">
        <v>1197831</v>
      </c>
      <c r="D2788" s="7">
        <v>44421</v>
      </c>
      <c r="E2788" s="6" t="s">
        <v>24</v>
      </c>
      <c r="F2788" s="6" t="s">
        <v>100</v>
      </c>
      <c r="G2788" s="6" t="s">
        <v>101</v>
      </c>
      <c r="H2788" s="6" t="s">
        <v>21</v>
      </c>
      <c r="I2788" s="8">
        <v>0.5</v>
      </c>
      <c r="J2788" s="9">
        <v>2750</v>
      </c>
      <c r="K2788" s="10">
        <f t="shared" si="20"/>
        <v>1375</v>
      </c>
      <c r="L2788" s="10">
        <f t="shared" si="21"/>
        <v>481.24999999999994</v>
      </c>
      <c r="M2788" s="11">
        <v>0.35</v>
      </c>
      <c r="O2788" s="16"/>
      <c r="P2788" s="14"/>
      <c r="Q2788" s="12"/>
      <c r="R2788" s="13"/>
    </row>
    <row r="2789" spans="1:18" ht="15.75" customHeight="1">
      <c r="A2789" s="1"/>
      <c r="B2789" s="6" t="s">
        <v>23</v>
      </c>
      <c r="C2789" s="6">
        <v>1197831</v>
      </c>
      <c r="D2789" s="7">
        <v>44421</v>
      </c>
      <c r="E2789" s="6" t="s">
        <v>24</v>
      </c>
      <c r="F2789" s="6" t="s">
        <v>100</v>
      </c>
      <c r="G2789" s="6" t="s">
        <v>101</v>
      </c>
      <c r="H2789" s="6" t="s">
        <v>22</v>
      </c>
      <c r="I2789" s="8">
        <v>0.55000000000000004</v>
      </c>
      <c r="J2789" s="9">
        <v>4500</v>
      </c>
      <c r="K2789" s="10">
        <f t="shared" si="20"/>
        <v>2475</v>
      </c>
      <c r="L2789" s="10">
        <f t="shared" si="21"/>
        <v>866.25</v>
      </c>
      <c r="M2789" s="11">
        <v>0.35</v>
      </c>
      <c r="O2789" s="16"/>
      <c r="P2789" s="14"/>
      <c r="Q2789" s="12"/>
      <c r="R2789" s="13"/>
    </row>
    <row r="2790" spans="1:18" ht="15.75" customHeight="1">
      <c r="A2790" s="1"/>
      <c r="B2790" s="6" t="s">
        <v>23</v>
      </c>
      <c r="C2790" s="6">
        <v>1197831</v>
      </c>
      <c r="D2790" s="7">
        <v>44451</v>
      </c>
      <c r="E2790" s="6" t="s">
        <v>24</v>
      </c>
      <c r="F2790" s="6" t="s">
        <v>100</v>
      </c>
      <c r="G2790" s="6" t="s">
        <v>101</v>
      </c>
      <c r="H2790" s="6" t="s">
        <v>17</v>
      </c>
      <c r="I2790" s="8">
        <v>0.5</v>
      </c>
      <c r="J2790" s="9">
        <v>5500</v>
      </c>
      <c r="K2790" s="10">
        <f t="shared" si="20"/>
        <v>2750</v>
      </c>
      <c r="L2790" s="10">
        <f t="shared" si="21"/>
        <v>962.49999999999989</v>
      </c>
      <c r="M2790" s="11">
        <v>0.35</v>
      </c>
      <c r="O2790" s="16"/>
      <c r="P2790" s="14"/>
      <c r="Q2790" s="12"/>
      <c r="R2790" s="13"/>
    </row>
    <row r="2791" spans="1:18" ht="15.75" customHeight="1">
      <c r="A2791" s="1"/>
      <c r="B2791" s="6" t="s">
        <v>23</v>
      </c>
      <c r="C2791" s="6">
        <v>1197831</v>
      </c>
      <c r="D2791" s="7">
        <v>44451</v>
      </c>
      <c r="E2791" s="6" t="s">
        <v>24</v>
      </c>
      <c r="F2791" s="6" t="s">
        <v>100</v>
      </c>
      <c r="G2791" s="6" t="s">
        <v>101</v>
      </c>
      <c r="H2791" s="6" t="s">
        <v>18</v>
      </c>
      <c r="I2791" s="8">
        <v>0.40000000000000013</v>
      </c>
      <c r="J2791" s="9">
        <v>3500</v>
      </c>
      <c r="K2791" s="10">
        <f t="shared" si="20"/>
        <v>1400.0000000000005</v>
      </c>
      <c r="L2791" s="10">
        <f t="shared" si="21"/>
        <v>490.00000000000011</v>
      </c>
      <c r="M2791" s="11">
        <v>0.35</v>
      </c>
      <c r="O2791" s="16"/>
      <c r="P2791" s="14"/>
      <c r="Q2791" s="12"/>
      <c r="R2791" s="13"/>
    </row>
    <row r="2792" spans="1:18" ht="15.75" customHeight="1">
      <c r="A2792" s="1"/>
      <c r="B2792" s="6" t="s">
        <v>23</v>
      </c>
      <c r="C2792" s="6">
        <v>1197831</v>
      </c>
      <c r="D2792" s="7">
        <v>44451</v>
      </c>
      <c r="E2792" s="6" t="s">
        <v>24</v>
      </c>
      <c r="F2792" s="6" t="s">
        <v>100</v>
      </c>
      <c r="G2792" s="6" t="s">
        <v>101</v>
      </c>
      <c r="H2792" s="6" t="s">
        <v>19</v>
      </c>
      <c r="I2792" s="8">
        <v>0.15000000000000008</v>
      </c>
      <c r="J2792" s="9">
        <v>2500</v>
      </c>
      <c r="K2792" s="10">
        <f t="shared" si="20"/>
        <v>375.00000000000017</v>
      </c>
      <c r="L2792" s="10">
        <f t="shared" si="21"/>
        <v>131.25000000000006</v>
      </c>
      <c r="M2792" s="11">
        <v>0.35</v>
      </c>
      <c r="O2792" s="16"/>
      <c r="P2792" s="14"/>
      <c r="Q2792" s="12"/>
      <c r="R2792" s="13"/>
    </row>
    <row r="2793" spans="1:18" ht="15.75" customHeight="1">
      <c r="A2793" s="1"/>
      <c r="B2793" s="6" t="s">
        <v>23</v>
      </c>
      <c r="C2793" s="6">
        <v>1197831</v>
      </c>
      <c r="D2793" s="7">
        <v>44451</v>
      </c>
      <c r="E2793" s="6" t="s">
        <v>24</v>
      </c>
      <c r="F2793" s="6" t="s">
        <v>100</v>
      </c>
      <c r="G2793" s="6" t="s">
        <v>101</v>
      </c>
      <c r="H2793" s="6" t="s">
        <v>20</v>
      </c>
      <c r="I2793" s="8">
        <v>0.15000000000000008</v>
      </c>
      <c r="J2793" s="9">
        <v>2250</v>
      </c>
      <c r="K2793" s="10">
        <f t="shared" si="20"/>
        <v>337.50000000000017</v>
      </c>
      <c r="L2793" s="10">
        <f t="shared" si="21"/>
        <v>118.12500000000006</v>
      </c>
      <c r="M2793" s="11">
        <v>0.35</v>
      </c>
      <c r="O2793" s="16"/>
      <c r="P2793" s="14"/>
      <c r="Q2793" s="12"/>
      <c r="R2793" s="13"/>
    </row>
    <row r="2794" spans="1:18" ht="15.75" customHeight="1">
      <c r="A2794" s="1"/>
      <c r="B2794" s="6" t="s">
        <v>23</v>
      </c>
      <c r="C2794" s="6">
        <v>1197831</v>
      </c>
      <c r="D2794" s="7">
        <v>44451</v>
      </c>
      <c r="E2794" s="6" t="s">
        <v>24</v>
      </c>
      <c r="F2794" s="6" t="s">
        <v>100</v>
      </c>
      <c r="G2794" s="6" t="s">
        <v>101</v>
      </c>
      <c r="H2794" s="6" t="s">
        <v>21</v>
      </c>
      <c r="I2794" s="8">
        <v>0.25000000000000006</v>
      </c>
      <c r="J2794" s="9">
        <v>2250</v>
      </c>
      <c r="K2794" s="10">
        <f t="shared" si="20"/>
        <v>562.50000000000011</v>
      </c>
      <c r="L2794" s="10">
        <f t="shared" si="21"/>
        <v>196.87500000000003</v>
      </c>
      <c r="M2794" s="11">
        <v>0.35</v>
      </c>
      <c r="O2794" s="16"/>
      <c r="P2794" s="14"/>
      <c r="Q2794" s="12"/>
      <c r="R2794" s="13"/>
    </row>
    <row r="2795" spans="1:18" ht="15.75" customHeight="1">
      <c r="A2795" s="1"/>
      <c r="B2795" s="6" t="s">
        <v>23</v>
      </c>
      <c r="C2795" s="6">
        <v>1197831</v>
      </c>
      <c r="D2795" s="7">
        <v>44451</v>
      </c>
      <c r="E2795" s="6" t="s">
        <v>24</v>
      </c>
      <c r="F2795" s="6" t="s">
        <v>100</v>
      </c>
      <c r="G2795" s="6" t="s">
        <v>101</v>
      </c>
      <c r="H2795" s="6" t="s">
        <v>22</v>
      </c>
      <c r="I2795" s="8">
        <v>0.3000000000000001</v>
      </c>
      <c r="J2795" s="9">
        <v>3250</v>
      </c>
      <c r="K2795" s="10">
        <f t="shared" si="20"/>
        <v>975.00000000000034</v>
      </c>
      <c r="L2795" s="10">
        <f t="shared" si="21"/>
        <v>341.25000000000011</v>
      </c>
      <c r="M2795" s="11">
        <v>0.35</v>
      </c>
      <c r="O2795" s="16"/>
      <c r="P2795" s="14"/>
      <c r="Q2795" s="12"/>
      <c r="R2795" s="13"/>
    </row>
    <row r="2796" spans="1:18" ht="15.75" customHeight="1">
      <c r="A2796" s="1"/>
      <c r="B2796" s="6" t="s">
        <v>23</v>
      </c>
      <c r="C2796" s="6">
        <v>1197831</v>
      </c>
      <c r="D2796" s="7">
        <v>44483</v>
      </c>
      <c r="E2796" s="6" t="s">
        <v>24</v>
      </c>
      <c r="F2796" s="6" t="s">
        <v>100</v>
      </c>
      <c r="G2796" s="6" t="s">
        <v>101</v>
      </c>
      <c r="H2796" s="6" t="s">
        <v>17</v>
      </c>
      <c r="I2796" s="8">
        <v>0.3000000000000001</v>
      </c>
      <c r="J2796" s="9">
        <v>5000</v>
      </c>
      <c r="K2796" s="10">
        <f t="shared" si="20"/>
        <v>1500.0000000000005</v>
      </c>
      <c r="L2796" s="10">
        <f t="shared" si="21"/>
        <v>525.00000000000011</v>
      </c>
      <c r="M2796" s="11">
        <v>0.35</v>
      </c>
      <c r="O2796" s="16"/>
      <c r="P2796" s="14"/>
      <c r="Q2796" s="12"/>
      <c r="R2796" s="13"/>
    </row>
    <row r="2797" spans="1:18" ht="15.75" customHeight="1">
      <c r="A2797" s="1"/>
      <c r="B2797" s="6" t="s">
        <v>23</v>
      </c>
      <c r="C2797" s="6">
        <v>1197831</v>
      </c>
      <c r="D2797" s="7">
        <v>44483</v>
      </c>
      <c r="E2797" s="6" t="s">
        <v>24</v>
      </c>
      <c r="F2797" s="6" t="s">
        <v>100</v>
      </c>
      <c r="G2797" s="6" t="s">
        <v>101</v>
      </c>
      <c r="H2797" s="6" t="s">
        <v>18</v>
      </c>
      <c r="I2797" s="8">
        <v>0.20000000000000012</v>
      </c>
      <c r="J2797" s="9">
        <v>3250</v>
      </c>
      <c r="K2797" s="10">
        <f t="shared" si="20"/>
        <v>650.00000000000034</v>
      </c>
      <c r="L2797" s="10">
        <f t="shared" si="21"/>
        <v>227.50000000000011</v>
      </c>
      <c r="M2797" s="11">
        <v>0.35</v>
      </c>
      <c r="O2797" s="16"/>
      <c r="P2797" s="14"/>
      <c r="Q2797" s="12"/>
      <c r="R2797" s="13"/>
    </row>
    <row r="2798" spans="1:18" ht="15.75" customHeight="1">
      <c r="A2798" s="1"/>
      <c r="B2798" s="6" t="s">
        <v>23</v>
      </c>
      <c r="C2798" s="6">
        <v>1197831</v>
      </c>
      <c r="D2798" s="7">
        <v>44483</v>
      </c>
      <c r="E2798" s="6" t="s">
        <v>24</v>
      </c>
      <c r="F2798" s="6" t="s">
        <v>100</v>
      </c>
      <c r="G2798" s="6" t="s">
        <v>101</v>
      </c>
      <c r="H2798" s="6" t="s">
        <v>19</v>
      </c>
      <c r="I2798" s="8">
        <v>0.20000000000000012</v>
      </c>
      <c r="J2798" s="9">
        <v>2000</v>
      </c>
      <c r="K2798" s="10">
        <f t="shared" si="20"/>
        <v>400.00000000000023</v>
      </c>
      <c r="L2798" s="10">
        <f t="shared" si="21"/>
        <v>140.00000000000006</v>
      </c>
      <c r="M2798" s="11">
        <v>0.35</v>
      </c>
      <c r="O2798" s="16"/>
      <c r="P2798" s="14"/>
      <c r="Q2798" s="12"/>
      <c r="R2798" s="13"/>
    </row>
    <row r="2799" spans="1:18" ht="15.75" customHeight="1">
      <c r="A2799" s="1"/>
      <c r="B2799" s="6" t="s">
        <v>23</v>
      </c>
      <c r="C2799" s="6">
        <v>1197831</v>
      </c>
      <c r="D2799" s="7">
        <v>44483</v>
      </c>
      <c r="E2799" s="6" t="s">
        <v>24</v>
      </c>
      <c r="F2799" s="6" t="s">
        <v>100</v>
      </c>
      <c r="G2799" s="6" t="s">
        <v>101</v>
      </c>
      <c r="H2799" s="6" t="s">
        <v>20</v>
      </c>
      <c r="I2799" s="8">
        <v>0.20000000000000012</v>
      </c>
      <c r="J2799" s="9">
        <v>1750</v>
      </c>
      <c r="K2799" s="10">
        <f t="shared" si="20"/>
        <v>350.00000000000023</v>
      </c>
      <c r="L2799" s="10">
        <f t="shared" si="21"/>
        <v>122.50000000000007</v>
      </c>
      <c r="M2799" s="11">
        <v>0.35</v>
      </c>
      <c r="O2799" s="16"/>
      <c r="P2799" s="14"/>
      <c r="Q2799" s="12"/>
      <c r="R2799" s="13"/>
    </row>
    <row r="2800" spans="1:18" ht="15.75" customHeight="1">
      <c r="A2800" s="1"/>
      <c r="B2800" s="6" t="s">
        <v>23</v>
      </c>
      <c r="C2800" s="6">
        <v>1197831</v>
      </c>
      <c r="D2800" s="7">
        <v>44483</v>
      </c>
      <c r="E2800" s="6" t="s">
        <v>24</v>
      </c>
      <c r="F2800" s="6" t="s">
        <v>100</v>
      </c>
      <c r="G2800" s="6" t="s">
        <v>101</v>
      </c>
      <c r="H2800" s="6" t="s">
        <v>21</v>
      </c>
      <c r="I2800" s="8">
        <v>0.3000000000000001</v>
      </c>
      <c r="J2800" s="9">
        <v>1750</v>
      </c>
      <c r="K2800" s="10">
        <f t="shared" si="20"/>
        <v>525.00000000000023</v>
      </c>
      <c r="L2800" s="10">
        <f t="shared" si="21"/>
        <v>183.75000000000006</v>
      </c>
      <c r="M2800" s="11">
        <v>0.35</v>
      </c>
      <c r="O2800" s="16"/>
      <c r="P2800" s="14"/>
      <c r="Q2800" s="12"/>
      <c r="R2800" s="13"/>
    </row>
    <row r="2801" spans="1:18" ht="15.75" customHeight="1">
      <c r="A2801" s="1"/>
      <c r="B2801" s="6" t="s">
        <v>23</v>
      </c>
      <c r="C2801" s="6">
        <v>1197831</v>
      </c>
      <c r="D2801" s="7">
        <v>44483</v>
      </c>
      <c r="E2801" s="6" t="s">
        <v>24</v>
      </c>
      <c r="F2801" s="6" t="s">
        <v>100</v>
      </c>
      <c r="G2801" s="6" t="s">
        <v>101</v>
      </c>
      <c r="H2801" s="6" t="s">
        <v>22</v>
      </c>
      <c r="I2801" s="8">
        <v>0.30000000000000004</v>
      </c>
      <c r="J2801" s="9">
        <v>3000</v>
      </c>
      <c r="K2801" s="10">
        <f t="shared" si="20"/>
        <v>900.00000000000011</v>
      </c>
      <c r="L2801" s="10">
        <f t="shared" si="21"/>
        <v>315</v>
      </c>
      <c r="M2801" s="11">
        <v>0.35</v>
      </c>
      <c r="O2801" s="16"/>
      <c r="P2801" s="14"/>
      <c r="Q2801" s="12"/>
      <c r="R2801" s="13"/>
    </row>
    <row r="2802" spans="1:18" ht="15.75" customHeight="1">
      <c r="A2802" s="1"/>
      <c r="B2802" s="6" t="s">
        <v>23</v>
      </c>
      <c r="C2802" s="6">
        <v>1197831</v>
      </c>
      <c r="D2802" s="7">
        <v>44513</v>
      </c>
      <c r="E2802" s="6" t="s">
        <v>24</v>
      </c>
      <c r="F2802" s="6" t="s">
        <v>100</v>
      </c>
      <c r="G2802" s="6" t="s">
        <v>101</v>
      </c>
      <c r="H2802" s="6" t="s">
        <v>17</v>
      </c>
      <c r="I2802" s="8">
        <v>0.25000000000000011</v>
      </c>
      <c r="J2802" s="9">
        <v>4500</v>
      </c>
      <c r="K2802" s="10">
        <f t="shared" si="20"/>
        <v>1125.0000000000005</v>
      </c>
      <c r="L2802" s="10">
        <f t="shared" si="21"/>
        <v>393.75000000000011</v>
      </c>
      <c r="M2802" s="11">
        <v>0.35</v>
      </c>
      <c r="O2802" s="16"/>
      <c r="P2802" s="14"/>
      <c r="Q2802" s="12"/>
      <c r="R2802" s="13"/>
    </row>
    <row r="2803" spans="1:18" ht="15.75" customHeight="1">
      <c r="A2803" s="1"/>
      <c r="B2803" s="6" t="s">
        <v>23</v>
      </c>
      <c r="C2803" s="6">
        <v>1197831</v>
      </c>
      <c r="D2803" s="7">
        <v>44513</v>
      </c>
      <c r="E2803" s="6" t="s">
        <v>24</v>
      </c>
      <c r="F2803" s="6" t="s">
        <v>100</v>
      </c>
      <c r="G2803" s="6" t="s">
        <v>101</v>
      </c>
      <c r="H2803" s="6" t="s">
        <v>18</v>
      </c>
      <c r="I2803" s="8">
        <v>0.15000000000000013</v>
      </c>
      <c r="J2803" s="9">
        <v>2750</v>
      </c>
      <c r="K2803" s="10">
        <f t="shared" si="20"/>
        <v>412.50000000000034</v>
      </c>
      <c r="L2803" s="10">
        <f t="shared" si="21"/>
        <v>144.37500000000011</v>
      </c>
      <c r="M2803" s="11">
        <v>0.35</v>
      </c>
      <c r="O2803" s="16"/>
      <c r="P2803" s="14"/>
      <c r="Q2803" s="12"/>
      <c r="R2803" s="13"/>
    </row>
    <row r="2804" spans="1:18" ht="15.75" customHeight="1">
      <c r="A2804" s="1"/>
      <c r="B2804" s="6" t="s">
        <v>23</v>
      </c>
      <c r="C2804" s="6">
        <v>1197831</v>
      </c>
      <c r="D2804" s="7">
        <v>44513</v>
      </c>
      <c r="E2804" s="6" t="s">
        <v>24</v>
      </c>
      <c r="F2804" s="6" t="s">
        <v>100</v>
      </c>
      <c r="G2804" s="6" t="s">
        <v>101</v>
      </c>
      <c r="H2804" s="6" t="s">
        <v>19</v>
      </c>
      <c r="I2804" s="8">
        <v>0.25000000000000017</v>
      </c>
      <c r="J2804" s="9">
        <v>2200</v>
      </c>
      <c r="K2804" s="10">
        <f t="shared" si="20"/>
        <v>550.00000000000034</v>
      </c>
      <c r="L2804" s="10">
        <f t="shared" si="21"/>
        <v>192.50000000000011</v>
      </c>
      <c r="M2804" s="11">
        <v>0.35</v>
      </c>
      <c r="O2804" s="16"/>
      <c r="P2804" s="14"/>
      <c r="Q2804" s="12"/>
      <c r="R2804" s="13"/>
    </row>
    <row r="2805" spans="1:18" ht="15.75" customHeight="1">
      <c r="A2805" s="1"/>
      <c r="B2805" s="6" t="s">
        <v>23</v>
      </c>
      <c r="C2805" s="6">
        <v>1197831</v>
      </c>
      <c r="D2805" s="7">
        <v>44513</v>
      </c>
      <c r="E2805" s="6" t="s">
        <v>24</v>
      </c>
      <c r="F2805" s="6" t="s">
        <v>100</v>
      </c>
      <c r="G2805" s="6" t="s">
        <v>101</v>
      </c>
      <c r="H2805" s="6" t="s">
        <v>20</v>
      </c>
      <c r="I2805" s="8">
        <v>0.55000000000000016</v>
      </c>
      <c r="J2805" s="9">
        <v>2750</v>
      </c>
      <c r="K2805" s="10">
        <f t="shared" si="20"/>
        <v>1512.5000000000005</v>
      </c>
      <c r="L2805" s="10">
        <f t="shared" si="21"/>
        <v>529.37500000000011</v>
      </c>
      <c r="M2805" s="11">
        <v>0.35</v>
      </c>
      <c r="O2805" s="16"/>
      <c r="P2805" s="14"/>
      <c r="Q2805" s="12"/>
      <c r="R2805" s="13"/>
    </row>
    <row r="2806" spans="1:18" ht="15.75" customHeight="1">
      <c r="A2806" s="1"/>
      <c r="B2806" s="6" t="s">
        <v>23</v>
      </c>
      <c r="C2806" s="6">
        <v>1197831</v>
      </c>
      <c r="D2806" s="7">
        <v>44513</v>
      </c>
      <c r="E2806" s="6" t="s">
        <v>24</v>
      </c>
      <c r="F2806" s="6" t="s">
        <v>100</v>
      </c>
      <c r="G2806" s="6" t="s">
        <v>101</v>
      </c>
      <c r="H2806" s="6" t="s">
        <v>21</v>
      </c>
      <c r="I2806" s="8">
        <v>0.75000000000000011</v>
      </c>
      <c r="J2806" s="9">
        <v>2500</v>
      </c>
      <c r="K2806" s="10">
        <f t="shared" si="20"/>
        <v>1875.0000000000002</v>
      </c>
      <c r="L2806" s="10">
        <f t="shared" si="21"/>
        <v>656.25</v>
      </c>
      <c r="M2806" s="11">
        <v>0.35</v>
      </c>
      <c r="O2806" s="16"/>
      <c r="P2806" s="14"/>
      <c r="Q2806" s="12"/>
      <c r="R2806" s="13"/>
    </row>
    <row r="2807" spans="1:18" ht="15.75" customHeight="1">
      <c r="A2807" s="1"/>
      <c r="B2807" s="6" t="s">
        <v>23</v>
      </c>
      <c r="C2807" s="6">
        <v>1197831</v>
      </c>
      <c r="D2807" s="7">
        <v>44513</v>
      </c>
      <c r="E2807" s="6" t="s">
        <v>24</v>
      </c>
      <c r="F2807" s="6" t="s">
        <v>100</v>
      </c>
      <c r="G2807" s="6" t="s">
        <v>101</v>
      </c>
      <c r="H2807" s="6" t="s">
        <v>22</v>
      </c>
      <c r="I2807" s="8">
        <v>0.75</v>
      </c>
      <c r="J2807" s="9">
        <v>3500</v>
      </c>
      <c r="K2807" s="10">
        <f t="shared" si="20"/>
        <v>2625</v>
      </c>
      <c r="L2807" s="10">
        <f t="shared" si="21"/>
        <v>918.74999999999989</v>
      </c>
      <c r="M2807" s="11">
        <v>0.35</v>
      </c>
      <c r="O2807" s="16"/>
      <c r="P2807" s="14"/>
      <c r="Q2807" s="12"/>
      <c r="R2807" s="13"/>
    </row>
    <row r="2808" spans="1:18" ht="15.75" customHeight="1">
      <c r="A2808" s="1"/>
      <c r="B2808" s="6" t="s">
        <v>23</v>
      </c>
      <c r="C2808" s="6">
        <v>1197831</v>
      </c>
      <c r="D2808" s="7">
        <v>44542</v>
      </c>
      <c r="E2808" s="6" t="s">
        <v>24</v>
      </c>
      <c r="F2808" s="6" t="s">
        <v>100</v>
      </c>
      <c r="G2808" s="6" t="s">
        <v>101</v>
      </c>
      <c r="H2808" s="6" t="s">
        <v>17</v>
      </c>
      <c r="I2808" s="8">
        <v>0.70000000000000007</v>
      </c>
      <c r="J2808" s="9">
        <v>6000</v>
      </c>
      <c r="K2808" s="10">
        <f t="shared" si="20"/>
        <v>4200</v>
      </c>
      <c r="L2808" s="10">
        <f t="shared" si="21"/>
        <v>1470</v>
      </c>
      <c r="M2808" s="11">
        <v>0.35</v>
      </c>
      <c r="O2808" s="16"/>
      <c r="P2808" s="14"/>
      <c r="Q2808" s="12"/>
      <c r="R2808" s="13"/>
    </row>
    <row r="2809" spans="1:18" ht="15.75" customHeight="1">
      <c r="A2809" s="1"/>
      <c r="B2809" s="6" t="s">
        <v>23</v>
      </c>
      <c r="C2809" s="6">
        <v>1197831</v>
      </c>
      <c r="D2809" s="7">
        <v>44542</v>
      </c>
      <c r="E2809" s="6" t="s">
        <v>24</v>
      </c>
      <c r="F2809" s="6" t="s">
        <v>100</v>
      </c>
      <c r="G2809" s="6" t="s">
        <v>101</v>
      </c>
      <c r="H2809" s="6" t="s">
        <v>18</v>
      </c>
      <c r="I2809" s="8">
        <v>0.60000000000000009</v>
      </c>
      <c r="J2809" s="9">
        <v>4000</v>
      </c>
      <c r="K2809" s="10">
        <f t="shared" si="20"/>
        <v>2400.0000000000005</v>
      </c>
      <c r="L2809" s="10">
        <f t="shared" si="21"/>
        <v>840.00000000000011</v>
      </c>
      <c r="M2809" s="11">
        <v>0.35</v>
      </c>
      <c r="O2809" s="16"/>
      <c r="P2809" s="14"/>
      <c r="Q2809" s="12"/>
      <c r="R2809" s="13"/>
    </row>
    <row r="2810" spans="1:18" ht="15.75" customHeight="1">
      <c r="A2810" s="1"/>
      <c r="B2810" s="6" t="s">
        <v>23</v>
      </c>
      <c r="C2810" s="6">
        <v>1197831</v>
      </c>
      <c r="D2810" s="7">
        <v>44542</v>
      </c>
      <c r="E2810" s="6" t="s">
        <v>24</v>
      </c>
      <c r="F2810" s="6" t="s">
        <v>100</v>
      </c>
      <c r="G2810" s="6" t="s">
        <v>101</v>
      </c>
      <c r="H2810" s="6" t="s">
        <v>19</v>
      </c>
      <c r="I2810" s="8">
        <v>0.60000000000000009</v>
      </c>
      <c r="J2810" s="9">
        <v>3500</v>
      </c>
      <c r="K2810" s="10">
        <f t="shared" si="20"/>
        <v>2100.0000000000005</v>
      </c>
      <c r="L2810" s="10">
        <f t="shared" si="21"/>
        <v>735.00000000000011</v>
      </c>
      <c r="M2810" s="11">
        <v>0.35</v>
      </c>
      <c r="O2810" s="16"/>
      <c r="P2810" s="14"/>
      <c r="Q2810" s="12"/>
      <c r="R2810" s="13"/>
    </row>
    <row r="2811" spans="1:18" ht="15.75" customHeight="1">
      <c r="A2811" s="1"/>
      <c r="B2811" s="6" t="s">
        <v>23</v>
      </c>
      <c r="C2811" s="6">
        <v>1197831</v>
      </c>
      <c r="D2811" s="7">
        <v>44542</v>
      </c>
      <c r="E2811" s="6" t="s">
        <v>24</v>
      </c>
      <c r="F2811" s="6" t="s">
        <v>100</v>
      </c>
      <c r="G2811" s="6" t="s">
        <v>101</v>
      </c>
      <c r="H2811" s="6" t="s">
        <v>20</v>
      </c>
      <c r="I2811" s="8">
        <v>0.60000000000000009</v>
      </c>
      <c r="J2811" s="9">
        <v>3000</v>
      </c>
      <c r="K2811" s="10">
        <f t="shared" ref="K2811:K3065" si="22">I2811*J2811</f>
        <v>1800.0000000000002</v>
      </c>
      <c r="L2811" s="10">
        <f t="shared" ref="L2811:L3065" si="23">K2811*M2811</f>
        <v>630</v>
      </c>
      <c r="M2811" s="11">
        <v>0.35</v>
      </c>
      <c r="O2811" s="16"/>
      <c r="P2811" s="14"/>
      <c r="Q2811" s="12"/>
      <c r="R2811" s="13"/>
    </row>
    <row r="2812" spans="1:18" ht="15.75" customHeight="1">
      <c r="A2812" s="1"/>
      <c r="B2812" s="6" t="s">
        <v>23</v>
      </c>
      <c r="C2812" s="6">
        <v>1197831</v>
      </c>
      <c r="D2812" s="7">
        <v>44542</v>
      </c>
      <c r="E2812" s="6" t="s">
        <v>24</v>
      </c>
      <c r="F2812" s="6" t="s">
        <v>100</v>
      </c>
      <c r="G2812" s="6" t="s">
        <v>101</v>
      </c>
      <c r="H2812" s="6" t="s">
        <v>21</v>
      </c>
      <c r="I2812" s="8">
        <v>0.70000000000000007</v>
      </c>
      <c r="J2812" s="9">
        <v>3000</v>
      </c>
      <c r="K2812" s="10">
        <f t="shared" si="22"/>
        <v>2100</v>
      </c>
      <c r="L2812" s="10">
        <f t="shared" si="23"/>
        <v>735</v>
      </c>
      <c r="M2812" s="11">
        <v>0.35</v>
      </c>
      <c r="O2812" s="16"/>
      <c r="P2812" s="14"/>
      <c r="Q2812" s="12"/>
      <c r="R2812" s="13"/>
    </row>
    <row r="2813" spans="1:18" ht="15.75" customHeight="1">
      <c r="A2813" s="1"/>
      <c r="B2813" s="6" t="s">
        <v>23</v>
      </c>
      <c r="C2813" s="6">
        <v>1197831</v>
      </c>
      <c r="D2813" s="7">
        <v>44542</v>
      </c>
      <c r="E2813" s="6" t="s">
        <v>24</v>
      </c>
      <c r="F2813" s="6" t="s">
        <v>100</v>
      </c>
      <c r="G2813" s="6" t="s">
        <v>101</v>
      </c>
      <c r="H2813" s="6" t="s">
        <v>22</v>
      </c>
      <c r="I2813" s="8">
        <v>0.75</v>
      </c>
      <c r="J2813" s="9">
        <v>4000</v>
      </c>
      <c r="K2813" s="10">
        <f t="shared" si="22"/>
        <v>3000</v>
      </c>
      <c r="L2813" s="10">
        <f t="shared" si="23"/>
        <v>1050</v>
      </c>
      <c r="M2813" s="11">
        <v>0.35</v>
      </c>
      <c r="O2813" s="16"/>
      <c r="P2813" s="14"/>
      <c r="Q2813" s="12"/>
      <c r="R2813" s="13"/>
    </row>
    <row r="2814" spans="1:18" ht="15.75" customHeight="1">
      <c r="A2814" s="1" t="s">
        <v>39</v>
      </c>
      <c r="B2814" s="6" t="s">
        <v>14</v>
      </c>
      <c r="C2814" s="6">
        <v>1185732</v>
      </c>
      <c r="D2814" s="7">
        <v>44208</v>
      </c>
      <c r="E2814" s="6" t="s">
        <v>33</v>
      </c>
      <c r="F2814" s="6" t="s">
        <v>102</v>
      </c>
      <c r="G2814" s="6" t="s">
        <v>103</v>
      </c>
      <c r="H2814" s="6" t="s">
        <v>17</v>
      </c>
      <c r="I2814" s="8">
        <v>0.4</v>
      </c>
      <c r="J2814" s="9">
        <v>4750</v>
      </c>
      <c r="K2814" s="10">
        <f t="shared" si="22"/>
        <v>1900</v>
      </c>
      <c r="L2814" s="10">
        <f t="shared" si="23"/>
        <v>665</v>
      </c>
      <c r="M2814" s="11">
        <v>0.35</v>
      </c>
      <c r="O2814" s="16"/>
      <c r="P2814" s="14"/>
      <c r="Q2814" s="12"/>
      <c r="R2814" s="13"/>
    </row>
    <row r="2815" spans="1:18" ht="15.75" customHeight="1">
      <c r="A2815" s="1"/>
      <c r="B2815" s="6" t="s">
        <v>14</v>
      </c>
      <c r="C2815" s="6">
        <v>1185732</v>
      </c>
      <c r="D2815" s="7">
        <v>44208</v>
      </c>
      <c r="E2815" s="6" t="s">
        <v>33</v>
      </c>
      <c r="F2815" s="6" t="s">
        <v>102</v>
      </c>
      <c r="G2815" s="6" t="s">
        <v>103</v>
      </c>
      <c r="H2815" s="6" t="s">
        <v>18</v>
      </c>
      <c r="I2815" s="8">
        <v>0.4</v>
      </c>
      <c r="J2815" s="9">
        <v>2750</v>
      </c>
      <c r="K2815" s="10">
        <f t="shared" si="22"/>
        <v>1100</v>
      </c>
      <c r="L2815" s="10">
        <f t="shared" si="23"/>
        <v>330</v>
      </c>
      <c r="M2815" s="11">
        <v>0.3</v>
      </c>
      <c r="O2815" s="16"/>
      <c r="P2815" s="14"/>
      <c r="Q2815" s="12"/>
      <c r="R2815" s="13"/>
    </row>
    <row r="2816" spans="1:18" ht="15.75" customHeight="1">
      <c r="A2816" s="1"/>
      <c r="B2816" s="6" t="s">
        <v>14</v>
      </c>
      <c r="C2816" s="6">
        <v>1185732</v>
      </c>
      <c r="D2816" s="7">
        <v>44208</v>
      </c>
      <c r="E2816" s="6" t="s">
        <v>33</v>
      </c>
      <c r="F2816" s="6" t="s">
        <v>102</v>
      </c>
      <c r="G2816" s="6" t="s">
        <v>103</v>
      </c>
      <c r="H2816" s="6" t="s">
        <v>19</v>
      </c>
      <c r="I2816" s="8">
        <v>0.30000000000000004</v>
      </c>
      <c r="J2816" s="9">
        <v>2750</v>
      </c>
      <c r="K2816" s="10">
        <f t="shared" si="22"/>
        <v>825.00000000000011</v>
      </c>
      <c r="L2816" s="10">
        <f t="shared" si="23"/>
        <v>247.50000000000003</v>
      </c>
      <c r="M2816" s="11">
        <v>0.3</v>
      </c>
      <c r="O2816" s="16"/>
      <c r="P2816" s="14"/>
      <c r="Q2816" s="12"/>
      <c r="R2816" s="13"/>
    </row>
    <row r="2817" spans="1:18" ht="15.75" customHeight="1">
      <c r="A2817" s="1"/>
      <c r="B2817" s="6" t="s">
        <v>14</v>
      </c>
      <c r="C2817" s="6">
        <v>1185732</v>
      </c>
      <c r="D2817" s="7">
        <v>44208</v>
      </c>
      <c r="E2817" s="6" t="s">
        <v>33</v>
      </c>
      <c r="F2817" s="6" t="s">
        <v>102</v>
      </c>
      <c r="G2817" s="6" t="s">
        <v>103</v>
      </c>
      <c r="H2817" s="6" t="s">
        <v>20</v>
      </c>
      <c r="I2817" s="8">
        <v>0.35000000000000003</v>
      </c>
      <c r="J2817" s="9">
        <v>1250</v>
      </c>
      <c r="K2817" s="10">
        <f t="shared" si="22"/>
        <v>437.50000000000006</v>
      </c>
      <c r="L2817" s="10">
        <f t="shared" si="23"/>
        <v>131.25</v>
      </c>
      <c r="M2817" s="11">
        <v>0.3</v>
      </c>
      <c r="O2817" s="16"/>
      <c r="P2817" s="14"/>
      <c r="Q2817" s="12"/>
      <c r="R2817" s="13"/>
    </row>
    <row r="2818" spans="1:18" ht="15.75" customHeight="1">
      <c r="A2818" s="1"/>
      <c r="B2818" s="6" t="s">
        <v>14</v>
      </c>
      <c r="C2818" s="6">
        <v>1185732</v>
      </c>
      <c r="D2818" s="7">
        <v>44208</v>
      </c>
      <c r="E2818" s="6" t="s">
        <v>33</v>
      </c>
      <c r="F2818" s="6" t="s">
        <v>102</v>
      </c>
      <c r="G2818" s="6" t="s">
        <v>103</v>
      </c>
      <c r="H2818" s="6" t="s">
        <v>21</v>
      </c>
      <c r="I2818" s="8">
        <v>0.49999999999999994</v>
      </c>
      <c r="J2818" s="9">
        <v>1750</v>
      </c>
      <c r="K2818" s="10">
        <f t="shared" si="22"/>
        <v>874.99999999999989</v>
      </c>
      <c r="L2818" s="10">
        <f t="shared" si="23"/>
        <v>306.24999999999994</v>
      </c>
      <c r="M2818" s="11">
        <v>0.35</v>
      </c>
      <c r="O2818" s="16"/>
      <c r="P2818" s="14"/>
      <c r="Q2818" s="12"/>
      <c r="R2818" s="13"/>
    </row>
    <row r="2819" spans="1:18" ht="15.75" customHeight="1">
      <c r="A2819" s="1"/>
      <c r="B2819" s="6" t="s">
        <v>14</v>
      </c>
      <c r="C2819" s="6">
        <v>1185732</v>
      </c>
      <c r="D2819" s="7">
        <v>44208</v>
      </c>
      <c r="E2819" s="6" t="s">
        <v>33</v>
      </c>
      <c r="F2819" s="6" t="s">
        <v>102</v>
      </c>
      <c r="G2819" s="6" t="s">
        <v>103</v>
      </c>
      <c r="H2819" s="6" t="s">
        <v>22</v>
      </c>
      <c r="I2819" s="8">
        <v>0.4</v>
      </c>
      <c r="J2819" s="9">
        <v>2750</v>
      </c>
      <c r="K2819" s="10">
        <f t="shared" si="22"/>
        <v>1100</v>
      </c>
      <c r="L2819" s="10">
        <f t="shared" si="23"/>
        <v>440</v>
      </c>
      <c r="M2819" s="11">
        <v>0.4</v>
      </c>
      <c r="O2819" s="16"/>
      <c r="P2819" s="14"/>
      <c r="Q2819" s="12"/>
      <c r="R2819" s="13"/>
    </row>
    <row r="2820" spans="1:18" ht="15.75" customHeight="1">
      <c r="A2820" s="1"/>
      <c r="B2820" s="6" t="s">
        <v>14</v>
      </c>
      <c r="C2820" s="6">
        <v>1185732</v>
      </c>
      <c r="D2820" s="7">
        <v>44239</v>
      </c>
      <c r="E2820" s="6" t="s">
        <v>33</v>
      </c>
      <c r="F2820" s="6" t="s">
        <v>102</v>
      </c>
      <c r="G2820" s="6" t="s">
        <v>103</v>
      </c>
      <c r="H2820" s="6" t="s">
        <v>17</v>
      </c>
      <c r="I2820" s="8">
        <v>0.4</v>
      </c>
      <c r="J2820" s="9">
        <v>5250</v>
      </c>
      <c r="K2820" s="10">
        <f t="shared" si="22"/>
        <v>2100</v>
      </c>
      <c r="L2820" s="10">
        <f t="shared" si="23"/>
        <v>735</v>
      </c>
      <c r="M2820" s="11">
        <v>0.35</v>
      </c>
      <c r="O2820" s="16"/>
      <c r="P2820" s="14"/>
      <c r="Q2820" s="12"/>
      <c r="R2820" s="13"/>
    </row>
    <row r="2821" spans="1:18" ht="15.75" customHeight="1">
      <c r="A2821" s="1"/>
      <c r="B2821" s="6" t="s">
        <v>14</v>
      </c>
      <c r="C2821" s="6">
        <v>1185732</v>
      </c>
      <c r="D2821" s="7">
        <v>44239</v>
      </c>
      <c r="E2821" s="6" t="s">
        <v>33</v>
      </c>
      <c r="F2821" s="6" t="s">
        <v>102</v>
      </c>
      <c r="G2821" s="6" t="s">
        <v>103</v>
      </c>
      <c r="H2821" s="6" t="s">
        <v>18</v>
      </c>
      <c r="I2821" s="8">
        <v>0.4</v>
      </c>
      <c r="J2821" s="9">
        <v>1750</v>
      </c>
      <c r="K2821" s="10">
        <f t="shared" si="22"/>
        <v>700</v>
      </c>
      <c r="L2821" s="10">
        <f t="shared" si="23"/>
        <v>210</v>
      </c>
      <c r="M2821" s="11">
        <v>0.3</v>
      </c>
      <c r="O2821" s="16"/>
      <c r="P2821" s="14"/>
      <c r="Q2821" s="12"/>
      <c r="R2821" s="13"/>
    </row>
    <row r="2822" spans="1:18" ht="15.75" customHeight="1">
      <c r="A2822" s="1"/>
      <c r="B2822" s="6" t="s">
        <v>14</v>
      </c>
      <c r="C2822" s="6">
        <v>1185732</v>
      </c>
      <c r="D2822" s="7">
        <v>44239</v>
      </c>
      <c r="E2822" s="6" t="s">
        <v>33</v>
      </c>
      <c r="F2822" s="6" t="s">
        <v>102</v>
      </c>
      <c r="G2822" s="6" t="s">
        <v>103</v>
      </c>
      <c r="H2822" s="6" t="s">
        <v>19</v>
      </c>
      <c r="I2822" s="8">
        <v>0.30000000000000004</v>
      </c>
      <c r="J2822" s="9">
        <v>2250</v>
      </c>
      <c r="K2822" s="10">
        <f t="shared" si="22"/>
        <v>675.00000000000011</v>
      </c>
      <c r="L2822" s="10">
        <f t="shared" si="23"/>
        <v>202.50000000000003</v>
      </c>
      <c r="M2822" s="11">
        <v>0.3</v>
      </c>
      <c r="O2822" s="16"/>
      <c r="P2822" s="14"/>
      <c r="Q2822" s="12"/>
      <c r="R2822" s="13"/>
    </row>
    <row r="2823" spans="1:18" ht="15.75" customHeight="1">
      <c r="A2823" s="1"/>
      <c r="B2823" s="6" t="s">
        <v>14</v>
      </c>
      <c r="C2823" s="6">
        <v>1185732</v>
      </c>
      <c r="D2823" s="7">
        <v>44239</v>
      </c>
      <c r="E2823" s="6" t="s">
        <v>33</v>
      </c>
      <c r="F2823" s="6" t="s">
        <v>102</v>
      </c>
      <c r="G2823" s="6" t="s">
        <v>103</v>
      </c>
      <c r="H2823" s="6" t="s">
        <v>20</v>
      </c>
      <c r="I2823" s="8">
        <v>0.35000000000000003</v>
      </c>
      <c r="J2823" s="9">
        <v>1000</v>
      </c>
      <c r="K2823" s="10">
        <f t="shared" si="22"/>
        <v>350.00000000000006</v>
      </c>
      <c r="L2823" s="10">
        <f t="shared" si="23"/>
        <v>105.00000000000001</v>
      </c>
      <c r="M2823" s="11">
        <v>0.3</v>
      </c>
      <c r="O2823" s="16"/>
      <c r="P2823" s="14"/>
      <c r="Q2823" s="12"/>
      <c r="R2823" s="13"/>
    </row>
    <row r="2824" spans="1:18" ht="15.75" customHeight="1">
      <c r="A2824" s="1"/>
      <c r="B2824" s="6" t="s">
        <v>14</v>
      </c>
      <c r="C2824" s="6">
        <v>1185732</v>
      </c>
      <c r="D2824" s="7">
        <v>44239</v>
      </c>
      <c r="E2824" s="6" t="s">
        <v>33</v>
      </c>
      <c r="F2824" s="6" t="s">
        <v>102</v>
      </c>
      <c r="G2824" s="6" t="s">
        <v>103</v>
      </c>
      <c r="H2824" s="6" t="s">
        <v>21</v>
      </c>
      <c r="I2824" s="8">
        <v>0.49999999999999994</v>
      </c>
      <c r="J2824" s="9">
        <v>1750</v>
      </c>
      <c r="K2824" s="10">
        <f t="shared" si="22"/>
        <v>874.99999999999989</v>
      </c>
      <c r="L2824" s="10">
        <f t="shared" si="23"/>
        <v>306.24999999999994</v>
      </c>
      <c r="M2824" s="11">
        <v>0.35</v>
      </c>
      <c r="O2824" s="16"/>
      <c r="P2824" s="14"/>
      <c r="Q2824" s="12"/>
      <c r="R2824" s="13"/>
    </row>
    <row r="2825" spans="1:18" ht="15.75" customHeight="1">
      <c r="A2825" s="1"/>
      <c r="B2825" s="6" t="s">
        <v>14</v>
      </c>
      <c r="C2825" s="6">
        <v>1185732</v>
      </c>
      <c r="D2825" s="7">
        <v>44239</v>
      </c>
      <c r="E2825" s="6" t="s">
        <v>33</v>
      </c>
      <c r="F2825" s="6" t="s">
        <v>102</v>
      </c>
      <c r="G2825" s="6" t="s">
        <v>103</v>
      </c>
      <c r="H2825" s="6" t="s">
        <v>22</v>
      </c>
      <c r="I2825" s="8">
        <v>0.35</v>
      </c>
      <c r="J2825" s="9">
        <v>2750</v>
      </c>
      <c r="K2825" s="10">
        <f t="shared" si="22"/>
        <v>962.49999999999989</v>
      </c>
      <c r="L2825" s="10">
        <f t="shared" si="23"/>
        <v>385</v>
      </c>
      <c r="M2825" s="11">
        <v>0.4</v>
      </c>
      <c r="O2825" s="16"/>
      <c r="P2825" s="14"/>
      <c r="Q2825" s="12"/>
      <c r="R2825" s="13"/>
    </row>
    <row r="2826" spans="1:18" ht="15.75" customHeight="1">
      <c r="A2826" s="1"/>
      <c r="B2826" s="6" t="s">
        <v>14</v>
      </c>
      <c r="C2826" s="6">
        <v>1185732</v>
      </c>
      <c r="D2826" s="7">
        <v>44266</v>
      </c>
      <c r="E2826" s="6" t="s">
        <v>33</v>
      </c>
      <c r="F2826" s="6" t="s">
        <v>102</v>
      </c>
      <c r="G2826" s="6" t="s">
        <v>103</v>
      </c>
      <c r="H2826" s="6" t="s">
        <v>17</v>
      </c>
      <c r="I2826" s="8">
        <v>0.4</v>
      </c>
      <c r="J2826" s="9">
        <v>4950</v>
      </c>
      <c r="K2826" s="10">
        <f t="shared" si="22"/>
        <v>1980</v>
      </c>
      <c r="L2826" s="10">
        <f t="shared" si="23"/>
        <v>693</v>
      </c>
      <c r="M2826" s="11">
        <v>0.35</v>
      </c>
      <c r="O2826" s="16"/>
      <c r="P2826" s="14"/>
      <c r="Q2826" s="12"/>
      <c r="R2826" s="13"/>
    </row>
    <row r="2827" spans="1:18" ht="15.75" customHeight="1">
      <c r="A2827" s="1"/>
      <c r="B2827" s="6" t="s">
        <v>14</v>
      </c>
      <c r="C2827" s="6">
        <v>1185732</v>
      </c>
      <c r="D2827" s="7">
        <v>44266</v>
      </c>
      <c r="E2827" s="6" t="s">
        <v>33</v>
      </c>
      <c r="F2827" s="6" t="s">
        <v>102</v>
      </c>
      <c r="G2827" s="6" t="s">
        <v>103</v>
      </c>
      <c r="H2827" s="6" t="s">
        <v>18</v>
      </c>
      <c r="I2827" s="8">
        <v>0.4</v>
      </c>
      <c r="J2827" s="9">
        <v>2000</v>
      </c>
      <c r="K2827" s="10">
        <f t="shared" si="22"/>
        <v>800</v>
      </c>
      <c r="L2827" s="10">
        <f t="shared" si="23"/>
        <v>240</v>
      </c>
      <c r="M2827" s="11">
        <v>0.3</v>
      </c>
      <c r="O2827" s="16"/>
      <c r="P2827" s="14"/>
      <c r="Q2827" s="12"/>
      <c r="R2827" s="13"/>
    </row>
    <row r="2828" spans="1:18" ht="15.75" customHeight="1">
      <c r="A2828" s="1"/>
      <c r="B2828" s="6" t="s">
        <v>14</v>
      </c>
      <c r="C2828" s="6">
        <v>1185732</v>
      </c>
      <c r="D2828" s="7">
        <v>44266</v>
      </c>
      <c r="E2828" s="6" t="s">
        <v>33</v>
      </c>
      <c r="F2828" s="6" t="s">
        <v>102</v>
      </c>
      <c r="G2828" s="6" t="s">
        <v>103</v>
      </c>
      <c r="H2828" s="6" t="s">
        <v>19</v>
      </c>
      <c r="I2828" s="8">
        <v>0.30000000000000004</v>
      </c>
      <c r="J2828" s="9">
        <v>2250</v>
      </c>
      <c r="K2828" s="10">
        <f t="shared" si="22"/>
        <v>675.00000000000011</v>
      </c>
      <c r="L2828" s="10">
        <f t="shared" si="23"/>
        <v>202.50000000000003</v>
      </c>
      <c r="M2828" s="11">
        <v>0.3</v>
      </c>
      <c r="O2828" s="16"/>
      <c r="P2828" s="14"/>
      <c r="Q2828" s="12"/>
      <c r="R2828" s="13"/>
    </row>
    <row r="2829" spans="1:18" ht="15.75" customHeight="1">
      <c r="A2829" s="1"/>
      <c r="B2829" s="6" t="s">
        <v>14</v>
      </c>
      <c r="C2829" s="6">
        <v>1185732</v>
      </c>
      <c r="D2829" s="7">
        <v>44266</v>
      </c>
      <c r="E2829" s="6" t="s">
        <v>33</v>
      </c>
      <c r="F2829" s="6" t="s">
        <v>102</v>
      </c>
      <c r="G2829" s="6" t="s">
        <v>103</v>
      </c>
      <c r="H2829" s="6" t="s">
        <v>20</v>
      </c>
      <c r="I2829" s="8">
        <v>0.35</v>
      </c>
      <c r="J2829" s="9">
        <v>750</v>
      </c>
      <c r="K2829" s="10">
        <f t="shared" si="22"/>
        <v>262.5</v>
      </c>
      <c r="L2829" s="10">
        <f t="shared" si="23"/>
        <v>78.75</v>
      </c>
      <c r="M2829" s="11">
        <v>0.3</v>
      </c>
      <c r="O2829" s="16"/>
      <c r="P2829" s="14"/>
      <c r="Q2829" s="12"/>
      <c r="R2829" s="13"/>
    </row>
    <row r="2830" spans="1:18" ht="15.75" customHeight="1">
      <c r="A2830" s="1"/>
      <c r="B2830" s="6" t="s">
        <v>14</v>
      </c>
      <c r="C2830" s="6">
        <v>1185732</v>
      </c>
      <c r="D2830" s="7">
        <v>44266</v>
      </c>
      <c r="E2830" s="6" t="s">
        <v>33</v>
      </c>
      <c r="F2830" s="6" t="s">
        <v>102</v>
      </c>
      <c r="G2830" s="6" t="s">
        <v>103</v>
      </c>
      <c r="H2830" s="6" t="s">
        <v>21</v>
      </c>
      <c r="I2830" s="8">
        <v>0.5</v>
      </c>
      <c r="J2830" s="9">
        <v>1250</v>
      </c>
      <c r="K2830" s="10">
        <f t="shared" si="22"/>
        <v>625</v>
      </c>
      <c r="L2830" s="10">
        <f t="shared" si="23"/>
        <v>218.75</v>
      </c>
      <c r="M2830" s="11">
        <v>0.35</v>
      </c>
      <c r="O2830" s="16"/>
      <c r="P2830" s="14"/>
      <c r="Q2830" s="12"/>
      <c r="R2830" s="13"/>
    </row>
    <row r="2831" spans="1:18" ht="15.75" customHeight="1">
      <c r="A2831" s="1"/>
      <c r="B2831" s="6" t="s">
        <v>14</v>
      </c>
      <c r="C2831" s="6">
        <v>1185732</v>
      </c>
      <c r="D2831" s="7">
        <v>44266</v>
      </c>
      <c r="E2831" s="6" t="s">
        <v>33</v>
      </c>
      <c r="F2831" s="6" t="s">
        <v>102</v>
      </c>
      <c r="G2831" s="6" t="s">
        <v>103</v>
      </c>
      <c r="H2831" s="6" t="s">
        <v>22</v>
      </c>
      <c r="I2831" s="8">
        <v>0.4</v>
      </c>
      <c r="J2831" s="9">
        <v>2250</v>
      </c>
      <c r="K2831" s="10">
        <f t="shared" si="22"/>
        <v>900</v>
      </c>
      <c r="L2831" s="10">
        <f t="shared" si="23"/>
        <v>360</v>
      </c>
      <c r="M2831" s="11">
        <v>0.4</v>
      </c>
      <c r="O2831" s="16"/>
      <c r="P2831" s="14"/>
      <c r="Q2831" s="12"/>
      <c r="R2831" s="13"/>
    </row>
    <row r="2832" spans="1:18" ht="15.75" customHeight="1">
      <c r="A2832" s="1"/>
      <c r="B2832" s="6" t="s">
        <v>14</v>
      </c>
      <c r="C2832" s="6">
        <v>1185732</v>
      </c>
      <c r="D2832" s="7">
        <v>44298</v>
      </c>
      <c r="E2832" s="6" t="s">
        <v>33</v>
      </c>
      <c r="F2832" s="6" t="s">
        <v>102</v>
      </c>
      <c r="G2832" s="6" t="s">
        <v>103</v>
      </c>
      <c r="H2832" s="6" t="s">
        <v>17</v>
      </c>
      <c r="I2832" s="8">
        <v>0.4</v>
      </c>
      <c r="J2832" s="9">
        <v>4500</v>
      </c>
      <c r="K2832" s="10">
        <f t="shared" si="22"/>
        <v>1800</v>
      </c>
      <c r="L2832" s="10">
        <f t="shared" si="23"/>
        <v>630</v>
      </c>
      <c r="M2832" s="11">
        <v>0.35</v>
      </c>
      <c r="O2832" s="16"/>
      <c r="P2832" s="14"/>
      <c r="Q2832" s="12"/>
      <c r="R2832" s="13"/>
    </row>
    <row r="2833" spans="1:18" ht="15.75" customHeight="1">
      <c r="A2833" s="1"/>
      <c r="B2833" s="6" t="s">
        <v>14</v>
      </c>
      <c r="C2833" s="6">
        <v>1185732</v>
      </c>
      <c r="D2833" s="7">
        <v>44298</v>
      </c>
      <c r="E2833" s="6" t="s">
        <v>33</v>
      </c>
      <c r="F2833" s="6" t="s">
        <v>102</v>
      </c>
      <c r="G2833" s="6" t="s">
        <v>103</v>
      </c>
      <c r="H2833" s="6" t="s">
        <v>18</v>
      </c>
      <c r="I2833" s="8">
        <v>0.4</v>
      </c>
      <c r="J2833" s="9">
        <v>1500</v>
      </c>
      <c r="K2833" s="10">
        <f t="shared" si="22"/>
        <v>600</v>
      </c>
      <c r="L2833" s="10">
        <f t="shared" si="23"/>
        <v>180</v>
      </c>
      <c r="M2833" s="11">
        <v>0.3</v>
      </c>
      <c r="O2833" s="16"/>
      <c r="P2833" s="14"/>
      <c r="Q2833" s="12"/>
      <c r="R2833" s="13"/>
    </row>
    <row r="2834" spans="1:18" ht="15.75" customHeight="1">
      <c r="A2834" s="1"/>
      <c r="B2834" s="6" t="s">
        <v>14</v>
      </c>
      <c r="C2834" s="6">
        <v>1185732</v>
      </c>
      <c r="D2834" s="7">
        <v>44298</v>
      </c>
      <c r="E2834" s="6" t="s">
        <v>33</v>
      </c>
      <c r="F2834" s="6" t="s">
        <v>102</v>
      </c>
      <c r="G2834" s="6" t="s">
        <v>103</v>
      </c>
      <c r="H2834" s="6" t="s">
        <v>19</v>
      </c>
      <c r="I2834" s="8">
        <v>0.30000000000000004</v>
      </c>
      <c r="J2834" s="9">
        <v>1500</v>
      </c>
      <c r="K2834" s="10">
        <f t="shared" si="22"/>
        <v>450.00000000000006</v>
      </c>
      <c r="L2834" s="10">
        <f t="shared" si="23"/>
        <v>135</v>
      </c>
      <c r="M2834" s="11">
        <v>0.3</v>
      </c>
      <c r="O2834" s="16"/>
      <c r="P2834" s="14"/>
      <c r="Q2834" s="12"/>
      <c r="R2834" s="13"/>
    </row>
    <row r="2835" spans="1:18" ht="15.75" customHeight="1">
      <c r="A2835" s="1"/>
      <c r="B2835" s="6" t="s">
        <v>14</v>
      </c>
      <c r="C2835" s="6">
        <v>1185732</v>
      </c>
      <c r="D2835" s="7">
        <v>44298</v>
      </c>
      <c r="E2835" s="6" t="s">
        <v>33</v>
      </c>
      <c r="F2835" s="6" t="s">
        <v>102</v>
      </c>
      <c r="G2835" s="6" t="s">
        <v>103</v>
      </c>
      <c r="H2835" s="6" t="s">
        <v>20</v>
      </c>
      <c r="I2835" s="8">
        <v>0.35</v>
      </c>
      <c r="J2835" s="9">
        <v>750</v>
      </c>
      <c r="K2835" s="10">
        <f t="shared" si="22"/>
        <v>262.5</v>
      </c>
      <c r="L2835" s="10">
        <f t="shared" si="23"/>
        <v>78.75</v>
      </c>
      <c r="M2835" s="11">
        <v>0.3</v>
      </c>
      <c r="O2835" s="16"/>
      <c r="P2835" s="14"/>
      <c r="Q2835" s="12"/>
      <c r="R2835" s="13"/>
    </row>
    <row r="2836" spans="1:18" ht="15.75" customHeight="1">
      <c r="A2836" s="1"/>
      <c r="B2836" s="6" t="s">
        <v>14</v>
      </c>
      <c r="C2836" s="6">
        <v>1185732</v>
      </c>
      <c r="D2836" s="7">
        <v>44298</v>
      </c>
      <c r="E2836" s="6" t="s">
        <v>33</v>
      </c>
      <c r="F2836" s="6" t="s">
        <v>102</v>
      </c>
      <c r="G2836" s="6" t="s">
        <v>103</v>
      </c>
      <c r="H2836" s="6" t="s">
        <v>21</v>
      </c>
      <c r="I2836" s="8">
        <v>0.6</v>
      </c>
      <c r="J2836" s="9">
        <v>1000</v>
      </c>
      <c r="K2836" s="10">
        <f t="shared" si="22"/>
        <v>600</v>
      </c>
      <c r="L2836" s="10">
        <f t="shared" si="23"/>
        <v>210</v>
      </c>
      <c r="M2836" s="11">
        <v>0.35</v>
      </c>
      <c r="O2836" s="16"/>
      <c r="P2836" s="14"/>
      <c r="Q2836" s="12"/>
      <c r="R2836" s="13"/>
    </row>
    <row r="2837" spans="1:18" ht="15.75" customHeight="1">
      <c r="A2837" s="1"/>
      <c r="B2837" s="6" t="s">
        <v>14</v>
      </c>
      <c r="C2837" s="6">
        <v>1185732</v>
      </c>
      <c r="D2837" s="7">
        <v>44298</v>
      </c>
      <c r="E2837" s="6" t="s">
        <v>33</v>
      </c>
      <c r="F2837" s="6" t="s">
        <v>102</v>
      </c>
      <c r="G2837" s="6" t="s">
        <v>103</v>
      </c>
      <c r="H2837" s="6" t="s">
        <v>22</v>
      </c>
      <c r="I2837" s="8">
        <v>0.5</v>
      </c>
      <c r="J2837" s="9">
        <v>2250</v>
      </c>
      <c r="K2837" s="10">
        <f t="shared" si="22"/>
        <v>1125</v>
      </c>
      <c r="L2837" s="10">
        <f t="shared" si="23"/>
        <v>450</v>
      </c>
      <c r="M2837" s="11">
        <v>0.4</v>
      </c>
      <c r="O2837" s="16"/>
      <c r="P2837" s="14"/>
      <c r="Q2837" s="12"/>
      <c r="R2837" s="13"/>
    </row>
    <row r="2838" spans="1:18" ht="15.75" customHeight="1">
      <c r="A2838" s="1"/>
      <c r="B2838" s="6" t="s">
        <v>14</v>
      </c>
      <c r="C2838" s="6">
        <v>1185732</v>
      </c>
      <c r="D2838" s="7">
        <v>44329</v>
      </c>
      <c r="E2838" s="6" t="s">
        <v>33</v>
      </c>
      <c r="F2838" s="6" t="s">
        <v>102</v>
      </c>
      <c r="G2838" s="6" t="s">
        <v>103</v>
      </c>
      <c r="H2838" s="6" t="s">
        <v>17</v>
      </c>
      <c r="I2838" s="8">
        <v>0.6</v>
      </c>
      <c r="J2838" s="9">
        <v>4950</v>
      </c>
      <c r="K2838" s="10">
        <f t="shared" si="22"/>
        <v>2970</v>
      </c>
      <c r="L2838" s="10">
        <f t="shared" si="23"/>
        <v>1039.5</v>
      </c>
      <c r="M2838" s="11">
        <v>0.35</v>
      </c>
      <c r="O2838" s="16"/>
      <c r="P2838" s="14"/>
      <c r="Q2838" s="12"/>
      <c r="R2838" s="13"/>
    </row>
    <row r="2839" spans="1:18" ht="15.75" customHeight="1">
      <c r="A2839" s="1"/>
      <c r="B2839" s="6" t="s">
        <v>14</v>
      </c>
      <c r="C2839" s="6">
        <v>1185732</v>
      </c>
      <c r="D2839" s="7">
        <v>44329</v>
      </c>
      <c r="E2839" s="6" t="s">
        <v>33</v>
      </c>
      <c r="F2839" s="6" t="s">
        <v>102</v>
      </c>
      <c r="G2839" s="6" t="s">
        <v>103</v>
      </c>
      <c r="H2839" s="6" t="s">
        <v>18</v>
      </c>
      <c r="I2839" s="8">
        <v>0.5</v>
      </c>
      <c r="J2839" s="9">
        <v>2000</v>
      </c>
      <c r="K2839" s="10">
        <f t="shared" si="22"/>
        <v>1000</v>
      </c>
      <c r="L2839" s="10">
        <f t="shared" si="23"/>
        <v>300</v>
      </c>
      <c r="M2839" s="11">
        <v>0.3</v>
      </c>
      <c r="O2839" s="16"/>
      <c r="P2839" s="14"/>
      <c r="Q2839" s="12"/>
      <c r="R2839" s="13"/>
    </row>
    <row r="2840" spans="1:18" ht="15.75" customHeight="1">
      <c r="A2840" s="1"/>
      <c r="B2840" s="6" t="s">
        <v>14</v>
      </c>
      <c r="C2840" s="6">
        <v>1185732</v>
      </c>
      <c r="D2840" s="7">
        <v>44329</v>
      </c>
      <c r="E2840" s="6" t="s">
        <v>33</v>
      </c>
      <c r="F2840" s="6" t="s">
        <v>102</v>
      </c>
      <c r="G2840" s="6" t="s">
        <v>103</v>
      </c>
      <c r="H2840" s="6" t="s">
        <v>19</v>
      </c>
      <c r="I2840" s="8">
        <v>0.45</v>
      </c>
      <c r="J2840" s="9">
        <v>1750</v>
      </c>
      <c r="K2840" s="10">
        <f t="shared" si="22"/>
        <v>787.5</v>
      </c>
      <c r="L2840" s="10">
        <f t="shared" si="23"/>
        <v>236.25</v>
      </c>
      <c r="M2840" s="11">
        <v>0.3</v>
      </c>
      <c r="O2840" s="16"/>
      <c r="P2840" s="14"/>
      <c r="Q2840" s="12"/>
      <c r="R2840" s="13"/>
    </row>
    <row r="2841" spans="1:18" ht="15.75" customHeight="1">
      <c r="A2841" s="1"/>
      <c r="B2841" s="6" t="s">
        <v>14</v>
      </c>
      <c r="C2841" s="6">
        <v>1185732</v>
      </c>
      <c r="D2841" s="7">
        <v>44329</v>
      </c>
      <c r="E2841" s="6" t="s">
        <v>33</v>
      </c>
      <c r="F2841" s="6" t="s">
        <v>102</v>
      </c>
      <c r="G2841" s="6" t="s">
        <v>103</v>
      </c>
      <c r="H2841" s="6" t="s">
        <v>20</v>
      </c>
      <c r="I2841" s="8">
        <v>0.45</v>
      </c>
      <c r="J2841" s="9">
        <v>1000</v>
      </c>
      <c r="K2841" s="10">
        <f t="shared" si="22"/>
        <v>450</v>
      </c>
      <c r="L2841" s="10">
        <f t="shared" si="23"/>
        <v>135</v>
      </c>
      <c r="M2841" s="11">
        <v>0.3</v>
      </c>
      <c r="O2841" s="16"/>
      <c r="P2841" s="14"/>
      <c r="Q2841" s="12"/>
      <c r="R2841" s="13"/>
    </row>
    <row r="2842" spans="1:18" ht="15.75" customHeight="1">
      <c r="A2842" s="1"/>
      <c r="B2842" s="6" t="s">
        <v>14</v>
      </c>
      <c r="C2842" s="6">
        <v>1185732</v>
      </c>
      <c r="D2842" s="7">
        <v>44329</v>
      </c>
      <c r="E2842" s="6" t="s">
        <v>33</v>
      </c>
      <c r="F2842" s="6" t="s">
        <v>102</v>
      </c>
      <c r="G2842" s="6" t="s">
        <v>103</v>
      </c>
      <c r="H2842" s="6" t="s">
        <v>21</v>
      </c>
      <c r="I2842" s="8">
        <v>0.54999999999999993</v>
      </c>
      <c r="J2842" s="9">
        <v>1250</v>
      </c>
      <c r="K2842" s="10">
        <f t="shared" si="22"/>
        <v>687.49999999999989</v>
      </c>
      <c r="L2842" s="10">
        <f t="shared" si="23"/>
        <v>240.62499999999994</v>
      </c>
      <c r="M2842" s="11">
        <v>0.35</v>
      </c>
      <c r="O2842" s="16"/>
      <c r="P2842" s="14"/>
      <c r="Q2842" s="12"/>
      <c r="R2842" s="13"/>
    </row>
    <row r="2843" spans="1:18" ht="15.75" customHeight="1">
      <c r="A2843" s="1"/>
      <c r="B2843" s="6" t="s">
        <v>14</v>
      </c>
      <c r="C2843" s="6">
        <v>1185732</v>
      </c>
      <c r="D2843" s="7">
        <v>44329</v>
      </c>
      <c r="E2843" s="6" t="s">
        <v>33</v>
      </c>
      <c r="F2843" s="6" t="s">
        <v>102</v>
      </c>
      <c r="G2843" s="6" t="s">
        <v>103</v>
      </c>
      <c r="H2843" s="6" t="s">
        <v>22</v>
      </c>
      <c r="I2843" s="8">
        <v>0.6</v>
      </c>
      <c r="J2843" s="9">
        <v>2500</v>
      </c>
      <c r="K2843" s="10">
        <f t="shared" si="22"/>
        <v>1500</v>
      </c>
      <c r="L2843" s="10">
        <f t="shared" si="23"/>
        <v>600</v>
      </c>
      <c r="M2843" s="11">
        <v>0.4</v>
      </c>
      <c r="O2843" s="16"/>
      <c r="P2843" s="14"/>
      <c r="Q2843" s="12"/>
      <c r="R2843" s="13"/>
    </row>
    <row r="2844" spans="1:18" ht="15.75" customHeight="1">
      <c r="A2844" s="1"/>
      <c r="B2844" s="6" t="s">
        <v>14</v>
      </c>
      <c r="C2844" s="6">
        <v>1185732</v>
      </c>
      <c r="D2844" s="7">
        <v>44359</v>
      </c>
      <c r="E2844" s="6" t="s">
        <v>33</v>
      </c>
      <c r="F2844" s="6" t="s">
        <v>102</v>
      </c>
      <c r="G2844" s="6" t="s">
        <v>103</v>
      </c>
      <c r="H2844" s="6" t="s">
        <v>17</v>
      </c>
      <c r="I2844" s="8">
        <v>0.45</v>
      </c>
      <c r="J2844" s="9">
        <v>5000</v>
      </c>
      <c r="K2844" s="10">
        <f t="shared" si="22"/>
        <v>2250</v>
      </c>
      <c r="L2844" s="10">
        <f t="shared" si="23"/>
        <v>787.5</v>
      </c>
      <c r="M2844" s="11">
        <v>0.35</v>
      </c>
      <c r="O2844" s="16"/>
      <c r="P2844" s="14"/>
      <c r="Q2844" s="12"/>
      <c r="R2844" s="13"/>
    </row>
    <row r="2845" spans="1:18" ht="15.75" customHeight="1">
      <c r="A2845" s="1"/>
      <c r="B2845" s="6" t="s">
        <v>14</v>
      </c>
      <c r="C2845" s="6">
        <v>1185732</v>
      </c>
      <c r="D2845" s="7">
        <v>44359</v>
      </c>
      <c r="E2845" s="6" t="s">
        <v>33</v>
      </c>
      <c r="F2845" s="6" t="s">
        <v>102</v>
      </c>
      <c r="G2845" s="6" t="s">
        <v>103</v>
      </c>
      <c r="H2845" s="6" t="s">
        <v>18</v>
      </c>
      <c r="I2845" s="8">
        <v>0.40000000000000008</v>
      </c>
      <c r="J2845" s="9">
        <v>2500</v>
      </c>
      <c r="K2845" s="10">
        <f t="shared" si="22"/>
        <v>1000.0000000000002</v>
      </c>
      <c r="L2845" s="10">
        <f t="shared" si="23"/>
        <v>300.00000000000006</v>
      </c>
      <c r="M2845" s="11">
        <v>0.3</v>
      </c>
      <c r="O2845" s="16"/>
      <c r="P2845" s="14"/>
      <c r="Q2845" s="12"/>
      <c r="R2845" s="13"/>
    </row>
    <row r="2846" spans="1:18" ht="15.75" customHeight="1">
      <c r="A2846" s="1"/>
      <c r="B2846" s="6" t="s">
        <v>14</v>
      </c>
      <c r="C2846" s="6">
        <v>1185732</v>
      </c>
      <c r="D2846" s="7">
        <v>44359</v>
      </c>
      <c r="E2846" s="6" t="s">
        <v>33</v>
      </c>
      <c r="F2846" s="6" t="s">
        <v>102</v>
      </c>
      <c r="G2846" s="6" t="s">
        <v>103</v>
      </c>
      <c r="H2846" s="6" t="s">
        <v>19</v>
      </c>
      <c r="I2846" s="8">
        <v>0.35000000000000003</v>
      </c>
      <c r="J2846" s="9">
        <v>2000</v>
      </c>
      <c r="K2846" s="10">
        <f t="shared" si="22"/>
        <v>700.00000000000011</v>
      </c>
      <c r="L2846" s="10">
        <f t="shared" si="23"/>
        <v>210.00000000000003</v>
      </c>
      <c r="M2846" s="11">
        <v>0.3</v>
      </c>
      <c r="O2846" s="16"/>
      <c r="P2846" s="14"/>
      <c r="Q2846" s="12"/>
      <c r="R2846" s="13"/>
    </row>
    <row r="2847" spans="1:18" ht="15.75" customHeight="1">
      <c r="A2847" s="1"/>
      <c r="B2847" s="6" t="s">
        <v>14</v>
      </c>
      <c r="C2847" s="6">
        <v>1185732</v>
      </c>
      <c r="D2847" s="7">
        <v>44359</v>
      </c>
      <c r="E2847" s="6" t="s">
        <v>33</v>
      </c>
      <c r="F2847" s="6" t="s">
        <v>102</v>
      </c>
      <c r="G2847" s="6" t="s">
        <v>103</v>
      </c>
      <c r="H2847" s="6" t="s">
        <v>20</v>
      </c>
      <c r="I2847" s="8">
        <v>0.35000000000000003</v>
      </c>
      <c r="J2847" s="9">
        <v>1750</v>
      </c>
      <c r="K2847" s="10">
        <f t="shared" si="22"/>
        <v>612.50000000000011</v>
      </c>
      <c r="L2847" s="10">
        <f t="shared" si="23"/>
        <v>183.75000000000003</v>
      </c>
      <c r="M2847" s="11">
        <v>0.3</v>
      </c>
      <c r="O2847" s="16"/>
      <c r="P2847" s="14"/>
      <c r="Q2847" s="12"/>
      <c r="R2847" s="13"/>
    </row>
    <row r="2848" spans="1:18" ht="15.75" customHeight="1">
      <c r="A2848" s="1"/>
      <c r="B2848" s="6" t="s">
        <v>14</v>
      </c>
      <c r="C2848" s="6">
        <v>1185732</v>
      </c>
      <c r="D2848" s="7">
        <v>44359</v>
      </c>
      <c r="E2848" s="6" t="s">
        <v>33</v>
      </c>
      <c r="F2848" s="6" t="s">
        <v>102</v>
      </c>
      <c r="G2848" s="6" t="s">
        <v>103</v>
      </c>
      <c r="H2848" s="6" t="s">
        <v>21</v>
      </c>
      <c r="I2848" s="8">
        <v>0.45</v>
      </c>
      <c r="J2848" s="9">
        <v>1750</v>
      </c>
      <c r="K2848" s="10">
        <f t="shared" si="22"/>
        <v>787.5</v>
      </c>
      <c r="L2848" s="10">
        <f t="shared" si="23"/>
        <v>275.625</v>
      </c>
      <c r="M2848" s="11">
        <v>0.35</v>
      </c>
      <c r="O2848" s="16"/>
      <c r="P2848" s="14"/>
      <c r="Q2848" s="12"/>
      <c r="R2848" s="13"/>
    </row>
    <row r="2849" spans="1:18" ht="15.75" customHeight="1">
      <c r="A2849" s="1"/>
      <c r="B2849" s="6" t="s">
        <v>14</v>
      </c>
      <c r="C2849" s="6">
        <v>1185732</v>
      </c>
      <c r="D2849" s="7">
        <v>44359</v>
      </c>
      <c r="E2849" s="6" t="s">
        <v>33</v>
      </c>
      <c r="F2849" s="6" t="s">
        <v>102</v>
      </c>
      <c r="G2849" s="6" t="s">
        <v>103</v>
      </c>
      <c r="H2849" s="6" t="s">
        <v>22</v>
      </c>
      <c r="I2849" s="8">
        <v>0.55000000000000004</v>
      </c>
      <c r="J2849" s="9">
        <v>3250</v>
      </c>
      <c r="K2849" s="10">
        <f t="shared" si="22"/>
        <v>1787.5000000000002</v>
      </c>
      <c r="L2849" s="10">
        <f t="shared" si="23"/>
        <v>715.00000000000011</v>
      </c>
      <c r="M2849" s="11">
        <v>0.4</v>
      </c>
      <c r="O2849" s="16"/>
      <c r="P2849" s="14"/>
      <c r="Q2849" s="12"/>
      <c r="R2849" s="13"/>
    </row>
    <row r="2850" spans="1:18" ht="15.75" customHeight="1">
      <c r="A2850" s="1"/>
      <c r="B2850" s="6" t="s">
        <v>14</v>
      </c>
      <c r="C2850" s="6">
        <v>1185732</v>
      </c>
      <c r="D2850" s="7">
        <v>44388</v>
      </c>
      <c r="E2850" s="6" t="s">
        <v>33</v>
      </c>
      <c r="F2850" s="6" t="s">
        <v>102</v>
      </c>
      <c r="G2850" s="6" t="s">
        <v>103</v>
      </c>
      <c r="H2850" s="6" t="s">
        <v>17</v>
      </c>
      <c r="I2850" s="8">
        <v>0.5</v>
      </c>
      <c r="J2850" s="9">
        <v>5500</v>
      </c>
      <c r="K2850" s="10">
        <f t="shared" si="22"/>
        <v>2750</v>
      </c>
      <c r="L2850" s="10">
        <f t="shared" si="23"/>
        <v>962.49999999999989</v>
      </c>
      <c r="M2850" s="11">
        <v>0.35</v>
      </c>
      <c r="O2850" s="16"/>
      <c r="P2850" s="14"/>
      <c r="Q2850" s="12"/>
      <c r="R2850" s="13"/>
    </row>
    <row r="2851" spans="1:18" ht="15.75" customHeight="1">
      <c r="A2851" s="1"/>
      <c r="B2851" s="6" t="s">
        <v>14</v>
      </c>
      <c r="C2851" s="6">
        <v>1185732</v>
      </c>
      <c r="D2851" s="7">
        <v>44388</v>
      </c>
      <c r="E2851" s="6" t="s">
        <v>33</v>
      </c>
      <c r="F2851" s="6" t="s">
        <v>102</v>
      </c>
      <c r="G2851" s="6" t="s">
        <v>103</v>
      </c>
      <c r="H2851" s="6" t="s">
        <v>18</v>
      </c>
      <c r="I2851" s="8">
        <v>0.45000000000000007</v>
      </c>
      <c r="J2851" s="9">
        <v>3000</v>
      </c>
      <c r="K2851" s="10">
        <f t="shared" si="22"/>
        <v>1350.0000000000002</v>
      </c>
      <c r="L2851" s="10">
        <f t="shared" si="23"/>
        <v>405.00000000000006</v>
      </c>
      <c r="M2851" s="11">
        <v>0.3</v>
      </c>
      <c r="O2851" s="16"/>
      <c r="P2851" s="14"/>
      <c r="Q2851" s="12"/>
      <c r="R2851" s="13"/>
    </row>
    <row r="2852" spans="1:18" ht="15.75" customHeight="1">
      <c r="A2852" s="1"/>
      <c r="B2852" s="6" t="s">
        <v>14</v>
      </c>
      <c r="C2852" s="6">
        <v>1185732</v>
      </c>
      <c r="D2852" s="7">
        <v>44388</v>
      </c>
      <c r="E2852" s="6" t="s">
        <v>33</v>
      </c>
      <c r="F2852" s="6" t="s">
        <v>102</v>
      </c>
      <c r="G2852" s="6" t="s">
        <v>103</v>
      </c>
      <c r="H2852" s="6" t="s">
        <v>19</v>
      </c>
      <c r="I2852" s="8">
        <v>0.4</v>
      </c>
      <c r="J2852" s="9">
        <v>2250</v>
      </c>
      <c r="K2852" s="10">
        <f t="shared" si="22"/>
        <v>900</v>
      </c>
      <c r="L2852" s="10">
        <f t="shared" si="23"/>
        <v>270</v>
      </c>
      <c r="M2852" s="11">
        <v>0.3</v>
      </c>
      <c r="O2852" s="16"/>
      <c r="P2852" s="14"/>
      <c r="Q2852" s="12"/>
      <c r="R2852" s="13"/>
    </row>
    <row r="2853" spans="1:18" ht="15.75" customHeight="1">
      <c r="A2853" s="1"/>
      <c r="B2853" s="6" t="s">
        <v>14</v>
      </c>
      <c r="C2853" s="6">
        <v>1185732</v>
      </c>
      <c r="D2853" s="7">
        <v>44388</v>
      </c>
      <c r="E2853" s="6" t="s">
        <v>33</v>
      </c>
      <c r="F2853" s="6" t="s">
        <v>102</v>
      </c>
      <c r="G2853" s="6" t="s">
        <v>103</v>
      </c>
      <c r="H2853" s="6" t="s">
        <v>20</v>
      </c>
      <c r="I2853" s="8">
        <v>0.4</v>
      </c>
      <c r="J2853" s="9">
        <v>1750</v>
      </c>
      <c r="K2853" s="10">
        <f t="shared" si="22"/>
        <v>700</v>
      </c>
      <c r="L2853" s="10">
        <f t="shared" si="23"/>
        <v>210</v>
      </c>
      <c r="M2853" s="11">
        <v>0.3</v>
      </c>
      <c r="O2853" s="16"/>
      <c r="P2853" s="14"/>
      <c r="Q2853" s="12"/>
      <c r="R2853" s="13"/>
    </row>
    <row r="2854" spans="1:18" ht="15.75" customHeight="1">
      <c r="A2854" s="1"/>
      <c r="B2854" s="6" t="s">
        <v>14</v>
      </c>
      <c r="C2854" s="6">
        <v>1185732</v>
      </c>
      <c r="D2854" s="7">
        <v>44388</v>
      </c>
      <c r="E2854" s="6" t="s">
        <v>33</v>
      </c>
      <c r="F2854" s="6" t="s">
        <v>102</v>
      </c>
      <c r="G2854" s="6" t="s">
        <v>103</v>
      </c>
      <c r="H2854" s="6" t="s">
        <v>21</v>
      </c>
      <c r="I2854" s="8">
        <v>0.5</v>
      </c>
      <c r="J2854" s="9">
        <v>2000</v>
      </c>
      <c r="K2854" s="10">
        <f t="shared" si="22"/>
        <v>1000</v>
      </c>
      <c r="L2854" s="10">
        <f t="shared" si="23"/>
        <v>350</v>
      </c>
      <c r="M2854" s="11">
        <v>0.35</v>
      </c>
      <c r="O2854" s="16"/>
      <c r="P2854" s="14"/>
      <c r="Q2854" s="12"/>
      <c r="R2854" s="13"/>
    </row>
    <row r="2855" spans="1:18" ht="15.75" customHeight="1">
      <c r="A2855" s="1"/>
      <c r="B2855" s="6" t="s">
        <v>14</v>
      </c>
      <c r="C2855" s="6">
        <v>1185732</v>
      </c>
      <c r="D2855" s="7">
        <v>44388</v>
      </c>
      <c r="E2855" s="6" t="s">
        <v>33</v>
      </c>
      <c r="F2855" s="6" t="s">
        <v>102</v>
      </c>
      <c r="G2855" s="6" t="s">
        <v>103</v>
      </c>
      <c r="H2855" s="6" t="s">
        <v>22</v>
      </c>
      <c r="I2855" s="8">
        <v>0.55000000000000004</v>
      </c>
      <c r="J2855" s="9">
        <v>3750</v>
      </c>
      <c r="K2855" s="10">
        <f t="shared" si="22"/>
        <v>2062.5</v>
      </c>
      <c r="L2855" s="10">
        <f t="shared" si="23"/>
        <v>825</v>
      </c>
      <c r="M2855" s="11">
        <v>0.4</v>
      </c>
      <c r="O2855" s="16"/>
      <c r="P2855" s="14"/>
      <c r="Q2855" s="12"/>
      <c r="R2855" s="13"/>
    </row>
    <row r="2856" spans="1:18" ht="15.75" customHeight="1">
      <c r="A2856" s="1"/>
      <c r="B2856" s="6" t="s">
        <v>14</v>
      </c>
      <c r="C2856" s="6">
        <v>1185732</v>
      </c>
      <c r="D2856" s="7">
        <v>44420</v>
      </c>
      <c r="E2856" s="6" t="s">
        <v>33</v>
      </c>
      <c r="F2856" s="6" t="s">
        <v>102</v>
      </c>
      <c r="G2856" s="6" t="s">
        <v>103</v>
      </c>
      <c r="H2856" s="6" t="s">
        <v>17</v>
      </c>
      <c r="I2856" s="8">
        <v>0.5</v>
      </c>
      <c r="J2856" s="9">
        <v>5250</v>
      </c>
      <c r="K2856" s="10">
        <f t="shared" si="22"/>
        <v>2625</v>
      </c>
      <c r="L2856" s="10">
        <f t="shared" si="23"/>
        <v>918.74999999999989</v>
      </c>
      <c r="M2856" s="11">
        <v>0.35</v>
      </c>
      <c r="O2856" s="16"/>
      <c r="P2856" s="14"/>
      <c r="Q2856" s="12"/>
      <c r="R2856" s="13"/>
    </row>
    <row r="2857" spans="1:18" ht="15.75" customHeight="1">
      <c r="A2857" s="1"/>
      <c r="B2857" s="6" t="s">
        <v>14</v>
      </c>
      <c r="C2857" s="6">
        <v>1185732</v>
      </c>
      <c r="D2857" s="7">
        <v>44420</v>
      </c>
      <c r="E2857" s="6" t="s">
        <v>33</v>
      </c>
      <c r="F2857" s="6" t="s">
        <v>102</v>
      </c>
      <c r="G2857" s="6" t="s">
        <v>103</v>
      </c>
      <c r="H2857" s="6" t="s">
        <v>18</v>
      </c>
      <c r="I2857" s="8">
        <v>0.45000000000000007</v>
      </c>
      <c r="J2857" s="9">
        <v>3000</v>
      </c>
      <c r="K2857" s="10">
        <f t="shared" si="22"/>
        <v>1350.0000000000002</v>
      </c>
      <c r="L2857" s="10">
        <f t="shared" si="23"/>
        <v>405.00000000000006</v>
      </c>
      <c r="M2857" s="11">
        <v>0.3</v>
      </c>
      <c r="O2857" s="16"/>
      <c r="P2857" s="14"/>
      <c r="Q2857" s="12"/>
      <c r="R2857" s="13"/>
    </row>
    <row r="2858" spans="1:18" ht="15.75" customHeight="1">
      <c r="A2858" s="1"/>
      <c r="B2858" s="6" t="s">
        <v>14</v>
      </c>
      <c r="C2858" s="6">
        <v>1185732</v>
      </c>
      <c r="D2858" s="7">
        <v>44420</v>
      </c>
      <c r="E2858" s="6" t="s">
        <v>33</v>
      </c>
      <c r="F2858" s="6" t="s">
        <v>102</v>
      </c>
      <c r="G2858" s="6" t="s">
        <v>103</v>
      </c>
      <c r="H2858" s="6" t="s">
        <v>19</v>
      </c>
      <c r="I2858" s="8">
        <v>0.4</v>
      </c>
      <c r="J2858" s="9">
        <v>2250</v>
      </c>
      <c r="K2858" s="10">
        <f t="shared" si="22"/>
        <v>900</v>
      </c>
      <c r="L2858" s="10">
        <f t="shared" si="23"/>
        <v>270</v>
      </c>
      <c r="M2858" s="11">
        <v>0.3</v>
      </c>
      <c r="O2858" s="16"/>
      <c r="P2858" s="14"/>
      <c r="Q2858" s="12"/>
      <c r="R2858" s="13"/>
    </row>
    <row r="2859" spans="1:18" ht="15.75" customHeight="1">
      <c r="A2859" s="1"/>
      <c r="B2859" s="6" t="s">
        <v>14</v>
      </c>
      <c r="C2859" s="6">
        <v>1185732</v>
      </c>
      <c r="D2859" s="7">
        <v>44420</v>
      </c>
      <c r="E2859" s="6" t="s">
        <v>33</v>
      </c>
      <c r="F2859" s="6" t="s">
        <v>102</v>
      </c>
      <c r="G2859" s="6" t="s">
        <v>103</v>
      </c>
      <c r="H2859" s="6" t="s">
        <v>20</v>
      </c>
      <c r="I2859" s="8">
        <v>0.4</v>
      </c>
      <c r="J2859" s="9">
        <v>2000</v>
      </c>
      <c r="K2859" s="10">
        <f t="shared" si="22"/>
        <v>800</v>
      </c>
      <c r="L2859" s="10">
        <f t="shared" si="23"/>
        <v>240</v>
      </c>
      <c r="M2859" s="11">
        <v>0.3</v>
      </c>
      <c r="O2859" s="16"/>
      <c r="P2859" s="14"/>
      <c r="Q2859" s="12"/>
      <c r="R2859" s="13"/>
    </row>
    <row r="2860" spans="1:18" ht="15.75" customHeight="1">
      <c r="A2860" s="1"/>
      <c r="B2860" s="6" t="s">
        <v>14</v>
      </c>
      <c r="C2860" s="6">
        <v>1185732</v>
      </c>
      <c r="D2860" s="7">
        <v>44420</v>
      </c>
      <c r="E2860" s="6" t="s">
        <v>33</v>
      </c>
      <c r="F2860" s="6" t="s">
        <v>102</v>
      </c>
      <c r="G2860" s="6" t="s">
        <v>103</v>
      </c>
      <c r="H2860" s="6" t="s">
        <v>21</v>
      </c>
      <c r="I2860" s="8">
        <v>0.5</v>
      </c>
      <c r="J2860" s="9">
        <v>1750</v>
      </c>
      <c r="K2860" s="10">
        <f t="shared" si="22"/>
        <v>875</v>
      </c>
      <c r="L2860" s="10">
        <f t="shared" si="23"/>
        <v>306.25</v>
      </c>
      <c r="M2860" s="11">
        <v>0.35</v>
      </c>
      <c r="O2860" s="16"/>
      <c r="P2860" s="14"/>
      <c r="Q2860" s="12"/>
      <c r="R2860" s="13"/>
    </row>
    <row r="2861" spans="1:18" ht="15.75" customHeight="1">
      <c r="A2861" s="1"/>
      <c r="B2861" s="6" t="s">
        <v>14</v>
      </c>
      <c r="C2861" s="6">
        <v>1185732</v>
      </c>
      <c r="D2861" s="7">
        <v>44420</v>
      </c>
      <c r="E2861" s="6" t="s">
        <v>33</v>
      </c>
      <c r="F2861" s="6" t="s">
        <v>102</v>
      </c>
      <c r="G2861" s="6" t="s">
        <v>103</v>
      </c>
      <c r="H2861" s="6" t="s">
        <v>22</v>
      </c>
      <c r="I2861" s="8">
        <v>0.55000000000000004</v>
      </c>
      <c r="J2861" s="9">
        <v>3500</v>
      </c>
      <c r="K2861" s="10">
        <f t="shared" si="22"/>
        <v>1925.0000000000002</v>
      </c>
      <c r="L2861" s="10">
        <f t="shared" si="23"/>
        <v>770.00000000000011</v>
      </c>
      <c r="M2861" s="11">
        <v>0.4</v>
      </c>
      <c r="O2861" s="16"/>
      <c r="P2861" s="14"/>
      <c r="Q2861" s="12"/>
      <c r="R2861" s="13"/>
    </row>
    <row r="2862" spans="1:18" ht="15.75" customHeight="1">
      <c r="A2862" s="1"/>
      <c r="B2862" s="6" t="s">
        <v>14</v>
      </c>
      <c r="C2862" s="6">
        <v>1185732</v>
      </c>
      <c r="D2862" s="7">
        <v>44452</v>
      </c>
      <c r="E2862" s="6" t="s">
        <v>33</v>
      </c>
      <c r="F2862" s="6" t="s">
        <v>102</v>
      </c>
      <c r="G2862" s="6" t="s">
        <v>103</v>
      </c>
      <c r="H2862" s="6" t="s">
        <v>17</v>
      </c>
      <c r="I2862" s="8">
        <v>0.45</v>
      </c>
      <c r="J2862" s="9">
        <v>4750</v>
      </c>
      <c r="K2862" s="10">
        <f t="shared" si="22"/>
        <v>2137.5</v>
      </c>
      <c r="L2862" s="10">
        <f t="shared" si="23"/>
        <v>748.125</v>
      </c>
      <c r="M2862" s="11">
        <v>0.35</v>
      </c>
      <c r="O2862" s="16"/>
      <c r="P2862" s="14"/>
      <c r="Q2862" s="12"/>
      <c r="R2862" s="13"/>
    </row>
    <row r="2863" spans="1:18" ht="15.75" customHeight="1">
      <c r="A2863" s="1"/>
      <c r="B2863" s="6" t="s">
        <v>14</v>
      </c>
      <c r="C2863" s="6">
        <v>1185732</v>
      </c>
      <c r="D2863" s="7">
        <v>44452</v>
      </c>
      <c r="E2863" s="6" t="s">
        <v>33</v>
      </c>
      <c r="F2863" s="6" t="s">
        <v>102</v>
      </c>
      <c r="G2863" s="6" t="s">
        <v>103</v>
      </c>
      <c r="H2863" s="6" t="s">
        <v>18</v>
      </c>
      <c r="I2863" s="8">
        <v>0.40000000000000008</v>
      </c>
      <c r="J2863" s="9">
        <v>2750</v>
      </c>
      <c r="K2863" s="10">
        <f t="shared" si="22"/>
        <v>1100.0000000000002</v>
      </c>
      <c r="L2863" s="10">
        <f t="shared" si="23"/>
        <v>330.00000000000006</v>
      </c>
      <c r="M2863" s="11">
        <v>0.3</v>
      </c>
      <c r="O2863" s="16"/>
      <c r="P2863" s="14"/>
      <c r="Q2863" s="12"/>
      <c r="R2863" s="13"/>
    </row>
    <row r="2864" spans="1:18" ht="15.75" customHeight="1">
      <c r="A2864" s="1"/>
      <c r="B2864" s="6" t="s">
        <v>14</v>
      </c>
      <c r="C2864" s="6">
        <v>1185732</v>
      </c>
      <c r="D2864" s="7">
        <v>44452</v>
      </c>
      <c r="E2864" s="6" t="s">
        <v>33</v>
      </c>
      <c r="F2864" s="6" t="s">
        <v>102</v>
      </c>
      <c r="G2864" s="6" t="s">
        <v>103</v>
      </c>
      <c r="H2864" s="6" t="s">
        <v>19</v>
      </c>
      <c r="I2864" s="8">
        <v>0.35000000000000003</v>
      </c>
      <c r="J2864" s="9">
        <v>1750</v>
      </c>
      <c r="K2864" s="10">
        <f t="shared" si="22"/>
        <v>612.50000000000011</v>
      </c>
      <c r="L2864" s="10">
        <f t="shared" si="23"/>
        <v>183.75000000000003</v>
      </c>
      <c r="M2864" s="11">
        <v>0.3</v>
      </c>
      <c r="O2864" s="16"/>
      <c r="P2864" s="14"/>
      <c r="Q2864" s="12"/>
      <c r="R2864" s="13"/>
    </row>
    <row r="2865" spans="1:18" ht="15.75" customHeight="1">
      <c r="A2865" s="1"/>
      <c r="B2865" s="6" t="s">
        <v>14</v>
      </c>
      <c r="C2865" s="6">
        <v>1185732</v>
      </c>
      <c r="D2865" s="7">
        <v>44452</v>
      </c>
      <c r="E2865" s="6" t="s">
        <v>33</v>
      </c>
      <c r="F2865" s="6" t="s">
        <v>102</v>
      </c>
      <c r="G2865" s="6" t="s">
        <v>103</v>
      </c>
      <c r="H2865" s="6" t="s">
        <v>20</v>
      </c>
      <c r="I2865" s="8">
        <v>0.35000000000000003</v>
      </c>
      <c r="J2865" s="9">
        <v>1500</v>
      </c>
      <c r="K2865" s="10">
        <f t="shared" si="22"/>
        <v>525</v>
      </c>
      <c r="L2865" s="10">
        <f t="shared" si="23"/>
        <v>157.5</v>
      </c>
      <c r="M2865" s="11">
        <v>0.3</v>
      </c>
      <c r="O2865" s="16"/>
      <c r="P2865" s="14"/>
      <c r="Q2865" s="12"/>
      <c r="R2865" s="13"/>
    </row>
    <row r="2866" spans="1:18" ht="15.75" customHeight="1">
      <c r="A2866" s="1"/>
      <c r="B2866" s="6" t="s">
        <v>14</v>
      </c>
      <c r="C2866" s="6">
        <v>1185732</v>
      </c>
      <c r="D2866" s="7">
        <v>44452</v>
      </c>
      <c r="E2866" s="6" t="s">
        <v>33</v>
      </c>
      <c r="F2866" s="6" t="s">
        <v>102</v>
      </c>
      <c r="G2866" s="6" t="s">
        <v>103</v>
      </c>
      <c r="H2866" s="6" t="s">
        <v>21</v>
      </c>
      <c r="I2866" s="8">
        <v>0.45</v>
      </c>
      <c r="J2866" s="9">
        <v>1500</v>
      </c>
      <c r="K2866" s="10">
        <f t="shared" si="22"/>
        <v>675</v>
      </c>
      <c r="L2866" s="10">
        <f t="shared" si="23"/>
        <v>236.24999999999997</v>
      </c>
      <c r="M2866" s="11">
        <v>0.35</v>
      </c>
      <c r="O2866" s="16"/>
      <c r="P2866" s="14"/>
      <c r="Q2866" s="12"/>
      <c r="R2866" s="13"/>
    </row>
    <row r="2867" spans="1:18" ht="15.75" customHeight="1">
      <c r="A2867" s="1"/>
      <c r="B2867" s="6" t="s">
        <v>14</v>
      </c>
      <c r="C2867" s="6">
        <v>1185732</v>
      </c>
      <c r="D2867" s="7">
        <v>44452</v>
      </c>
      <c r="E2867" s="6" t="s">
        <v>33</v>
      </c>
      <c r="F2867" s="6" t="s">
        <v>102</v>
      </c>
      <c r="G2867" s="6" t="s">
        <v>103</v>
      </c>
      <c r="H2867" s="6" t="s">
        <v>22</v>
      </c>
      <c r="I2867" s="8">
        <v>0.5</v>
      </c>
      <c r="J2867" s="9">
        <v>2250</v>
      </c>
      <c r="K2867" s="10">
        <f t="shared" si="22"/>
        <v>1125</v>
      </c>
      <c r="L2867" s="10">
        <f t="shared" si="23"/>
        <v>450</v>
      </c>
      <c r="M2867" s="11">
        <v>0.4</v>
      </c>
      <c r="O2867" s="16"/>
      <c r="P2867" s="14"/>
      <c r="Q2867" s="12"/>
      <c r="R2867" s="13"/>
    </row>
    <row r="2868" spans="1:18" ht="15.75" customHeight="1">
      <c r="A2868" s="1"/>
      <c r="B2868" s="6" t="s">
        <v>14</v>
      </c>
      <c r="C2868" s="6">
        <v>1185732</v>
      </c>
      <c r="D2868" s="7">
        <v>44481</v>
      </c>
      <c r="E2868" s="6" t="s">
        <v>33</v>
      </c>
      <c r="F2868" s="6" t="s">
        <v>102</v>
      </c>
      <c r="G2868" s="6" t="s">
        <v>103</v>
      </c>
      <c r="H2868" s="6" t="s">
        <v>17</v>
      </c>
      <c r="I2868" s="8">
        <v>0.54999999999999993</v>
      </c>
      <c r="J2868" s="9">
        <v>4000</v>
      </c>
      <c r="K2868" s="10">
        <f t="shared" si="22"/>
        <v>2199.9999999999995</v>
      </c>
      <c r="L2868" s="10">
        <f t="shared" si="23"/>
        <v>769.99999999999977</v>
      </c>
      <c r="M2868" s="11">
        <v>0.35</v>
      </c>
      <c r="O2868" s="16"/>
      <c r="P2868" s="14"/>
      <c r="Q2868" s="12"/>
      <c r="R2868" s="13"/>
    </row>
    <row r="2869" spans="1:18" ht="15.75" customHeight="1">
      <c r="A2869" s="1"/>
      <c r="B2869" s="6" t="s">
        <v>14</v>
      </c>
      <c r="C2869" s="6">
        <v>1185732</v>
      </c>
      <c r="D2869" s="7">
        <v>44481</v>
      </c>
      <c r="E2869" s="6" t="s">
        <v>33</v>
      </c>
      <c r="F2869" s="6" t="s">
        <v>102</v>
      </c>
      <c r="G2869" s="6" t="s">
        <v>103</v>
      </c>
      <c r="H2869" s="6" t="s">
        <v>18</v>
      </c>
      <c r="I2869" s="8">
        <v>0.45</v>
      </c>
      <c r="J2869" s="9">
        <v>2500</v>
      </c>
      <c r="K2869" s="10">
        <f t="shared" si="22"/>
        <v>1125</v>
      </c>
      <c r="L2869" s="10">
        <f t="shared" si="23"/>
        <v>337.5</v>
      </c>
      <c r="M2869" s="11">
        <v>0.3</v>
      </c>
      <c r="O2869" s="16"/>
      <c r="P2869" s="14"/>
      <c r="Q2869" s="12"/>
      <c r="R2869" s="13"/>
    </row>
    <row r="2870" spans="1:18" ht="15.75" customHeight="1">
      <c r="A2870" s="1"/>
      <c r="B2870" s="6" t="s">
        <v>14</v>
      </c>
      <c r="C2870" s="6">
        <v>1185732</v>
      </c>
      <c r="D2870" s="7">
        <v>44481</v>
      </c>
      <c r="E2870" s="6" t="s">
        <v>33</v>
      </c>
      <c r="F2870" s="6" t="s">
        <v>102</v>
      </c>
      <c r="G2870" s="6" t="s">
        <v>103</v>
      </c>
      <c r="H2870" s="6" t="s">
        <v>19</v>
      </c>
      <c r="I2870" s="8">
        <v>0.45</v>
      </c>
      <c r="J2870" s="9">
        <v>1500</v>
      </c>
      <c r="K2870" s="10">
        <f t="shared" si="22"/>
        <v>675</v>
      </c>
      <c r="L2870" s="10">
        <f t="shared" si="23"/>
        <v>202.5</v>
      </c>
      <c r="M2870" s="11">
        <v>0.3</v>
      </c>
      <c r="O2870" s="16"/>
      <c r="P2870" s="14"/>
      <c r="Q2870" s="12"/>
      <c r="R2870" s="13"/>
    </row>
    <row r="2871" spans="1:18" ht="15.75" customHeight="1">
      <c r="A2871" s="1"/>
      <c r="B2871" s="6" t="s">
        <v>14</v>
      </c>
      <c r="C2871" s="6">
        <v>1185732</v>
      </c>
      <c r="D2871" s="7">
        <v>44481</v>
      </c>
      <c r="E2871" s="6" t="s">
        <v>33</v>
      </c>
      <c r="F2871" s="6" t="s">
        <v>102</v>
      </c>
      <c r="G2871" s="6" t="s">
        <v>103</v>
      </c>
      <c r="H2871" s="6" t="s">
        <v>20</v>
      </c>
      <c r="I2871" s="8">
        <v>0.45</v>
      </c>
      <c r="J2871" s="9">
        <v>1250</v>
      </c>
      <c r="K2871" s="10">
        <f t="shared" si="22"/>
        <v>562.5</v>
      </c>
      <c r="L2871" s="10">
        <f t="shared" si="23"/>
        <v>168.75</v>
      </c>
      <c r="M2871" s="11">
        <v>0.3</v>
      </c>
      <c r="O2871" s="16"/>
      <c r="P2871" s="14"/>
      <c r="Q2871" s="12"/>
      <c r="R2871" s="13"/>
    </row>
    <row r="2872" spans="1:18" ht="15.75" customHeight="1">
      <c r="A2872" s="1"/>
      <c r="B2872" s="6" t="s">
        <v>14</v>
      </c>
      <c r="C2872" s="6">
        <v>1185732</v>
      </c>
      <c r="D2872" s="7">
        <v>44481</v>
      </c>
      <c r="E2872" s="6" t="s">
        <v>33</v>
      </c>
      <c r="F2872" s="6" t="s">
        <v>102</v>
      </c>
      <c r="G2872" s="6" t="s">
        <v>103</v>
      </c>
      <c r="H2872" s="6" t="s">
        <v>21</v>
      </c>
      <c r="I2872" s="8">
        <v>0.54999999999999993</v>
      </c>
      <c r="J2872" s="9">
        <v>1250</v>
      </c>
      <c r="K2872" s="10">
        <f t="shared" si="22"/>
        <v>687.49999999999989</v>
      </c>
      <c r="L2872" s="10">
        <f t="shared" si="23"/>
        <v>240.62499999999994</v>
      </c>
      <c r="M2872" s="11">
        <v>0.35</v>
      </c>
      <c r="O2872" s="16"/>
      <c r="P2872" s="14"/>
      <c r="Q2872" s="12"/>
      <c r="R2872" s="13"/>
    </row>
    <row r="2873" spans="1:18" ht="15.75" customHeight="1">
      <c r="A2873" s="1"/>
      <c r="B2873" s="6" t="s">
        <v>14</v>
      </c>
      <c r="C2873" s="6">
        <v>1185732</v>
      </c>
      <c r="D2873" s="7">
        <v>44481</v>
      </c>
      <c r="E2873" s="6" t="s">
        <v>33</v>
      </c>
      <c r="F2873" s="6" t="s">
        <v>102</v>
      </c>
      <c r="G2873" s="6" t="s">
        <v>103</v>
      </c>
      <c r="H2873" s="6" t="s">
        <v>22</v>
      </c>
      <c r="I2873" s="8">
        <v>0.59999999999999987</v>
      </c>
      <c r="J2873" s="9">
        <v>2500</v>
      </c>
      <c r="K2873" s="10">
        <f t="shared" si="22"/>
        <v>1499.9999999999998</v>
      </c>
      <c r="L2873" s="10">
        <f t="shared" si="23"/>
        <v>599.99999999999989</v>
      </c>
      <c r="M2873" s="11">
        <v>0.4</v>
      </c>
      <c r="O2873" s="16"/>
      <c r="P2873" s="14"/>
      <c r="Q2873" s="12"/>
      <c r="R2873" s="13"/>
    </row>
    <row r="2874" spans="1:18" ht="15.75" customHeight="1">
      <c r="A2874" s="1"/>
      <c r="B2874" s="6" t="s">
        <v>14</v>
      </c>
      <c r="C2874" s="6">
        <v>1185732</v>
      </c>
      <c r="D2874" s="7">
        <v>44512</v>
      </c>
      <c r="E2874" s="6" t="s">
        <v>33</v>
      </c>
      <c r="F2874" s="6" t="s">
        <v>102</v>
      </c>
      <c r="G2874" s="6" t="s">
        <v>103</v>
      </c>
      <c r="H2874" s="6" t="s">
        <v>17</v>
      </c>
      <c r="I2874" s="8">
        <v>0.54999999999999993</v>
      </c>
      <c r="J2874" s="9">
        <v>4000</v>
      </c>
      <c r="K2874" s="10">
        <f t="shared" si="22"/>
        <v>2199.9999999999995</v>
      </c>
      <c r="L2874" s="10">
        <f t="shared" si="23"/>
        <v>769.99999999999977</v>
      </c>
      <c r="M2874" s="11">
        <v>0.35</v>
      </c>
      <c r="O2874" s="16"/>
      <c r="P2874" s="14"/>
      <c r="Q2874" s="12"/>
      <c r="R2874" s="13"/>
    </row>
    <row r="2875" spans="1:18" ht="15.75" customHeight="1">
      <c r="A2875" s="1"/>
      <c r="B2875" s="6" t="s">
        <v>14</v>
      </c>
      <c r="C2875" s="6">
        <v>1185732</v>
      </c>
      <c r="D2875" s="7">
        <v>44512</v>
      </c>
      <c r="E2875" s="6" t="s">
        <v>33</v>
      </c>
      <c r="F2875" s="6" t="s">
        <v>102</v>
      </c>
      <c r="G2875" s="6" t="s">
        <v>103</v>
      </c>
      <c r="H2875" s="6" t="s">
        <v>18</v>
      </c>
      <c r="I2875" s="8">
        <v>0.45</v>
      </c>
      <c r="J2875" s="9">
        <v>2500</v>
      </c>
      <c r="K2875" s="10">
        <f t="shared" si="22"/>
        <v>1125</v>
      </c>
      <c r="L2875" s="10">
        <f t="shared" si="23"/>
        <v>337.5</v>
      </c>
      <c r="M2875" s="11">
        <v>0.3</v>
      </c>
      <c r="O2875" s="16"/>
      <c r="P2875" s="14"/>
      <c r="Q2875" s="12"/>
      <c r="R2875" s="13"/>
    </row>
    <row r="2876" spans="1:18" ht="15.75" customHeight="1">
      <c r="A2876" s="1"/>
      <c r="B2876" s="6" t="s">
        <v>14</v>
      </c>
      <c r="C2876" s="6">
        <v>1185732</v>
      </c>
      <c r="D2876" s="7">
        <v>44512</v>
      </c>
      <c r="E2876" s="6" t="s">
        <v>33</v>
      </c>
      <c r="F2876" s="6" t="s">
        <v>102</v>
      </c>
      <c r="G2876" s="6" t="s">
        <v>103</v>
      </c>
      <c r="H2876" s="6" t="s">
        <v>19</v>
      </c>
      <c r="I2876" s="8">
        <v>0.45</v>
      </c>
      <c r="J2876" s="9">
        <v>1950</v>
      </c>
      <c r="K2876" s="10">
        <f t="shared" si="22"/>
        <v>877.5</v>
      </c>
      <c r="L2876" s="10">
        <f t="shared" si="23"/>
        <v>263.25</v>
      </c>
      <c r="M2876" s="11">
        <v>0.3</v>
      </c>
      <c r="O2876" s="16"/>
      <c r="P2876" s="14"/>
      <c r="Q2876" s="12"/>
      <c r="R2876" s="13"/>
    </row>
    <row r="2877" spans="1:18" ht="15.75" customHeight="1">
      <c r="A2877" s="1"/>
      <c r="B2877" s="6" t="s">
        <v>14</v>
      </c>
      <c r="C2877" s="6">
        <v>1185732</v>
      </c>
      <c r="D2877" s="7">
        <v>44512</v>
      </c>
      <c r="E2877" s="6" t="s">
        <v>33</v>
      </c>
      <c r="F2877" s="6" t="s">
        <v>102</v>
      </c>
      <c r="G2877" s="6" t="s">
        <v>103</v>
      </c>
      <c r="H2877" s="6" t="s">
        <v>20</v>
      </c>
      <c r="I2877" s="8">
        <v>0.45</v>
      </c>
      <c r="J2877" s="9">
        <v>1750</v>
      </c>
      <c r="K2877" s="10">
        <f t="shared" si="22"/>
        <v>787.5</v>
      </c>
      <c r="L2877" s="10">
        <f t="shared" si="23"/>
        <v>236.25</v>
      </c>
      <c r="M2877" s="11">
        <v>0.3</v>
      </c>
      <c r="O2877" s="16"/>
      <c r="P2877" s="14"/>
      <c r="Q2877" s="12"/>
      <c r="R2877" s="13"/>
    </row>
    <row r="2878" spans="1:18" ht="15.75" customHeight="1">
      <c r="A2878" s="1"/>
      <c r="B2878" s="6" t="s">
        <v>14</v>
      </c>
      <c r="C2878" s="6">
        <v>1185732</v>
      </c>
      <c r="D2878" s="7">
        <v>44512</v>
      </c>
      <c r="E2878" s="6" t="s">
        <v>33</v>
      </c>
      <c r="F2878" s="6" t="s">
        <v>102</v>
      </c>
      <c r="G2878" s="6" t="s">
        <v>103</v>
      </c>
      <c r="H2878" s="6" t="s">
        <v>21</v>
      </c>
      <c r="I2878" s="8">
        <v>0.6</v>
      </c>
      <c r="J2878" s="9">
        <v>1500</v>
      </c>
      <c r="K2878" s="10">
        <f t="shared" si="22"/>
        <v>900</v>
      </c>
      <c r="L2878" s="10">
        <f t="shared" si="23"/>
        <v>315</v>
      </c>
      <c r="M2878" s="11">
        <v>0.35</v>
      </c>
      <c r="O2878" s="16"/>
      <c r="P2878" s="14"/>
      <c r="Q2878" s="12"/>
      <c r="R2878" s="13"/>
    </row>
    <row r="2879" spans="1:18" ht="15.75" customHeight="1">
      <c r="A2879" s="1"/>
      <c r="B2879" s="6" t="s">
        <v>14</v>
      </c>
      <c r="C2879" s="6">
        <v>1185732</v>
      </c>
      <c r="D2879" s="7">
        <v>44512</v>
      </c>
      <c r="E2879" s="6" t="s">
        <v>33</v>
      </c>
      <c r="F2879" s="6" t="s">
        <v>102</v>
      </c>
      <c r="G2879" s="6" t="s">
        <v>103</v>
      </c>
      <c r="H2879" s="6" t="s">
        <v>22</v>
      </c>
      <c r="I2879" s="8">
        <v>0.64999999999999991</v>
      </c>
      <c r="J2879" s="9">
        <v>2500</v>
      </c>
      <c r="K2879" s="10">
        <f t="shared" si="22"/>
        <v>1624.9999999999998</v>
      </c>
      <c r="L2879" s="10">
        <f t="shared" si="23"/>
        <v>650</v>
      </c>
      <c r="M2879" s="11">
        <v>0.4</v>
      </c>
      <c r="O2879" s="16"/>
      <c r="P2879" s="14"/>
      <c r="Q2879" s="12"/>
      <c r="R2879" s="13"/>
    </row>
    <row r="2880" spans="1:18" ht="15.75" customHeight="1">
      <c r="A2880" s="1"/>
      <c r="B2880" s="6" t="s">
        <v>14</v>
      </c>
      <c r="C2880" s="6">
        <v>1185732</v>
      </c>
      <c r="D2880" s="7">
        <v>44541</v>
      </c>
      <c r="E2880" s="6" t="s">
        <v>33</v>
      </c>
      <c r="F2880" s="6" t="s">
        <v>102</v>
      </c>
      <c r="G2880" s="6" t="s">
        <v>103</v>
      </c>
      <c r="H2880" s="6" t="s">
        <v>17</v>
      </c>
      <c r="I2880" s="8">
        <v>0.6</v>
      </c>
      <c r="J2880" s="9">
        <v>5000</v>
      </c>
      <c r="K2880" s="10">
        <f t="shared" si="22"/>
        <v>3000</v>
      </c>
      <c r="L2880" s="10">
        <f t="shared" si="23"/>
        <v>1050</v>
      </c>
      <c r="M2880" s="11">
        <v>0.35</v>
      </c>
      <c r="O2880" s="16"/>
      <c r="P2880" s="14"/>
      <c r="Q2880" s="12"/>
      <c r="R2880" s="13"/>
    </row>
    <row r="2881" spans="1:18" ht="15.75" customHeight="1">
      <c r="A2881" s="1"/>
      <c r="B2881" s="6" t="s">
        <v>14</v>
      </c>
      <c r="C2881" s="6">
        <v>1185732</v>
      </c>
      <c r="D2881" s="7">
        <v>44541</v>
      </c>
      <c r="E2881" s="6" t="s">
        <v>33</v>
      </c>
      <c r="F2881" s="6" t="s">
        <v>102</v>
      </c>
      <c r="G2881" s="6" t="s">
        <v>103</v>
      </c>
      <c r="H2881" s="6" t="s">
        <v>18</v>
      </c>
      <c r="I2881" s="8">
        <v>0.5</v>
      </c>
      <c r="J2881" s="9">
        <v>3000</v>
      </c>
      <c r="K2881" s="10">
        <f t="shared" si="22"/>
        <v>1500</v>
      </c>
      <c r="L2881" s="10">
        <f t="shared" si="23"/>
        <v>450</v>
      </c>
      <c r="M2881" s="11">
        <v>0.3</v>
      </c>
      <c r="O2881" s="16"/>
      <c r="P2881" s="14"/>
      <c r="Q2881" s="12"/>
      <c r="R2881" s="13"/>
    </row>
    <row r="2882" spans="1:18" ht="15.75" customHeight="1">
      <c r="A2882" s="1"/>
      <c r="B2882" s="6" t="s">
        <v>14</v>
      </c>
      <c r="C2882" s="6">
        <v>1185732</v>
      </c>
      <c r="D2882" s="7">
        <v>44541</v>
      </c>
      <c r="E2882" s="6" t="s">
        <v>33</v>
      </c>
      <c r="F2882" s="6" t="s">
        <v>102</v>
      </c>
      <c r="G2882" s="6" t="s">
        <v>103</v>
      </c>
      <c r="H2882" s="6" t="s">
        <v>19</v>
      </c>
      <c r="I2882" s="8">
        <v>0.5</v>
      </c>
      <c r="J2882" s="9">
        <v>2500</v>
      </c>
      <c r="K2882" s="10">
        <f t="shared" si="22"/>
        <v>1250</v>
      </c>
      <c r="L2882" s="10">
        <f t="shared" si="23"/>
        <v>375</v>
      </c>
      <c r="M2882" s="11">
        <v>0.3</v>
      </c>
      <c r="O2882" s="16"/>
      <c r="P2882" s="14"/>
      <c r="Q2882" s="12"/>
      <c r="R2882" s="13"/>
    </row>
    <row r="2883" spans="1:18" ht="15.75" customHeight="1">
      <c r="A2883" s="1"/>
      <c r="B2883" s="6" t="s">
        <v>14</v>
      </c>
      <c r="C2883" s="6">
        <v>1185732</v>
      </c>
      <c r="D2883" s="7">
        <v>44541</v>
      </c>
      <c r="E2883" s="6" t="s">
        <v>33</v>
      </c>
      <c r="F2883" s="6" t="s">
        <v>102</v>
      </c>
      <c r="G2883" s="6" t="s">
        <v>103</v>
      </c>
      <c r="H2883" s="6" t="s">
        <v>20</v>
      </c>
      <c r="I2883" s="8">
        <v>0.5</v>
      </c>
      <c r="J2883" s="9">
        <v>2000</v>
      </c>
      <c r="K2883" s="10">
        <f t="shared" si="22"/>
        <v>1000</v>
      </c>
      <c r="L2883" s="10">
        <f t="shared" si="23"/>
        <v>300</v>
      </c>
      <c r="M2883" s="11">
        <v>0.3</v>
      </c>
      <c r="O2883" s="16"/>
      <c r="P2883" s="14"/>
      <c r="Q2883" s="12"/>
      <c r="R2883" s="13"/>
    </row>
    <row r="2884" spans="1:18" ht="15.75" customHeight="1">
      <c r="A2884" s="1"/>
      <c r="B2884" s="6" t="s">
        <v>14</v>
      </c>
      <c r="C2884" s="6">
        <v>1185732</v>
      </c>
      <c r="D2884" s="7">
        <v>44541</v>
      </c>
      <c r="E2884" s="6" t="s">
        <v>33</v>
      </c>
      <c r="F2884" s="6" t="s">
        <v>102</v>
      </c>
      <c r="G2884" s="6" t="s">
        <v>103</v>
      </c>
      <c r="H2884" s="6" t="s">
        <v>21</v>
      </c>
      <c r="I2884" s="8">
        <v>0.6</v>
      </c>
      <c r="J2884" s="9">
        <v>2000</v>
      </c>
      <c r="K2884" s="10">
        <f t="shared" si="22"/>
        <v>1200</v>
      </c>
      <c r="L2884" s="10">
        <f t="shared" si="23"/>
        <v>420</v>
      </c>
      <c r="M2884" s="11">
        <v>0.35</v>
      </c>
      <c r="O2884" s="16"/>
      <c r="P2884" s="14"/>
      <c r="Q2884" s="12"/>
      <c r="R2884" s="13"/>
    </row>
    <row r="2885" spans="1:18" ht="15.75" customHeight="1">
      <c r="A2885" s="1"/>
      <c r="B2885" s="6" t="s">
        <v>14</v>
      </c>
      <c r="C2885" s="6">
        <v>1185732</v>
      </c>
      <c r="D2885" s="7">
        <v>44541</v>
      </c>
      <c r="E2885" s="6" t="s">
        <v>33</v>
      </c>
      <c r="F2885" s="6" t="s">
        <v>102</v>
      </c>
      <c r="G2885" s="6" t="s">
        <v>103</v>
      </c>
      <c r="H2885" s="6" t="s">
        <v>22</v>
      </c>
      <c r="I2885" s="8">
        <v>0.64999999999999991</v>
      </c>
      <c r="J2885" s="9">
        <v>3000</v>
      </c>
      <c r="K2885" s="10">
        <f t="shared" si="22"/>
        <v>1949.9999999999998</v>
      </c>
      <c r="L2885" s="10">
        <f t="shared" si="23"/>
        <v>780</v>
      </c>
      <c r="M2885" s="11">
        <v>0.4</v>
      </c>
      <c r="O2885" s="16"/>
      <c r="P2885" s="14"/>
      <c r="Q2885" s="12"/>
      <c r="R2885" s="13"/>
    </row>
    <row r="2886" spans="1:18" ht="15.75" customHeight="1">
      <c r="A2886" s="1" t="s">
        <v>39</v>
      </c>
      <c r="B2886" s="6" t="s">
        <v>14</v>
      </c>
      <c r="C2886" s="6">
        <v>1185732</v>
      </c>
      <c r="D2886" s="7">
        <v>44205</v>
      </c>
      <c r="E2886" s="6" t="s">
        <v>33</v>
      </c>
      <c r="F2886" s="6" t="s">
        <v>104</v>
      </c>
      <c r="G2886" s="6" t="s">
        <v>105</v>
      </c>
      <c r="H2886" s="6" t="s">
        <v>17</v>
      </c>
      <c r="I2886" s="8">
        <v>0.35000000000000003</v>
      </c>
      <c r="J2886" s="9">
        <v>4750</v>
      </c>
      <c r="K2886" s="10">
        <f t="shared" si="22"/>
        <v>1662.5000000000002</v>
      </c>
      <c r="L2886" s="10">
        <f t="shared" si="23"/>
        <v>581.875</v>
      </c>
      <c r="M2886" s="11">
        <v>0.35</v>
      </c>
      <c r="O2886" s="16"/>
      <c r="P2886" s="14"/>
      <c r="Q2886" s="12"/>
      <c r="R2886" s="13"/>
    </row>
    <row r="2887" spans="1:18" ht="15.75" customHeight="1">
      <c r="A2887" s="1"/>
      <c r="B2887" s="6" t="s">
        <v>14</v>
      </c>
      <c r="C2887" s="6">
        <v>1185732</v>
      </c>
      <c r="D2887" s="7">
        <v>44205</v>
      </c>
      <c r="E2887" s="6" t="s">
        <v>33</v>
      </c>
      <c r="F2887" s="6" t="s">
        <v>104</v>
      </c>
      <c r="G2887" s="6" t="s">
        <v>105</v>
      </c>
      <c r="H2887" s="6" t="s">
        <v>18</v>
      </c>
      <c r="I2887" s="8">
        <v>0.35000000000000003</v>
      </c>
      <c r="J2887" s="9">
        <v>2750</v>
      </c>
      <c r="K2887" s="10">
        <f t="shared" si="22"/>
        <v>962.50000000000011</v>
      </c>
      <c r="L2887" s="10">
        <f t="shared" si="23"/>
        <v>288.75</v>
      </c>
      <c r="M2887" s="11">
        <v>0.3</v>
      </c>
      <c r="O2887" s="16"/>
      <c r="P2887" s="14"/>
      <c r="Q2887" s="12"/>
      <c r="R2887" s="13"/>
    </row>
    <row r="2888" spans="1:18" ht="15.75" customHeight="1">
      <c r="A2888" s="1"/>
      <c r="B2888" s="6" t="s">
        <v>14</v>
      </c>
      <c r="C2888" s="6">
        <v>1185732</v>
      </c>
      <c r="D2888" s="7">
        <v>44205</v>
      </c>
      <c r="E2888" s="6" t="s">
        <v>33</v>
      </c>
      <c r="F2888" s="6" t="s">
        <v>104</v>
      </c>
      <c r="G2888" s="6" t="s">
        <v>105</v>
      </c>
      <c r="H2888" s="6" t="s">
        <v>19</v>
      </c>
      <c r="I2888" s="8">
        <v>0.25000000000000006</v>
      </c>
      <c r="J2888" s="9">
        <v>2750</v>
      </c>
      <c r="K2888" s="10">
        <f t="shared" si="22"/>
        <v>687.50000000000011</v>
      </c>
      <c r="L2888" s="10">
        <f t="shared" si="23"/>
        <v>206.25000000000003</v>
      </c>
      <c r="M2888" s="11">
        <v>0.3</v>
      </c>
      <c r="O2888" s="16"/>
      <c r="P2888" s="14"/>
      <c r="Q2888" s="12"/>
      <c r="R2888" s="13"/>
    </row>
    <row r="2889" spans="1:18" ht="15.75" customHeight="1">
      <c r="A2889" s="1"/>
      <c r="B2889" s="6" t="s">
        <v>14</v>
      </c>
      <c r="C2889" s="6">
        <v>1185732</v>
      </c>
      <c r="D2889" s="7">
        <v>44205</v>
      </c>
      <c r="E2889" s="6" t="s">
        <v>33</v>
      </c>
      <c r="F2889" s="6" t="s">
        <v>104</v>
      </c>
      <c r="G2889" s="6" t="s">
        <v>105</v>
      </c>
      <c r="H2889" s="6" t="s">
        <v>20</v>
      </c>
      <c r="I2889" s="8">
        <v>0.30000000000000004</v>
      </c>
      <c r="J2889" s="9">
        <v>1250</v>
      </c>
      <c r="K2889" s="10">
        <f t="shared" si="22"/>
        <v>375.00000000000006</v>
      </c>
      <c r="L2889" s="10">
        <f t="shared" si="23"/>
        <v>112.50000000000001</v>
      </c>
      <c r="M2889" s="11">
        <v>0.3</v>
      </c>
      <c r="O2889" s="16"/>
      <c r="P2889" s="14"/>
      <c r="Q2889" s="12"/>
      <c r="R2889" s="13"/>
    </row>
    <row r="2890" spans="1:18" ht="15.75" customHeight="1">
      <c r="A2890" s="1"/>
      <c r="B2890" s="6" t="s">
        <v>14</v>
      </c>
      <c r="C2890" s="6">
        <v>1185732</v>
      </c>
      <c r="D2890" s="7">
        <v>44205</v>
      </c>
      <c r="E2890" s="6" t="s">
        <v>33</v>
      </c>
      <c r="F2890" s="6" t="s">
        <v>104</v>
      </c>
      <c r="G2890" s="6" t="s">
        <v>105</v>
      </c>
      <c r="H2890" s="6" t="s">
        <v>21</v>
      </c>
      <c r="I2890" s="8">
        <v>0.44999999999999996</v>
      </c>
      <c r="J2890" s="9">
        <v>1750</v>
      </c>
      <c r="K2890" s="10">
        <f t="shared" si="22"/>
        <v>787.49999999999989</v>
      </c>
      <c r="L2890" s="10">
        <f t="shared" si="23"/>
        <v>275.62499999999994</v>
      </c>
      <c r="M2890" s="11">
        <v>0.35</v>
      </c>
      <c r="O2890" s="16"/>
      <c r="P2890" s="14"/>
      <c r="Q2890" s="12"/>
      <c r="R2890" s="13"/>
    </row>
    <row r="2891" spans="1:18" ht="15.75" customHeight="1">
      <c r="A2891" s="1"/>
      <c r="B2891" s="6" t="s">
        <v>14</v>
      </c>
      <c r="C2891" s="6">
        <v>1185732</v>
      </c>
      <c r="D2891" s="7">
        <v>44205</v>
      </c>
      <c r="E2891" s="6" t="s">
        <v>33</v>
      </c>
      <c r="F2891" s="6" t="s">
        <v>104</v>
      </c>
      <c r="G2891" s="6" t="s">
        <v>105</v>
      </c>
      <c r="H2891" s="6" t="s">
        <v>22</v>
      </c>
      <c r="I2891" s="8">
        <v>0.35000000000000003</v>
      </c>
      <c r="J2891" s="9">
        <v>2750</v>
      </c>
      <c r="K2891" s="10">
        <f t="shared" si="22"/>
        <v>962.50000000000011</v>
      </c>
      <c r="L2891" s="10">
        <f t="shared" si="23"/>
        <v>385.00000000000006</v>
      </c>
      <c r="M2891" s="11">
        <v>0.4</v>
      </c>
      <c r="O2891" s="16"/>
      <c r="P2891" s="14"/>
      <c r="Q2891" s="12"/>
      <c r="R2891" s="13"/>
    </row>
    <row r="2892" spans="1:18" ht="15.75" customHeight="1">
      <c r="A2892" s="1"/>
      <c r="B2892" s="6" t="s">
        <v>14</v>
      </c>
      <c r="C2892" s="6">
        <v>1185732</v>
      </c>
      <c r="D2892" s="7">
        <v>44236</v>
      </c>
      <c r="E2892" s="6" t="s">
        <v>33</v>
      </c>
      <c r="F2892" s="6" t="s">
        <v>104</v>
      </c>
      <c r="G2892" s="6" t="s">
        <v>105</v>
      </c>
      <c r="H2892" s="6" t="s">
        <v>17</v>
      </c>
      <c r="I2892" s="8">
        <v>0.35000000000000003</v>
      </c>
      <c r="J2892" s="9">
        <v>5250</v>
      </c>
      <c r="K2892" s="10">
        <f t="shared" si="22"/>
        <v>1837.5000000000002</v>
      </c>
      <c r="L2892" s="10">
        <f t="shared" si="23"/>
        <v>643.125</v>
      </c>
      <c r="M2892" s="11">
        <v>0.35</v>
      </c>
      <c r="O2892" s="16"/>
      <c r="P2892" s="14"/>
      <c r="Q2892" s="12"/>
      <c r="R2892" s="13"/>
    </row>
    <row r="2893" spans="1:18" ht="15.75" customHeight="1">
      <c r="A2893" s="1"/>
      <c r="B2893" s="6" t="s">
        <v>14</v>
      </c>
      <c r="C2893" s="6">
        <v>1185732</v>
      </c>
      <c r="D2893" s="7">
        <v>44236</v>
      </c>
      <c r="E2893" s="6" t="s">
        <v>33</v>
      </c>
      <c r="F2893" s="6" t="s">
        <v>104</v>
      </c>
      <c r="G2893" s="6" t="s">
        <v>105</v>
      </c>
      <c r="H2893" s="6" t="s">
        <v>18</v>
      </c>
      <c r="I2893" s="8">
        <v>0.35000000000000003</v>
      </c>
      <c r="J2893" s="9">
        <v>1750</v>
      </c>
      <c r="K2893" s="10">
        <f t="shared" si="22"/>
        <v>612.50000000000011</v>
      </c>
      <c r="L2893" s="10">
        <f t="shared" si="23"/>
        <v>183.75000000000003</v>
      </c>
      <c r="M2893" s="11">
        <v>0.3</v>
      </c>
      <c r="O2893" s="16"/>
      <c r="P2893" s="14"/>
      <c r="Q2893" s="12"/>
      <c r="R2893" s="13"/>
    </row>
    <row r="2894" spans="1:18" ht="15.75" customHeight="1">
      <c r="A2894" s="1"/>
      <c r="B2894" s="6" t="s">
        <v>14</v>
      </c>
      <c r="C2894" s="6">
        <v>1185732</v>
      </c>
      <c r="D2894" s="7">
        <v>44236</v>
      </c>
      <c r="E2894" s="6" t="s">
        <v>33</v>
      </c>
      <c r="F2894" s="6" t="s">
        <v>104</v>
      </c>
      <c r="G2894" s="6" t="s">
        <v>105</v>
      </c>
      <c r="H2894" s="6" t="s">
        <v>19</v>
      </c>
      <c r="I2894" s="8">
        <v>0.25000000000000006</v>
      </c>
      <c r="J2894" s="9">
        <v>2250</v>
      </c>
      <c r="K2894" s="10">
        <f t="shared" si="22"/>
        <v>562.50000000000011</v>
      </c>
      <c r="L2894" s="10">
        <f t="shared" si="23"/>
        <v>168.75000000000003</v>
      </c>
      <c r="M2894" s="11">
        <v>0.3</v>
      </c>
      <c r="O2894" s="16"/>
      <c r="P2894" s="14"/>
      <c r="Q2894" s="12"/>
      <c r="R2894" s="13"/>
    </row>
    <row r="2895" spans="1:18" ht="15.75" customHeight="1">
      <c r="A2895" s="1"/>
      <c r="B2895" s="6" t="s">
        <v>14</v>
      </c>
      <c r="C2895" s="6">
        <v>1185732</v>
      </c>
      <c r="D2895" s="7">
        <v>44236</v>
      </c>
      <c r="E2895" s="6" t="s">
        <v>33</v>
      </c>
      <c r="F2895" s="6" t="s">
        <v>104</v>
      </c>
      <c r="G2895" s="6" t="s">
        <v>105</v>
      </c>
      <c r="H2895" s="6" t="s">
        <v>20</v>
      </c>
      <c r="I2895" s="8">
        <v>0.30000000000000004</v>
      </c>
      <c r="J2895" s="9">
        <v>1000</v>
      </c>
      <c r="K2895" s="10">
        <f t="shared" si="22"/>
        <v>300.00000000000006</v>
      </c>
      <c r="L2895" s="10">
        <f t="shared" si="23"/>
        <v>90.000000000000014</v>
      </c>
      <c r="M2895" s="11">
        <v>0.3</v>
      </c>
      <c r="O2895" s="16"/>
      <c r="P2895" s="14"/>
      <c r="Q2895" s="12"/>
      <c r="R2895" s="13"/>
    </row>
    <row r="2896" spans="1:18" ht="15.75" customHeight="1">
      <c r="A2896" s="1"/>
      <c r="B2896" s="6" t="s">
        <v>14</v>
      </c>
      <c r="C2896" s="6">
        <v>1185732</v>
      </c>
      <c r="D2896" s="7">
        <v>44236</v>
      </c>
      <c r="E2896" s="6" t="s">
        <v>33</v>
      </c>
      <c r="F2896" s="6" t="s">
        <v>104</v>
      </c>
      <c r="G2896" s="6" t="s">
        <v>105</v>
      </c>
      <c r="H2896" s="6" t="s">
        <v>21</v>
      </c>
      <c r="I2896" s="8">
        <v>0.44999999999999996</v>
      </c>
      <c r="J2896" s="9">
        <v>1750</v>
      </c>
      <c r="K2896" s="10">
        <f t="shared" si="22"/>
        <v>787.49999999999989</v>
      </c>
      <c r="L2896" s="10">
        <f t="shared" si="23"/>
        <v>275.62499999999994</v>
      </c>
      <c r="M2896" s="11">
        <v>0.35</v>
      </c>
      <c r="O2896" s="16"/>
      <c r="P2896" s="14"/>
      <c r="Q2896" s="12"/>
      <c r="R2896" s="13"/>
    </row>
    <row r="2897" spans="1:18" ht="15.75" customHeight="1">
      <c r="A2897" s="1"/>
      <c r="B2897" s="6" t="s">
        <v>14</v>
      </c>
      <c r="C2897" s="6">
        <v>1185732</v>
      </c>
      <c r="D2897" s="7">
        <v>44236</v>
      </c>
      <c r="E2897" s="6" t="s">
        <v>33</v>
      </c>
      <c r="F2897" s="6" t="s">
        <v>104</v>
      </c>
      <c r="G2897" s="6" t="s">
        <v>105</v>
      </c>
      <c r="H2897" s="6" t="s">
        <v>22</v>
      </c>
      <c r="I2897" s="8">
        <v>0.24999999999999997</v>
      </c>
      <c r="J2897" s="9">
        <v>2750</v>
      </c>
      <c r="K2897" s="10">
        <f t="shared" si="22"/>
        <v>687.49999999999989</v>
      </c>
      <c r="L2897" s="10">
        <f t="shared" si="23"/>
        <v>274.99999999999994</v>
      </c>
      <c r="M2897" s="11">
        <v>0.4</v>
      </c>
      <c r="O2897" s="16"/>
      <c r="P2897" s="14"/>
      <c r="Q2897" s="12"/>
      <c r="R2897" s="13"/>
    </row>
    <row r="2898" spans="1:18" ht="15.75" customHeight="1">
      <c r="A2898" s="1"/>
      <c r="B2898" s="6" t="s">
        <v>14</v>
      </c>
      <c r="C2898" s="6">
        <v>1185732</v>
      </c>
      <c r="D2898" s="7">
        <v>44263</v>
      </c>
      <c r="E2898" s="6" t="s">
        <v>33</v>
      </c>
      <c r="F2898" s="6" t="s">
        <v>104</v>
      </c>
      <c r="G2898" s="6" t="s">
        <v>105</v>
      </c>
      <c r="H2898" s="6" t="s">
        <v>17</v>
      </c>
      <c r="I2898" s="8">
        <v>0.30000000000000004</v>
      </c>
      <c r="J2898" s="9">
        <v>4950</v>
      </c>
      <c r="K2898" s="10">
        <f t="shared" si="22"/>
        <v>1485.0000000000002</v>
      </c>
      <c r="L2898" s="10">
        <f t="shared" si="23"/>
        <v>519.75</v>
      </c>
      <c r="M2898" s="11">
        <v>0.35</v>
      </c>
      <c r="O2898" s="16"/>
      <c r="P2898" s="14"/>
      <c r="Q2898" s="12"/>
      <c r="R2898" s="13"/>
    </row>
    <row r="2899" spans="1:18" ht="15.75" customHeight="1">
      <c r="A2899" s="1"/>
      <c r="B2899" s="6" t="s">
        <v>14</v>
      </c>
      <c r="C2899" s="6">
        <v>1185732</v>
      </c>
      <c r="D2899" s="7">
        <v>44263</v>
      </c>
      <c r="E2899" s="6" t="s">
        <v>33</v>
      </c>
      <c r="F2899" s="6" t="s">
        <v>104</v>
      </c>
      <c r="G2899" s="6" t="s">
        <v>105</v>
      </c>
      <c r="H2899" s="6" t="s">
        <v>18</v>
      </c>
      <c r="I2899" s="8">
        <v>0.30000000000000004</v>
      </c>
      <c r="J2899" s="9">
        <v>2000</v>
      </c>
      <c r="K2899" s="10">
        <f t="shared" si="22"/>
        <v>600.00000000000011</v>
      </c>
      <c r="L2899" s="10">
        <f t="shared" si="23"/>
        <v>180.00000000000003</v>
      </c>
      <c r="M2899" s="11">
        <v>0.3</v>
      </c>
      <c r="O2899" s="16"/>
      <c r="P2899" s="14"/>
      <c r="Q2899" s="12"/>
      <c r="R2899" s="13"/>
    </row>
    <row r="2900" spans="1:18" ht="15.75" customHeight="1">
      <c r="A2900" s="1"/>
      <c r="B2900" s="6" t="s">
        <v>14</v>
      </c>
      <c r="C2900" s="6">
        <v>1185732</v>
      </c>
      <c r="D2900" s="7">
        <v>44263</v>
      </c>
      <c r="E2900" s="6" t="s">
        <v>33</v>
      </c>
      <c r="F2900" s="6" t="s">
        <v>104</v>
      </c>
      <c r="G2900" s="6" t="s">
        <v>105</v>
      </c>
      <c r="H2900" s="6" t="s">
        <v>19</v>
      </c>
      <c r="I2900" s="8">
        <v>0.20000000000000004</v>
      </c>
      <c r="J2900" s="9">
        <v>2250</v>
      </c>
      <c r="K2900" s="10">
        <f t="shared" si="22"/>
        <v>450.00000000000011</v>
      </c>
      <c r="L2900" s="10">
        <f t="shared" si="23"/>
        <v>135.00000000000003</v>
      </c>
      <c r="M2900" s="11">
        <v>0.3</v>
      </c>
      <c r="O2900" s="16"/>
      <c r="P2900" s="14"/>
      <c r="Q2900" s="12"/>
      <c r="R2900" s="13"/>
    </row>
    <row r="2901" spans="1:18" ht="15.75" customHeight="1">
      <c r="A2901" s="1"/>
      <c r="B2901" s="6" t="s">
        <v>14</v>
      </c>
      <c r="C2901" s="6">
        <v>1185732</v>
      </c>
      <c r="D2901" s="7">
        <v>44263</v>
      </c>
      <c r="E2901" s="6" t="s">
        <v>33</v>
      </c>
      <c r="F2901" s="6" t="s">
        <v>104</v>
      </c>
      <c r="G2901" s="6" t="s">
        <v>105</v>
      </c>
      <c r="H2901" s="6" t="s">
        <v>20</v>
      </c>
      <c r="I2901" s="8">
        <v>0.24999999999999997</v>
      </c>
      <c r="J2901" s="9">
        <v>750</v>
      </c>
      <c r="K2901" s="10">
        <f t="shared" si="22"/>
        <v>187.49999999999997</v>
      </c>
      <c r="L2901" s="10">
        <f t="shared" si="23"/>
        <v>56.249999999999993</v>
      </c>
      <c r="M2901" s="11">
        <v>0.3</v>
      </c>
      <c r="O2901" s="16"/>
      <c r="P2901" s="14"/>
      <c r="Q2901" s="12"/>
      <c r="R2901" s="13"/>
    </row>
    <row r="2902" spans="1:18" ht="15.75" customHeight="1">
      <c r="A2902" s="1"/>
      <c r="B2902" s="6" t="s">
        <v>14</v>
      </c>
      <c r="C2902" s="6">
        <v>1185732</v>
      </c>
      <c r="D2902" s="7">
        <v>44263</v>
      </c>
      <c r="E2902" s="6" t="s">
        <v>33</v>
      </c>
      <c r="F2902" s="6" t="s">
        <v>104</v>
      </c>
      <c r="G2902" s="6" t="s">
        <v>105</v>
      </c>
      <c r="H2902" s="6" t="s">
        <v>21</v>
      </c>
      <c r="I2902" s="8">
        <v>0.4</v>
      </c>
      <c r="J2902" s="9">
        <v>1250</v>
      </c>
      <c r="K2902" s="10">
        <f t="shared" si="22"/>
        <v>500</v>
      </c>
      <c r="L2902" s="10">
        <f t="shared" si="23"/>
        <v>175</v>
      </c>
      <c r="M2902" s="11">
        <v>0.35</v>
      </c>
      <c r="O2902" s="16"/>
      <c r="P2902" s="14"/>
      <c r="Q2902" s="12"/>
      <c r="R2902" s="13"/>
    </row>
    <row r="2903" spans="1:18" ht="15.75" customHeight="1">
      <c r="A2903" s="1"/>
      <c r="B2903" s="6" t="s">
        <v>14</v>
      </c>
      <c r="C2903" s="6">
        <v>1185732</v>
      </c>
      <c r="D2903" s="7">
        <v>44263</v>
      </c>
      <c r="E2903" s="6" t="s">
        <v>33</v>
      </c>
      <c r="F2903" s="6" t="s">
        <v>104</v>
      </c>
      <c r="G2903" s="6" t="s">
        <v>105</v>
      </c>
      <c r="H2903" s="6" t="s">
        <v>22</v>
      </c>
      <c r="I2903" s="8">
        <v>0.30000000000000004</v>
      </c>
      <c r="J2903" s="9">
        <v>2250</v>
      </c>
      <c r="K2903" s="10">
        <f t="shared" si="22"/>
        <v>675.00000000000011</v>
      </c>
      <c r="L2903" s="10">
        <f t="shared" si="23"/>
        <v>270.00000000000006</v>
      </c>
      <c r="M2903" s="11">
        <v>0.4</v>
      </c>
      <c r="O2903" s="16"/>
      <c r="P2903" s="14"/>
      <c r="Q2903" s="12"/>
      <c r="R2903" s="13"/>
    </row>
    <row r="2904" spans="1:18" ht="15.75" customHeight="1">
      <c r="A2904" s="1"/>
      <c r="B2904" s="6" t="s">
        <v>14</v>
      </c>
      <c r="C2904" s="6">
        <v>1185732</v>
      </c>
      <c r="D2904" s="7">
        <v>44295</v>
      </c>
      <c r="E2904" s="6" t="s">
        <v>33</v>
      </c>
      <c r="F2904" s="6" t="s">
        <v>104</v>
      </c>
      <c r="G2904" s="6" t="s">
        <v>105</v>
      </c>
      <c r="H2904" s="6" t="s">
        <v>17</v>
      </c>
      <c r="I2904" s="8">
        <v>0.30000000000000004</v>
      </c>
      <c r="J2904" s="9">
        <v>4500</v>
      </c>
      <c r="K2904" s="10">
        <f t="shared" si="22"/>
        <v>1350.0000000000002</v>
      </c>
      <c r="L2904" s="10">
        <f t="shared" si="23"/>
        <v>472.50000000000006</v>
      </c>
      <c r="M2904" s="11">
        <v>0.35</v>
      </c>
      <c r="O2904" s="16"/>
      <c r="P2904" s="14"/>
      <c r="Q2904" s="12"/>
      <c r="R2904" s="13"/>
    </row>
    <row r="2905" spans="1:18" ht="15.75" customHeight="1">
      <c r="A2905" s="1"/>
      <c r="B2905" s="6" t="s">
        <v>14</v>
      </c>
      <c r="C2905" s="6">
        <v>1185732</v>
      </c>
      <c r="D2905" s="7">
        <v>44295</v>
      </c>
      <c r="E2905" s="6" t="s">
        <v>33</v>
      </c>
      <c r="F2905" s="6" t="s">
        <v>104</v>
      </c>
      <c r="G2905" s="6" t="s">
        <v>105</v>
      </c>
      <c r="H2905" s="6" t="s">
        <v>18</v>
      </c>
      <c r="I2905" s="8">
        <v>0.30000000000000004</v>
      </c>
      <c r="J2905" s="9">
        <v>1500</v>
      </c>
      <c r="K2905" s="10">
        <f t="shared" si="22"/>
        <v>450.00000000000006</v>
      </c>
      <c r="L2905" s="10">
        <f t="shared" si="23"/>
        <v>135</v>
      </c>
      <c r="M2905" s="11">
        <v>0.3</v>
      </c>
      <c r="O2905" s="16"/>
      <c r="P2905" s="14"/>
      <c r="Q2905" s="12"/>
      <c r="R2905" s="13"/>
    </row>
    <row r="2906" spans="1:18" ht="15.75" customHeight="1">
      <c r="A2906" s="1"/>
      <c r="B2906" s="6" t="s">
        <v>14</v>
      </c>
      <c r="C2906" s="6">
        <v>1185732</v>
      </c>
      <c r="D2906" s="7">
        <v>44295</v>
      </c>
      <c r="E2906" s="6" t="s">
        <v>33</v>
      </c>
      <c r="F2906" s="6" t="s">
        <v>104</v>
      </c>
      <c r="G2906" s="6" t="s">
        <v>105</v>
      </c>
      <c r="H2906" s="6" t="s">
        <v>19</v>
      </c>
      <c r="I2906" s="8">
        <v>0.20000000000000004</v>
      </c>
      <c r="J2906" s="9">
        <v>1500</v>
      </c>
      <c r="K2906" s="10">
        <f t="shared" si="22"/>
        <v>300.00000000000006</v>
      </c>
      <c r="L2906" s="10">
        <f t="shared" si="23"/>
        <v>90.000000000000014</v>
      </c>
      <c r="M2906" s="11">
        <v>0.3</v>
      </c>
      <c r="O2906" s="16"/>
      <c r="P2906" s="14"/>
      <c r="Q2906" s="12"/>
      <c r="R2906" s="13"/>
    </row>
    <row r="2907" spans="1:18" ht="15.75" customHeight="1">
      <c r="A2907" s="1"/>
      <c r="B2907" s="6" t="s">
        <v>14</v>
      </c>
      <c r="C2907" s="6">
        <v>1185732</v>
      </c>
      <c r="D2907" s="7">
        <v>44295</v>
      </c>
      <c r="E2907" s="6" t="s">
        <v>33</v>
      </c>
      <c r="F2907" s="6" t="s">
        <v>104</v>
      </c>
      <c r="G2907" s="6" t="s">
        <v>105</v>
      </c>
      <c r="H2907" s="6" t="s">
        <v>20</v>
      </c>
      <c r="I2907" s="8">
        <v>0.24999999999999997</v>
      </c>
      <c r="J2907" s="9">
        <v>750</v>
      </c>
      <c r="K2907" s="10">
        <f t="shared" si="22"/>
        <v>187.49999999999997</v>
      </c>
      <c r="L2907" s="10">
        <f t="shared" si="23"/>
        <v>56.249999999999993</v>
      </c>
      <c r="M2907" s="11">
        <v>0.3</v>
      </c>
      <c r="O2907" s="16"/>
      <c r="P2907" s="14"/>
      <c r="Q2907" s="12"/>
      <c r="R2907" s="13"/>
    </row>
    <row r="2908" spans="1:18" ht="15.75" customHeight="1">
      <c r="A2908" s="1"/>
      <c r="B2908" s="6" t="s">
        <v>14</v>
      </c>
      <c r="C2908" s="6">
        <v>1185732</v>
      </c>
      <c r="D2908" s="7">
        <v>44295</v>
      </c>
      <c r="E2908" s="6" t="s">
        <v>33</v>
      </c>
      <c r="F2908" s="6" t="s">
        <v>104</v>
      </c>
      <c r="G2908" s="6" t="s">
        <v>105</v>
      </c>
      <c r="H2908" s="6" t="s">
        <v>21</v>
      </c>
      <c r="I2908" s="8">
        <v>0.6</v>
      </c>
      <c r="J2908" s="9">
        <v>1000</v>
      </c>
      <c r="K2908" s="10">
        <f t="shared" si="22"/>
        <v>600</v>
      </c>
      <c r="L2908" s="10">
        <f t="shared" si="23"/>
        <v>210</v>
      </c>
      <c r="M2908" s="11">
        <v>0.35</v>
      </c>
      <c r="O2908" s="16"/>
      <c r="P2908" s="14"/>
      <c r="Q2908" s="12"/>
      <c r="R2908" s="13"/>
    </row>
    <row r="2909" spans="1:18" ht="15.75" customHeight="1">
      <c r="A2909" s="1"/>
      <c r="B2909" s="6" t="s">
        <v>14</v>
      </c>
      <c r="C2909" s="6">
        <v>1185732</v>
      </c>
      <c r="D2909" s="7">
        <v>44295</v>
      </c>
      <c r="E2909" s="6" t="s">
        <v>33</v>
      </c>
      <c r="F2909" s="6" t="s">
        <v>104</v>
      </c>
      <c r="G2909" s="6" t="s">
        <v>105</v>
      </c>
      <c r="H2909" s="6" t="s">
        <v>22</v>
      </c>
      <c r="I2909" s="8">
        <v>0.5</v>
      </c>
      <c r="J2909" s="9">
        <v>2250</v>
      </c>
      <c r="K2909" s="10">
        <f t="shared" si="22"/>
        <v>1125</v>
      </c>
      <c r="L2909" s="10">
        <f t="shared" si="23"/>
        <v>450</v>
      </c>
      <c r="M2909" s="11">
        <v>0.4</v>
      </c>
      <c r="O2909" s="16"/>
      <c r="P2909" s="14"/>
      <c r="Q2909" s="12"/>
      <c r="R2909" s="13"/>
    </row>
    <row r="2910" spans="1:18" ht="15.75" customHeight="1">
      <c r="A2910" s="1"/>
      <c r="B2910" s="6" t="s">
        <v>14</v>
      </c>
      <c r="C2910" s="6">
        <v>1185732</v>
      </c>
      <c r="D2910" s="7">
        <v>44326</v>
      </c>
      <c r="E2910" s="6" t="s">
        <v>33</v>
      </c>
      <c r="F2910" s="6" t="s">
        <v>104</v>
      </c>
      <c r="G2910" s="6" t="s">
        <v>105</v>
      </c>
      <c r="H2910" s="6" t="s">
        <v>17</v>
      </c>
      <c r="I2910" s="8">
        <v>0.6</v>
      </c>
      <c r="J2910" s="9">
        <v>4950</v>
      </c>
      <c r="K2910" s="10">
        <f t="shared" si="22"/>
        <v>2970</v>
      </c>
      <c r="L2910" s="10">
        <f t="shared" si="23"/>
        <v>1039.5</v>
      </c>
      <c r="M2910" s="11">
        <v>0.35</v>
      </c>
      <c r="O2910" s="16"/>
      <c r="P2910" s="14"/>
      <c r="Q2910" s="12"/>
      <c r="R2910" s="13"/>
    </row>
    <row r="2911" spans="1:18" ht="15.75" customHeight="1">
      <c r="A2911" s="1"/>
      <c r="B2911" s="6" t="s">
        <v>14</v>
      </c>
      <c r="C2911" s="6">
        <v>1185732</v>
      </c>
      <c r="D2911" s="7">
        <v>44326</v>
      </c>
      <c r="E2911" s="6" t="s">
        <v>33</v>
      </c>
      <c r="F2911" s="6" t="s">
        <v>104</v>
      </c>
      <c r="G2911" s="6" t="s">
        <v>105</v>
      </c>
      <c r="H2911" s="6" t="s">
        <v>18</v>
      </c>
      <c r="I2911" s="8">
        <v>0.45</v>
      </c>
      <c r="J2911" s="9">
        <v>2000</v>
      </c>
      <c r="K2911" s="10">
        <f t="shared" si="22"/>
        <v>900</v>
      </c>
      <c r="L2911" s="10">
        <f t="shared" si="23"/>
        <v>270</v>
      </c>
      <c r="M2911" s="11">
        <v>0.3</v>
      </c>
      <c r="O2911" s="16"/>
      <c r="P2911" s="14"/>
      <c r="Q2911" s="12"/>
      <c r="R2911" s="13"/>
    </row>
    <row r="2912" spans="1:18" ht="15.75" customHeight="1">
      <c r="A2912" s="1"/>
      <c r="B2912" s="6" t="s">
        <v>14</v>
      </c>
      <c r="C2912" s="6">
        <v>1185732</v>
      </c>
      <c r="D2912" s="7">
        <v>44326</v>
      </c>
      <c r="E2912" s="6" t="s">
        <v>33</v>
      </c>
      <c r="F2912" s="6" t="s">
        <v>104</v>
      </c>
      <c r="G2912" s="6" t="s">
        <v>105</v>
      </c>
      <c r="H2912" s="6" t="s">
        <v>19</v>
      </c>
      <c r="I2912" s="8">
        <v>0.4</v>
      </c>
      <c r="J2912" s="9">
        <v>1750</v>
      </c>
      <c r="K2912" s="10">
        <f t="shared" si="22"/>
        <v>700</v>
      </c>
      <c r="L2912" s="10">
        <f t="shared" si="23"/>
        <v>210</v>
      </c>
      <c r="M2912" s="11">
        <v>0.3</v>
      </c>
      <c r="O2912" s="16"/>
      <c r="P2912" s="14"/>
      <c r="Q2912" s="12"/>
      <c r="R2912" s="13"/>
    </row>
    <row r="2913" spans="1:18" ht="15.75" customHeight="1">
      <c r="A2913" s="1"/>
      <c r="B2913" s="6" t="s">
        <v>14</v>
      </c>
      <c r="C2913" s="6">
        <v>1185732</v>
      </c>
      <c r="D2913" s="7">
        <v>44326</v>
      </c>
      <c r="E2913" s="6" t="s">
        <v>33</v>
      </c>
      <c r="F2913" s="6" t="s">
        <v>104</v>
      </c>
      <c r="G2913" s="6" t="s">
        <v>105</v>
      </c>
      <c r="H2913" s="6" t="s">
        <v>20</v>
      </c>
      <c r="I2913" s="8">
        <v>0.4</v>
      </c>
      <c r="J2913" s="9">
        <v>1000</v>
      </c>
      <c r="K2913" s="10">
        <f t="shared" si="22"/>
        <v>400</v>
      </c>
      <c r="L2913" s="10">
        <f t="shared" si="23"/>
        <v>120</v>
      </c>
      <c r="M2913" s="11">
        <v>0.3</v>
      </c>
      <c r="O2913" s="16"/>
      <c r="P2913" s="14"/>
      <c r="Q2913" s="12"/>
      <c r="R2913" s="13"/>
    </row>
    <row r="2914" spans="1:18" ht="15.75" customHeight="1">
      <c r="A2914" s="1"/>
      <c r="B2914" s="6" t="s">
        <v>14</v>
      </c>
      <c r="C2914" s="6">
        <v>1185732</v>
      </c>
      <c r="D2914" s="7">
        <v>44326</v>
      </c>
      <c r="E2914" s="6" t="s">
        <v>33</v>
      </c>
      <c r="F2914" s="6" t="s">
        <v>104</v>
      </c>
      <c r="G2914" s="6" t="s">
        <v>105</v>
      </c>
      <c r="H2914" s="6" t="s">
        <v>21</v>
      </c>
      <c r="I2914" s="8">
        <v>0.49999999999999994</v>
      </c>
      <c r="J2914" s="9">
        <v>1250</v>
      </c>
      <c r="K2914" s="10">
        <f t="shared" si="22"/>
        <v>624.99999999999989</v>
      </c>
      <c r="L2914" s="10">
        <f t="shared" si="23"/>
        <v>218.74999999999994</v>
      </c>
      <c r="M2914" s="11">
        <v>0.35</v>
      </c>
      <c r="O2914" s="16"/>
      <c r="P2914" s="14"/>
      <c r="Q2914" s="12"/>
      <c r="R2914" s="13"/>
    </row>
    <row r="2915" spans="1:18" ht="15.75" customHeight="1">
      <c r="A2915" s="1"/>
      <c r="B2915" s="6" t="s">
        <v>14</v>
      </c>
      <c r="C2915" s="6">
        <v>1185732</v>
      </c>
      <c r="D2915" s="7">
        <v>44326</v>
      </c>
      <c r="E2915" s="6" t="s">
        <v>33</v>
      </c>
      <c r="F2915" s="6" t="s">
        <v>104</v>
      </c>
      <c r="G2915" s="6" t="s">
        <v>105</v>
      </c>
      <c r="H2915" s="6" t="s">
        <v>22</v>
      </c>
      <c r="I2915" s="8">
        <v>0.54999999999999993</v>
      </c>
      <c r="J2915" s="9">
        <v>2500</v>
      </c>
      <c r="K2915" s="10">
        <f t="shared" si="22"/>
        <v>1374.9999999999998</v>
      </c>
      <c r="L2915" s="10">
        <f t="shared" si="23"/>
        <v>549.99999999999989</v>
      </c>
      <c r="M2915" s="11">
        <v>0.4</v>
      </c>
      <c r="O2915" s="16"/>
      <c r="P2915" s="14"/>
      <c r="Q2915" s="12"/>
      <c r="R2915" s="13"/>
    </row>
    <row r="2916" spans="1:18" ht="15.75" customHeight="1">
      <c r="A2916" s="1"/>
      <c r="B2916" s="6" t="s">
        <v>14</v>
      </c>
      <c r="C2916" s="6">
        <v>1185732</v>
      </c>
      <c r="D2916" s="7">
        <v>44356</v>
      </c>
      <c r="E2916" s="6" t="s">
        <v>33</v>
      </c>
      <c r="F2916" s="6" t="s">
        <v>104</v>
      </c>
      <c r="G2916" s="6" t="s">
        <v>105</v>
      </c>
      <c r="H2916" s="6" t="s">
        <v>17</v>
      </c>
      <c r="I2916" s="8">
        <v>0.4</v>
      </c>
      <c r="J2916" s="9">
        <v>5000</v>
      </c>
      <c r="K2916" s="10">
        <f t="shared" si="22"/>
        <v>2000</v>
      </c>
      <c r="L2916" s="10">
        <f t="shared" si="23"/>
        <v>700</v>
      </c>
      <c r="M2916" s="11">
        <v>0.35</v>
      </c>
      <c r="O2916" s="16"/>
      <c r="P2916" s="14"/>
      <c r="Q2916" s="12"/>
      <c r="R2916" s="13"/>
    </row>
    <row r="2917" spans="1:18" ht="15.75" customHeight="1">
      <c r="A2917" s="1"/>
      <c r="B2917" s="6" t="s">
        <v>14</v>
      </c>
      <c r="C2917" s="6">
        <v>1185732</v>
      </c>
      <c r="D2917" s="7">
        <v>44356</v>
      </c>
      <c r="E2917" s="6" t="s">
        <v>33</v>
      </c>
      <c r="F2917" s="6" t="s">
        <v>104</v>
      </c>
      <c r="G2917" s="6" t="s">
        <v>105</v>
      </c>
      <c r="H2917" s="6" t="s">
        <v>18</v>
      </c>
      <c r="I2917" s="8">
        <v>0.35000000000000009</v>
      </c>
      <c r="J2917" s="9">
        <v>2500</v>
      </c>
      <c r="K2917" s="10">
        <f t="shared" si="22"/>
        <v>875.00000000000023</v>
      </c>
      <c r="L2917" s="10">
        <f t="shared" si="23"/>
        <v>262.50000000000006</v>
      </c>
      <c r="M2917" s="11">
        <v>0.3</v>
      </c>
      <c r="O2917" s="16"/>
      <c r="P2917" s="14"/>
      <c r="Q2917" s="12"/>
      <c r="R2917" s="13"/>
    </row>
    <row r="2918" spans="1:18" ht="15.75" customHeight="1">
      <c r="A2918" s="1"/>
      <c r="B2918" s="6" t="s">
        <v>14</v>
      </c>
      <c r="C2918" s="6">
        <v>1185732</v>
      </c>
      <c r="D2918" s="7">
        <v>44356</v>
      </c>
      <c r="E2918" s="6" t="s">
        <v>33</v>
      </c>
      <c r="F2918" s="6" t="s">
        <v>104</v>
      </c>
      <c r="G2918" s="6" t="s">
        <v>105</v>
      </c>
      <c r="H2918" s="6" t="s">
        <v>19</v>
      </c>
      <c r="I2918" s="8">
        <v>0.30000000000000004</v>
      </c>
      <c r="J2918" s="9">
        <v>2000</v>
      </c>
      <c r="K2918" s="10">
        <f t="shared" si="22"/>
        <v>600.00000000000011</v>
      </c>
      <c r="L2918" s="10">
        <f t="shared" si="23"/>
        <v>180.00000000000003</v>
      </c>
      <c r="M2918" s="11">
        <v>0.3</v>
      </c>
      <c r="O2918" s="16"/>
      <c r="P2918" s="14"/>
      <c r="Q2918" s="12"/>
      <c r="R2918" s="13"/>
    </row>
    <row r="2919" spans="1:18" ht="15.75" customHeight="1">
      <c r="A2919" s="1"/>
      <c r="B2919" s="6" t="s">
        <v>14</v>
      </c>
      <c r="C2919" s="6">
        <v>1185732</v>
      </c>
      <c r="D2919" s="7">
        <v>44356</v>
      </c>
      <c r="E2919" s="6" t="s">
        <v>33</v>
      </c>
      <c r="F2919" s="6" t="s">
        <v>104</v>
      </c>
      <c r="G2919" s="6" t="s">
        <v>105</v>
      </c>
      <c r="H2919" s="6" t="s">
        <v>20</v>
      </c>
      <c r="I2919" s="8">
        <v>0.30000000000000004</v>
      </c>
      <c r="J2919" s="9">
        <v>1750</v>
      </c>
      <c r="K2919" s="10">
        <f t="shared" si="22"/>
        <v>525.00000000000011</v>
      </c>
      <c r="L2919" s="10">
        <f t="shared" si="23"/>
        <v>157.50000000000003</v>
      </c>
      <c r="M2919" s="11">
        <v>0.3</v>
      </c>
      <c r="O2919" s="16"/>
      <c r="P2919" s="14"/>
      <c r="Q2919" s="12"/>
      <c r="R2919" s="13"/>
    </row>
    <row r="2920" spans="1:18" ht="15.75" customHeight="1">
      <c r="A2920" s="1"/>
      <c r="B2920" s="6" t="s">
        <v>14</v>
      </c>
      <c r="C2920" s="6">
        <v>1185732</v>
      </c>
      <c r="D2920" s="7">
        <v>44356</v>
      </c>
      <c r="E2920" s="6" t="s">
        <v>33</v>
      </c>
      <c r="F2920" s="6" t="s">
        <v>104</v>
      </c>
      <c r="G2920" s="6" t="s">
        <v>105</v>
      </c>
      <c r="H2920" s="6" t="s">
        <v>21</v>
      </c>
      <c r="I2920" s="8">
        <v>0.4</v>
      </c>
      <c r="J2920" s="9">
        <v>1750</v>
      </c>
      <c r="K2920" s="10">
        <f t="shared" si="22"/>
        <v>700</v>
      </c>
      <c r="L2920" s="10">
        <f t="shared" si="23"/>
        <v>244.99999999999997</v>
      </c>
      <c r="M2920" s="11">
        <v>0.35</v>
      </c>
      <c r="O2920" s="16"/>
      <c r="P2920" s="14"/>
      <c r="Q2920" s="12"/>
      <c r="R2920" s="13"/>
    </row>
    <row r="2921" spans="1:18" ht="15.75" customHeight="1">
      <c r="A2921" s="1"/>
      <c r="B2921" s="6" t="s">
        <v>14</v>
      </c>
      <c r="C2921" s="6">
        <v>1185732</v>
      </c>
      <c r="D2921" s="7">
        <v>44356</v>
      </c>
      <c r="E2921" s="6" t="s">
        <v>33</v>
      </c>
      <c r="F2921" s="6" t="s">
        <v>104</v>
      </c>
      <c r="G2921" s="6" t="s">
        <v>105</v>
      </c>
      <c r="H2921" s="6" t="s">
        <v>22</v>
      </c>
      <c r="I2921" s="8">
        <v>0.55000000000000004</v>
      </c>
      <c r="J2921" s="9">
        <v>3250</v>
      </c>
      <c r="K2921" s="10">
        <f t="shared" si="22"/>
        <v>1787.5000000000002</v>
      </c>
      <c r="L2921" s="10">
        <f t="shared" si="23"/>
        <v>715.00000000000011</v>
      </c>
      <c r="M2921" s="11">
        <v>0.4</v>
      </c>
      <c r="O2921" s="16"/>
      <c r="P2921" s="14"/>
      <c r="Q2921" s="12"/>
      <c r="R2921" s="13"/>
    </row>
    <row r="2922" spans="1:18" ht="15.75" customHeight="1">
      <c r="A2922" s="1"/>
      <c r="B2922" s="6" t="s">
        <v>14</v>
      </c>
      <c r="C2922" s="6">
        <v>1185732</v>
      </c>
      <c r="D2922" s="7">
        <v>44385</v>
      </c>
      <c r="E2922" s="6" t="s">
        <v>33</v>
      </c>
      <c r="F2922" s="6" t="s">
        <v>104</v>
      </c>
      <c r="G2922" s="6" t="s">
        <v>105</v>
      </c>
      <c r="H2922" s="6" t="s">
        <v>17</v>
      </c>
      <c r="I2922" s="8">
        <v>0.5</v>
      </c>
      <c r="J2922" s="9">
        <v>5500</v>
      </c>
      <c r="K2922" s="10">
        <f t="shared" si="22"/>
        <v>2750</v>
      </c>
      <c r="L2922" s="10">
        <f t="shared" si="23"/>
        <v>962.49999999999989</v>
      </c>
      <c r="M2922" s="11">
        <v>0.35</v>
      </c>
      <c r="O2922" s="16"/>
      <c r="P2922" s="14"/>
      <c r="Q2922" s="12"/>
      <c r="R2922" s="13"/>
    </row>
    <row r="2923" spans="1:18" ht="15.75" customHeight="1">
      <c r="A2923" s="1"/>
      <c r="B2923" s="6" t="s">
        <v>14</v>
      </c>
      <c r="C2923" s="6">
        <v>1185732</v>
      </c>
      <c r="D2923" s="7">
        <v>44385</v>
      </c>
      <c r="E2923" s="6" t="s">
        <v>33</v>
      </c>
      <c r="F2923" s="6" t="s">
        <v>104</v>
      </c>
      <c r="G2923" s="6" t="s">
        <v>105</v>
      </c>
      <c r="H2923" s="6" t="s">
        <v>18</v>
      </c>
      <c r="I2923" s="8">
        <v>0.45000000000000007</v>
      </c>
      <c r="J2923" s="9">
        <v>3000</v>
      </c>
      <c r="K2923" s="10">
        <f t="shared" si="22"/>
        <v>1350.0000000000002</v>
      </c>
      <c r="L2923" s="10">
        <f t="shared" si="23"/>
        <v>405.00000000000006</v>
      </c>
      <c r="M2923" s="11">
        <v>0.3</v>
      </c>
      <c r="O2923" s="16"/>
      <c r="P2923" s="14"/>
      <c r="Q2923" s="12"/>
      <c r="R2923" s="13"/>
    </row>
    <row r="2924" spans="1:18" ht="15.75" customHeight="1">
      <c r="A2924" s="1"/>
      <c r="B2924" s="6" t="s">
        <v>14</v>
      </c>
      <c r="C2924" s="6">
        <v>1185732</v>
      </c>
      <c r="D2924" s="7">
        <v>44385</v>
      </c>
      <c r="E2924" s="6" t="s">
        <v>33</v>
      </c>
      <c r="F2924" s="6" t="s">
        <v>104</v>
      </c>
      <c r="G2924" s="6" t="s">
        <v>105</v>
      </c>
      <c r="H2924" s="6" t="s">
        <v>19</v>
      </c>
      <c r="I2924" s="8">
        <v>0.4</v>
      </c>
      <c r="J2924" s="9">
        <v>2250</v>
      </c>
      <c r="K2924" s="10">
        <f t="shared" si="22"/>
        <v>900</v>
      </c>
      <c r="L2924" s="10">
        <f t="shared" si="23"/>
        <v>270</v>
      </c>
      <c r="M2924" s="11">
        <v>0.3</v>
      </c>
      <c r="O2924" s="16"/>
      <c r="P2924" s="14"/>
      <c r="Q2924" s="12"/>
      <c r="R2924" s="13"/>
    </row>
    <row r="2925" spans="1:18" ht="15.75" customHeight="1">
      <c r="A2925" s="1"/>
      <c r="B2925" s="6" t="s">
        <v>14</v>
      </c>
      <c r="C2925" s="6">
        <v>1185732</v>
      </c>
      <c r="D2925" s="7">
        <v>44385</v>
      </c>
      <c r="E2925" s="6" t="s">
        <v>33</v>
      </c>
      <c r="F2925" s="6" t="s">
        <v>104</v>
      </c>
      <c r="G2925" s="6" t="s">
        <v>105</v>
      </c>
      <c r="H2925" s="6" t="s">
        <v>20</v>
      </c>
      <c r="I2925" s="8">
        <v>0.4</v>
      </c>
      <c r="J2925" s="9">
        <v>1750</v>
      </c>
      <c r="K2925" s="10">
        <f t="shared" si="22"/>
        <v>700</v>
      </c>
      <c r="L2925" s="10">
        <f t="shared" si="23"/>
        <v>210</v>
      </c>
      <c r="M2925" s="11">
        <v>0.3</v>
      </c>
      <c r="O2925" s="16"/>
      <c r="P2925" s="14"/>
      <c r="Q2925" s="12"/>
      <c r="R2925" s="13"/>
    </row>
    <row r="2926" spans="1:18" ht="15.75" customHeight="1">
      <c r="A2926" s="1"/>
      <c r="B2926" s="6" t="s">
        <v>14</v>
      </c>
      <c r="C2926" s="6">
        <v>1185732</v>
      </c>
      <c r="D2926" s="7">
        <v>44385</v>
      </c>
      <c r="E2926" s="6" t="s">
        <v>33</v>
      </c>
      <c r="F2926" s="6" t="s">
        <v>104</v>
      </c>
      <c r="G2926" s="6" t="s">
        <v>105</v>
      </c>
      <c r="H2926" s="6" t="s">
        <v>21</v>
      </c>
      <c r="I2926" s="8">
        <v>0.5</v>
      </c>
      <c r="J2926" s="9">
        <v>2000</v>
      </c>
      <c r="K2926" s="10">
        <f t="shared" si="22"/>
        <v>1000</v>
      </c>
      <c r="L2926" s="10">
        <f t="shared" si="23"/>
        <v>350</v>
      </c>
      <c r="M2926" s="11">
        <v>0.35</v>
      </c>
      <c r="O2926" s="16"/>
      <c r="P2926" s="14"/>
      <c r="Q2926" s="12"/>
      <c r="R2926" s="13"/>
    </row>
    <row r="2927" spans="1:18" ht="15.75" customHeight="1">
      <c r="A2927" s="1"/>
      <c r="B2927" s="6" t="s">
        <v>14</v>
      </c>
      <c r="C2927" s="6">
        <v>1185732</v>
      </c>
      <c r="D2927" s="7">
        <v>44385</v>
      </c>
      <c r="E2927" s="6" t="s">
        <v>33</v>
      </c>
      <c r="F2927" s="6" t="s">
        <v>104</v>
      </c>
      <c r="G2927" s="6" t="s">
        <v>105</v>
      </c>
      <c r="H2927" s="6" t="s">
        <v>22</v>
      </c>
      <c r="I2927" s="8">
        <v>0.55000000000000004</v>
      </c>
      <c r="J2927" s="9">
        <v>3750</v>
      </c>
      <c r="K2927" s="10">
        <f t="shared" si="22"/>
        <v>2062.5</v>
      </c>
      <c r="L2927" s="10">
        <f t="shared" si="23"/>
        <v>825</v>
      </c>
      <c r="M2927" s="11">
        <v>0.4</v>
      </c>
      <c r="O2927" s="16"/>
      <c r="P2927" s="14"/>
      <c r="Q2927" s="12"/>
      <c r="R2927" s="13"/>
    </row>
    <row r="2928" spans="1:18" ht="15.75" customHeight="1">
      <c r="A2928" s="1"/>
      <c r="B2928" s="6" t="s">
        <v>14</v>
      </c>
      <c r="C2928" s="6">
        <v>1185732</v>
      </c>
      <c r="D2928" s="7">
        <v>44417</v>
      </c>
      <c r="E2928" s="6" t="s">
        <v>33</v>
      </c>
      <c r="F2928" s="6" t="s">
        <v>104</v>
      </c>
      <c r="G2928" s="6" t="s">
        <v>105</v>
      </c>
      <c r="H2928" s="6" t="s">
        <v>17</v>
      </c>
      <c r="I2928" s="8">
        <v>0.5</v>
      </c>
      <c r="J2928" s="9">
        <v>5250</v>
      </c>
      <c r="K2928" s="10">
        <f t="shared" si="22"/>
        <v>2625</v>
      </c>
      <c r="L2928" s="10">
        <f t="shared" si="23"/>
        <v>918.74999999999989</v>
      </c>
      <c r="M2928" s="11">
        <v>0.35</v>
      </c>
      <c r="O2928" s="16"/>
      <c r="P2928" s="14"/>
      <c r="Q2928" s="12"/>
      <c r="R2928" s="13"/>
    </row>
    <row r="2929" spans="1:18" ht="15.75" customHeight="1">
      <c r="A2929" s="1"/>
      <c r="B2929" s="6" t="s">
        <v>14</v>
      </c>
      <c r="C2929" s="6">
        <v>1185732</v>
      </c>
      <c r="D2929" s="7">
        <v>44417</v>
      </c>
      <c r="E2929" s="6" t="s">
        <v>33</v>
      </c>
      <c r="F2929" s="6" t="s">
        <v>104</v>
      </c>
      <c r="G2929" s="6" t="s">
        <v>105</v>
      </c>
      <c r="H2929" s="6" t="s">
        <v>18</v>
      </c>
      <c r="I2929" s="8">
        <v>0.45000000000000007</v>
      </c>
      <c r="J2929" s="9">
        <v>3000</v>
      </c>
      <c r="K2929" s="10">
        <f t="shared" si="22"/>
        <v>1350.0000000000002</v>
      </c>
      <c r="L2929" s="10">
        <f t="shared" si="23"/>
        <v>405.00000000000006</v>
      </c>
      <c r="M2929" s="11">
        <v>0.3</v>
      </c>
      <c r="O2929" s="16"/>
      <c r="P2929" s="14"/>
      <c r="Q2929" s="12"/>
      <c r="R2929" s="13"/>
    </row>
    <row r="2930" spans="1:18" ht="15.75" customHeight="1">
      <c r="A2930" s="1"/>
      <c r="B2930" s="6" t="s">
        <v>14</v>
      </c>
      <c r="C2930" s="6">
        <v>1185732</v>
      </c>
      <c r="D2930" s="7">
        <v>44417</v>
      </c>
      <c r="E2930" s="6" t="s">
        <v>33</v>
      </c>
      <c r="F2930" s="6" t="s">
        <v>104</v>
      </c>
      <c r="G2930" s="6" t="s">
        <v>105</v>
      </c>
      <c r="H2930" s="6" t="s">
        <v>19</v>
      </c>
      <c r="I2930" s="8">
        <v>0.4</v>
      </c>
      <c r="J2930" s="9">
        <v>2250</v>
      </c>
      <c r="K2930" s="10">
        <f t="shared" si="22"/>
        <v>900</v>
      </c>
      <c r="L2930" s="10">
        <f t="shared" si="23"/>
        <v>270</v>
      </c>
      <c r="M2930" s="11">
        <v>0.3</v>
      </c>
      <c r="O2930" s="16"/>
      <c r="P2930" s="14"/>
      <c r="Q2930" s="12"/>
      <c r="R2930" s="13"/>
    </row>
    <row r="2931" spans="1:18" ht="15.75" customHeight="1">
      <c r="A2931" s="1"/>
      <c r="B2931" s="6" t="s">
        <v>14</v>
      </c>
      <c r="C2931" s="6">
        <v>1185732</v>
      </c>
      <c r="D2931" s="7">
        <v>44417</v>
      </c>
      <c r="E2931" s="6" t="s">
        <v>33</v>
      </c>
      <c r="F2931" s="6" t="s">
        <v>104</v>
      </c>
      <c r="G2931" s="6" t="s">
        <v>105</v>
      </c>
      <c r="H2931" s="6" t="s">
        <v>20</v>
      </c>
      <c r="I2931" s="8">
        <v>0.4</v>
      </c>
      <c r="J2931" s="9">
        <v>2000</v>
      </c>
      <c r="K2931" s="10">
        <f t="shared" si="22"/>
        <v>800</v>
      </c>
      <c r="L2931" s="10">
        <f t="shared" si="23"/>
        <v>240</v>
      </c>
      <c r="M2931" s="11">
        <v>0.3</v>
      </c>
      <c r="O2931" s="16"/>
      <c r="P2931" s="14"/>
      <c r="Q2931" s="12"/>
      <c r="R2931" s="13"/>
    </row>
    <row r="2932" spans="1:18" ht="15.75" customHeight="1">
      <c r="A2932" s="1"/>
      <c r="B2932" s="6" t="s">
        <v>14</v>
      </c>
      <c r="C2932" s="6">
        <v>1185732</v>
      </c>
      <c r="D2932" s="7">
        <v>44417</v>
      </c>
      <c r="E2932" s="6" t="s">
        <v>33</v>
      </c>
      <c r="F2932" s="6" t="s">
        <v>104</v>
      </c>
      <c r="G2932" s="6" t="s">
        <v>105</v>
      </c>
      <c r="H2932" s="6" t="s">
        <v>21</v>
      </c>
      <c r="I2932" s="8">
        <v>0.5</v>
      </c>
      <c r="J2932" s="9">
        <v>1750</v>
      </c>
      <c r="K2932" s="10">
        <f t="shared" si="22"/>
        <v>875</v>
      </c>
      <c r="L2932" s="10">
        <f t="shared" si="23"/>
        <v>306.25</v>
      </c>
      <c r="M2932" s="11">
        <v>0.35</v>
      </c>
      <c r="O2932" s="16"/>
      <c r="P2932" s="14"/>
      <c r="Q2932" s="12"/>
      <c r="R2932" s="13"/>
    </row>
    <row r="2933" spans="1:18" ht="15.75" customHeight="1">
      <c r="A2933" s="1"/>
      <c r="B2933" s="6" t="s">
        <v>14</v>
      </c>
      <c r="C2933" s="6">
        <v>1185732</v>
      </c>
      <c r="D2933" s="7">
        <v>44417</v>
      </c>
      <c r="E2933" s="6" t="s">
        <v>33</v>
      </c>
      <c r="F2933" s="6" t="s">
        <v>104</v>
      </c>
      <c r="G2933" s="6" t="s">
        <v>105</v>
      </c>
      <c r="H2933" s="6" t="s">
        <v>22</v>
      </c>
      <c r="I2933" s="8">
        <v>0.55000000000000004</v>
      </c>
      <c r="J2933" s="9">
        <v>3500</v>
      </c>
      <c r="K2933" s="10">
        <f t="shared" si="22"/>
        <v>1925.0000000000002</v>
      </c>
      <c r="L2933" s="10">
        <f t="shared" si="23"/>
        <v>770.00000000000011</v>
      </c>
      <c r="M2933" s="11">
        <v>0.4</v>
      </c>
      <c r="O2933" s="16"/>
      <c r="P2933" s="14"/>
      <c r="Q2933" s="12"/>
      <c r="R2933" s="13"/>
    </row>
    <row r="2934" spans="1:18" ht="15.75" customHeight="1">
      <c r="A2934" s="1"/>
      <c r="B2934" s="6" t="s">
        <v>14</v>
      </c>
      <c r="C2934" s="6">
        <v>1185732</v>
      </c>
      <c r="D2934" s="7">
        <v>44449</v>
      </c>
      <c r="E2934" s="6" t="s">
        <v>33</v>
      </c>
      <c r="F2934" s="6" t="s">
        <v>104</v>
      </c>
      <c r="G2934" s="6" t="s">
        <v>105</v>
      </c>
      <c r="H2934" s="6" t="s">
        <v>17</v>
      </c>
      <c r="I2934" s="8">
        <v>0.4</v>
      </c>
      <c r="J2934" s="9">
        <v>4750</v>
      </c>
      <c r="K2934" s="10">
        <f t="shared" si="22"/>
        <v>1900</v>
      </c>
      <c r="L2934" s="10">
        <f t="shared" si="23"/>
        <v>665</v>
      </c>
      <c r="M2934" s="11">
        <v>0.35</v>
      </c>
      <c r="O2934" s="16"/>
      <c r="P2934" s="14"/>
      <c r="Q2934" s="12"/>
      <c r="R2934" s="13"/>
    </row>
    <row r="2935" spans="1:18" ht="15.75" customHeight="1">
      <c r="A2935" s="1"/>
      <c r="B2935" s="6" t="s">
        <v>14</v>
      </c>
      <c r="C2935" s="6">
        <v>1185732</v>
      </c>
      <c r="D2935" s="7">
        <v>44449</v>
      </c>
      <c r="E2935" s="6" t="s">
        <v>33</v>
      </c>
      <c r="F2935" s="6" t="s">
        <v>104</v>
      </c>
      <c r="G2935" s="6" t="s">
        <v>105</v>
      </c>
      <c r="H2935" s="6" t="s">
        <v>18</v>
      </c>
      <c r="I2935" s="8">
        <v>0.35000000000000009</v>
      </c>
      <c r="J2935" s="9">
        <v>2750</v>
      </c>
      <c r="K2935" s="10">
        <f t="shared" si="22"/>
        <v>962.50000000000023</v>
      </c>
      <c r="L2935" s="10">
        <f t="shared" si="23"/>
        <v>288.75000000000006</v>
      </c>
      <c r="M2935" s="11">
        <v>0.3</v>
      </c>
      <c r="O2935" s="16"/>
      <c r="P2935" s="14"/>
      <c r="Q2935" s="12"/>
      <c r="R2935" s="13"/>
    </row>
    <row r="2936" spans="1:18" ht="15.75" customHeight="1">
      <c r="A2936" s="1"/>
      <c r="B2936" s="6" t="s">
        <v>14</v>
      </c>
      <c r="C2936" s="6">
        <v>1185732</v>
      </c>
      <c r="D2936" s="7">
        <v>44449</v>
      </c>
      <c r="E2936" s="6" t="s">
        <v>33</v>
      </c>
      <c r="F2936" s="6" t="s">
        <v>104</v>
      </c>
      <c r="G2936" s="6" t="s">
        <v>105</v>
      </c>
      <c r="H2936" s="6" t="s">
        <v>19</v>
      </c>
      <c r="I2936" s="8">
        <v>0.30000000000000004</v>
      </c>
      <c r="J2936" s="9">
        <v>1750</v>
      </c>
      <c r="K2936" s="10">
        <f t="shared" si="22"/>
        <v>525.00000000000011</v>
      </c>
      <c r="L2936" s="10">
        <f t="shared" si="23"/>
        <v>157.50000000000003</v>
      </c>
      <c r="M2936" s="11">
        <v>0.3</v>
      </c>
      <c r="O2936" s="16"/>
      <c r="P2936" s="14"/>
      <c r="Q2936" s="12"/>
      <c r="R2936" s="13"/>
    </row>
    <row r="2937" spans="1:18" ht="15.75" customHeight="1">
      <c r="A2937" s="1"/>
      <c r="B2937" s="6" t="s">
        <v>14</v>
      </c>
      <c r="C2937" s="6">
        <v>1185732</v>
      </c>
      <c r="D2937" s="7">
        <v>44449</v>
      </c>
      <c r="E2937" s="6" t="s">
        <v>33</v>
      </c>
      <c r="F2937" s="6" t="s">
        <v>104</v>
      </c>
      <c r="G2937" s="6" t="s">
        <v>105</v>
      </c>
      <c r="H2937" s="6" t="s">
        <v>20</v>
      </c>
      <c r="I2937" s="8">
        <v>0.30000000000000004</v>
      </c>
      <c r="J2937" s="9">
        <v>1500</v>
      </c>
      <c r="K2937" s="10">
        <f t="shared" si="22"/>
        <v>450.00000000000006</v>
      </c>
      <c r="L2937" s="10">
        <f t="shared" si="23"/>
        <v>135</v>
      </c>
      <c r="M2937" s="11">
        <v>0.3</v>
      </c>
      <c r="O2937" s="16"/>
      <c r="P2937" s="14"/>
      <c r="Q2937" s="12"/>
      <c r="R2937" s="13"/>
    </row>
    <row r="2938" spans="1:18" ht="15.75" customHeight="1">
      <c r="A2938" s="1"/>
      <c r="B2938" s="6" t="s">
        <v>14</v>
      </c>
      <c r="C2938" s="6">
        <v>1185732</v>
      </c>
      <c r="D2938" s="7">
        <v>44449</v>
      </c>
      <c r="E2938" s="6" t="s">
        <v>33</v>
      </c>
      <c r="F2938" s="6" t="s">
        <v>104</v>
      </c>
      <c r="G2938" s="6" t="s">
        <v>105</v>
      </c>
      <c r="H2938" s="6" t="s">
        <v>21</v>
      </c>
      <c r="I2938" s="8">
        <v>0.4</v>
      </c>
      <c r="J2938" s="9">
        <v>1500</v>
      </c>
      <c r="K2938" s="10">
        <f t="shared" si="22"/>
        <v>600</v>
      </c>
      <c r="L2938" s="10">
        <f t="shared" si="23"/>
        <v>210</v>
      </c>
      <c r="M2938" s="11">
        <v>0.35</v>
      </c>
      <c r="O2938" s="16"/>
      <c r="P2938" s="14"/>
      <c r="Q2938" s="12"/>
      <c r="R2938" s="13"/>
    </row>
    <row r="2939" spans="1:18" ht="15.75" customHeight="1">
      <c r="A2939" s="1"/>
      <c r="B2939" s="6" t="s">
        <v>14</v>
      </c>
      <c r="C2939" s="6">
        <v>1185732</v>
      </c>
      <c r="D2939" s="7">
        <v>44449</v>
      </c>
      <c r="E2939" s="6" t="s">
        <v>33</v>
      </c>
      <c r="F2939" s="6" t="s">
        <v>104</v>
      </c>
      <c r="G2939" s="6" t="s">
        <v>105</v>
      </c>
      <c r="H2939" s="6" t="s">
        <v>22</v>
      </c>
      <c r="I2939" s="8">
        <v>0.45</v>
      </c>
      <c r="J2939" s="9">
        <v>2250</v>
      </c>
      <c r="K2939" s="10">
        <f t="shared" si="22"/>
        <v>1012.5</v>
      </c>
      <c r="L2939" s="10">
        <f t="shared" si="23"/>
        <v>405</v>
      </c>
      <c r="M2939" s="11">
        <v>0.4</v>
      </c>
      <c r="O2939" s="16"/>
      <c r="P2939" s="14"/>
      <c r="Q2939" s="12"/>
      <c r="R2939" s="13"/>
    </row>
    <row r="2940" spans="1:18" ht="15.75" customHeight="1">
      <c r="A2940" s="1"/>
      <c r="B2940" s="6" t="s">
        <v>14</v>
      </c>
      <c r="C2940" s="6">
        <v>1185732</v>
      </c>
      <c r="D2940" s="7">
        <v>44478</v>
      </c>
      <c r="E2940" s="6" t="s">
        <v>33</v>
      </c>
      <c r="F2940" s="6" t="s">
        <v>104</v>
      </c>
      <c r="G2940" s="6" t="s">
        <v>105</v>
      </c>
      <c r="H2940" s="6" t="s">
        <v>17</v>
      </c>
      <c r="I2940" s="8">
        <v>0.49999999999999994</v>
      </c>
      <c r="J2940" s="9">
        <v>4000</v>
      </c>
      <c r="K2940" s="10">
        <f t="shared" si="22"/>
        <v>1999.9999999999998</v>
      </c>
      <c r="L2940" s="10">
        <f t="shared" si="23"/>
        <v>699.99999999999989</v>
      </c>
      <c r="M2940" s="11">
        <v>0.35</v>
      </c>
      <c r="O2940" s="16"/>
      <c r="P2940" s="14"/>
      <c r="Q2940" s="12"/>
      <c r="R2940" s="13"/>
    </row>
    <row r="2941" spans="1:18" ht="15.75" customHeight="1">
      <c r="A2941" s="1"/>
      <c r="B2941" s="6" t="s">
        <v>14</v>
      </c>
      <c r="C2941" s="6">
        <v>1185732</v>
      </c>
      <c r="D2941" s="7">
        <v>44478</v>
      </c>
      <c r="E2941" s="6" t="s">
        <v>33</v>
      </c>
      <c r="F2941" s="6" t="s">
        <v>104</v>
      </c>
      <c r="G2941" s="6" t="s">
        <v>105</v>
      </c>
      <c r="H2941" s="6" t="s">
        <v>18</v>
      </c>
      <c r="I2941" s="8">
        <v>0.4</v>
      </c>
      <c r="J2941" s="9">
        <v>2500</v>
      </c>
      <c r="K2941" s="10">
        <f t="shared" si="22"/>
        <v>1000</v>
      </c>
      <c r="L2941" s="10">
        <f t="shared" si="23"/>
        <v>300</v>
      </c>
      <c r="M2941" s="11">
        <v>0.3</v>
      </c>
      <c r="O2941" s="16"/>
      <c r="P2941" s="14"/>
      <c r="Q2941" s="12"/>
      <c r="R2941" s="13"/>
    </row>
    <row r="2942" spans="1:18" ht="15.75" customHeight="1">
      <c r="A2942" s="1"/>
      <c r="B2942" s="6" t="s">
        <v>14</v>
      </c>
      <c r="C2942" s="6">
        <v>1185732</v>
      </c>
      <c r="D2942" s="7">
        <v>44478</v>
      </c>
      <c r="E2942" s="6" t="s">
        <v>33</v>
      </c>
      <c r="F2942" s="6" t="s">
        <v>104</v>
      </c>
      <c r="G2942" s="6" t="s">
        <v>105</v>
      </c>
      <c r="H2942" s="6" t="s">
        <v>19</v>
      </c>
      <c r="I2942" s="8">
        <v>0.4</v>
      </c>
      <c r="J2942" s="9">
        <v>1500</v>
      </c>
      <c r="K2942" s="10">
        <f t="shared" si="22"/>
        <v>600</v>
      </c>
      <c r="L2942" s="10">
        <f t="shared" si="23"/>
        <v>180</v>
      </c>
      <c r="M2942" s="11">
        <v>0.3</v>
      </c>
      <c r="O2942" s="16"/>
      <c r="P2942" s="14"/>
      <c r="Q2942" s="12"/>
      <c r="R2942" s="13"/>
    </row>
    <row r="2943" spans="1:18" ht="15.75" customHeight="1">
      <c r="A2943" s="1"/>
      <c r="B2943" s="6" t="s">
        <v>14</v>
      </c>
      <c r="C2943" s="6">
        <v>1185732</v>
      </c>
      <c r="D2943" s="7">
        <v>44478</v>
      </c>
      <c r="E2943" s="6" t="s">
        <v>33</v>
      </c>
      <c r="F2943" s="6" t="s">
        <v>104</v>
      </c>
      <c r="G2943" s="6" t="s">
        <v>105</v>
      </c>
      <c r="H2943" s="6" t="s">
        <v>20</v>
      </c>
      <c r="I2943" s="8">
        <v>0.4</v>
      </c>
      <c r="J2943" s="9">
        <v>1250</v>
      </c>
      <c r="K2943" s="10">
        <f t="shared" si="22"/>
        <v>500</v>
      </c>
      <c r="L2943" s="10">
        <f t="shared" si="23"/>
        <v>150</v>
      </c>
      <c r="M2943" s="11">
        <v>0.3</v>
      </c>
      <c r="O2943" s="16"/>
      <c r="P2943" s="14"/>
      <c r="Q2943" s="12"/>
      <c r="R2943" s="13"/>
    </row>
    <row r="2944" spans="1:18" ht="15.75" customHeight="1">
      <c r="A2944" s="1"/>
      <c r="B2944" s="6" t="s">
        <v>14</v>
      </c>
      <c r="C2944" s="6">
        <v>1185732</v>
      </c>
      <c r="D2944" s="7">
        <v>44478</v>
      </c>
      <c r="E2944" s="6" t="s">
        <v>33</v>
      </c>
      <c r="F2944" s="6" t="s">
        <v>104</v>
      </c>
      <c r="G2944" s="6" t="s">
        <v>105</v>
      </c>
      <c r="H2944" s="6" t="s">
        <v>21</v>
      </c>
      <c r="I2944" s="8">
        <v>0.49999999999999994</v>
      </c>
      <c r="J2944" s="9">
        <v>1250</v>
      </c>
      <c r="K2944" s="10">
        <f t="shared" si="22"/>
        <v>624.99999999999989</v>
      </c>
      <c r="L2944" s="10">
        <f t="shared" si="23"/>
        <v>218.74999999999994</v>
      </c>
      <c r="M2944" s="11">
        <v>0.35</v>
      </c>
      <c r="O2944" s="16"/>
      <c r="P2944" s="14"/>
      <c r="Q2944" s="12"/>
      <c r="R2944" s="13"/>
    </row>
    <row r="2945" spans="1:18" ht="15.75" customHeight="1">
      <c r="A2945" s="1"/>
      <c r="B2945" s="6" t="s">
        <v>14</v>
      </c>
      <c r="C2945" s="6">
        <v>1185732</v>
      </c>
      <c r="D2945" s="7">
        <v>44478</v>
      </c>
      <c r="E2945" s="6" t="s">
        <v>33</v>
      </c>
      <c r="F2945" s="6" t="s">
        <v>104</v>
      </c>
      <c r="G2945" s="6" t="s">
        <v>105</v>
      </c>
      <c r="H2945" s="6" t="s">
        <v>22</v>
      </c>
      <c r="I2945" s="8">
        <v>0.54999999999999982</v>
      </c>
      <c r="J2945" s="9">
        <v>2500</v>
      </c>
      <c r="K2945" s="10">
        <f t="shared" si="22"/>
        <v>1374.9999999999995</v>
      </c>
      <c r="L2945" s="10">
        <f t="shared" si="23"/>
        <v>549.99999999999989</v>
      </c>
      <c r="M2945" s="11">
        <v>0.4</v>
      </c>
      <c r="O2945" s="16"/>
      <c r="P2945" s="14"/>
      <c r="Q2945" s="12"/>
      <c r="R2945" s="13"/>
    </row>
    <row r="2946" spans="1:18" ht="15.75" customHeight="1">
      <c r="A2946" s="1"/>
      <c r="B2946" s="6" t="s">
        <v>14</v>
      </c>
      <c r="C2946" s="6">
        <v>1185732</v>
      </c>
      <c r="D2946" s="7">
        <v>44509</v>
      </c>
      <c r="E2946" s="6" t="s">
        <v>33</v>
      </c>
      <c r="F2946" s="6" t="s">
        <v>104</v>
      </c>
      <c r="G2946" s="6" t="s">
        <v>105</v>
      </c>
      <c r="H2946" s="6" t="s">
        <v>17</v>
      </c>
      <c r="I2946" s="8">
        <v>0.49999999999999994</v>
      </c>
      <c r="J2946" s="9">
        <v>4000</v>
      </c>
      <c r="K2946" s="10">
        <f t="shared" si="22"/>
        <v>1999.9999999999998</v>
      </c>
      <c r="L2946" s="10">
        <f t="shared" si="23"/>
        <v>699.99999999999989</v>
      </c>
      <c r="M2946" s="11">
        <v>0.35</v>
      </c>
      <c r="O2946" s="16"/>
      <c r="P2946" s="14"/>
      <c r="Q2946" s="12"/>
      <c r="R2946" s="13"/>
    </row>
    <row r="2947" spans="1:18" ht="15.75" customHeight="1">
      <c r="A2947" s="1"/>
      <c r="B2947" s="6" t="s">
        <v>14</v>
      </c>
      <c r="C2947" s="6">
        <v>1185732</v>
      </c>
      <c r="D2947" s="7">
        <v>44509</v>
      </c>
      <c r="E2947" s="6" t="s">
        <v>33</v>
      </c>
      <c r="F2947" s="6" t="s">
        <v>104</v>
      </c>
      <c r="G2947" s="6" t="s">
        <v>105</v>
      </c>
      <c r="H2947" s="6" t="s">
        <v>18</v>
      </c>
      <c r="I2947" s="8">
        <v>0.4</v>
      </c>
      <c r="J2947" s="9">
        <v>2500</v>
      </c>
      <c r="K2947" s="10">
        <f t="shared" si="22"/>
        <v>1000</v>
      </c>
      <c r="L2947" s="10">
        <f t="shared" si="23"/>
        <v>300</v>
      </c>
      <c r="M2947" s="11">
        <v>0.3</v>
      </c>
      <c r="O2947" s="16"/>
      <c r="P2947" s="14"/>
      <c r="Q2947" s="12"/>
      <c r="R2947" s="13"/>
    </row>
    <row r="2948" spans="1:18" ht="15.75" customHeight="1">
      <c r="A2948" s="1"/>
      <c r="B2948" s="6" t="s">
        <v>14</v>
      </c>
      <c r="C2948" s="6">
        <v>1185732</v>
      </c>
      <c r="D2948" s="7">
        <v>44509</v>
      </c>
      <c r="E2948" s="6" t="s">
        <v>33</v>
      </c>
      <c r="F2948" s="6" t="s">
        <v>104</v>
      </c>
      <c r="G2948" s="6" t="s">
        <v>105</v>
      </c>
      <c r="H2948" s="6" t="s">
        <v>19</v>
      </c>
      <c r="I2948" s="8">
        <v>0.4</v>
      </c>
      <c r="J2948" s="9">
        <v>1950</v>
      </c>
      <c r="K2948" s="10">
        <f t="shared" si="22"/>
        <v>780</v>
      </c>
      <c r="L2948" s="10">
        <f t="shared" si="23"/>
        <v>234</v>
      </c>
      <c r="M2948" s="11">
        <v>0.3</v>
      </c>
      <c r="O2948" s="16"/>
      <c r="P2948" s="14"/>
      <c r="Q2948" s="12"/>
      <c r="R2948" s="13"/>
    </row>
    <row r="2949" spans="1:18" ht="15.75" customHeight="1">
      <c r="A2949" s="1"/>
      <c r="B2949" s="6" t="s">
        <v>14</v>
      </c>
      <c r="C2949" s="6">
        <v>1185732</v>
      </c>
      <c r="D2949" s="7">
        <v>44509</v>
      </c>
      <c r="E2949" s="6" t="s">
        <v>33</v>
      </c>
      <c r="F2949" s="6" t="s">
        <v>104</v>
      </c>
      <c r="G2949" s="6" t="s">
        <v>105</v>
      </c>
      <c r="H2949" s="6" t="s">
        <v>20</v>
      </c>
      <c r="I2949" s="8">
        <v>0.4</v>
      </c>
      <c r="J2949" s="9">
        <v>1750</v>
      </c>
      <c r="K2949" s="10">
        <f t="shared" si="22"/>
        <v>700</v>
      </c>
      <c r="L2949" s="10">
        <f t="shared" si="23"/>
        <v>210</v>
      </c>
      <c r="M2949" s="11">
        <v>0.3</v>
      </c>
      <c r="O2949" s="16"/>
      <c r="P2949" s="14"/>
      <c r="Q2949" s="12"/>
      <c r="R2949" s="13"/>
    </row>
    <row r="2950" spans="1:18" ht="15.75" customHeight="1">
      <c r="A2950" s="1"/>
      <c r="B2950" s="6" t="s">
        <v>14</v>
      </c>
      <c r="C2950" s="6">
        <v>1185732</v>
      </c>
      <c r="D2950" s="7">
        <v>44509</v>
      </c>
      <c r="E2950" s="6" t="s">
        <v>33</v>
      </c>
      <c r="F2950" s="6" t="s">
        <v>104</v>
      </c>
      <c r="G2950" s="6" t="s">
        <v>105</v>
      </c>
      <c r="H2950" s="6" t="s">
        <v>21</v>
      </c>
      <c r="I2950" s="8">
        <v>0.6</v>
      </c>
      <c r="J2950" s="9">
        <v>1500</v>
      </c>
      <c r="K2950" s="10">
        <f t="shared" si="22"/>
        <v>900</v>
      </c>
      <c r="L2950" s="10">
        <f t="shared" si="23"/>
        <v>315</v>
      </c>
      <c r="M2950" s="11">
        <v>0.35</v>
      </c>
      <c r="O2950" s="16"/>
      <c r="P2950" s="14"/>
      <c r="Q2950" s="12"/>
      <c r="R2950" s="13"/>
    </row>
    <row r="2951" spans="1:18" ht="15.75" customHeight="1">
      <c r="A2951" s="1"/>
      <c r="B2951" s="6" t="s">
        <v>14</v>
      </c>
      <c r="C2951" s="6">
        <v>1185732</v>
      </c>
      <c r="D2951" s="7">
        <v>44509</v>
      </c>
      <c r="E2951" s="6" t="s">
        <v>33</v>
      </c>
      <c r="F2951" s="6" t="s">
        <v>104</v>
      </c>
      <c r="G2951" s="6" t="s">
        <v>105</v>
      </c>
      <c r="H2951" s="6" t="s">
        <v>22</v>
      </c>
      <c r="I2951" s="8">
        <v>0.64999999999999991</v>
      </c>
      <c r="J2951" s="9">
        <v>2500</v>
      </c>
      <c r="K2951" s="10">
        <f t="shared" si="22"/>
        <v>1624.9999999999998</v>
      </c>
      <c r="L2951" s="10">
        <f t="shared" si="23"/>
        <v>650</v>
      </c>
      <c r="M2951" s="11">
        <v>0.4</v>
      </c>
      <c r="O2951" s="16"/>
      <c r="P2951" s="14"/>
      <c r="Q2951" s="12"/>
      <c r="R2951" s="13"/>
    </row>
    <row r="2952" spans="1:18" ht="15.75" customHeight="1">
      <c r="A2952" s="1"/>
      <c r="B2952" s="6" t="s">
        <v>14</v>
      </c>
      <c r="C2952" s="6">
        <v>1185732</v>
      </c>
      <c r="D2952" s="7">
        <v>44538</v>
      </c>
      <c r="E2952" s="6" t="s">
        <v>33</v>
      </c>
      <c r="F2952" s="6" t="s">
        <v>104</v>
      </c>
      <c r="G2952" s="6" t="s">
        <v>105</v>
      </c>
      <c r="H2952" s="6" t="s">
        <v>17</v>
      </c>
      <c r="I2952" s="8">
        <v>0.6</v>
      </c>
      <c r="J2952" s="9">
        <v>5000</v>
      </c>
      <c r="K2952" s="10">
        <f t="shared" si="22"/>
        <v>3000</v>
      </c>
      <c r="L2952" s="10">
        <f t="shared" si="23"/>
        <v>1050</v>
      </c>
      <c r="M2952" s="11">
        <v>0.35</v>
      </c>
      <c r="O2952" s="16"/>
      <c r="P2952" s="14"/>
      <c r="Q2952" s="12"/>
      <c r="R2952" s="13"/>
    </row>
    <row r="2953" spans="1:18" ht="15.75" customHeight="1">
      <c r="A2953" s="1"/>
      <c r="B2953" s="6" t="s">
        <v>14</v>
      </c>
      <c r="C2953" s="6">
        <v>1185732</v>
      </c>
      <c r="D2953" s="7">
        <v>44538</v>
      </c>
      <c r="E2953" s="6" t="s">
        <v>33</v>
      </c>
      <c r="F2953" s="6" t="s">
        <v>104</v>
      </c>
      <c r="G2953" s="6" t="s">
        <v>105</v>
      </c>
      <c r="H2953" s="6" t="s">
        <v>18</v>
      </c>
      <c r="I2953" s="8">
        <v>0.5</v>
      </c>
      <c r="J2953" s="9">
        <v>3000</v>
      </c>
      <c r="K2953" s="10">
        <f t="shared" si="22"/>
        <v>1500</v>
      </c>
      <c r="L2953" s="10">
        <f t="shared" si="23"/>
        <v>450</v>
      </c>
      <c r="M2953" s="11">
        <v>0.3</v>
      </c>
      <c r="O2953" s="16"/>
      <c r="P2953" s="14"/>
      <c r="Q2953" s="12"/>
      <c r="R2953" s="13"/>
    </row>
    <row r="2954" spans="1:18" ht="15.75" customHeight="1">
      <c r="A2954" s="1"/>
      <c r="B2954" s="6" t="s">
        <v>14</v>
      </c>
      <c r="C2954" s="6">
        <v>1185732</v>
      </c>
      <c r="D2954" s="7">
        <v>44538</v>
      </c>
      <c r="E2954" s="6" t="s">
        <v>33</v>
      </c>
      <c r="F2954" s="6" t="s">
        <v>104</v>
      </c>
      <c r="G2954" s="6" t="s">
        <v>105</v>
      </c>
      <c r="H2954" s="6" t="s">
        <v>19</v>
      </c>
      <c r="I2954" s="8">
        <v>0.5</v>
      </c>
      <c r="J2954" s="9">
        <v>2500</v>
      </c>
      <c r="K2954" s="10">
        <f t="shared" si="22"/>
        <v>1250</v>
      </c>
      <c r="L2954" s="10">
        <f t="shared" si="23"/>
        <v>375</v>
      </c>
      <c r="M2954" s="11">
        <v>0.3</v>
      </c>
      <c r="O2954" s="16"/>
      <c r="P2954" s="14"/>
      <c r="Q2954" s="12"/>
      <c r="R2954" s="13"/>
    </row>
    <row r="2955" spans="1:18" ht="15.75" customHeight="1">
      <c r="A2955" s="1"/>
      <c r="B2955" s="6" t="s">
        <v>14</v>
      </c>
      <c r="C2955" s="6">
        <v>1185732</v>
      </c>
      <c r="D2955" s="7">
        <v>44538</v>
      </c>
      <c r="E2955" s="6" t="s">
        <v>33</v>
      </c>
      <c r="F2955" s="6" t="s">
        <v>104</v>
      </c>
      <c r="G2955" s="6" t="s">
        <v>105</v>
      </c>
      <c r="H2955" s="6" t="s">
        <v>20</v>
      </c>
      <c r="I2955" s="8">
        <v>0.5</v>
      </c>
      <c r="J2955" s="9">
        <v>2000</v>
      </c>
      <c r="K2955" s="10">
        <f t="shared" si="22"/>
        <v>1000</v>
      </c>
      <c r="L2955" s="10">
        <f t="shared" si="23"/>
        <v>300</v>
      </c>
      <c r="M2955" s="11">
        <v>0.3</v>
      </c>
      <c r="O2955" s="16"/>
      <c r="P2955" s="14"/>
      <c r="Q2955" s="12"/>
      <c r="R2955" s="13"/>
    </row>
    <row r="2956" spans="1:18" ht="15.75" customHeight="1">
      <c r="A2956" s="1"/>
      <c r="B2956" s="6" t="s">
        <v>14</v>
      </c>
      <c r="C2956" s="6">
        <v>1185732</v>
      </c>
      <c r="D2956" s="7">
        <v>44538</v>
      </c>
      <c r="E2956" s="6" t="s">
        <v>33</v>
      </c>
      <c r="F2956" s="6" t="s">
        <v>104</v>
      </c>
      <c r="G2956" s="6" t="s">
        <v>105</v>
      </c>
      <c r="H2956" s="6" t="s">
        <v>21</v>
      </c>
      <c r="I2956" s="8">
        <v>0.6</v>
      </c>
      <c r="J2956" s="9">
        <v>2000</v>
      </c>
      <c r="K2956" s="10">
        <f t="shared" si="22"/>
        <v>1200</v>
      </c>
      <c r="L2956" s="10">
        <f t="shared" si="23"/>
        <v>420</v>
      </c>
      <c r="M2956" s="11">
        <v>0.35</v>
      </c>
      <c r="O2956" s="16"/>
      <c r="P2956" s="14"/>
      <c r="Q2956" s="12"/>
      <c r="R2956" s="13"/>
    </row>
    <row r="2957" spans="1:18" ht="15.75" customHeight="1">
      <c r="A2957" s="1"/>
      <c r="B2957" s="6" t="s">
        <v>14</v>
      </c>
      <c r="C2957" s="6">
        <v>1185732</v>
      </c>
      <c r="D2957" s="7">
        <v>44538</v>
      </c>
      <c r="E2957" s="6" t="s">
        <v>33</v>
      </c>
      <c r="F2957" s="6" t="s">
        <v>104</v>
      </c>
      <c r="G2957" s="6" t="s">
        <v>105</v>
      </c>
      <c r="H2957" s="6" t="s">
        <v>22</v>
      </c>
      <c r="I2957" s="8">
        <v>0.64999999999999991</v>
      </c>
      <c r="J2957" s="9">
        <v>3000</v>
      </c>
      <c r="K2957" s="10">
        <f t="shared" si="22"/>
        <v>1949.9999999999998</v>
      </c>
      <c r="L2957" s="10">
        <f t="shared" si="23"/>
        <v>780</v>
      </c>
      <c r="M2957" s="11">
        <v>0.4</v>
      </c>
      <c r="O2957" s="16"/>
      <c r="P2957" s="14"/>
      <c r="Q2957" s="12"/>
      <c r="R2957" s="13"/>
    </row>
    <row r="2958" spans="1:18" ht="15.75" customHeight="1">
      <c r="A2958" s="1" t="s">
        <v>39</v>
      </c>
      <c r="B2958" s="6" t="s">
        <v>14</v>
      </c>
      <c r="C2958" s="6">
        <v>1185732</v>
      </c>
      <c r="D2958" s="7">
        <v>44202</v>
      </c>
      <c r="E2958" s="6" t="s">
        <v>33</v>
      </c>
      <c r="F2958" s="6" t="s">
        <v>106</v>
      </c>
      <c r="G2958" s="6" t="s">
        <v>107</v>
      </c>
      <c r="H2958" s="6" t="s">
        <v>17</v>
      </c>
      <c r="I2958" s="8">
        <v>0.30000000000000004</v>
      </c>
      <c r="J2958" s="9">
        <v>4500</v>
      </c>
      <c r="K2958" s="10">
        <f t="shared" si="22"/>
        <v>1350.0000000000002</v>
      </c>
      <c r="L2958" s="10">
        <f t="shared" si="23"/>
        <v>405.00000000000006</v>
      </c>
      <c r="M2958" s="11">
        <v>0.3</v>
      </c>
      <c r="O2958" s="16"/>
      <c r="P2958" s="14"/>
      <c r="Q2958" s="12"/>
      <c r="R2958" s="13"/>
    </row>
    <row r="2959" spans="1:18" ht="15.75" customHeight="1">
      <c r="A2959" s="1"/>
      <c r="B2959" s="6" t="s">
        <v>14</v>
      </c>
      <c r="C2959" s="6">
        <v>1185732</v>
      </c>
      <c r="D2959" s="7">
        <v>44202</v>
      </c>
      <c r="E2959" s="6" t="s">
        <v>33</v>
      </c>
      <c r="F2959" s="6" t="s">
        <v>106</v>
      </c>
      <c r="G2959" s="6" t="s">
        <v>107</v>
      </c>
      <c r="H2959" s="6" t="s">
        <v>18</v>
      </c>
      <c r="I2959" s="8">
        <v>0.30000000000000004</v>
      </c>
      <c r="J2959" s="9">
        <v>2500</v>
      </c>
      <c r="K2959" s="10">
        <f t="shared" si="22"/>
        <v>750.00000000000011</v>
      </c>
      <c r="L2959" s="10">
        <f t="shared" si="23"/>
        <v>262.5</v>
      </c>
      <c r="M2959" s="11">
        <v>0.35</v>
      </c>
      <c r="O2959" s="16"/>
      <c r="P2959" s="14"/>
      <c r="Q2959" s="12"/>
      <c r="R2959" s="13"/>
    </row>
    <row r="2960" spans="1:18" ht="15.75" customHeight="1">
      <c r="A2960" s="1"/>
      <c r="B2960" s="6" t="s">
        <v>14</v>
      </c>
      <c r="C2960" s="6">
        <v>1185732</v>
      </c>
      <c r="D2960" s="7">
        <v>44202</v>
      </c>
      <c r="E2960" s="6" t="s">
        <v>33</v>
      </c>
      <c r="F2960" s="6" t="s">
        <v>106</v>
      </c>
      <c r="G2960" s="6" t="s">
        <v>107</v>
      </c>
      <c r="H2960" s="6" t="s">
        <v>19</v>
      </c>
      <c r="I2960" s="8">
        <v>0.20000000000000007</v>
      </c>
      <c r="J2960" s="9">
        <v>2500</v>
      </c>
      <c r="K2960" s="10">
        <f t="shared" si="22"/>
        <v>500.00000000000017</v>
      </c>
      <c r="L2960" s="10">
        <f t="shared" si="23"/>
        <v>150.00000000000006</v>
      </c>
      <c r="M2960" s="11">
        <v>0.3</v>
      </c>
      <c r="O2960" s="16"/>
      <c r="P2960" s="14"/>
      <c r="Q2960" s="12"/>
      <c r="R2960" s="13"/>
    </row>
    <row r="2961" spans="1:18" ht="15.75" customHeight="1">
      <c r="A2961" s="1"/>
      <c r="B2961" s="6" t="s">
        <v>14</v>
      </c>
      <c r="C2961" s="6">
        <v>1185732</v>
      </c>
      <c r="D2961" s="7">
        <v>44202</v>
      </c>
      <c r="E2961" s="6" t="s">
        <v>33</v>
      </c>
      <c r="F2961" s="6" t="s">
        <v>106</v>
      </c>
      <c r="G2961" s="6" t="s">
        <v>107</v>
      </c>
      <c r="H2961" s="6" t="s">
        <v>20</v>
      </c>
      <c r="I2961" s="8">
        <v>0.25000000000000006</v>
      </c>
      <c r="J2961" s="9">
        <v>1000</v>
      </c>
      <c r="K2961" s="10">
        <f t="shared" si="22"/>
        <v>250.00000000000006</v>
      </c>
      <c r="L2961" s="10">
        <f t="shared" si="23"/>
        <v>75.000000000000014</v>
      </c>
      <c r="M2961" s="11">
        <v>0.3</v>
      </c>
      <c r="O2961" s="16"/>
      <c r="P2961" s="14"/>
      <c r="Q2961" s="12"/>
      <c r="R2961" s="13"/>
    </row>
    <row r="2962" spans="1:18" ht="15.75" customHeight="1">
      <c r="A2962" s="1"/>
      <c r="B2962" s="6" t="s">
        <v>14</v>
      </c>
      <c r="C2962" s="6">
        <v>1185732</v>
      </c>
      <c r="D2962" s="7">
        <v>44202</v>
      </c>
      <c r="E2962" s="6" t="s">
        <v>33</v>
      </c>
      <c r="F2962" s="6" t="s">
        <v>106</v>
      </c>
      <c r="G2962" s="6" t="s">
        <v>107</v>
      </c>
      <c r="H2962" s="6" t="s">
        <v>21</v>
      </c>
      <c r="I2962" s="8">
        <v>0.39999999999999997</v>
      </c>
      <c r="J2962" s="9">
        <v>1500</v>
      </c>
      <c r="K2962" s="10">
        <f t="shared" si="22"/>
        <v>600</v>
      </c>
      <c r="L2962" s="10">
        <f t="shared" si="23"/>
        <v>300</v>
      </c>
      <c r="M2962" s="11">
        <v>0.5</v>
      </c>
      <c r="O2962" s="16"/>
      <c r="P2962" s="14"/>
      <c r="Q2962" s="12"/>
      <c r="R2962" s="13"/>
    </row>
    <row r="2963" spans="1:18" ht="15.75" customHeight="1">
      <c r="A2963" s="1"/>
      <c r="B2963" s="6" t="s">
        <v>14</v>
      </c>
      <c r="C2963" s="6">
        <v>1185732</v>
      </c>
      <c r="D2963" s="7">
        <v>44202</v>
      </c>
      <c r="E2963" s="6" t="s">
        <v>33</v>
      </c>
      <c r="F2963" s="6" t="s">
        <v>106</v>
      </c>
      <c r="G2963" s="6" t="s">
        <v>107</v>
      </c>
      <c r="H2963" s="6" t="s">
        <v>22</v>
      </c>
      <c r="I2963" s="8">
        <v>0.30000000000000004</v>
      </c>
      <c r="J2963" s="9">
        <v>2500</v>
      </c>
      <c r="K2963" s="10">
        <f t="shared" si="22"/>
        <v>750.00000000000011</v>
      </c>
      <c r="L2963" s="10">
        <f t="shared" si="23"/>
        <v>300.00000000000006</v>
      </c>
      <c r="M2963" s="11">
        <v>0.4</v>
      </c>
      <c r="O2963" s="16"/>
      <c r="P2963" s="14"/>
      <c r="Q2963" s="12"/>
      <c r="R2963" s="13"/>
    </row>
    <row r="2964" spans="1:18" ht="15.75" customHeight="1">
      <c r="A2964" s="1"/>
      <c r="B2964" s="6" t="s">
        <v>14</v>
      </c>
      <c r="C2964" s="6">
        <v>1185732</v>
      </c>
      <c r="D2964" s="7">
        <v>44233</v>
      </c>
      <c r="E2964" s="6" t="s">
        <v>33</v>
      </c>
      <c r="F2964" s="6" t="s">
        <v>106</v>
      </c>
      <c r="G2964" s="6" t="s">
        <v>107</v>
      </c>
      <c r="H2964" s="6" t="s">
        <v>17</v>
      </c>
      <c r="I2964" s="8">
        <v>0.30000000000000004</v>
      </c>
      <c r="J2964" s="9">
        <v>5000</v>
      </c>
      <c r="K2964" s="10">
        <f t="shared" si="22"/>
        <v>1500.0000000000002</v>
      </c>
      <c r="L2964" s="10">
        <f t="shared" si="23"/>
        <v>450.00000000000006</v>
      </c>
      <c r="M2964" s="11">
        <v>0.3</v>
      </c>
      <c r="O2964" s="16"/>
      <c r="P2964" s="14"/>
      <c r="Q2964" s="12"/>
      <c r="R2964" s="13"/>
    </row>
    <row r="2965" spans="1:18" ht="15.75" customHeight="1">
      <c r="A2965" s="1"/>
      <c r="B2965" s="6" t="s">
        <v>14</v>
      </c>
      <c r="C2965" s="6">
        <v>1185732</v>
      </c>
      <c r="D2965" s="7">
        <v>44233</v>
      </c>
      <c r="E2965" s="6" t="s">
        <v>33</v>
      </c>
      <c r="F2965" s="6" t="s">
        <v>106</v>
      </c>
      <c r="G2965" s="6" t="s">
        <v>107</v>
      </c>
      <c r="H2965" s="6" t="s">
        <v>18</v>
      </c>
      <c r="I2965" s="8">
        <v>0.30000000000000004</v>
      </c>
      <c r="J2965" s="9">
        <v>1500</v>
      </c>
      <c r="K2965" s="10">
        <f t="shared" si="22"/>
        <v>450.00000000000006</v>
      </c>
      <c r="L2965" s="10">
        <f t="shared" si="23"/>
        <v>157.5</v>
      </c>
      <c r="M2965" s="11">
        <v>0.35</v>
      </c>
      <c r="O2965" s="16"/>
      <c r="P2965" s="14"/>
      <c r="Q2965" s="12"/>
      <c r="R2965" s="13"/>
    </row>
    <row r="2966" spans="1:18" ht="15.75" customHeight="1">
      <c r="A2966" s="1"/>
      <c r="B2966" s="6" t="s">
        <v>14</v>
      </c>
      <c r="C2966" s="6">
        <v>1185732</v>
      </c>
      <c r="D2966" s="7">
        <v>44233</v>
      </c>
      <c r="E2966" s="6" t="s">
        <v>33</v>
      </c>
      <c r="F2966" s="6" t="s">
        <v>106</v>
      </c>
      <c r="G2966" s="6" t="s">
        <v>107</v>
      </c>
      <c r="H2966" s="6" t="s">
        <v>19</v>
      </c>
      <c r="I2966" s="8">
        <v>0.20000000000000007</v>
      </c>
      <c r="J2966" s="9">
        <v>2000</v>
      </c>
      <c r="K2966" s="10">
        <f t="shared" si="22"/>
        <v>400.00000000000011</v>
      </c>
      <c r="L2966" s="10">
        <f t="shared" si="23"/>
        <v>120.00000000000003</v>
      </c>
      <c r="M2966" s="11">
        <v>0.3</v>
      </c>
      <c r="O2966" s="16"/>
      <c r="P2966" s="14"/>
      <c r="Q2966" s="12"/>
      <c r="R2966" s="13"/>
    </row>
    <row r="2967" spans="1:18" ht="15.75" customHeight="1">
      <c r="A2967" s="1"/>
      <c r="B2967" s="6" t="s">
        <v>14</v>
      </c>
      <c r="C2967" s="6">
        <v>1185732</v>
      </c>
      <c r="D2967" s="7">
        <v>44233</v>
      </c>
      <c r="E2967" s="6" t="s">
        <v>33</v>
      </c>
      <c r="F2967" s="6" t="s">
        <v>106</v>
      </c>
      <c r="G2967" s="6" t="s">
        <v>107</v>
      </c>
      <c r="H2967" s="6" t="s">
        <v>20</v>
      </c>
      <c r="I2967" s="8">
        <v>0.25000000000000006</v>
      </c>
      <c r="J2967" s="9">
        <v>750</v>
      </c>
      <c r="K2967" s="10">
        <f t="shared" si="22"/>
        <v>187.50000000000003</v>
      </c>
      <c r="L2967" s="10">
        <f t="shared" si="23"/>
        <v>56.250000000000007</v>
      </c>
      <c r="M2967" s="11">
        <v>0.3</v>
      </c>
      <c r="O2967" s="16"/>
      <c r="P2967" s="14"/>
      <c r="Q2967" s="12"/>
      <c r="R2967" s="13"/>
    </row>
    <row r="2968" spans="1:18" ht="15.75" customHeight="1">
      <c r="A2968" s="1"/>
      <c r="B2968" s="6" t="s">
        <v>14</v>
      </c>
      <c r="C2968" s="6">
        <v>1185732</v>
      </c>
      <c r="D2968" s="7">
        <v>44233</v>
      </c>
      <c r="E2968" s="6" t="s">
        <v>33</v>
      </c>
      <c r="F2968" s="6" t="s">
        <v>106</v>
      </c>
      <c r="G2968" s="6" t="s">
        <v>107</v>
      </c>
      <c r="H2968" s="6" t="s">
        <v>21</v>
      </c>
      <c r="I2968" s="8">
        <v>0.39999999999999997</v>
      </c>
      <c r="J2968" s="9">
        <v>1500</v>
      </c>
      <c r="K2968" s="10">
        <f t="shared" si="22"/>
        <v>600</v>
      </c>
      <c r="L2968" s="10">
        <f t="shared" si="23"/>
        <v>300</v>
      </c>
      <c r="M2968" s="11">
        <v>0.5</v>
      </c>
      <c r="O2968" s="16"/>
      <c r="P2968" s="14"/>
      <c r="Q2968" s="12"/>
      <c r="R2968" s="13"/>
    </row>
    <row r="2969" spans="1:18" ht="15.75" customHeight="1">
      <c r="A2969" s="1"/>
      <c r="B2969" s="6" t="s">
        <v>14</v>
      </c>
      <c r="C2969" s="6">
        <v>1185732</v>
      </c>
      <c r="D2969" s="7">
        <v>44233</v>
      </c>
      <c r="E2969" s="6" t="s">
        <v>33</v>
      </c>
      <c r="F2969" s="6" t="s">
        <v>106</v>
      </c>
      <c r="G2969" s="6" t="s">
        <v>107</v>
      </c>
      <c r="H2969" s="6" t="s">
        <v>22</v>
      </c>
      <c r="I2969" s="8">
        <v>0.14999999999999997</v>
      </c>
      <c r="J2969" s="9">
        <v>2500</v>
      </c>
      <c r="K2969" s="10">
        <f t="shared" si="22"/>
        <v>374.99999999999994</v>
      </c>
      <c r="L2969" s="10">
        <f t="shared" si="23"/>
        <v>149.99999999999997</v>
      </c>
      <c r="M2969" s="11">
        <v>0.4</v>
      </c>
      <c r="O2969" s="16"/>
      <c r="P2969" s="14"/>
      <c r="Q2969" s="12"/>
      <c r="R2969" s="13"/>
    </row>
    <row r="2970" spans="1:18" ht="15.75" customHeight="1">
      <c r="A2970" s="1"/>
      <c r="B2970" s="6" t="s">
        <v>14</v>
      </c>
      <c r="C2970" s="6">
        <v>1185732</v>
      </c>
      <c r="D2970" s="7">
        <v>44260</v>
      </c>
      <c r="E2970" s="6" t="s">
        <v>33</v>
      </c>
      <c r="F2970" s="6" t="s">
        <v>106</v>
      </c>
      <c r="G2970" s="6" t="s">
        <v>107</v>
      </c>
      <c r="H2970" s="6" t="s">
        <v>17</v>
      </c>
      <c r="I2970" s="8">
        <v>0.20000000000000004</v>
      </c>
      <c r="J2970" s="9">
        <v>4700</v>
      </c>
      <c r="K2970" s="10">
        <f t="shared" si="22"/>
        <v>940.00000000000023</v>
      </c>
      <c r="L2970" s="10">
        <f t="shared" si="23"/>
        <v>282.00000000000006</v>
      </c>
      <c r="M2970" s="11">
        <v>0.3</v>
      </c>
      <c r="O2970" s="16"/>
      <c r="P2970" s="14"/>
      <c r="Q2970" s="12"/>
      <c r="R2970" s="13"/>
    </row>
    <row r="2971" spans="1:18" ht="15.75" customHeight="1">
      <c r="A2971" s="1"/>
      <c r="B2971" s="6" t="s">
        <v>14</v>
      </c>
      <c r="C2971" s="6">
        <v>1185732</v>
      </c>
      <c r="D2971" s="7">
        <v>44260</v>
      </c>
      <c r="E2971" s="6" t="s">
        <v>33</v>
      </c>
      <c r="F2971" s="6" t="s">
        <v>106</v>
      </c>
      <c r="G2971" s="6" t="s">
        <v>107</v>
      </c>
      <c r="H2971" s="6" t="s">
        <v>18</v>
      </c>
      <c r="I2971" s="8">
        <v>0.20000000000000004</v>
      </c>
      <c r="J2971" s="9">
        <v>1750</v>
      </c>
      <c r="K2971" s="10">
        <f t="shared" si="22"/>
        <v>350.00000000000006</v>
      </c>
      <c r="L2971" s="10">
        <f t="shared" si="23"/>
        <v>122.50000000000001</v>
      </c>
      <c r="M2971" s="11">
        <v>0.35</v>
      </c>
      <c r="O2971" s="16"/>
      <c r="P2971" s="14"/>
      <c r="Q2971" s="12"/>
      <c r="R2971" s="13"/>
    </row>
    <row r="2972" spans="1:18" ht="15.75" customHeight="1">
      <c r="A2972" s="1"/>
      <c r="B2972" s="6" t="s">
        <v>14</v>
      </c>
      <c r="C2972" s="6">
        <v>1185732</v>
      </c>
      <c r="D2972" s="7">
        <v>44260</v>
      </c>
      <c r="E2972" s="6" t="s">
        <v>33</v>
      </c>
      <c r="F2972" s="6" t="s">
        <v>106</v>
      </c>
      <c r="G2972" s="6" t="s">
        <v>107</v>
      </c>
      <c r="H2972" s="6" t="s">
        <v>19</v>
      </c>
      <c r="I2972" s="8">
        <v>0.10000000000000003</v>
      </c>
      <c r="J2972" s="9">
        <v>2250</v>
      </c>
      <c r="K2972" s="10">
        <f t="shared" si="22"/>
        <v>225.00000000000009</v>
      </c>
      <c r="L2972" s="10">
        <f t="shared" si="23"/>
        <v>67.500000000000028</v>
      </c>
      <c r="M2972" s="11">
        <v>0.3</v>
      </c>
      <c r="O2972" s="16"/>
      <c r="P2972" s="14"/>
      <c r="Q2972" s="12"/>
      <c r="R2972" s="13"/>
    </row>
    <row r="2973" spans="1:18" ht="15.75" customHeight="1">
      <c r="A2973" s="1"/>
      <c r="B2973" s="6" t="s">
        <v>14</v>
      </c>
      <c r="C2973" s="6">
        <v>1185732</v>
      </c>
      <c r="D2973" s="7">
        <v>44260</v>
      </c>
      <c r="E2973" s="6" t="s">
        <v>33</v>
      </c>
      <c r="F2973" s="6" t="s">
        <v>106</v>
      </c>
      <c r="G2973" s="6" t="s">
        <v>107</v>
      </c>
      <c r="H2973" s="6" t="s">
        <v>20</v>
      </c>
      <c r="I2973" s="8">
        <v>0.14999999999999997</v>
      </c>
      <c r="J2973" s="9">
        <v>1000</v>
      </c>
      <c r="K2973" s="10">
        <f t="shared" si="22"/>
        <v>149.99999999999997</v>
      </c>
      <c r="L2973" s="10">
        <f t="shared" si="23"/>
        <v>44.999999999999993</v>
      </c>
      <c r="M2973" s="11">
        <v>0.3</v>
      </c>
      <c r="O2973" s="16"/>
      <c r="P2973" s="14"/>
      <c r="Q2973" s="12"/>
      <c r="R2973" s="13"/>
    </row>
    <row r="2974" spans="1:18" ht="15.75" customHeight="1">
      <c r="A2974" s="1"/>
      <c r="B2974" s="6" t="s">
        <v>14</v>
      </c>
      <c r="C2974" s="6">
        <v>1185732</v>
      </c>
      <c r="D2974" s="7">
        <v>44260</v>
      </c>
      <c r="E2974" s="6" t="s">
        <v>33</v>
      </c>
      <c r="F2974" s="6" t="s">
        <v>106</v>
      </c>
      <c r="G2974" s="6" t="s">
        <v>107</v>
      </c>
      <c r="H2974" s="6" t="s">
        <v>21</v>
      </c>
      <c r="I2974" s="8">
        <v>0.30000000000000004</v>
      </c>
      <c r="J2974" s="9">
        <v>1500</v>
      </c>
      <c r="K2974" s="10">
        <f t="shared" si="22"/>
        <v>450.00000000000006</v>
      </c>
      <c r="L2974" s="10">
        <f t="shared" si="23"/>
        <v>225.00000000000003</v>
      </c>
      <c r="M2974" s="11">
        <v>0.5</v>
      </c>
      <c r="O2974" s="16"/>
      <c r="P2974" s="14"/>
      <c r="Q2974" s="12"/>
      <c r="R2974" s="13"/>
    </row>
    <row r="2975" spans="1:18" ht="15.75" customHeight="1">
      <c r="A2975" s="1"/>
      <c r="B2975" s="6" t="s">
        <v>14</v>
      </c>
      <c r="C2975" s="6">
        <v>1185732</v>
      </c>
      <c r="D2975" s="7">
        <v>44260</v>
      </c>
      <c r="E2975" s="6" t="s">
        <v>33</v>
      </c>
      <c r="F2975" s="6" t="s">
        <v>106</v>
      </c>
      <c r="G2975" s="6" t="s">
        <v>107</v>
      </c>
      <c r="H2975" s="6" t="s">
        <v>22</v>
      </c>
      <c r="I2975" s="8">
        <v>0.20000000000000004</v>
      </c>
      <c r="J2975" s="9">
        <v>2500</v>
      </c>
      <c r="K2975" s="10">
        <f t="shared" si="22"/>
        <v>500.00000000000011</v>
      </c>
      <c r="L2975" s="10">
        <f t="shared" si="23"/>
        <v>200.00000000000006</v>
      </c>
      <c r="M2975" s="11">
        <v>0.4</v>
      </c>
      <c r="O2975" s="16"/>
      <c r="P2975" s="14"/>
      <c r="Q2975" s="12"/>
      <c r="R2975" s="13"/>
    </row>
    <row r="2976" spans="1:18" ht="15.75" customHeight="1">
      <c r="A2976" s="1"/>
      <c r="B2976" s="6" t="s">
        <v>14</v>
      </c>
      <c r="C2976" s="6">
        <v>1185732</v>
      </c>
      <c r="D2976" s="7">
        <v>44292</v>
      </c>
      <c r="E2976" s="6" t="s">
        <v>33</v>
      </c>
      <c r="F2976" s="6" t="s">
        <v>106</v>
      </c>
      <c r="G2976" s="6" t="s">
        <v>107</v>
      </c>
      <c r="H2976" s="6" t="s">
        <v>17</v>
      </c>
      <c r="I2976" s="8">
        <v>0.20000000000000004</v>
      </c>
      <c r="J2976" s="9">
        <v>4750</v>
      </c>
      <c r="K2976" s="10">
        <f t="shared" si="22"/>
        <v>950.00000000000023</v>
      </c>
      <c r="L2976" s="10">
        <f t="shared" si="23"/>
        <v>285.00000000000006</v>
      </c>
      <c r="M2976" s="11">
        <v>0.3</v>
      </c>
      <c r="O2976" s="16"/>
      <c r="P2976" s="14"/>
      <c r="Q2976" s="12"/>
      <c r="R2976" s="13"/>
    </row>
    <row r="2977" spans="1:18" ht="15.75" customHeight="1">
      <c r="A2977" s="1"/>
      <c r="B2977" s="6" t="s">
        <v>14</v>
      </c>
      <c r="C2977" s="6">
        <v>1185732</v>
      </c>
      <c r="D2977" s="7">
        <v>44292</v>
      </c>
      <c r="E2977" s="6" t="s">
        <v>33</v>
      </c>
      <c r="F2977" s="6" t="s">
        <v>106</v>
      </c>
      <c r="G2977" s="6" t="s">
        <v>107</v>
      </c>
      <c r="H2977" s="6" t="s">
        <v>18</v>
      </c>
      <c r="I2977" s="8">
        <v>0.20000000000000004</v>
      </c>
      <c r="J2977" s="9">
        <v>1750</v>
      </c>
      <c r="K2977" s="10">
        <f t="shared" si="22"/>
        <v>350.00000000000006</v>
      </c>
      <c r="L2977" s="10">
        <f t="shared" si="23"/>
        <v>122.50000000000001</v>
      </c>
      <c r="M2977" s="11">
        <v>0.35</v>
      </c>
      <c r="O2977" s="16"/>
      <c r="P2977" s="14"/>
      <c r="Q2977" s="12"/>
      <c r="R2977" s="13"/>
    </row>
    <row r="2978" spans="1:18" ht="15.75" customHeight="1">
      <c r="A2978" s="1"/>
      <c r="B2978" s="6" t="s">
        <v>14</v>
      </c>
      <c r="C2978" s="6">
        <v>1185732</v>
      </c>
      <c r="D2978" s="7">
        <v>44292</v>
      </c>
      <c r="E2978" s="6" t="s">
        <v>33</v>
      </c>
      <c r="F2978" s="6" t="s">
        <v>106</v>
      </c>
      <c r="G2978" s="6" t="s">
        <v>107</v>
      </c>
      <c r="H2978" s="6" t="s">
        <v>19</v>
      </c>
      <c r="I2978" s="8">
        <v>0.10000000000000003</v>
      </c>
      <c r="J2978" s="9">
        <v>1750</v>
      </c>
      <c r="K2978" s="10">
        <f t="shared" si="22"/>
        <v>175.00000000000006</v>
      </c>
      <c r="L2978" s="10">
        <f t="shared" si="23"/>
        <v>52.500000000000014</v>
      </c>
      <c r="M2978" s="11">
        <v>0.3</v>
      </c>
      <c r="O2978" s="16"/>
      <c r="P2978" s="14"/>
      <c r="Q2978" s="12"/>
      <c r="R2978" s="13"/>
    </row>
    <row r="2979" spans="1:18" ht="15.75" customHeight="1">
      <c r="A2979" s="1"/>
      <c r="B2979" s="6" t="s">
        <v>14</v>
      </c>
      <c r="C2979" s="6">
        <v>1185732</v>
      </c>
      <c r="D2979" s="7">
        <v>44292</v>
      </c>
      <c r="E2979" s="6" t="s">
        <v>33</v>
      </c>
      <c r="F2979" s="6" t="s">
        <v>106</v>
      </c>
      <c r="G2979" s="6" t="s">
        <v>107</v>
      </c>
      <c r="H2979" s="6" t="s">
        <v>20</v>
      </c>
      <c r="I2979" s="8">
        <v>0.14999999999999997</v>
      </c>
      <c r="J2979" s="9">
        <v>1000</v>
      </c>
      <c r="K2979" s="10">
        <f t="shared" si="22"/>
        <v>149.99999999999997</v>
      </c>
      <c r="L2979" s="10">
        <f t="shared" si="23"/>
        <v>44.999999999999993</v>
      </c>
      <c r="M2979" s="11">
        <v>0.3</v>
      </c>
      <c r="O2979" s="16"/>
      <c r="P2979" s="14"/>
      <c r="Q2979" s="12"/>
      <c r="R2979" s="13"/>
    </row>
    <row r="2980" spans="1:18" ht="15.75" customHeight="1">
      <c r="A2980" s="1"/>
      <c r="B2980" s="6" t="s">
        <v>14</v>
      </c>
      <c r="C2980" s="6">
        <v>1185732</v>
      </c>
      <c r="D2980" s="7">
        <v>44292</v>
      </c>
      <c r="E2980" s="6" t="s">
        <v>33</v>
      </c>
      <c r="F2980" s="6" t="s">
        <v>106</v>
      </c>
      <c r="G2980" s="6" t="s">
        <v>107</v>
      </c>
      <c r="H2980" s="6" t="s">
        <v>21</v>
      </c>
      <c r="I2980" s="8">
        <v>0.6</v>
      </c>
      <c r="J2980" s="9">
        <v>1250</v>
      </c>
      <c r="K2980" s="10">
        <f t="shared" si="22"/>
        <v>750</v>
      </c>
      <c r="L2980" s="10">
        <f t="shared" si="23"/>
        <v>375</v>
      </c>
      <c r="M2980" s="11">
        <v>0.5</v>
      </c>
      <c r="O2980" s="16"/>
      <c r="P2980" s="14"/>
      <c r="Q2980" s="12"/>
      <c r="R2980" s="13"/>
    </row>
    <row r="2981" spans="1:18" ht="15.75" customHeight="1">
      <c r="A2981" s="1"/>
      <c r="B2981" s="6" t="s">
        <v>14</v>
      </c>
      <c r="C2981" s="6">
        <v>1185732</v>
      </c>
      <c r="D2981" s="7">
        <v>44292</v>
      </c>
      <c r="E2981" s="6" t="s">
        <v>33</v>
      </c>
      <c r="F2981" s="6" t="s">
        <v>106</v>
      </c>
      <c r="G2981" s="6" t="s">
        <v>107</v>
      </c>
      <c r="H2981" s="6" t="s">
        <v>22</v>
      </c>
      <c r="I2981" s="8">
        <v>0.5</v>
      </c>
      <c r="J2981" s="9">
        <v>2500</v>
      </c>
      <c r="K2981" s="10">
        <f t="shared" si="22"/>
        <v>1250</v>
      </c>
      <c r="L2981" s="10">
        <f t="shared" si="23"/>
        <v>500</v>
      </c>
      <c r="M2981" s="11">
        <v>0.4</v>
      </c>
      <c r="O2981" s="16"/>
      <c r="P2981" s="14"/>
      <c r="Q2981" s="12"/>
      <c r="R2981" s="13"/>
    </row>
    <row r="2982" spans="1:18" ht="15.75" customHeight="1">
      <c r="A2982" s="1"/>
      <c r="B2982" s="6" t="s">
        <v>14</v>
      </c>
      <c r="C2982" s="6">
        <v>1185732</v>
      </c>
      <c r="D2982" s="7">
        <v>44323</v>
      </c>
      <c r="E2982" s="6" t="s">
        <v>33</v>
      </c>
      <c r="F2982" s="6" t="s">
        <v>106</v>
      </c>
      <c r="G2982" s="6" t="s">
        <v>107</v>
      </c>
      <c r="H2982" s="6" t="s">
        <v>17</v>
      </c>
      <c r="I2982" s="8">
        <v>0.6</v>
      </c>
      <c r="J2982" s="9">
        <v>5200</v>
      </c>
      <c r="K2982" s="10">
        <f t="shared" si="22"/>
        <v>3120</v>
      </c>
      <c r="L2982" s="10">
        <f t="shared" si="23"/>
        <v>936</v>
      </c>
      <c r="M2982" s="11">
        <v>0.3</v>
      </c>
      <c r="O2982" s="16"/>
      <c r="P2982" s="14"/>
      <c r="Q2982" s="12"/>
      <c r="R2982" s="13"/>
    </row>
    <row r="2983" spans="1:18" ht="15.75" customHeight="1">
      <c r="A2983" s="1"/>
      <c r="B2983" s="6" t="s">
        <v>14</v>
      </c>
      <c r="C2983" s="6">
        <v>1185732</v>
      </c>
      <c r="D2983" s="7">
        <v>44323</v>
      </c>
      <c r="E2983" s="6" t="s">
        <v>33</v>
      </c>
      <c r="F2983" s="6" t="s">
        <v>106</v>
      </c>
      <c r="G2983" s="6" t="s">
        <v>107</v>
      </c>
      <c r="H2983" s="6" t="s">
        <v>18</v>
      </c>
      <c r="I2983" s="8">
        <v>0.4</v>
      </c>
      <c r="J2983" s="9">
        <v>2250</v>
      </c>
      <c r="K2983" s="10">
        <f t="shared" si="22"/>
        <v>900</v>
      </c>
      <c r="L2983" s="10">
        <f t="shared" si="23"/>
        <v>315</v>
      </c>
      <c r="M2983" s="11">
        <v>0.35</v>
      </c>
      <c r="O2983" s="16"/>
      <c r="P2983" s="14"/>
      <c r="Q2983" s="12"/>
      <c r="R2983" s="13"/>
    </row>
    <row r="2984" spans="1:18" ht="15.75" customHeight="1">
      <c r="A2984" s="1"/>
      <c r="B2984" s="6" t="s">
        <v>14</v>
      </c>
      <c r="C2984" s="6">
        <v>1185732</v>
      </c>
      <c r="D2984" s="7">
        <v>44323</v>
      </c>
      <c r="E2984" s="6" t="s">
        <v>33</v>
      </c>
      <c r="F2984" s="6" t="s">
        <v>106</v>
      </c>
      <c r="G2984" s="6" t="s">
        <v>107</v>
      </c>
      <c r="H2984" s="6" t="s">
        <v>19</v>
      </c>
      <c r="I2984" s="8">
        <v>0.35000000000000003</v>
      </c>
      <c r="J2984" s="9">
        <v>2000</v>
      </c>
      <c r="K2984" s="10">
        <f t="shared" si="22"/>
        <v>700.00000000000011</v>
      </c>
      <c r="L2984" s="10">
        <f t="shared" si="23"/>
        <v>210.00000000000003</v>
      </c>
      <c r="M2984" s="11">
        <v>0.3</v>
      </c>
      <c r="O2984" s="16"/>
      <c r="P2984" s="14"/>
      <c r="Q2984" s="12"/>
      <c r="R2984" s="13"/>
    </row>
    <row r="2985" spans="1:18" ht="15.75" customHeight="1">
      <c r="A2985" s="1"/>
      <c r="B2985" s="6" t="s">
        <v>14</v>
      </c>
      <c r="C2985" s="6">
        <v>1185732</v>
      </c>
      <c r="D2985" s="7">
        <v>44323</v>
      </c>
      <c r="E2985" s="6" t="s">
        <v>33</v>
      </c>
      <c r="F2985" s="6" t="s">
        <v>106</v>
      </c>
      <c r="G2985" s="6" t="s">
        <v>107</v>
      </c>
      <c r="H2985" s="6" t="s">
        <v>20</v>
      </c>
      <c r="I2985" s="8">
        <v>0.35000000000000003</v>
      </c>
      <c r="J2985" s="9">
        <v>1250</v>
      </c>
      <c r="K2985" s="10">
        <f t="shared" si="22"/>
        <v>437.50000000000006</v>
      </c>
      <c r="L2985" s="10">
        <f t="shared" si="23"/>
        <v>131.25</v>
      </c>
      <c r="M2985" s="11">
        <v>0.3</v>
      </c>
      <c r="O2985" s="16"/>
      <c r="P2985" s="14"/>
      <c r="Q2985" s="12"/>
      <c r="R2985" s="13"/>
    </row>
    <row r="2986" spans="1:18" ht="15.75" customHeight="1">
      <c r="A2986" s="1"/>
      <c r="B2986" s="6" t="s">
        <v>14</v>
      </c>
      <c r="C2986" s="6">
        <v>1185732</v>
      </c>
      <c r="D2986" s="7">
        <v>44323</v>
      </c>
      <c r="E2986" s="6" t="s">
        <v>33</v>
      </c>
      <c r="F2986" s="6" t="s">
        <v>106</v>
      </c>
      <c r="G2986" s="6" t="s">
        <v>107</v>
      </c>
      <c r="H2986" s="6" t="s">
        <v>21</v>
      </c>
      <c r="I2986" s="8">
        <v>0.44999999999999996</v>
      </c>
      <c r="J2986" s="9">
        <v>1500</v>
      </c>
      <c r="K2986" s="10">
        <f t="shared" si="22"/>
        <v>674.99999999999989</v>
      </c>
      <c r="L2986" s="10">
        <f t="shared" si="23"/>
        <v>337.49999999999994</v>
      </c>
      <c r="M2986" s="11">
        <v>0.5</v>
      </c>
      <c r="O2986" s="16"/>
      <c r="P2986" s="14"/>
      <c r="Q2986" s="12"/>
      <c r="R2986" s="13"/>
    </row>
    <row r="2987" spans="1:18" ht="15.75" customHeight="1">
      <c r="A2987" s="1"/>
      <c r="B2987" s="6" t="s">
        <v>14</v>
      </c>
      <c r="C2987" s="6">
        <v>1185732</v>
      </c>
      <c r="D2987" s="7">
        <v>44323</v>
      </c>
      <c r="E2987" s="6" t="s">
        <v>33</v>
      </c>
      <c r="F2987" s="6" t="s">
        <v>106</v>
      </c>
      <c r="G2987" s="6" t="s">
        <v>107</v>
      </c>
      <c r="H2987" s="6" t="s">
        <v>22</v>
      </c>
      <c r="I2987" s="8">
        <v>0.49999999999999994</v>
      </c>
      <c r="J2987" s="9">
        <v>2750</v>
      </c>
      <c r="K2987" s="10">
        <f t="shared" si="22"/>
        <v>1374.9999999999998</v>
      </c>
      <c r="L2987" s="10">
        <f t="shared" si="23"/>
        <v>549.99999999999989</v>
      </c>
      <c r="M2987" s="11">
        <v>0.4</v>
      </c>
      <c r="O2987" s="16"/>
      <c r="P2987" s="14"/>
      <c r="Q2987" s="12"/>
      <c r="R2987" s="13"/>
    </row>
    <row r="2988" spans="1:18" ht="15.75" customHeight="1">
      <c r="A2988" s="1"/>
      <c r="B2988" s="6" t="s">
        <v>14</v>
      </c>
      <c r="C2988" s="6">
        <v>1185732</v>
      </c>
      <c r="D2988" s="7">
        <v>44353</v>
      </c>
      <c r="E2988" s="6" t="s">
        <v>33</v>
      </c>
      <c r="F2988" s="6" t="s">
        <v>106</v>
      </c>
      <c r="G2988" s="6" t="s">
        <v>107</v>
      </c>
      <c r="H2988" s="6" t="s">
        <v>17</v>
      </c>
      <c r="I2988" s="8">
        <v>0.35000000000000003</v>
      </c>
      <c r="J2988" s="9">
        <v>5250</v>
      </c>
      <c r="K2988" s="10">
        <f t="shared" si="22"/>
        <v>1837.5000000000002</v>
      </c>
      <c r="L2988" s="10">
        <f t="shared" si="23"/>
        <v>551.25</v>
      </c>
      <c r="M2988" s="11">
        <v>0.3</v>
      </c>
      <c r="O2988" s="16"/>
      <c r="P2988" s="14"/>
      <c r="Q2988" s="12"/>
      <c r="R2988" s="13"/>
    </row>
    <row r="2989" spans="1:18" ht="15.75" customHeight="1">
      <c r="A2989" s="1"/>
      <c r="B2989" s="6" t="s">
        <v>14</v>
      </c>
      <c r="C2989" s="6">
        <v>1185732</v>
      </c>
      <c r="D2989" s="7">
        <v>44353</v>
      </c>
      <c r="E2989" s="6" t="s">
        <v>33</v>
      </c>
      <c r="F2989" s="6" t="s">
        <v>106</v>
      </c>
      <c r="G2989" s="6" t="s">
        <v>107</v>
      </c>
      <c r="H2989" s="6" t="s">
        <v>18</v>
      </c>
      <c r="I2989" s="8">
        <v>0.3000000000000001</v>
      </c>
      <c r="J2989" s="9">
        <v>2750</v>
      </c>
      <c r="K2989" s="10">
        <f t="shared" si="22"/>
        <v>825.00000000000023</v>
      </c>
      <c r="L2989" s="10">
        <f t="shared" si="23"/>
        <v>288.75000000000006</v>
      </c>
      <c r="M2989" s="11">
        <v>0.35</v>
      </c>
      <c r="O2989" s="16"/>
      <c r="P2989" s="14"/>
      <c r="Q2989" s="12"/>
      <c r="R2989" s="13"/>
    </row>
    <row r="2990" spans="1:18" ht="15.75" customHeight="1">
      <c r="A2990" s="1"/>
      <c r="B2990" s="6" t="s">
        <v>14</v>
      </c>
      <c r="C2990" s="6">
        <v>1185732</v>
      </c>
      <c r="D2990" s="7">
        <v>44353</v>
      </c>
      <c r="E2990" s="6" t="s">
        <v>33</v>
      </c>
      <c r="F2990" s="6" t="s">
        <v>106</v>
      </c>
      <c r="G2990" s="6" t="s">
        <v>107</v>
      </c>
      <c r="H2990" s="6" t="s">
        <v>19</v>
      </c>
      <c r="I2990" s="8">
        <v>0.25000000000000006</v>
      </c>
      <c r="J2990" s="9">
        <v>2000</v>
      </c>
      <c r="K2990" s="10">
        <f t="shared" si="22"/>
        <v>500.00000000000011</v>
      </c>
      <c r="L2990" s="10">
        <f t="shared" si="23"/>
        <v>150.00000000000003</v>
      </c>
      <c r="M2990" s="11">
        <v>0.3</v>
      </c>
      <c r="O2990" s="16"/>
      <c r="P2990" s="14"/>
      <c r="Q2990" s="12"/>
      <c r="R2990" s="13"/>
    </row>
    <row r="2991" spans="1:18" ht="15.75" customHeight="1">
      <c r="A2991" s="1"/>
      <c r="B2991" s="6" t="s">
        <v>14</v>
      </c>
      <c r="C2991" s="6">
        <v>1185732</v>
      </c>
      <c r="D2991" s="7">
        <v>44353</v>
      </c>
      <c r="E2991" s="6" t="s">
        <v>33</v>
      </c>
      <c r="F2991" s="6" t="s">
        <v>106</v>
      </c>
      <c r="G2991" s="6" t="s">
        <v>107</v>
      </c>
      <c r="H2991" s="6" t="s">
        <v>20</v>
      </c>
      <c r="I2991" s="8">
        <v>0.25000000000000006</v>
      </c>
      <c r="J2991" s="9">
        <v>1750</v>
      </c>
      <c r="K2991" s="10">
        <f t="shared" si="22"/>
        <v>437.50000000000011</v>
      </c>
      <c r="L2991" s="10">
        <f t="shared" si="23"/>
        <v>131.25000000000003</v>
      </c>
      <c r="M2991" s="11">
        <v>0.3</v>
      </c>
      <c r="O2991" s="16"/>
      <c r="P2991" s="14"/>
      <c r="Q2991" s="12"/>
      <c r="R2991" s="13"/>
    </row>
    <row r="2992" spans="1:18" ht="15.75" customHeight="1">
      <c r="A2992" s="1"/>
      <c r="B2992" s="6" t="s">
        <v>14</v>
      </c>
      <c r="C2992" s="6">
        <v>1185732</v>
      </c>
      <c r="D2992" s="7">
        <v>44353</v>
      </c>
      <c r="E2992" s="6" t="s">
        <v>33</v>
      </c>
      <c r="F2992" s="6" t="s">
        <v>106</v>
      </c>
      <c r="G2992" s="6" t="s">
        <v>107</v>
      </c>
      <c r="H2992" s="6" t="s">
        <v>21</v>
      </c>
      <c r="I2992" s="8">
        <v>0.35000000000000003</v>
      </c>
      <c r="J2992" s="9">
        <v>1750</v>
      </c>
      <c r="K2992" s="10">
        <f t="shared" si="22"/>
        <v>612.50000000000011</v>
      </c>
      <c r="L2992" s="10">
        <f t="shared" si="23"/>
        <v>306.25000000000006</v>
      </c>
      <c r="M2992" s="11">
        <v>0.5</v>
      </c>
      <c r="O2992" s="16"/>
      <c r="P2992" s="14"/>
      <c r="Q2992" s="12"/>
      <c r="R2992" s="13"/>
    </row>
    <row r="2993" spans="1:18" ht="15.75" customHeight="1">
      <c r="A2993" s="1"/>
      <c r="B2993" s="6" t="s">
        <v>14</v>
      </c>
      <c r="C2993" s="6">
        <v>1185732</v>
      </c>
      <c r="D2993" s="7">
        <v>44353</v>
      </c>
      <c r="E2993" s="6" t="s">
        <v>33</v>
      </c>
      <c r="F2993" s="6" t="s">
        <v>106</v>
      </c>
      <c r="G2993" s="6" t="s">
        <v>107</v>
      </c>
      <c r="H2993" s="6" t="s">
        <v>22</v>
      </c>
      <c r="I2993" s="8">
        <v>0.55000000000000004</v>
      </c>
      <c r="J2993" s="9">
        <v>3250</v>
      </c>
      <c r="K2993" s="10">
        <f t="shared" si="22"/>
        <v>1787.5000000000002</v>
      </c>
      <c r="L2993" s="10">
        <f t="shared" si="23"/>
        <v>715.00000000000011</v>
      </c>
      <c r="M2993" s="11">
        <v>0.4</v>
      </c>
      <c r="O2993" s="16"/>
      <c r="P2993" s="14"/>
      <c r="Q2993" s="12"/>
      <c r="R2993" s="13"/>
    </row>
    <row r="2994" spans="1:18" ht="15.75" customHeight="1">
      <c r="A2994" s="1"/>
      <c r="B2994" s="6" t="s">
        <v>14</v>
      </c>
      <c r="C2994" s="6">
        <v>1185732</v>
      </c>
      <c r="D2994" s="7">
        <v>44382</v>
      </c>
      <c r="E2994" s="6" t="s">
        <v>33</v>
      </c>
      <c r="F2994" s="6" t="s">
        <v>106</v>
      </c>
      <c r="G2994" s="6" t="s">
        <v>107</v>
      </c>
      <c r="H2994" s="6" t="s">
        <v>17</v>
      </c>
      <c r="I2994" s="8">
        <v>0.5</v>
      </c>
      <c r="J2994" s="9">
        <v>5500</v>
      </c>
      <c r="K2994" s="10">
        <f t="shared" si="22"/>
        <v>2750</v>
      </c>
      <c r="L2994" s="10">
        <f t="shared" si="23"/>
        <v>825</v>
      </c>
      <c r="M2994" s="11">
        <v>0.3</v>
      </c>
      <c r="O2994" s="16"/>
      <c r="P2994" s="14"/>
      <c r="Q2994" s="12"/>
      <c r="R2994" s="13"/>
    </row>
    <row r="2995" spans="1:18" ht="15.75" customHeight="1">
      <c r="A2995" s="1"/>
      <c r="B2995" s="6" t="s">
        <v>14</v>
      </c>
      <c r="C2995" s="6">
        <v>1185732</v>
      </c>
      <c r="D2995" s="7">
        <v>44382</v>
      </c>
      <c r="E2995" s="6" t="s">
        <v>33</v>
      </c>
      <c r="F2995" s="6" t="s">
        <v>106</v>
      </c>
      <c r="G2995" s="6" t="s">
        <v>107</v>
      </c>
      <c r="H2995" s="6" t="s">
        <v>18</v>
      </c>
      <c r="I2995" s="8">
        <v>0.45000000000000007</v>
      </c>
      <c r="J2995" s="9">
        <v>3000</v>
      </c>
      <c r="K2995" s="10">
        <f t="shared" si="22"/>
        <v>1350.0000000000002</v>
      </c>
      <c r="L2995" s="10">
        <f t="shared" si="23"/>
        <v>472.50000000000006</v>
      </c>
      <c r="M2995" s="11">
        <v>0.35</v>
      </c>
      <c r="O2995" s="16"/>
      <c r="P2995" s="14"/>
      <c r="Q2995" s="12"/>
      <c r="R2995" s="13"/>
    </row>
    <row r="2996" spans="1:18" ht="15.75" customHeight="1">
      <c r="A2996" s="1"/>
      <c r="B2996" s="6" t="s">
        <v>14</v>
      </c>
      <c r="C2996" s="6">
        <v>1185732</v>
      </c>
      <c r="D2996" s="7">
        <v>44382</v>
      </c>
      <c r="E2996" s="6" t="s">
        <v>33</v>
      </c>
      <c r="F2996" s="6" t="s">
        <v>106</v>
      </c>
      <c r="G2996" s="6" t="s">
        <v>107</v>
      </c>
      <c r="H2996" s="6" t="s">
        <v>19</v>
      </c>
      <c r="I2996" s="8">
        <v>0.4</v>
      </c>
      <c r="J2996" s="9">
        <v>2250</v>
      </c>
      <c r="K2996" s="10">
        <f t="shared" si="22"/>
        <v>900</v>
      </c>
      <c r="L2996" s="10">
        <f t="shared" si="23"/>
        <v>270</v>
      </c>
      <c r="M2996" s="11">
        <v>0.3</v>
      </c>
      <c r="O2996" s="16"/>
      <c r="P2996" s="14"/>
      <c r="Q2996" s="12"/>
      <c r="R2996" s="13"/>
    </row>
    <row r="2997" spans="1:18" ht="15.75" customHeight="1">
      <c r="A2997" s="1"/>
      <c r="B2997" s="6" t="s">
        <v>14</v>
      </c>
      <c r="C2997" s="6">
        <v>1185732</v>
      </c>
      <c r="D2997" s="7">
        <v>44382</v>
      </c>
      <c r="E2997" s="6" t="s">
        <v>33</v>
      </c>
      <c r="F2997" s="6" t="s">
        <v>106</v>
      </c>
      <c r="G2997" s="6" t="s">
        <v>107</v>
      </c>
      <c r="H2997" s="6" t="s">
        <v>20</v>
      </c>
      <c r="I2997" s="8">
        <v>0.4</v>
      </c>
      <c r="J2997" s="9">
        <v>1750</v>
      </c>
      <c r="K2997" s="10">
        <f t="shared" si="22"/>
        <v>700</v>
      </c>
      <c r="L2997" s="10">
        <f t="shared" si="23"/>
        <v>210</v>
      </c>
      <c r="M2997" s="11">
        <v>0.3</v>
      </c>
      <c r="O2997" s="16"/>
      <c r="P2997" s="14"/>
      <c r="Q2997" s="12"/>
      <c r="R2997" s="13"/>
    </row>
    <row r="2998" spans="1:18" ht="15.75" customHeight="1">
      <c r="A2998" s="1"/>
      <c r="B2998" s="6" t="s">
        <v>14</v>
      </c>
      <c r="C2998" s="6">
        <v>1185732</v>
      </c>
      <c r="D2998" s="7">
        <v>44382</v>
      </c>
      <c r="E2998" s="6" t="s">
        <v>33</v>
      </c>
      <c r="F2998" s="6" t="s">
        <v>106</v>
      </c>
      <c r="G2998" s="6" t="s">
        <v>107</v>
      </c>
      <c r="H2998" s="6" t="s">
        <v>21</v>
      </c>
      <c r="I2998" s="8">
        <v>0.5</v>
      </c>
      <c r="J2998" s="9">
        <v>2000</v>
      </c>
      <c r="K2998" s="10">
        <f t="shared" si="22"/>
        <v>1000</v>
      </c>
      <c r="L2998" s="10">
        <f t="shared" si="23"/>
        <v>500</v>
      </c>
      <c r="M2998" s="11">
        <v>0.5</v>
      </c>
      <c r="O2998" s="16"/>
      <c r="P2998" s="14"/>
      <c r="Q2998" s="12"/>
      <c r="R2998" s="13"/>
    </row>
    <row r="2999" spans="1:18" ht="15.75" customHeight="1">
      <c r="A2999" s="1"/>
      <c r="B2999" s="6" t="s">
        <v>14</v>
      </c>
      <c r="C2999" s="6">
        <v>1185732</v>
      </c>
      <c r="D2999" s="7">
        <v>44382</v>
      </c>
      <c r="E2999" s="6" t="s">
        <v>33</v>
      </c>
      <c r="F2999" s="6" t="s">
        <v>106</v>
      </c>
      <c r="G2999" s="6" t="s">
        <v>107</v>
      </c>
      <c r="H2999" s="6" t="s">
        <v>22</v>
      </c>
      <c r="I2999" s="8">
        <v>0.55000000000000004</v>
      </c>
      <c r="J2999" s="9">
        <v>3750</v>
      </c>
      <c r="K2999" s="10">
        <f t="shared" si="22"/>
        <v>2062.5</v>
      </c>
      <c r="L2999" s="10">
        <f t="shared" si="23"/>
        <v>825</v>
      </c>
      <c r="M2999" s="11">
        <v>0.4</v>
      </c>
      <c r="O2999" s="16"/>
      <c r="P2999" s="14"/>
      <c r="Q2999" s="12"/>
      <c r="R2999" s="13"/>
    </row>
    <row r="3000" spans="1:18" ht="15.75" customHeight="1">
      <c r="A3000" s="1"/>
      <c r="B3000" s="6" t="s">
        <v>14</v>
      </c>
      <c r="C3000" s="6">
        <v>1185732</v>
      </c>
      <c r="D3000" s="7">
        <v>44414</v>
      </c>
      <c r="E3000" s="6" t="s">
        <v>33</v>
      </c>
      <c r="F3000" s="6" t="s">
        <v>106</v>
      </c>
      <c r="G3000" s="6" t="s">
        <v>107</v>
      </c>
      <c r="H3000" s="6" t="s">
        <v>17</v>
      </c>
      <c r="I3000" s="8">
        <v>0.5</v>
      </c>
      <c r="J3000" s="9">
        <v>5250</v>
      </c>
      <c r="K3000" s="10">
        <f t="shared" si="22"/>
        <v>2625</v>
      </c>
      <c r="L3000" s="10">
        <f t="shared" si="23"/>
        <v>787.5</v>
      </c>
      <c r="M3000" s="11">
        <v>0.3</v>
      </c>
      <c r="O3000" s="16"/>
      <c r="P3000" s="14"/>
      <c r="Q3000" s="12"/>
      <c r="R3000" s="13"/>
    </row>
    <row r="3001" spans="1:18" ht="15.75" customHeight="1">
      <c r="A3001" s="1"/>
      <c r="B3001" s="6" t="s">
        <v>14</v>
      </c>
      <c r="C3001" s="6">
        <v>1185732</v>
      </c>
      <c r="D3001" s="7">
        <v>44414</v>
      </c>
      <c r="E3001" s="6" t="s">
        <v>33</v>
      </c>
      <c r="F3001" s="6" t="s">
        <v>106</v>
      </c>
      <c r="G3001" s="6" t="s">
        <v>107</v>
      </c>
      <c r="H3001" s="6" t="s">
        <v>18</v>
      </c>
      <c r="I3001" s="8">
        <v>0.45000000000000007</v>
      </c>
      <c r="J3001" s="9">
        <v>3000</v>
      </c>
      <c r="K3001" s="10">
        <f t="shared" si="22"/>
        <v>1350.0000000000002</v>
      </c>
      <c r="L3001" s="10">
        <f t="shared" si="23"/>
        <v>472.50000000000006</v>
      </c>
      <c r="M3001" s="11">
        <v>0.35</v>
      </c>
      <c r="O3001" s="16"/>
      <c r="P3001" s="14"/>
      <c r="Q3001" s="12"/>
      <c r="R3001" s="13"/>
    </row>
    <row r="3002" spans="1:18" ht="15.75" customHeight="1">
      <c r="A3002" s="1"/>
      <c r="B3002" s="6" t="s">
        <v>14</v>
      </c>
      <c r="C3002" s="6">
        <v>1185732</v>
      </c>
      <c r="D3002" s="7">
        <v>44414</v>
      </c>
      <c r="E3002" s="6" t="s">
        <v>33</v>
      </c>
      <c r="F3002" s="6" t="s">
        <v>106</v>
      </c>
      <c r="G3002" s="6" t="s">
        <v>107</v>
      </c>
      <c r="H3002" s="6" t="s">
        <v>19</v>
      </c>
      <c r="I3002" s="8">
        <v>0.4</v>
      </c>
      <c r="J3002" s="9">
        <v>2250</v>
      </c>
      <c r="K3002" s="10">
        <f t="shared" si="22"/>
        <v>900</v>
      </c>
      <c r="L3002" s="10">
        <f t="shared" si="23"/>
        <v>270</v>
      </c>
      <c r="M3002" s="11">
        <v>0.3</v>
      </c>
      <c r="O3002" s="16"/>
      <c r="P3002" s="14"/>
      <c r="Q3002" s="12"/>
      <c r="R3002" s="13"/>
    </row>
    <row r="3003" spans="1:18" ht="15.75" customHeight="1">
      <c r="A3003" s="1"/>
      <c r="B3003" s="6" t="s">
        <v>14</v>
      </c>
      <c r="C3003" s="6">
        <v>1185732</v>
      </c>
      <c r="D3003" s="7">
        <v>44414</v>
      </c>
      <c r="E3003" s="6" t="s">
        <v>33</v>
      </c>
      <c r="F3003" s="6" t="s">
        <v>106</v>
      </c>
      <c r="G3003" s="6" t="s">
        <v>107</v>
      </c>
      <c r="H3003" s="6" t="s">
        <v>20</v>
      </c>
      <c r="I3003" s="8">
        <v>0.4</v>
      </c>
      <c r="J3003" s="9">
        <v>2000</v>
      </c>
      <c r="K3003" s="10">
        <f t="shared" si="22"/>
        <v>800</v>
      </c>
      <c r="L3003" s="10">
        <f t="shared" si="23"/>
        <v>240</v>
      </c>
      <c r="M3003" s="11">
        <v>0.3</v>
      </c>
      <c r="O3003" s="16"/>
      <c r="P3003" s="14"/>
      <c r="Q3003" s="12"/>
      <c r="R3003" s="13"/>
    </row>
    <row r="3004" spans="1:18" ht="15.75" customHeight="1">
      <c r="A3004" s="1"/>
      <c r="B3004" s="6" t="s">
        <v>14</v>
      </c>
      <c r="C3004" s="6">
        <v>1185732</v>
      </c>
      <c r="D3004" s="7">
        <v>44414</v>
      </c>
      <c r="E3004" s="6" t="s">
        <v>33</v>
      </c>
      <c r="F3004" s="6" t="s">
        <v>106</v>
      </c>
      <c r="G3004" s="6" t="s">
        <v>107</v>
      </c>
      <c r="H3004" s="6" t="s">
        <v>21</v>
      </c>
      <c r="I3004" s="8">
        <v>0.5</v>
      </c>
      <c r="J3004" s="9">
        <v>1750</v>
      </c>
      <c r="K3004" s="10">
        <f t="shared" si="22"/>
        <v>875</v>
      </c>
      <c r="L3004" s="10">
        <f t="shared" si="23"/>
        <v>437.5</v>
      </c>
      <c r="M3004" s="11">
        <v>0.5</v>
      </c>
      <c r="O3004" s="16"/>
      <c r="P3004" s="14"/>
      <c r="Q3004" s="12"/>
      <c r="R3004" s="13"/>
    </row>
    <row r="3005" spans="1:18" ht="15.75" customHeight="1">
      <c r="A3005" s="1"/>
      <c r="B3005" s="6" t="s">
        <v>14</v>
      </c>
      <c r="C3005" s="6">
        <v>1185732</v>
      </c>
      <c r="D3005" s="7">
        <v>44414</v>
      </c>
      <c r="E3005" s="6" t="s">
        <v>33</v>
      </c>
      <c r="F3005" s="6" t="s">
        <v>106</v>
      </c>
      <c r="G3005" s="6" t="s">
        <v>107</v>
      </c>
      <c r="H3005" s="6" t="s">
        <v>22</v>
      </c>
      <c r="I3005" s="8">
        <v>0.55000000000000004</v>
      </c>
      <c r="J3005" s="9">
        <v>3500</v>
      </c>
      <c r="K3005" s="10">
        <f t="shared" si="22"/>
        <v>1925.0000000000002</v>
      </c>
      <c r="L3005" s="10">
        <f t="shared" si="23"/>
        <v>770.00000000000011</v>
      </c>
      <c r="M3005" s="11">
        <v>0.4</v>
      </c>
      <c r="O3005" s="16"/>
      <c r="P3005" s="14"/>
      <c r="Q3005" s="12"/>
      <c r="R3005" s="13"/>
    </row>
    <row r="3006" spans="1:18" ht="15.75" customHeight="1">
      <c r="A3006" s="1"/>
      <c r="B3006" s="6" t="s">
        <v>14</v>
      </c>
      <c r="C3006" s="6">
        <v>1185732</v>
      </c>
      <c r="D3006" s="7">
        <v>44446</v>
      </c>
      <c r="E3006" s="6" t="s">
        <v>33</v>
      </c>
      <c r="F3006" s="6" t="s">
        <v>106</v>
      </c>
      <c r="G3006" s="6" t="s">
        <v>107</v>
      </c>
      <c r="H3006" s="6" t="s">
        <v>17</v>
      </c>
      <c r="I3006" s="8">
        <v>0.35000000000000003</v>
      </c>
      <c r="J3006" s="9">
        <v>4750</v>
      </c>
      <c r="K3006" s="10">
        <f t="shared" si="22"/>
        <v>1662.5000000000002</v>
      </c>
      <c r="L3006" s="10">
        <f t="shared" si="23"/>
        <v>498.75000000000006</v>
      </c>
      <c r="M3006" s="11">
        <v>0.3</v>
      </c>
      <c r="O3006" s="16"/>
      <c r="P3006" s="14"/>
      <c r="Q3006" s="12"/>
      <c r="R3006" s="13"/>
    </row>
    <row r="3007" spans="1:18" ht="15.75" customHeight="1">
      <c r="A3007" s="1"/>
      <c r="B3007" s="6" t="s">
        <v>14</v>
      </c>
      <c r="C3007" s="6">
        <v>1185732</v>
      </c>
      <c r="D3007" s="7">
        <v>44446</v>
      </c>
      <c r="E3007" s="6" t="s">
        <v>33</v>
      </c>
      <c r="F3007" s="6" t="s">
        <v>106</v>
      </c>
      <c r="G3007" s="6" t="s">
        <v>107</v>
      </c>
      <c r="H3007" s="6" t="s">
        <v>18</v>
      </c>
      <c r="I3007" s="8">
        <v>0.3000000000000001</v>
      </c>
      <c r="J3007" s="9">
        <v>2750</v>
      </c>
      <c r="K3007" s="10">
        <f t="shared" si="22"/>
        <v>825.00000000000023</v>
      </c>
      <c r="L3007" s="10">
        <f t="shared" si="23"/>
        <v>288.75000000000006</v>
      </c>
      <c r="M3007" s="11">
        <v>0.35</v>
      </c>
      <c r="O3007" s="16"/>
      <c r="P3007" s="14"/>
      <c r="Q3007" s="12"/>
      <c r="R3007" s="13"/>
    </row>
    <row r="3008" spans="1:18" ht="15.75" customHeight="1">
      <c r="A3008" s="1"/>
      <c r="B3008" s="6" t="s">
        <v>14</v>
      </c>
      <c r="C3008" s="6">
        <v>1185732</v>
      </c>
      <c r="D3008" s="7">
        <v>44446</v>
      </c>
      <c r="E3008" s="6" t="s">
        <v>33</v>
      </c>
      <c r="F3008" s="6" t="s">
        <v>106</v>
      </c>
      <c r="G3008" s="6" t="s">
        <v>107</v>
      </c>
      <c r="H3008" s="6" t="s">
        <v>19</v>
      </c>
      <c r="I3008" s="8">
        <v>0.25000000000000006</v>
      </c>
      <c r="J3008" s="9">
        <v>1750</v>
      </c>
      <c r="K3008" s="10">
        <f t="shared" si="22"/>
        <v>437.50000000000011</v>
      </c>
      <c r="L3008" s="10">
        <f t="shared" si="23"/>
        <v>131.25000000000003</v>
      </c>
      <c r="M3008" s="11">
        <v>0.3</v>
      </c>
      <c r="O3008" s="16"/>
      <c r="P3008" s="14"/>
      <c r="Q3008" s="12"/>
      <c r="R3008" s="13"/>
    </row>
    <row r="3009" spans="1:18" ht="15.75" customHeight="1">
      <c r="A3009" s="1"/>
      <c r="B3009" s="6" t="s">
        <v>14</v>
      </c>
      <c r="C3009" s="6">
        <v>1185732</v>
      </c>
      <c r="D3009" s="7">
        <v>44446</v>
      </c>
      <c r="E3009" s="6" t="s">
        <v>33</v>
      </c>
      <c r="F3009" s="6" t="s">
        <v>106</v>
      </c>
      <c r="G3009" s="6" t="s">
        <v>107</v>
      </c>
      <c r="H3009" s="6" t="s">
        <v>20</v>
      </c>
      <c r="I3009" s="8">
        <v>0.25000000000000006</v>
      </c>
      <c r="J3009" s="9">
        <v>1500</v>
      </c>
      <c r="K3009" s="10">
        <f t="shared" si="22"/>
        <v>375.00000000000006</v>
      </c>
      <c r="L3009" s="10">
        <f t="shared" si="23"/>
        <v>112.50000000000001</v>
      </c>
      <c r="M3009" s="11">
        <v>0.3</v>
      </c>
      <c r="O3009" s="16"/>
      <c r="P3009" s="14"/>
      <c r="Q3009" s="12"/>
      <c r="R3009" s="13"/>
    </row>
    <row r="3010" spans="1:18" ht="15.75" customHeight="1">
      <c r="A3010" s="1"/>
      <c r="B3010" s="6" t="s">
        <v>14</v>
      </c>
      <c r="C3010" s="6">
        <v>1185732</v>
      </c>
      <c r="D3010" s="7">
        <v>44446</v>
      </c>
      <c r="E3010" s="6" t="s">
        <v>33</v>
      </c>
      <c r="F3010" s="6" t="s">
        <v>106</v>
      </c>
      <c r="G3010" s="6" t="s">
        <v>107</v>
      </c>
      <c r="H3010" s="6" t="s">
        <v>21</v>
      </c>
      <c r="I3010" s="8">
        <v>0.35000000000000003</v>
      </c>
      <c r="J3010" s="9">
        <v>1500</v>
      </c>
      <c r="K3010" s="10">
        <f t="shared" si="22"/>
        <v>525</v>
      </c>
      <c r="L3010" s="10">
        <f t="shared" si="23"/>
        <v>262.5</v>
      </c>
      <c r="M3010" s="11">
        <v>0.5</v>
      </c>
      <c r="O3010" s="16"/>
      <c r="P3010" s="14"/>
      <c r="Q3010" s="12"/>
      <c r="R3010" s="13"/>
    </row>
    <row r="3011" spans="1:18" ht="15.75" customHeight="1">
      <c r="A3011" s="1"/>
      <c r="B3011" s="6" t="s">
        <v>14</v>
      </c>
      <c r="C3011" s="6">
        <v>1185732</v>
      </c>
      <c r="D3011" s="7">
        <v>44446</v>
      </c>
      <c r="E3011" s="6" t="s">
        <v>33</v>
      </c>
      <c r="F3011" s="6" t="s">
        <v>106</v>
      </c>
      <c r="G3011" s="6" t="s">
        <v>107</v>
      </c>
      <c r="H3011" s="6" t="s">
        <v>22</v>
      </c>
      <c r="I3011" s="8">
        <v>0.4</v>
      </c>
      <c r="J3011" s="9">
        <v>2250</v>
      </c>
      <c r="K3011" s="10">
        <f t="shared" si="22"/>
        <v>900</v>
      </c>
      <c r="L3011" s="10">
        <f t="shared" si="23"/>
        <v>360</v>
      </c>
      <c r="M3011" s="11">
        <v>0.4</v>
      </c>
      <c r="O3011" s="16"/>
      <c r="P3011" s="14"/>
      <c r="Q3011" s="12"/>
      <c r="R3011" s="13"/>
    </row>
    <row r="3012" spans="1:18" ht="15.75" customHeight="1">
      <c r="A3012" s="1"/>
      <c r="B3012" s="6" t="s">
        <v>14</v>
      </c>
      <c r="C3012" s="6">
        <v>1185732</v>
      </c>
      <c r="D3012" s="7">
        <v>44475</v>
      </c>
      <c r="E3012" s="6" t="s">
        <v>33</v>
      </c>
      <c r="F3012" s="6" t="s">
        <v>106</v>
      </c>
      <c r="G3012" s="6" t="s">
        <v>107</v>
      </c>
      <c r="H3012" s="6" t="s">
        <v>17</v>
      </c>
      <c r="I3012" s="8">
        <v>0.44999999999999996</v>
      </c>
      <c r="J3012" s="9">
        <v>4000</v>
      </c>
      <c r="K3012" s="10">
        <f t="shared" si="22"/>
        <v>1799.9999999999998</v>
      </c>
      <c r="L3012" s="10">
        <f t="shared" si="23"/>
        <v>539.99999999999989</v>
      </c>
      <c r="M3012" s="11">
        <v>0.3</v>
      </c>
      <c r="O3012" s="16"/>
      <c r="P3012" s="14"/>
      <c r="Q3012" s="12"/>
      <c r="R3012" s="13"/>
    </row>
    <row r="3013" spans="1:18" ht="15.75" customHeight="1">
      <c r="A3013" s="1"/>
      <c r="B3013" s="6" t="s">
        <v>14</v>
      </c>
      <c r="C3013" s="6">
        <v>1185732</v>
      </c>
      <c r="D3013" s="7">
        <v>44475</v>
      </c>
      <c r="E3013" s="6" t="s">
        <v>33</v>
      </c>
      <c r="F3013" s="6" t="s">
        <v>106</v>
      </c>
      <c r="G3013" s="6" t="s">
        <v>107</v>
      </c>
      <c r="H3013" s="6" t="s">
        <v>18</v>
      </c>
      <c r="I3013" s="8">
        <v>0.35000000000000003</v>
      </c>
      <c r="J3013" s="9">
        <v>2500</v>
      </c>
      <c r="K3013" s="10">
        <f t="shared" si="22"/>
        <v>875.00000000000011</v>
      </c>
      <c r="L3013" s="10">
        <f t="shared" si="23"/>
        <v>306.25</v>
      </c>
      <c r="M3013" s="11">
        <v>0.35</v>
      </c>
      <c r="O3013" s="16"/>
      <c r="P3013" s="14"/>
      <c r="Q3013" s="12"/>
      <c r="R3013" s="13"/>
    </row>
    <row r="3014" spans="1:18" ht="15.75" customHeight="1">
      <c r="A3014" s="1"/>
      <c r="B3014" s="6" t="s">
        <v>14</v>
      </c>
      <c r="C3014" s="6">
        <v>1185732</v>
      </c>
      <c r="D3014" s="7">
        <v>44475</v>
      </c>
      <c r="E3014" s="6" t="s">
        <v>33</v>
      </c>
      <c r="F3014" s="6" t="s">
        <v>106</v>
      </c>
      <c r="G3014" s="6" t="s">
        <v>107</v>
      </c>
      <c r="H3014" s="6" t="s">
        <v>19</v>
      </c>
      <c r="I3014" s="8">
        <v>0.35000000000000003</v>
      </c>
      <c r="J3014" s="9">
        <v>1500</v>
      </c>
      <c r="K3014" s="10">
        <f t="shared" si="22"/>
        <v>525</v>
      </c>
      <c r="L3014" s="10">
        <f t="shared" si="23"/>
        <v>157.5</v>
      </c>
      <c r="M3014" s="11">
        <v>0.3</v>
      </c>
      <c r="O3014" s="16"/>
      <c r="P3014" s="14"/>
      <c r="Q3014" s="12"/>
      <c r="R3014" s="13"/>
    </row>
    <row r="3015" spans="1:18" ht="15.75" customHeight="1">
      <c r="A3015" s="1"/>
      <c r="B3015" s="6" t="s">
        <v>14</v>
      </c>
      <c r="C3015" s="6">
        <v>1185732</v>
      </c>
      <c r="D3015" s="7">
        <v>44475</v>
      </c>
      <c r="E3015" s="6" t="s">
        <v>33</v>
      </c>
      <c r="F3015" s="6" t="s">
        <v>106</v>
      </c>
      <c r="G3015" s="6" t="s">
        <v>107</v>
      </c>
      <c r="H3015" s="6" t="s">
        <v>20</v>
      </c>
      <c r="I3015" s="8">
        <v>0.35000000000000003</v>
      </c>
      <c r="J3015" s="9">
        <v>1250</v>
      </c>
      <c r="K3015" s="10">
        <f t="shared" si="22"/>
        <v>437.50000000000006</v>
      </c>
      <c r="L3015" s="10">
        <f t="shared" si="23"/>
        <v>131.25</v>
      </c>
      <c r="M3015" s="11">
        <v>0.3</v>
      </c>
      <c r="O3015" s="16"/>
      <c r="P3015" s="14"/>
      <c r="Q3015" s="12"/>
      <c r="R3015" s="13"/>
    </row>
    <row r="3016" spans="1:18" ht="15.75" customHeight="1">
      <c r="A3016" s="1"/>
      <c r="B3016" s="6" t="s">
        <v>14</v>
      </c>
      <c r="C3016" s="6">
        <v>1185732</v>
      </c>
      <c r="D3016" s="7">
        <v>44475</v>
      </c>
      <c r="E3016" s="6" t="s">
        <v>33</v>
      </c>
      <c r="F3016" s="6" t="s">
        <v>106</v>
      </c>
      <c r="G3016" s="6" t="s">
        <v>107</v>
      </c>
      <c r="H3016" s="6" t="s">
        <v>21</v>
      </c>
      <c r="I3016" s="8">
        <v>0.44999999999999996</v>
      </c>
      <c r="J3016" s="9">
        <v>1250</v>
      </c>
      <c r="K3016" s="10">
        <f t="shared" si="22"/>
        <v>562.5</v>
      </c>
      <c r="L3016" s="10">
        <f t="shared" si="23"/>
        <v>281.25</v>
      </c>
      <c r="M3016" s="11">
        <v>0.5</v>
      </c>
      <c r="O3016" s="16"/>
      <c r="P3016" s="14"/>
      <c r="Q3016" s="12"/>
      <c r="R3016" s="13"/>
    </row>
    <row r="3017" spans="1:18" ht="15.75" customHeight="1">
      <c r="A3017" s="1"/>
      <c r="B3017" s="6" t="s">
        <v>14</v>
      </c>
      <c r="C3017" s="6">
        <v>1185732</v>
      </c>
      <c r="D3017" s="7">
        <v>44475</v>
      </c>
      <c r="E3017" s="6" t="s">
        <v>33</v>
      </c>
      <c r="F3017" s="6" t="s">
        <v>106</v>
      </c>
      <c r="G3017" s="6" t="s">
        <v>107</v>
      </c>
      <c r="H3017" s="6" t="s">
        <v>22</v>
      </c>
      <c r="I3017" s="8">
        <v>0.49999999999999983</v>
      </c>
      <c r="J3017" s="9">
        <v>2500</v>
      </c>
      <c r="K3017" s="10">
        <f t="shared" si="22"/>
        <v>1249.9999999999995</v>
      </c>
      <c r="L3017" s="10">
        <f t="shared" si="23"/>
        <v>499.99999999999983</v>
      </c>
      <c r="M3017" s="11">
        <v>0.4</v>
      </c>
      <c r="O3017" s="16"/>
      <c r="P3017" s="14"/>
      <c r="Q3017" s="12"/>
      <c r="R3017" s="13"/>
    </row>
    <row r="3018" spans="1:18" ht="15.75" customHeight="1">
      <c r="A3018" s="1"/>
      <c r="B3018" s="6" t="s">
        <v>14</v>
      </c>
      <c r="C3018" s="6">
        <v>1185732</v>
      </c>
      <c r="D3018" s="7">
        <v>44506</v>
      </c>
      <c r="E3018" s="6" t="s">
        <v>33</v>
      </c>
      <c r="F3018" s="6" t="s">
        <v>106</v>
      </c>
      <c r="G3018" s="6" t="s">
        <v>107</v>
      </c>
      <c r="H3018" s="6" t="s">
        <v>17</v>
      </c>
      <c r="I3018" s="8">
        <v>0.44999999999999996</v>
      </c>
      <c r="J3018" s="9">
        <v>4000</v>
      </c>
      <c r="K3018" s="10">
        <f t="shared" si="22"/>
        <v>1799.9999999999998</v>
      </c>
      <c r="L3018" s="10">
        <f t="shared" si="23"/>
        <v>539.99999999999989</v>
      </c>
      <c r="M3018" s="11">
        <v>0.3</v>
      </c>
      <c r="O3018" s="16"/>
      <c r="P3018" s="14"/>
      <c r="Q3018" s="12"/>
      <c r="R3018" s="13"/>
    </row>
    <row r="3019" spans="1:18" ht="15.75" customHeight="1">
      <c r="A3019" s="1"/>
      <c r="B3019" s="6" t="s">
        <v>14</v>
      </c>
      <c r="C3019" s="6">
        <v>1185732</v>
      </c>
      <c r="D3019" s="7">
        <v>44506</v>
      </c>
      <c r="E3019" s="6" t="s">
        <v>33</v>
      </c>
      <c r="F3019" s="6" t="s">
        <v>106</v>
      </c>
      <c r="G3019" s="6" t="s">
        <v>107</v>
      </c>
      <c r="H3019" s="6" t="s">
        <v>18</v>
      </c>
      <c r="I3019" s="8">
        <v>0.35000000000000003</v>
      </c>
      <c r="J3019" s="9">
        <v>2750</v>
      </c>
      <c r="K3019" s="10">
        <f t="shared" si="22"/>
        <v>962.50000000000011</v>
      </c>
      <c r="L3019" s="10">
        <f t="shared" si="23"/>
        <v>336.875</v>
      </c>
      <c r="M3019" s="11">
        <v>0.35</v>
      </c>
      <c r="O3019" s="16"/>
      <c r="P3019" s="14"/>
      <c r="Q3019" s="12"/>
      <c r="R3019" s="13"/>
    </row>
    <row r="3020" spans="1:18" ht="15.75" customHeight="1">
      <c r="A3020" s="1"/>
      <c r="B3020" s="6" t="s">
        <v>14</v>
      </c>
      <c r="C3020" s="6">
        <v>1185732</v>
      </c>
      <c r="D3020" s="7">
        <v>44506</v>
      </c>
      <c r="E3020" s="6" t="s">
        <v>33</v>
      </c>
      <c r="F3020" s="6" t="s">
        <v>106</v>
      </c>
      <c r="G3020" s="6" t="s">
        <v>107</v>
      </c>
      <c r="H3020" s="6" t="s">
        <v>19</v>
      </c>
      <c r="I3020" s="8">
        <v>0.35000000000000003</v>
      </c>
      <c r="J3020" s="9">
        <v>2200</v>
      </c>
      <c r="K3020" s="10">
        <f t="shared" si="22"/>
        <v>770.00000000000011</v>
      </c>
      <c r="L3020" s="10">
        <f t="shared" si="23"/>
        <v>231.00000000000003</v>
      </c>
      <c r="M3020" s="11">
        <v>0.3</v>
      </c>
      <c r="O3020" s="16"/>
      <c r="P3020" s="14"/>
      <c r="Q3020" s="12"/>
      <c r="R3020" s="13"/>
    </row>
    <row r="3021" spans="1:18" ht="15.75" customHeight="1">
      <c r="A3021" s="1"/>
      <c r="B3021" s="6" t="s">
        <v>14</v>
      </c>
      <c r="C3021" s="6">
        <v>1185732</v>
      </c>
      <c r="D3021" s="7">
        <v>44506</v>
      </c>
      <c r="E3021" s="6" t="s">
        <v>33</v>
      </c>
      <c r="F3021" s="6" t="s">
        <v>106</v>
      </c>
      <c r="G3021" s="6" t="s">
        <v>107</v>
      </c>
      <c r="H3021" s="6" t="s">
        <v>20</v>
      </c>
      <c r="I3021" s="8">
        <v>0.35000000000000003</v>
      </c>
      <c r="J3021" s="9">
        <v>2000</v>
      </c>
      <c r="K3021" s="10">
        <f t="shared" si="22"/>
        <v>700.00000000000011</v>
      </c>
      <c r="L3021" s="10">
        <f t="shared" si="23"/>
        <v>210.00000000000003</v>
      </c>
      <c r="M3021" s="11">
        <v>0.3</v>
      </c>
      <c r="O3021" s="16"/>
      <c r="P3021" s="14"/>
      <c r="Q3021" s="12"/>
      <c r="R3021" s="13"/>
    </row>
    <row r="3022" spans="1:18" ht="15.75" customHeight="1">
      <c r="A3022" s="1"/>
      <c r="B3022" s="6" t="s">
        <v>14</v>
      </c>
      <c r="C3022" s="6">
        <v>1185732</v>
      </c>
      <c r="D3022" s="7">
        <v>44506</v>
      </c>
      <c r="E3022" s="6" t="s">
        <v>33</v>
      </c>
      <c r="F3022" s="6" t="s">
        <v>106</v>
      </c>
      <c r="G3022" s="6" t="s">
        <v>107</v>
      </c>
      <c r="H3022" s="6" t="s">
        <v>21</v>
      </c>
      <c r="I3022" s="8">
        <v>0.6</v>
      </c>
      <c r="J3022" s="9">
        <v>1750</v>
      </c>
      <c r="K3022" s="10">
        <f t="shared" si="22"/>
        <v>1050</v>
      </c>
      <c r="L3022" s="10">
        <f t="shared" si="23"/>
        <v>525</v>
      </c>
      <c r="M3022" s="11">
        <v>0.5</v>
      </c>
      <c r="O3022" s="16"/>
      <c r="P3022" s="14"/>
      <c r="Q3022" s="12"/>
      <c r="R3022" s="13"/>
    </row>
    <row r="3023" spans="1:18" ht="15.75" customHeight="1">
      <c r="A3023" s="1"/>
      <c r="B3023" s="6" t="s">
        <v>14</v>
      </c>
      <c r="C3023" s="6">
        <v>1185732</v>
      </c>
      <c r="D3023" s="7">
        <v>44506</v>
      </c>
      <c r="E3023" s="6" t="s">
        <v>33</v>
      </c>
      <c r="F3023" s="6" t="s">
        <v>106</v>
      </c>
      <c r="G3023" s="6" t="s">
        <v>107</v>
      </c>
      <c r="H3023" s="6" t="s">
        <v>22</v>
      </c>
      <c r="I3023" s="8">
        <v>0.64999999999999991</v>
      </c>
      <c r="J3023" s="9">
        <v>2750</v>
      </c>
      <c r="K3023" s="10">
        <f t="shared" si="22"/>
        <v>1787.4999999999998</v>
      </c>
      <c r="L3023" s="10">
        <f t="shared" si="23"/>
        <v>715</v>
      </c>
      <c r="M3023" s="11">
        <v>0.4</v>
      </c>
      <c r="O3023" s="16"/>
      <c r="P3023" s="14"/>
      <c r="Q3023" s="12"/>
      <c r="R3023" s="13"/>
    </row>
    <row r="3024" spans="1:18" ht="15.75" customHeight="1">
      <c r="A3024" s="1"/>
      <c r="B3024" s="6" t="s">
        <v>14</v>
      </c>
      <c r="C3024" s="6">
        <v>1185732</v>
      </c>
      <c r="D3024" s="7">
        <v>44535</v>
      </c>
      <c r="E3024" s="6" t="s">
        <v>33</v>
      </c>
      <c r="F3024" s="6" t="s">
        <v>106</v>
      </c>
      <c r="G3024" s="6" t="s">
        <v>107</v>
      </c>
      <c r="H3024" s="6" t="s">
        <v>17</v>
      </c>
      <c r="I3024" s="8">
        <v>0.6</v>
      </c>
      <c r="J3024" s="9">
        <v>5250</v>
      </c>
      <c r="K3024" s="10">
        <f t="shared" si="22"/>
        <v>3150</v>
      </c>
      <c r="L3024" s="10">
        <f t="shared" si="23"/>
        <v>945</v>
      </c>
      <c r="M3024" s="11">
        <v>0.3</v>
      </c>
      <c r="O3024" s="16"/>
      <c r="P3024" s="14"/>
      <c r="Q3024" s="12"/>
      <c r="R3024" s="13"/>
    </row>
    <row r="3025" spans="1:18" ht="15.75" customHeight="1">
      <c r="A3025" s="1"/>
      <c r="B3025" s="6" t="s">
        <v>14</v>
      </c>
      <c r="C3025" s="6">
        <v>1185732</v>
      </c>
      <c r="D3025" s="7">
        <v>44535</v>
      </c>
      <c r="E3025" s="6" t="s">
        <v>33</v>
      </c>
      <c r="F3025" s="6" t="s">
        <v>106</v>
      </c>
      <c r="G3025" s="6" t="s">
        <v>107</v>
      </c>
      <c r="H3025" s="6" t="s">
        <v>18</v>
      </c>
      <c r="I3025" s="8">
        <v>0.5</v>
      </c>
      <c r="J3025" s="9">
        <v>3250</v>
      </c>
      <c r="K3025" s="10">
        <f t="shared" si="22"/>
        <v>1625</v>
      </c>
      <c r="L3025" s="10">
        <f t="shared" si="23"/>
        <v>568.75</v>
      </c>
      <c r="M3025" s="11">
        <v>0.35</v>
      </c>
      <c r="O3025" s="16"/>
      <c r="P3025" s="14"/>
      <c r="Q3025" s="12"/>
      <c r="R3025" s="13"/>
    </row>
    <row r="3026" spans="1:18" ht="15.75" customHeight="1">
      <c r="A3026" s="1"/>
      <c r="B3026" s="6" t="s">
        <v>14</v>
      </c>
      <c r="C3026" s="6">
        <v>1185732</v>
      </c>
      <c r="D3026" s="7">
        <v>44535</v>
      </c>
      <c r="E3026" s="6" t="s">
        <v>33</v>
      </c>
      <c r="F3026" s="6" t="s">
        <v>106</v>
      </c>
      <c r="G3026" s="6" t="s">
        <v>107</v>
      </c>
      <c r="H3026" s="6" t="s">
        <v>19</v>
      </c>
      <c r="I3026" s="8">
        <v>0.5</v>
      </c>
      <c r="J3026" s="9">
        <v>2750</v>
      </c>
      <c r="K3026" s="10">
        <f t="shared" si="22"/>
        <v>1375</v>
      </c>
      <c r="L3026" s="10">
        <f t="shared" si="23"/>
        <v>412.5</v>
      </c>
      <c r="M3026" s="11">
        <v>0.3</v>
      </c>
      <c r="O3026" s="16"/>
      <c r="P3026" s="14"/>
      <c r="Q3026" s="12"/>
      <c r="R3026" s="13"/>
    </row>
    <row r="3027" spans="1:18" ht="15.75" customHeight="1">
      <c r="A3027" s="1"/>
      <c r="B3027" s="6" t="s">
        <v>14</v>
      </c>
      <c r="C3027" s="6">
        <v>1185732</v>
      </c>
      <c r="D3027" s="7">
        <v>44535</v>
      </c>
      <c r="E3027" s="6" t="s">
        <v>33</v>
      </c>
      <c r="F3027" s="6" t="s">
        <v>106</v>
      </c>
      <c r="G3027" s="6" t="s">
        <v>107</v>
      </c>
      <c r="H3027" s="6" t="s">
        <v>20</v>
      </c>
      <c r="I3027" s="8">
        <v>0.5</v>
      </c>
      <c r="J3027" s="9">
        <v>2250</v>
      </c>
      <c r="K3027" s="10">
        <f t="shared" si="22"/>
        <v>1125</v>
      </c>
      <c r="L3027" s="10">
        <f t="shared" si="23"/>
        <v>337.5</v>
      </c>
      <c r="M3027" s="11">
        <v>0.3</v>
      </c>
      <c r="O3027" s="16"/>
      <c r="P3027" s="14"/>
      <c r="Q3027" s="12"/>
      <c r="R3027" s="13"/>
    </row>
    <row r="3028" spans="1:18" ht="15.75" customHeight="1">
      <c r="A3028" s="1"/>
      <c r="B3028" s="6" t="s">
        <v>14</v>
      </c>
      <c r="C3028" s="6">
        <v>1185732</v>
      </c>
      <c r="D3028" s="7">
        <v>44535</v>
      </c>
      <c r="E3028" s="6" t="s">
        <v>33</v>
      </c>
      <c r="F3028" s="6" t="s">
        <v>106</v>
      </c>
      <c r="G3028" s="6" t="s">
        <v>107</v>
      </c>
      <c r="H3028" s="6" t="s">
        <v>21</v>
      </c>
      <c r="I3028" s="8">
        <v>0.6</v>
      </c>
      <c r="J3028" s="9">
        <v>2250</v>
      </c>
      <c r="K3028" s="10">
        <f t="shared" si="22"/>
        <v>1350</v>
      </c>
      <c r="L3028" s="10">
        <f t="shared" si="23"/>
        <v>675</v>
      </c>
      <c r="M3028" s="11">
        <v>0.5</v>
      </c>
      <c r="O3028" s="16"/>
      <c r="P3028" s="14"/>
      <c r="Q3028" s="12"/>
      <c r="R3028" s="13"/>
    </row>
    <row r="3029" spans="1:18" ht="15.75" customHeight="1">
      <c r="A3029" s="1"/>
      <c r="B3029" s="6" t="s">
        <v>14</v>
      </c>
      <c r="C3029" s="6">
        <v>1185732</v>
      </c>
      <c r="D3029" s="7">
        <v>44535</v>
      </c>
      <c r="E3029" s="6" t="s">
        <v>33</v>
      </c>
      <c r="F3029" s="6" t="s">
        <v>106</v>
      </c>
      <c r="G3029" s="6" t="s">
        <v>107</v>
      </c>
      <c r="H3029" s="6" t="s">
        <v>22</v>
      </c>
      <c r="I3029" s="8">
        <v>0.64999999999999991</v>
      </c>
      <c r="J3029" s="9">
        <v>3250</v>
      </c>
      <c r="K3029" s="10">
        <f t="shared" si="22"/>
        <v>2112.4999999999995</v>
      </c>
      <c r="L3029" s="10">
        <f t="shared" si="23"/>
        <v>844.99999999999989</v>
      </c>
      <c r="M3029" s="11">
        <v>0.4</v>
      </c>
      <c r="O3029" s="16"/>
      <c r="P3029" s="14"/>
      <c r="Q3029" s="12"/>
      <c r="R3029" s="13"/>
    </row>
    <row r="3030" spans="1:18" ht="15.75" customHeight="1">
      <c r="A3030" s="1" t="s">
        <v>39</v>
      </c>
      <c r="B3030" s="6" t="s">
        <v>14</v>
      </c>
      <c r="C3030" s="6">
        <v>1185732</v>
      </c>
      <c r="D3030" s="7">
        <v>44199</v>
      </c>
      <c r="E3030" s="6" t="s">
        <v>33</v>
      </c>
      <c r="F3030" s="6" t="s">
        <v>108</v>
      </c>
      <c r="G3030" s="6" t="s">
        <v>109</v>
      </c>
      <c r="H3030" s="6" t="s">
        <v>17</v>
      </c>
      <c r="I3030" s="8">
        <v>0.30000000000000004</v>
      </c>
      <c r="J3030" s="9">
        <v>4500</v>
      </c>
      <c r="K3030" s="10">
        <f t="shared" si="22"/>
        <v>1350.0000000000002</v>
      </c>
      <c r="L3030" s="10">
        <f t="shared" si="23"/>
        <v>405.00000000000006</v>
      </c>
      <c r="M3030" s="11">
        <v>0.3</v>
      </c>
      <c r="O3030" s="16"/>
      <c r="P3030" s="14"/>
      <c r="Q3030" s="12"/>
      <c r="R3030" s="13"/>
    </row>
    <row r="3031" spans="1:18" ht="15.75" customHeight="1">
      <c r="A3031" s="1"/>
      <c r="B3031" s="6" t="s">
        <v>14</v>
      </c>
      <c r="C3031" s="6">
        <v>1185732</v>
      </c>
      <c r="D3031" s="7">
        <v>44199</v>
      </c>
      <c r="E3031" s="6" t="s">
        <v>33</v>
      </c>
      <c r="F3031" s="6" t="s">
        <v>108</v>
      </c>
      <c r="G3031" s="6" t="s">
        <v>109</v>
      </c>
      <c r="H3031" s="6" t="s">
        <v>18</v>
      </c>
      <c r="I3031" s="8">
        <v>0.30000000000000004</v>
      </c>
      <c r="J3031" s="9">
        <v>2500</v>
      </c>
      <c r="K3031" s="10">
        <f t="shared" si="22"/>
        <v>750.00000000000011</v>
      </c>
      <c r="L3031" s="10">
        <f t="shared" si="23"/>
        <v>262.5</v>
      </c>
      <c r="M3031" s="11">
        <v>0.35</v>
      </c>
      <c r="O3031" s="16"/>
      <c r="P3031" s="14"/>
      <c r="Q3031" s="12"/>
      <c r="R3031" s="13"/>
    </row>
    <row r="3032" spans="1:18" ht="15.75" customHeight="1">
      <c r="A3032" s="1"/>
      <c r="B3032" s="6" t="s">
        <v>14</v>
      </c>
      <c r="C3032" s="6">
        <v>1185732</v>
      </c>
      <c r="D3032" s="7">
        <v>44199</v>
      </c>
      <c r="E3032" s="6" t="s">
        <v>33</v>
      </c>
      <c r="F3032" s="6" t="s">
        <v>108</v>
      </c>
      <c r="G3032" s="6" t="s">
        <v>109</v>
      </c>
      <c r="H3032" s="6" t="s">
        <v>19</v>
      </c>
      <c r="I3032" s="8">
        <v>0.20000000000000007</v>
      </c>
      <c r="J3032" s="9">
        <v>2500</v>
      </c>
      <c r="K3032" s="10">
        <f t="shared" si="22"/>
        <v>500.00000000000017</v>
      </c>
      <c r="L3032" s="10">
        <f t="shared" si="23"/>
        <v>150.00000000000006</v>
      </c>
      <c r="M3032" s="11">
        <v>0.3</v>
      </c>
      <c r="O3032" s="16"/>
      <c r="P3032" s="14"/>
      <c r="Q3032" s="12"/>
      <c r="R3032" s="13"/>
    </row>
    <row r="3033" spans="1:18" ht="15.75" customHeight="1">
      <c r="A3033" s="1"/>
      <c r="B3033" s="6" t="s">
        <v>14</v>
      </c>
      <c r="C3033" s="6">
        <v>1185732</v>
      </c>
      <c r="D3033" s="7">
        <v>44199</v>
      </c>
      <c r="E3033" s="6" t="s">
        <v>33</v>
      </c>
      <c r="F3033" s="6" t="s">
        <v>108</v>
      </c>
      <c r="G3033" s="6" t="s">
        <v>109</v>
      </c>
      <c r="H3033" s="6" t="s">
        <v>20</v>
      </c>
      <c r="I3033" s="8">
        <v>0.25000000000000006</v>
      </c>
      <c r="J3033" s="9">
        <v>1000</v>
      </c>
      <c r="K3033" s="10">
        <f t="shared" si="22"/>
        <v>250.00000000000006</v>
      </c>
      <c r="L3033" s="10">
        <f t="shared" si="23"/>
        <v>75.000000000000014</v>
      </c>
      <c r="M3033" s="11">
        <v>0.3</v>
      </c>
      <c r="O3033" s="16"/>
      <c r="P3033" s="14"/>
      <c r="Q3033" s="12"/>
      <c r="R3033" s="13"/>
    </row>
    <row r="3034" spans="1:18" ht="15.75" customHeight="1">
      <c r="A3034" s="1"/>
      <c r="B3034" s="6" t="s">
        <v>14</v>
      </c>
      <c r="C3034" s="6">
        <v>1185732</v>
      </c>
      <c r="D3034" s="7">
        <v>44199</v>
      </c>
      <c r="E3034" s="6" t="s">
        <v>33</v>
      </c>
      <c r="F3034" s="6" t="s">
        <v>108</v>
      </c>
      <c r="G3034" s="6" t="s">
        <v>109</v>
      </c>
      <c r="H3034" s="6" t="s">
        <v>21</v>
      </c>
      <c r="I3034" s="8">
        <v>0.39999999999999997</v>
      </c>
      <c r="J3034" s="9">
        <v>1500</v>
      </c>
      <c r="K3034" s="10">
        <f t="shared" si="22"/>
        <v>600</v>
      </c>
      <c r="L3034" s="10">
        <f t="shared" si="23"/>
        <v>300</v>
      </c>
      <c r="M3034" s="11">
        <v>0.5</v>
      </c>
      <c r="O3034" s="16"/>
      <c r="P3034" s="14"/>
      <c r="Q3034" s="12"/>
      <c r="R3034" s="13"/>
    </row>
    <row r="3035" spans="1:18" ht="15.75" customHeight="1">
      <c r="A3035" s="1"/>
      <c r="B3035" s="6" t="s">
        <v>14</v>
      </c>
      <c r="C3035" s="6">
        <v>1185732</v>
      </c>
      <c r="D3035" s="7">
        <v>44199</v>
      </c>
      <c r="E3035" s="6" t="s">
        <v>33</v>
      </c>
      <c r="F3035" s="6" t="s">
        <v>108</v>
      </c>
      <c r="G3035" s="6" t="s">
        <v>109</v>
      </c>
      <c r="H3035" s="6" t="s">
        <v>22</v>
      </c>
      <c r="I3035" s="8">
        <v>0.30000000000000004</v>
      </c>
      <c r="J3035" s="9">
        <v>2500</v>
      </c>
      <c r="K3035" s="10">
        <f t="shared" si="22"/>
        <v>750.00000000000011</v>
      </c>
      <c r="L3035" s="10">
        <f t="shared" si="23"/>
        <v>300.00000000000006</v>
      </c>
      <c r="M3035" s="11">
        <v>0.4</v>
      </c>
      <c r="O3035" s="16"/>
      <c r="P3035" s="14"/>
      <c r="Q3035" s="12"/>
      <c r="R3035" s="13"/>
    </row>
    <row r="3036" spans="1:18" ht="15.75" customHeight="1">
      <c r="A3036" s="1"/>
      <c r="B3036" s="6" t="s">
        <v>14</v>
      </c>
      <c r="C3036" s="6">
        <v>1185732</v>
      </c>
      <c r="D3036" s="7">
        <v>44230</v>
      </c>
      <c r="E3036" s="6" t="s">
        <v>33</v>
      </c>
      <c r="F3036" s="6" t="s">
        <v>108</v>
      </c>
      <c r="G3036" s="6" t="s">
        <v>109</v>
      </c>
      <c r="H3036" s="6" t="s">
        <v>17</v>
      </c>
      <c r="I3036" s="8">
        <v>0.30000000000000004</v>
      </c>
      <c r="J3036" s="9">
        <v>5000</v>
      </c>
      <c r="K3036" s="10">
        <f t="shared" si="22"/>
        <v>1500.0000000000002</v>
      </c>
      <c r="L3036" s="10">
        <f t="shared" si="23"/>
        <v>450.00000000000006</v>
      </c>
      <c r="M3036" s="11">
        <v>0.3</v>
      </c>
      <c r="O3036" s="16"/>
      <c r="P3036" s="14"/>
      <c r="Q3036" s="12"/>
      <c r="R3036" s="13"/>
    </row>
    <row r="3037" spans="1:18" ht="15.75" customHeight="1">
      <c r="A3037" s="1"/>
      <c r="B3037" s="6" t="s">
        <v>14</v>
      </c>
      <c r="C3037" s="6">
        <v>1185732</v>
      </c>
      <c r="D3037" s="7">
        <v>44230</v>
      </c>
      <c r="E3037" s="6" t="s">
        <v>33</v>
      </c>
      <c r="F3037" s="6" t="s">
        <v>108</v>
      </c>
      <c r="G3037" s="6" t="s">
        <v>109</v>
      </c>
      <c r="H3037" s="6" t="s">
        <v>18</v>
      </c>
      <c r="I3037" s="8">
        <v>0.30000000000000004</v>
      </c>
      <c r="J3037" s="9">
        <v>1500</v>
      </c>
      <c r="K3037" s="10">
        <f t="shared" si="22"/>
        <v>450.00000000000006</v>
      </c>
      <c r="L3037" s="10">
        <f t="shared" si="23"/>
        <v>157.5</v>
      </c>
      <c r="M3037" s="11">
        <v>0.35</v>
      </c>
      <c r="O3037" s="16"/>
      <c r="P3037" s="14"/>
      <c r="Q3037" s="12"/>
      <c r="R3037" s="13"/>
    </row>
    <row r="3038" spans="1:18" ht="15.75" customHeight="1">
      <c r="A3038" s="1"/>
      <c r="B3038" s="6" t="s">
        <v>14</v>
      </c>
      <c r="C3038" s="6">
        <v>1185732</v>
      </c>
      <c r="D3038" s="7">
        <v>44230</v>
      </c>
      <c r="E3038" s="6" t="s">
        <v>33</v>
      </c>
      <c r="F3038" s="6" t="s">
        <v>108</v>
      </c>
      <c r="G3038" s="6" t="s">
        <v>109</v>
      </c>
      <c r="H3038" s="6" t="s">
        <v>19</v>
      </c>
      <c r="I3038" s="8">
        <v>0.20000000000000007</v>
      </c>
      <c r="J3038" s="9">
        <v>2000</v>
      </c>
      <c r="K3038" s="10">
        <f t="shared" si="22"/>
        <v>400.00000000000011</v>
      </c>
      <c r="L3038" s="10">
        <f t="shared" si="23"/>
        <v>120.00000000000003</v>
      </c>
      <c r="M3038" s="11">
        <v>0.3</v>
      </c>
      <c r="O3038" s="16"/>
      <c r="P3038" s="14"/>
      <c r="Q3038" s="12"/>
      <c r="R3038" s="13"/>
    </row>
    <row r="3039" spans="1:18" ht="15.75" customHeight="1">
      <c r="A3039" s="1"/>
      <c r="B3039" s="6" t="s">
        <v>14</v>
      </c>
      <c r="C3039" s="6">
        <v>1185732</v>
      </c>
      <c r="D3039" s="7">
        <v>44230</v>
      </c>
      <c r="E3039" s="6" t="s">
        <v>33</v>
      </c>
      <c r="F3039" s="6" t="s">
        <v>108</v>
      </c>
      <c r="G3039" s="6" t="s">
        <v>109</v>
      </c>
      <c r="H3039" s="6" t="s">
        <v>20</v>
      </c>
      <c r="I3039" s="8">
        <v>0.25000000000000006</v>
      </c>
      <c r="J3039" s="9">
        <v>750</v>
      </c>
      <c r="K3039" s="10">
        <f t="shared" si="22"/>
        <v>187.50000000000003</v>
      </c>
      <c r="L3039" s="10">
        <f t="shared" si="23"/>
        <v>56.250000000000007</v>
      </c>
      <c r="M3039" s="11">
        <v>0.3</v>
      </c>
      <c r="O3039" s="16"/>
      <c r="P3039" s="14"/>
      <c r="Q3039" s="12"/>
      <c r="R3039" s="13"/>
    </row>
    <row r="3040" spans="1:18" ht="15.75" customHeight="1">
      <c r="A3040" s="1"/>
      <c r="B3040" s="6" t="s">
        <v>14</v>
      </c>
      <c r="C3040" s="6">
        <v>1185732</v>
      </c>
      <c r="D3040" s="7">
        <v>44230</v>
      </c>
      <c r="E3040" s="6" t="s">
        <v>33</v>
      </c>
      <c r="F3040" s="6" t="s">
        <v>108</v>
      </c>
      <c r="G3040" s="6" t="s">
        <v>109</v>
      </c>
      <c r="H3040" s="6" t="s">
        <v>21</v>
      </c>
      <c r="I3040" s="8">
        <v>0.39999999999999997</v>
      </c>
      <c r="J3040" s="9">
        <v>1500</v>
      </c>
      <c r="K3040" s="10">
        <f t="shared" si="22"/>
        <v>600</v>
      </c>
      <c r="L3040" s="10">
        <f t="shared" si="23"/>
        <v>300</v>
      </c>
      <c r="M3040" s="11">
        <v>0.5</v>
      </c>
      <c r="O3040" s="16"/>
      <c r="P3040" s="14"/>
      <c r="Q3040" s="12"/>
      <c r="R3040" s="13"/>
    </row>
    <row r="3041" spans="1:18" ht="15.75" customHeight="1">
      <c r="A3041" s="1"/>
      <c r="B3041" s="6" t="s">
        <v>14</v>
      </c>
      <c r="C3041" s="6">
        <v>1185732</v>
      </c>
      <c r="D3041" s="7">
        <v>44230</v>
      </c>
      <c r="E3041" s="6" t="s">
        <v>33</v>
      </c>
      <c r="F3041" s="6" t="s">
        <v>108</v>
      </c>
      <c r="G3041" s="6" t="s">
        <v>109</v>
      </c>
      <c r="H3041" s="6" t="s">
        <v>22</v>
      </c>
      <c r="I3041" s="8">
        <v>0.14999999999999997</v>
      </c>
      <c r="J3041" s="9">
        <v>2500</v>
      </c>
      <c r="K3041" s="10">
        <f t="shared" si="22"/>
        <v>374.99999999999994</v>
      </c>
      <c r="L3041" s="10">
        <f t="shared" si="23"/>
        <v>149.99999999999997</v>
      </c>
      <c r="M3041" s="11">
        <v>0.4</v>
      </c>
      <c r="O3041" s="16"/>
      <c r="P3041" s="14"/>
      <c r="Q3041" s="12"/>
      <c r="R3041" s="13"/>
    </row>
    <row r="3042" spans="1:18" ht="15.75" customHeight="1">
      <c r="A3042" s="1"/>
      <c r="B3042" s="6" t="s">
        <v>14</v>
      </c>
      <c r="C3042" s="6">
        <v>1185732</v>
      </c>
      <c r="D3042" s="7">
        <v>44257</v>
      </c>
      <c r="E3042" s="6" t="s">
        <v>33</v>
      </c>
      <c r="F3042" s="6" t="s">
        <v>108</v>
      </c>
      <c r="G3042" s="6" t="s">
        <v>109</v>
      </c>
      <c r="H3042" s="6" t="s">
        <v>17</v>
      </c>
      <c r="I3042" s="8">
        <v>0.20000000000000004</v>
      </c>
      <c r="J3042" s="9">
        <v>4700</v>
      </c>
      <c r="K3042" s="10">
        <f t="shared" si="22"/>
        <v>940.00000000000023</v>
      </c>
      <c r="L3042" s="10">
        <f t="shared" si="23"/>
        <v>282.00000000000006</v>
      </c>
      <c r="M3042" s="11">
        <v>0.3</v>
      </c>
      <c r="O3042" s="16"/>
      <c r="P3042" s="14"/>
      <c r="Q3042" s="12"/>
      <c r="R3042" s="13"/>
    </row>
    <row r="3043" spans="1:18" ht="15.75" customHeight="1">
      <c r="A3043" s="1"/>
      <c r="B3043" s="6" t="s">
        <v>14</v>
      </c>
      <c r="C3043" s="6">
        <v>1185732</v>
      </c>
      <c r="D3043" s="7">
        <v>44257</v>
      </c>
      <c r="E3043" s="6" t="s">
        <v>33</v>
      </c>
      <c r="F3043" s="6" t="s">
        <v>108</v>
      </c>
      <c r="G3043" s="6" t="s">
        <v>109</v>
      </c>
      <c r="H3043" s="6" t="s">
        <v>18</v>
      </c>
      <c r="I3043" s="8">
        <v>0.20000000000000004</v>
      </c>
      <c r="J3043" s="9">
        <v>1750</v>
      </c>
      <c r="K3043" s="10">
        <f t="shared" si="22"/>
        <v>350.00000000000006</v>
      </c>
      <c r="L3043" s="10">
        <f t="shared" si="23"/>
        <v>122.50000000000001</v>
      </c>
      <c r="M3043" s="11">
        <v>0.35</v>
      </c>
      <c r="O3043" s="16"/>
      <c r="P3043" s="14"/>
      <c r="Q3043" s="12"/>
      <c r="R3043" s="13"/>
    </row>
    <row r="3044" spans="1:18" ht="15.75" customHeight="1">
      <c r="A3044" s="1"/>
      <c r="B3044" s="6" t="s">
        <v>14</v>
      </c>
      <c r="C3044" s="6">
        <v>1185732</v>
      </c>
      <c r="D3044" s="7">
        <v>44257</v>
      </c>
      <c r="E3044" s="6" t="s">
        <v>33</v>
      </c>
      <c r="F3044" s="6" t="s">
        <v>108</v>
      </c>
      <c r="G3044" s="6" t="s">
        <v>109</v>
      </c>
      <c r="H3044" s="6" t="s">
        <v>19</v>
      </c>
      <c r="I3044" s="8">
        <v>0.10000000000000003</v>
      </c>
      <c r="J3044" s="9">
        <v>2250</v>
      </c>
      <c r="K3044" s="10">
        <f t="shared" si="22"/>
        <v>225.00000000000009</v>
      </c>
      <c r="L3044" s="10">
        <f t="shared" si="23"/>
        <v>67.500000000000028</v>
      </c>
      <c r="M3044" s="11">
        <v>0.3</v>
      </c>
      <c r="O3044" s="16"/>
      <c r="P3044" s="14"/>
      <c r="Q3044" s="12"/>
      <c r="R3044" s="13"/>
    </row>
    <row r="3045" spans="1:18" ht="15.75" customHeight="1">
      <c r="A3045" s="1"/>
      <c r="B3045" s="6" t="s">
        <v>14</v>
      </c>
      <c r="C3045" s="6">
        <v>1185732</v>
      </c>
      <c r="D3045" s="7">
        <v>44257</v>
      </c>
      <c r="E3045" s="6" t="s">
        <v>33</v>
      </c>
      <c r="F3045" s="6" t="s">
        <v>108</v>
      </c>
      <c r="G3045" s="6" t="s">
        <v>109</v>
      </c>
      <c r="H3045" s="6" t="s">
        <v>20</v>
      </c>
      <c r="I3045" s="8">
        <v>0.14999999999999997</v>
      </c>
      <c r="J3045" s="9">
        <v>750</v>
      </c>
      <c r="K3045" s="10">
        <f t="shared" si="22"/>
        <v>112.49999999999997</v>
      </c>
      <c r="L3045" s="10">
        <f t="shared" si="23"/>
        <v>33.749999999999993</v>
      </c>
      <c r="M3045" s="11">
        <v>0.3</v>
      </c>
      <c r="O3045" s="16"/>
      <c r="P3045" s="14"/>
      <c r="Q3045" s="12"/>
      <c r="R3045" s="13"/>
    </row>
    <row r="3046" spans="1:18" ht="15.75" customHeight="1">
      <c r="A3046" s="1"/>
      <c r="B3046" s="6" t="s">
        <v>14</v>
      </c>
      <c r="C3046" s="6">
        <v>1185732</v>
      </c>
      <c r="D3046" s="7">
        <v>44257</v>
      </c>
      <c r="E3046" s="6" t="s">
        <v>33</v>
      </c>
      <c r="F3046" s="6" t="s">
        <v>108</v>
      </c>
      <c r="G3046" s="6" t="s">
        <v>109</v>
      </c>
      <c r="H3046" s="6" t="s">
        <v>21</v>
      </c>
      <c r="I3046" s="8">
        <v>0.30000000000000004</v>
      </c>
      <c r="J3046" s="9">
        <v>1250</v>
      </c>
      <c r="K3046" s="10">
        <f t="shared" si="22"/>
        <v>375.00000000000006</v>
      </c>
      <c r="L3046" s="10">
        <f t="shared" si="23"/>
        <v>187.50000000000003</v>
      </c>
      <c r="M3046" s="11">
        <v>0.5</v>
      </c>
      <c r="O3046" s="16"/>
      <c r="P3046" s="14"/>
      <c r="Q3046" s="12"/>
      <c r="R3046" s="13"/>
    </row>
    <row r="3047" spans="1:18" ht="15.75" customHeight="1">
      <c r="A3047" s="1"/>
      <c r="B3047" s="6" t="s">
        <v>14</v>
      </c>
      <c r="C3047" s="6">
        <v>1185732</v>
      </c>
      <c r="D3047" s="7">
        <v>44257</v>
      </c>
      <c r="E3047" s="6" t="s">
        <v>33</v>
      </c>
      <c r="F3047" s="6" t="s">
        <v>108</v>
      </c>
      <c r="G3047" s="6" t="s">
        <v>109</v>
      </c>
      <c r="H3047" s="6" t="s">
        <v>22</v>
      </c>
      <c r="I3047" s="8">
        <v>0.20000000000000004</v>
      </c>
      <c r="J3047" s="9">
        <v>2250</v>
      </c>
      <c r="K3047" s="10">
        <f t="shared" si="22"/>
        <v>450.00000000000011</v>
      </c>
      <c r="L3047" s="10">
        <f t="shared" si="23"/>
        <v>180.00000000000006</v>
      </c>
      <c r="M3047" s="11">
        <v>0.4</v>
      </c>
      <c r="O3047" s="16"/>
      <c r="P3047" s="14"/>
      <c r="Q3047" s="12"/>
      <c r="R3047" s="13"/>
    </row>
    <row r="3048" spans="1:18" ht="15.75" customHeight="1">
      <c r="A3048" s="1"/>
      <c r="B3048" s="6" t="s">
        <v>14</v>
      </c>
      <c r="C3048" s="6">
        <v>1185732</v>
      </c>
      <c r="D3048" s="7">
        <v>44289</v>
      </c>
      <c r="E3048" s="6" t="s">
        <v>33</v>
      </c>
      <c r="F3048" s="6" t="s">
        <v>108</v>
      </c>
      <c r="G3048" s="6" t="s">
        <v>109</v>
      </c>
      <c r="H3048" s="6" t="s">
        <v>17</v>
      </c>
      <c r="I3048" s="8">
        <v>0.20000000000000004</v>
      </c>
      <c r="J3048" s="9">
        <v>4500</v>
      </c>
      <c r="K3048" s="10">
        <f t="shared" si="22"/>
        <v>900.00000000000023</v>
      </c>
      <c r="L3048" s="10">
        <f t="shared" si="23"/>
        <v>270.00000000000006</v>
      </c>
      <c r="M3048" s="11">
        <v>0.3</v>
      </c>
      <c r="O3048" s="16"/>
      <c r="P3048" s="14"/>
      <c r="Q3048" s="12"/>
      <c r="R3048" s="13"/>
    </row>
    <row r="3049" spans="1:18" ht="15.75" customHeight="1">
      <c r="A3049" s="1"/>
      <c r="B3049" s="6" t="s">
        <v>14</v>
      </c>
      <c r="C3049" s="6">
        <v>1185732</v>
      </c>
      <c r="D3049" s="7">
        <v>44289</v>
      </c>
      <c r="E3049" s="6" t="s">
        <v>33</v>
      </c>
      <c r="F3049" s="6" t="s">
        <v>108</v>
      </c>
      <c r="G3049" s="6" t="s">
        <v>109</v>
      </c>
      <c r="H3049" s="6" t="s">
        <v>18</v>
      </c>
      <c r="I3049" s="8">
        <v>0.20000000000000004</v>
      </c>
      <c r="J3049" s="9">
        <v>1500</v>
      </c>
      <c r="K3049" s="10">
        <f t="shared" si="22"/>
        <v>300.00000000000006</v>
      </c>
      <c r="L3049" s="10">
        <f t="shared" si="23"/>
        <v>105.00000000000001</v>
      </c>
      <c r="M3049" s="11">
        <v>0.35</v>
      </c>
      <c r="O3049" s="16"/>
      <c r="P3049" s="14"/>
      <c r="Q3049" s="12"/>
      <c r="R3049" s="13"/>
    </row>
    <row r="3050" spans="1:18" ht="15.75" customHeight="1">
      <c r="A3050" s="1"/>
      <c r="B3050" s="6" t="s">
        <v>14</v>
      </c>
      <c r="C3050" s="6">
        <v>1185732</v>
      </c>
      <c r="D3050" s="7">
        <v>44289</v>
      </c>
      <c r="E3050" s="6" t="s">
        <v>33</v>
      </c>
      <c r="F3050" s="6" t="s">
        <v>108</v>
      </c>
      <c r="G3050" s="6" t="s">
        <v>109</v>
      </c>
      <c r="H3050" s="6" t="s">
        <v>19</v>
      </c>
      <c r="I3050" s="8">
        <v>0.10000000000000003</v>
      </c>
      <c r="J3050" s="9">
        <v>1500</v>
      </c>
      <c r="K3050" s="10">
        <f t="shared" si="22"/>
        <v>150.00000000000006</v>
      </c>
      <c r="L3050" s="10">
        <f t="shared" si="23"/>
        <v>45.000000000000014</v>
      </c>
      <c r="M3050" s="11">
        <v>0.3</v>
      </c>
      <c r="O3050" s="16"/>
      <c r="P3050" s="14"/>
      <c r="Q3050" s="12"/>
      <c r="R3050" s="13"/>
    </row>
    <row r="3051" spans="1:18" ht="15.75" customHeight="1">
      <c r="A3051" s="1"/>
      <c r="B3051" s="6" t="s">
        <v>14</v>
      </c>
      <c r="C3051" s="6">
        <v>1185732</v>
      </c>
      <c r="D3051" s="7">
        <v>44289</v>
      </c>
      <c r="E3051" s="6" t="s">
        <v>33</v>
      </c>
      <c r="F3051" s="6" t="s">
        <v>108</v>
      </c>
      <c r="G3051" s="6" t="s">
        <v>109</v>
      </c>
      <c r="H3051" s="6" t="s">
        <v>20</v>
      </c>
      <c r="I3051" s="8">
        <v>0.14999999999999997</v>
      </c>
      <c r="J3051" s="9">
        <v>750</v>
      </c>
      <c r="K3051" s="10">
        <f t="shared" si="22"/>
        <v>112.49999999999997</v>
      </c>
      <c r="L3051" s="10">
        <f t="shared" si="23"/>
        <v>33.749999999999993</v>
      </c>
      <c r="M3051" s="11">
        <v>0.3</v>
      </c>
      <c r="O3051" s="16"/>
      <c r="P3051" s="14"/>
      <c r="Q3051" s="12"/>
      <c r="R3051" s="13"/>
    </row>
    <row r="3052" spans="1:18" ht="15.75" customHeight="1">
      <c r="A3052" s="1"/>
      <c r="B3052" s="6" t="s">
        <v>14</v>
      </c>
      <c r="C3052" s="6">
        <v>1185732</v>
      </c>
      <c r="D3052" s="7">
        <v>44289</v>
      </c>
      <c r="E3052" s="6" t="s">
        <v>33</v>
      </c>
      <c r="F3052" s="6" t="s">
        <v>108</v>
      </c>
      <c r="G3052" s="6" t="s">
        <v>109</v>
      </c>
      <c r="H3052" s="6" t="s">
        <v>21</v>
      </c>
      <c r="I3052" s="8">
        <v>0.6</v>
      </c>
      <c r="J3052" s="9">
        <v>1000</v>
      </c>
      <c r="K3052" s="10">
        <f t="shared" si="22"/>
        <v>600</v>
      </c>
      <c r="L3052" s="10">
        <f t="shared" si="23"/>
        <v>300</v>
      </c>
      <c r="M3052" s="11">
        <v>0.5</v>
      </c>
      <c r="O3052" s="16"/>
      <c r="P3052" s="14"/>
      <c r="Q3052" s="12"/>
      <c r="R3052" s="13"/>
    </row>
    <row r="3053" spans="1:18" ht="15.75" customHeight="1">
      <c r="A3053" s="1"/>
      <c r="B3053" s="6" t="s">
        <v>14</v>
      </c>
      <c r="C3053" s="6">
        <v>1185732</v>
      </c>
      <c r="D3053" s="7">
        <v>44289</v>
      </c>
      <c r="E3053" s="6" t="s">
        <v>33</v>
      </c>
      <c r="F3053" s="6" t="s">
        <v>108</v>
      </c>
      <c r="G3053" s="6" t="s">
        <v>109</v>
      </c>
      <c r="H3053" s="6" t="s">
        <v>22</v>
      </c>
      <c r="I3053" s="8">
        <v>0.5</v>
      </c>
      <c r="J3053" s="9">
        <v>2250</v>
      </c>
      <c r="K3053" s="10">
        <f t="shared" si="22"/>
        <v>1125</v>
      </c>
      <c r="L3053" s="10">
        <f t="shared" si="23"/>
        <v>450</v>
      </c>
      <c r="M3053" s="11">
        <v>0.4</v>
      </c>
      <c r="O3053" s="16"/>
      <c r="P3053" s="14"/>
      <c r="Q3053" s="12"/>
      <c r="R3053" s="13"/>
    </row>
    <row r="3054" spans="1:18" ht="15.75" customHeight="1">
      <c r="A3054" s="1"/>
      <c r="B3054" s="6" t="s">
        <v>14</v>
      </c>
      <c r="C3054" s="6">
        <v>1185732</v>
      </c>
      <c r="D3054" s="7">
        <v>44320</v>
      </c>
      <c r="E3054" s="6" t="s">
        <v>33</v>
      </c>
      <c r="F3054" s="6" t="s">
        <v>108</v>
      </c>
      <c r="G3054" s="6" t="s">
        <v>109</v>
      </c>
      <c r="H3054" s="6" t="s">
        <v>17</v>
      </c>
      <c r="I3054" s="8">
        <v>0.6</v>
      </c>
      <c r="J3054" s="9">
        <v>4950</v>
      </c>
      <c r="K3054" s="10">
        <f t="shared" si="22"/>
        <v>2970</v>
      </c>
      <c r="L3054" s="10">
        <f t="shared" si="23"/>
        <v>891</v>
      </c>
      <c r="M3054" s="11">
        <v>0.3</v>
      </c>
      <c r="O3054" s="16"/>
      <c r="P3054" s="14"/>
      <c r="Q3054" s="12"/>
      <c r="R3054" s="13"/>
    </row>
    <row r="3055" spans="1:18" ht="15.75" customHeight="1">
      <c r="A3055" s="1"/>
      <c r="B3055" s="6" t="s">
        <v>14</v>
      </c>
      <c r="C3055" s="6">
        <v>1185732</v>
      </c>
      <c r="D3055" s="7">
        <v>44320</v>
      </c>
      <c r="E3055" s="6" t="s">
        <v>33</v>
      </c>
      <c r="F3055" s="6" t="s">
        <v>108</v>
      </c>
      <c r="G3055" s="6" t="s">
        <v>109</v>
      </c>
      <c r="H3055" s="6" t="s">
        <v>18</v>
      </c>
      <c r="I3055" s="8">
        <v>0.4</v>
      </c>
      <c r="J3055" s="9">
        <v>2000</v>
      </c>
      <c r="K3055" s="10">
        <f t="shared" si="22"/>
        <v>800</v>
      </c>
      <c r="L3055" s="10">
        <f t="shared" si="23"/>
        <v>280</v>
      </c>
      <c r="M3055" s="11">
        <v>0.35</v>
      </c>
      <c r="O3055" s="16"/>
      <c r="P3055" s="14"/>
      <c r="Q3055" s="12"/>
      <c r="R3055" s="13"/>
    </row>
    <row r="3056" spans="1:18" ht="15.75" customHeight="1">
      <c r="A3056" s="1"/>
      <c r="B3056" s="6" t="s">
        <v>14</v>
      </c>
      <c r="C3056" s="6">
        <v>1185732</v>
      </c>
      <c r="D3056" s="7">
        <v>44320</v>
      </c>
      <c r="E3056" s="6" t="s">
        <v>33</v>
      </c>
      <c r="F3056" s="6" t="s">
        <v>108</v>
      </c>
      <c r="G3056" s="6" t="s">
        <v>109</v>
      </c>
      <c r="H3056" s="6" t="s">
        <v>19</v>
      </c>
      <c r="I3056" s="8">
        <v>0.35000000000000003</v>
      </c>
      <c r="J3056" s="9">
        <v>1750</v>
      </c>
      <c r="K3056" s="10">
        <f t="shared" si="22"/>
        <v>612.50000000000011</v>
      </c>
      <c r="L3056" s="10">
        <f t="shared" si="23"/>
        <v>183.75000000000003</v>
      </c>
      <c r="M3056" s="11">
        <v>0.3</v>
      </c>
      <c r="O3056" s="16"/>
      <c r="P3056" s="14"/>
      <c r="Q3056" s="12"/>
      <c r="R3056" s="13"/>
    </row>
    <row r="3057" spans="1:18" ht="15.75" customHeight="1">
      <c r="A3057" s="1"/>
      <c r="B3057" s="6" t="s">
        <v>14</v>
      </c>
      <c r="C3057" s="6">
        <v>1185732</v>
      </c>
      <c r="D3057" s="7">
        <v>44320</v>
      </c>
      <c r="E3057" s="6" t="s">
        <v>33</v>
      </c>
      <c r="F3057" s="6" t="s">
        <v>108</v>
      </c>
      <c r="G3057" s="6" t="s">
        <v>109</v>
      </c>
      <c r="H3057" s="6" t="s">
        <v>20</v>
      </c>
      <c r="I3057" s="8">
        <v>0.35000000000000003</v>
      </c>
      <c r="J3057" s="9">
        <v>1500</v>
      </c>
      <c r="K3057" s="10">
        <f t="shared" si="22"/>
        <v>525</v>
      </c>
      <c r="L3057" s="10">
        <f t="shared" si="23"/>
        <v>157.5</v>
      </c>
      <c r="M3057" s="11">
        <v>0.3</v>
      </c>
      <c r="O3057" s="16"/>
      <c r="P3057" s="14"/>
      <c r="Q3057" s="12"/>
      <c r="R3057" s="13"/>
    </row>
    <row r="3058" spans="1:18" ht="15.75" customHeight="1">
      <c r="A3058" s="1"/>
      <c r="B3058" s="6" t="s">
        <v>14</v>
      </c>
      <c r="C3058" s="6">
        <v>1185732</v>
      </c>
      <c r="D3058" s="7">
        <v>44320</v>
      </c>
      <c r="E3058" s="6" t="s">
        <v>33</v>
      </c>
      <c r="F3058" s="6" t="s">
        <v>108</v>
      </c>
      <c r="G3058" s="6" t="s">
        <v>109</v>
      </c>
      <c r="H3058" s="6" t="s">
        <v>21</v>
      </c>
      <c r="I3058" s="8">
        <v>0.44999999999999996</v>
      </c>
      <c r="J3058" s="9">
        <v>1750</v>
      </c>
      <c r="K3058" s="10">
        <f t="shared" si="22"/>
        <v>787.49999999999989</v>
      </c>
      <c r="L3058" s="10">
        <f t="shared" si="23"/>
        <v>393.74999999999994</v>
      </c>
      <c r="M3058" s="11">
        <v>0.5</v>
      </c>
      <c r="O3058" s="16"/>
      <c r="P3058" s="14"/>
      <c r="Q3058" s="12"/>
      <c r="R3058" s="13"/>
    </row>
    <row r="3059" spans="1:18" ht="15.75" customHeight="1">
      <c r="A3059" s="1"/>
      <c r="B3059" s="6" t="s">
        <v>14</v>
      </c>
      <c r="C3059" s="6">
        <v>1185732</v>
      </c>
      <c r="D3059" s="7">
        <v>44320</v>
      </c>
      <c r="E3059" s="6" t="s">
        <v>33</v>
      </c>
      <c r="F3059" s="6" t="s">
        <v>108</v>
      </c>
      <c r="G3059" s="6" t="s">
        <v>109</v>
      </c>
      <c r="H3059" s="6" t="s">
        <v>22</v>
      </c>
      <c r="I3059" s="8">
        <v>0.49999999999999994</v>
      </c>
      <c r="J3059" s="9">
        <v>3000</v>
      </c>
      <c r="K3059" s="10">
        <f t="shared" si="22"/>
        <v>1499.9999999999998</v>
      </c>
      <c r="L3059" s="10">
        <f t="shared" si="23"/>
        <v>599.99999999999989</v>
      </c>
      <c r="M3059" s="11">
        <v>0.4</v>
      </c>
      <c r="O3059" s="16"/>
      <c r="P3059" s="14"/>
      <c r="Q3059" s="12"/>
      <c r="R3059" s="13"/>
    </row>
    <row r="3060" spans="1:18" ht="15.75" customHeight="1">
      <c r="A3060" s="1"/>
      <c r="B3060" s="6" t="s">
        <v>14</v>
      </c>
      <c r="C3060" s="6">
        <v>1185732</v>
      </c>
      <c r="D3060" s="7">
        <v>44350</v>
      </c>
      <c r="E3060" s="6" t="s">
        <v>33</v>
      </c>
      <c r="F3060" s="6" t="s">
        <v>108</v>
      </c>
      <c r="G3060" s="6" t="s">
        <v>109</v>
      </c>
      <c r="H3060" s="6" t="s">
        <v>17</v>
      </c>
      <c r="I3060" s="8">
        <v>0.35000000000000003</v>
      </c>
      <c r="J3060" s="9">
        <v>5500</v>
      </c>
      <c r="K3060" s="10">
        <f t="shared" si="22"/>
        <v>1925.0000000000002</v>
      </c>
      <c r="L3060" s="10">
        <f t="shared" si="23"/>
        <v>577.5</v>
      </c>
      <c r="M3060" s="11">
        <v>0.3</v>
      </c>
      <c r="O3060" s="16"/>
      <c r="P3060" s="14"/>
      <c r="Q3060" s="12"/>
      <c r="R3060" s="13"/>
    </row>
    <row r="3061" spans="1:18" ht="15.75" customHeight="1">
      <c r="A3061" s="1"/>
      <c r="B3061" s="6" t="s">
        <v>14</v>
      </c>
      <c r="C3061" s="6">
        <v>1185732</v>
      </c>
      <c r="D3061" s="7">
        <v>44350</v>
      </c>
      <c r="E3061" s="6" t="s">
        <v>33</v>
      </c>
      <c r="F3061" s="6" t="s">
        <v>108</v>
      </c>
      <c r="G3061" s="6" t="s">
        <v>109</v>
      </c>
      <c r="H3061" s="6" t="s">
        <v>18</v>
      </c>
      <c r="I3061" s="8">
        <v>0.3000000000000001</v>
      </c>
      <c r="J3061" s="9">
        <v>3000</v>
      </c>
      <c r="K3061" s="10">
        <f t="shared" si="22"/>
        <v>900.00000000000034</v>
      </c>
      <c r="L3061" s="10">
        <f t="shared" si="23"/>
        <v>315.00000000000011</v>
      </c>
      <c r="M3061" s="11">
        <v>0.35</v>
      </c>
      <c r="O3061" s="16"/>
      <c r="P3061" s="14"/>
      <c r="Q3061" s="12"/>
      <c r="R3061" s="13"/>
    </row>
    <row r="3062" spans="1:18" ht="15.75" customHeight="1">
      <c r="A3062" s="1"/>
      <c r="B3062" s="6" t="s">
        <v>14</v>
      </c>
      <c r="C3062" s="6">
        <v>1185732</v>
      </c>
      <c r="D3062" s="7">
        <v>44350</v>
      </c>
      <c r="E3062" s="6" t="s">
        <v>33</v>
      </c>
      <c r="F3062" s="6" t="s">
        <v>108</v>
      </c>
      <c r="G3062" s="6" t="s">
        <v>109</v>
      </c>
      <c r="H3062" s="6" t="s">
        <v>19</v>
      </c>
      <c r="I3062" s="8">
        <v>0.25000000000000006</v>
      </c>
      <c r="J3062" s="9">
        <v>2000</v>
      </c>
      <c r="K3062" s="10">
        <f t="shared" si="22"/>
        <v>500.00000000000011</v>
      </c>
      <c r="L3062" s="10">
        <f t="shared" si="23"/>
        <v>150.00000000000003</v>
      </c>
      <c r="M3062" s="11">
        <v>0.3</v>
      </c>
      <c r="O3062" s="16"/>
      <c r="P3062" s="14"/>
      <c r="Q3062" s="12"/>
      <c r="R3062" s="13"/>
    </row>
    <row r="3063" spans="1:18" ht="15.75" customHeight="1">
      <c r="A3063" s="1"/>
      <c r="B3063" s="6" t="s">
        <v>14</v>
      </c>
      <c r="C3063" s="6">
        <v>1185732</v>
      </c>
      <c r="D3063" s="7">
        <v>44350</v>
      </c>
      <c r="E3063" s="6" t="s">
        <v>33</v>
      </c>
      <c r="F3063" s="6" t="s">
        <v>108</v>
      </c>
      <c r="G3063" s="6" t="s">
        <v>109</v>
      </c>
      <c r="H3063" s="6" t="s">
        <v>20</v>
      </c>
      <c r="I3063" s="8">
        <v>0.25000000000000006</v>
      </c>
      <c r="J3063" s="9">
        <v>1750</v>
      </c>
      <c r="K3063" s="10">
        <f t="shared" si="22"/>
        <v>437.50000000000011</v>
      </c>
      <c r="L3063" s="10">
        <f t="shared" si="23"/>
        <v>131.25000000000003</v>
      </c>
      <c r="M3063" s="11">
        <v>0.3</v>
      </c>
      <c r="O3063" s="16"/>
      <c r="P3063" s="14"/>
      <c r="Q3063" s="12"/>
      <c r="R3063" s="13"/>
    </row>
    <row r="3064" spans="1:18" ht="15.75" customHeight="1">
      <c r="A3064" s="1"/>
      <c r="B3064" s="6" t="s">
        <v>14</v>
      </c>
      <c r="C3064" s="6">
        <v>1185732</v>
      </c>
      <c r="D3064" s="7">
        <v>44350</v>
      </c>
      <c r="E3064" s="6" t="s">
        <v>33</v>
      </c>
      <c r="F3064" s="6" t="s">
        <v>108</v>
      </c>
      <c r="G3064" s="6" t="s">
        <v>109</v>
      </c>
      <c r="H3064" s="6" t="s">
        <v>21</v>
      </c>
      <c r="I3064" s="8">
        <v>0.35000000000000003</v>
      </c>
      <c r="J3064" s="9">
        <v>1750</v>
      </c>
      <c r="K3064" s="10">
        <f t="shared" si="22"/>
        <v>612.50000000000011</v>
      </c>
      <c r="L3064" s="10">
        <f t="shared" si="23"/>
        <v>306.25000000000006</v>
      </c>
      <c r="M3064" s="11">
        <v>0.5</v>
      </c>
      <c r="O3064" s="16"/>
      <c r="P3064" s="14"/>
      <c r="Q3064" s="12"/>
      <c r="R3064" s="13"/>
    </row>
    <row r="3065" spans="1:18" ht="15.75" customHeight="1">
      <c r="A3065" s="1"/>
      <c r="B3065" s="6" t="s">
        <v>14</v>
      </c>
      <c r="C3065" s="6">
        <v>1185732</v>
      </c>
      <c r="D3065" s="7">
        <v>44350</v>
      </c>
      <c r="E3065" s="6" t="s">
        <v>33</v>
      </c>
      <c r="F3065" s="6" t="s">
        <v>108</v>
      </c>
      <c r="G3065" s="6" t="s">
        <v>109</v>
      </c>
      <c r="H3065" s="6" t="s">
        <v>22</v>
      </c>
      <c r="I3065" s="8">
        <v>0.55000000000000004</v>
      </c>
      <c r="J3065" s="9">
        <v>3250</v>
      </c>
      <c r="K3065" s="10">
        <f t="shared" si="22"/>
        <v>1787.5000000000002</v>
      </c>
      <c r="L3065" s="10">
        <f t="shared" si="23"/>
        <v>715.00000000000011</v>
      </c>
      <c r="M3065" s="11">
        <v>0.4</v>
      </c>
      <c r="O3065" s="16"/>
      <c r="P3065" s="14"/>
      <c r="Q3065" s="12"/>
      <c r="R3065" s="13"/>
    </row>
    <row r="3066" spans="1:18" ht="15.75" customHeight="1">
      <c r="A3066" s="1"/>
      <c r="B3066" s="6" t="s">
        <v>14</v>
      </c>
      <c r="C3066" s="6">
        <v>1185732</v>
      </c>
      <c r="D3066" s="7">
        <v>44379</v>
      </c>
      <c r="E3066" s="6" t="s">
        <v>33</v>
      </c>
      <c r="F3066" s="6" t="s">
        <v>108</v>
      </c>
      <c r="G3066" s="6" t="s">
        <v>109</v>
      </c>
      <c r="H3066" s="6" t="s">
        <v>17</v>
      </c>
      <c r="I3066" s="8">
        <v>0.5</v>
      </c>
      <c r="J3066" s="9">
        <v>5500</v>
      </c>
      <c r="K3066" s="10">
        <f t="shared" ref="K3066:K3320" si="24">I3066*J3066</f>
        <v>2750</v>
      </c>
      <c r="L3066" s="10">
        <f t="shared" ref="L3066:L3320" si="25">K3066*M3066</f>
        <v>825</v>
      </c>
      <c r="M3066" s="11">
        <v>0.3</v>
      </c>
      <c r="O3066" s="16"/>
      <c r="P3066" s="14"/>
      <c r="Q3066" s="12"/>
      <c r="R3066" s="13"/>
    </row>
    <row r="3067" spans="1:18" ht="15.75" customHeight="1">
      <c r="A3067" s="1"/>
      <c r="B3067" s="6" t="s">
        <v>14</v>
      </c>
      <c r="C3067" s="6">
        <v>1185732</v>
      </c>
      <c r="D3067" s="7">
        <v>44379</v>
      </c>
      <c r="E3067" s="6" t="s">
        <v>33</v>
      </c>
      <c r="F3067" s="6" t="s">
        <v>108</v>
      </c>
      <c r="G3067" s="6" t="s">
        <v>109</v>
      </c>
      <c r="H3067" s="6" t="s">
        <v>18</v>
      </c>
      <c r="I3067" s="8">
        <v>0.45000000000000007</v>
      </c>
      <c r="J3067" s="9">
        <v>3000</v>
      </c>
      <c r="K3067" s="10">
        <f t="shared" si="24"/>
        <v>1350.0000000000002</v>
      </c>
      <c r="L3067" s="10">
        <f t="shared" si="25"/>
        <v>472.50000000000006</v>
      </c>
      <c r="M3067" s="11">
        <v>0.35</v>
      </c>
      <c r="O3067" s="16"/>
      <c r="P3067" s="14"/>
      <c r="Q3067" s="12"/>
      <c r="R3067" s="13"/>
    </row>
    <row r="3068" spans="1:18" ht="15.75" customHeight="1">
      <c r="A3068" s="1"/>
      <c r="B3068" s="6" t="s">
        <v>14</v>
      </c>
      <c r="C3068" s="6">
        <v>1185732</v>
      </c>
      <c r="D3068" s="7">
        <v>44379</v>
      </c>
      <c r="E3068" s="6" t="s">
        <v>33</v>
      </c>
      <c r="F3068" s="6" t="s">
        <v>108</v>
      </c>
      <c r="G3068" s="6" t="s">
        <v>109</v>
      </c>
      <c r="H3068" s="6" t="s">
        <v>19</v>
      </c>
      <c r="I3068" s="8">
        <v>0.4</v>
      </c>
      <c r="J3068" s="9">
        <v>2250</v>
      </c>
      <c r="K3068" s="10">
        <f t="shared" si="24"/>
        <v>900</v>
      </c>
      <c r="L3068" s="10">
        <f t="shared" si="25"/>
        <v>270</v>
      </c>
      <c r="M3068" s="11">
        <v>0.3</v>
      </c>
      <c r="O3068" s="16"/>
      <c r="P3068" s="14"/>
      <c r="Q3068" s="12"/>
      <c r="R3068" s="13"/>
    </row>
    <row r="3069" spans="1:18" ht="15.75" customHeight="1">
      <c r="A3069" s="1"/>
      <c r="B3069" s="6" t="s">
        <v>14</v>
      </c>
      <c r="C3069" s="6">
        <v>1185732</v>
      </c>
      <c r="D3069" s="7">
        <v>44379</v>
      </c>
      <c r="E3069" s="6" t="s">
        <v>33</v>
      </c>
      <c r="F3069" s="6" t="s">
        <v>108</v>
      </c>
      <c r="G3069" s="6" t="s">
        <v>109</v>
      </c>
      <c r="H3069" s="6" t="s">
        <v>20</v>
      </c>
      <c r="I3069" s="8">
        <v>0.4</v>
      </c>
      <c r="J3069" s="9">
        <v>1750</v>
      </c>
      <c r="K3069" s="10">
        <f t="shared" si="24"/>
        <v>700</v>
      </c>
      <c r="L3069" s="10">
        <f t="shared" si="25"/>
        <v>210</v>
      </c>
      <c r="M3069" s="11">
        <v>0.3</v>
      </c>
      <c r="O3069" s="16"/>
      <c r="P3069" s="14"/>
      <c r="Q3069" s="12"/>
      <c r="R3069" s="13"/>
    </row>
    <row r="3070" spans="1:18" ht="15.75" customHeight="1">
      <c r="A3070" s="1"/>
      <c r="B3070" s="6" t="s">
        <v>14</v>
      </c>
      <c r="C3070" s="6">
        <v>1185732</v>
      </c>
      <c r="D3070" s="7">
        <v>44379</v>
      </c>
      <c r="E3070" s="6" t="s">
        <v>33</v>
      </c>
      <c r="F3070" s="6" t="s">
        <v>108</v>
      </c>
      <c r="G3070" s="6" t="s">
        <v>109</v>
      </c>
      <c r="H3070" s="6" t="s">
        <v>21</v>
      </c>
      <c r="I3070" s="8">
        <v>0.5</v>
      </c>
      <c r="J3070" s="9">
        <v>2000</v>
      </c>
      <c r="K3070" s="10">
        <f t="shared" si="24"/>
        <v>1000</v>
      </c>
      <c r="L3070" s="10">
        <f t="shared" si="25"/>
        <v>500</v>
      </c>
      <c r="M3070" s="11">
        <v>0.5</v>
      </c>
      <c r="O3070" s="16"/>
      <c r="P3070" s="14"/>
      <c r="Q3070" s="12"/>
      <c r="R3070" s="13"/>
    </row>
    <row r="3071" spans="1:18" ht="15.75" customHeight="1">
      <c r="A3071" s="1"/>
      <c r="B3071" s="6" t="s">
        <v>14</v>
      </c>
      <c r="C3071" s="6">
        <v>1185732</v>
      </c>
      <c r="D3071" s="7">
        <v>44379</v>
      </c>
      <c r="E3071" s="6" t="s">
        <v>33</v>
      </c>
      <c r="F3071" s="6" t="s">
        <v>108</v>
      </c>
      <c r="G3071" s="6" t="s">
        <v>109</v>
      </c>
      <c r="H3071" s="6" t="s">
        <v>22</v>
      </c>
      <c r="I3071" s="8">
        <v>0.55000000000000004</v>
      </c>
      <c r="J3071" s="9">
        <v>3750</v>
      </c>
      <c r="K3071" s="10">
        <f t="shared" si="24"/>
        <v>2062.5</v>
      </c>
      <c r="L3071" s="10">
        <f t="shared" si="25"/>
        <v>825</v>
      </c>
      <c r="M3071" s="11">
        <v>0.4</v>
      </c>
      <c r="O3071" s="16"/>
      <c r="P3071" s="14"/>
      <c r="Q3071" s="12"/>
      <c r="R3071" s="13"/>
    </row>
    <row r="3072" spans="1:18" ht="15.75" customHeight="1">
      <c r="A3072" s="1"/>
      <c r="B3072" s="6" t="s">
        <v>14</v>
      </c>
      <c r="C3072" s="6">
        <v>1185732</v>
      </c>
      <c r="D3072" s="7">
        <v>44411</v>
      </c>
      <c r="E3072" s="6" t="s">
        <v>33</v>
      </c>
      <c r="F3072" s="6" t="s">
        <v>108</v>
      </c>
      <c r="G3072" s="6" t="s">
        <v>109</v>
      </c>
      <c r="H3072" s="6" t="s">
        <v>17</v>
      </c>
      <c r="I3072" s="8">
        <v>0.5</v>
      </c>
      <c r="J3072" s="9">
        <v>5250</v>
      </c>
      <c r="K3072" s="10">
        <f t="shared" si="24"/>
        <v>2625</v>
      </c>
      <c r="L3072" s="10">
        <f t="shared" si="25"/>
        <v>787.5</v>
      </c>
      <c r="M3072" s="11">
        <v>0.3</v>
      </c>
      <c r="O3072" s="16"/>
      <c r="P3072" s="14"/>
      <c r="Q3072" s="12"/>
      <c r="R3072" s="13"/>
    </row>
    <row r="3073" spans="1:18" ht="15.75" customHeight="1">
      <c r="A3073" s="1"/>
      <c r="B3073" s="6" t="s">
        <v>14</v>
      </c>
      <c r="C3073" s="6">
        <v>1185732</v>
      </c>
      <c r="D3073" s="7">
        <v>44411</v>
      </c>
      <c r="E3073" s="6" t="s">
        <v>33</v>
      </c>
      <c r="F3073" s="6" t="s">
        <v>108</v>
      </c>
      <c r="G3073" s="6" t="s">
        <v>109</v>
      </c>
      <c r="H3073" s="6" t="s">
        <v>18</v>
      </c>
      <c r="I3073" s="8">
        <v>0.45000000000000007</v>
      </c>
      <c r="J3073" s="9">
        <v>3000</v>
      </c>
      <c r="K3073" s="10">
        <f t="shared" si="24"/>
        <v>1350.0000000000002</v>
      </c>
      <c r="L3073" s="10">
        <f t="shared" si="25"/>
        <v>472.50000000000006</v>
      </c>
      <c r="M3073" s="11">
        <v>0.35</v>
      </c>
      <c r="O3073" s="16"/>
      <c r="P3073" s="14"/>
      <c r="Q3073" s="12"/>
      <c r="R3073" s="13"/>
    </row>
    <row r="3074" spans="1:18" ht="15.75" customHeight="1">
      <c r="A3074" s="1"/>
      <c r="B3074" s="6" t="s">
        <v>14</v>
      </c>
      <c r="C3074" s="6">
        <v>1185732</v>
      </c>
      <c r="D3074" s="7">
        <v>44411</v>
      </c>
      <c r="E3074" s="6" t="s">
        <v>33</v>
      </c>
      <c r="F3074" s="6" t="s">
        <v>108</v>
      </c>
      <c r="G3074" s="6" t="s">
        <v>109</v>
      </c>
      <c r="H3074" s="6" t="s">
        <v>19</v>
      </c>
      <c r="I3074" s="8">
        <v>0.4</v>
      </c>
      <c r="J3074" s="9">
        <v>2250</v>
      </c>
      <c r="K3074" s="10">
        <f t="shared" si="24"/>
        <v>900</v>
      </c>
      <c r="L3074" s="10">
        <f t="shared" si="25"/>
        <v>270</v>
      </c>
      <c r="M3074" s="11">
        <v>0.3</v>
      </c>
      <c r="O3074" s="16"/>
      <c r="P3074" s="14"/>
      <c r="Q3074" s="12"/>
      <c r="R3074" s="13"/>
    </row>
    <row r="3075" spans="1:18" ht="15.75" customHeight="1">
      <c r="A3075" s="1"/>
      <c r="B3075" s="6" t="s">
        <v>14</v>
      </c>
      <c r="C3075" s="6">
        <v>1185732</v>
      </c>
      <c r="D3075" s="7">
        <v>44411</v>
      </c>
      <c r="E3075" s="6" t="s">
        <v>33</v>
      </c>
      <c r="F3075" s="6" t="s">
        <v>108</v>
      </c>
      <c r="G3075" s="6" t="s">
        <v>109</v>
      </c>
      <c r="H3075" s="6" t="s">
        <v>20</v>
      </c>
      <c r="I3075" s="8">
        <v>0.4</v>
      </c>
      <c r="J3075" s="9">
        <v>2000</v>
      </c>
      <c r="K3075" s="10">
        <f t="shared" si="24"/>
        <v>800</v>
      </c>
      <c r="L3075" s="10">
        <f t="shared" si="25"/>
        <v>240</v>
      </c>
      <c r="M3075" s="11">
        <v>0.3</v>
      </c>
      <c r="O3075" s="16"/>
      <c r="P3075" s="14"/>
      <c r="Q3075" s="12"/>
      <c r="R3075" s="13"/>
    </row>
    <row r="3076" spans="1:18" ht="15.75" customHeight="1">
      <c r="A3076" s="1"/>
      <c r="B3076" s="6" t="s">
        <v>14</v>
      </c>
      <c r="C3076" s="6">
        <v>1185732</v>
      </c>
      <c r="D3076" s="7">
        <v>44411</v>
      </c>
      <c r="E3076" s="6" t="s">
        <v>33</v>
      </c>
      <c r="F3076" s="6" t="s">
        <v>108</v>
      </c>
      <c r="G3076" s="6" t="s">
        <v>109</v>
      </c>
      <c r="H3076" s="6" t="s">
        <v>21</v>
      </c>
      <c r="I3076" s="8">
        <v>0.5</v>
      </c>
      <c r="J3076" s="9">
        <v>1750</v>
      </c>
      <c r="K3076" s="10">
        <f t="shared" si="24"/>
        <v>875</v>
      </c>
      <c r="L3076" s="10">
        <f t="shared" si="25"/>
        <v>437.5</v>
      </c>
      <c r="M3076" s="11">
        <v>0.5</v>
      </c>
      <c r="O3076" s="16"/>
      <c r="P3076" s="14"/>
      <c r="Q3076" s="12"/>
      <c r="R3076" s="13"/>
    </row>
    <row r="3077" spans="1:18" ht="15.75" customHeight="1">
      <c r="A3077" s="1"/>
      <c r="B3077" s="6" t="s">
        <v>14</v>
      </c>
      <c r="C3077" s="6">
        <v>1185732</v>
      </c>
      <c r="D3077" s="7">
        <v>44411</v>
      </c>
      <c r="E3077" s="6" t="s">
        <v>33</v>
      </c>
      <c r="F3077" s="6" t="s">
        <v>108</v>
      </c>
      <c r="G3077" s="6" t="s">
        <v>109</v>
      </c>
      <c r="H3077" s="6" t="s">
        <v>22</v>
      </c>
      <c r="I3077" s="8">
        <v>0.55000000000000004</v>
      </c>
      <c r="J3077" s="9">
        <v>3500</v>
      </c>
      <c r="K3077" s="10">
        <f t="shared" si="24"/>
        <v>1925.0000000000002</v>
      </c>
      <c r="L3077" s="10">
        <f t="shared" si="25"/>
        <v>770.00000000000011</v>
      </c>
      <c r="M3077" s="11">
        <v>0.4</v>
      </c>
      <c r="O3077" s="16"/>
      <c r="P3077" s="14"/>
      <c r="Q3077" s="12"/>
      <c r="R3077" s="13"/>
    </row>
    <row r="3078" spans="1:18" ht="15.75" customHeight="1">
      <c r="A3078" s="1"/>
      <c r="B3078" s="6" t="s">
        <v>14</v>
      </c>
      <c r="C3078" s="6">
        <v>1185732</v>
      </c>
      <c r="D3078" s="7">
        <v>44443</v>
      </c>
      <c r="E3078" s="6" t="s">
        <v>33</v>
      </c>
      <c r="F3078" s="6" t="s">
        <v>108</v>
      </c>
      <c r="G3078" s="6" t="s">
        <v>109</v>
      </c>
      <c r="H3078" s="6" t="s">
        <v>17</v>
      </c>
      <c r="I3078" s="8">
        <v>0.35000000000000003</v>
      </c>
      <c r="J3078" s="9">
        <v>4750</v>
      </c>
      <c r="K3078" s="10">
        <f t="shared" si="24"/>
        <v>1662.5000000000002</v>
      </c>
      <c r="L3078" s="10">
        <f t="shared" si="25"/>
        <v>498.75000000000006</v>
      </c>
      <c r="M3078" s="11">
        <v>0.3</v>
      </c>
      <c r="O3078" s="16"/>
      <c r="P3078" s="14"/>
      <c r="Q3078" s="12"/>
      <c r="R3078" s="13"/>
    </row>
    <row r="3079" spans="1:18" ht="15.75" customHeight="1">
      <c r="A3079" s="1"/>
      <c r="B3079" s="6" t="s">
        <v>14</v>
      </c>
      <c r="C3079" s="6">
        <v>1185732</v>
      </c>
      <c r="D3079" s="7">
        <v>44443</v>
      </c>
      <c r="E3079" s="6" t="s">
        <v>33</v>
      </c>
      <c r="F3079" s="6" t="s">
        <v>108</v>
      </c>
      <c r="G3079" s="6" t="s">
        <v>109</v>
      </c>
      <c r="H3079" s="6" t="s">
        <v>18</v>
      </c>
      <c r="I3079" s="8">
        <v>0.3000000000000001</v>
      </c>
      <c r="J3079" s="9">
        <v>2500</v>
      </c>
      <c r="K3079" s="10">
        <f t="shared" si="24"/>
        <v>750.00000000000023</v>
      </c>
      <c r="L3079" s="10">
        <f t="shared" si="25"/>
        <v>262.50000000000006</v>
      </c>
      <c r="M3079" s="11">
        <v>0.35</v>
      </c>
      <c r="O3079" s="16"/>
      <c r="P3079" s="14"/>
      <c r="Q3079" s="12"/>
      <c r="R3079" s="13"/>
    </row>
    <row r="3080" spans="1:18" ht="15.75" customHeight="1">
      <c r="A3080" s="1"/>
      <c r="B3080" s="6" t="s">
        <v>14</v>
      </c>
      <c r="C3080" s="6">
        <v>1185732</v>
      </c>
      <c r="D3080" s="7">
        <v>44443</v>
      </c>
      <c r="E3080" s="6" t="s">
        <v>33</v>
      </c>
      <c r="F3080" s="6" t="s">
        <v>108</v>
      </c>
      <c r="G3080" s="6" t="s">
        <v>109</v>
      </c>
      <c r="H3080" s="6" t="s">
        <v>19</v>
      </c>
      <c r="I3080" s="8">
        <v>0.25000000000000006</v>
      </c>
      <c r="J3080" s="9">
        <v>1500</v>
      </c>
      <c r="K3080" s="10">
        <f t="shared" si="24"/>
        <v>375.00000000000006</v>
      </c>
      <c r="L3080" s="10">
        <f t="shared" si="25"/>
        <v>112.50000000000001</v>
      </c>
      <c r="M3080" s="11">
        <v>0.3</v>
      </c>
      <c r="O3080" s="16"/>
      <c r="P3080" s="14"/>
      <c r="Q3080" s="12"/>
      <c r="R3080" s="13"/>
    </row>
    <row r="3081" spans="1:18" ht="15.75" customHeight="1">
      <c r="A3081" s="1"/>
      <c r="B3081" s="6" t="s">
        <v>14</v>
      </c>
      <c r="C3081" s="6">
        <v>1185732</v>
      </c>
      <c r="D3081" s="7">
        <v>44443</v>
      </c>
      <c r="E3081" s="6" t="s">
        <v>33</v>
      </c>
      <c r="F3081" s="6" t="s">
        <v>108</v>
      </c>
      <c r="G3081" s="6" t="s">
        <v>109</v>
      </c>
      <c r="H3081" s="6" t="s">
        <v>20</v>
      </c>
      <c r="I3081" s="8">
        <v>0.25000000000000006</v>
      </c>
      <c r="J3081" s="9">
        <v>1250</v>
      </c>
      <c r="K3081" s="10">
        <f t="shared" si="24"/>
        <v>312.50000000000006</v>
      </c>
      <c r="L3081" s="10">
        <f t="shared" si="25"/>
        <v>93.750000000000014</v>
      </c>
      <c r="M3081" s="11">
        <v>0.3</v>
      </c>
      <c r="O3081" s="16"/>
      <c r="P3081" s="14"/>
      <c r="Q3081" s="12"/>
      <c r="R3081" s="13"/>
    </row>
    <row r="3082" spans="1:18" ht="15.75" customHeight="1">
      <c r="A3082" s="1"/>
      <c r="B3082" s="6" t="s">
        <v>14</v>
      </c>
      <c r="C3082" s="6">
        <v>1185732</v>
      </c>
      <c r="D3082" s="7">
        <v>44443</v>
      </c>
      <c r="E3082" s="6" t="s">
        <v>33</v>
      </c>
      <c r="F3082" s="6" t="s">
        <v>108</v>
      </c>
      <c r="G3082" s="6" t="s">
        <v>109</v>
      </c>
      <c r="H3082" s="6" t="s">
        <v>21</v>
      </c>
      <c r="I3082" s="8">
        <v>0.35000000000000003</v>
      </c>
      <c r="J3082" s="9">
        <v>1250</v>
      </c>
      <c r="K3082" s="10">
        <f t="shared" si="24"/>
        <v>437.50000000000006</v>
      </c>
      <c r="L3082" s="10">
        <f t="shared" si="25"/>
        <v>218.75000000000003</v>
      </c>
      <c r="M3082" s="11">
        <v>0.5</v>
      </c>
      <c r="O3082" s="16"/>
      <c r="P3082" s="14"/>
      <c r="Q3082" s="12"/>
      <c r="R3082" s="13"/>
    </row>
    <row r="3083" spans="1:18" ht="15.75" customHeight="1">
      <c r="A3083" s="1"/>
      <c r="B3083" s="6" t="s">
        <v>14</v>
      </c>
      <c r="C3083" s="6">
        <v>1185732</v>
      </c>
      <c r="D3083" s="7">
        <v>44443</v>
      </c>
      <c r="E3083" s="6" t="s">
        <v>33</v>
      </c>
      <c r="F3083" s="6" t="s">
        <v>108</v>
      </c>
      <c r="G3083" s="6" t="s">
        <v>109</v>
      </c>
      <c r="H3083" s="6" t="s">
        <v>22</v>
      </c>
      <c r="I3083" s="8">
        <v>0.4</v>
      </c>
      <c r="J3083" s="9">
        <v>2000</v>
      </c>
      <c r="K3083" s="10">
        <f t="shared" si="24"/>
        <v>800</v>
      </c>
      <c r="L3083" s="10">
        <f t="shared" si="25"/>
        <v>320</v>
      </c>
      <c r="M3083" s="11">
        <v>0.4</v>
      </c>
      <c r="O3083" s="16"/>
      <c r="P3083" s="14"/>
      <c r="Q3083" s="12"/>
      <c r="R3083" s="13"/>
    </row>
    <row r="3084" spans="1:18" ht="15.75" customHeight="1">
      <c r="A3084" s="1"/>
      <c r="B3084" s="6" t="s">
        <v>14</v>
      </c>
      <c r="C3084" s="6">
        <v>1185732</v>
      </c>
      <c r="D3084" s="7">
        <v>44472</v>
      </c>
      <c r="E3084" s="6" t="s">
        <v>33</v>
      </c>
      <c r="F3084" s="6" t="s">
        <v>108</v>
      </c>
      <c r="G3084" s="6" t="s">
        <v>109</v>
      </c>
      <c r="H3084" s="6" t="s">
        <v>17</v>
      </c>
      <c r="I3084" s="8">
        <v>0.44999999999999996</v>
      </c>
      <c r="J3084" s="9">
        <v>3750</v>
      </c>
      <c r="K3084" s="10">
        <f t="shared" si="24"/>
        <v>1687.4999999999998</v>
      </c>
      <c r="L3084" s="10">
        <f t="shared" si="25"/>
        <v>506.24999999999989</v>
      </c>
      <c r="M3084" s="11">
        <v>0.3</v>
      </c>
      <c r="O3084" s="16"/>
      <c r="P3084" s="14"/>
      <c r="Q3084" s="12"/>
      <c r="R3084" s="13"/>
    </row>
    <row r="3085" spans="1:18" ht="15.75" customHeight="1">
      <c r="A3085" s="1"/>
      <c r="B3085" s="6" t="s">
        <v>14</v>
      </c>
      <c r="C3085" s="6">
        <v>1185732</v>
      </c>
      <c r="D3085" s="7">
        <v>44472</v>
      </c>
      <c r="E3085" s="6" t="s">
        <v>33</v>
      </c>
      <c r="F3085" s="6" t="s">
        <v>108</v>
      </c>
      <c r="G3085" s="6" t="s">
        <v>109</v>
      </c>
      <c r="H3085" s="6" t="s">
        <v>18</v>
      </c>
      <c r="I3085" s="8">
        <v>0.35000000000000003</v>
      </c>
      <c r="J3085" s="9">
        <v>2250</v>
      </c>
      <c r="K3085" s="10">
        <f t="shared" si="24"/>
        <v>787.50000000000011</v>
      </c>
      <c r="L3085" s="10">
        <f t="shared" si="25"/>
        <v>275.625</v>
      </c>
      <c r="M3085" s="11">
        <v>0.35</v>
      </c>
      <c r="O3085" s="16"/>
      <c r="P3085" s="14"/>
      <c r="Q3085" s="12"/>
      <c r="R3085" s="13"/>
    </row>
    <row r="3086" spans="1:18" ht="15.75" customHeight="1">
      <c r="A3086" s="1"/>
      <c r="B3086" s="6" t="s">
        <v>14</v>
      </c>
      <c r="C3086" s="6">
        <v>1185732</v>
      </c>
      <c r="D3086" s="7">
        <v>44472</v>
      </c>
      <c r="E3086" s="6" t="s">
        <v>33</v>
      </c>
      <c r="F3086" s="6" t="s">
        <v>108</v>
      </c>
      <c r="G3086" s="6" t="s">
        <v>109</v>
      </c>
      <c r="H3086" s="6" t="s">
        <v>19</v>
      </c>
      <c r="I3086" s="8">
        <v>0.35000000000000003</v>
      </c>
      <c r="J3086" s="9">
        <v>1250</v>
      </c>
      <c r="K3086" s="10">
        <f t="shared" si="24"/>
        <v>437.50000000000006</v>
      </c>
      <c r="L3086" s="10">
        <f t="shared" si="25"/>
        <v>131.25</v>
      </c>
      <c r="M3086" s="11">
        <v>0.3</v>
      </c>
      <c r="O3086" s="16"/>
      <c r="P3086" s="14"/>
      <c r="Q3086" s="12"/>
      <c r="R3086" s="13"/>
    </row>
    <row r="3087" spans="1:18" ht="15.75" customHeight="1">
      <c r="A3087" s="1"/>
      <c r="B3087" s="6" t="s">
        <v>14</v>
      </c>
      <c r="C3087" s="6">
        <v>1185732</v>
      </c>
      <c r="D3087" s="7">
        <v>44472</v>
      </c>
      <c r="E3087" s="6" t="s">
        <v>33</v>
      </c>
      <c r="F3087" s="6" t="s">
        <v>108</v>
      </c>
      <c r="G3087" s="6" t="s">
        <v>109</v>
      </c>
      <c r="H3087" s="6" t="s">
        <v>20</v>
      </c>
      <c r="I3087" s="8">
        <v>0.35000000000000003</v>
      </c>
      <c r="J3087" s="9">
        <v>1250</v>
      </c>
      <c r="K3087" s="10">
        <f t="shared" si="24"/>
        <v>437.50000000000006</v>
      </c>
      <c r="L3087" s="10">
        <f t="shared" si="25"/>
        <v>131.25</v>
      </c>
      <c r="M3087" s="11">
        <v>0.3</v>
      </c>
      <c r="O3087" s="16"/>
      <c r="P3087" s="14"/>
      <c r="Q3087" s="12"/>
      <c r="R3087" s="13"/>
    </row>
    <row r="3088" spans="1:18" ht="15.75" customHeight="1">
      <c r="A3088" s="1"/>
      <c r="B3088" s="6" t="s">
        <v>14</v>
      </c>
      <c r="C3088" s="6">
        <v>1185732</v>
      </c>
      <c r="D3088" s="7">
        <v>44472</v>
      </c>
      <c r="E3088" s="6" t="s">
        <v>33</v>
      </c>
      <c r="F3088" s="6" t="s">
        <v>108</v>
      </c>
      <c r="G3088" s="6" t="s">
        <v>109</v>
      </c>
      <c r="H3088" s="6" t="s">
        <v>21</v>
      </c>
      <c r="I3088" s="8">
        <v>0.44999999999999996</v>
      </c>
      <c r="J3088" s="9">
        <v>1250</v>
      </c>
      <c r="K3088" s="10">
        <f t="shared" si="24"/>
        <v>562.5</v>
      </c>
      <c r="L3088" s="10">
        <f t="shared" si="25"/>
        <v>281.25</v>
      </c>
      <c r="M3088" s="11">
        <v>0.5</v>
      </c>
      <c r="O3088" s="16"/>
      <c r="P3088" s="14"/>
      <c r="Q3088" s="12"/>
      <c r="R3088" s="13"/>
    </row>
    <row r="3089" spans="1:18" ht="15.75" customHeight="1">
      <c r="A3089" s="1"/>
      <c r="B3089" s="6" t="s">
        <v>14</v>
      </c>
      <c r="C3089" s="6">
        <v>1185732</v>
      </c>
      <c r="D3089" s="7">
        <v>44472</v>
      </c>
      <c r="E3089" s="6" t="s">
        <v>33</v>
      </c>
      <c r="F3089" s="6" t="s">
        <v>108</v>
      </c>
      <c r="G3089" s="6" t="s">
        <v>109</v>
      </c>
      <c r="H3089" s="6" t="s">
        <v>22</v>
      </c>
      <c r="I3089" s="8">
        <v>0.49999999999999983</v>
      </c>
      <c r="J3089" s="9">
        <v>2500</v>
      </c>
      <c r="K3089" s="10">
        <f t="shared" si="24"/>
        <v>1249.9999999999995</v>
      </c>
      <c r="L3089" s="10">
        <f t="shared" si="25"/>
        <v>499.99999999999983</v>
      </c>
      <c r="M3089" s="11">
        <v>0.4</v>
      </c>
      <c r="O3089" s="16"/>
      <c r="P3089" s="14"/>
      <c r="Q3089" s="12"/>
      <c r="R3089" s="13"/>
    </row>
    <row r="3090" spans="1:18" ht="15.75" customHeight="1">
      <c r="A3090" s="1"/>
      <c r="B3090" s="6" t="s">
        <v>14</v>
      </c>
      <c r="C3090" s="6">
        <v>1185732</v>
      </c>
      <c r="D3090" s="7">
        <v>44503</v>
      </c>
      <c r="E3090" s="6" t="s">
        <v>33</v>
      </c>
      <c r="F3090" s="6" t="s">
        <v>108</v>
      </c>
      <c r="G3090" s="6" t="s">
        <v>109</v>
      </c>
      <c r="H3090" s="6" t="s">
        <v>17</v>
      </c>
      <c r="I3090" s="8">
        <v>0.44999999999999996</v>
      </c>
      <c r="J3090" s="9">
        <v>4000</v>
      </c>
      <c r="K3090" s="10">
        <f t="shared" si="24"/>
        <v>1799.9999999999998</v>
      </c>
      <c r="L3090" s="10">
        <f t="shared" si="25"/>
        <v>539.99999999999989</v>
      </c>
      <c r="M3090" s="11">
        <v>0.3</v>
      </c>
      <c r="O3090" s="16"/>
      <c r="P3090" s="14"/>
      <c r="Q3090" s="12"/>
      <c r="R3090" s="13"/>
    </row>
    <row r="3091" spans="1:18" ht="15.75" customHeight="1">
      <c r="A3091" s="1"/>
      <c r="B3091" s="6" t="s">
        <v>14</v>
      </c>
      <c r="C3091" s="6">
        <v>1185732</v>
      </c>
      <c r="D3091" s="7">
        <v>44503</v>
      </c>
      <c r="E3091" s="6" t="s">
        <v>33</v>
      </c>
      <c r="F3091" s="6" t="s">
        <v>108</v>
      </c>
      <c r="G3091" s="6" t="s">
        <v>109</v>
      </c>
      <c r="H3091" s="6" t="s">
        <v>18</v>
      </c>
      <c r="I3091" s="8">
        <v>0.35000000000000003</v>
      </c>
      <c r="J3091" s="9">
        <v>3000</v>
      </c>
      <c r="K3091" s="10">
        <f t="shared" si="24"/>
        <v>1050</v>
      </c>
      <c r="L3091" s="10">
        <f t="shared" si="25"/>
        <v>367.5</v>
      </c>
      <c r="M3091" s="11">
        <v>0.35</v>
      </c>
      <c r="O3091" s="16"/>
      <c r="P3091" s="14"/>
      <c r="Q3091" s="12"/>
      <c r="R3091" s="13"/>
    </row>
    <row r="3092" spans="1:18" ht="15.75" customHeight="1">
      <c r="A3092" s="1"/>
      <c r="B3092" s="6" t="s">
        <v>14</v>
      </c>
      <c r="C3092" s="6">
        <v>1185732</v>
      </c>
      <c r="D3092" s="7">
        <v>44503</v>
      </c>
      <c r="E3092" s="6" t="s">
        <v>33</v>
      </c>
      <c r="F3092" s="6" t="s">
        <v>108</v>
      </c>
      <c r="G3092" s="6" t="s">
        <v>109</v>
      </c>
      <c r="H3092" s="6" t="s">
        <v>19</v>
      </c>
      <c r="I3092" s="8">
        <v>0.35000000000000003</v>
      </c>
      <c r="J3092" s="9">
        <v>2450</v>
      </c>
      <c r="K3092" s="10">
        <f t="shared" si="24"/>
        <v>857.50000000000011</v>
      </c>
      <c r="L3092" s="10">
        <f t="shared" si="25"/>
        <v>257.25</v>
      </c>
      <c r="M3092" s="11">
        <v>0.3</v>
      </c>
      <c r="O3092" s="16"/>
      <c r="P3092" s="14"/>
      <c r="Q3092" s="12"/>
      <c r="R3092" s="13"/>
    </row>
    <row r="3093" spans="1:18" ht="15.75" customHeight="1">
      <c r="A3093" s="1"/>
      <c r="B3093" s="6" t="s">
        <v>14</v>
      </c>
      <c r="C3093" s="6">
        <v>1185732</v>
      </c>
      <c r="D3093" s="7">
        <v>44503</v>
      </c>
      <c r="E3093" s="6" t="s">
        <v>33</v>
      </c>
      <c r="F3093" s="6" t="s">
        <v>108</v>
      </c>
      <c r="G3093" s="6" t="s">
        <v>109</v>
      </c>
      <c r="H3093" s="6" t="s">
        <v>20</v>
      </c>
      <c r="I3093" s="8">
        <v>0.35000000000000003</v>
      </c>
      <c r="J3093" s="9">
        <v>2250</v>
      </c>
      <c r="K3093" s="10">
        <f t="shared" si="24"/>
        <v>787.50000000000011</v>
      </c>
      <c r="L3093" s="10">
        <f t="shared" si="25"/>
        <v>236.25000000000003</v>
      </c>
      <c r="M3093" s="11">
        <v>0.3</v>
      </c>
      <c r="O3093" s="16"/>
      <c r="P3093" s="14"/>
      <c r="Q3093" s="12"/>
      <c r="R3093" s="13"/>
    </row>
    <row r="3094" spans="1:18" ht="15.75" customHeight="1">
      <c r="A3094" s="1"/>
      <c r="B3094" s="6" t="s">
        <v>14</v>
      </c>
      <c r="C3094" s="6">
        <v>1185732</v>
      </c>
      <c r="D3094" s="7">
        <v>44503</v>
      </c>
      <c r="E3094" s="6" t="s">
        <v>33</v>
      </c>
      <c r="F3094" s="6" t="s">
        <v>108</v>
      </c>
      <c r="G3094" s="6" t="s">
        <v>109</v>
      </c>
      <c r="H3094" s="6" t="s">
        <v>21</v>
      </c>
      <c r="I3094" s="8">
        <v>0.6</v>
      </c>
      <c r="J3094" s="9">
        <v>2000</v>
      </c>
      <c r="K3094" s="10">
        <f t="shared" si="24"/>
        <v>1200</v>
      </c>
      <c r="L3094" s="10">
        <f t="shared" si="25"/>
        <v>600</v>
      </c>
      <c r="M3094" s="11">
        <v>0.5</v>
      </c>
      <c r="O3094" s="16"/>
      <c r="P3094" s="14"/>
      <c r="Q3094" s="12"/>
      <c r="R3094" s="13"/>
    </row>
    <row r="3095" spans="1:18" ht="15.75" customHeight="1">
      <c r="A3095" s="1"/>
      <c r="B3095" s="6" t="s">
        <v>14</v>
      </c>
      <c r="C3095" s="6">
        <v>1185732</v>
      </c>
      <c r="D3095" s="7">
        <v>44503</v>
      </c>
      <c r="E3095" s="6" t="s">
        <v>33</v>
      </c>
      <c r="F3095" s="6" t="s">
        <v>108</v>
      </c>
      <c r="G3095" s="6" t="s">
        <v>109</v>
      </c>
      <c r="H3095" s="6" t="s">
        <v>22</v>
      </c>
      <c r="I3095" s="8">
        <v>0.64999999999999991</v>
      </c>
      <c r="J3095" s="9">
        <v>3000</v>
      </c>
      <c r="K3095" s="10">
        <f t="shared" si="24"/>
        <v>1949.9999999999998</v>
      </c>
      <c r="L3095" s="10">
        <f t="shared" si="25"/>
        <v>780</v>
      </c>
      <c r="M3095" s="11">
        <v>0.4</v>
      </c>
      <c r="O3095" s="16"/>
      <c r="P3095" s="14"/>
      <c r="Q3095" s="12"/>
      <c r="R3095" s="13"/>
    </row>
    <row r="3096" spans="1:18" ht="15.75" customHeight="1">
      <c r="A3096" s="1"/>
      <c r="B3096" s="6" t="s">
        <v>14</v>
      </c>
      <c r="C3096" s="6">
        <v>1185732</v>
      </c>
      <c r="D3096" s="7">
        <v>44532</v>
      </c>
      <c r="E3096" s="6" t="s">
        <v>33</v>
      </c>
      <c r="F3096" s="6" t="s">
        <v>108</v>
      </c>
      <c r="G3096" s="6" t="s">
        <v>109</v>
      </c>
      <c r="H3096" s="6" t="s">
        <v>17</v>
      </c>
      <c r="I3096" s="8">
        <v>0.6</v>
      </c>
      <c r="J3096" s="9">
        <v>5500</v>
      </c>
      <c r="K3096" s="10">
        <f t="shared" si="24"/>
        <v>3300</v>
      </c>
      <c r="L3096" s="10">
        <f t="shared" si="25"/>
        <v>990</v>
      </c>
      <c r="M3096" s="11">
        <v>0.3</v>
      </c>
      <c r="O3096" s="16"/>
      <c r="P3096" s="14"/>
      <c r="Q3096" s="12"/>
      <c r="R3096" s="13"/>
    </row>
    <row r="3097" spans="1:18" ht="15.75" customHeight="1">
      <c r="A3097" s="1"/>
      <c r="B3097" s="6" t="s">
        <v>14</v>
      </c>
      <c r="C3097" s="6">
        <v>1185732</v>
      </c>
      <c r="D3097" s="7">
        <v>44532</v>
      </c>
      <c r="E3097" s="6" t="s">
        <v>33</v>
      </c>
      <c r="F3097" s="6" t="s">
        <v>108</v>
      </c>
      <c r="G3097" s="6" t="s">
        <v>109</v>
      </c>
      <c r="H3097" s="6" t="s">
        <v>18</v>
      </c>
      <c r="I3097" s="8">
        <v>0.5</v>
      </c>
      <c r="J3097" s="9">
        <v>3500</v>
      </c>
      <c r="K3097" s="10">
        <f t="shared" si="24"/>
        <v>1750</v>
      </c>
      <c r="L3097" s="10">
        <f t="shared" si="25"/>
        <v>612.5</v>
      </c>
      <c r="M3097" s="11">
        <v>0.35</v>
      </c>
      <c r="O3097" s="16"/>
      <c r="P3097" s="14"/>
      <c r="Q3097" s="12"/>
      <c r="R3097" s="13"/>
    </row>
    <row r="3098" spans="1:18" ht="15.75" customHeight="1">
      <c r="A3098" s="1"/>
      <c r="B3098" s="6" t="s">
        <v>14</v>
      </c>
      <c r="C3098" s="6">
        <v>1185732</v>
      </c>
      <c r="D3098" s="7">
        <v>44532</v>
      </c>
      <c r="E3098" s="6" t="s">
        <v>33</v>
      </c>
      <c r="F3098" s="6" t="s">
        <v>108</v>
      </c>
      <c r="G3098" s="6" t="s">
        <v>109</v>
      </c>
      <c r="H3098" s="6" t="s">
        <v>19</v>
      </c>
      <c r="I3098" s="8">
        <v>0.5</v>
      </c>
      <c r="J3098" s="9">
        <v>3000</v>
      </c>
      <c r="K3098" s="10">
        <f t="shared" si="24"/>
        <v>1500</v>
      </c>
      <c r="L3098" s="10">
        <f t="shared" si="25"/>
        <v>450</v>
      </c>
      <c r="M3098" s="11">
        <v>0.3</v>
      </c>
      <c r="O3098" s="16"/>
      <c r="P3098" s="14"/>
      <c r="Q3098" s="12"/>
      <c r="R3098" s="13"/>
    </row>
    <row r="3099" spans="1:18" ht="15.75" customHeight="1">
      <c r="A3099" s="1"/>
      <c r="B3099" s="6" t="s">
        <v>14</v>
      </c>
      <c r="C3099" s="6">
        <v>1185732</v>
      </c>
      <c r="D3099" s="7">
        <v>44532</v>
      </c>
      <c r="E3099" s="6" t="s">
        <v>33</v>
      </c>
      <c r="F3099" s="6" t="s">
        <v>108</v>
      </c>
      <c r="G3099" s="6" t="s">
        <v>109</v>
      </c>
      <c r="H3099" s="6" t="s">
        <v>20</v>
      </c>
      <c r="I3099" s="8">
        <v>0.5</v>
      </c>
      <c r="J3099" s="9">
        <v>2500</v>
      </c>
      <c r="K3099" s="10">
        <f t="shared" si="24"/>
        <v>1250</v>
      </c>
      <c r="L3099" s="10">
        <f t="shared" si="25"/>
        <v>375</v>
      </c>
      <c r="M3099" s="11">
        <v>0.3</v>
      </c>
      <c r="O3099" s="16"/>
      <c r="P3099" s="14"/>
      <c r="Q3099" s="12"/>
      <c r="R3099" s="13"/>
    </row>
    <row r="3100" spans="1:18" ht="15.75" customHeight="1">
      <c r="A3100" s="1"/>
      <c r="B3100" s="6" t="s">
        <v>14</v>
      </c>
      <c r="C3100" s="6">
        <v>1185732</v>
      </c>
      <c r="D3100" s="7">
        <v>44532</v>
      </c>
      <c r="E3100" s="6" t="s">
        <v>33</v>
      </c>
      <c r="F3100" s="6" t="s">
        <v>108</v>
      </c>
      <c r="G3100" s="6" t="s">
        <v>109</v>
      </c>
      <c r="H3100" s="6" t="s">
        <v>21</v>
      </c>
      <c r="I3100" s="8">
        <v>0.6</v>
      </c>
      <c r="J3100" s="9">
        <v>2500</v>
      </c>
      <c r="K3100" s="10">
        <f t="shared" si="24"/>
        <v>1500</v>
      </c>
      <c r="L3100" s="10">
        <f t="shared" si="25"/>
        <v>750</v>
      </c>
      <c r="M3100" s="11">
        <v>0.5</v>
      </c>
      <c r="O3100" s="16"/>
      <c r="P3100" s="14"/>
      <c r="Q3100" s="12"/>
      <c r="R3100" s="13"/>
    </row>
    <row r="3101" spans="1:18" ht="15.75" customHeight="1">
      <c r="A3101" s="1"/>
      <c r="B3101" s="6" t="s">
        <v>14</v>
      </c>
      <c r="C3101" s="6">
        <v>1185732</v>
      </c>
      <c r="D3101" s="7">
        <v>44532</v>
      </c>
      <c r="E3101" s="6" t="s">
        <v>33</v>
      </c>
      <c r="F3101" s="6" t="s">
        <v>108</v>
      </c>
      <c r="G3101" s="6" t="s">
        <v>109</v>
      </c>
      <c r="H3101" s="6" t="s">
        <v>22</v>
      </c>
      <c r="I3101" s="8">
        <v>0.64999999999999991</v>
      </c>
      <c r="J3101" s="9">
        <v>3500</v>
      </c>
      <c r="K3101" s="10">
        <f t="shared" si="24"/>
        <v>2274.9999999999995</v>
      </c>
      <c r="L3101" s="10">
        <f t="shared" si="25"/>
        <v>909.99999999999989</v>
      </c>
      <c r="M3101" s="11">
        <v>0.4</v>
      </c>
      <c r="O3101" s="16"/>
      <c r="P3101" s="14"/>
      <c r="Q3101" s="12"/>
      <c r="R3101" s="13"/>
    </row>
    <row r="3102" spans="1:18" ht="15.75" customHeight="1">
      <c r="A3102" s="1" t="s">
        <v>39</v>
      </c>
      <c r="B3102" s="6" t="s">
        <v>14</v>
      </c>
      <c r="C3102" s="6">
        <v>1185732</v>
      </c>
      <c r="D3102" s="7">
        <v>44206</v>
      </c>
      <c r="E3102" s="6" t="s">
        <v>33</v>
      </c>
      <c r="F3102" s="6" t="s">
        <v>110</v>
      </c>
      <c r="G3102" s="6" t="s">
        <v>111</v>
      </c>
      <c r="H3102" s="6" t="s">
        <v>17</v>
      </c>
      <c r="I3102" s="8">
        <v>0.35000000000000003</v>
      </c>
      <c r="J3102" s="9">
        <v>5000</v>
      </c>
      <c r="K3102" s="10">
        <f t="shared" si="24"/>
        <v>1750.0000000000002</v>
      </c>
      <c r="L3102" s="10">
        <f t="shared" si="25"/>
        <v>700.00000000000011</v>
      </c>
      <c r="M3102" s="11">
        <v>0.4</v>
      </c>
      <c r="O3102" s="16"/>
      <c r="P3102" s="14"/>
      <c r="Q3102" s="12"/>
      <c r="R3102" s="13"/>
    </row>
    <row r="3103" spans="1:18" ht="15.75" customHeight="1">
      <c r="A3103" s="1"/>
      <c r="B3103" s="6" t="s">
        <v>14</v>
      </c>
      <c r="C3103" s="6">
        <v>1185732</v>
      </c>
      <c r="D3103" s="7">
        <v>44206</v>
      </c>
      <c r="E3103" s="6" t="s">
        <v>33</v>
      </c>
      <c r="F3103" s="6" t="s">
        <v>110</v>
      </c>
      <c r="G3103" s="6" t="s">
        <v>111</v>
      </c>
      <c r="H3103" s="6" t="s">
        <v>18</v>
      </c>
      <c r="I3103" s="8">
        <v>0.35000000000000003</v>
      </c>
      <c r="J3103" s="9">
        <v>3000</v>
      </c>
      <c r="K3103" s="10">
        <f t="shared" si="24"/>
        <v>1050</v>
      </c>
      <c r="L3103" s="10">
        <f t="shared" si="25"/>
        <v>420</v>
      </c>
      <c r="M3103" s="11">
        <v>0.4</v>
      </c>
      <c r="O3103" s="16"/>
      <c r="P3103" s="14"/>
      <c r="Q3103" s="12"/>
      <c r="R3103" s="13"/>
    </row>
    <row r="3104" spans="1:18" ht="15.75" customHeight="1">
      <c r="A3104" s="1"/>
      <c r="B3104" s="6" t="s">
        <v>14</v>
      </c>
      <c r="C3104" s="6">
        <v>1185732</v>
      </c>
      <c r="D3104" s="7">
        <v>44206</v>
      </c>
      <c r="E3104" s="6" t="s">
        <v>33</v>
      </c>
      <c r="F3104" s="6" t="s">
        <v>110</v>
      </c>
      <c r="G3104" s="6" t="s">
        <v>111</v>
      </c>
      <c r="H3104" s="6" t="s">
        <v>19</v>
      </c>
      <c r="I3104" s="8">
        <v>0.25000000000000006</v>
      </c>
      <c r="J3104" s="9">
        <v>3000</v>
      </c>
      <c r="K3104" s="10">
        <f t="shared" si="24"/>
        <v>750.00000000000011</v>
      </c>
      <c r="L3104" s="10">
        <f t="shared" si="25"/>
        <v>262.5</v>
      </c>
      <c r="M3104" s="11">
        <v>0.35</v>
      </c>
      <c r="O3104" s="16"/>
      <c r="P3104" s="14"/>
      <c r="Q3104" s="12"/>
      <c r="R3104" s="13"/>
    </row>
    <row r="3105" spans="1:18" ht="15.75" customHeight="1">
      <c r="A3105" s="1"/>
      <c r="B3105" s="6" t="s">
        <v>14</v>
      </c>
      <c r="C3105" s="6">
        <v>1185732</v>
      </c>
      <c r="D3105" s="7">
        <v>44206</v>
      </c>
      <c r="E3105" s="6" t="s">
        <v>33</v>
      </c>
      <c r="F3105" s="6" t="s">
        <v>110</v>
      </c>
      <c r="G3105" s="6" t="s">
        <v>111</v>
      </c>
      <c r="H3105" s="6" t="s">
        <v>20</v>
      </c>
      <c r="I3105" s="8">
        <v>0.30000000000000004</v>
      </c>
      <c r="J3105" s="9">
        <v>1500</v>
      </c>
      <c r="K3105" s="10">
        <f t="shared" si="24"/>
        <v>450.00000000000006</v>
      </c>
      <c r="L3105" s="10">
        <f t="shared" si="25"/>
        <v>157.5</v>
      </c>
      <c r="M3105" s="11">
        <v>0.35</v>
      </c>
      <c r="O3105" s="16"/>
      <c r="P3105" s="14"/>
      <c r="Q3105" s="12"/>
      <c r="R3105" s="13"/>
    </row>
    <row r="3106" spans="1:18" ht="15.75" customHeight="1">
      <c r="A3106" s="1"/>
      <c r="B3106" s="6" t="s">
        <v>14</v>
      </c>
      <c r="C3106" s="6">
        <v>1185732</v>
      </c>
      <c r="D3106" s="7">
        <v>44206</v>
      </c>
      <c r="E3106" s="6" t="s">
        <v>33</v>
      </c>
      <c r="F3106" s="6" t="s">
        <v>110</v>
      </c>
      <c r="G3106" s="6" t="s">
        <v>111</v>
      </c>
      <c r="H3106" s="6" t="s">
        <v>21</v>
      </c>
      <c r="I3106" s="8">
        <v>0.44999999999999996</v>
      </c>
      <c r="J3106" s="9">
        <v>2000</v>
      </c>
      <c r="K3106" s="10">
        <f t="shared" si="24"/>
        <v>899.99999999999989</v>
      </c>
      <c r="L3106" s="10">
        <f t="shared" si="25"/>
        <v>269.99999999999994</v>
      </c>
      <c r="M3106" s="11">
        <v>0.3</v>
      </c>
      <c r="O3106" s="16"/>
      <c r="P3106" s="14"/>
      <c r="Q3106" s="12"/>
      <c r="R3106" s="13"/>
    </row>
    <row r="3107" spans="1:18" ht="15.75" customHeight="1">
      <c r="A3107" s="1"/>
      <c r="B3107" s="6" t="s">
        <v>14</v>
      </c>
      <c r="C3107" s="6">
        <v>1185732</v>
      </c>
      <c r="D3107" s="7">
        <v>44206</v>
      </c>
      <c r="E3107" s="6" t="s">
        <v>33</v>
      </c>
      <c r="F3107" s="6" t="s">
        <v>110</v>
      </c>
      <c r="G3107" s="6" t="s">
        <v>111</v>
      </c>
      <c r="H3107" s="6" t="s">
        <v>22</v>
      </c>
      <c r="I3107" s="8">
        <v>0.35000000000000003</v>
      </c>
      <c r="J3107" s="9">
        <v>3000</v>
      </c>
      <c r="K3107" s="10">
        <f t="shared" si="24"/>
        <v>1050</v>
      </c>
      <c r="L3107" s="10">
        <f t="shared" si="25"/>
        <v>420</v>
      </c>
      <c r="M3107" s="11">
        <v>0.4</v>
      </c>
      <c r="O3107" s="16"/>
      <c r="P3107" s="14"/>
      <c r="Q3107" s="12"/>
      <c r="R3107" s="13"/>
    </row>
    <row r="3108" spans="1:18" ht="15.75" customHeight="1">
      <c r="A3108" s="1"/>
      <c r="B3108" s="6" t="s">
        <v>14</v>
      </c>
      <c r="C3108" s="6">
        <v>1185732</v>
      </c>
      <c r="D3108" s="7">
        <v>44237</v>
      </c>
      <c r="E3108" s="6" t="s">
        <v>33</v>
      </c>
      <c r="F3108" s="6" t="s">
        <v>110</v>
      </c>
      <c r="G3108" s="6" t="s">
        <v>111</v>
      </c>
      <c r="H3108" s="6" t="s">
        <v>17</v>
      </c>
      <c r="I3108" s="8">
        <v>0.35000000000000003</v>
      </c>
      <c r="J3108" s="9">
        <v>5500</v>
      </c>
      <c r="K3108" s="10">
        <f t="shared" si="24"/>
        <v>1925.0000000000002</v>
      </c>
      <c r="L3108" s="10">
        <f t="shared" si="25"/>
        <v>770.00000000000011</v>
      </c>
      <c r="M3108" s="11">
        <v>0.4</v>
      </c>
      <c r="O3108" s="16"/>
      <c r="P3108" s="14"/>
      <c r="Q3108" s="12"/>
      <c r="R3108" s="13"/>
    </row>
    <row r="3109" spans="1:18" ht="15.75" customHeight="1">
      <c r="A3109" s="1"/>
      <c r="B3109" s="6" t="s">
        <v>14</v>
      </c>
      <c r="C3109" s="6">
        <v>1185732</v>
      </c>
      <c r="D3109" s="7">
        <v>44237</v>
      </c>
      <c r="E3109" s="6" t="s">
        <v>33</v>
      </c>
      <c r="F3109" s="6" t="s">
        <v>110</v>
      </c>
      <c r="G3109" s="6" t="s">
        <v>111</v>
      </c>
      <c r="H3109" s="6" t="s">
        <v>18</v>
      </c>
      <c r="I3109" s="8">
        <v>0.35000000000000003</v>
      </c>
      <c r="J3109" s="9">
        <v>2000</v>
      </c>
      <c r="K3109" s="10">
        <f t="shared" si="24"/>
        <v>700.00000000000011</v>
      </c>
      <c r="L3109" s="10">
        <f t="shared" si="25"/>
        <v>280.00000000000006</v>
      </c>
      <c r="M3109" s="11">
        <v>0.4</v>
      </c>
      <c r="O3109" s="16"/>
      <c r="P3109" s="14"/>
      <c r="Q3109" s="12"/>
      <c r="R3109" s="13"/>
    </row>
    <row r="3110" spans="1:18" ht="15.75" customHeight="1">
      <c r="A3110" s="1"/>
      <c r="B3110" s="6" t="s">
        <v>14</v>
      </c>
      <c r="C3110" s="6">
        <v>1185732</v>
      </c>
      <c r="D3110" s="7">
        <v>44237</v>
      </c>
      <c r="E3110" s="6" t="s">
        <v>33</v>
      </c>
      <c r="F3110" s="6" t="s">
        <v>110</v>
      </c>
      <c r="G3110" s="6" t="s">
        <v>111</v>
      </c>
      <c r="H3110" s="6" t="s">
        <v>19</v>
      </c>
      <c r="I3110" s="8">
        <v>0.25000000000000006</v>
      </c>
      <c r="J3110" s="9">
        <v>2500</v>
      </c>
      <c r="K3110" s="10">
        <f t="shared" si="24"/>
        <v>625.00000000000011</v>
      </c>
      <c r="L3110" s="10">
        <f t="shared" si="25"/>
        <v>218.75000000000003</v>
      </c>
      <c r="M3110" s="11">
        <v>0.35</v>
      </c>
      <c r="O3110" s="16"/>
      <c r="P3110" s="14"/>
      <c r="Q3110" s="12"/>
      <c r="R3110" s="13"/>
    </row>
    <row r="3111" spans="1:18" ht="15.75" customHeight="1">
      <c r="A3111" s="1"/>
      <c r="B3111" s="6" t="s">
        <v>14</v>
      </c>
      <c r="C3111" s="6">
        <v>1185732</v>
      </c>
      <c r="D3111" s="7">
        <v>44237</v>
      </c>
      <c r="E3111" s="6" t="s">
        <v>33</v>
      </c>
      <c r="F3111" s="6" t="s">
        <v>110</v>
      </c>
      <c r="G3111" s="6" t="s">
        <v>111</v>
      </c>
      <c r="H3111" s="6" t="s">
        <v>20</v>
      </c>
      <c r="I3111" s="8">
        <v>0.30000000000000004</v>
      </c>
      <c r="J3111" s="9">
        <v>1250</v>
      </c>
      <c r="K3111" s="10">
        <f t="shared" si="24"/>
        <v>375.00000000000006</v>
      </c>
      <c r="L3111" s="10">
        <f t="shared" si="25"/>
        <v>131.25</v>
      </c>
      <c r="M3111" s="11">
        <v>0.35</v>
      </c>
      <c r="O3111" s="16"/>
      <c r="P3111" s="14"/>
      <c r="Q3111" s="12"/>
      <c r="R3111" s="13"/>
    </row>
    <row r="3112" spans="1:18" ht="15.75" customHeight="1">
      <c r="A3112" s="1"/>
      <c r="B3112" s="6" t="s">
        <v>14</v>
      </c>
      <c r="C3112" s="6">
        <v>1185732</v>
      </c>
      <c r="D3112" s="7">
        <v>44237</v>
      </c>
      <c r="E3112" s="6" t="s">
        <v>33</v>
      </c>
      <c r="F3112" s="6" t="s">
        <v>110</v>
      </c>
      <c r="G3112" s="6" t="s">
        <v>111</v>
      </c>
      <c r="H3112" s="6" t="s">
        <v>21</v>
      </c>
      <c r="I3112" s="8">
        <v>0.44999999999999996</v>
      </c>
      <c r="J3112" s="9">
        <v>2000</v>
      </c>
      <c r="K3112" s="10">
        <f t="shared" si="24"/>
        <v>899.99999999999989</v>
      </c>
      <c r="L3112" s="10">
        <f t="shared" si="25"/>
        <v>269.99999999999994</v>
      </c>
      <c r="M3112" s="11">
        <v>0.3</v>
      </c>
      <c r="O3112" s="16"/>
      <c r="P3112" s="14"/>
      <c r="Q3112" s="12"/>
      <c r="R3112" s="13"/>
    </row>
    <row r="3113" spans="1:18" ht="15.75" customHeight="1">
      <c r="A3113" s="1"/>
      <c r="B3113" s="6" t="s">
        <v>14</v>
      </c>
      <c r="C3113" s="6">
        <v>1185732</v>
      </c>
      <c r="D3113" s="7">
        <v>44237</v>
      </c>
      <c r="E3113" s="6" t="s">
        <v>33</v>
      </c>
      <c r="F3113" s="6" t="s">
        <v>110</v>
      </c>
      <c r="G3113" s="6" t="s">
        <v>111</v>
      </c>
      <c r="H3113" s="6" t="s">
        <v>22</v>
      </c>
      <c r="I3113" s="8">
        <v>0.19999999999999996</v>
      </c>
      <c r="J3113" s="9">
        <v>3000</v>
      </c>
      <c r="K3113" s="10">
        <f t="shared" si="24"/>
        <v>599.99999999999989</v>
      </c>
      <c r="L3113" s="10">
        <f t="shared" si="25"/>
        <v>239.99999999999997</v>
      </c>
      <c r="M3113" s="11">
        <v>0.4</v>
      </c>
      <c r="O3113" s="16"/>
      <c r="P3113" s="14"/>
      <c r="Q3113" s="12"/>
      <c r="R3113" s="13"/>
    </row>
    <row r="3114" spans="1:18" ht="15.75" customHeight="1">
      <c r="A3114" s="1"/>
      <c r="B3114" s="6" t="s">
        <v>14</v>
      </c>
      <c r="C3114" s="6">
        <v>1185732</v>
      </c>
      <c r="D3114" s="7">
        <v>44264</v>
      </c>
      <c r="E3114" s="6" t="s">
        <v>33</v>
      </c>
      <c r="F3114" s="6" t="s">
        <v>110</v>
      </c>
      <c r="G3114" s="6" t="s">
        <v>111</v>
      </c>
      <c r="H3114" s="6" t="s">
        <v>17</v>
      </c>
      <c r="I3114" s="8">
        <v>0.25000000000000006</v>
      </c>
      <c r="J3114" s="9">
        <v>5200</v>
      </c>
      <c r="K3114" s="10">
        <f t="shared" si="24"/>
        <v>1300.0000000000002</v>
      </c>
      <c r="L3114" s="10">
        <f t="shared" si="25"/>
        <v>520.00000000000011</v>
      </c>
      <c r="M3114" s="11">
        <v>0.4</v>
      </c>
      <c r="O3114" s="16"/>
      <c r="P3114" s="14"/>
      <c r="Q3114" s="12"/>
      <c r="R3114" s="13"/>
    </row>
    <row r="3115" spans="1:18" ht="15.75" customHeight="1">
      <c r="A3115" s="1"/>
      <c r="B3115" s="6" t="s">
        <v>14</v>
      </c>
      <c r="C3115" s="6">
        <v>1185732</v>
      </c>
      <c r="D3115" s="7">
        <v>44264</v>
      </c>
      <c r="E3115" s="6" t="s">
        <v>33</v>
      </c>
      <c r="F3115" s="6" t="s">
        <v>110</v>
      </c>
      <c r="G3115" s="6" t="s">
        <v>111</v>
      </c>
      <c r="H3115" s="6" t="s">
        <v>18</v>
      </c>
      <c r="I3115" s="8">
        <v>0.25000000000000006</v>
      </c>
      <c r="J3115" s="9">
        <v>2250</v>
      </c>
      <c r="K3115" s="10">
        <f t="shared" si="24"/>
        <v>562.50000000000011</v>
      </c>
      <c r="L3115" s="10">
        <f t="shared" si="25"/>
        <v>225.00000000000006</v>
      </c>
      <c r="M3115" s="11">
        <v>0.4</v>
      </c>
      <c r="O3115" s="16"/>
      <c r="P3115" s="14"/>
      <c r="Q3115" s="12"/>
      <c r="R3115" s="13"/>
    </row>
    <row r="3116" spans="1:18" ht="15.75" customHeight="1">
      <c r="A3116" s="1"/>
      <c r="B3116" s="6" t="s">
        <v>14</v>
      </c>
      <c r="C3116" s="6">
        <v>1185732</v>
      </c>
      <c r="D3116" s="7">
        <v>44264</v>
      </c>
      <c r="E3116" s="6" t="s">
        <v>33</v>
      </c>
      <c r="F3116" s="6" t="s">
        <v>110</v>
      </c>
      <c r="G3116" s="6" t="s">
        <v>111</v>
      </c>
      <c r="H3116" s="6" t="s">
        <v>19</v>
      </c>
      <c r="I3116" s="8">
        <v>0.15000000000000002</v>
      </c>
      <c r="J3116" s="9">
        <v>2750</v>
      </c>
      <c r="K3116" s="10">
        <f t="shared" si="24"/>
        <v>412.50000000000006</v>
      </c>
      <c r="L3116" s="10">
        <f t="shared" si="25"/>
        <v>144.375</v>
      </c>
      <c r="M3116" s="11">
        <v>0.35</v>
      </c>
      <c r="O3116" s="16"/>
      <c r="P3116" s="14"/>
      <c r="Q3116" s="12"/>
      <c r="R3116" s="13"/>
    </row>
    <row r="3117" spans="1:18" ht="15.75" customHeight="1">
      <c r="A3117" s="1"/>
      <c r="B3117" s="6" t="s">
        <v>14</v>
      </c>
      <c r="C3117" s="6">
        <v>1185732</v>
      </c>
      <c r="D3117" s="7">
        <v>44264</v>
      </c>
      <c r="E3117" s="6" t="s">
        <v>33</v>
      </c>
      <c r="F3117" s="6" t="s">
        <v>110</v>
      </c>
      <c r="G3117" s="6" t="s">
        <v>111</v>
      </c>
      <c r="H3117" s="6" t="s">
        <v>20</v>
      </c>
      <c r="I3117" s="8">
        <v>0.19999999999999996</v>
      </c>
      <c r="J3117" s="9">
        <v>1250</v>
      </c>
      <c r="K3117" s="10">
        <f t="shared" si="24"/>
        <v>249.99999999999994</v>
      </c>
      <c r="L3117" s="10">
        <f t="shared" si="25"/>
        <v>87.499999999999972</v>
      </c>
      <c r="M3117" s="11">
        <v>0.35</v>
      </c>
      <c r="O3117" s="16"/>
      <c r="P3117" s="14"/>
      <c r="Q3117" s="12"/>
      <c r="R3117" s="13"/>
    </row>
    <row r="3118" spans="1:18" ht="15.75" customHeight="1">
      <c r="A3118" s="1"/>
      <c r="B3118" s="6" t="s">
        <v>14</v>
      </c>
      <c r="C3118" s="6">
        <v>1185732</v>
      </c>
      <c r="D3118" s="7">
        <v>44264</v>
      </c>
      <c r="E3118" s="6" t="s">
        <v>33</v>
      </c>
      <c r="F3118" s="6" t="s">
        <v>110</v>
      </c>
      <c r="G3118" s="6" t="s">
        <v>111</v>
      </c>
      <c r="H3118" s="6" t="s">
        <v>21</v>
      </c>
      <c r="I3118" s="8">
        <v>0.35000000000000003</v>
      </c>
      <c r="J3118" s="9">
        <v>1750</v>
      </c>
      <c r="K3118" s="10">
        <f t="shared" si="24"/>
        <v>612.50000000000011</v>
      </c>
      <c r="L3118" s="10">
        <f t="shared" si="25"/>
        <v>183.75000000000003</v>
      </c>
      <c r="M3118" s="11">
        <v>0.3</v>
      </c>
      <c r="O3118" s="16"/>
      <c r="P3118" s="14"/>
      <c r="Q3118" s="12"/>
      <c r="R3118" s="13"/>
    </row>
    <row r="3119" spans="1:18" ht="15.75" customHeight="1">
      <c r="A3119" s="1"/>
      <c r="B3119" s="6" t="s">
        <v>14</v>
      </c>
      <c r="C3119" s="6">
        <v>1185732</v>
      </c>
      <c r="D3119" s="7">
        <v>44264</v>
      </c>
      <c r="E3119" s="6" t="s">
        <v>33</v>
      </c>
      <c r="F3119" s="6" t="s">
        <v>110</v>
      </c>
      <c r="G3119" s="6" t="s">
        <v>111</v>
      </c>
      <c r="H3119" s="6" t="s">
        <v>22</v>
      </c>
      <c r="I3119" s="8">
        <v>0.25000000000000006</v>
      </c>
      <c r="J3119" s="9">
        <v>2750</v>
      </c>
      <c r="K3119" s="10">
        <f t="shared" si="24"/>
        <v>687.50000000000011</v>
      </c>
      <c r="L3119" s="10">
        <f t="shared" si="25"/>
        <v>275.00000000000006</v>
      </c>
      <c r="M3119" s="11">
        <v>0.4</v>
      </c>
      <c r="O3119" s="16"/>
      <c r="P3119" s="14"/>
      <c r="Q3119" s="12"/>
      <c r="R3119" s="13"/>
    </row>
    <row r="3120" spans="1:18" ht="15.75" customHeight="1">
      <c r="A3120" s="1"/>
      <c r="B3120" s="6" t="s">
        <v>14</v>
      </c>
      <c r="C3120" s="6">
        <v>1185732</v>
      </c>
      <c r="D3120" s="7">
        <v>44296</v>
      </c>
      <c r="E3120" s="6" t="s">
        <v>33</v>
      </c>
      <c r="F3120" s="6" t="s">
        <v>110</v>
      </c>
      <c r="G3120" s="6" t="s">
        <v>111</v>
      </c>
      <c r="H3120" s="6" t="s">
        <v>17</v>
      </c>
      <c r="I3120" s="8">
        <v>0.25000000000000006</v>
      </c>
      <c r="J3120" s="9">
        <v>5000</v>
      </c>
      <c r="K3120" s="10">
        <f t="shared" si="24"/>
        <v>1250.0000000000002</v>
      </c>
      <c r="L3120" s="10">
        <f t="shared" si="25"/>
        <v>500.00000000000011</v>
      </c>
      <c r="M3120" s="11">
        <v>0.4</v>
      </c>
      <c r="O3120" s="16"/>
      <c r="P3120" s="14"/>
      <c r="Q3120" s="12"/>
      <c r="R3120" s="13"/>
    </row>
    <row r="3121" spans="1:18" ht="15.75" customHeight="1">
      <c r="A3121" s="1"/>
      <c r="B3121" s="6" t="s">
        <v>14</v>
      </c>
      <c r="C3121" s="6">
        <v>1185732</v>
      </c>
      <c r="D3121" s="7">
        <v>44296</v>
      </c>
      <c r="E3121" s="6" t="s">
        <v>33</v>
      </c>
      <c r="F3121" s="6" t="s">
        <v>110</v>
      </c>
      <c r="G3121" s="6" t="s">
        <v>111</v>
      </c>
      <c r="H3121" s="6" t="s">
        <v>18</v>
      </c>
      <c r="I3121" s="8">
        <v>0.25000000000000006</v>
      </c>
      <c r="J3121" s="9">
        <v>2000</v>
      </c>
      <c r="K3121" s="10">
        <f t="shared" si="24"/>
        <v>500.00000000000011</v>
      </c>
      <c r="L3121" s="10">
        <f t="shared" si="25"/>
        <v>200.00000000000006</v>
      </c>
      <c r="M3121" s="11">
        <v>0.4</v>
      </c>
      <c r="O3121" s="16"/>
      <c r="P3121" s="14"/>
      <c r="Q3121" s="12"/>
      <c r="R3121" s="13"/>
    </row>
    <row r="3122" spans="1:18" ht="15.75" customHeight="1">
      <c r="A3122" s="1"/>
      <c r="B3122" s="6" t="s">
        <v>14</v>
      </c>
      <c r="C3122" s="6">
        <v>1185732</v>
      </c>
      <c r="D3122" s="7">
        <v>44296</v>
      </c>
      <c r="E3122" s="6" t="s">
        <v>33</v>
      </c>
      <c r="F3122" s="6" t="s">
        <v>110</v>
      </c>
      <c r="G3122" s="6" t="s">
        <v>111</v>
      </c>
      <c r="H3122" s="6" t="s">
        <v>19</v>
      </c>
      <c r="I3122" s="8">
        <v>0.15000000000000002</v>
      </c>
      <c r="J3122" s="9">
        <v>2000</v>
      </c>
      <c r="K3122" s="10">
        <f t="shared" si="24"/>
        <v>300.00000000000006</v>
      </c>
      <c r="L3122" s="10">
        <f t="shared" si="25"/>
        <v>105.00000000000001</v>
      </c>
      <c r="M3122" s="11">
        <v>0.35</v>
      </c>
      <c r="O3122" s="16"/>
      <c r="P3122" s="14"/>
      <c r="Q3122" s="12"/>
      <c r="R3122" s="13"/>
    </row>
    <row r="3123" spans="1:18" ht="15.75" customHeight="1">
      <c r="A3123" s="1"/>
      <c r="B3123" s="6" t="s">
        <v>14</v>
      </c>
      <c r="C3123" s="6">
        <v>1185732</v>
      </c>
      <c r="D3123" s="7">
        <v>44296</v>
      </c>
      <c r="E3123" s="6" t="s">
        <v>33</v>
      </c>
      <c r="F3123" s="6" t="s">
        <v>110</v>
      </c>
      <c r="G3123" s="6" t="s">
        <v>111</v>
      </c>
      <c r="H3123" s="6" t="s">
        <v>20</v>
      </c>
      <c r="I3123" s="8">
        <v>0.19999999999999996</v>
      </c>
      <c r="J3123" s="9">
        <v>1250</v>
      </c>
      <c r="K3123" s="10">
        <f t="shared" si="24"/>
        <v>249.99999999999994</v>
      </c>
      <c r="L3123" s="10">
        <f t="shared" si="25"/>
        <v>87.499999999999972</v>
      </c>
      <c r="M3123" s="11">
        <v>0.35</v>
      </c>
      <c r="O3123" s="16"/>
      <c r="P3123" s="14"/>
      <c r="Q3123" s="12"/>
      <c r="R3123" s="13"/>
    </row>
    <row r="3124" spans="1:18" ht="15.75" customHeight="1">
      <c r="A3124" s="1"/>
      <c r="B3124" s="6" t="s">
        <v>14</v>
      </c>
      <c r="C3124" s="6">
        <v>1185732</v>
      </c>
      <c r="D3124" s="7">
        <v>44296</v>
      </c>
      <c r="E3124" s="6" t="s">
        <v>33</v>
      </c>
      <c r="F3124" s="6" t="s">
        <v>110</v>
      </c>
      <c r="G3124" s="6" t="s">
        <v>111</v>
      </c>
      <c r="H3124" s="6" t="s">
        <v>21</v>
      </c>
      <c r="I3124" s="8">
        <v>0.65</v>
      </c>
      <c r="J3124" s="9">
        <v>1500</v>
      </c>
      <c r="K3124" s="10">
        <f t="shared" si="24"/>
        <v>975</v>
      </c>
      <c r="L3124" s="10">
        <f t="shared" si="25"/>
        <v>292.5</v>
      </c>
      <c r="M3124" s="11">
        <v>0.3</v>
      </c>
      <c r="O3124" s="16"/>
      <c r="P3124" s="14"/>
      <c r="Q3124" s="12"/>
      <c r="R3124" s="13"/>
    </row>
    <row r="3125" spans="1:18" ht="15.75" customHeight="1">
      <c r="A3125" s="1"/>
      <c r="B3125" s="6" t="s">
        <v>14</v>
      </c>
      <c r="C3125" s="6">
        <v>1185732</v>
      </c>
      <c r="D3125" s="7">
        <v>44296</v>
      </c>
      <c r="E3125" s="6" t="s">
        <v>33</v>
      </c>
      <c r="F3125" s="6" t="s">
        <v>110</v>
      </c>
      <c r="G3125" s="6" t="s">
        <v>111</v>
      </c>
      <c r="H3125" s="6" t="s">
        <v>22</v>
      </c>
      <c r="I3125" s="8">
        <v>0.5</v>
      </c>
      <c r="J3125" s="9">
        <v>2750</v>
      </c>
      <c r="K3125" s="10">
        <f t="shared" si="24"/>
        <v>1375</v>
      </c>
      <c r="L3125" s="10">
        <f t="shared" si="25"/>
        <v>550</v>
      </c>
      <c r="M3125" s="11">
        <v>0.4</v>
      </c>
      <c r="O3125" s="16"/>
      <c r="P3125" s="14"/>
      <c r="Q3125" s="12"/>
      <c r="R3125" s="13"/>
    </row>
    <row r="3126" spans="1:18" ht="15.75" customHeight="1">
      <c r="A3126" s="1"/>
      <c r="B3126" s="6" t="s">
        <v>14</v>
      </c>
      <c r="C3126" s="6">
        <v>1185732</v>
      </c>
      <c r="D3126" s="7">
        <v>44327</v>
      </c>
      <c r="E3126" s="6" t="s">
        <v>33</v>
      </c>
      <c r="F3126" s="6" t="s">
        <v>110</v>
      </c>
      <c r="G3126" s="6" t="s">
        <v>111</v>
      </c>
      <c r="H3126" s="6" t="s">
        <v>17</v>
      </c>
      <c r="I3126" s="8">
        <v>0.6</v>
      </c>
      <c r="J3126" s="9">
        <v>5450</v>
      </c>
      <c r="K3126" s="10">
        <f t="shared" si="24"/>
        <v>3270</v>
      </c>
      <c r="L3126" s="10">
        <f t="shared" si="25"/>
        <v>1308</v>
      </c>
      <c r="M3126" s="11">
        <v>0.4</v>
      </c>
      <c r="O3126" s="16"/>
      <c r="P3126" s="14"/>
      <c r="Q3126" s="12"/>
      <c r="R3126" s="13"/>
    </row>
    <row r="3127" spans="1:18" ht="15.75" customHeight="1">
      <c r="A3127" s="1"/>
      <c r="B3127" s="6" t="s">
        <v>14</v>
      </c>
      <c r="C3127" s="6">
        <v>1185732</v>
      </c>
      <c r="D3127" s="7">
        <v>44327</v>
      </c>
      <c r="E3127" s="6" t="s">
        <v>33</v>
      </c>
      <c r="F3127" s="6" t="s">
        <v>110</v>
      </c>
      <c r="G3127" s="6" t="s">
        <v>111</v>
      </c>
      <c r="H3127" s="6" t="s">
        <v>18</v>
      </c>
      <c r="I3127" s="8">
        <v>0.4</v>
      </c>
      <c r="J3127" s="9">
        <v>2500</v>
      </c>
      <c r="K3127" s="10">
        <f t="shared" si="24"/>
        <v>1000</v>
      </c>
      <c r="L3127" s="10">
        <f t="shared" si="25"/>
        <v>400</v>
      </c>
      <c r="M3127" s="11">
        <v>0.4</v>
      </c>
      <c r="O3127" s="16"/>
      <c r="P3127" s="14"/>
      <c r="Q3127" s="12"/>
      <c r="R3127" s="13"/>
    </row>
    <row r="3128" spans="1:18" ht="15.75" customHeight="1">
      <c r="A3128" s="1"/>
      <c r="B3128" s="6" t="s">
        <v>14</v>
      </c>
      <c r="C3128" s="6">
        <v>1185732</v>
      </c>
      <c r="D3128" s="7">
        <v>44327</v>
      </c>
      <c r="E3128" s="6" t="s">
        <v>33</v>
      </c>
      <c r="F3128" s="6" t="s">
        <v>110</v>
      </c>
      <c r="G3128" s="6" t="s">
        <v>111</v>
      </c>
      <c r="H3128" s="6" t="s">
        <v>19</v>
      </c>
      <c r="I3128" s="8">
        <v>0.35000000000000003</v>
      </c>
      <c r="J3128" s="9">
        <v>2250</v>
      </c>
      <c r="K3128" s="10">
        <f t="shared" si="24"/>
        <v>787.50000000000011</v>
      </c>
      <c r="L3128" s="10">
        <f t="shared" si="25"/>
        <v>275.625</v>
      </c>
      <c r="M3128" s="11">
        <v>0.35</v>
      </c>
      <c r="O3128" s="16"/>
      <c r="P3128" s="14"/>
      <c r="Q3128" s="12"/>
      <c r="R3128" s="13"/>
    </row>
    <row r="3129" spans="1:18" ht="15.75" customHeight="1">
      <c r="A3129" s="1"/>
      <c r="B3129" s="6" t="s">
        <v>14</v>
      </c>
      <c r="C3129" s="6">
        <v>1185732</v>
      </c>
      <c r="D3129" s="7">
        <v>44327</v>
      </c>
      <c r="E3129" s="6" t="s">
        <v>33</v>
      </c>
      <c r="F3129" s="6" t="s">
        <v>110</v>
      </c>
      <c r="G3129" s="6" t="s">
        <v>111</v>
      </c>
      <c r="H3129" s="6" t="s">
        <v>20</v>
      </c>
      <c r="I3129" s="8">
        <v>0.35000000000000003</v>
      </c>
      <c r="J3129" s="9">
        <v>1750</v>
      </c>
      <c r="K3129" s="10">
        <f t="shared" si="24"/>
        <v>612.50000000000011</v>
      </c>
      <c r="L3129" s="10">
        <f t="shared" si="25"/>
        <v>214.37500000000003</v>
      </c>
      <c r="M3129" s="11">
        <v>0.35</v>
      </c>
      <c r="O3129" s="16"/>
      <c r="P3129" s="14"/>
      <c r="Q3129" s="12"/>
      <c r="R3129" s="13"/>
    </row>
    <row r="3130" spans="1:18" ht="15.75" customHeight="1">
      <c r="A3130" s="1"/>
      <c r="B3130" s="6" t="s">
        <v>14</v>
      </c>
      <c r="C3130" s="6">
        <v>1185732</v>
      </c>
      <c r="D3130" s="7">
        <v>44327</v>
      </c>
      <c r="E3130" s="6" t="s">
        <v>33</v>
      </c>
      <c r="F3130" s="6" t="s">
        <v>110</v>
      </c>
      <c r="G3130" s="6" t="s">
        <v>111</v>
      </c>
      <c r="H3130" s="6" t="s">
        <v>21</v>
      </c>
      <c r="I3130" s="8">
        <v>0.44999999999999996</v>
      </c>
      <c r="J3130" s="9">
        <v>2000</v>
      </c>
      <c r="K3130" s="10">
        <f t="shared" si="24"/>
        <v>899.99999999999989</v>
      </c>
      <c r="L3130" s="10">
        <f t="shared" si="25"/>
        <v>269.99999999999994</v>
      </c>
      <c r="M3130" s="11">
        <v>0.3</v>
      </c>
      <c r="O3130" s="16"/>
      <c r="P3130" s="14"/>
      <c r="Q3130" s="12"/>
      <c r="R3130" s="13"/>
    </row>
    <row r="3131" spans="1:18" ht="15.75" customHeight="1">
      <c r="A3131" s="1"/>
      <c r="B3131" s="6" t="s">
        <v>14</v>
      </c>
      <c r="C3131" s="6">
        <v>1185732</v>
      </c>
      <c r="D3131" s="7">
        <v>44327</v>
      </c>
      <c r="E3131" s="6" t="s">
        <v>33</v>
      </c>
      <c r="F3131" s="6" t="s">
        <v>110</v>
      </c>
      <c r="G3131" s="6" t="s">
        <v>111</v>
      </c>
      <c r="H3131" s="6" t="s">
        <v>22</v>
      </c>
      <c r="I3131" s="8">
        <v>0.54999999999999993</v>
      </c>
      <c r="J3131" s="9">
        <v>3250</v>
      </c>
      <c r="K3131" s="10">
        <f t="shared" si="24"/>
        <v>1787.4999999999998</v>
      </c>
      <c r="L3131" s="10">
        <f t="shared" si="25"/>
        <v>715</v>
      </c>
      <c r="M3131" s="11">
        <v>0.4</v>
      </c>
      <c r="O3131" s="16"/>
      <c r="P3131" s="14"/>
      <c r="Q3131" s="12"/>
      <c r="R3131" s="13"/>
    </row>
    <row r="3132" spans="1:18" ht="15.75" customHeight="1">
      <c r="A3132" s="1"/>
      <c r="B3132" s="6" t="s">
        <v>14</v>
      </c>
      <c r="C3132" s="6">
        <v>1185732</v>
      </c>
      <c r="D3132" s="7">
        <v>44357</v>
      </c>
      <c r="E3132" s="6" t="s">
        <v>33</v>
      </c>
      <c r="F3132" s="6" t="s">
        <v>110</v>
      </c>
      <c r="G3132" s="6" t="s">
        <v>111</v>
      </c>
      <c r="H3132" s="6" t="s">
        <v>17</v>
      </c>
      <c r="I3132" s="8">
        <v>0.4</v>
      </c>
      <c r="J3132" s="9">
        <v>5750</v>
      </c>
      <c r="K3132" s="10">
        <f t="shared" si="24"/>
        <v>2300</v>
      </c>
      <c r="L3132" s="10">
        <f t="shared" si="25"/>
        <v>920</v>
      </c>
      <c r="M3132" s="11">
        <v>0.4</v>
      </c>
      <c r="O3132" s="16"/>
      <c r="P3132" s="14"/>
      <c r="Q3132" s="12"/>
      <c r="R3132" s="13"/>
    </row>
    <row r="3133" spans="1:18" ht="15.75" customHeight="1">
      <c r="A3133" s="1"/>
      <c r="B3133" s="6" t="s">
        <v>14</v>
      </c>
      <c r="C3133" s="6">
        <v>1185732</v>
      </c>
      <c r="D3133" s="7">
        <v>44357</v>
      </c>
      <c r="E3133" s="6" t="s">
        <v>33</v>
      </c>
      <c r="F3133" s="6" t="s">
        <v>110</v>
      </c>
      <c r="G3133" s="6" t="s">
        <v>111</v>
      </c>
      <c r="H3133" s="6" t="s">
        <v>18</v>
      </c>
      <c r="I3133" s="8">
        <v>0.35000000000000009</v>
      </c>
      <c r="J3133" s="9">
        <v>3250</v>
      </c>
      <c r="K3133" s="10">
        <f t="shared" si="24"/>
        <v>1137.5000000000002</v>
      </c>
      <c r="L3133" s="10">
        <f t="shared" si="25"/>
        <v>455.00000000000011</v>
      </c>
      <c r="M3133" s="11">
        <v>0.4</v>
      </c>
      <c r="O3133" s="16"/>
      <c r="P3133" s="14"/>
      <c r="Q3133" s="12"/>
      <c r="R3133" s="13"/>
    </row>
    <row r="3134" spans="1:18" ht="15.75" customHeight="1">
      <c r="A3134" s="1"/>
      <c r="B3134" s="6" t="s">
        <v>14</v>
      </c>
      <c r="C3134" s="6">
        <v>1185732</v>
      </c>
      <c r="D3134" s="7">
        <v>44357</v>
      </c>
      <c r="E3134" s="6" t="s">
        <v>33</v>
      </c>
      <c r="F3134" s="6" t="s">
        <v>110</v>
      </c>
      <c r="G3134" s="6" t="s">
        <v>111</v>
      </c>
      <c r="H3134" s="6" t="s">
        <v>19</v>
      </c>
      <c r="I3134" s="8">
        <v>0.30000000000000004</v>
      </c>
      <c r="J3134" s="9">
        <v>2000</v>
      </c>
      <c r="K3134" s="10">
        <f t="shared" si="24"/>
        <v>600.00000000000011</v>
      </c>
      <c r="L3134" s="10">
        <f t="shared" si="25"/>
        <v>210.00000000000003</v>
      </c>
      <c r="M3134" s="11">
        <v>0.35</v>
      </c>
      <c r="O3134" s="16"/>
      <c r="P3134" s="14"/>
      <c r="Q3134" s="12"/>
      <c r="R3134" s="13"/>
    </row>
    <row r="3135" spans="1:18" ht="15.75" customHeight="1">
      <c r="A3135" s="1"/>
      <c r="B3135" s="6" t="s">
        <v>14</v>
      </c>
      <c r="C3135" s="6">
        <v>1185732</v>
      </c>
      <c r="D3135" s="7">
        <v>44357</v>
      </c>
      <c r="E3135" s="6" t="s">
        <v>33</v>
      </c>
      <c r="F3135" s="6" t="s">
        <v>110</v>
      </c>
      <c r="G3135" s="6" t="s">
        <v>111</v>
      </c>
      <c r="H3135" s="6" t="s">
        <v>20</v>
      </c>
      <c r="I3135" s="8">
        <v>0.30000000000000004</v>
      </c>
      <c r="J3135" s="9">
        <v>1750</v>
      </c>
      <c r="K3135" s="10">
        <f t="shared" si="24"/>
        <v>525.00000000000011</v>
      </c>
      <c r="L3135" s="10">
        <f t="shared" si="25"/>
        <v>183.75000000000003</v>
      </c>
      <c r="M3135" s="11">
        <v>0.35</v>
      </c>
      <c r="O3135" s="16"/>
      <c r="P3135" s="14"/>
      <c r="Q3135" s="12"/>
      <c r="R3135" s="13"/>
    </row>
    <row r="3136" spans="1:18" ht="15.75" customHeight="1">
      <c r="A3136" s="1"/>
      <c r="B3136" s="6" t="s">
        <v>14</v>
      </c>
      <c r="C3136" s="6">
        <v>1185732</v>
      </c>
      <c r="D3136" s="7">
        <v>44357</v>
      </c>
      <c r="E3136" s="6" t="s">
        <v>33</v>
      </c>
      <c r="F3136" s="6" t="s">
        <v>110</v>
      </c>
      <c r="G3136" s="6" t="s">
        <v>111</v>
      </c>
      <c r="H3136" s="6" t="s">
        <v>21</v>
      </c>
      <c r="I3136" s="8">
        <v>0.4</v>
      </c>
      <c r="J3136" s="9">
        <v>1750</v>
      </c>
      <c r="K3136" s="10">
        <f t="shared" si="24"/>
        <v>700</v>
      </c>
      <c r="L3136" s="10">
        <f t="shared" si="25"/>
        <v>210</v>
      </c>
      <c r="M3136" s="11">
        <v>0.3</v>
      </c>
      <c r="O3136" s="16"/>
      <c r="P3136" s="14"/>
      <c r="Q3136" s="12"/>
      <c r="R3136" s="13"/>
    </row>
    <row r="3137" spans="1:18" ht="15.75" customHeight="1">
      <c r="A3137" s="1"/>
      <c r="B3137" s="6" t="s">
        <v>14</v>
      </c>
      <c r="C3137" s="6">
        <v>1185732</v>
      </c>
      <c r="D3137" s="7">
        <v>44357</v>
      </c>
      <c r="E3137" s="6" t="s">
        <v>33</v>
      </c>
      <c r="F3137" s="6" t="s">
        <v>110</v>
      </c>
      <c r="G3137" s="6" t="s">
        <v>111</v>
      </c>
      <c r="H3137" s="6" t="s">
        <v>22</v>
      </c>
      <c r="I3137" s="8">
        <v>0.60000000000000009</v>
      </c>
      <c r="J3137" s="9">
        <v>3250</v>
      </c>
      <c r="K3137" s="10">
        <f t="shared" si="24"/>
        <v>1950.0000000000002</v>
      </c>
      <c r="L3137" s="10">
        <f t="shared" si="25"/>
        <v>780.00000000000011</v>
      </c>
      <c r="M3137" s="11">
        <v>0.4</v>
      </c>
      <c r="O3137" s="16"/>
      <c r="P3137" s="14"/>
      <c r="Q3137" s="12"/>
      <c r="R3137" s="13"/>
    </row>
    <row r="3138" spans="1:18" ht="15.75" customHeight="1">
      <c r="A3138" s="1"/>
      <c r="B3138" s="6" t="s">
        <v>14</v>
      </c>
      <c r="C3138" s="6">
        <v>1185732</v>
      </c>
      <c r="D3138" s="7">
        <v>44386</v>
      </c>
      <c r="E3138" s="6" t="s">
        <v>33</v>
      </c>
      <c r="F3138" s="6" t="s">
        <v>110</v>
      </c>
      <c r="G3138" s="6" t="s">
        <v>111</v>
      </c>
      <c r="H3138" s="6" t="s">
        <v>17</v>
      </c>
      <c r="I3138" s="8">
        <v>0.55000000000000004</v>
      </c>
      <c r="J3138" s="9">
        <v>5500</v>
      </c>
      <c r="K3138" s="10">
        <f t="shared" si="24"/>
        <v>3025.0000000000005</v>
      </c>
      <c r="L3138" s="10">
        <f t="shared" si="25"/>
        <v>1210.0000000000002</v>
      </c>
      <c r="M3138" s="11">
        <v>0.4</v>
      </c>
      <c r="O3138" s="16"/>
      <c r="P3138" s="14"/>
      <c r="Q3138" s="12"/>
      <c r="R3138" s="13"/>
    </row>
    <row r="3139" spans="1:18" ht="15.75" customHeight="1">
      <c r="A3139" s="1"/>
      <c r="B3139" s="6" t="s">
        <v>14</v>
      </c>
      <c r="C3139" s="6">
        <v>1185732</v>
      </c>
      <c r="D3139" s="7">
        <v>44386</v>
      </c>
      <c r="E3139" s="6" t="s">
        <v>33</v>
      </c>
      <c r="F3139" s="6" t="s">
        <v>110</v>
      </c>
      <c r="G3139" s="6" t="s">
        <v>111</v>
      </c>
      <c r="H3139" s="6" t="s">
        <v>18</v>
      </c>
      <c r="I3139" s="8">
        <v>0.50000000000000011</v>
      </c>
      <c r="J3139" s="9">
        <v>3000</v>
      </c>
      <c r="K3139" s="10">
        <f t="shared" si="24"/>
        <v>1500.0000000000002</v>
      </c>
      <c r="L3139" s="10">
        <f t="shared" si="25"/>
        <v>600.00000000000011</v>
      </c>
      <c r="M3139" s="11">
        <v>0.4</v>
      </c>
      <c r="O3139" s="16"/>
      <c r="P3139" s="14"/>
      <c r="Q3139" s="12"/>
      <c r="R3139" s="13"/>
    </row>
    <row r="3140" spans="1:18" ht="15.75" customHeight="1">
      <c r="A3140" s="1"/>
      <c r="B3140" s="6" t="s">
        <v>14</v>
      </c>
      <c r="C3140" s="6">
        <v>1185732</v>
      </c>
      <c r="D3140" s="7">
        <v>44386</v>
      </c>
      <c r="E3140" s="6" t="s">
        <v>33</v>
      </c>
      <c r="F3140" s="6" t="s">
        <v>110</v>
      </c>
      <c r="G3140" s="6" t="s">
        <v>111</v>
      </c>
      <c r="H3140" s="6" t="s">
        <v>19</v>
      </c>
      <c r="I3140" s="8">
        <v>0.45</v>
      </c>
      <c r="J3140" s="9">
        <v>2250</v>
      </c>
      <c r="K3140" s="10">
        <f t="shared" si="24"/>
        <v>1012.5</v>
      </c>
      <c r="L3140" s="10">
        <f t="shared" si="25"/>
        <v>354.375</v>
      </c>
      <c r="M3140" s="11">
        <v>0.35</v>
      </c>
      <c r="O3140" s="16"/>
      <c r="P3140" s="14"/>
      <c r="Q3140" s="12"/>
      <c r="R3140" s="13"/>
    </row>
    <row r="3141" spans="1:18" ht="15.75" customHeight="1">
      <c r="A3141" s="1"/>
      <c r="B3141" s="6" t="s">
        <v>14</v>
      </c>
      <c r="C3141" s="6">
        <v>1185732</v>
      </c>
      <c r="D3141" s="7">
        <v>44386</v>
      </c>
      <c r="E3141" s="6" t="s">
        <v>33</v>
      </c>
      <c r="F3141" s="6" t="s">
        <v>110</v>
      </c>
      <c r="G3141" s="6" t="s">
        <v>111</v>
      </c>
      <c r="H3141" s="6" t="s">
        <v>20</v>
      </c>
      <c r="I3141" s="8">
        <v>0.45</v>
      </c>
      <c r="J3141" s="9">
        <v>1750</v>
      </c>
      <c r="K3141" s="10">
        <f t="shared" si="24"/>
        <v>787.5</v>
      </c>
      <c r="L3141" s="10">
        <f t="shared" si="25"/>
        <v>275.625</v>
      </c>
      <c r="M3141" s="11">
        <v>0.35</v>
      </c>
      <c r="O3141" s="16"/>
      <c r="P3141" s="14"/>
      <c r="Q3141" s="12"/>
      <c r="R3141" s="13"/>
    </row>
    <row r="3142" spans="1:18" ht="15.75" customHeight="1">
      <c r="A3142" s="1"/>
      <c r="B3142" s="6" t="s">
        <v>14</v>
      </c>
      <c r="C3142" s="6">
        <v>1185732</v>
      </c>
      <c r="D3142" s="7">
        <v>44386</v>
      </c>
      <c r="E3142" s="6" t="s">
        <v>33</v>
      </c>
      <c r="F3142" s="6" t="s">
        <v>110</v>
      </c>
      <c r="G3142" s="6" t="s">
        <v>111</v>
      </c>
      <c r="H3142" s="6" t="s">
        <v>21</v>
      </c>
      <c r="I3142" s="8">
        <v>0.55000000000000004</v>
      </c>
      <c r="J3142" s="9">
        <v>2000</v>
      </c>
      <c r="K3142" s="10">
        <f t="shared" si="24"/>
        <v>1100</v>
      </c>
      <c r="L3142" s="10">
        <f t="shared" si="25"/>
        <v>330</v>
      </c>
      <c r="M3142" s="11">
        <v>0.3</v>
      </c>
      <c r="O3142" s="16"/>
      <c r="P3142" s="14"/>
      <c r="Q3142" s="12"/>
      <c r="R3142" s="13"/>
    </row>
    <row r="3143" spans="1:18" ht="15.75" customHeight="1">
      <c r="A3143" s="1"/>
      <c r="B3143" s="6" t="s">
        <v>14</v>
      </c>
      <c r="C3143" s="6">
        <v>1185732</v>
      </c>
      <c r="D3143" s="7">
        <v>44386</v>
      </c>
      <c r="E3143" s="6" t="s">
        <v>33</v>
      </c>
      <c r="F3143" s="6" t="s">
        <v>110</v>
      </c>
      <c r="G3143" s="6" t="s">
        <v>111</v>
      </c>
      <c r="H3143" s="6" t="s">
        <v>22</v>
      </c>
      <c r="I3143" s="8">
        <v>0.60000000000000009</v>
      </c>
      <c r="J3143" s="9">
        <v>3750</v>
      </c>
      <c r="K3143" s="10">
        <f t="shared" si="24"/>
        <v>2250.0000000000005</v>
      </c>
      <c r="L3143" s="10">
        <f t="shared" si="25"/>
        <v>900.00000000000023</v>
      </c>
      <c r="M3143" s="11">
        <v>0.4</v>
      </c>
      <c r="O3143" s="16"/>
      <c r="P3143" s="14"/>
      <c r="Q3143" s="12"/>
      <c r="R3143" s="13"/>
    </row>
    <row r="3144" spans="1:18" ht="15.75" customHeight="1">
      <c r="A3144" s="1"/>
      <c r="B3144" s="6" t="s">
        <v>14</v>
      </c>
      <c r="C3144" s="6">
        <v>1185732</v>
      </c>
      <c r="D3144" s="7">
        <v>44418</v>
      </c>
      <c r="E3144" s="6" t="s">
        <v>33</v>
      </c>
      <c r="F3144" s="6" t="s">
        <v>110</v>
      </c>
      <c r="G3144" s="6" t="s">
        <v>111</v>
      </c>
      <c r="H3144" s="6" t="s">
        <v>17</v>
      </c>
      <c r="I3144" s="8">
        <v>0.5</v>
      </c>
      <c r="J3144" s="9">
        <v>5250</v>
      </c>
      <c r="K3144" s="10">
        <f t="shared" si="24"/>
        <v>2625</v>
      </c>
      <c r="L3144" s="10">
        <f t="shared" si="25"/>
        <v>1050</v>
      </c>
      <c r="M3144" s="11">
        <v>0.4</v>
      </c>
      <c r="O3144" s="16"/>
      <c r="P3144" s="14"/>
      <c r="Q3144" s="12"/>
      <c r="R3144" s="13"/>
    </row>
    <row r="3145" spans="1:18" ht="15.75" customHeight="1">
      <c r="A3145" s="1"/>
      <c r="B3145" s="6" t="s">
        <v>14</v>
      </c>
      <c r="C3145" s="6">
        <v>1185732</v>
      </c>
      <c r="D3145" s="7">
        <v>44418</v>
      </c>
      <c r="E3145" s="6" t="s">
        <v>33</v>
      </c>
      <c r="F3145" s="6" t="s">
        <v>110</v>
      </c>
      <c r="G3145" s="6" t="s">
        <v>111</v>
      </c>
      <c r="H3145" s="6" t="s">
        <v>18</v>
      </c>
      <c r="I3145" s="8">
        <v>0.45000000000000007</v>
      </c>
      <c r="J3145" s="9">
        <v>3000</v>
      </c>
      <c r="K3145" s="10">
        <f t="shared" si="24"/>
        <v>1350.0000000000002</v>
      </c>
      <c r="L3145" s="10">
        <f t="shared" si="25"/>
        <v>540.00000000000011</v>
      </c>
      <c r="M3145" s="11">
        <v>0.4</v>
      </c>
      <c r="O3145" s="16"/>
      <c r="P3145" s="14"/>
      <c r="Q3145" s="12"/>
      <c r="R3145" s="13"/>
    </row>
    <row r="3146" spans="1:18" ht="15.75" customHeight="1">
      <c r="A3146" s="1"/>
      <c r="B3146" s="6" t="s">
        <v>14</v>
      </c>
      <c r="C3146" s="6">
        <v>1185732</v>
      </c>
      <c r="D3146" s="7">
        <v>44418</v>
      </c>
      <c r="E3146" s="6" t="s">
        <v>33</v>
      </c>
      <c r="F3146" s="6" t="s">
        <v>110</v>
      </c>
      <c r="G3146" s="6" t="s">
        <v>111</v>
      </c>
      <c r="H3146" s="6" t="s">
        <v>19</v>
      </c>
      <c r="I3146" s="8">
        <v>0.4</v>
      </c>
      <c r="J3146" s="9">
        <v>2250</v>
      </c>
      <c r="K3146" s="10">
        <f t="shared" si="24"/>
        <v>900</v>
      </c>
      <c r="L3146" s="10">
        <f t="shared" si="25"/>
        <v>315</v>
      </c>
      <c r="M3146" s="11">
        <v>0.35</v>
      </c>
      <c r="O3146" s="16"/>
      <c r="P3146" s="14"/>
      <c r="Q3146" s="12"/>
      <c r="R3146" s="13"/>
    </row>
    <row r="3147" spans="1:18" ht="15.75" customHeight="1">
      <c r="A3147" s="1"/>
      <c r="B3147" s="6" t="s">
        <v>14</v>
      </c>
      <c r="C3147" s="6">
        <v>1185732</v>
      </c>
      <c r="D3147" s="7">
        <v>44418</v>
      </c>
      <c r="E3147" s="6" t="s">
        <v>33</v>
      </c>
      <c r="F3147" s="6" t="s">
        <v>110</v>
      </c>
      <c r="G3147" s="6" t="s">
        <v>111</v>
      </c>
      <c r="H3147" s="6" t="s">
        <v>20</v>
      </c>
      <c r="I3147" s="8">
        <v>0.4</v>
      </c>
      <c r="J3147" s="9">
        <v>2000</v>
      </c>
      <c r="K3147" s="10">
        <f t="shared" si="24"/>
        <v>800</v>
      </c>
      <c r="L3147" s="10">
        <f t="shared" si="25"/>
        <v>280</v>
      </c>
      <c r="M3147" s="11">
        <v>0.35</v>
      </c>
      <c r="O3147" s="16"/>
      <c r="P3147" s="14"/>
      <c r="Q3147" s="12"/>
      <c r="R3147" s="13"/>
    </row>
    <row r="3148" spans="1:18" ht="15.75" customHeight="1">
      <c r="A3148" s="1"/>
      <c r="B3148" s="6" t="s">
        <v>14</v>
      </c>
      <c r="C3148" s="6">
        <v>1185732</v>
      </c>
      <c r="D3148" s="7">
        <v>44418</v>
      </c>
      <c r="E3148" s="6" t="s">
        <v>33</v>
      </c>
      <c r="F3148" s="6" t="s">
        <v>110</v>
      </c>
      <c r="G3148" s="6" t="s">
        <v>111</v>
      </c>
      <c r="H3148" s="6" t="s">
        <v>21</v>
      </c>
      <c r="I3148" s="8">
        <v>0.5</v>
      </c>
      <c r="J3148" s="9">
        <v>1750</v>
      </c>
      <c r="K3148" s="10">
        <f t="shared" si="24"/>
        <v>875</v>
      </c>
      <c r="L3148" s="10">
        <f t="shared" si="25"/>
        <v>262.5</v>
      </c>
      <c r="M3148" s="11">
        <v>0.3</v>
      </c>
      <c r="O3148" s="16"/>
      <c r="P3148" s="14"/>
      <c r="Q3148" s="12"/>
      <c r="R3148" s="13"/>
    </row>
    <row r="3149" spans="1:18" ht="15.75" customHeight="1">
      <c r="A3149" s="1"/>
      <c r="B3149" s="6" t="s">
        <v>14</v>
      </c>
      <c r="C3149" s="6">
        <v>1185732</v>
      </c>
      <c r="D3149" s="7">
        <v>44418</v>
      </c>
      <c r="E3149" s="6" t="s">
        <v>33</v>
      </c>
      <c r="F3149" s="6" t="s">
        <v>110</v>
      </c>
      <c r="G3149" s="6" t="s">
        <v>111</v>
      </c>
      <c r="H3149" s="6" t="s">
        <v>22</v>
      </c>
      <c r="I3149" s="8">
        <v>0.55000000000000004</v>
      </c>
      <c r="J3149" s="9">
        <v>3500</v>
      </c>
      <c r="K3149" s="10">
        <f t="shared" si="24"/>
        <v>1925.0000000000002</v>
      </c>
      <c r="L3149" s="10">
        <f t="shared" si="25"/>
        <v>770.00000000000011</v>
      </c>
      <c r="M3149" s="11">
        <v>0.4</v>
      </c>
      <c r="O3149" s="16"/>
      <c r="P3149" s="14"/>
      <c r="Q3149" s="12"/>
      <c r="R3149" s="13"/>
    </row>
    <row r="3150" spans="1:18" ht="15.75" customHeight="1">
      <c r="A3150" s="1"/>
      <c r="B3150" s="6" t="s">
        <v>14</v>
      </c>
      <c r="C3150" s="6">
        <v>1185732</v>
      </c>
      <c r="D3150" s="7">
        <v>44450</v>
      </c>
      <c r="E3150" s="6" t="s">
        <v>33</v>
      </c>
      <c r="F3150" s="6" t="s">
        <v>110</v>
      </c>
      <c r="G3150" s="6" t="s">
        <v>111</v>
      </c>
      <c r="H3150" s="6" t="s">
        <v>17</v>
      </c>
      <c r="I3150" s="8">
        <v>0.35000000000000003</v>
      </c>
      <c r="J3150" s="9">
        <v>4750</v>
      </c>
      <c r="K3150" s="10">
        <f t="shared" si="24"/>
        <v>1662.5000000000002</v>
      </c>
      <c r="L3150" s="10">
        <f t="shared" si="25"/>
        <v>665.00000000000011</v>
      </c>
      <c r="M3150" s="11">
        <v>0.4</v>
      </c>
      <c r="O3150" s="16"/>
      <c r="P3150" s="14"/>
      <c r="Q3150" s="12"/>
      <c r="R3150" s="13"/>
    </row>
    <row r="3151" spans="1:18" ht="15.75" customHeight="1">
      <c r="A3151" s="1"/>
      <c r="B3151" s="6" t="s">
        <v>14</v>
      </c>
      <c r="C3151" s="6">
        <v>1185732</v>
      </c>
      <c r="D3151" s="7">
        <v>44450</v>
      </c>
      <c r="E3151" s="6" t="s">
        <v>33</v>
      </c>
      <c r="F3151" s="6" t="s">
        <v>110</v>
      </c>
      <c r="G3151" s="6" t="s">
        <v>111</v>
      </c>
      <c r="H3151" s="6" t="s">
        <v>18</v>
      </c>
      <c r="I3151" s="8">
        <v>0.3000000000000001</v>
      </c>
      <c r="J3151" s="9">
        <v>2750</v>
      </c>
      <c r="K3151" s="10">
        <f t="shared" si="24"/>
        <v>825.00000000000023</v>
      </c>
      <c r="L3151" s="10">
        <f t="shared" si="25"/>
        <v>330.00000000000011</v>
      </c>
      <c r="M3151" s="11">
        <v>0.4</v>
      </c>
      <c r="O3151" s="16"/>
      <c r="P3151" s="14"/>
      <c r="Q3151" s="12"/>
      <c r="R3151" s="13"/>
    </row>
    <row r="3152" spans="1:18" ht="15.75" customHeight="1">
      <c r="A3152" s="1"/>
      <c r="B3152" s="6" t="s">
        <v>14</v>
      </c>
      <c r="C3152" s="6">
        <v>1185732</v>
      </c>
      <c r="D3152" s="7">
        <v>44450</v>
      </c>
      <c r="E3152" s="6" t="s">
        <v>33</v>
      </c>
      <c r="F3152" s="6" t="s">
        <v>110</v>
      </c>
      <c r="G3152" s="6" t="s">
        <v>111</v>
      </c>
      <c r="H3152" s="6" t="s">
        <v>19</v>
      </c>
      <c r="I3152" s="8">
        <v>0.25000000000000006</v>
      </c>
      <c r="J3152" s="9">
        <v>1750</v>
      </c>
      <c r="K3152" s="10">
        <f t="shared" si="24"/>
        <v>437.50000000000011</v>
      </c>
      <c r="L3152" s="10">
        <f t="shared" si="25"/>
        <v>153.12500000000003</v>
      </c>
      <c r="M3152" s="11">
        <v>0.35</v>
      </c>
      <c r="O3152" s="16"/>
      <c r="P3152" s="14"/>
      <c r="Q3152" s="12"/>
      <c r="R3152" s="13"/>
    </row>
    <row r="3153" spans="1:18" ht="15.75" customHeight="1">
      <c r="A3153" s="1"/>
      <c r="B3153" s="6" t="s">
        <v>14</v>
      </c>
      <c r="C3153" s="6">
        <v>1185732</v>
      </c>
      <c r="D3153" s="7">
        <v>44450</v>
      </c>
      <c r="E3153" s="6" t="s">
        <v>33</v>
      </c>
      <c r="F3153" s="6" t="s">
        <v>110</v>
      </c>
      <c r="G3153" s="6" t="s">
        <v>111</v>
      </c>
      <c r="H3153" s="6" t="s">
        <v>20</v>
      </c>
      <c r="I3153" s="8">
        <v>0.25000000000000006</v>
      </c>
      <c r="J3153" s="9">
        <v>1500</v>
      </c>
      <c r="K3153" s="10">
        <f t="shared" si="24"/>
        <v>375.00000000000006</v>
      </c>
      <c r="L3153" s="10">
        <f t="shared" si="25"/>
        <v>131.25</v>
      </c>
      <c r="M3153" s="11">
        <v>0.35</v>
      </c>
      <c r="O3153" s="16"/>
      <c r="P3153" s="14"/>
      <c r="Q3153" s="12"/>
      <c r="R3153" s="13"/>
    </row>
    <row r="3154" spans="1:18" ht="15.75" customHeight="1">
      <c r="A3154" s="1"/>
      <c r="B3154" s="6" t="s">
        <v>14</v>
      </c>
      <c r="C3154" s="6">
        <v>1185732</v>
      </c>
      <c r="D3154" s="7">
        <v>44450</v>
      </c>
      <c r="E3154" s="6" t="s">
        <v>33</v>
      </c>
      <c r="F3154" s="6" t="s">
        <v>110</v>
      </c>
      <c r="G3154" s="6" t="s">
        <v>111</v>
      </c>
      <c r="H3154" s="6" t="s">
        <v>21</v>
      </c>
      <c r="I3154" s="8">
        <v>0.35000000000000003</v>
      </c>
      <c r="J3154" s="9">
        <v>1500</v>
      </c>
      <c r="K3154" s="10">
        <f t="shared" si="24"/>
        <v>525</v>
      </c>
      <c r="L3154" s="10">
        <f t="shared" si="25"/>
        <v>157.5</v>
      </c>
      <c r="M3154" s="11">
        <v>0.3</v>
      </c>
      <c r="O3154" s="16"/>
      <c r="P3154" s="14"/>
      <c r="Q3154" s="12"/>
      <c r="R3154" s="13"/>
    </row>
    <row r="3155" spans="1:18" ht="15.75" customHeight="1">
      <c r="A3155" s="1"/>
      <c r="B3155" s="6" t="s">
        <v>14</v>
      </c>
      <c r="C3155" s="6">
        <v>1185732</v>
      </c>
      <c r="D3155" s="7">
        <v>44450</v>
      </c>
      <c r="E3155" s="6" t="s">
        <v>33</v>
      </c>
      <c r="F3155" s="6" t="s">
        <v>110</v>
      </c>
      <c r="G3155" s="6" t="s">
        <v>111</v>
      </c>
      <c r="H3155" s="6" t="s">
        <v>22</v>
      </c>
      <c r="I3155" s="8">
        <v>0.4</v>
      </c>
      <c r="J3155" s="9">
        <v>2250</v>
      </c>
      <c r="K3155" s="10">
        <f t="shared" si="24"/>
        <v>900</v>
      </c>
      <c r="L3155" s="10">
        <f t="shared" si="25"/>
        <v>360</v>
      </c>
      <c r="M3155" s="11">
        <v>0.4</v>
      </c>
      <c r="O3155" s="16"/>
      <c r="P3155" s="14"/>
      <c r="Q3155" s="12"/>
      <c r="R3155" s="13"/>
    </row>
    <row r="3156" spans="1:18" ht="15.75" customHeight="1">
      <c r="A3156" s="1"/>
      <c r="B3156" s="6" t="s">
        <v>14</v>
      </c>
      <c r="C3156" s="6">
        <v>1185732</v>
      </c>
      <c r="D3156" s="7">
        <v>44479</v>
      </c>
      <c r="E3156" s="6" t="s">
        <v>33</v>
      </c>
      <c r="F3156" s="6" t="s">
        <v>110</v>
      </c>
      <c r="G3156" s="6" t="s">
        <v>111</v>
      </c>
      <c r="H3156" s="6" t="s">
        <v>17</v>
      </c>
      <c r="I3156" s="8">
        <v>0.44999999999999996</v>
      </c>
      <c r="J3156" s="9">
        <v>4000</v>
      </c>
      <c r="K3156" s="10">
        <f t="shared" si="24"/>
        <v>1799.9999999999998</v>
      </c>
      <c r="L3156" s="10">
        <f t="shared" si="25"/>
        <v>720</v>
      </c>
      <c r="M3156" s="11">
        <v>0.4</v>
      </c>
      <c r="O3156" s="16"/>
      <c r="P3156" s="14"/>
      <c r="Q3156" s="12"/>
      <c r="R3156" s="13"/>
    </row>
    <row r="3157" spans="1:18" ht="15.75" customHeight="1">
      <c r="A3157" s="1"/>
      <c r="B3157" s="6" t="s">
        <v>14</v>
      </c>
      <c r="C3157" s="6">
        <v>1185732</v>
      </c>
      <c r="D3157" s="7">
        <v>44479</v>
      </c>
      <c r="E3157" s="6" t="s">
        <v>33</v>
      </c>
      <c r="F3157" s="6" t="s">
        <v>110</v>
      </c>
      <c r="G3157" s="6" t="s">
        <v>111</v>
      </c>
      <c r="H3157" s="6" t="s">
        <v>18</v>
      </c>
      <c r="I3157" s="8">
        <v>0.35000000000000003</v>
      </c>
      <c r="J3157" s="9">
        <v>2500</v>
      </c>
      <c r="K3157" s="10">
        <f t="shared" si="24"/>
        <v>875.00000000000011</v>
      </c>
      <c r="L3157" s="10">
        <f t="shared" si="25"/>
        <v>350.00000000000006</v>
      </c>
      <c r="M3157" s="11">
        <v>0.4</v>
      </c>
      <c r="O3157" s="16"/>
      <c r="P3157" s="14"/>
      <c r="Q3157" s="12"/>
      <c r="R3157" s="13"/>
    </row>
    <row r="3158" spans="1:18" ht="15.75" customHeight="1">
      <c r="A3158" s="1"/>
      <c r="B3158" s="6" t="s">
        <v>14</v>
      </c>
      <c r="C3158" s="6">
        <v>1185732</v>
      </c>
      <c r="D3158" s="7">
        <v>44479</v>
      </c>
      <c r="E3158" s="6" t="s">
        <v>33</v>
      </c>
      <c r="F3158" s="6" t="s">
        <v>110</v>
      </c>
      <c r="G3158" s="6" t="s">
        <v>111</v>
      </c>
      <c r="H3158" s="6" t="s">
        <v>19</v>
      </c>
      <c r="I3158" s="8">
        <v>0.35000000000000003</v>
      </c>
      <c r="J3158" s="9">
        <v>1500</v>
      </c>
      <c r="K3158" s="10">
        <f t="shared" si="24"/>
        <v>525</v>
      </c>
      <c r="L3158" s="10">
        <f t="shared" si="25"/>
        <v>183.75</v>
      </c>
      <c r="M3158" s="11">
        <v>0.35</v>
      </c>
      <c r="O3158" s="16"/>
      <c r="P3158" s="14"/>
      <c r="Q3158" s="12"/>
      <c r="R3158" s="13"/>
    </row>
    <row r="3159" spans="1:18" ht="15.75" customHeight="1">
      <c r="A3159" s="1"/>
      <c r="B3159" s="6" t="s">
        <v>14</v>
      </c>
      <c r="C3159" s="6">
        <v>1185732</v>
      </c>
      <c r="D3159" s="7">
        <v>44479</v>
      </c>
      <c r="E3159" s="6" t="s">
        <v>33</v>
      </c>
      <c r="F3159" s="6" t="s">
        <v>110</v>
      </c>
      <c r="G3159" s="6" t="s">
        <v>111</v>
      </c>
      <c r="H3159" s="6" t="s">
        <v>20</v>
      </c>
      <c r="I3159" s="8">
        <v>0.35000000000000003</v>
      </c>
      <c r="J3159" s="9">
        <v>1500</v>
      </c>
      <c r="K3159" s="10">
        <f t="shared" si="24"/>
        <v>525</v>
      </c>
      <c r="L3159" s="10">
        <f t="shared" si="25"/>
        <v>183.75</v>
      </c>
      <c r="M3159" s="11">
        <v>0.35</v>
      </c>
      <c r="O3159" s="16"/>
      <c r="P3159" s="14"/>
      <c r="Q3159" s="12"/>
      <c r="R3159" s="13"/>
    </row>
    <row r="3160" spans="1:18" ht="15.75" customHeight="1">
      <c r="A3160" s="1"/>
      <c r="B3160" s="6" t="s">
        <v>14</v>
      </c>
      <c r="C3160" s="6">
        <v>1185732</v>
      </c>
      <c r="D3160" s="7">
        <v>44479</v>
      </c>
      <c r="E3160" s="6" t="s">
        <v>33</v>
      </c>
      <c r="F3160" s="6" t="s">
        <v>110</v>
      </c>
      <c r="G3160" s="6" t="s">
        <v>111</v>
      </c>
      <c r="H3160" s="6" t="s">
        <v>21</v>
      </c>
      <c r="I3160" s="8">
        <v>0.44999999999999996</v>
      </c>
      <c r="J3160" s="9">
        <v>1500</v>
      </c>
      <c r="K3160" s="10">
        <f t="shared" si="24"/>
        <v>674.99999999999989</v>
      </c>
      <c r="L3160" s="10">
        <f t="shared" si="25"/>
        <v>202.49999999999997</v>
      </c>
      <c r="M3160" s="11">
        <v>0.3</v>
      </c>
      <c r="O3160" s="16"/>
      <c r="P3160" s="14"/>
      <c r="Q3160" s="12"/>
      <c r="R3160" s="13"/>
    </row>
    <row r="3161" spans="1:18" ht="15.75" customHeight="1">
      <c r="A3161" s="1"/>
      <c r="B3161" s="6" t="s">
        <v>14</v>
      </c>
      <c r="C3161" s="6">
        <v>1185732</v>
      </c>
      <c r="D3161" s="7">
        <v>44479</v>
      </c>
      <c r="E3161" s="6" t="s">
        <v>33</v>
      </c>
      <c r="F3161" s="6" t="s">
        <v>110</v>
      </c>
      <c r="G3161" s="6" t="s">
        <v>111</v>
      </c>
      <c r="H3161" s="6" t="s">
        <v>22</v>
      </c>
      <c r="I3161" s="8">
        <v>0.49999999999999983</v>
      </c>
      <c r="J3161" s="9">
        <v>2750</v>
      </c>
      <c r="K3161" s="10">
        <f t="shared" si="24"/>
        <v>1374.9999999999995</v>
      </c>
      <c r="L3161" s="10">
        <f t="shared" si="25"/>
        <v>549.99999999999989</v>
      </c>
      <c r="M3161" s="11">
        <v>0.4</v>
      </c>
      <c r="O3161" s="16"/>
      <c r="P3161" s="14"/>
      <c r="Q3161" s="12"/>
      <c r="R3161" s="13"/>
    </row>
    <row r="3162" spans="1:18" ht="15.75" customHeight="1">
      <c r="A3162" s="1"/>
      <c r="B3162" s="6" t="s">
        <v>14</v>
      </c>
      <c r="C3162" s="6">
        <v>1185732</v>
      </c>
      <c r="D3162" s="7">
        <v>44510</v>
      </c>
      <c r="E3162" s="6" t="s">
        <v>33</v>
      </c>
      <c r="F3162" s="6" t="s">
        <v>110</v>
      </c>
      <c r="G3162" s="6" t="s">
        <v>111</v>
      </c>
      <c r="H3162" s="6" t="s">
        <v>17</v>
      </c>
      <c r="I3162" s="8">
        <v>0.44999999999999996</v>
      </c>
      <c r="J3162" s="9">
        <v>4250</v>
      </c>
      <c r="K3162" s="10">
        <f t="shared" si="24"/>
        <v>1912.4999999999998</v>
      </c>
      <c r="L3162" s="10">
        <f t="shared" si="25"/>
        <v>765</v>
      </c>
      <c r="M3162" s="11">
        <v>0.4</v>
      </c>
      <c r="O3162" s="16"/>
      <c r="P3162" s="14"/>
      <c r="Q3162" s="12"/>
      <c r="R3162" s="13"/>
    </row>
    <row r="3163" spans="1:18" ht="15.75" customHeight="1">
      <c r="A3163" s="1"/>
      <c r="B3163" s="6" t="s">
        <v>14</v>
      </c>
      <c r="C3163" s="6">
        <v>1185732</v>
      </c>
      <c r="D3163" s="7">
        <v>44510</v>
      </c>
      <c r="E3163" s="6" t="s">
        <v>33</v>
      </c>
      <c r="F3163" s="6" t="s">
        <v>110</v>
      </c>
      <c r="G3163" s="6" t="s">
        <v>111</v>
      </c>
      <c r="H3163" s="6" t="s">
        <v>18</v>
      </c>
      <c r="I3163" s="8">
        <v>0.35000000000000003</v>
      </c>
      <c r="J3163" s="9">
        <v>3250</v>
      </c>
      <c r="K3163" s="10">
        <f t="shared" si="24"/>
        <v>1137.5</v>
      </c>
      <c r="L3163" s="10">
        <f t="shared" si="25"/>
        <v>455</v>
      </c>
      <c r="M3163" s="11">
        <v>0.4</v>
      </c>
      <c r="O3163" s="16"/>
      <c r="P3163" s="14"/>
      <c r="Q3163" s="12"/>
      <c r="R3163" s="13"/>
    </row>
    <row r="3164" spans="1:18" ht="15.75" customHeight="1">
      <c r="A3164" s="1"/>
      <c r="B3164" s="6" t="s">
        <v>14</v>
      </c>
      <c r="C3164" s="6">
        <v>1185732</v>
      </c>
      <c r="D3164" s="7">
        <v>44510</v>
      </c>
      <c r="E3164" s="6" t="s">
        <v>33</v>
      </c>
      <c r="F3164" s="6" t="s">
        <v>110</v>
      </c>
      <c r="G3164" s="6" t="s">
        <v>111</v>
      </c>
      <c r="H3164" s="6" t="s">
        <v>19</v>
      </c>
      <c r="I3164" s="8">
        <v>0.35000000000000003</v>
      </c>
      <c r="J3164" s="9">
        <v>2700</v>
      </c>
      <c r="K3164" s="10">
        <f t="shared" si="24"/>
        <v>945.00000000000011</v>
      </c>
      <c r="L3164" s="10">
        <f t="shared" si="25"/>
        <v>330.75</v>
      </c>
      <c r="M3164" s="11">
        <v>0.35</v>
      </c>
      <c r="O3164" s="16"/>
      <c r="P3164" s="14"/>
      <c r="Q3164" s="12"/>
      <c r="R3164" s="13"/>
    </row>
    <row r="3165" spans="1:18" ht="15.75" customHeight="1">
      <c r="A3165" s="1"/>
      <c r="B3165" s="6" t="s">
        <v>14</v>
      </c>
      <c r="C3165" s="6">
        <v>1185732</v>
      </c>
      <c r="D3165" s="7">
        <v>44510</v>
      </c>
      <c r="E3165" s="6" t="s">
        <v>33</v>
      </c>
      <c r="F3165" s="6" t="s">
        <v>110</v>
      </c>
      <c r="G3165" s="6" t="s">
        <v>111</v>
      </c>
      <c r="H3165" s="6" t="s">
        <v>20</v>
      </c>
      <c r="I3165" s="8">
        <v>0.35000000000000003</v>
      </c>
      <c r="J3165" s="9">
        <v>2750</v>
      </c>
      <c r="K3165" s="10">
        <f t="shared" si="24"/>
        <v>962.50000000000011</v>
      </c>
      <c r="L3165" s="10">
        <f t="shared" si="25"/>
        <v>336.875</v>
      </c>
      <c r="M3165" s="11">
        <v>0.35</v>
      </c>
      <c r="O3165" s="16"/>
      <c r="P3165" s="14"/>
      <c r="Q3165" s="12"/>
      <c r="R3165" s="13"/>
    </row>
    <row r="3166" spans="1:18" ht="15.75" customHeight="1">
      <c r="A3166" s="1"/>
      <c r="B3166" s="6" t="s">
        <v>14</v>
      </c>
      <c r="C3166" s="6">
        <v>1185732</v>
      </c>
      <c r="D3166" s="7">
        <v>44510</v>
      </c>
      <c r="E3166" s="6" t="s">
        <v>33</v>
      </c>
      <c r="F3166" s="6" t="s">
        <v>110</v>
      </c>
      <c r="G3166" s="6" t="s">
        <v>111</v>
      </c>
      <c r="H3166" s="6" t="s">
        <v>21</v>
      </c>
      <c r="I3166" s="8">
        <v>0.6</v>
      </c>
      <c r="J3166" s="9">
        <v>2500</v>
      </c>
      <c r="K3166" s="10">
        <f t="shared" si="24"/>
        <v>1500</v>
      </c>
      <c r="L3166" s="10">
        <f t="shared" si="25"/>
        <v>450</v>
      </c>
      <c r="M3166" s="11">
        <v>0.3</v>
      </c>
      <c r="O3166" s="16"/>
      <c r="P3166" s="14"/>
      <c r="Q3166" s="12"/>
      <c r="R3166" s="13"/>
    </row>
    <row r="3167" spans="1:18" ht="15.75" customHeight="1">
      <c r="A3167" s="1"/>
      <c r="B3167" s="6" t="s">
        <v>14</v>
      </c>
      <c r="C3167" s="6">
        <v>1185732</v>
      </c>
      <c r="D3167" s="7">
        <v>44510</v>
      </c>
      <c r="E3167" s="6" t="s">
        <v>33</v>
      </c>
      <c r="F3167" s="6" t="s">
        <v>110</v>
      </c>
      <c r="G3167" s="6" t="s">
        <v>111</v>
      </c>
      <c r="H3167" s="6" t="s">
        <v>22</v>
      </c>
      <c r="I3167" s="8">
        <v>0.64999999999999991</v>
      </c>
      <c r="J3167" s="9">
        <v>3500</v>
      </c>
      <c r="K3167" s="10">
        <f t="shared" si="24"/>
        <v>2274.9999999999995</v>
      </c>
      <c r="L3167" s="10">
        <f t="shared" si="25"/>
        <v>909.99999999999989</v>
      </c>
      <c r="M3167" s="11">
        <v>0.4</v>
      </c>
      <c r="O3167" s="16"/>
      <c r="P3167" s="14"/>
      <c r="Q3167" s="12"/>
      <c r="R3167" s="13"/>
    </row>
    <row r="3168" spans="1:18" ht="15.75" customHeight="1">
      <c r="A3168" s="1"/>
      <c r="B3168" s="6" t="s">
        <v>14</v>
      </c>
      <c r="C3168" s="6">
        <v>1185732</v>
      </c>
      <c r="D3168" s="7">
        <v>44539</v>
      </c>
      <c r="E3168" s="6" t="s">
        <v>33</v>
      </c>
      <c r="F3168" s="6" t="s">
        <v>110</v>
      </c>
      <c r="G3168" s="6" t="s">
        <v>111</v>
      </c>
      <c r="H3168" s="6" t="s">
        <v>17</v>
      </c>
      <c r="I3168" s="8">
        <v>0.6</v>
      </c>
      <c r="J3168" s="9">
        <v>6000</v>
      </c>
      <c r="K3168" s="10">
        <f t="shared" si="24"/>
        <v>3600</v>
      </c>
      <c r="L3168" s="10">
        <f t="shared" si="25"/>
        <v>1440</v>
      </c>
      <c r="M3168" s="11">
        <v>0.4</v>
      </c>
      <c r="O3168" s="16"/>
      <c r="P3168" s="14"/>
      <c r="Q3168" s="12"/>
      <c r="R3168" s="13"/>
    </row>
    <row r="3169" spans="1:18" ht="15.75" customHeight="1">
      <c r="A3169" s="1"/>
      <c r="B3169" s="6" t="s">
        <v>14</v>
      </c>
      <c r="C3169" s="6">
        <v>1185732</v>
      </c>
      <c r="D3169" s="7">
        <v>44539</v>
      </c>
      <c r="E3169" s="6" t="s">
        <v>33</v>
      </c>
      <c r="F3169" s="6" t="s">
        <v>110</v>
      </c>
      <c r="G3169" s="6" t="s">
        <v>111</v>
      </c>
      <c r="H3169" s="6" t="s">
        <v>18</v>
      </c>
      <c r="I3169" s="8">
        <v>0.5</v>
      </c>
      <c r="J3169" s="9">
        <v>4000</v>
      </c>
      <c r="K3169" s="10">
        <f t="shared" si="24"/>
        <v>2000</v>
      </c>
      <c r="L3169" s="10">
        <f t="shared" si="25"/>
        <v>800</v>
      </c>
      <c r="M3169" s="11">
        <v>0.4</v>
      </c>
      <c r="O3169" s="16"/>
      <c r="P3169" s="14"/>
      <c r="Q3169" s="12"/>
      <c r="R3169" s="13"/>
    </row>
    <row r="3170" spans="1:18" ht="15.75" customHeight="1">
      <c r="A3170" s="1"/>
      <c r="B3170" s="6" t="s">
        <v>14</v>
      </c>
      <c r="C3170" s="6">
        <v>1185732</v>
      </c>
      <c r="D3170" s="7">
        <v>44539</v>
      </c>
      <c r="E3170" s="6" t="s">
        <v>33</v>
      </c>
      <c r="F3170" s="6" t="s">
        <v>110</v>
      </c>
      <c r="G3170" s="6" t="s">
        <v>111</v>
      </c>
      <c r="H3170" s="6" t="s">
        <v>19</v>
      </c>
      <c r="I3170" s="8">
        <v>0.5</v>
      </c>
      <c r="J3170" s="9">
        <v>3500</v>
      </c>
      <c r="K3170" s="10">
        <f t="shared" si="24"/>
        <v>1750</v>
      </c>
      <c r="L3170" s="10">
        <f t="shared" si="25"/>
        <v>612.5</v>
      </c>
      <c r="M3170" s="11">
        <v>0.35</v>
      </c>
      <c r="O3170" s="16"/>
      <c r="P3170" s="14"/>
      <c r="Q3170" s="12"/>
      <c r="R3170" s="13"/>
    </row>
    <row r="3171" spans="1:18" ht="15.75" customHeight="1">
      <c r="A3171" s="1"/>
      <c r="B3171" s="6" t="s">
        <v>14</v>
      </c>
      <c r="C3171" s="6">
        <v>1185732</v>
      </c>
      <c r="D3171" s="7">
        <v>44539</v>
      </c>
      <c r="E3171" s="6" t="s">
        <v>33</v>
      </c>
      <c r="F3171" s="6" t="s">
        <v>110</v>
      </c>
      <c r="G3171" s="6" t="s">
        <v>111</v>
      </c>
      <c r="H3171" s="6" t="s">
        <v>20</v>
      </c>
      <c r="I3171" s="8">
        <v>0.5</v>
      </c>
      <c r="J3171" s="9">
        <v>3000</v>
      </c>
      <c r="K3171" s="10">
        <f t="shared" si="24"/>
        <v>1500</v>
      </c>
      <c r="L3171" s="10">
        <f t="shared" si="25"/>
        <v>525</v>
      </c>
      <c r="M3171" s="11">
        <v>0.35</v>
      </c>
      <c r="O3171" s="16"/>
      <c r="P3171" s="14"/>
      <c r="Q3171" s="12"/>
      <c r="R3171" s="13"/>
    </row>
    <row r="3172" spans="1:18" ht="15.75" customHeight="1">
      <c r="A3172" s="1"/>
      <c r="B3172" s="6" t="s">
        <v>14</v>
      </c>
      <c r="C3172" s="6">
        <v>1185732</v>
      </c>
      <c r="D3172" s="7">
        <v>44539</v>
      </c>
      <c r="E3172" s="6" t="s">
        <v>33</v>
      </c>
      <c r="F3172" s="6" t="s">
        <v>110</v>
      </c>
      <c r="G3172" s="6" t="s">
        <v>111</v>
      </c>
      <c r="H3172" s="6" t="s">
        <v>21</v>
      </c>
      <c r="I3172" s="8">
        <v>0.6</v>
      </c>
      <c r="J3172" s="9">
        <v>3000</v>
      </c>
      <c r="K3172" s="10">
        <f t="shared" si="24"/>
        <v>1800</v>
      </c>
      <c r="L3172" s="10">
        <f t="shared" si="25"/>
        <v>540</v>
      </c>
      <c r="M3172" s="11">
        <v>0.3</v>
      </c>
      <c r="O3172" s="16"/>
      <c r="P3172" s="14"/>
      <c r="Q3172" s="12"/>
      <c r="R3172" s="13"/>
    </row>
    <row r="3173" spans="1:18" ht="15.75" customHeight="1">
      <c r="A3173" s="1"/>
      <c r="B3173" s="6" t="s">
        <v>14</v>
      </c>
      <c r="C3173" s="6">
        <v>1185732</v>
      </c>
      <c r="D3173" s="7">
        <v>44539</v>
      </c>
      <c r="E3173" s="6" t="s">
        <v>33</v>
      </c>
      <c r="F3173" s="6" t="s">
        <v>110</v>
      </c>
      <c r="G3173" s="6" t="s">
        <v>111</v>
      </c>
      <c r="H3173" s="6" t="s">
        <v>22</v>
      </c>
      <c r="I3173" s="8">
        <v>0.64999999999999991</v>
      </c>
      <c r="J3173" s="9">
        <v>4000</v>
      </c>
      <c r="K3173" s="10">
        <f t="shared" si="24"/>
        <v>2599.9999999999995</v>
      </c>
      <c r="L3173" s="10">
        <f t="shared" si="25"/>
        <v>1039.9999999999998</v>
      </c>
      <c r="M3173" s="11">
        <v>0.4</v>
      </c>
      <c r="O3173" s="16"/>
      <c r="P3173" s="14"/>
      <c r="Q3173" s="12"/>
      <c r="R3173" s="13"/>
    </row>
    <row r="3174" spans="1:18" ht="15.75" customHeight="1">
      <c r="A3174" s="1" t="s">
        <v>39</v>
      </c>
      <c r="B3174" s="6" t="s">
        <v>14</v>
      </c>
      <c r="C3174" s="6">
        <v>1185732</v>
      </c>
      <c r="D3174" s="7">
        <v>44213</v>
      </c>
      <c r="E3174" s="6" t="s">
        <v>33</v>
      </c>
      <c r="F3174" s="6" t="s">
        <v>112</v>
      </c>
      <c r="G3174" s="6" t="s">
        <v>113</v>
      </c>
      <c r="H3174" s="6" t="s">
        <v>17</v>
      </c>
      <c r="I3174" s="8">
        <v>0.35000000000000003</v>
      </c>
      <c r="J3174" s="9">
        <v>5000</v>
      </c>
      <c r="K3174" s="10">
        <f t="shared" si="24"/>
        <v>1750.0000000000002</v>
      </c>
      <c r="L3174" s="10">
        <f t="shared" si="25"/>
        <v>700.00000000000011</v>
      </c>
      <c r="M3174" s="11">
        <v>0.4</v>
      </c>
      <c r="O3174" s="16"/>
      <c r="P3174" s="14"/>
      <c r="Q3174" s="12"/>
      <c r="R3174" s="13"/>
    </row>
    <row r="3175" spans="1:18" ht="15.75" customHeight="1">
      <c r="A3175" s="1"/>
      <c r="B3175" s="6" t="s">
        <v>14</v>
      </c>
      <c r="C3175" s="6">
        <v>1185732</v>
      </c>
      <c r="D3175" s="7">
        <v>44213</v>
      </c>
      <c r="E3175" s="6" t="s">
        <v>33</v>
      </c>
      <c r="F3175" s="6" t="s">
        <v>112</v>
      </c>
      <c r="G3175" s="6" t="s">
        <v>113</v>
      </c>
      <c r="H3175" s="6" t="s">
        <v>18</v>
      </c>
      <c r="I3175" s="8">
        <v>0.35000000000000003</v>
      </c>
      <c r="J3175" s="9">
        <v>3000</v>
      </c>
      <c r="K3175" s="10">
        <f t="shared" si="24"/>
        <v>1050</v>
      </c>
      <c r="L3175" s="10">
        <f t="shared" si="25"/>
        <v>420</v>
      </c>
      <c r="M3175" s="11">
        <v>0.4</v>
      </c>
      <c r="O3175" s="16"/>
      <c r="P3175" s="14"/>
      <c r="Q3175" s="12"/>
      <c r="R3175" s="13"/>
    </row>
    <row r="3176" spans="1:18" ht="15.75" customHeight="1">
      <c r="A3176" s="1"/>
      <c r="B3176" s="6" t="s">
        <v>14</v>
      </c>
      <c r="C3176" s="6">
        <v>1185732</v>
      </c>
      <c r="D3176" s="7">
        <v>44213</v>
      </c>
      <c r="E3176" s="6" t="s">
        <v>33</v>
      </c>
      <c r="F3176" s="6" t="s">
        <v>112</v>
      </c>
      <c r="G3176" s="6" t="s">
        <v>113</v>
      </c>
      <c r="H3176" s="6" t="s">
        <v>19</v>
      </c>
      <c r="I3176" s="8">
        <v>0.25000000000000006</v>
      </c>
      <c r="J3176" s="9">
        <v>3000</v>
      </c>
      <c r="K3176" s="10">
        <f t="shared" si="24"/>
        <v>750.00000000000011</v>
      </c>
      <c r="L3176" s="10">
        <f t="shared" si="25"/>
        <v>300.00000000000006</v>
      </c>
      <c r="M3176" s="11">
        <v>0.4</v>
      </c>
      <c r="O3176" s="16"/>
      <c r="P3176" s="14"/>
      <c r="Q3176" s="12"/>
      <c r="R3176" s="13"/>
    </row>
    <row r="3177" spans="1:18" ht="15.75" customHeight="1">
      <c r="A3177" s="1"/>
      <c r="B3177" s="6" t="s">
        <v>14</v>
      </c>
      <c r="C3177" s="6">
        <v>1185732</v>
      </c>
      <c r="D3177" s="7">
        <v>44213</v>
      </c>
      <c r="E3177" s="6" t="s">
        <v>33</v>
      </c>
      <c r="F3177" s="6" t="s">
        <v>112</v>
      </c>
      <c r="G3177" s="6" t="s">
        <v>113</v>
      </c>
      <c r="H3177" s="6" t="s">
        <v>20</v>
      </c>
      <c r="I3177" s="8">
        <v>0.30000000000000004</v>
      </c>
      <c r="J3177" s="9">
        <v>1500</v>
      </c>
      <c r="K3177" s="10">
        <f t="shared" si="24"/>
        <v>450.00000000000006</v>
      </c>
      <c r="L3177" s="10">
        <f t="shared" si="25"/>
        <v>180.00000000000003</v>
      </c>
      <c r="M3177" s="11">
        <v>0.4</v>
      </c>
      <c r="O3177" s="16"/>
      <c r="P3177" s="14"/>
      <c r="Q3177" s="12"/>
      <c r="R3177" s="13"/>
    </row>
    <row r="3178" spans="1:18" ht="15.75" customHeight="1">
      <c r="A3178" s="1"/>
      <c r="B3178" s="6" t="s">
        <v>14</v>
      </c>
      <c r="C3178" s="6">
        <v>1185732</v>
      </c>
      <c r="D3178" s="7">
        <v>44213</v>
      </c>
      <c r="E3178" s="6" t="s">
        <v>33</v>
      </c>
      <c r="F3178" s="6" t="s">
        <v>112</v>
      </c>
      <c r="G3178" s="6" t="s">
        <v>113</v>
      </c>
      <c r="H3178" s="6" t="s">
        <v>21</v>
      </c>
      <c r="I3178" s="8">
        <v>0.44999999999999996</v>
      </c>
      <c r="J3178" s="9">
        <v>2000</v>
      </c>
      <c r="K3178" s="10">
        <f t="shared" si="24"/>
        <v>899.99999999999989</v>
      </c>
      <c r="L3178" s="10">
        <f t="shared" si="25"/>
        <v>360</v>
      </c>
      <c r="M3178" s="11">
        <v>0.4</v>
      </c>
      <c r="O3178" s="16"/>
      <c r="P3178" s="14"/>
      <c r="Q3178" s="12"/>
      <c r="R3178" s="13"/>
    </row>
    <row r="3179" spans="1:18" ht="15.75" customHeight="1">
      <c r="A3179" s="1"/>
      <c r="B3179" s="6" t="s">
        <v>14</v>
      </c>
      <c r="C3179" s="6">
        <v>1185732</v>
      </c>
      <c r="D3179" s="7">
        <v>44213</v>
      </c>
      <c r="E3179" s="6" t="s">
        <v>33</v>
      </c>
      <c r="F3179" s="6" t="s">
        <v>112</v>
      </c>
      <c r="G3179" s="6" t="s">
        <v>113</v>
      </c>
      <c r="H3179" s="6" t="s">
        <v>22</v>
      </c>
      <c r="I3179" s="8">
        <v>0.35000000000000003</v>
      </c>
      <c r="J3179" s="9">
        <v>3000</v>
      </c>
      <c r="K3179" s="10">
        <f t="shared" si="24"/>
        <v>1050</v>
      </c>
      <c r="L3179" s="10">
        <f t="shared" si="25"/>
        <v>420</v>
      </c>
      <c r="M3179" s="11">
        <v>0.4</v>
      </c>
      <c r="O3179" s="16"/>
      <c r="P3179" s="14"/>
      <c r="Q3179" s="12"/>
      <c r="R3179" s="13"/>
    </row>
    <row r="3180" spans="1:18" ht="15.75" customHeight="1">
      <c r="A3180" s="1"/>
      <c r="B3180" s="6" t="s">
        <v>14</v>
      </c>
      <c r="C3180" s="6">
        <v>1185732</v>
      </c>
      <c r="D3180" s="7">
        <v>44244</v>
      </c>
      <c r="E3180" s="6" t="s">
        <v>33</v>
      </c>
      <c r="F3180" s="6" t="s">
        <v>112</v>
      </c>
      <c r="G3180" s="6" t="s">
        <v>113</v>
      </c>
      <c r="H3180" s="6" t="s">
        <v>17</v>
      </c>
      <c r="I3180" s="8">
        <v>0.35000000000000003</v>
      </c>
      <c r="J3180" s="9">
        <v>5500</v>
      </c>
      <c r="K3180" s="10">
        <f t="shared" si="24"/>
        <v>1925.0000000000002</v>
      </c>
      <c r="L3180" s="10">
        <f t="shared" si="25"/>
        <v>770.00000000000011</v>
      </c>
      <c r="M3180" s="11">
        <v>0.4</v>
      </c>
      <c r="O3180" s="16"/>
      <c r="P3180" s="14"/>
      <c r="Q3180" s="12"/>
      <c r="R3180" s="13"/>
    </row>
    <row r="3181" spans="1:18" ht="15.75" customHeight="1">
      <c r="A3181" s="1"/>
      <c r="B3181" s="6" t="s">
        <v>14</v>
      </c>
      <c r="C3181" s="6">
        <v>1185732</v>
      </c>
      <c r="D3181" s="7">
        <v>44244</v>
      </c>
      <c r="E3181" s="6" t="s">
        <v>33</v>
      </c>
      <c r="F3181" s="6" t="s">
        <v>112</v>
      </c>
      <c r="G3181" s="6" t="s">
        <v>113</v>
      </c>
      <c r="H3181" s="6" t="s">
        <v>18</v>
      </c>
      <c r="I3181" s="8">
        <v>0.4</v>
      </c>
      <c r="J3181" s="9">
        <v>2000</v>
      </c>
      <c r="K3181" s="10">
        <f t="shared" si="24"/>
        <v>800</v>
      </c>
      <c r="L3181" s="10">
        <f t="shared" si="25"/>
        <v>320</v>
      </c>
      <c r="M3181" s="11">
        <v>0.4</v>
      </c>
      <c r="O3181" s="16"/>
      <c r="P3181" s="14"/>
      <c r="Q3181" s="12"/>
      <c r="R3181" s="13"/>
    </row>
    <row r="3182" spans="1:18" ht="15.75" customHeight="1">
      <c r="A3182" s="1"/>
      <c r="B3182" s="6" t="s">
        <v>14</v>
      </c>
      <c r="C3182" s="6">
        <v>1185732</v>
      </c>
      <c r="D3182" s="7">
        <v>44244</v>
      </c>
      <c r="E3182" s="6" t="s">
        <v>33</v>
      </c>
      <c r="F3182" s="6" t="s">
        <v>112</v>
      </c>
      <c r="G3182" s="6" t="s">
        <v>113</v>
      </c>
      <c r="H3182" s="6" t="s">
        <v>19</v>
      </c>
      <c r="I3182" s="8">
        <v>0.30000000000000004</v>
      </c>
      <c r="J3182" s="9">
        <v>3000</v>
      </c>
      <c r="K3182" s="10">
        <f t="shared" si="24"/>
        <v>900.00000000000011</v>
      </c>
      <c r="L3182" s="10">
        <f t="shared" si="25"/>
        <v>360.00000000000006</v>
      </c>
      <c r="M3182" s="11">
        <v>0.4</v>
      </c>
      <c r="O3182" s="16"/>
      <c r="P3182" s="14"/>
      <c r="Q3182" s="12"/>
      <c r="R3182" s="13"/>
    </row>
    <row r="3183" spans="1:18" ht="15.75" customHeight="1">
      <c r="A3183" s="1"/>
      <c r="B3183" s="6" t="s">
        <v>14</v>
      </c>
      <c r="C3183" s="6">
        <v>1185732</v>
      </c>
      <c r="D3183" s="7">
        <v>44244</v>
      </c>
      <c r="E3183" s="6" t="s">
        <v>33</v>
      </c>
      <c r="F3183" s="6" t="s">
        <v>112</v>
      </c>
      <c r="G3183" s="6" t="s">
        <v>113</v>
      </c>
      <c r="H3183" s="6" t="s">
        <v>20</v>
      </c>
      <c r="I3183" s="8">
        <v>0.35000000000000003</v>
      </c>
      <c r="J3183" s="9">
        <v>1750</v>
      </c>
      <c r="K3183" s="10">
        <f t="shared" si="24"/>
        <v>612.50000000000011</v>
      </c>
      <c r="L3183" s="10">
        <f t="shared" si="25"/>
        <v>245.00000000000006</v>
      </c>
      <c r="M3183" s="11">
        <v>0.4</v>
      </c>
      <c r="O3183" s="16"/>
      <c r="P3183" s="14"/>
      <c r="Q3183" s="12"/>
      <c r="R3183" s="13"/>
    </row>
    <row r="3184" spans="1:18" ht="15.75" customHeight="1">
      <c r="A3184" s="1"/>
      <c r="B3184" s="6" t="s">
        <v>14</v>
      </c>
      <c r="C3184" s="6">
        <v>1185732</v>
      </c>
      <c r="D3184" s="7">
        <v>44244</v>
      </c>
      <c r="E3184" s="6" t="s">
        <v>33</v>
      </c>
      <c r="F3184" s="6" t="s">
        <v>112</v>
      </c>
      <c r="G3184" s="6" t="s">
        <v>113</v>
      </c>
      <c r="H3184" s="6" t="s">
        <v>21</v>
      </c>
      <c r="I3184" s="8">
        <v>0.49999999999999994</v>
      </c>
      <c r="J3184" s="9">
        <v>2500</v>
      </c>
      <c r="K3184" s="10">
        <f t="shared" si="24"/>
        <v>1249.9999999999998</v>
      </c>
      <c r="L3184" s="10">
        <f t="shared" si="25"/>
        <v>499.99999999999994</v>
      </c>
      <c r="M3184" s="11">
        <v>0.4</v>
      </c>
      <c r="O3184" s="16"/>
      <c r="P3184" s="14"/>
      <c r="Q3184" s="12"/>
      <c r="R3184" s="13"/>
    </row>
    <row r="3185" spans="1:18" ht="15.75" customHeight="1">
      <c r="A3185" s="1"/>
      <c r="B3185" s="6" t="s">
        <v>14</v>
      </c>
      <c r="C3185" s="6">
        <v>1185732</v>
      </c>
      <c r="D3185" s="7">
        <v>44244</v>
      </c>
      <c r="E3185" s="6" t="s">
        <v>33</v>
      </c>
      <c r="F3185" s="6" t="s">
        <v>112</v>
      </c>
      <c r="G3185" s="6" t="s">
        <v>113</v>
      </c>
      <c r="H3185" s="6" t="s">
        <v>22</v>
      </c>
      <c r="I3185" s="8">
        <v>0.24999999999999994</v>
      </c>
      <c r="J3185" s="9">
        <v>3500</v>
      </c>
      <c r="K3185" s="10">
        <f t="shared" si="24"/>
        <v>874.99999999999977</v>
      </c>
      <c r="L3185" s="10">
        <f t="shared" si="25"/>
        <v>349.99999999999994</v>
      </c>
      <c r="M3185" s="11">
        <v>0.4</v>
      </c>
      <c r="O3185" s="16"/>
      <c r="P3185" s="14"/>
      <c r="Q3185" s="12"/>
      <c r="R3185" s="13"/>
    </row>
    <row r="3186" spans="1:18" ht="15.75" customHeight="1">
      <c r="A3186" s="1"/>
      <c r="B3186" s="6" t="s">
        <v>14</v>
      </c>
      <c r="C3186" s="6">
        <v>1185732</v>
      </c>
      <c r="D3186" s="7">
        <v>44271</v>
      </c>
      <c r="E3186" s="6" t="s">
        <v>33</v>
      </c>
      <c r="F3186" s="6" t="s">
        <v>112</v>
      </c>
      <c r="G3186" s="6" t="s">
        <v>113</v>
      </c>
      <c r="H3186" s="6" t="s">
        <v>17</v>
      </c>
      <c r="I3186" s="8">
        <v>0.30000000000000004</v>
      </c>
      <c r="J3186" s="9">
        <v>5700</v>
      </c>
      <c r="K3186" s="10">
        <f t="shared" si="24"/>
        <v>1710.0000000000002</v>
      </c>
      <c r="L3186" s="10">
        <f t="shared" si="25"/>
        <v>684.00000000000011</v>
      </c>
      <c r="M3186" s="11">
        <v>0.4</v>
      </c>
      <c r="O3186" s="16"/>
      <c r="P3186" s="14"/>
      <c r="Q3186" s="12"/>
      <c r="R3186" s="13"/>
    </row>
    <row r="3187" spans="1:18" ht="15.75" customHeight="1">
      <c r="A3187" s="1"/>
      <c r="B3187" s="6" t="s">
        <v>14</v>
      </c>
      <c r="C3187" s="6">
        <v>1185732</v>
      </c>
      <c r="D3187" s="7">
        <v>44271</v>
      </c>
      <c r="E3187" s="6" t="s">
        <v>33</v>
      </c>
      <c r="F3187" s="6" t="s">
        <v>112</v>
      </c>
      <c r="G3187" s="6" t="s">
        <v>113</v>
      </c>
      <c r="H3187" s="6" t="s">
        <v>18</v>
      </c>
      <c r="I3187" s="8">
        <v>0.30000000000000004</v>
      </c>
      <c r="J3187" s="9">
        <v>2750</v>
      </c>
      <c r="K3187" s="10">
        <f t="shared" si="24"/>
        <v>825.00000000000011</v>
      </c>
      <c r="L3187" s="10">
        <f t="shared" si="25"/>
        <v>330.00000000000006</v>
      </c>
      <c r="M3187" s="11">
        <v>0.4</v>
      </c>
      <c r="O3187" s="16"/>
      <c r="P3187" s="14"/>
      <c r="Q3187" s="12"/>
      <c r="R3187" s="13"/>
    </row>
    <row r="3188" spans="1:18" ht="15.75" customHeight="1">
      <c r="A3188" s="1"/>
      <c r="B3188" s="6" t="s">
        <v>14</v>
      </c>
      <c r="C3188" s="6">
        <v>1185732</v>
      </c>
      <c r="D3188" s="7">
        <v>44271</v>
      </c>
      <c r="E3188" s="6" t="s">
        <v>33</v>
      </c>
      <c r="F3188" s="6" t="s">
        <v>112</v>
      </c>
      <c r="G3188" s="6" t="s">
        <v>113</v>
      </c>
      <c r="H3188" s="6" t="s">
        <v>19</v>
      </c>
      <c r="I3188" s="8">
        <v>0.2</v>
      </c>
      <c r="J3188" s="9">
        <v>3250</v>
      </c>
      <c r="K3188" s="10">
        <f t="shared" si="24"/>
        <v>650</v>
      </c>
      <c r="L3188" s="10">
        <f t="shared" si="25"/>
        <v>260</v>
      </c>
      <c r="M3188" s="11">
        <v>0.4</v>
      </c>
      <c r="O3188" s="16"/>
      <c r="P3188" s="14"/>
      <c r="Q3188" s="12"/>
      <c r="R3188" s="13"/>
    </row>
    <row r="3189" spans="1:18" ht="15.75" customHeight="1">
      <c r="A3189" s="1"/>
      <c r="B3189" s="6" t="s">
        <v>14</v>
      </c>
      <c r="C3189" s="6">
        <v>1185732</v>
      </c>
      <c r="D3189" s="7">
        <v>44271</v>
      </c>
      <c r="E3189" s="6" t="s">
        <v>33</v>
      </c>
      <c r="F3189" s="6" t="s">
        <v>112</v>
      </c>
      <c r="G3189" s="6" t="s">
        <v>113</v>
      </c>
      <c r="H3189" s="6" t="s">
        <v>20</v>
      </c>
      <c r="I3189" s="8">
        <v>0.24999999999999994</v>
      </c>
      <c r="J3189" s="9">
        <v>1750</v>
      </c>
      <c r="K3189" s="10">
        <f t="shared" si="24"/>
        <v>437.49999999999989</v>
      </c>
      <c r="L3189" s="10">
        <f t="shared" si="25"/>
        <v>174.99999999999997</v>
      </c>
      <c r="M3189" s="11">
        <v>0.4</v>
      </c>
      <c r="O3189" s="16"/>
      <c r="P3189" s="14"/>
      <c r="Q3189" s="12"/>
      <c r="R3189" s="13"/>
    </row>
    <row r="3190" spans="1:18" ht="15.75" customHeight="1">
      <c r="A3190" s="1"/>
      <c r="B3190" s="6" t="s">
        <v>14</v>
      </c>
      <c r="C3190" s="6">
        <v>1185732</v>
      </c>
      <c r="D3190" s="7">
        <v>44271</v>
      </c>
      <c r="E3190" s="6" t="s">
        <v>33</v>
      </c>
      <c r="F3190" s="6" t="s">
        <v>112</v>
      </c>
      <c r="G3190" s="6" t="s">
        <v>113</v>
      </c>
      <c r="H3190" s="6" t="s">
        <v>21</v>
      </c>
      <c r="I3190" s="8">
        <v>0.4</v>
      </c>
      <c r="J3190" s="9">
        <v>2250</v>
      </c>
      <c r="K3190" s="10">
        <f t="shared" si="24"/>
        <v>900</v>
      </c>
      <c r="L3190" s="10">
        <f t="shared" si="25"/>
        <v>360</v>
      </c>
      <c r="M3190" s="11">
        <v>0.4</v>
      </c>
      <c r="O3190" s="16"/>
      <c r="P3190" s="14"/>
      <c r="Q3190" s="12"/>
      <c r="R3190" s="13"/>
    </row>
    <row r="3191" spans="1:18" ht="15.75" customHeight="1">
      <c r="A3191" s="1"/>
      <c r="B3191" s="6" t="s">
        <v>14</v>
      </c>
      <c r="C3191" s="6">
        <v>1185732</v>
      </c>
      <c r="D3191" s="7">
        <v>44271</v>
      </c>
      <c r="E3191" s="6" t="s">
        <v>33</v>
      </c>
      <c r="F3191" s="6" t="s">
        <v>112</v>
      </c>
      <c r="G3191" s="6" t="s">
        <v>113</v>
      </c>
      <c r="H3191" s="6" t="s">
        <v>22</v>
      </c>
      <c r="I3191" s="8">
        <v>0.30000000000000004</v>
      </c>
      <c r="J3191" s="9">
        <v>3250</v>
      </c>
      <c r="K3191" s="10">
        <f t="shared" si="24"/>
        <v>975.00000000000011</v>
      </c>
      <c r="L3191" s="10">
        <f t="shared" si="25"/>
        <v>390.00000000000006</v>
      </c>
      <c r="M3191" s="11">
        <v>0.4</v>
      </c>
      <c r="O3191" s="16"/>
      <c r="P3191" s="14"/>
      <c r="Q3191" s="12"/>
      <c r="R3191" s="13"/>
    </row>
    <row r="3192" spans="1:18" ht="15.75" customHeight="1">
      <c r="A3192" s="1"/>
      <c r="B3192" s="6" t="s">
        <v>14</v>
      </c>
      <c r="C3192" s="6">
        <v>1185732</v>
      </c>
      <c r="D3192" s="7">
        <v>44303</v>
      </c>
      <c r="E3192" s="6" t="s">
        <v>33</v>
      </c>
      <c r="F3192" s="6" t="s">
        <v>112</v>
      </c>
      <c r="G3192" s="6" t="s">
        <v>113</v>
      </c>
      <c r="H3192" s="6" t="s">
        <v>17</v>
      </c>
      <c r="I3192" s="8">
        <v>0.30000000000000004</v>
      </c>
      <c r="J3192" s="9">
        <v>5500</v>
      </c>
      <c r="K3192" s="10">
        <f t="shared" si="24"/>
        <v>1650.0000000000002</v>
      </c>
      <c r="L3192" s="10">
        <f t="shared" si="25"/>
        <v>660.00000000000011</v>
      </c>
      <c r="M3192" s="11">
        <v>0.4</v>
      </c>
      <c r="O3192" s="16"/>
      <c r="P3192" s="14"/>
      <c r="Q3192" s="12"/>
      <c r="R3192" s="13"/>
    </row>
    <row r="3193" spans="1:18" ht="15.75" customHeight="1">
      <c r="A3193" s="1"/>
      <c r="B3193" s="6" t="s">
        <v>14</v>
      </c>
      <c r="C3193" s="6">
        <v>1185732</v>
      </c>
      <c r="D3193" s="7">
        <v>44303</v>
      </c>
      <c r="E3193" s="6" t="s">
        <v>33</v>
      </c>
      <c r="F3193" s="6" t="s">
        <v>112</v>
      </c>
      <c r="G3193" s="6" t="s">
        <v>113</v>
      </c>
      <c r="H3193" s="6" t="s">
        <v>18</v>
      </c>
      <c r="I3193" s="8">
        <v>0.30000000000000004</v>
      </c>
      <c r="J3193" s="9">
        <v>2500</v>
      </c>
      <c r="K3193" s="10">
        <f t="shared" si="24"/>
        <v>750.00000000000011</v>
      </c>
      <c r="L3193" s="10">
        <f t="shared" si="25"/>
        <v>300.00000000000006</v>
      </c>
      <c r="M3193" s="11">
        <v>0.4</v>
      </c>
      <c r="O3193" s="16"/>
      <c r="P3193" s="14"/>
      <c r="Q3193" s="12"/>
      <c r="R3193" s="13"/>
    </row>
    <row r="3194" spans="1:18" ht="15.75" customHeight="1">
      <c r="A3194" s="1"/>
      <c r="B3194" s="6" t="s">
        <v>14</v>
      </c>
      <c r="C3194" s="6">
        <v>1185732</v>
      </c>
      <c r="D3194" s="7">
        <v>44303</v>
      </c>
      <c r="E3194" s="6" t="s">
        <v>33</v>
      </c>
      <c r="F3194" s="6" t="s">
        <v>112</v>
      </c>
      <c r="G3194" s="6" t="s">
        <v>113</v>
      </c>
      <c r="H3194" s="6" t="s">
        <v>19</v>
      </c>
      <c r="I3194" s="8">
        <v>0.2</v>
      </c>
      <c r="J3194" s="9">
        <v>2500</v>
      </c>
      <c r="K3194" s="10">
        <f t="shared" si="24"/>
        <v>500</v>
      </c>
      <c r="L3194" s="10">
        <f t="shared" si="25"/>
        <v>200</v>
      </c>
      <c r="M3194" s="11">
        <v>0.4</v>
      </c>
      <c r="O3194" s="16"/>
      <c r="P3194" s="14"/>
      <c r="Q3194" s="12"/>
      <c r="R3194" s="13"/>
    </row>
    <row r="3195" spans="1:18" ht="15.75" customHeight="1">
      <c r="A3195" s="1"/>
      <c r="B3195" s="6" t="s">
        <v>14</v>
      </c>
      <c r="C3195" s="6">
        <v>1185732</v>
      </c>
      <c r="D3195" s="7">
        <v>44303</v>
      </c>
      <c r="E3195" s="6" t="s">
        <v>33</v>
      </c>
      <c r="F3195" s="6" t="s">
        <v>112</v>
      </c>
      <c r="G3195" s="6" t="s">
        <v>113</v>
      </c>
      <c r="H3195" s="6" t="s">
        <v>20</v>
      </c>
      <c r="I3195" s="8">
        <v>0.24999999999999994</v>
      </c>
      <c r="J3195" s="9">
        <v>1750</v>
      </c>
      <c r="K3195" s="10">
        <f t="shared" si="24"/>
        <v>437.49999999999989</v>
      </c>
      <c r="L3195" s="10">
        <f t="shared" si="25"/>
        <v>174.99999999999997</v>
      </c>
      <c r="M3195" s="11">
        <v>0.4</v>
      </c>
      <c r="O3195" s="16"/>
      <c r="P3195" s="14"/>
      <c r="Q3195" s="12"/>
      <c r="R3195" s="13"/>
    </row>
    <row r="3196" spans="1:18" ht="15.75" customHeight="1">
      <c r="A3196" s="1"/>
      <c r="B3196" s="6" t="s">
        <v>14</v>
      </c>
      <c r="C3196" s="6">
        <v>1185732</v>
      </c>
      <c r="D3196" s="7">
        <v>44303</v>
      </c>
      <c r="E3196" s="6" t="s">
        <v>33</v>
      </c>
      <c r="F3196" s="6" t="s">
        <v>112</v>
      </c>
      <c r="G3196" s="6" t="s">
        <v>113</v>
      </c>
      <c r="H3196" s="6" t="s">
        <v>21</v>
      </c>
      <c r="I3196" s="8">
        <v>0.65</v>
      </c>
      <c r="J3196" s="9">
        <v>2000</v>
      </c>
      <c r="K3196" s="10">
        <f t="shared" si="24"/>
        <v>1300</v>
      </c>
      <c r="L3196" s="10">
        <f t="shared" si="25"/>
        <v>520</v>
      </c>
      <c r="M3196" s="11">
        <v>0.4</v>
      </c>
      <c r="O3196" s="16"/>
      <c r="P3196" s="14"/>
      <c r="Q3196" s="12"/>
      <c r="R3196" s="13"/>
    </row>
    <row r="3197" spans="1:18" ht="15.75" customHeight="1">
      <c r="A3197" s="1"/>
      <c r="B3197" s="6" t="s">
        <v>14</v>
      </c>
      <c r="C3197" s="6">
        <v>1185732</v>
      </c>
      <c r="D3197" s="7">
        <v>44303</v>
      </c>
      <c r="E3197" s="6" t="s">
        <v>33</v>
      </c>
      <c r="F3197" s="6" t="s">
        <v>112</v>
      </c>
      <c r="G3197" s="6" t="s">
        <v>113</v>
      </c>
      <c r="H3197" s="6" t="s">
        <v>22</v>
      </c>
      <c r="I3197" s="8">
        <v>0.5</v>
      </c>
      <c r="J3197" s="9">
        <v>3250</v>
      </c>
      <c r="K3197" s="10">
        <f t="shared" si="24"/>
        <v>1625</v>
      </c>
      <c r="L3197" s="10">
        <f t="shared" si="25"/>
        <v>650</v>
      </c>
      <c r="M3197" s="11">
        <v>0.4</v>
      </c>
      <c r="O3197" s="16"/>
      <c r="P3197" s="14"/>
      <c r="Q3197" s="12"/>
      <c r="R3197" s="13"/>
    </row>
    <row r="3198" spans="1:18" ht="15.75" customHeight="1">
      <c r="A3198" s="1"/>
      <c r="B3198" s="6" t="s">
        <v>14</v>
      </c>
      <c r="C3198" s="6">
        <v>1185732</v>
      </c>
      <c r="D3198" s="7">
        <v>44334</v>
      </c>
      <c r="E3198" s="6" t="s">
        <v>33</v>
      </c>
      <c r="F3198" s="6" t="s">
        <v>112</v>
      </c>
      <c r="G3198" s="6" t="s">
        <v>113</v>
      </c>
      <c r="H3198" s="6" t="s">
        <v>17</v>
      </c>
      <c r="I3198" s="8">
        <v>0.6</v>
      </c>
      <c r="J3198" s="9">
        <v>5950</v>
      </c>
      <c r="K3198" s="10">
        <f t="shared" si="24"/>
        <v>3570</v>
      </c>
      <c r="L3198" s="10">
        <f t="shared" si="25"/>
        <v>1428</v>
      </c>
      <c r="M3198" s="11">
        <v>0.4</v>
      </c>
      <c r="O3198" s="16"/>
      <c r="P3198" s="14"/>
      <c r="Q3198" s="12"/>
      <c r="R3198" s="13"/>
    </row>
    <row r="3199" spans="1:18" ht="15.75" customHeight="1">
      <c r="A3199" s="1"/>
      <c r="B3199" s="6" t="s">
        <v>14</v>
      </c>
      <c r="C3199" s="6">
        <v>1185732</v>
      </c>
      <c r="D3199" s="7">
        <v>44334</v>
      </c>
      <c r="E3199" s="6" t="s">
        <v>33</v>
      </c>
      <c r="F3199" s="6" t="s">
        <v>112</v>
      </c>
      <c r="G3199" s="6" t="s">
        <v>113</v>
      </c>
      <c r="H3199" s="6" t="s">
        <v>18</v>
      </c>
      <c r="I3199" s="8">
        <v>0.4</v>
      </c>
      <c r="J3199" s="9">
        <v>3000</v>
      </c>
      <c r="K3199" s="10">
        <f t="shared" si="24"/>
        <v>1200</v>
      </c>
      <c r="L3199" s="10">
        <f t="shared" si="25"/>
        <v>480</v>
      </c>
      <c r="M3199" s="11">
        <v>0.4</v>
      </c>
      <c r="O3199" s="16"/>
      <c r="P3199" s="14"/>
      <c r="Q3199" s="12"/>
      <c r="R3199" s="13"/>
    </row>
    <row r="3200" spans="1:18" ht="15.75" customHeight="1">
      <c r="A3200" s="1"/>
      <c r="B3200" s="6" t="s">
        <v>14</v>
      </c>
      <c r="C3200" s="6">
        <v>1185732</v>
      </c>
      <c r="D3200" s="7">
        <v>44334</v>
      </c>
      <c r="E3200" s="6" t="s">
        <v>33</v>
      </c>
      <c r="F3200" s="6" t="s">
        <v>112</v>
      </c>
      <c r="G3200" s="6" t="s">
        <v>113</v>
      </c>
      <c r="H3200" s="6" t="s">
        <v>19</v>
      </c>
      <c r="I3200" s="8">
        <v>0.35000000000000003</v>
      </c>
      <c r="J3200" s="9">
        <v>2750</v>
      </c>
      <c r="K3200" s="10">
        <f t="shared" si="24"/>
        <v>962.50000000000011</v>
      </c>
      <c r="L3200" s="10">
        <f t="shared" si="25"/>
        <v>385.00000000000006</v>
      </c>
      <c r="M3200" s="11">
        <v>0.4</v>
      </c>
      <c r="O3200" s="16"/>
      <c r="P3200" s="14"/>
      <c r="Q3200" s="12"/>
      <c r="R3200" s="13"/>
    </row>
    <row r="3201" spans="1:18" ht="15.75" customHeight="1">
      <c r="A3201" s="1"/>
      <c r="B3201" s="6" t="s">
        <v>14</v>
      </c>
      <c r="C3201" s="6">
        <v>1185732</v>
      </c>
      <c r="D3201" s="7">
        <v>44334</v>
      </c>
      <c r="E3201" s="6" t="s">
        <v>33</v>
      </c>
      <c r="F3201" s="6" t="s">
        <v>112</v>
      </c>
      <c r="G3201" s="6" t="s">
        <v>113</v>
      </c>
      <c r="H3201" s="6" t="s">
        <v>20</v>
      </c>
      <c r="I3201" s="8">
        <v>0.35000000000000003</v>
      </c>
      <c r="J3201" s="9">
        <v>2000</v>
      </c>
      <c r="K3201" s="10">
        <f t="shared" si="24"/>
        <v>700.00000000000011</v>
      </c>
      <c r="L3201" s="10">
        <f t="shared" si="25"/>
        <v>280.00000000000006</v>
      </c>
      <c r="M3201" s="11">
        <v>0.4</v>
      </c>
      <c r="O3201" s="16"/>
      <c r="P3201" s="14"/>
      <c r="Q3201" s="12"/>
      <c r="R3201" s="13"/>
    </row>
    <row r="3202" spans="1:18" ht="15.75" customHeight="1">
      <c r="A3202" s="1"/>
      <c r="B3202" s="6" t="s">
        <v>14</v>
      </c>
      <c r="C3202" s="6">
        <v>1185732</v>
      </c>
      <c r="D3202" s="7">
        <v>44334</v>
      </c>
      <c r="E3202" s="6" t="s">
        <v>33</v>
      </c>
      <c r="F3202" s="6" t="s">
        <v>112</v>
      </c>
      <c r="G3202" s="6" t="s">
        <v>113</v>
      </c>
      <c r="H3202" s="6" t="s">
        <v>21</v>
      </c>
      <c r="I3202" s="8">
        <v>0.44999999999999996</v>
      </c>
      <c r="J3202" s="9">
        <v>2250</v>
      </c>
      <c r="K3202" s="10">
        <f t="shared" si="24"/>
        <v>1012.4999999999999</v>
      </c>
      <c r="L3202" s="10">
        <f t="shared" si="25"/>
        <v>405</v>
      </c>
      <c r="M3202" s="11">
        <v>0.4</v>
      </c>
      <c r="O3202" s="16"/>
      <c r="P3202" s="14"/>
      <c r="Q3202" s="12"/>
      <c r="R3202" s="13"/>
    </row>
    <row r="3203" spans="1:18" ht="15.75" customHeight="1">
      <c r="A3203" s="1"/>
      <c r="B3203" s="6" t="s">
        <v>14</v>
      </c>
      <c r="C3203" s="6">
        <v>1185732</v>
      </c>
      <c r="D3203" s="7">
        <v>44334</v>
      </c>
      <c r="E3203" s="6" t="s">
        <v>33</v>
      </c>
      <c r="F3203" s="6" t="s">
        <v>112</v>
      </c>
      <c r="G3203" s="6" t="s">
        <v>113</v>
      </c>
      <c r="H3203" s="6" t="s">
        <v>22</v>
      </c>
      <c r="I3203" s="8">
        <v>0.54999999999999993</v>
      </c>
      <c r="J3203" s="9">
        <v>3500</v>
      </c>
      <c r="K3203" s="10">
        <f t="shared" si="24"/>
        <v>1924.9999999999998</v>
      </c>
      <c r="L3203" s="10">
        <f t="shared" si="25"/>
        <v>770</v>
      </c>
      <c r="M3203" s="11">
        <v>0.4</v>
      </c>
      <c r="O3203" s="16"/>
      <c r="P3203" s="14"/>
      <c r="Q3203" s="12"/>
      <c r="R3203" s="13"/>
    </row>
    <row r="3204" spans="1:18" ht="15.75" customHeight="1">
      <c r="A3204" s="1"/>
      <c r="B3204" s="6" t="s">
        <v>14</v>
      </c>
      <c r="C3204" s="6">
        <v>1185732</v>
      </c>
      <c r="D3204" s="7">
        <v>44364</v>
      </c>
      <c r="E3204" s="6" t="s">
        <v>33</v>
      </c>
      <c r="F3204" s="6" t="s">
        <v>112</v>
      </c>
      <c r="G3204" s="6" t="s">
        <v>113</v>
      </c>
      <c r="H3204" s="6" t="s">
        <v>17</v>
      </c>
      <c r="I3204" s="8">
        <v>0.45</v>
      </c>
      <c r="J3204" s="9">
        <v>6000</v>
      </c>
      <c r="K3204" s="10">
        <f t="shared" si="24"/>
        <v>2700</v>
      </c>
      <c r="L3204" s="10">
        <f t="shared" si="25"/>
        <v>1080</v>
      </c>
      <c r="M3204" s="11">
        <v>0.4</v>
      </c>
      <c r="O3204" s="16"/>
      <c r="P3204" s="14"/>
      <c r="Q3204" s="12"/>
      <c r="R3204" s="13"/>
    </row>
    <row r="3205" spans="1:18" ht="15.75" customHeight="1">
      <c r="A3205" s="1"/>
      <c r="B3205" s="6" t="s">
        <v>14</v>
      </c>
      <c r="C3205" s="6">
        <v>1185732</v>
      </c>
      <c r="D3205" s="7">
        <v>44364</v>
      </c>
      <c r="E3205" s="6" t="s">
        <v>33</v>
      </c>
      <c r="F3205" s="6" t="s">
        <v>112</v>
      </c>
      <c r="G3205" s="6" t="s">
        <v>113</v>
      </c>
      <c r="H3205" s="6" t="s">
        <v>18</v>
      </c>
      <c r="I3205" s="8">
        <v>0.40000000000000008</v>
      </c>
      <c r="J3205" s="9">
        <v>4250</v>
      </c>
      <c r="K3205" s="10">
        <f t="shared" si="24"/>
        <v>1700.0000000000002</v>
      </c>
      <c r="L3205" s="10">
        <f t="shared" si="25"/>
        <v>680.00000000000011</v>
      </c>
      <c r="M3205" s="11">
        <v>0.4</v>
      </c>
      <c r="O3205" s="16"/>
      <c r="P3205" s="14"/>
      <c r="Q3205" s="12"/>
      <c r="R3205" s="13"/>
    </row>
    <row r="3206" spans="1:18" ht="15.75" customHeight="1">
      <c r="A3206" s="1"/>
      <c r="B3206" s="6" t="s">
        <v>14</v>
      </c>
      <c r="C3206" s="6">
        <v>1185732</v>
      </c>
      <c r="D3206" s="7">
        <v>44364</v>
      </c>
      <c r="E3206" s="6" t="s">
        <v>33</v>
      </c>
      <c r="F3206" s="6" t="s">
        <v>112</v>
      </c>
      <c r="G3206" s="6" t="s">
        <v>113</v>
      </c>
      <c r="H3206" s="6" t="s">
        <v>19</v>
      </c>
      <c r="I3206" s="8">
        <v>0.35000000000000003</v>
      </c>
      <c r="J3206" s="9">
        <v>3000</v>
      </c>
      <c r="K3206" s="10">
        <f t="shared" si="24"/>
        <v>1050</v>
      </c>
      <c r="L3206" s="10">
        <f t="shared" si="25"/>
        <v>420</v>
      </c>
      <c r="M3206" s="11">
        <v>0.4</v>
      </c>
      <c r="O3206" s="16"/>
      <c r="P3206" s="14"/>
      <c r="Q3206" s="12"/>
      <c r="R3206" s="13"/>
    </row>
    <row r="3207" spans="1:18" ht="15.75" customHeight="1">
      <c r="A3207" s="1"/>
      <c r="B3207" s="6" t="s">
        <v>14</v>
      </c>
      <c r="C3207" s="6">
        <v>1185732</v>
      </c>
      <c r="D3207" s="7">
        <v>44364</v>
      </c>
      <c r="E3207" s="6" t="s">
        <v>33</v>
      </c>
      <c r="F3207" s="6" t="s">
        <v>112</v>
      </c>
      <c r="G3207" s="6" t="s">
        <v>113</v>
      </c>
      <c r="H3207" s="6" t="s">
        <v>20</v>
      </c>
      <c r="I3207" s="8">
        <v>0.35000000000000003</v>
      </c>
      <c r="J3207" s="9">
        <v>2750</v>
      </c>
      <c r="K3207" s="10">
        <f t="shared" si="24"/>
        <v>962.50000000000011</v>
      </c>
      <c r="L3207" s="10">
        <f t="shared" si="25"/>
        <v>385.00000000000006</v>
      </c>
      <c r="M3207" s="11">
        <v>0.4</v>
      </c>
      <c r="O3207" s="16"/>
      <c r="P3207" s="14"/>
      <c r="Q3207" s="12"/>
      <c r="R3207" s="13"/>
    </row>
    <row r="3208" spans="1:18" ht="15.75" customHeight="1">
      <c r="A3208" s="1"/>
      <c r="B3208" s="6" t="s">
        <v>14</v>
      </c>
      <c r="C3208" s="6">
        <v>1185732</v>
      </c>
      <c r="D3208" s="7">
        <v>44364</v>
      </c>
      <c r="E3208" s="6" t="s">
        <v>33</v>
      </c>
      <c r="F3208" s="6" t="s">
        <v>112</v>
      </c>
      <c r="G3208" s="6" t="s">
        <v>113</v>
      </c>
      <c r="H3208" s="6" t="s">
        <v>21</v>
      </c>
      <c r="I3208" s="8">
        <v>0.45</v>
      </c>
      <c r="J3208" s="9">
        <v>2750</v>
      </c>
      <c r="K3208" s="10">
        <f t="shared" si="24"/>
        <v>1237.5</v>
      </c>
      <c r="L3208" s="10">
        <f t="shared" si="25"/>
        <v>495</v>
      </c>
      <c r="M3208" s="11">
        <v>0.4</v>
      </c>
      <c r="O3208" s="16"/>
      <c r="P3208" s="14"/>
      <c r="Q3208" s="12"/>
      <c r="R3208" s="13"/>
    </row>
    <row r="3209" spans="1:18" ht="15.75" customHeight="1">
      <c r="A3209" s="1"/>
      <c r="B3209" s="6" t="s">
        <v>14</v>
      </c>
      <c r="C3209" s="6">
        <v>1185732</v>
      </c>
      <c r="D3209" s="7">
        <v>44364</v>
      </c>
      <c r="E3209" s="6" t="s">
        <v>33</v>
      </c>
      <c r="F3209" s="6" t="s">
        <v>112</v>
      </c>
      <c r="G3209" s="6" t="s">
        <v>113</v>
      </c>
      <c r="H3209" s="6" t="s">
        <v>22</v>
      </c>
      <c r="I3209" s="8">
        <v>0.65000000000000013</v>
      </c>
      <c r="J3209" s="9">
        <v>4250</v>
      </c>
      <c r="K3209" s="10">
        <f t="shared" si="24"/>
        <v>2762.5000000000005</v>
      </c>
      <c r="L3209" s="10">
        <f t="shared" si="25"/>
        <v>1105.0000000000002</v>
      </c>
      <c r="M3209" s="11">
        <v>0.4</v>
      </c>
      <c r="O3209" s="16"/>
      <c r="P3209" s="14"/>
      <c r="Q3209" s="12"/>
      <c r="R3209" s="13"/>
    </row>
    <row r="3210" spans="1:18" ht="15.75" customHeight="1">
      <c r="A3210" s="1"/>
      <c r="B3210" s="6" t="s">
        <v>14</v>
      </c>
      <c r="C3210" s="6">
        <v>1185732</v>
      </c>
      <c r="D3210" s="7">
        <v>44393</v>
      </c>
      <c r="E3210" s="6" t="s">
        <v>33</v>
      </c>
      <c r="F3210" s="6" t="s">
        <v>112</v>
      </c>
      <c r="G3210" s="6" t="s">
        <v>113</v>
      </c>
      <c r="H3210" s="6" t="s">
        <v>17</v>
      </c>
      <c r="I3210" s="8">
        <v>0.60000000000000009</v>
      </c>
      <c r="J3210" s="9">
        <v>6500</v>
      </c>
      <c r="K3210" s="10">
        <f t="shared" si="24"/>
        <v>3900.0000000000005</v>
      </c>
      <c r="L3210" s="10">
        <f t="shared" si="25"/>
        <v>1560.0000000000002</v>
      </c>
      <c r="M3210" s="11">
        <v>0.4</v>
      </c>
      <c r="O3210" s="16"/>
      <c r="P3210" s="14"/>
      <c r="Q3210" s="12"/>
      <c r="R3210" s="13"/>
    </row>
    <row r="3211" spans="1:18" ht="15.75" customHeight="1">
      <c r="A3211" s="1"/>
      <c r="B3211" s="6" t="s">
        <v>14</v>
      </c>
      <c r="C3211" s="6">
        <v>1185732</v>
      </c>
      <c r="D3211" s="7">
        <v>44393</v>
      </c>
      <c r="E3211" s="6" t="s">
        <v>33</v>
      </c>
      <c r="F3211" s="6" t="s">
        <v>112</v>
      </c>
      <c r="G3211" s="6" t="s">
        <v>113</v>
      </c>
      <c r="H3211" s="6" t="s">
        <v>18</v>
      </c>
      <c r="I3211" s="8">
        <v>0.55000000000000016</v>
      </c>
      <c r="J3211" s="9">
        <v>4000</v>
      </c>
      <c r="K3211" s="10">
        <f t="shared" si="24"/>
        <v>2200.0000000000005</v>
      </c>
      <c r="L3211" s="10">
        <f t="shared" si="25"/>
        <v>880.00000000000023</v>
      </c>
      <c r="M3211" s="11">
        <v>0.4</v>
      </c>
      <c r="O3211" s="16"/>
      <c r="P3211" s="14"/>
      <c r="Q3211" s="12"/>
      <c r="R3211" s="13"/>
    </row>
    <row r="3212" spans="1:18" ht="15.75" customHeight="1">
      <c r="A3212" s="1"/>
      <c r="B3212" s="6" t="s">
        <v>14</v>
      </c>
      <c r="C3212" s="6">
        <v>1185732</v>
      </c>
      <c r="D3212" s="7">
        <v>44393</v>
      </c>
      <c r="E3212" s="6" t="s">
        <v>33</v>
      </c>
      <c r="F3212" s="6" t="s">
        <v>112</v>
      </c>
      <c r="G3212" s="6" t="s">
        <v>113</v>
      </c>
      <c r="H3212" s="6" t="s">
        <v>19</v>
      </c>
      <c r="I3212" s="8">
        <v>0.5</v>
      </c>
      <c r="J3212" s="9">
        <v>3250</v>
      </c>
      <c r="K3212" s="10">
        <f t="shared" si="24"/>
        <v>1625</v>
      </c>
      <c r="L3212" s="10">
        <f t="shared" si="25"/>
        <v>650</v>
      </c>
      <c r="M3212" s="11">
        <v>0.4</v>
      </c>
      <c r="O3212" s="16"/>
      <c r="P3212" s="14"/>
      <c r="Q3212" s="12"/>
      <c r="R3212" s="13"/>
    </row>
    <row r="3213" spans="1:18" ht="15.75" customHeight="1">
      <c r="A3213" s="1"/>
      <c r="B3213" s="6" t="s">
        <v>14</v>
      </c>
      <c r="C3213" s="6">
        <v>1185732</v>
      </c>
      <c r="D3213" s="7">
        <v>44393</v>
      </c>
      <c r="E3213" s="6" t="s">
        <v>33</v>
      </c>
      <c r="F3213" s="6" t="s">
        <v>112</v>
      </c>
      <c r="G3213" s="6" t="s">
        <v>113</v>
      </c>
      <c r="H3213" s="6" t="s">
        <v>20</v>
      </c>
      <c r="I3213" s="8">
        <v>0.5</v>
      </c>
      <c r="J3213" s="9">
        <v>2750</v>
      </c>
      <c r="K3213" s="10">
        <f t="shared" si="24"/>
        <v>1375</v>
      </c>
      <c r="L3213" s="10">
        <f t="shared" si="25"/>
        <v>550</v>
      </c>
      <c r="M3213" s="11">
        <v>0.4</v>
      </c>
      <c r="O3213" s="16"/>
      <c r="P3213" s="14"/>
      <c r="Q3213" s="12"/>
      <c r="R3213" s="13"/>
    </row>
    <row r="3214" spans="1:18" ht="15.75" customHeight="1">
      <c r="A3214" s="1"/>
      <c r="B3214" s="6" t="s">
        <v>14</v>
      </c>
      <c r="C3214" s="6">
        <v>1185732</v>
      </c>
      <c r="D3214" s="7">
        <v>44393</v>
      </c>
      <c r="E3214" s="6" t="s">
        <v>33</v>
      </c>
      <c r="F3214" s="6" t="s">
        <v>112</v>
      </c>
      <c r="G3214" s="6" t="s">
        <v>113</v>
      </c>
      <c r="H3214" s="6" t="s">
        <v>21</v>
      </c>
      <c r="I3214" s="8">
        <v>0.60000000000000009</v>
      </c>
      <c r="J3214" s="9">
        <v>3000</v>
      </c>
      <c r="K3214" s="10">
        <f t="shared" si="24"/>
        <v>1800.0000000000002</v>
      </c>
      <c r="L3214" s="10">
        <f t="shared" si="25"/>
        <v>720.00000000000011</v>
      </c>
      <c r="M3214" s="11">
        <v>0.4</v>
      </c>
      <c r="O3214" s="16"/>
      <c r="P3214" s="14"/>
      <c r="Q3214" s="12"/>
      <c r="R3214" s="13"/>
    </row>
    <row r="3215" spans="1:18" ht="15.75" customHeight="1">
      <c r="A3215" s="1"/>
      <c r="B3215" s="6" t="s">
        <v>14</v>
      </c>
      <c r="C3215" s="6">
        <v>1185732</v>
      </c>
      <c r="D3215" s="7">
        <v>44393</v>
      </c>
      <c r="E3215" s="6" t="s">
        <v>33</v>
      </c>
      <c r="F3215" s="6" t="s">
        <v>112</v>
      </c>
      <c r="G3215" s="6" t="s">
        <v>113</v>
      </c>
      <c r="H3215" s="6" t="s">
        <v>22</v>
      </c>
      <c r="I3215" s="8">
        <v>0.65000000000000013</v>
      </c>
      <c r="J3215" s="9">
        <v>4750</v>
      </c>
      <c r="K3215" s="10">
        <f t="shared" si="24"/>
        <v>3087.5000000000005</v>
      </c>
      <c r="L3215" s="10">
        <f t="shared" si="25"/>
        <v>1235.0000000000002</v>
      </c>
      <c r="M3215" s="11">
        <v>0.4</v>
      </c>
      <c r="O3215" s="16"/>
      <c r="P3215" s="14"/>
      <c r="Q3215" s="12"/>
      <c r="R3215" s="13"/>
    </row>
    <row r="3216" spans="1:18" ht="15.75" customHeight="1">
      <c r="A3216" s="1"/>
      <c r="B3216" s="6" t="s">
        <v>14</v>
      </c>
      <c r="C3216" s="6">
        <v>1185732</v>
      </c>
      <c r="D3216" s="7">
        <v>44425</v>
      </c>
      <c r="E3216" s="6" t="s">
        <v>33</v>
      </c>
      <c r="F3216" s="6" t="s">
        <v>112</v>
      </c>
      <c r="G3216" s="6" t="s">
        <v>113</v>
      </c>
      <c r="H3216" s="6" t="s">
        <v>17</v>
      </c>
      <c r="I3216" s="8">
        <v>0.5</v>
      </c>
      <c r="J3216" s="9">
        <v>5250</v>
      </c>
      <c r="K3216" s="10">
        <f t="shared" si="24"/>
        <v>2625</v>
      </c>
      <c r="L3216" s="10">
        <f t="shared" si="25"/>
        <v>1050</v>
      </c>
      <c r="M3216" s="11">
        <v>0.4</v>
      </c>
      <c r="O3216" s="16"/>
      <c r="P3216" s="14"/>
      <c r="Q3216" s="12"/>
      <c r="R3216" s="13"/>
    </row>
    <row r="3217" spans="1:18" ht="15.75" customHeight="1">
      <c r="A3217" s="1"/>
      <c r="B3217" s="6" t="s">
        <v>14</v>
      </c>
      <c r="C3217" s="6">
        <v>1185732</v>
      </c>
      <c r="D3217" s="7">
        <v>44425</v>
      </c>
      <c r="E3217" s="6" t="s">
        <v>33</v>
      </c>
      <c r="F3217" s="6" t="s">
        <v>112</v>
      </c>
      <c r="G3217" s="6" t="s">
        <v>113</v>
      </c>
      <c r="H3217" s="6" t="s">
        <v>18</v>
      </c>
      <c r="I3217" s="8">
        <v>0.45000000000000007</v>
      </c>
      <c r="J3217" s="9">
        <v>3000</v>
      </c>
      <c r="K3217" s="10">
        <f t="shared" si="24"/>
        <v>1350.0000000000002</v>
      </c>
      <c r="L3217" s="10">
        <f t="shared" si="25"/>
        <v>540.00000000000011</v>
      </c>
      <c r="M3217" s="11">
        <v>0.4</v>
      </c>
      <c r="O3217" s="16"/>
      <c r="P3217" s="14"/>
      <c r="Q3217" s="12"/>
      <c r="R3217" s="13"/>
    </row>
    <row r="3218" spans="1:18" ht="15.75" customHeight="1">
      <c r="A3218" s="1"/>
      <c r="B3218" s="6" t="s">
        <v>14</v>
      </c>
      <c r="C3218" s="6">
        <v>1185732</v>
      </c>
      <c r="D3218" s="7">
        <v>44425</v>
      </c>
      <c r="E3218" s="6" t="s">
        <v>33</v>
      </c>
      <c r="F3218" s="6" t="s">
        <v>112</v>
      </c>
      <c r="G3218" s="6" t="s">
        <v>113</v>
      </c>
      <c r="H3218" s="6" t="s">
        <v>19</v>
      </c>
      <c r="I3218" s="8">
        <v>0.4</v>
      </c>
      <c r="J3218" s="9">
        <v>3000</v>
      </c>
      <c r="K3218" s="10">
        <f t="shared" si="24"/>
        <v>1200</v>
      </c>
      <c r="L3218" s="10">
        <f t="shared" si="25"/>
        <v>480</v>
      </c>
      <c r="M3218" s="11">
        <v>0.4</v>
      </c>
      <c r="O3218" s="16"/>
      <c r="P3218" s="14"/>
      <c r="Q3218" s="12"/>
      <c r="R3218" s="13"/>
    </row>
    <row r="3219" spans="1:18" ht="15.75" customHeight="1">
      <c r="A3219" s="1"/>
      <c r="B3219" s="6" t="s">
        <v>14</v>
      </c>
      <c r="C3219" s="6">
        <v>1185732</v>
      </c>
      <c r="D3219" s="7">
        <v>44425</v>
      </c>
      <c r="E3219" s="6" t="s">
        <v>33</v>
      </c>
      <c r="F3219" s="6" t="s">
        <v>112</v>
      </c>
      <c r="G3219" s="6" t="s">
        <v>113</v>
      </c>
      <c r="H3219" s="6" t="s">
        <v>20</v>
      </c>
      <c r="I3219" s="8">
        <v>0.4</v>
      </c>
      <c r="J3219" s="9">
        <v>2750</v>
      </c>
      <c r="K3219" s="10">
        <f t="shared" si="24"/>
        <v>1100</v>
      </c>
      <c r="L3219" s="10">
        <f t="shared" si="25"/>
        <v>440</v>
      </c>
      <c r="M3219" s="11">
        <v>0.4</v>
      </c>
      <c r="O3219" s="16"/>
      <c r="P3219" s="14"/>
      <c r="Q3219" s="12"/>
      <c r="R3219" s="13"/>
    </row>
    <row r="3220" spans="1:18" ht="15.75" customHeight="1">
      <c r="A3220" s="1"/>
      <c r="B3220" s="6" t="s">
        <v>14</v>
      </c>
      <c r="C3220" s="6">
        <v>1185732</v>
      </c>
      <c r="D3220" s="7">
        <v>44425</v>
      </c>
      <c r="E3220" s="6" t="s">
        <v>33</v>
      </c>
      <c r="F3220" s="6" t="s">
        <v>112</v>
      </c>
      <c r="G3220" s="6" t="s">
        <v>113</v>
      </c>
      <c r="H3220" s="6" t="s">
        <v>21</v>
      </c>
      <c r="I3220" s="8">
        <v>0.5</v>
      </c>
      <c r="J3220" s="9">
        <v>2500</v>
      </c>
      <c r="K3220" s="10">
        <f t="shared" si="24"/>
        <v>1250</v>
      </c>
      <c r="L3220" s="10">
        <f t="shared" si="25"/>
        <v>500</v>
      </c>
      <c r="M3220" s="11">
        <v>0.4</v>
      </c>
      <c r="O3220" s="16"/>
      <c r="P3220" s="14"/>
      <c r="Q3220" s="12"/>
      <c r="R3220" s="13"/>
    </row>
    <row r="3221" spans="1:18" ht="15.75" customHeight="1">
      <c r="A3221" s="1"/>
      <c r="B3221" s="6" t="s">
        <v>14</v>
      </c>
      <c r="C3221" s="6">
        <v>1185732</v>
      </c>
      <c r="D3221" s="7">
        <v>44425</v>
      </c>
      <c r="E3221" s="6" t="s">
        <v>33</v>
      </c>
      <c r="F3221" s="6" t="s">
        <v>112</v>
      </c>
      <c r="G3221" s="6" t="s">
        <v>113</v>
      </c>
      <c r="H3221" s="6" t="s">
        <v>22</v>
      </c>
      <c r="I3221" s="8">
        <v>0.55000000000000004</v>
      </c>
      <c r="J3221" s="9">
        <v>4250</v>
      </c>
      <c r="K3221" s="10">
        <f t="shared" si="24"/>
        <v>2337.5</v>
      </c>
      <c r="L3221" s="10">
        <f t="shared" si="25"/>
        <v>935</v>
      </c>
      <c r="M3221" s="11">
        <v>0.4</v>
      </c>
      <c r="O3221" s="16"/>
      <c r="P3221" s="14"/>
      <c r="Q3221" s="12"/>
      <c r="R3221" s="13"/>
    </row>
    <row r="3222" spans="1:18" ht="15.75" customHeight="1">
      <c r="A3222" s="1"/>
      <c r="B3222" s="6" t="s">
        <v>14</v>
      </c>
      <c r="C3222" s="6">
        <v>1185732</v>
      </c>
      <c r="D3222" s="7">
        <v>44457</v>
      </c>
      <c r="E3222" s="6" t="s">
        <v>33</v>
      </c>
      <c r="F3222" s="6" t="s">
        <v>112</v>
      </c>
      <c r="G3222" s="6" t="s">
        <v>113</v>
      </c>
      <c r="H3222" s="6" t="s">
        <v>17</v>
      </c>
      <c r="I3222" s="8">
        <v>0.35000000000000003</v>
      </c>
      <c r="J3222" s="9">
        <v>5500</v>
      </c>
      <c r="K3222" s="10">
        <f t="shared" si="24"/>
        <v>1925.0000000000002</v>
      </c>
      <c r="L3222" s="10">
        <f t="shared" si="25"/>
        <v>770.00000000000011</v>
      </c>
      <c r="M3222" s="11">
        <v>0.4</v>
      </c>
      <c r="O3222" s="16"/>
      <c r="P3222" s="14"/>
      <c r="Q3222" s="12"/>
      <c r="R3222" s="13"/>
    </row>
    <row r="3223" spans="1:18" ht="15.75" customHeight="1">
      <c r="A3223" s="1"/>
      <c r="B3223" s="6" t="s">
        <v>14</v>
      </c>
      <c r="C3223" s="6">
        <v>1185732</v>
      </c>
      <c r="D3223" s="7">
        <v>44457</v>
      </c>
      <c r="E3223" s="6" t="s">
        <v>33</v>
      </c>
      <c r="F3223" s="6" t="s">
        <v>112</v>
      </c>
      <c r="G3223" s="6" t="s">
        <v>113</v>
      </c>
      <c r="H3223" s="6" t="s">
        <v>18</v>
      </c>
      <c r="I3223" s="8">
        <v>0.3000000000000001</v>
      </c>
      <c r="J3223" s="9">
        <v>3500</v>
      </c>
      <c r="K3223" s="10">
        <f t="shared" si="24"/>
        <v>1050.0000000000005</v>
      </c>
      <c r="L3223" s="10">
        <f t="shared" si="25"/>
        <v>420.00000000000023</v>
      </c>
      <c r="M3223" s="11">
        <v>0.4</v>
      </c>
      <c r="O3223" s="16"/>
      <c r="P3223" s="14"/>
      <c r="Q3223" s="12"/>
      <c r="R3223" s="13"/>
    </row>
    <row r="3224" spans="1:18" ht="15.75" customHeight="1">
      <c r="A3224" s="1"/>
      <c r="B3224" s="6" t="s">
        <v>14</v>
      </c>
      <c r="C3224" s="6">
        <v>1185732</v>
      </c>
      <c r="D3224" s="7">
        <v>44457</v>
      </c>
      <c r="E3224" s="6" t="s">
        <v>33</v>
      </c>
      <c r="F3224" s="6" t="s">
        <v>112</v>
      </c>
      <c r="G3224" s="6" t="s">
        <v>113</v>
      </c>
      <c r="H3224" s="6" t="s">
        <v>19</v>
      </c>
      <c r="I3224" s="8">
        <v>0.25000000000000006</v>
      </c>
      <c r="J3224" s="9">
        <v>2500</v>
      </c>
      <c r="K3224" s="10">
        <f t="shared" si="24"/>
        <v>625.00000000000011</v>
      </c>
      <c r="L3224" s="10">
        <f t="shared" si="25"/>
        <v>250.00000000000006</v>
      </c>
      <c r="M3224" s="11">
        <v>0.4</v>
      </c>
      <c r="O3224" s="16"/>
      <c r="P3224" s="14"/>
      <c r="Q3224" s="12"/>
      <c r="R3224" s="13"/>
    </row>
    <row r="3225" spans="1:18" ht="15.75" customHeight="1">
      <c r="A3225" s="1"/>
      <c r="B3225" s="6" t="s">
        <v>14</v>
      </c>
      <c r="C3225" s="6">
        <v>1185732</v>
      </c>
      <c r="D3225" s="7">
        <v>44457</v>
      </c>
      <c r="E3225" s="6" t="s">
        <v>33</v>
      </c>
      <c r="F3225" s="6" t="s">
        <v>112</v>
      </c>
      <c r="G3225" s="6" t="s">
        <v>113</v>
      </c>
      <c r="H3225" s="6" t="s">
        <v>20</v>
      </c>
      <c r="I3225" s="8">
        <v>0.25000000000000006</v>
      </c>
      <c r="J3225" s="9">
        <v>2250</v>
      </c>
      <c r="K3225" s="10">
        <f t="shared" si="24"/>
        <v>562.50000000000011</v>
      </c>
      <c r="L3225" s="10">
        <f t="shared" si="25"/>
        <v>225.00000000000006</v>
      </c>
      <c r="M3225" s="11">
        <v>0.4</v>
      </c>
      <c r="O3225" s="16"/>
      <c r="P3225" s="14"/>
      <c r="Q3225" s="12"/>
      <c r="R3225" s="13"/>
    </row>
    <row r="3226" spans="1:18" ht="15.75" customHeight="1">
      <c r="A3226" s="1"/>
      <c r="B3226" s="6" t="s">
        <v>14</v>
      </c>
      <c r="C3226" s="6">
        <v>1185732</v>
      </c>
      <c r="D3226" s="7">
        <v>44457</v>
      </c>
      <c r="E3226" s="6" t="s">
        <v>33</v>
      </c>
      <c r="F3226" s="6" t="s">
        <v>112</v>
      </c>
      <c r="G3226" s="6" t="s">
        <v>113</v>
      </c>
      <c r="H3226" s="6" t="s">
        <v>21</v>
      </c>
      <c r="I3226" s="8">
        <v>0.35000000000000003</v>
      </c>
      <c r="J3226" s="9">
        <v>2250</v>
      </c>
      <c r="K3226" s="10">
        <f t="shared" si="24"/>
        <v>787.50000000000011</v>
      </c>
      <c r="L3226" s="10">
        <f t="shared" si="25"/>
        <v>315.00000000000006</v>
      </c>
      <c r="M3226" s="11">
        <v>0.4</v>
      </c>
      <c r="O3226" s="16"/>
      <c r="P3226" s="14"/>
      <c r="Q3226" s="12"/>
      <c r="R3226" s="13"/>
    </row>
    <row r="3227" spans="1:18" ht="15.75" customHeight="1">
      <c r="A3227" s="1"/>
      <c r="B3227" s="6" t="s">
        <v>14</v>
      </c>
      <c r="C3227" s="6">
        <v>1185732</v>
      </c>
      <c r="D3227" s="7">
        <v>44457</v>
      </c>
      <c r="E3227" s="6" t="s">
        <v>33</v>
      </c>
      <c r="F3227" s="6" t="s">
        <v>112</v>
      </c>
      <c r="G3227" s="6" t="s">
        <v>113</v>
      </c>
      <c r="H3227" s="6" t="s">
        <v>22</v>
      </c>
      <c r="I3227" s="8">
        <v>0.4</v>
      </c>
      <c r="J3227" s="9">
        <v>3000</v>
      </c>
      <c r="K3227" s="10">
        <f t="shared" si="24"/>
        <v>1200</v>
      </c>
      <c r="L3227" s="10">
        <f t="shared" si="25"/>
        <v>480</v>
      </c>
      <c r="M3227" s="11">
        <v>0.4</v>
      </c>
      <c r="O3227" s="16"/>
      <c r="P3227" s="14"/>
      <c r="Q3227" s="12"/>
      <c r="R3227" s="13"/>
    </row>
    <row r="3228" spans="1:18" ht="15.75" customHeight="1">
      <c r="A3228" s="1"/>
      <c r="B3228" s="6" t="s">
        <v>14</v>
      </c>
      <c r="C3228" s="6">
        <v>1185732</v>
      </c>
      <c r="D3228" s="7">
        <v>44486</v>
      </c>
      <c r="E3228" s="6" t="s">
        <v>33</v>
      </c>
      <c r="F3228" s="6" t="s">
        <v>112</v>
      </c>
      <c r="G3228" s="6" t="s">
        <v>113</v>
      </c>
      <c r="H3228" s="6" t="s">
        <v>17</v>
      </c>
      <c r="I3228" s="8">
        <v>0.44999999999999996</v>
      </c>
      <c r="J3228" s="9">
        <v>4250</v>
      </c>
      <c r="K3228" s="10">
        <f t="shared" si="24"/>
        <v>1912.4999999999998</v>
      </c>
      <c r="L3228" s="10">
        <f t="shared" si="25"/>
        <v>765</v>
      </c>
      <c r="M3228" s="11">
        <v>0.4</v>
      </c>
      <c r="O3228" s="16"/>
      <c r="P3228" s="14"/>
      <c r="Q3228" s="12"/>
      <c r="R3228" s="13"/>
    </row>
    <row r="3229" spans="1:18" ht="15.75" customHeight="1">
      <c r="A3229" s="1"/>
      <c r="B3229" s="6" t="s">
        <v>14</v>
      </c>
      <c r="C3229" s="6">
        <v>1185732</v>
      </c>
      <c r="D3229" s="7">
        <v>44486</v>
      </c>
      <c r="E3229" s="6" t="s">
        <v>33</v>
      </c>
      <c r="F3229" s="6" t="s">
        <v>112</v>
      </c>
      <c r="G3229" s="6" t="s">
        <v>113</v>
      </c>
      <c r="H3229" s="6" t="s">
        <v>18</v>
      </c>
      <c r="I3229" s="8">
        <v>0.35000000000000003</v>
      </c>
      <c r="J3229" s="9">
        <v>2750</v>
      </c>
      <c r="K3229" s="10">
        <f t="shared" si="24"/>
        <v>962.50000000000011</v>
      </c>
      <c r="L3229" s="10">
        <f t="shared" si="25"/>
        <v>385.00000000000006</v>
      </c>
      <c r="M3229" s="11">
        <v>0.4</v>
      </c>
      <c r="O3229" s="16"/>
      <c r="P3229" s="14"/>
      <c r="Q3229" s="12"/>
      <c r="R3229" s="13"/>
    </row>
    <row r="3230" spans="1:18" ht="15.75" customHeight="1">
      <c r="A3230" s="1"/>
      <c r="B3230" s="6" t="s">
        <v>14</v>
      </c>
      <c r="C3230" s="6">
        <v>1185732</v>
      </c>
      <c r="D3230" s="7">
        <v>44486</v>
      </c>
      <c r="E3230" s="6" t="s">
        <v>33</v>
      </c>
      <c r="F3230" s="6" t="s">
        <v>112</v>
      </c>
      <c r="G3230" s="6" t="s">
        <v>113</v>
      </c>
      <c r="H3230" s="6" t="s">
        <v>19</v>
      </c>
      <c r="I3230" s="8">
        <v>0.35000000000000003</v>
      </c>
      <c r="J3230" s="9">
        <v>1750</v>
      </c>
      <c r="K3230" s="10">
        <f t="shared" si="24"/>
        <v>612.50000000000011</v>
      </c>
      <c r="L3230" s="10">
        <f t="shared" si="25"/>
        <v>245.00000000000006</v>
      </c>
      <c r="M3230" s="11">
        <v>0.4</v>
      </c>
      <c r="O3230" s="16"/>
      <c r="P3230" s="14"/>
      <c r="Q3230" s="12"/>
      <c r="R3230" s="13"/>
    </row>
    <row r="3231" spans="1:18" ht="15.75" customHeight="1">
      <c r="A3231" s="1"/>
      <c r="B3231" s="6" t="s">
        <v>14</v>
      </c>
      <c r="C3231" s="6">
        <v>1185732</v>
      </c>
      <c r="D3231" s="7">
        <v>44486</v>
      </c>
      <c r="E3231" s="6" t="s">
        <v>33</v>
      </c>
      <c r="F3231" s="6" t="s">
        <v>112</v>
      </c>
      <c r="G3231" s="6" t="s">
        <v>113</v>
      </c>
      <c r="H3231" s="6" t="s">
        <v>20</v>
      </c>
      <c r="I3231" s="8">
        <v>0.35000000000000003</v>
      </c>
      <c r="J3231" s="9">
        <v>1750</v>
      </c>
      <c r="K3231" s="10">
        <f t="shared" si="24"/>
        <v>612.50000000000011</v>
      </c>
      <c r="L3231" s="10">
        <f t="shared" si="25"/>
        <v>245.00000000000006</v>
      </c>
      <c r="M3231" s="11">
        <v>0.4</v>
      </c>
      <c r="O3231" s="16"/>
      <c r="P3231" s="14"/>
      <c r="Q3231" s="12"/>
      <c r="R3231" s="13"/>
    </row>
    <row r="3232" spans="1:18" ht="15.75" customHeight="1">
      <c r="A3232" s="1"/>
      <c r="B3232" s="6" t="s">
        <v>14</v>
      </c>
      <c r="C3232" s="6">
        <v>1185732</v>
      </c>
      <c r="D3232" s="7">
        <v>44486</v>
      </c>
      <c r="E3232" s="6" t="s">
        <v>33</v>
      </c>
      <c r="F3232" s="6" t="s">
        <v>112</v>
      </c>
      <c r="G3232" s="6" t="s">
        <v>113</v>
      </c>
      <c r="H3232" s="6" t="s">
        <v>21</v>
      </c>
      <c r="I3232" s="8">
        <v>0.44999999999999996</v>
      </c>
      <c r="J3232" s="9">
        <v>1750</v>
      </c>
      <c r="K3232" s="10">
        <f t="shared" si="24"/>
        <v>787.49999999999989</v>
      </c>
      <c r="L3232" s="10">
        <f t="shared" si="25"/>
        <v>315</v>
      </c>
      <c r="M3232" s="11">
        <v>0.4</v>
      </c>
      <c r="O3232" s="16"/>
      <c r="P3232" s="14"/>
      <c r="Q3232" s="12"/>
      <c r="R3232" s="13"/>
    </row>
    <row r="3233" spans="1:18" ht="15.75" customHeight="1">
      <c r="A3233" s="1"/>
      <c r="B3233" s="6" t="s">
        <v>14</v>
      </c>
      <c r="C3233" s="6">
        <v>1185732</v>
      </c>
      <c r="D3233" s="7">
        <v>44486</v>
      </c>
      <c r="E3233" s="6" t="s">
        <v>33</v>
      </c>
      <c r="F3233" s="6" t="s">
        <v>112</v>
      </c>
      <c r="G3233" s="6" t="s">
        <v>113</v>
      </c>
      <c r="H3233" s="6" t="s">
        <v>22</v>
      </c>
      <c r="I3233" s="8">
        <v>0.49999999999999983</v>
      </c>
      <c r="J3233" s="9">
        <v>3000</v>
      </c>
      <c r="K3233" s="10">
        <f t="shared" si="24"/>
        <v>1499.9999999999995</v>
      </c>
      <c r="L3233" s="10">
        <f t="shared" si="25"/>
        <v>599.99999999999989</v>
      </c>
      <c r="M3233" s="11">
        <v>0.4</v>
      </c>
      <c r="O3233" s="16"/>
      <c r="P3233" s="14"/>
      <c r="Q3233" s="12"/>
      <c r="R3233" s="13"/>
    </row>
    <row r="3234" spans="1:18" ht="15.75" customHeight="1">
      <c r="A3234" s="1"/>
      <c r="B3234" s="6" t="s">
        <v>14</v>
      </c>
      <c r="C3234" s="6">
        <v>1185732</v>
      </c>
      <c r="D3234" s="7">
        <v>44517</v>
      </c>
      <c r="E3234" s="6" t="s">
        <v>33</v>
      </c>
      <c r="F3234" s="6" t="s">
        <v>112</v>
      </c>
      <c r="G3234" s="6" t="s">
        <v>113</v>
      </c>
      <c r="H3234" s="6" t="s">
        <v>17</v>
      </c>
      <c r="I3234" s="8">
        <v>0.44999999999999996</v>
      </c>
      <c r="J3234" s="9">
        <v>4500</v>
      </c>
      <c r="K3234" s="10">
        <f t="shared" si="24"/>
        <v>2024.9999999999998</v>
      </c>
      <c r="L3234" s="10">
        <f t="shared" si="25"/>
        <v>810</v>
      </c>
      <c r="M3234" s="11">
        <v>0.4</v>
      </c>
      <c r="O3234" s="16"/>
      <c r="P3234" s="14"/>
      <c r="Q3234" s="12"/>
      <c r="R3234" s="13"/>
    </row>
    <row r="3235" spans="1:18" ht="15.75" customHeight="1">
      <c r="A3235" s="1"/>
      <c r="B3235" s="6" t="s">
        <v>14</v>
      </c>
      <c r="C3235" s="6">
        <v>1185732</v>
      </c>
      <c r="D3235" s="7">
        <v>44517</v>
      </c>
      <c r="E3235" s="6" t="s">
        <v>33</v>
      </c>
      <c r="F3235" s="6" t="s">
        <v>112</v>
      </c>
      <c r="G3235" s="6" t="s">
        <v>113</v>
      </c>
      <c r="H3235" s="6" t="s">
        <v>18</v>
      </c>
      <c r="I3235" s="8">
        <v>0.35000000000000003</v>
      </c>
      <c r="J3235" s="9">
        <v>3500</v>
      </c>
      <c r="K3235" s="10">
        <f t="shared" si="24"/>
        <v>1225.0000000000002</v>
      </c>
      <c r="L3235" s="10">
        <f t="shared" si="25"/>
        <v>490.00000000000011</v>
      </c>
      <c r="M3235" s="11">
        <v>0.4</v>
      </c>
      <c r="O3235" s="16"/>
      <c r="P3235" s="14"/>
      <c r="Q3235" s="12"/>
      <c r="R3235" s="13"/>
    </row>
    <row r="3236" spans="1:18" ht="15.75" customHeight="1">
      <c r="A3236" s="1"/>
      <c r="B3236" s="6" t="s">
        <v>14</v>
      </c>
      <c r="C3236" s="6">
        <v>1185732</v>
      </c>
      <c r="D3236" s="7">
        <v>44517</v>
      </c>
      <c r="E3236" s="6" t="s">
        <v>33</v>
      </c>
      <c r="F3236" s="6" t="s">
        <v>112</v>
      </c>
      <c r="G3236" s="6" t="s">
        <v>113</v>
      </c>
      <c r="H3236" s="6" t="s">
        <v>19</v>
      </c>
      <c r="I3236" s="8">
        <v>0.35000000000000003</v>
      </c>
      <c r="J3236" s="9">
        <v>2950</v>
      </c>
      <c r="K3236" s="10">
        <f t="shared" si="24"/>
        <v>1032.5</v>
      </c>
      <c r="L3236" s="10">
        <f t="shared" si="25"/>
        <v>413</v>
      </c>
      <c r="M3236" s="11">
        <v>0.4</v>
      </c>
      <c r="O3236" s="16"/>
      <c r="P3236" s="14"/>
      <c r="Q3236" s="12"/>
      <c r="R3236" s="13"/>
    </row>
    <row r="3237" spans="1:18" ht="15.75" customHeight="1">
      <c r="A3237" s="1"/>
      <c r="B3237" s="6" t="s">
        <v>14</v>
      </c>
      <c r="C3237" s="6">
        <v>1185732</v>
      </c>
      <c r="D3237" s="7">
        <v>44517</v>
      </c>
      <c r="E3237" s="6" t="s">
        <v>33</v>
      </c>
      <c r="F3237" s="6" t="s">
        <v>112</v>
      </c>
      <c r="G3237" s="6" t="s">
        <v>113</v>
      </c>
      <c r="H3237" s="6" t="s">
        <v>20</v>
      </c>
      <c r="I3237" s="8">
        <v>0.4</v>
      </c>
      <c r="J3237" s="9">
        <v>3250</v>
      </c>
      <c r="K3237" s="10">
        <f t="shared" si="24"/>
        <v>1300</v>
      </c>
      <c r="L3237" s="10">
        <f t="shared" si="25"/>
        <v>520</v>
      </c>
      <c r="M3237" s="11">
        <v>0.4</v>
      </c>
      <c r="O3237" s="16"/>
      <c r="P3237" s="14"/>
      <c r="Q3237" s="12"/>
      <c r="R3237" s="13"/>
    </row>
    <row r="3238" spans="1:18" ht="15.75" customHeight="1">
      <c r="A3238" s="1"/>
      <c r="B3238" s="6" t="s">
        <v>14</v>
      </c>
      <c r="C3238" s="6">
        <v>1185732</v>
      </c>
      <c r="D3238" s="7">
        <v>44517</v>
      </c>
      <c r="E3238" s="6" t="s">
        <v>33</v>
      </c>
      <c r="F3238" s="6" t="s">
        <v>112</v>
      </c>
      <c r="G3238" s="6" t="s">
        <v>113</v>
      </c>
      <c r="H3238" s="6" t="s">
        <v>21</v>
      </c>
      <c r="I3238" s="8">
        <v>0.65</v>
      </c>
      <c r="J3238" s="9">
        <v>3000</v>
      </c>
      <c r="K3238" s="10">
        <f t="shared" si="24"/>
        <v>1950</v>
      </c>
      <c r="L3238" s="10">
        <f t="shared" si="25"/>
        <v>780</v>
      </c>
      <c r="M3238" s="11">
        <v>0.4</v>
      </c>
      <c r="O3238" s="16"/>
      <c r="P3238" s="14"/>
      <c r="Q3238" s="12"/>
      <c r="R3238" s="13"/>
    </row>
    <row r="3239" spans="1:18" ht="15.75" customHeight="1">
      <c r="A3239" s="1"/>
      <c r="B3239" s="6" t="s">
        <v>14</v>
      </c>
      <c r="C3239" s="6">
        <v>1185732</v>
      </c>
      <c r="D3239" s="7">
        <v>44517</v>
      </c>
      <c r="E3239" s="6" t="s">
        <v>33</v>
      </c>
      <c r="F3239" s="6" t="s">
        <v>112</v>
      </c>
      <c r="G3239" s="6" t="s">
        <v>113</v>
      </c>
      <c r="H3239" s="6" t="s">
        <v>22</v>
      </c>
      <c r="I3239" s="8">
        <v>0.7</v>
      </c>
      <c r="J3239" s="9">
        <v>4000</v>
      </c>
      <c r="K3239" s="10">
        <f t="shared" si="24"/>
        <v>2800</v>
      </c>
      <c r="L3239" s="10">
        <f t="shared" si="25"/>
        <v>1120</v>
      </c>
      <c r="M3239" s="11">
        <v>0.4</v>
      </c>
      <c r="O3239" s="16"/>
      <c r="P3239" s="14"/>
      <c r="Q3239" s="12"/>
      <c r="R3239" s="13"/>
    </row>
    <row r="3240" spans="1:18" ht="15.75" customHeight="1">
      <c r="A3240" s="1"/>
      <c r="B3240" s="6" t="s">
        <v>14</v>
      </c>
      <c r="C3240" s="6">
        <v>1185732</v>
      </c>
      <c r="D3240" s="7">
        <v>44546</v>
      </c>
      <c r="E3240" s="6" t="s">
        <v>33</v>
      </c>
      <c r="F3240" s="6" t="s">
        <v>112</v>
      </c>
      <c r="G3240" s="6" t="s">
        <v>113</v>
      </c>
      <c r="H3240" s="6" t="s">
        <v>17</v>
      </c>
      <c r="I3240" s="8">
        <v>0.65</v>
      </c>
      <c r="J3240" s="9">
        <v>6500</v>
      </c>
      <c r="K3240" s="10">
        <f t="shared" si="24"/>
        <v>4225</v>
      </c>
      <c r="L3240" s="10">
        <f t="shared" si="25"/>
        <v>1690</v>
      </c>
      <c r="M3240" s="11">
        <v>0.4</v>
      </c>
      <c r="O3240" s="16"/>
      <c r="P3240" s="14"/>
      <c r="Q3240" s="12"/>
      <c r="R3240" s="13"/>
    </row>
    <row r="3241" spans="1:18" ht="15.75" customHeight="1">
      <c r="A3241" s="1"/>
      <c r="B3241" s="6" t="s">
        <v>14</v>
      </c>
      <c r="C3241" s="6">
        <v>1185732</v>
      </c>
      <c r="D3241" s="7">
        <v>44546</v>
      </c>
      <c r="E3241" s="6" t="s">
        <v>33</v>
      </c>
      <c r="F3241" s="6" t="s">
        <v>112</v>
      </c>
      <c r="G3241" s="6" t="s">
        <v>113</v>
      </c>
      <c r="H3241" s="6" t="s">
        <v>18</v>
      </c>
      <c r="I3241" s="8">
        <v>0.55000000000000004</v>
      </c>
      <c r="J3241" s="9">
        <v>4500</v>
      </c>
      <c r="K3241" s="10">
        <f t="shared" si="24"/>
        <v>2475</v>
      </c>
      <c r="L3241" s="10">
        <f t="shared" si="25"/>
        <v>990</v>
      </c>
      <c r="M3241" s="11">
        <v>0.4</v>
      </c>
      <c r="O3241" s="16"/>
      <c r="P3241" s="14"/>
      <c r="Q3241" s="12"/>
      <c r="R3241" s="13"/>
    </row>
    <row r="3242" spans="1:18" ht="15.75" customHeight="1">
      <c r="A3242" s="1"/>
      <c r="B3242" s="6" t="s">
        <v>14</v>
      </c>
      <c r="C3242" s="6">
        <v>1185732</v>
      </c>
      <c r="D3242" s="7">
        <v>44546</v>
      </c>
      <c r="E3242" s="6" t="s">
        <v>33</v>
      </c>
      <c r="F3242" s="6" t="s">
        <v>112</v>
      </c>
      <c r="G3242" s="6" t="s">
        <v>113</v>
      </c>
      <c r="H3242" s="6" t="s">
        <v>19</v>
      </c>
      <c r="I3242" s="8">
        <v>0.55000000000000004</v>
      </c>
      <c r="J3242" s="9">
        <v>4000</v>
      </c>
      <c r="K3242" s="10">
        <f t="shared" si="24"/>
        <v>2200</v>
      </c>
      <c r="L3242" s="10">
        <f t="shared" si="25"/>
        <v>880</v>
      </c>
      <c r="M3242" s="11">
        <v>0.4</v>
      </c>
      <c r="O3242" s="16"/>
      <c r="P3242" s="14"/>
      <c r="Q3242" s="12"/>
      <c r="R3242" s="13"/>
    </row>
    <row r="3243" spans="1:18" ht="15.75" customHeight="1">
      <c r="A3243" s="1"/>
      <c r="B3243" s="6" t="s">
        <v>14</v>
      </c>
      <c r="C3243" s="6">
        <v>1185732</v>
      </c>
      <c r="D3243" s="7">
        <v>44546</v>
      </c>
      <c r="E3243" s="6" t="s">
        <v>33</v>
      </c>
      <c r="F3243" s="6" t="s">
        <v>112</v>
      </c>
      <c r="G3243" s="6" t="s">
        <v>113</v>
      </c>
      <c r="H3243" s="6" t="s">
        <v>20</v>
      </c>
      <c r="I3243" s="8">
        <v>0.55000000000000004</v>
      </c>
      <c r="J3243" s="9">
        <v>3500</v>
      </c>
      <c r="K3243" s="10">
        <f t="shared" si="24"/>
        <v>1925.0000000000002</v>
      </c>
      <c r="L3243" s="10">
        <f t="shared" si="25"/>
        <v>770.00000000000011</v>
      </c>
      <c r="M3243" s="11">
        <v>0.4</v>
      </c>
      <c r="O3243" s="16"/>
      <c r="P3243" s="14"/>
      <c r="Q3243" s="12"/>
      <c r="R3243" s="13"/>
    </row>
    <row r="3244" spans="1:18" ht="15.75" customHeight="1">
      <c r="A3244" s="1"/>
      <c r="B3244" s="6" t="s">
        <v>14</v>
      </c>
      <c r="C3244" s="6">
        <v>1185732</v>
      </c>
      <c r="D3244" s="7">
        <v>44546</v>
      </c>
      <c r="E3244" s="6" t="s">
        <v>33</v>
      </c>
      <c r="F3244" s="6" t="s">
        <v>112</v>
      </c>
      <c r="G3244" s="6" t="s">
        <v>113</v>
      </c>
      <c r="H3244" s="6" t="s">
        <v>21</v>
      </c>
      <c r="I3244" s="8">
        <v>0.65</v>
      </c>
      <c r="J3244" s="9">
        <v>3500</v>
      </c>
      <c r="K3244" s="10">
        <f t="shared" si="24"/>
        <v>2275</v>
      </c>
      <c r="L3244" s="10">
        <f t="shared" si="25"/>
        <v>910</v>
      </c>
      <c r="M3244" s="11">
        <v>0.4</v>
      </c>
      <c r="O3244" s="16"/>
      <c r="P3244" s="14"/>
      <c r="Q3244" s="12"/>
      <c r="R3244" s="13"/>
    </row>
    <row r="3245" spans="1:18" ht="15.75" customHeight="1">
      <c r="A3245" s="1"/>
      <c r="B3245" s="6" t="s">
        <v>14</v>
      </c>
      <c r="C3245" s="6">
        <v>1185732</v>
      </c>
      <c r="D3245" s="7">
        <v>44546</v>
      </c>
      <c r="E3245" s="6" t="s">
        <v>33</v>
      </c>
      <c r="F3245" s="6" t="s">
        <v>112</v>
      </c>
      <c r="G3245" s="6" t="s">
        <v>113</v>
      </c>
      <c r="H3245" s="6" t="s">
        <v>22</v>
      </c>
      <c r="I3245" s="8">
        <v>0.7</v>
      </c>
      <c r="J3245" s="9">
        <v>4500</v>
      </c>
      <c r="K3245" s="10">
        <f t="shared" si="24"/>
        <v>3150</v>
      </c>
      <c r="L3245" s="10">
        <f t="shared" si="25"/>
        <v>1260</v>
      </c>
      <c r="M3245" s="11">
        <v>0.4</v>
      </c>
      <c r="O3245" s="16"/>
      <c r="P3245" s="14"/>
      <c r="Q3245" s="12"/>
      <c r="R3245" s="13"/>
    </row>
    <row r="3246" spans="1:18" ht="15.75" customHeight="1">
      <c r="A3246" s="1" t="s">
        <v>39</v>
      </c>
      <c r="B3246" s="6" t="s">
        <v>14</v>
      </c>
      <c r="C3246" s="6">
        <v>1185732</v>
      </c>
      <c r="D3246" s="7">
        <v>44220</v>
      </c>
      <c r="E3246" s="6" t="s">
        <v>15</v>
      </c>
      <c r="F3246" s="6" t="s">
        <v>114</v>
      </c>
      <c r="G3246" s="6" t="s">
        <v>89</v>
      </c>
      <c r="H3246" s="6" t="s">
        <v>17</v>
      </c>
      <c r="I3246" s="8">
        <v>0.35000000000000003</v>
      </c>
      <c r="J3246" s="9">
        <v>4250</v>
      </c>
      <c r="K3246" s="10">
        <f t="shared" si="24"/>
        <v>1487.5000000000002</v>
      </c>
      <c r="L3246" s="10">
        <f t="shared" si="25"/>
        <v>595.00000000000011</v>
      </c>
      <c r="M3246" s="11">
        <v>0.4</v>
      </c>
      <c r="O3246" s="16"/>
      <c r="P3246" s="14"/>
      <c r="Q3246" s="12"/>
      <c r="R3246" s="13"/>
    </row>
    <row r="3247" spans="1:18" ht="15.75" customHeight="1">
      <c r="A3247" s="1"/>
      <c r="B3247" s="6" t="s">
        <v>14</v>
      </c>
      <c r="C3247" s="6">
        <v>1185732</v>
      </c>
      <c r="D3247" s="7">
        <v>44220</v>
      </c>
      <c r="E3247" s="6" t="s">
        <v>15</v>
      </c>
      <c r="F3247" s="6" t="s">
        <v>114</v>
      </c>
      <c r="G3247" s="6" t="s">
        <v>89</v>
      </c>
      <c r="H3247" s="6" t="s">
        <v>18</v>
      </c>
      <c r="I3247" s="8">
        <v>0.35000000000000003</v>
      </c>
      <c r="J3247" s="9">
        <v>2250</v>
      </c>
      <c r="K3247" s="10">
        <f t="shared" si="24"/>
        <v>787.50000000000011</v>
      </c>
      <c r="L3247" s="10">
        <f t="shared" si="25"/>
        <v>275.625</v>
      </c>
      <c r="M3247" s="11">
        <v>0.35</v>
      </c>
      <c r="O3247" s="16"/>
      <c r="P3247" s="14"/>
      <c r="Q3247" s="12"/>
      <c r="R3247" s="13"/>
    </row>
    <row r="3248" spans="1:18" ht="15.75" customHeight="1">
      <c r="A3248" s="1"/>
      <c r="B3248" s="6" t="s">
        <v>14</v>
      </c>
      <c r="C3248" s="6">
        <v>1185732</v>
      </c>
      <c r="D3248" s="7">
        <v>44220</v>
      </c>
      <c r="E3248" s="6" t="s">
        <v>15</v>
      </c>
      <c r="F3248" s="6" t="s">
        <v>114</v>
      </c>
      <c r="G3248" s="6" t="s">
        <v>89</v>
      </c>
      <c r="H3248" s="6" t="s">
        <v>19</v>
      </c>
      <c r="I3248" s="8">
        <v>0.25000000000000006</v>
      </c>
      <c r="J3248" s="9">
        <v>2250</v>
      </c>
      <c r="K3248" s="10">
        <f t="shared" si="24"/>
        <v>562.50000000000011</v>
      </c>
      <c r="L3248" s="10">
        <f t="shared" si="25"/>
        <v>196.87500000000003</v>
      </c>
      <c r="M3248" s="11">
        <v>0.35</v>
      </c>
      <c r="O3248" s="16"/>
      <c r="P3248" s="14"/>
      <c r="Q3248" s="12"/>
      <c r="R3248" s="13"/>
    </row>
    <row r="3249" spans="1:18" ht="15.75" customHeight="1">
      <c r="A3249" s="1"/>
      <c r="B3249" s="6" t="s">
        <v>14</v>
      </c>
      <c r="C3249" s="6">
        <v>1185732</v>
      </c>
      <c r="D3249" s="7">
        <v>44220</v>
      </c>
      <c r="E3249" s="6" t="s">
        <v>15</v>
      </c>
      <c r="F3249" s="6" t="s">
        <v>114</v>
      </c>
      <c r="G3249" s="6" t="s">
        <v>89</v>
      </c>
      <c r="H3249" s="6" t="s">
        <v>20</v>
      </c>
      <c r="I3249" s="8">
        <v>0.3</v>
      </c>
      <c r="J3249" s="9">
        <v>750</v>
      </c>
      <c r="K3249" s="10">
        <f t="shared" si="24"/>
        <v>225</v>
      </c>
      <c r="L3249" s="10">
        <f t="shared" si="25"/>
        <v>78.75</v>
      </c>
      <c r="M3249" s="11">
        <v>0.35</v>
      </c>
      <c r="O3249" s="16"/>
      <c r="P3249" s="14"/>
      <c r="Q3249" s="12"/>
      <c r="R3249" s="13"/>
    </row>
    <row r="3250" spans="1:18" ht="15.75" customHeight="1">
      <c r="A3250" s="1"/>
      <c r="B3250" s="6" t="s">
        <v>14</v>
      </c>
      <c r="C3250" s="6">
        <v>1185732</v>
      </c>
      <c r="D3250" s="7">
        <v>44220</v>
      </c>
      <c r="E3250" s="6" t="s">
        <v>15</v>
      </c>
      <c r="F3250" s="6" t="s">
        <v>114</v>
      </c>
      <c r="G3250" s="6" t="s">
        <v>89</v>
      </c>
      <c r="H3250" s="6" t="s">
        <v>21</v>
      </c>
      <c r="I3250" s="8">
        <v>0.45</v>
      </c>
      <c r="J3250" s="9">
        <v>1250</v>
      </c>
      <c r="K3250" s="10">
        <f t="shared" si="24"/>
        <v>562.5</v>
      </c>
      <c r="L3250" s="10">
        <f t="shared" si="25"/>
        <v>168.75</v>
      </c>
      <c r="M3250" s="11">
        <v>0.3</v>
      </c>
      <c r="O3250" s="16"/>
      <c r="P3250" s="14"/>
      <c r="Q3250" s="12"/>
      <c r="R3250" s="13"/>
    </row>
    <row r="3251" spans="1:18" ht="15.75" customHeight="1">
      <c r="A3251" s="1"/>
      <c r="B3251" s="6" t="s">
        <v>14</v>
      </c>
      <c r="C3251" s="6">
        <v>1185732</v>
      </c>
      <c r="D3251" s="7">
        <v>44220</v>
      </c>
      <c r="E3251" s="6" t="s">
        <v>15</v>
      </c>
      <c r="F3251" s="6" t="s">
        <v>114</v>
      </c>
      <c r="G3251" s="6" t="s">
        <v>89</v>
      </c>
      <c r="H3251" s="6" t="s">
        <v>22</v>
      </c>
      <c r="I3251" s="8">
        <v>0.35000000000000003</v>
      </c>
      <c r="J3251" s="9">
        <v>2250</v>
      </c>
      <c r="K3251" s="10">
        <f t="shared" si="24"/>
        <v>787.50000000000011</v>
      </c>
      <c r="L3251" s="10">
        <f t="shared" si="25"/>
        <v>236.25000000000003</v>
      </c>
      <c r="M3251" s="11">
        <v>0.3</v>
      </c>
      <c r="O3251" s="16"/>
      <c r="P3251" s="14"/>
      <c r="Q3251" s="12"/>
      <c r="R3251" s="13"/>
    </row>
    <row r="3252" spans="1:18" ht="15.75" customHeight="1">
      <c r="A3252" s="1"/>
      <c r="B3252" s="6" t="s">
        <v>14</v>
      </c>
      <c r="C3252" s="6">
        <v>1185732</v>
      </c>
      <c r="D3252" s="7">
        <v>44249</v>
      </c>
      <c r="E3252" s="6" t="s">
        <v>15</v>
      </c>
      <c r="F3252" s="6" t="s">
        <v>114</v>
      </c>
      <c r="G3252" s="6" t="s">
        <v>89</v>
      </c>
      <c r="H3252" s="6" t="s">
        <v>17</v>
      </c>
      <c r="I3252" s="8">
        <v>0.35000000000000003</v>
      </c>
      <c r="J3252" s="9">
        <v>4750</v>
      </c>
      <c r="K3252" s="10">
        <f t="shared" si="24"/>
        <v>1662.5000000000002</v>
      </c>
      <c r="L3252" s="10">
        <f t="shared" si="25"/>
        <v>665.00000000000011</v>
      </c>
      <c r="M3252" s="11">
        <v>0.4</v>
      </c>
      <c r="O3252" s="16"/>
      <c r="P3252" s="14"/>
      <c r="Q3252" s="12"/>
      <c r="R3252" s="13"/>
    </row>
    <row r="3253" spans="1:18" ht="15.75" customHeight="1">
      <c r="A3253" s="1"/>
      <c r="B3253" s="6" t="s">
        <v>14</v>
      </c>
      <c r="C3253" s="6">
        <v>1185732</v>
      </c>
      <c r="D3253" s="7">
        <v>44249</v>
      </c>
      <c r="E3253" s="6" t="s">
        <v>15</v>
      </c>
      <c r="F3253" s="6" t="s">
        <v>114</v>
      </c>
      <c r="G3253" s="6" t="s">
        <v>89</v>
      </c>
      <c r="H3253" s="6" t="s">
        <v>18</v>
      </c>
      <c r="I3253" s="8">
        <v>0.35000000000000003</v>
      </c>
      <c r="J3253" s="9">
        <v>1250</v>
      </c>
      <c r="K3253" s="10">
        <f t="shared" si="24"/>
        <v>437.50000000000006</v>
      </c>
      <c r="L3253" s="10">
        <f t="shared" si="25"/>
        <v>153.125</v>
      </c>
      <c r="M3253" s="11">
        <v>0.35</v>
      </c>
      <c r="O3253" s="16"/>
      <c r="P3253" s="14"/>
      <c r="Q3253" s="12"/>
      <c r="R3253" s="13"/>
    </row>
    <row r="3254" spans="1:18" ht="15.75" customHeight="1">
      <c r="A3254" s="1"/>
      <c r="B3254" s="6" t="s">
        <v>14</v>
      </c>
      <c r="C3254" s="6">
        <v>1185732</v>
      </c>
      <c r="D3254" s="7">
        <v>44249</v>
      </c>
      <c r="E3254" s="6" t="s">
        <v>15</v>
      </c>
      <c r="F3254" s="6" t="s">
        <v>114</v>
      </c>
      <c r="G3254" s="6" t="s">
        <v>89</v>
      </c>
      <c r="H3254" s="6" t="s">
        <v>19</v>
      </c>
      <c r="I3254" s="8">
        <v>0.25000000000000006</v>
      </c>
      <c r="J3254" s="9">
        <v>1750</v>
      </c>
      <c r="K3254" s="10">
        <f t="shared" si="24"/>
        <v>437.50000000000011</v>
      </c>
      <c r="L3254" s="10">
        <f t="shared" si="25"/>
        <v>153.12500000000003</v>
      </c>
      <c r="M3254" s="11">
        <v>0.35</v>
      </c>
      <c r="O3254" s="16"/>
      <c r="P3254" s="14"/>
      <c r="Q3254" s="12"/>
      <c r="R3254" s="13"/>
    </row>
    <row r="3255" spans="1:18" ht="15.75" customHeight="1">
      <c r="A3255" s="1"/>
      <c r="B3255" s="6" t="s">
        <v>14</v>
      </c>
      <c r="C3255" s="6">
        <v>1185732</v>
      </c>
      <c r="D3255" s="7">
        <v>44249</v>
      </c>
      <c r="E3255" s="6" t="s">
        <v>15</v>
      </c>
      <c r="F3255" s="6" t="s">
        <v>114</v>
      </c>
      <c r="G3255" s="6" t="s">
        <v>89</v>
      </c>
      <c r="H3255" s="6" t="s">
        <v>20</v>
      </c>
      <c r="I3255" s="8">
        <v>0.3</v>
      </c>
      <c r="J3255" s="9">
        <v>500</v>
      </c>
      <c r="K3255" s="10">
        <f t="shared" si="24"/>
        <v>150</v>
      </c>
      <c r="L3255" s="10">
        <f t="shared" si="25"/>
        <v>52.5</v>
      </c>
      <c r="M3255" s="11">
        <v>0.35</v>
      </c>
      <c r="O3255" s="16"/>
      <c r="P3255" s="14"/>
      <c r="Q3255" s="12"/>
      <c r="R3255" s="13"/>
    </row>
    <row r="3256" spans="1:18" ht="15.75" customHeight="1">
      <c r="A3256" s="1"/>
      <c r="B3256" s="6" t="s">
        <v>14</v>
      </c>
      <c r="C3256" s="6">
        <v>1185732</v>
      </c>
      <c r="D3256" s="7">
        <v>44249</v>
      </c>
      <c r="E3256" s="6" t="s">
        <v>15</v>
      </c>
      <c r="F3256" s="6" t="s">
        <v>114</v>
      </c>
      <c r="G3256" s="6" t="s">
        <v>89</v>
      </c>
      <c r="H3256" s="6" t="s">
        <v>21</v>
      </c>
      <c r="I3256" s="8">
        <v>0.45</v>
      </c>
      <c r="J3256" s="9">
        <v>1250</v>
      </c>
      <c r="K3256" s="10">
        <f t="shared" si="24"/>
        <v>562.5</v>
      </c>
      <c r="L3256" s="10">
        <f t="shared" si="25"/>
        <v>168.75</v>
      </c>
      <c r="M3256" s="11">
        <v>0.3</v>
      </c>
      <c r="O3256" s="16"/>
      <c r="P3256" s="14"/>
      <c r="Q3256" s="12"/>
      <c r="R3256" s="13"/>
    </row>
    <row r="3257" spans="1:18" ht="15.75" customHeight="1">
      <c r="A3257" s="1"/>
      <c r="B3257" s="6" t="s">
        <v>14</v>
      </c>
      <c r="C3257" s="6">
        <v>1185732</v>
      </c>
      <c r="D3257" s="7">
        <v>44249</v>
      </c>
      <c r="E3257" s="6" t="s">
        <v>15</v>
      </c>
      <c r="F3257" s="6" t="s">
        <v>114</v>
      </c>
      <c r="G3257" s="6" t="s">
        <v>89</v>
      </c>
      <c r="H3257" s="6" t="s">
        <v>22</v>
      </c>
      <c r="I3257" s="8">
        <v>0.35000000000000003</v>
      </c>
      <c r="J3257" s="9">
        <v>2250</v>
      </c>
      <c r="K3257" s="10">
        <f t="shared" si="24"/>
        <v>787.50000000000011</v>
      </c>
      <c r="L3257" s="10">
        <f t="shared" si="25"/>
        <v>236.25000000000003</v>
      </c>
      <c r="M3257" s="11">
        <v>0.3</v>
      </c>
      <c r="O3257" s="16"/>
      <c r="P3257" s="14"/>
      <c r="Q3257" s="12"/>
      <c r="R3257" s="13"/>
    </row>
    <row r="3258" spans="1:18" ht="15.75" customHeight="1">
      <c r="A3258" s="1"/>
      <c r="B3258" s="6" t="s">
        <v>14</v>
      </c>
      <c r="C3258" s="6">
        <v>1185732</v>
      </c>
      <c r="D3258" s="7">
        <v>44275</v>
      </c>
      <c r="E3258" s="6" t="s">
        <v>15</v>
      </c>
      <c r="F3258" s="6" t="s">
        <v>114</v>
      </c>
      <c r="G3258" s="6" t="s">
        <v>89</v>
      </c>
      <c r="H3258" s="6" t="s">
        <v>17</v>
      </c>
      <c r="I3258" s="8">
        <v>0.35000000000000003</v>
      </c>
      <c r="J3258" s="9">
        <v>4450</v>
      </c>
      <c r="K3258" s="10">
        <f t="shared" si="24"/>
        <v>1557.5000000000002</v>
      </c>
      <c r="L3258" s="10">
        <f t="shared" si="25"/>
        <v>623.00000000000011</v>
      </c>
      <c r="M3258" s="11">
        <v>0.4</v>
      </c>
      <c r="O3258" s="16"/>
      <c r="P3258" s="14"/>
      <c r="Q3258" s="12"/>
      <c r="R3258" s="13"/>
    </row>
    <row r="3259" spans="1:18" ht="15.75" customHeight="1">
      <c r="A3259" s="1"/>
      <c r="B3259" s="6" t="s">
        <v>14</v>
      </c>
      <c r="C3259" s="6">
        <v>1185732</v>
      </c>
      <c r="D3259" s="7">
        <v>44275</v>
      </c>
      <c r="E3259" s="6" t="s">
        <v>15</v>
      </c>
      <c r="F3259" s="6" t="s">
        <v>114</v>
      </c>
      <c r="G3259" s="6" t="s">
        <v>89</v>
      </c>
      <c r="H3259" s="6" t="s">
        <v>18</v>
      </c>
      <c r="I3259" s="8">
        <v>0.35000000000000003</v>
      </c>
      <c r="J3259" s="9">
        <v>1500</v>
      </c>
      <c r="K3259" s="10">
        <f t="shared" si="24"/>
        <v>525</v>
      </c>
      <c r="L3259" s="10">
        <f t="shared" si="25"/>
        <v>183.75</v>
      </c>
      <c r="M3259" s="11">
        <v>0.35</v>
      </c>
      <c r="O3259" s="16"/>
      <c r="P3259" s="14"/>
      <c r="Q3259" s="12"/>
      <c r="R3259" s="13"/>
    </row>
    <row r="3260" spans="1:18" ht="15.75" customHeight="1">
      <c r="A3260" s="1"/>
      <c r="B3260" s="6" t="s">
        <v>14</v>
      </c>
      <c r="C3260" s="6">
        <v>1185732</v>
      </c>
      <c r="D3260" s="7">
        <v>44275</v>
      </c>
      <c r="E3260" s="6" t="s">
        <v>15</v>
      </c>
      <c r="F3260" s="6" t="s">
        <v>114</v>
      </c>
      <c r="G3260" s="6" t="s">
        <v>89</v>
      </c>
      <c r="H3260" s="6" t="s">
        <v>19</v>
      </c>
      <c r="I3260" s="8">
        <v>0.25000000000000006</v>
      </c>
      <c r="J3260" s="9">
        <v>1750</v>
      </c>
      <c r="K3260" s="10">
        <f t="shared" si="24"/>
        <v>437.50000000000011</v>
      </c>
      <c r="L3260" s="10">
        <f t="shared" si="25"/>
        <v>153.12500000000003</v>
      </c>
      <c r="M3260" s="11">
        <v>0.35</v>
      </c>
      <c r="O3260" s="16"/>
      <c r="P3260" s="14"/>
      <c r="Q3260" s="12"/>
      <c r="R3260" s="13"/>
    </row>
    <row r="3261" spans="1:18" ht="15.75" customHeight="1">
      <c r="A3261" s="1"/>
      <c r="B3261" s="6" t="s">
        <v>14</v>
      </c>
      <c r="C3261" s="6">
        <v>1185732</v>
      </c>
      <c r="D3261" s="7">
        <v>44275</v>
      </c>
      <c r="E3261" s="6" t="s">
        <v>15</v>
      </c>
      <c r="F3261" s="6" t="s">
        <v>114</v>
      </c>
      <c r="G3261" s="6" t="s">
        <v>89</v>
      </c>
      <c r="H3261" s="6" t="s">
        <v>20</v>
      </c>
      <c r="I3261" s="8">
        <v>0.3</v>
      </c>
      <c r="J3261" s="9">
        <v>250</v>
      </c>
      <c r="K3261" s="10">
        <f t="shared" si="24"/>
        <v>75</v>
      </c>
      <c r="L3261" s="10">
        <f t="shared" si="25"/>
        <v>26.25</v>
      </c>
      <c r="M3261" s="11">
        <v>0.35</v>
      </c>
      <c r="O3261" s="16"/>
      <c r="P3261" s="14"/>
      <c r="Q3261" s="12"/>
      <c r="R3261" s="13"/>
    </row>
    <row r="3262" spans="1:18" ht="15.75" customHeight="1">
      <c r="A3262" s="1"/>
      <c r="B3262" s="6" t="s">
        <v>14</v>
      </c>
      <c r="C3262" s="6">
        <v>1185732</v>
      </c>
      <c r="D3262" s="7">
        <v>44275</v>
      </c>
      <c r="E3262" s="6" t="s">
        <v>15</v>
      </c>
      <c r="F3262" s="6" t="s">
        <v>114</v>
      </c>
      <c r="G3262" s="6" t="s">
        <v>89</v>
      </c>
      <c r="H3262" s="6" t="s">
        <v>21</v>
      </c>
      <c r="I3262" s="8">
        <v>0.45</v>
      </c>
      <c r="J3262" s="9">
        <v>750</v>
      </c>
      <c r="K3262" s="10">
        <f t="shared" si="24"/>
        <v>337.5</v>
      </c>
      <c r="L3262" s="10">
        <f t="shared" si="25"/>
        <v>101.25</v>
      </c>
      <c r="M3262" s="11">
        <v>0.3</v>
      </c>
      <c r="O3262" s="16"/>
      <c r="P3262" s="14"/>
      <c r="Q3262" s="12"/>
      <c r="R3262" s="13"/>
    </row>
    <row r="3263" spans="1:18" ht="15.75" customHeight="1">
      <c r="A3263" s="1"/>
      <c r="B3263" s="6" t="s">
        <v>14</v>
      </c>
      <c r="C3263" s="6">
        <v>1185732</v>
      </c>
      <c r="D3263" s="7">
        <v>44275</v>
      </c>
      <c r="E3263" s="6" t="s">
        <v>15</v>
      </c>
      <c r="F3263" s="6" t="s">
        <v>114</v>
      </c>
      <c r="G3263" s="6" t="s">
        <v>89</v>
      </c>
      <c r="H3263" s="6" t="s">
        <v>22</v>
      </c>
      <c r="I3263" s="8">
        <v>0.35000000000000003</v>
      </c>
      <c r="J3263" s="9">
        <v>1750</v>
      </c>
      <c r="K3263" s="10">
        <f t="shared" si="24"/>
        <v>612.50000000000011</v>
      </c>
      <c r="L3263" s="10">
        <f t="shared" si="25"/>
        <v>183.75000000000003</v>
      </c>
      <c r="M3263" s="11">
        <v>0.3</v>
      </c>
      <c r="O3263" s="16"/>
      <c r="P3263" s="14"/>
      <c r="Q3263" s="12"/>
      <c r="R3263" s="13"/>
    </row>
    <row r="3264" spans="1:18" ht="15.75" customHeight="1">
      <c r="A3264" s="1"/>
      <c r="B3264" s="6" t="s">
        <v>14</v>
      </c>
      <c r="C3264" s="6">
        <v>1185732</v>
      </c>
      <c r="D3264" s="7">
        <v>44307</v>
      </c>
      <c r="E3264" s="6" t="s">
        <v>15</v>
      </c>
      <c r="F3264" s="6" t="s">
        <v>114</v>
      </c>
      <c r="G3264" s="6" t="s">
        <v>89</v>
      </c>
      <c r="H3264" s="6" t="s">
        <v>17</v>
      </c>
      <c r="I3264" s="8">
        <v>0.35000000000000003</v>
      </c>
      <c r="J3264" s="9">
        <v>4250</v>
      </c>
      <c r="K3264" s="10">
        <f t="shared" si="24"/>
        <v>1487.5000000000002</v>
      </c>
      <c r="L3264" s="10">
        <f t="shared" si="25"/>
        <v>595.00000000000011</v>
      </c>
      <c r="M3264" s="11">
        <v>0.4</v>
      </c>
      <c r="O3264" s="16"/>
      <c r="P3264" s="14"/>
      <c r="Q3264" s="12"/>
      <c r="R3264" s="13"/>
    </row>
    <row r="3265" spans="1:18" ht="15.75" customHeight="1">
      <c r="A3265" s="1"/>
      <c r="B3265" s="6" t="s">
        <v>14</v>
      </c>
      <c r="C3265" s="6">
        <v>1185732</v>
      </c>
      <c r="D3265" s="7">
        <v>44307</v>
      </c>
      <c r="E3265" s="6" t="s">
        <v>15</v>
      </c>
      <c r="F3265" s="6" t="s">
        <v>114</v>
      </c>
      <c r="G3265" s="6" t="s">
        <v>89</v>
      </c>
      <c r="H3265" s="6" t="s">
        <v>18</v>
      </c>
      <c r="I3265" s="8">
        <v>0.35000000000000003</v>
      </c>
      <c r="J3265" s="9">
        <v>1250</v>
      </c>
      <c r="K3265" s="10">
        <f t="shared" si="24"/>
        <v>437.50000000000006</v>
      </c>
      <c r="L3265" s="10">
        <f t="shared" si="25"/>
        <v>153.125</v>
      </c>
      <c r="M3265" s="11">
        <v>0.35</v>
      </c>
      <c r="O3265" s="16"/>
      <c r="P3265" s="14"/>
      <c r="Q3265" s="12"/>
      <c r="R3265" s="13"/>
    </row>
    <row r="3266" spans="1:18" ht="15.75" customHeight="1">
      <c r="A3266" s="1"/>
      <c r="B3266" s="6" t="s">
        <v>14</v>
      </c>
      <c r="C3266" s="6">
        <v>1185732</v>
      </c>
      <c r="D3266" s="7">
        <v>44307</v>
      </c>
      <c r="E3266" s="6" t="s">
        <v>15</v>
      </c>
      <c r="F3266" s="6" t="s">
        <v>114</v>
      </c>
      <c r="G3266" s="6" t="s">
        <v>89</v>
      </c>
      <c r="H3266" s="6" t="s">
        <v>19</v>
      </c>
      <c r="I3266" s="8">
        <v>0.25000000000000006</v>
      </c>
      <c r="J3266" s="9">
        <v>1250</v>
      </c>
      <c r="K3266" s="10">
        <f t="shared" si="24"/>
        <v>312.50000000000006</v>
      </c>
      <c r="L3266" s="10">
        <f t="shared" si="25"/>
        <v>109.37500000000001</v>
      </c>
      <c r="M3266" s="11">
        <v>0.35</v>
      </c>
      <c r="O3266" s="16"/>
      <c r="P3266" s="14"/>
      <c r="Q3266" s="12"/>
      <c r="R3266" s="13"/>
    </row>
    <row r="3267" spans="1:18" ht="15.75" customHeight="1">
      <c r="A3267" s="1"/>
      <c r="B3267" s="6" t="s">
        <v>14</v>
      </c>
      <c r="C3267" s="6">
        <v>1185732</v>
      </c>
      <c r="D3267" s="7">
        <v>44307</v>
      </c>
      <c r="E3267" s="6" t="s">
        <v>15</v>
      </c>
      <c r="F3267" s="6" t="s">
        <v>114</v>
      </c>
      <c r="G3267" s="6" t="s">
        <v>89</v>
      </c>
      <c r="H3267" s="6" t="s">
        <v>20</v>
      </c>
      <c r="I3267" s="8">
        <v>0.3</v>
      </c>
      <c r="J3267" s="9">
        <v>500</v>
      </c>
      <c r="K3267" s="10">
        <f t="shared" si="24"/>
        <v>150</v>
      </c>
      <c r="L3267" s="10">
        <f t="shared" si="25"/>
        <v>52.5</v>
      </c>
      <c r="M3267" s="11">
        <v>0.35</v>
      </c>
      <c r="O3267" s="16"/>
      <c r="P3267" s="14"/>
      <c r="Q3267" s="12"/>
      <c r="R3267" s="13"/>
    </row>
    <row r="3268" spans="1:18" ht="15.75" customHeight="1">
      <c r="A3268" s="1"/>
      <c r="B3268" s="6" t="s">
        <v>14</v>
      </c>
      <c r="C3268" s="6">
        <v>1185732</v>
      </c>
      <c r="D3268" s="7">
        <v>44307</v>
      </c>
      <c r="E3268" s="6" t="s">
        <v>15</v>
      </c>
      <c r="F3268" s="6" t="s">
        <v>114</v>
      </c>
      <c r="G3268" s="6" t="s">
        <v>89</v>
      </c>
      <c r="H3268" s="6" t="s">
        <v>21</v>
      </c>
      <c r="I3268" s="8">
        <v>0.45</v>
      </c>
      <c r="J3268" s="9">
        <v>500</v>
      </c>
      <c r="K3268" s="10">
        <f t="shared" si="24"/>
        <v>225</v>
      </c>
      <c r="L3268" s="10">
        <f t="shared" si="25"/>
        <v>67.5</v>
      </c>
      <c r="M3268" s="11">
        <v>0.3</v>
      </c>
      <c r="O3268" s="16"/>
      <c r="P3268" s="14"/>
      <c r="Q3268" s="12"/>
      <c r="R3268" s="13"/>
    </row>
    <row r="3269" spans="1:18" ht="15.75" customHeight="1">
      <c r="A3269" s="1"/>
      <c r="B3269" s="6" t="s">
        <v>14</v>
      </c>
      <c r="C3269" s="6">
        <v>1185732</v>
      </c>
      <c r="D3269" s="7">
        <v>44307</v>
      </c>
      <c r="E3269" s="6" t="s">
        <v>15</v>
      </c>
      <c r="F3269" s="6" t="s">
        <v>114</v>
      </c>
      <c r="G3269" s="6" t="s">
        <v>89</v>
      </c>
      <c r="H3269" s="6" t="s">
        <v>22</v>
      </c>
      <c r="I3269" s="8">
        <v>0.35000000000000003</v>
      </c>
      <c r="J3269" s="9">
        <v>2000</v>
      </c>
      <c r="K3269" s="10">
        <f t="shared" si="24"/>
        <v>700.00000000000011</v>
      </c>
      <c r="L3269" s="10">
        <f t="shared" si="25"/>
        <v>210.00000000000003</v>
      </c>
      <c r="M3269" s="11">
        <v>0.3</v>
      </c>
      <c r="O3269" s="16"/>
      <c r="P3269" s="14"/>
      <c r="Q3269" s="12"/>
      <c r="R3269" s="13"/>
    </row>
    <row r="3270" spans="1:18" ht="15.75" customHeight="1">
      <c r="A3270" s="1"/>
      <c r="B3270" s="6" t="s">
        <v>14</v>
      </c>
      <c r="C3270" s="6">
        <v>1185732</v>
      </c>
      <c r="D3270" s="7">
        <v>44336</v>
      </c>
      <c r="E3270" s="6" t="s">
        <v>15</v>
      </c>
      <c r="F3270" s="6" t="s">
        <v>114</v>
      </c>
      <c r="G3270" s="6" t="s">
        <v>89</v>
      </c>
      <c r="H3270" s="6" t="s">
        <v>17</v>
      </c>
      <c r="I3270" s="8">
        <v>0.49999999999999994</v>
      </c>
      <c r="J3270" s="9">
        <v>4700</v>
      </c>
      <c r="K3270" s="10">
        <f t="shared" si="24"/>
        <v>2349.9999999999995</v>
      </c>
      <c r="L3270" s="10">
        <f t="shared" si="25"/>
        <v>939.99999999999989</v>
      </c>
      <c r="M3270" s="11">
        <v>0.4</v>
      </c>
      <c r="O3270" s="16"/>
      <c r="P3270" s="14"/>
      <c r="Q3270" s="12"/>
      <c r="R3270" s="13"/>
    </row>
    <row r="3271" spans="1:18" ht="15.75" customHeight="1">
      <c r="A3271" s="1"/>
      <c r="B3271" s="6" t="s">
        <v>14</v>
      </c>
      <c r="C3271" s="6">
        <v>1185732</v>
      </c>
      <c r="D3271" s="7">
        <v>44336</v>
      </c>
      <c r="E3271" s="6" t="s">
        <v>15</v>
      </c>
      <c r="F3271" s="6" t="s">
        <v>114</v>
      </c>
      <c r="G3271" s="6" t="s">
        <v>89</v>
      </c>
      <c r="H3271" s="6" t="s">
        <v>18</v>
      </c>
      <c r="I3271" s="8">
        <v>0.45</v>
      </c>
      <c r="J3271" s="9">
        <v>1750</v>
      </c>
      <c r="K3271" s="10">
        <f t="shared" si="24"/>
        <v>787.5</v>
      </c>
      <c r="L3271" s="10">
        <f t="shared" si="25"/>
        <v>275.625</v>
      </c>
      <c r="M3271" s="11">
        <v>0.35</v>
      </c>
      <c r="O3271" s="16"/>
      <c r="P3271" s="14"/>
      <c r="Q3271" s="12"/>
      <c r="R3271" s="13"/>
    </row>
    <row r="3272" spans="1:18" ht="15.75" customHeight="1">
      <c r="A3272" s="1"/>
      <c r="B3272" s="6" t="s">
        <v>14</v>
      </c>
      <c r="C3272" s="6">
        <v>1185732</v>
      </c>
      <c r="D3272" s="7">
        <v>44336</v>
      </c>
      <c r="E3272" s="6" t="s">
        <v>15</v>
      </c>
      <c r="F3272" s="6" t="s">
        <v>114</v>
      </c>
      <c r="G3272" s="6" t="s">
        <v>89</v>
      </c>
      <c r="H3272" s="6" t="s">
        <v>19</v>
      </c>
      <c r="I3272" s="8">
        <v>0.4</v>
      </c>
      <c r="J3272" s="9">
        <v>1500</v>
      </c>
      <c r="K3272" s="10">
        <f t="shared" si="24"/>
        <v>600</v>
      </c>
      <c r="L3272" s="10">
        <f t="shared" si="25"/>
        <v>210</v>
      </c>
      <c r="M3272" s="11">
        <v>0.35</v>
      </c>
      <c r="O3272" s="16"/>
      <c r="P3272" s="14"/>
      <c r="Q3272" s="12"/>
      <c r="R3272" s="13"/>
    </row>
    <row r="3273" spans="1:18" ht="15.75" customHeight="1">
      <c r="A3273" s="1"/>
      <c r="B3273" s="6" t="s">
        <v>14</v>
      </c>
      <c r="C3273" s="6">
        <v>1185732</v>
      </c>
      <c r="D3273" s="7">
        <v>44336</v>
      </c>
      <c r="E3273" s="6" t="s">
        <v>15</v>
      </c>
      <c r="F3273" s="6" t="s">
        <v>114</v>
      </c>
      <c r="G3273" s="6" t="s">
        <v>89</v>
      </c>
      <c r="H3273" s="6" t="s">
        <v>20</v>
      </c>
      <c r="I3273" s="8">
        <v>0.4</v>
      </c>
      <c r="J3273" s="9">
        <v>1000</v>
      </c>
      <c r="K3273" s="10">
        <f t="shared" si="24"/>
        <v>400</v>
      </c>
      <c r="L3273" s="10">
        <f t="shared" si="25"/>
        <v>140</v>
      </c>
      <c r="M3273" s="11">
        <v>0.35</v>
      </c>
      <c r="O3273" s="16"/>
      <c r="P3273" s="14"/>
      <c r="Q3273" s="12"/>
      <c r="R3273" s="13"/>
    </row>
    <row r="3274" spans="1:18" ht="15.75" customHeight="1">
      <c r="A3274" s="1"/>
      <c r="B3274" s="6" t="s">
        <v>14</v>
      </c>
      <c r="C3274" s="6">
        <v>1185732</v>
      </c>
      <c r="D3274" s="7">
        <v>44336</v>
      </c>
      <c r="E3274" s="6" t="s">
        <v>15</v>
      </c>
      <c r="F3274" s="6" t="s">
        <v>114</v>
      </c>
      <c r="G3274" s="6" t="s">
        <v>89</v>
      </c>
      <c r="H3274" s="6" t="s">
        <v>21</v>
      </c>
      <c r="I3274" s="8">
        <v>0.49999999999999994</v>
      </c>
      <c r="J3274" s="9">
        <v>1250</v>
      </c>
      <c r="K3274" s="10">
        <f t="shared" si="24"/>
        <v>624.99999999999989</v>
      </c>
      <c r="L3274" s="10">
        <f t="shared" si="25"/>
        <v>187.49999999999997</v>
      </c>
      <c r="M3274" s="11">
        <v>0.3</v>
      </c>
      <c r="O3274" s="16"/>
      <c r="P3274" s="14"/>
      <c r="Q3274" s="12"/>
      <c r="R3274" s="13"/>
    </row>
    <row r="3275" spans="1:18" ht="15.75" customHeight="1">
      <c r="A3275" s="1"/>
      <c r="B3275" s="6" t="s">
        <v>14</v>
      </c>
      <c r="C3275" s="6">
        <v>1185732</v>
      </c>
      <c r="D3275" s="7">
        <v>44336</v>
      </c>
      <c r="E3275" s="6" t="s">
        <v>15</v>
      </c>
      <c r="F3275" s="6" t="s">
        <v>114</v>
      </c>
      <c r="G3275" s="6" t="s">
        <v>89</v>
      </c>
      <c r="H3275" s="6" t="s">
        <v>22</v>
      </c>
      <c r="I3275" s="8">
        <v>0.54999999999999993</v>
      </c>
      <c r="J3275" s="9">
        <v>2500</v>
      </c>
      <c r="K3275" s="10">
        <f t="shared" si="24"/>
        <v>1374.9999999999998</v>
      </c>
      <c r="L3275" s="10">
        <f t="shared" si="25"/>
        <v>412.49999999999994</v>
      </c>
      <c r="M3275" s="11">
        <v>0.3</v>
      </c>
      <c r="O3275" s="16"/>
      <c r="P3275" s="14"/>
      <c r="Q3275" s="12"/>
      <c r="R3275" s="13"/>
    </row>
    <row r="3276" spans="1:18" ht="15.75" customHeight="1">
      <c r="A3276" s="1"/>
      <c r="B3276" s="6" t="s">
        <v>14</v>
      </c>
      <c r="C3276" s="6">
        <v>1185732</v>
      </c>
      <c r="D3276" s="7">
        <v>44369</v>
      </c>
      <c r="E3276" s="6" t="s">
        <v>15</v>
      </c>
      <c r="F3276" s="6" t="s">
        <v>114</v>
      </c>
      <c r="G3276" s="6" t="s">
        <v>89</v>
      </c>
      <c r="H3276" s="6" t="s">
        <v>17</v>
      </c>
      <c r="I3276" s="8">
        <v>0.49999999999999994</v>
      </c>
      <c r="J3276" s="9">
        <v>5000</v>
      </c>
      <c r="K3276" s="10">
        <f t="shared" si="24"/>
        <v>2499.9999999999995</v>
      </c>
      <c r="L3276" s="10">
        <f t="shared" si="25"/>
        <v>999.99999999999989</v>
      </c>
      <c r="M3276" s="11">
        <v>0.4</v>
      </c>
      <c r="O3276" s="16"/>
      <c r="P3276" s="14"/>
      <c r="Q3276" s="12"/>
      <c r="R3276" s="13"/>
    </row>
    <row r="3277" spans="1:18" ht="15.75" customHeight="1">
      <c r="A3277" s="1"/>
      <c r="B3277" s="6" t="s">
        <v>14</v>
      </c>
      <c r="C3277" s="6">
        <v>1185732</v>
      </c>
      <c r="D3277" s="7">
        <v>44369</v>
      </c>
      <c r="E3277" s="6" t="s">
        <v>15</v>
      </c>
      <c r="F3277" s="6" t="s">
        <v>114</v>
      </c>
      <c r="G3277" s="6" t="s">
        <v>89</v>
      </c>
      <c r="H3277" s="6" t="s">
        <v>18</v>
      </c>
      <c r="I3277" s="8">
        <v>0.45</v>
      </c>
      <c r="J3277" s="9">
        <v>2500</v>
      </c>
      <c r="K3277" s="10">
        <f t="shared" si="24"/>
        <v>1125</v>
      </c>
      <c r="L3277" s="10">
        <f t="shared" si="25"/>
        <v>393.75</v>
      </c>
      <c r="M3277" s="11">
        <v>0.35</v>
      </c>
      <c r="O3277" s="16"/>
      <c r="P3277" s="14"/>
      <c r="Q3277" s="12"/>
      <c r="R3277" s="13"/>
    </row>
    <row r="3278" spans="1:18" ht="15.75" customHeight="1">
      <c r="A3278" s="1"/>
      <c r="B3278" s="6" t="s">
        <v>14</v>
      </c>
      <c r="C3278" s="6">
        <v>1185732</v>
      </c>
      <c r="D3278" s="7">
        <v>44369</v>
      </c>
      <c r="E3278" s="6" t="s">
        <v>15</v>
      </c>
      <c r="F3278" s="6" t="s">
        <v>114</v>
      </c>
      <c r="G3278" s="6" t="s">
        <v>89</v>
      </c>
      <c r="H3278" s="6" t="s">
        <v>19</v>
      </c>
      <c r="I3278" s="8">
        <v>0.4</v>
      </c>
      <c r="J3278" s="9">
        <v>1750</v>
      </c>
      <c r="K3278" s="10">
        <f t="shared" si="24"/>
        <v>700</v>
      </c>
      <c r="L3278" s="10">
        <f t="shared" si="25"/>
        <v>244.99999999999997</v>
      </c>
      <c r="M3278" s="11">
        <v>0.35</v>
      </c>
      <c r="O3278" s="16"/>
      <c r="P3278" s="14"/>
      <c r="Q3278" s="12"/>
      <c r="R3278" s="13"/>
    </row>
    <row r="3279" spans="1:18" ht="15.75" customHeight="1">
      <c r="A3279" s="1"/>
      <c r="B3279" s="6" t="s">
        <v>14</v>
      </c>
      <c r="C3279" s="6">
        <v>1185732</v>
      </c>
      <c r="D3279" s="7">
        <v>44369</v>
      </c>
      <c r="E3279" s="6" t="s">
        <v>15</v>
      </c>
      <c r="F3279" s="6" t="s">
        <v>114</v>
      </c>
      <c r="G3279" s="6" t="s">
        <v>89</v>
      </c>
      <c r="H3279" s="6" t="s">
        <v>20</v>
      </c>
      <c r="I3279" s="8">
        <v>0.4</v>
      </c>
      <c r="J3279" s="9">
        <v>1500</v>
      </c>
      <c r="K3279" s="10">
        <f t="shared" si="24"/>
        <v>600</v>
      </c>
      <c r="L3279" s="10">
        <f t="shared" si="25"/>
        <v>210</v>
      </c>
      <c r="M3279" s="11">
        <v>0.35</v>
      </c>
      <c r="O3279" s="16"/>
      <c r="P3279" s="14"/>
      <c r="Q3279" s="12"/>
      <c r="R3279" s="13"/>
    </row>
    <row r="3280" spans="1:18" ht="15.75" customHeight="1">
      <c r="A3280" s="1"/>
      <c r="B3280" s="6" t="s">
        <v>14</v>
      </c>
      <c r="C3280" s="6">
        <v>1185732</v>
      </c>
      <c r="D3280" s="7">
        <v>44369</v>
      </c>
      <c r="E3280" s="6" t="s">
        <v>15</v>
      </c>
      <c r="F3280" s="6" t="s">
        <v>114</v>
      </c>
      <c r="G3280" s="6" t="s">
        <v>89</v>
      </c>
      <c r="H3280" s="6" t="s">
        <v>21</v>
      </c>
      <c r="I3280" s="8">
        <v>0.49999999999999994</v>
      </c>
      <c r="J3280" s="9">
        <v>1500</v>
      </c>
      <c r="K3280" s="10">
        <f t="shared" si="24"/>
        <v>749.99999999999989</v>
      </c>
      <c r="L3280" s="10">
        <f t="shared" si="25"/>
        <v>224.99999999999997</v>
      </c>
      <c r="M3280" s="11">
        <v>0.3</v>
      </c>
      <c r="O3280" s="16"/>
      <c r="P3280" s="14"/>
      <c r="Q3280" s="12"/>
      <c r="R3280" s="13"/>
    </row>
    <row r="3281" spans="1:18" ht="15.75" customHeight="1">
      <c r="A3281" s="1"/>
      <c r="B3281" s="6" t="s">
        <v>14</v>
      </c>
      <c r="C3281" s="6">
        <v>1185732</v>
      </c>
      <c r="D3281" s="7">
        <v>44369</v>
      </c>
      <c r="E3281" s="6" t="s">
        <v>15</v>
      </c>
      <c r="F3281" s="6" t="s">
        <v>114</v>
      </c>
      <c r="G3281" s="6" t="s">
        <v>89</v>
      </c>
      <c r="H3281" s="6" t="s">
        <v>22</v>
      </c>
      <c r="I3281" s="8">
        <v>0.54999999999999993</v>
      </c>
      <c r="J3281" s="9">
        <v>3000</v>
      </c>
      <c r="K3281" s="10">
        <f t="shared" si="24"/>
        <v>1649.9999999999998</v>
      </c>
      <c r="L3281" s="10">
        <f t="shared" si="25"/>
        <v>494.99999999999989</v>
      </c>
      <c r="M3281" s="11">
        <v>0.3</v>
      </c>
      <c r="O3281" s="16"/>
      <c r="P3281" s="14"/>
      <c r="Q3281" s="12"/>
      <c r="R3281" s="13"/>
    </row>
    <row r="3282" spans="1:18" ht="15.75" customHeight="1">
      <c r="A3282" s="1"/>
      <c r="B3282" s="6" t="s">
        <v>14</v>
      </c>
      <c r="C3282" s="6">
        <v>1185732</v>
      </c>
      <c r="D3282" s="7">
        <v>44397</v>
      </c>
      <c r="E3282" s="6" t="s">
        <v>15</v>
      </c>
      <c r="F3282" s="6" t="s">
        <v>114</v>
      </c>
      <c r="G3282" s="6" t="s">
        <v>89</v>
      </c>
      <c r="H3282" s="6" t="s">
        <v>17</v>
      </c>
      <c r="I3282" s="8">
        <v>0.49999999999999994</v>
      </c>
      <c r="J3282" s="9">
        <v>5250</v>
      </c>
      <c r="K3282" s="10">
        <f t="shared" si="24"/>
        <v>2624.9999999999995</v>
      </c>
      <c r="L3282" s="10">
        <f t="shared" si="25"/>
        <v>1049.9999999999998</v>
      </c>
      <c r="M3282" s="11">
        <v>0.4</v>
      </c>
      <c r="O3282" s="16"/>
      <c r="P3282" s="14"/>
      <c r="Q3282" s="12"/>
      <c r="R3282" s="13"/>
    </row>
    <row r="3283" spans="1:18" ht="15.75" customHeight="1">
      <c r="A3283" s="1"/>
      <c r="B3283" s="6" t="s">
        <v>14</v>
      </c>
      <c r="C3283" s="6">
        <v>1185732</v>
      </c>
      <c r="D3283" s="7">
        <v>44397</v>
      </c>
      <c r="E3283" s="6" t="s">
        <v>15</v>
      </c>
      <c r="F3283" s="6" t="s">
        <v>114</v>
      </c>
      <c r="G3283" s="6" t="s">
        <v>89</v>
      </c>
      <c r="H3283" s="6" t="s">
        <v>18</v>
      </c>
      <c r="I3283" s="8">
        <v>0.45</v>
      </c>
      <c r="J3283" s="9">
        <v>2750</v>
      </c>
      <c r="K3283" s="10">
        <f t="shared" si="24"/>
        <v>1237.5</v>
      </c>
      <c r="L3283" s="10">
        <f t="shared" si="25"/>
        <v>433.125</v>
      </c>
      <c r="M3283" s="11">
        <v>0.35</v>
      </c>
      <c r="O3283" s="16"/>
      <c r="P3283" s="14"/>
      <c r="Q3283" s="12"/>
      <c r="R3283" s="13"/>
    </row>
    <row r="3284" spans="1:18" ht="15.75" customHeight="1">
      <c r="A3284" s="1"/>
      <c r="B3284" s="6" t="s">
        <v>14</v>
      </c>
      <c r="C3284" s="6">
        <v>1185732</v>
      </c>
      <c r="D3284" s="7">
        <v>44397</v>
      </c>
      <c r="E3284" s="6" t="s">
        <v>15</v>
      </c>
      <c r="F3284" s="6" t="s">
        <v>114</v>
      </c>
      <c r="G3284" s="6" t="s">
        <v>89</v>
      </c>
      <c r="H3284" s="6" t="s">
        <v>19</v>
      </c>
      <c r="I3284" s="8">
        <v>0.4</v>
      </c>
      <c r="J3284" s="9">
        <v>2000</v>
      </c>
      <c r="K3284" s="10">
        <f t="shared" si="24"/>
        <v>800</v>
      </c>
      <c r="L3284" s="10">
        <f t="shared" si="25"/>
        <v>280</v>
      </c>
      <c r="M3284" s="11">
        <v>0.35</v>
      </c>
      <c r="O3284" s="16"/>
      <c r="P3284" s="14"/>
      <c r="Q3284" s="12"/>
      <c r="R3284" s="13"/>
    </row>
    <row r="3285" spans="1:18" ht="15.75" customHeight="1">
      <c r="A3285" s="1"/>
      <c r="B3285" s="6" t="s">
        <v>14</v>
      </c>
      <c r="C3285" s="6">
        <v>1185732</v>
      </c>
      <c r="D3285" s="7">
        <v>44397</v>
      </c>
      <c r="E3285" s="6" t="s">
        <v>15</v>
      </c>
      <c r="F3285" s="6" t="s">
        <v>114</v>
      </c>
      <c r="G3285" s="6" t="s">
        <v>89</v>
      </c>
      <c r="H3285" s="6" t="s">
        <v>20</v>
      </c>
      <c r="I3285" s="8">
        <v>0.4</v>
      </c>
      <c r="J3285" s="9">
        <v>1500</v>
      </c>
      <c r="K3285" s="10">
        <f t="shared" si="24"/>
        <v>600</v>
      </c>
      <c r="L3285" s="10">
        <f t="shared" si="25"/>
        <v>210</v>
      </c>
      <c r="M3285" s="11">
        <v>0.35</v>
      </c>
      <c r="O3285" s="16"/>
      <c r="P3285" s="14"/>
      <c r="Q3285" s="12"/>
      <c r="R3285" s="13"/>
    </row>
    <row r="3286" spans="1:18" ht="15.75" customHeight="1">
      <c r="A3286" s="1"/>
      <c r="B3286" s="6" t="s">
        <v>14</v>
      </c>
      <c r="C3286" s="6">
        <v>1185732</v>
      </c>
      <c r="D3286" s="7">
        <v>44397</v>
      </c>
      <c r="E3286" s="6" t="s">
        <v>15</v>
      </c>
      <c r="F3286" s="6" t="s">
        <v>114</v>
      </c>
      <c r="G3286" s="6" t="s">
        <v>89</v>
      </c>
      <c r="H3286" s="6" t="s">
        <v>21</v>
      </c>
      <c r="I3286" s="8">
        <v>0.49999999999999994</v>
      </c>
      <c r="J3286" s="9">
        <v>1750</v>
      </c>
      <c r="K3286" s="10">
        <f t="shared" si="24"/>
        <v>874.99999999999989</v>
      </c>
      <c r="L3286" s="10">
        <f t="shared" si="25"/>
        <v>262.49999999999994</v>
      </c>
      <c r="M3286" s="11">
        <v>0.3</v>
      </c>
      <c r="O3286" s="16"/>
      <c r="P3286" s="14"/>
      <c r="Q3286" s="12"/>
      <c r="R3286" s="13"/>
    </row>
    <row r="3287" spans="1:18" ht="15.75" customHeight="1">
      <c r="A3287" s="1"/>
      <c r="B3287" s="6" t="s">
        <v>14</v>
      </c>
      <c r="C3287" s="6">
        <v>1185732</v>
      </c>
      <c r="D3287" s="7">
        <v>44397</v>
      </c>
      <c r="E3287" s="6" t="s">
        <v>15</v>
      </c>
      <c r="F3287" s="6" t="s">
        <v>114</v>
      </c>
      <c r="G3287" s="6" t="s">
        <v>89</v>
      </c>
      <c r="H3287" s="6" t="s">
        <v>22</v>
      </c>
      <c r="I3287" s="8">
        <v>0.54999999999999993</v>
      </c>
      <c r="J3287" s="9">
        <v>3500</v>
      </c>
      <c r="K3287" s="10">
        <f t="shared" si="24"/>
        <v>1924.9999999999998</v>
      </c>
      <c r="L3287" s="10">
        <f t="shared" si="25"/>
        <v>577.49999999999989</v>
      </c>
      <c r="M3287" s="11">
        <v>0.3</v>
      </c>
      <c r="O3287" s="16"/>
      <c r="P3287" s="14"/>
      <c r="Q3287" s="12"/>
      <c r="R3287" s="13"/>
    </row>
    <row r="3288" spans="1:18" ht="15.75" customHeight="1">
      <c r="A3288" s="1"/>
      <c r="B3288" s="6" t="s">
        <v>14</v>
      </c>
      <c r="C3288" s="6">
        <v>1185732</v>
      </c>
      <c r="D3288" s="7">
        <v>44429</v>
      </c>
      <c r="E3288" s="6" t="s">
        <v>15</v>
      </c>
      <c r="F3288" s="6" t="s">
        <v>114</v>
      </c>
      <c r="G3288" s="6" t="s">
        <v>89</v>
      </c>
      <c r="H3288" s="6" t="s">
        <v>17</v>
      </c>
      <c r="I3288" s="8">
        <v>0.49999999999999994</v>
      </c>
      <c r="J3288" s="9">
        <v>5000</v>
      </c>
      <c r="K3288" s="10">
        <f t="shared" si="24"/>
        <v>2499.9999999999995</v>
      </c>
      <c r="L3288" s="10">
        <f t="shared" si="25"/>
        <v>999.99999999999989</v>
      </c>
      <c r="M3288" s="11">
        <v>0.4</v>
      </c>
      <c r="O3288" s="16"/>
      <c r="P3288" s="14"/>
      <c r="Q3288" s="12"/>
      <c r="R3288" s="13"/>
    </row>
    <row r="3289" spans="1:18" ht="15.75" customHeight="1">
      <c r="A3289" s="1"/>
      <c r="B3289" s="6" t="s">
        <v>14</v>
      </c>
      <c r="C3289" s="6">
        <v>1185732</v>
      </c>
      <c r="D3289" s="7">
        <v>44429</v>
      </c>
      <c r="E3289" s="6" t="s">
        <v>15</v>
      </c>
      <c r="F3289" s="6" t="s">
        <v>114</v>
      </c>
      <c r="G3289" s="6" t="s">
        <v>89</v>
      </c>
      <c r="H3289" s="6" t="s">
        <v>18</v>
      </c>
      <c r="I3289" s="8">
        <v>0.45</v>
      </c>
      <c r="J3289" s="9">
        <v>2750</v>
      </c>
      <c r="K3289" s="10">
        <f t="shared" si="24"/>
        <v>1237.5</v>
      </c>
      <c r="L3289" s="10">
        <f t="shared" si="25"/>
        <v>433.125</v>
      </c>
      <c r="M3289" s="11">
        <v>0.35</v>
      </c>
      <c r="O3289" s="16"/>
      <c r="P3289" s="14"/>
      <c r="Q3289" s="12"/>
      <c r="R3289" s="13"/>
    </row>
    <row r="3290" spans="1:18" ht="15.75" customHeight="1">
      <c r="A3290" s="1"/>
      <c r="B3290" s="6" t="s">
        <v>14</v>
      </c>
      <c r="C3290" s="6">
        <v>1185732</v>
      </c>
      <c r="D3290" s="7">
        <v>44429</v>
      </c>
      <c r="E3290" s="6" t="s">
        <v>15</v>
      </c>
      <c r="F3290" s="6" t="s">
        <v>114</v>
      </c>
      <c r="G3290" s="6" t="s">
        <v>89</v>
      </c>
      <c r="H3290" s="6" t="s">
        <v>19</v>
      </c>
      <c r="I3290" s="8">
        <v>0.4</v>
      </c>
      <c r="J3290" s="9">
        <v>2000</v>
      </c>
      <c r="K3290" s="10">
        <f t="shared" si="24"/>
        <v>800</v>
      </c>
      <c r="L3290" s="10">
        <f t="shared" si="25"/>
        <v>280</v>
      </c>
      <c r="M3290" s="11">
        <v>0.35</v>
      </c>
      <c r="O3290" s="16"/>
      <c r="P3290" s="14"/>
      <c r="Q3290" s="12"/>
      <c r="R3290" s="13"/>
    </row>
    <row r="3291" spans="1:18" ht="15.75" customHeight="1">
      <c r="A3291" s="1"/>
      <c r="B3291" s="6" t="s">
        <v>14</v>
      </c>
      <c r="C3291" s="6">
        <v>1185732</v>
      </c>
      <c r="D3291" s="7">
        <v>44429</v>
      </c>
      <c r="E3291" s="6" t="s">
        <v>15</v>
      </c>
      <c r="F3291" s="6" t="s">
        <v>114</v>
      </c>
      <c r="G3291" s="6" t="s">
        <v>89</v>
      </c>
      <c r="H3291" s="6" t="s">
        <v>20</v>
      </c>
      <c r="I3291" s="8">
        <v>0.4</v>
      </c>
      <c r="J3291" s="9">
        <v>1500</v>
      </c>
      <c r="K3291" s="10">
        <f t="shared" si="24"/>
        <v>600</v>
      </c>
      <c r="L3291" s="10">
        <f t="shared" si="25"/>
        <v>210</v>
      </c>
      <c r="M3291" s="11">
        <v>0.35</v>
      </c>
      <c r="O3291" s="16"/>
      <c r="P3291" s="14"/>
      <c r="Q3291" s="12"/>
      <c r="R3291" s="13"/>
    </row>
    <row r="3292" spans="1:18" ht="15.75" customHeight="1">
      <c r="A3292" s="1"/>
      <c r="B3292" s="6" t="s">
        <v>14</v>
      </c>
      <c r="C3292" s="6">
        <v>1185732</v>
      </c>
      <c r="D3292" s="7">
        <v>44429</v>
      </c>
      <c r="E3292" s="6" t="s">
        <v>15</v>
      </c>
      <c r="F3292" s="6" t="s">
        <v>114</v>
      </c>
      <c r="G3292" s="6" t="s">
        <v>89</v>
      </c>
      <c r="H3292" s="6" t="s">
        <v>21</v>
      </c>
      <c r="I3292" s="8">
        <v>0.49999999999999994</v>
      </c>
      <c r="J3292" s="9">
        <v>1250</v>
      </c>
      <c r="K3292" s="10">
        <f t="shared" si="24"/>
        <v>624.99999999999989</v>
      </c>
      <c r="L3292" s="10">
        <f t="shared" si="25"/>
        <v>187.49999999999997</v>
      </c>
      <c r="M3292" s="11">
        <v>0.3</v>
      </c>
      <c r="O3292" s="16"/>
      <c r="P3292" s="14"/>
      <c r="Q3292" s="12"/>
      <c r="R3292" s="13"/>
    </row>
    <row r="3293" spans="1:18" ht="15.75" customHeight="1">
      <c r="A3293" s="1"/>
      <c r="B3293" s="6" t="s">
        <v>14</v>
      </c>
      <c r="C3293" s="6">
        <v>1185732</v>
      </c>
      <c r="D3293" s="7">
        <v>44429</v>
      </c>
      <c r="E3293" s="6" t="s">
        <v>15</v>
      </c>
      <c r="F3293" s="6" t="s">
        <v>114</v>
      </c>
      <c r="G3293" s="6" t="s">
        <v>89</v>
      </c>
      <c r="H3293" s="6" t="s">
        <v>22</v>
      </c>
      <c r="I3293" s="8">
        <v>0.54999999999999993</v>
      </c>
      <c r="J3293" s="9">
        <v>3000</v>
      </c>
      <c r="K3293" s="10">
        <f t="shared" si="24"/>
        <v>1649.9999999999998</v>
      </c>
      <c r="L3293" s="10">
        <f t="shared" si="25"/>
        <v>494.99999999999989</v>
      </c>
      <c r="M3293" s="11">
        <v>0.3</v>
      </c>
      <c r="O3293" s="16"/>
      <c r="P3293" s="14"/>
      <c r="Q3293" s="12"/>
      <c r="R3293" s="13"/>
    </row>
    <row r="3294" spans="1:18" ht="15.75" customHeight="1">
      <c r="A3294" s="1"/>
      <c r="B3294" s="6" t="s">
        <v>14</v>
      </c>
      <c r="C3294" s="6">
        <v>1185732</v>
      </c>
      <c r="D3294" s="7">
        <v>44459</v>
      </c>
      <c r="E3294" s="6" t="s">
        <v>15</v>
      </c>
      <c r="F3294" s="6" t="s">
        <v>114</v>
      </c>
      <c r="G3294" s="6" t="s">
        <v>89</v>
      </c>
      <c r="H3294" s="6" t="s">
        <v>17</v>
      </c>
      <c r="I3294" s="8">
        <v>0.49999999999999994</v>
      </c>
      <c r="J3294" s="9">
        <v>4250</v>
      </c>
      <c r="K3294" s="10">
        <f t="shared" si="24"/>
        <v>2124.9999999999995</v>
      </c>
      <c r="L3294" s="10">
        <f t="shared" si="25"/>
        <v>849.99999999999989</v>
      </c>
      <c r="M3294" s="11">
        <v>0.4</v>
      </c>
      <c r="O3294" s="16"/>
      <c r="P3294" s="14"/>
      <c r="Q3294" s="12"/>
      <c r="R3294" s="13"/>
    </row>
    <row r="3295" spans="1:18" ht="15.75" customHeight="1">
      <c r="A3295" s="1"/>
      <c r="B3295" s="6" t="s">
        <v>14</v>
      </c>
      <c r="C3295" s="6">
        <v>1185732</v>
      </c>
      <c r="D3295" s="7">
        <v>44459</v>
      </c>
      <c r="E3295" s="6" t="s">
        <v>15</v>
      </c>
      <c r="F3295" s="6" t="s">
        <v>114</v>
      </c>
      <c r="G3295" s="6" t="s">
        <v>89</v>
      </c>
      <c r="H3295" s="6" t="s">
        <v>18</v>
      </c>
      <c r="I3295" s="8">
        <v>0.45</v>
      </c>
      <c r="J3295" s="9">
        <v>2250</v>
      </c>
      <c r="K3295" s="10">
        <f t="shared" si="24"/>
        <v>1012.5</v>
      </c>
      <c r="L3295" s="10">
        <f t="shared" si="25"/>
        <v>354.375</v>
      </c>
      <c r="M3295" s="11">
        <v>0.35</v>
      </c>
      <c r="O3295" s="16"/>
      <c r="P3295" s="14"/>
      <c r="Q3295" s="12"/>
      <c r="R3295" s="13"/>
    </row>
    <row r="3296" spans="1:18" ht="15.75" customHeight="1">
      <c r="A3296" s="1"/>
      <c r="B3296" s="6" t="s">
        <v>14</v>
      </c>
      <c r="C3296" s="6">
        <v>1185732</v>
      </c>
      <c r="D3296" s="7">
        <v>44459</v>
      </c>
      <c r="E3296" s="6" t="s">
        <v>15</v>
      </c>
      <c r="F3296" s="6" t="s">
        <v>114</v>
      </c>
      <c r="G3296" s="6" t="s">
        <v>89</v>
      </c>
      <c r="H3296" s="6" t="s">
        <v>19</v>
      </c>
      <c r="I3296" s="8">
        <v>0.4</v>
      </c>
      <c r="J3296" s="9">
        <v>1250</v>
      </c>
      <c r="K3296" s="10">
        <f t="shared" si="24"/>
        <v>500</v>
      </c>
      <c r="L3296" s="10">
        <f t="shared" si="25"/>
        <v>175</v>
      </c>
      <c r="M3296" s="11">
        <v>0.35</v>
      </c>
      <c r="O3296" s="16"/>
      <c r="P3296" s="14"/>
      <c r="Q3296" s="12"/>
      <c r="R3296" s="13"/>
    </row>
    <row r="3297" spans="1:18" ht="15.75" customHeight="1">
      <c r="A3297" s="1"/>
      <c r="B3297" s="6" t="s">
        <v>14</v>
      </c>
      <c r="C3297" s="6">
        <v>1185732</v>
      </c>
      <c r="D3297" s="7">
        <v>44459</v>
      </c>
      <c r="E3297" s="6" t="s">
        <v>15</v>
      </c>
      <c r="F3297" s="6" t="s">
        <v>114</v>
      </c>
      <c r="G3297" s="6" t="s">
        <v>89</v>
      </c>
      <c r="H3297" s="6" t="s">
        <v>20</v>
      </c>
      <c r="I3297" s="8">
        <v>0.4</v>
      </c>
      <c r="J3297" s="9">
        <v>1000</v>
      </c>
      <c r="K3297" s="10">
        <f t="shared" si="24"/>
        <v>400</v>
      </c>
      <c r="L3297" s="10">
        <f t="shared" si="25"/>
        <v>140</v>
      </c>
      <c r="M3297" s="11">
        <v>0.35</v>
      </c>
      <c r="O3297" s="16"/>
      <c r="P3297" s="14"/>
      <c r="Q3297" s="12"/>
      <c r="R3297" s="13"/>
    </row>
    <row r="3298" spans="1:18" ht="15.75" customHeight="1">
      <c r="A3298" s="1"/>
      <c r="B3298" s="6" t="s">
        <v>14</v>
      </c>
      <c r="C3298" s="6">
        <v>1185732</v>
      </c>
      <c r="D3298" s="7">
        <v>44459</v>
      </c>
      <c r="E3298" s="6" t="s">
        <v>15</v>
      </c>
      <c r="F3298" s="6" t="s">
        <v>114</v>
      </c>
      <c r="G3298" s="6" t="s">
        <v>89</v>
      </c>
      <c r="H3298" s="6" t="s">
        <v>21</v>
      </c>
      <c r="I3298" s="8">
        <v>0.49999999999999994</v>
      </c>
      <c r="J3298" s="9">
        <v>1000</v>
      </c>
      <c r="K3298" s="10">
        <f t="shared" si="24"/>
        <v>499.99999999999994</v>
      </c>
      <c r="L3298" s="10">
        <f t="shared" si="25"/>
        <v>149.99999999999997</v>
      </c>
      <c r="M3298" s="11">
        <v>0.3</v>
      </c>
      <c r="O3298" s="16"/>
      <c r="P3298" s="14"/>
      <c r="Q3298" s="12"/>
      <c r="R3298" s="13"/>
    </row>
    <row r="3299" spans="1:18" ht="15.75" customHeight="1">
      <c r="A3299" s="1"/>
      <c r="B3299" s="6" t="s">
        <v>14</v>
      </c>
      <c r="C3299" s="6">
        <v>1185732</v>
      </c>
      <c r="D3299" s="7">
        <v>44459</v>
      </c>
      <c r="E3299" s="6" t="s">
        <v>15</v>
      </c>
      <c r="F3299" s="6" t="s">
        <v>114</v>
      </c>
      <c r="G3299" s="6" t="s">
        <v>89</v>
      </c>
      <c r="H3299" s="6" t="s">
        <v>22</v>
      </c>
      <c r="I3299" s="8">
        <v>0.54999999999999993</v>
      </c>
      <c r="J3299" s="9">
        <v>2000</v>
      </c>
      <c r="K3299" s="10">
        <f t="shared" si="24"/>
        <v>1099.9999999999998</v>
      </c>
      <c r="L3299" s="10">
        <f t="shared" si="25"/>
        <v>329.99999999999994</v>
      </c>
      <c r="M3299" s="11">
        <v>0.3</v>
      </c>
      <c r="O3299" s="16"/>
      <c r="P3299" s="14"/>
      <c r="Q3299" s="12"/>
      <c r="R3299" s="13"/>
    </row>
    <row r="3300" spans="1:18" ht="15.75" customHeight="1">
      <c r="A3300" s="1"/>
      <c r="B3300" s="6" t="s">
        <v>14</v>
      </c>
      <c r="C3300" s="6">
        <v>1185732</v>
      </c>
      <c r="D3300" s="7">
        <v>44491</v>
      </c>
      <c r="E3300" s="6" t="s">
        <v>15</v>
      </c>
      <c r="F3300" s="6" t="s">
        <v>114</v>
      </c>
      <c r="G3300" s="6" t="s">
        <v>89</v>
      </c>
      <c r="H3300" s="6" t="s">
        <v>17</v>
      </c>
      <c r="I3300" s="8">
        <v>0.54999999999999993</v>
      </c>
      <c r="J3300" s="9">
        <v>3750</v>
      </c>
      <c r="K3300" s="10">
        <f t="shared" si="24"/>
        <v>2062.4999999999995</v>
      </c>
      <c r="L3300" s="10">
        <f t="shared" si="25"/>
        <v>824.99999999999989</v>
      </c>
      <c r="M3300" s="11">
        <v>0.4</v>
      </c>
      <c r="O3300" s="16"/>
      <c r="P3300" s="14"/>
      <c r="Q3300" s="12"/>
      <c r="R3300" s="13"/>
    </row>
    <row r="3301" spans="1:18" ht="15.75" customHeight="1">
      <c r="A3301" s="1"/>
      <c r="B3301" s="6" t="s">
        <v>14</v>
      </c>
      <c r="C3301" s="6">
        <v>1185732</v>
      </c>
      <c r="D3301" s="7">
        <v>44491</v>
      </c>
      <c r="E3301" s="6" t="s">
        <v>15</v>
      </c>
      <c r="F3301" s="6" t="s">
        <v>114</v>
      </c>
      <c r="G3301" s="6" t="s">
        <v>89</v>
      </c>
      <c r="H3301" s="6" t="s">
        <v>18</v>
      </c>
      <c r="I3301" s="8">
        <v>0.5</v>
      </c>
      <c r="J3301" s="9">
        <v>2000</v>
      </c>
      <c r="K3301" s="10">
        <f t="shared" si="24"/>
        <v>1000</v>
      </c>
      <c r="L3301" s="10">
        <f t="shared" si="25"/>
        <v>350</v>
      </c>
      <c r="M3301" s="11">
        <v>0.35</v>
      </c>
      <c r="O3301" s="16"/>
      <c r="P3301" s="14"/>
      <c r="Q3301" s="12"/>
      <c r="R3301" s="13"/>
    </row>
    <row r="3302" spans="1:18" ht="15.75" customHeight="1">
      <c r="A3302" s="1"/>
      <c r="B3302" s="6" t="s">
        <v>14</v>
      </c>
      <c r="C3302" s="6">
        <v>1185732</v>
      </c>
      <c r="D3302" s="7">
        <v>44491</v>
      </c>
      <c r="E3302" s="6" t="s">
        <v>15</v>
      </c>
      <c r="F3302" s="6" t="s">
        <v>114</v>
      </c>
      <c r="G3302" s="6" t="s">
        <v>89</v>
      </c>
      <c r="H3302" s="6" t="s">
        <v>19</v>
      </c>
      <c r="I3302" s="8">
        <v>0.5</v>
      </c>
      <c r="J3302" s="9">
        <v>1000</v>
      </c>
      <c r="K3302" s="10">
        <f t="shared" si="24"/>
        <v>500</v>
      </c>
      <c r="L3302" s="10">
        <f t="shared" si="25"/>
        <v>175</v>
      </c>
      <c r="M3302" s="11">
        <v>0.35</v>
      </c>
      <c r="O3302" s="16"/>
      <c r="P3302" s="14"/>
      <c r="Q3302" s="12"/>
      <c r="R3302" s="13"/>
    </row>
    <row r="3303" spans="1:18" ht="15.75" customHeight="1">
      <c r="A3303" s="1"/>
      <c r="B3303" s="6" t="s">
        <v>14</v>
      </c>
      <c r="C3303" s="6">
        <v>1185732</v>
      </c>
      <c r="D3303" s="7">
        <v>44491</v>
      </c>
      <c r="E3303" s="6" t="s">
        <v>15</v>
      </c>
      <c r="F3303" s="6" t="s">
        <v>114</v>
      </c>
      <c r="G3303" s="6" t="s">
        <v>89</v>
      </c>
      <c r="H3303" s="6" t="s">
        <v>20</v>
      </c>
      <c r="I3303" s="8">
        <v>0.5</v>
      </c>
      <c r="J3303" s="9">
        <v>750</v>
      </c>
      <c r="K3303" s="10">
        <f t="shared" si="24"/>
        <v>375</v>
      </c>
      <c r="L3303" s="10">
        <f t="shared" si="25"/>
        <v>131.25</v>
      </c>
      <c r="M3303" s="11">
        <v>0.35</v>
      </c>
      <c r="O3303" s="16"/>
      <c r="P3303" s="14"/>
      <c r="Q3303" s="12"/>
      <c r="R3303" s="13"/>
    </row>
    <row r="3304" spans="1:18" ht="15.75" customHeight="1">
      <c r="A3304" s="1"/>
      <c r="B3304" s="6" t="s">
        <v>14</v>
      </c>
      <c r="C3304" s="6">
        <v>1185732</v>
      </c>
      <c r="D3304" s="7">
        <v>44491</v>
      </c>
      <c r="E3304" s="6" t="s">
        <v>15</v>
      </c>
      <c r="F3304" s="6" t="s">
        <v>114</v>
      </c>
      <c r="G3304" s="6" t="s">
        <v>89</v>
      </c>
      <c r="H3304" s="6" t="s">
        <v>21</v>
      </c>
      <c r="I3304" s="8">
        <v>0.6</v>
      </c>
      <c r="J3304" s="9">
        <v>750</v>
      </c>
      <c r="K3304" s="10">
        <f t="shared" si="24"/>
        <v>450</v>
      </c>
      <c r="L3304" s="10">
        <f t="shared" si="25"/>
        <v>135</v>
      </c>
      <c r="M3304" s="11">
        <v>0.3</v>
      </c>
      <c r="O3304" s="16"/>
      <c r="P3304" s="14"/>
      <c r="Q3304" s="12"/>
      <c r="R3304" s="13"/>
    </row>
    <row r="3305" spans="1:18" ht="15.75" customHeight="1">
      <c r="A3305" s="1"/>
      <c r="B3305" s="6" t="s">
        <v>14</v>
      </c>
      <c r="C3305" s="6">
        <v>1185732</v>
      </c>
      <c r="D3305" s="7">
        <v>44491</v>
      </c>
      <c r="E3305" s="6" t="s">
        <v>15</v>
      </c>
      <c r="F3305" s="6" t="s">
        <v>114</v>
      </c>
      <c r="G3305" s="6" t="s">
        <v>89</v>
      </c>
      <c r="H3305" s="6" t="s">
        <v>22</v>
      </c>
      <c r="I3305" s="8">
        <v>0.64999999999999991</v>
      </c>
      <c r="J3305" s="9">
        <v>2000</v>
      </c>
      <c r="K3305" s="10">
        <f t="shared" si="24"/>
        <v>1299.9999999999998</v>
      </c>
      <c r="L3305" s="10">
        <f t="shared" si="25"/>
        <v>389.99999999999994</v>
      </c>
      <c r="M3305" s="11">
        <v>0.3</v>
      </c>
      <c r="O3305" s="16"/>
      <c r="P3305" s="14"/>
      <c r="Q3305" s="12"/>
      <c r="R3305" s="13"/>
    </row>
    <row r="3306" spans="1:18" ht="15.75" customHeight="1">
      <c r="A3306" s="1"/>
      <c r="B3306" s="6" t="s">
        <v>14</v>
      </c>
      <c r="C3306" s="6">
        <v>1185732</v>
      </c>
      <c r="D3306" s="7">
        <v>44521</v>
      </c>
      <c r="E3306" s="6" t="s">
        <v>15</v>
      </c>
      <c r="F3306" s="6" t="s">
        <v>114</v>
      </c>
      <c r="G3306" s="6" t="s">
        <v>89</v>
      </c>
      <c r="H3306" s="6" t="s">
        <v>17</v>
      </c>
      <c r="I3306" s="8">
        <v>0.6</v>
      </c>
      <c r="J3306" s="9">
        <v>3500</v>
      </c>
      <c r="K3306" s="10">
        <f t="shared" si="24"/>
        <v>2100</v>
      </c>
      <c r="L3306" s="10">
        <f t="shared" si="25"/>
        <v>840</v>
      </c>
      <c r="M3306" s="11">
        <v>0.4</v>
      </c>
      <c r="O3306" s="16"/>
      <c r="P3306" s="14"/>
      <c r="Q3306" s="12"/>
      <c r="R3306" s="13"/>
    </row>
    <row r="3307" spans="1:18" ht="15.75" customHeight="1">
      <c r="A3307" s="1"/>
      <c r="B3307" s="6" t="s">
        <v>14</v>
      </c>
      <c r="C3307" s="6">
        <v>1185732</v>
      </c>
      <c r="D3307" s="7">
        <v>44521</v>
      </c>
      <c r="E3307" s="6" t="s">
        <v>15</v>
      </c>
      <c r="F3307" s="6" t="s">
        <v>114</v>
      </c>
      <c r="G3307" s="6" t="s">
        <v>89</v>
      </c>
      <c r="H3307" s="6" t="s">
        <v>18</v>
      </c>
      <c r="I3307" s="8">
        <v>0.5</v>
      </c>
      <c r="J3307" s="9">
        <v>1750</v>
      </c>
      <c r="K3307" s="10">
        <f t="shared" si="24"/>
        <v>875</v>
      </c>
      <c r="L3307" s="10">
        <f t="shared" si="25"/>
        <v>306.25</v>
      </c>
      <c r="M3307" s="11">
        <v>0.35</v>
      </c>
      <c r="O3307" s="16"/>
      <c r="P3307" s="14"/>
      <c r="Q3307" s="12"/>
      <c r="R3307" s="13"/>
    </row>
    <row r="3308" spans="1:18" ht="15.75" customHeight="1">
      <c r="A3308" s="1"/>
      <c r="B3308" s="6" t="s">
        <v>14</v>
      </c>
      <c r="C3308" s="6">
        <v>1185732</v>
      </c>
      <c r="D3308" s="7">
        <v>44521</v>
      </c>
      <c r="E3308" s="6" t="s">
        <v>15</v>
      </c>
      <c r="F3308" s="6" t="s">
        <v>114</v>
      </c>
      <c r="G3308" s="6" t="s">
        <v>89</v>
      </c>
      <c r="H3308" s="6" t="s">
        <v>19</v>
      </c>
      <c r="I3308" s="8">
        <v>0.5</v>
      </c>
      <c r="J3308" s="9">
        <v>1700</v>
      </c>
      <c r="K3308" s="10">
        <f t="shared" si="24"/>
        <v>850</v>
      </c>
      <c r="L3308" s="10">
        <f t="shared" si="25"/>
        <v>297.5</v>
      </c>
      <c r="M3308" s="11">
        <v>0.35</v>
      </c>
      <c r="O3308" s="16"/>
      <c r="P3308" s="14"/>
      <c r="Q3308" s="12"/>
      <c r="R3308" s="13"/>
    </row>
    <row r="3309" spans="1:18" ht="15.75" customHeight="1">
      <c r="A3309" s="1"/>
      <c r="B3309" s="6" t="s">
        <v>14</v>
      </c>
      <c r="C3309" s="6">
        <v>1185732</v>
      </c>
      <c r="D3309" s="7">
        <v>44521</v>
      </c>
      <c r="E3309" s="6" t="s">
        <v>15</v>
      </c>
      <c r="F3309" s="6" t="s">
        <v>114</v>
      </c>
      <c r="G3309" s="6" t="s">
        <v>89</v>
      </c>
      <c r="H3309" s="6" t="s">
        <v>20</v>
      </c>
      <c r="I3309" s="8">
        <v>0.5</v>
      </c>
      <c r="J3309" s="9">
        <v>1500</v>
      </c>
      <c r="K3309" s="10">
        <f t="shared" si="24"/>
        <v>750</v>
      </c>
      <c r="L3309" s="10">
        <f t="shared" si="25"/>
        <v>262.5</v>
      </c>
      <c r="M3309" s="11">
        <v>0.35</v>
      </c>
      <c r="O3309" s="16"/>
      <c r="P3309" s="14"/>
      <c r="Q3309" s="12"/>
      <c r="R3309" s="13"/>
    </row>
    <row r="3310" spans="1:18" ht="15.75" customHeight="1">
      <c r="A3310" s="1"/>
      <c r="B3310" s="6" t="s">
        <v>14</v>
      </c>
      <c r="C3310" s="6">
        <v>1185732</v>
      </c>
      <c r="D3310" s="7">
        <v>44521</v>
      </c>
      <c r="E3310" s="6" t="s">
        <v>15</v>
      </c>
      <c r="F3310" s="6" t="s">
        <v>114</v>
      </c>
      <c r="G3310" s="6" t="s">
        <v>89</v>
      </c>
      <c r="H3310" s="6" t="s">
        <v>21</v>
      </c>
      <c r="I3310" s="8">
        <v>0.6</v>
      </c>
      <c r="J3310" s="9">
        <v>1250</v>
      </c>
      <c r="K3310" s="10">
        <f t="shared" si="24"/>
        <v>750</v>
      </c>
      <c r="L3310" s="10">
        <f t="shared" si="25"/>
        <v>225</v>
      </c>
      <c r="M3310" s="11">
        <v>0.3</v>
      </c>
      <c r="O3310" s="16"/>
      <c r="P3310" s="14"/>
      <c r="Q3310" s="12"/>
      <c r="R3310" s="13"/>
    </row>
    <row r="3311" spans="1:18" ht="15.75" customHeight="1">
      <c r="A3311" s="1"/>
      <c r="B3311" s="6" t="s">
        <v>14</v>
      </c>
      <c r="C3311" s="6">
        <v>1185732</v>
      </c>
      <c r="D3311" s="7">
        <v>44521</v>
      </c>
      <c r="E3311" s="6" t="s">
        <v>15</v>
      </c>
      <c r="F3311" s="6" t="s">
        <v>114</v>
      </c>
      <c r="G3311" s="6" t="s">
        <v>89</v>
      </c>
      <c r="H3311" s="6" t="s">
        <v>22</v>
      </c>
      <c r="I3311" s="8">
        <v>0.64999999999999991</v>
      </c>
      <c r="J3311" s="9">
        <v>2250</v>
      </c>
      <c r="K3311" s="10">
        <f t="shared" si="24"/>
        <v>1462.4999999999998</v>
      </c>
      <c r="L3311" s="10">
        <f t="shared" si="25"/>
        <v>438.74999999999994</v>
      </c>
      <c r="M3311" s="11">
        <v>0.3</v>
      </c>
      <c r="O3311" s="16"/>
      <c r="P3311" s="14"/>
      <c r="Q3311" s="12"/>
      <c r="R3311" s="13"/>
    </row>
    <row r="3312" spans="1:18" ht="15.75" customHeight="1">
      <c r="A3312" s="1"/>
      <c r="B3312" s="6" t="s">
        <v>14</v>
      </c>
      <c r="C3312" s="6">
        <v>1185732</v>
      </c>
      <c r="D3312" s="7">
        <v>44550</v>
      </c>
      <c r="E3312" s="6" t="s">
        <v>15</v>
      </c>
      <c r="F3312" s="6" t="s">
        <v>114</v>
      </c>
      <c r="G3312" s="6" t="s">
        <v>89</v>
      </c>
      <c r="H3312" s="6" t="s">
        <v>17</v>
      </c>
      <c r="I3312" s="8">
        <v>0.6</v>
      </c>
      <c r="J3312" s="9">
        <v>4500</v>
      </c>
      <c r="K3312" s="10">
        <f t="shared" si="24"/>
        <v>2700</v>
      </c>
      <c r="L3312" s="10">
        <f t="shared" si="25"/>
        <v>1080</v>
      </c>
      <c r="M3312" s="11">
        <v>0.4</v>
      </c>
      <c r="O3312" s="16"/>
      <c r="P3312" s="14"/>
      <c r="Q3312" s="12"/>
      <c r="R3312" s="13"/>
    </row>
    <row r="3313" spans="1:18" ht="15.75" customHeight="1">
      <c r="A3313" s="1"/>
      <c r="B3313" s="6" t="s">
        <v>14</v>
      </c>
      <c r="C3313" s="6">
        <v>1185732</v>
      </c>
      <c r="D3313" s="7">
        <v>44550</v>
      </c>
      <c r="E3313" s="6" t="s">
        <v>15</v>
      </c>
      <c r="F3313" s="6" t="s">
        <v>114</v>
      </c>
      <c r="G3313" s="6" t="s">
        <v>89</v>
      </c>
      <c r="H3313" s="6" t="s">
        <v>18</v>
      </c>
      <c r="I3313" s="8">
        <v>0.5</v>
      </c>
      <c r="J3313" s="9">
        <v>2500</v>
      </c>
      <c r="K3313" s="10">
        <f t="shared" si="24"/>
        <v>1250</v>
      </c>
      <c r="L3313" s="10">
        <f t="shared" si="25"/>
        <v>437.5</v>
      </c>
      <c r="M3313" s="11">
        <v>0.35</v>
      </c>
      <c r="O3313" s="16"/>
      <c r="P3313" s="14"/>
      <c r="Q3313" s="12"/>
      <c r="R3313" s="13"/>
    </row>
    <row r="3314" spans="1:18" ht="15.75" customHeight="1">
      <c r="A3314" s="1"/>
      <c r="B3314" s="6" t="s">
        <v>14</v>
      </c>
      <c r="C3314" s="6">
        <v>1185732</v>
      </c>
      <c r="D3314" s="7">
        <v>44550</v>
      </c>
      <c r="E3314" s="6" t="s">
        <v>15</v>
      </c>
      <c r="F3314" s="6" t="s">
        <v>114</v>
      </c>
      <c r="G3314" s="6" t="s">
        <v>89</v>
      </c>
      <c r="H3314" s="6" t="s">
        <v>19</v>
      </c>
      <c r="I3314" s="8">
        <v>0.5</v>
      </c>
      <c r="J3314" s="9">
        <v>2250</v>
      </c>
      <c r="K3314" s="10">
        <f t="shared" si="24"/>
        <v>1125</v>
      </c>
      <c r="L3314" s="10">
        <f t="shared" si="25"/>
        <v>393.75</v>
      </c>
      <c r="M3314" s="11">
        <v>0.35</v>
      </c>
      <c r="O3314" s="16"/>
      <c r="P3314" s="14"/>
      <c r="Q3314" s="12"/>
      <c r="R3314" s="13"/>
    </row>
    <row r="3315" spans="1:18" ht="15.75" customHeight="1">
      <c r="A3315" s="1"/>
      <c r="B3315" s="6" t="s">
        <v>14</v>
      </c>
      <c r="C3315" s="6">
        <v>1185732</v>
      </c>
      <c r="D3315" s="7">
        <v>44550</v>
      </c>
      <c r="E3315" s="6" t="s">
        <v>15</v>
      </c>
      <c r="F3315" s="6" t="s">
        <v>114</v>
      </c>
      <c r="G3315" s="6" t="s">
        <v>89</v>
      </c>
      <c r="H3315" s="6" t="s">
        <v>20</v>
      </c>
      <c r="I3315" s="8">
        <v>0.5</v>
      </c>
      <c r="J3315" s="9">
        <v>1750</v>
      </c>
      <c r="K3315" s="10">
        <f t="shared" si="24"/>
        <v>875</v>
      </c>
      <c r="L3315" s="10">
        <f t="shared" si="25"/>
        <v>306.25</v>
      </c>
      <c r="M3315" s="11">
        <v>0.35</v>
      </c>
      <c r="O3315" s="16"/>
      <c r="P3315" s="14"/>
      <c r="Q3315" s="12"/>
      <c r="R3315" s="13"/>
    </row>
    <row r="3316" spans="1:18" ht="15.75" customHeight="1">
      <c r="A3316" s="1"/>
      <c r="B3316" s="6" t="s">
        <v>14</v>
      </c>
      <c r="C3316" s="6">
        <v>1185732</v>
      </c>
      <c r="D3316" s="7">
        <v>44550</v>
      </c>
      <c r="E3316" s="6" t="s">
        <v>15</v>
      </c>
      <c r="F3316" s="6" t="s">
        <v>114</v>
      </c>
      <c r="G3316" s="6" t="s">
        <v>89</v>
      </c>
      <c r="H3316" s="6" t="s">
        <v>21</v>
      </c>
      <c r="I3316" s="8">
        <v>0.6</v>
      </c>
      <c r="J3316" s="9">
        <v>1750</v>
      </c>
      <c r="K3316" s="10">
        <f t="shared" si="24"/>
        <v>1050</v>
      </c>
      <c r="L3316" s="10">
        <f t="shared" si="25"/>
        <v>315</v>
      </c>
      <c r="M3316" s="11">
        <v>0.3</v>
      </c>
      <c r="O3316" s="16"/>
      <c r="P3316" s="14"/>
      <c r="Q3316" s="12"/>
      <c r="R3316" s="13"/>
    </row>
    <row r="3317" spans="1:18" ht="15.75" customHeight="1">
      <c r="A3317" s="1"/>
      <c r="B3317" s="6" t="s">
        <v>14</v>
      </c>
      <c r="C3317" s="6">
        <v>1185732</v>
      </c>
      <c r="D3317" s="7">
        <v>44550</v>
      </c>
      <c r="E3317" s="6" t="s">
        <v>15</v>
      </c>
      <c r="F3317" s="6" t="s">
        <v>114</v>
      </c>
      <c r="G3317" s="6" t="s">
        <v>89</v>
      </c>
      <c r="H3317" s="6" t="s">
        <v>22</v>
      </c>
      <c r="I3317" s="8">
        <v>0.64999999999999991</v>
      </c>
      <c r="J3317" s="9">
        <v>2750</v>
      </c>
      <c r="K3317" s="10">
        <f t="shared" si="24"/>
        <v>1787.4999999999998</v>
      </c>
      <c r="L3317" s="10">
        <f t="shared" si="25"/>
        <v>536.24999999999989</v>
      </c>
      <c r="M3317" s="11">
        <v>0.3</v>
      </c>
      <c r="O3317" s="16"/>
      <c r="P3317" s="14"/>
      <c r="Q3317" s="12"/>
      <c r="R3317" s="13"/>
    </row>
    <row r="3318" spans="1:18" ht="15.75" customHeight="1">
      <c r="A3318" s="1" t="s">
        <v>39</v>
      </c>
      <c r="B3318" s="6" t="s">
        <v>14</v>
      </c>
      <c r="C3318" s="6">
        <v>1185732</v>
      </c>
      <c r="D3318" s="7">
        <v>44213</v>
      </c>
      <c r="E3318" s="6" t="s">
        <v>15</v>
      </c>
      <c r="F3318" s="6" t="s">
        <v>115</v>
      </c>
      <c r="G3318" s="6" t="s">
        <v>116</v>
      </c>
      <c r="H3318" s="6" t="s">
        <v>17</v>
      </c>
      <c r="I3318" s="8">
        <v>0.4</v>
      </c>
      <c r="J3318" s="9">
        <v>5250</v>
      </c>
      <c r="K3318" s="10">
        <f t="shared" si="24"/>
        <v>2100</v>
      </c>
      <c r="L3318" s="10">
        <f t="shared" si="25"/>
        <v>735</v>
      </c>
      <c r="M3318" s="11">
        <v>0.35</v>
      </c>
      <c r="O3318" s="16"/>
      <c r="P3318" s="14"/>
      <c r="Q3318" s="12"/>
      <c r="R3318" s="13"/>
    </row>
    <row r="3319" spans="1:18" ht="15.75" customHeight="1">
      <c r="A3319" s="1"/>
      <c r="B3319" s="6" t="s">
        <v>14</v>
      </c>
      <c r="C3319" s="6">
        <v>1185732</v>
      </c>
      <c r="D3319" s="7">
        <v>44213</v>
      </c>
      <c r="E3319" s="6" t="s">
        <v>15</v>
      </c>
      <c r="F3319" s="6" t="s">
        <v>115</v>
      </c>
      <c r="G3319" s="6" t="s">
        <v>116</v>
      </c>
      <c r="H3319" s="6" t="s">
        <v>18</v>
      </c>
      <c r="I3319" s="8">
        <v>0.4</v>
      </c>
      <c r="J3319" s="9">
        <v>3250</v>
      </c>
      <c r="K3319" s="10">
        <f t="shared" si="24"/>
        <v>1300</v>
      </c>
      <c r="L3319" s="10">
        <f t="shared" si="25"/>
        <v>454.99999999999994</v>
      </c>
      <c r="M3319" s="11">
        <v>0.35</v>
      </c>
      <c r="O3319" s="16"/>
      <c r="P3319" s="14"/>
      <c r="Q3319" s="12"/>
      <c r="R3319" s="13"/>
    </row>
    <row r="3320" spans="1:18" ht="15.75" customHeight="1">
      <c r="A3320" s="1"/>
      <c r="B3320" s="6" t="s">
        <v>14</v>
      </c>
      <c r="C3320" s="6">
        <v>1185732</v>
      </c>
      <c r="D3320" s="7">
        <v>44213</v>
      </c>
      <c r="E3320" s="6" t="s">
        <v>15</v>
      </c>
      <c r="F3320" s="6" t="s">
        <v>115</v>
      </c>
      <c r="G3320" s="6" t="s">
        <v>116</v>
      </c>
      <c r="H3320" s="6" t="s">
        <v>19</v>
      </c>
      <c r="I3320" s="8">
        <v>0.30000000000000004</v>
      </c>
      <c r="J3320" s="9">
        <v>3250</v>
      </c>
      <c r="K3320" s="10">
        <f t="shared" si="24"/>
        <v>975.00000000000011</v>
      </c>
      <c r="L3320" s="10">
        <f t="shared" si="25"/>
        <v>390.00000000000006</v>
      </c>
      <c r="M3320" s="11">
        <v>0.4</v>
      </c>
      <c r="O3320" s="16"/>
      <c r="P3320" s="14"/>
      <c r="Q3320" s="12"/>
      <c r="R3320" s="13"/>
    </row>
    <row r="3321" spans="1:18" ht="15.75" customHeight="1">
      <c r="A3321" s="1"/>
      <c r="B3321" s="6" t="s">
        <v>14</v>
      </c>
      <c r="C3321" s="6">
        <v>1185732</v>
      </c>
      <c r="D3321" s="7">
        <v>44213</v>
      </c>
      <c r="E3321" s="6" t="s">
        <v>15</v>
      </c>
      <c r="F3321" s="6" t="s">
        <v>115</v>
      </c>
      <c r="G3321" s="6" t="s">
        <v>116</v>
      </c>
      <c r="H3321" s="6" t="s">
        <v>20</v>
      </c>
      <c r="I3321" s="8">
        <v>0.35</v>
      </c>
      <c r="J3321" s="9">
        <v>1750</v>
      </c>
      <c r="K3321" s="10">
        <f t="shared" ref="K3321:K3575" si="26">I3321*J3321</f>
        <v>612.5</v>
      </c>
      <c r="L3321" s="10">
        <f t="shared" ref="L3321:L3575" si="27">K3321*M3321</f>
        <v>245</v>
      </c>
      <c r="M3321" s="11">
        <v>0.4</v>
      </c>
      <c r="O3321" s="16"/>
      <c r="P3321" s="14"/>
      <c r="Q3321" s="12"/>
      <c r="R3321" s="13"/>
    </row>
    <row r="3322" spans="1:18" ht="15.75" customHeight="1">
      <c r="A3322" s="1"/>
      <c r="B3322" s="6" t="s">
        <v>14</v>
      </c>
      <c r="C3322" s="6">
        <v>1185732</v>
      </c>
      <c r="D3322" s="7">
        <v>44213</v>
      </c>
      <c r="E3322" s="6" t="s">
        <v>15</v>
      </c>
      <c r="F3322" s="6" t="s">
        <v>115</v>
      </c>
      <c r="G3322" s="6" t="s">
        <v>116</v>
      </c>
      <c r="H3322" s="6" t="s">
        <v>21</v>
      </c>
      <c r="I3322" s="8">
        <v>0.5</v>
      </c>
      <c r="J3322" s="9">
        <v>2250</v>
      </c>
      <c r="K3322" s="10">
        <f t="shared" si="26"/>
        <v>1125</v>
      </c>
      <c r="L3322" s="10">
        <f t="shared" si="27"/>
        <v>337.5</v>
      </c>
      <c r="M3322" s="11">
        <v>0.3</v>
      </c>
      <c r="O3322" s="16"/>
      <c r="P3322" s="14"/>
      <c r="Q3322" s="12"/>
      <c r="R3322" s="13"/>
    </row>
    <row r="3323" spans="1:18" ht="15.75" customHeight="1">
      <c r="A3323" s="1"/>
      <c r="B3323" s="6" t="s">
        <v>14</v>
      </c>
      <c r="C3323" s="6">
        <v>1185732</v>
      </c>
      <c r="D3323" s="7">
        <v>44213</v>
      </c>
      <c r="E3323" s="6" t="s">
        <v>15</v>
      </c>
      <c r="F3323" s="6" t="s">
        <v>115</v>
      </c>
      <c r="G3323" s="6" t="s">
        <v>116</v>
      </c>
      <c r="H3323" s="6" t="s">
        <v>22</v>
      </c>
      <c r="I3323" s="8">
        <v>0.4</v>
      </c>
      <c r="J3323" s="9">
        <v>3250</v>
      </c>
      <c r="K3323" s="10">
        <f t="shared" si="26"/>
        <v>1300</v>
      </c>
      <c r="L3323" s="10">
        <f t="shared" si="27"/>
        <v>520</v>
      </c>
      <c r="M3323" s="11">
        <v>0.4</v>
      </c>
      <c r="O3323" s="16"/>
      <c r="P3323" s="14"/>
      <c r="Q3323" s="12"/>
      <c r="R3323" s="13"/>
    </row>
    <row r="3324" spans="1:18" ht="15.75" customHeight="1">
      <c r="A3324" s="1"/>
      <c r="B3324" s="6" t="s">
        <v>14</v>
      </c>
      <c r="C3324" s="6">
        <v>1185732</v>
      </c>
      <c r="D3324" s="7">
        <v>44242</v>
      </c>
      <c r="E3324" s="6" t="s">
        <v>15</v>
      </c>
      <c r="F3324" s="6" t="s">
        <v>115</v>
      </c>
      <c r="G3324" s="6" t="s">
        <v>116</v>
      </c>
      <c r="H3324" s="6" t="s">
        <v>17</v>
      </c>
      <c r="I3324" s="8">
        <v>0.4</v>
      </c>
      <c r="J3324" s="9">
        <v>5750</v>
      </c>
      <c r="K3324" s="10">
        <f t="shared" si="26"/>
        <v>2300</v>
      </c>
      <c r="L3324" s="10">
        <f t="shared" si="27"/>
        <v>805</v>
      </c>
      <c r="M3324" s="11">
        <v>0.35</v>
      </c>
      <c r="O3324" s="16"/>
      <c r="P3324" s="14"/>
      <c r="Q3324" s="12"/>
      <c r="R3324" s="13"/>
    </row>
    <row r="3325" spans="1:18" ht="15.75" customHeight="1">
      <c r="A3325" s="1"/>
      <c r="B3325" s="6" t="s">
        <v>14</v>
      </c>
      <c r="C3325" s="6">
        <v>1185732</v>
      </c>
      <c r="D3325" s="7">
        <v>44242</v>
      </c>
      <c r="E3325" s="6" t="s">
        <v>15</v>
      </c>
      <c r="F3325" s="6" t="s">
        <v>115</v>
      </c>
      <c r="G3325" s="6" t="s">
        <v>116</v>
      </c>
      <c r="H3325" s="6" t="s">
        <v>18</v>
      </c>
      <c r="I3325" s="8">
        <v>0.4</v>
      </c>
      <c r="J3325" s="9">
        <v>2250</v>
      </c>
      <c r="K3325" s="10">
        <f t="shared" si="26"/>
        <v>900</v>
      </c>
      <c r="L3325" s="10">
        <f t="shared" si="27"/>
        <v>315</v>
      </c>
      <c r="M3325" s="11">
        <v>0.35</v>
      </c>
      <c r="O3325" s="16"/>
      <c r="P3325" s="14"/>
      <c r="Q3325" s="12"/>
      <c r="R3325" s="13"/>
    </row>
    <row r="3326" spans="1:18" ht="15.75" customHeight="1">
      <c r="A3326" s="1"/>
      <c r="B3326" s="6" t="s">
        <v>14</v>
      </c>
      <c r="C3326" s="6">
        <v>1185732</v>
      </c>
      <c r="D3326" s="7">
        <v>44242</v>
      </c>
      <c r="E3326" s="6" t="s">
        <v>15</v>
      </c>
      <c r="F3326" s="6" t="s">
        <v>115</v>
      </c>
      <c r="G3326" s="6" t="s">
        <v>116</v>
      </c>
      <c r="H3326" s="6" t="s">
        <v>19</v>
      </c>
      <c r="I3326" s="8">
        <v>0.30000000000000004</v>
      </c>
      <c r="J3326" s="9">
        <v>2750</v>
      </c>
      <c r="K3326" s="10">
        <f t="shared" si="26"/>
        <v>825.00000000000011</v>
      </c>
      <c r="L3326" s="10">
        <f t="shared" si="27"/>
        <v>330.00000000000006</v>
      </c>
      <c r="M3326" s="11">
        <v>0.4</v>
      </c>
      <c r="O3326" s="16"/>
      <c r="P3326" s="14"/>
      <c r="Q3326" s="12"/>
      <c r="R3326" s="13"/>
    </row>
    <row r="3327" spans="1:18" ht="15.75" customHeight="1">
      <c r="A3327" s="1"/>
      <c r="B3327" s="6" t="s">
        <v>14</v>
      </c>
      <c r="C3327" s="6">
        <v>1185732</v>
      </c>
      <c r="D3327" s="7">
        <v>44242</v>
      </c>
      <c r="E3327" s="6" t="s">
        <v>15</v>
      </c>
      <c r="F3327" s="6" t="s">
        <v>115</v>
      </c>
      <c r="G3327" s="6" t="s">
        <v>116</v>
      </c>
      <c r="H3327" s="6" t="s">
        <v>20</v>
      </c>
      <c r="I3327" s="8">
        <v>0.35</v>
      </c>
      <c r="J3327" s="9">
        <v>1500</v>
      </c>
      <c r="K3327" s="10">
        <f t="shared" si="26"/>
        <v>525</v>
      </c>
      <c r="L3327" s="10">
        <f t="shared" si="27"/>
        <v>210</v>
      </c>
      <c r="M3327" s="11">
        <v>0.4</v>
      </c>
      <c r="O3327" s="16"/>
      <c r="P3327" s="14"/>
      <c r="Q3327" s="12"/>
      <c r="R3327" s="13"/>
    </row>
    <row r="3328" spans="1:18" ht="15.75" customHeight="1">
      <c r="A3328" s="1"/>
      <c r="B3328" s="6" t="s">
        <v>14</v>
      </c>
      <c r="C3328" s="6">
        <v>1185732</v>
      </c>
      <c r="D3328" s="7">
        <v>44242</v>
      </c>
      <c r="E3328" s="6" t="s">
        <v>15</v>
      </c>
      <c r="F3328" s="6" t="s">
        <v>115</v>
      </c>
      <c r="G3328" s="6" t="s">
        <v>116</v>
      </c>
      <c r="H3328" s="6" t="s">
        <v>21</v>
      </c>
      <c r="I3328" s="8">
        <v>0.5</v>
      </c>
      <c r="J3328" s="9">
        <v>2250</v>
      </c>
      <c r="K3328" s="10">
        <f t="shared" si="26"/>
        <v>1125</v>
      </c>
      <c r="L3328" s="10">
        <f t="shared" si="27"/>
        <v>337.5</v>
      </c>
      <c r="M3328" s="11">
        <v>0.3</v>
      </c>
      <c r="O3328" s="16"/>
      <c r="P3328" s="14"/>
      <c r="Q3328" s="12"/>
      <c r="R3328" s="13"/>
    </row>
    <row r="3329" spans="1:18" ht="15.75" customHeight="1">
      <c r="A3329" s="1"/>
      <c r="B3329" s="6" t="s">
        <v>14</v>
      </c>
      <c r="C3329" s="6">
        <v>1185732</v>
      </c>
      <c r="D3329" s="7">
        <v>44242</v>
      </c>
      <c r="E3329" s="6" t="s">
        <v>15</v>
      </c>
      <c r="F3329" s="6" t="s">
        <v>115</v>
      </c>
      <c r="G3329" s="6" t="s">
        <v>116</v>
      </c>
      <c r="H3329" s="6" t="s">
        <v>22</v>
      </c>
      <c r="I3329" s="8">
        <v>0.4</v>
      </c>
      <c r="J3329" s="9">
        <v>3250</v>
      </c>
      <c r="K3329" s="10">
        <f t="shared" si="26"/>
        <v>1300</v>
      </c>
      <c r="L3329" s="10">
        <f t="shared" si="27"/>
        <v>520</v>
      </c>
      <c r="M3329" s="11">
        <v>0.4</v>
      </c>
      <c r="O3329" s="16"/>
      <c r="P3329" s="14"/>
      <c r="Q3329" s="12"/>
      <c r="R3329" s="13"/>
    </row>
    <row r="3330" spans="1:18" ht="15.75" customHeight="1">
      <c r="A3330" s="1"/>
      <c r="B3330" s="6" t="s">
        <v>14</v>
      </c>
      <c r="C3330" s="6">
        <v>1185732</v>
      </c>
      <c r="D3330" s="7">
        <v>44268</v>
      </c>
      <c r="E3330" s="6" t="s">
        <v>15</v>
      </c>
      <c r="F3330" s="6" t="s">
        <v>115</v>
      </c>
      <c r="G3330" s="6" t="s">
        <v>116</v>
      </c>
      <c r="H3330" s="6" t="s">
        <v>17</v>
      </c>
      <c r="I3330" s="8">
        <v>0.4</v>
      </c>
      <c r="J3330" s="9">
        <v>5450</v>
      </c>
      <c r="K3330" s="10">
        <f t="shared" si="26"/>
        <v>2180</v>
      </c>
      <c r="L3330" s="10">
        <f t="shared" si="27"/>
        <v>763</v>
      </c>
      <c r="M3330" s="11">
        <v>0.35</v>
      </c>
      <c r="O3330" s="16"/>
      <c r="P3330" s="14"/>
      <c r="Q3330" s="12"/>
      <c r="R3330" s="13"/>
    </row>
    <row r="3331" spans="1:18" ht="15.75" customHeight="1">
      <c r="A3331" s="1"/>
      <c r="B3331" s="6" t="s">
        <v>14</v>
      </c>
      <c r="C3331" s="6">
        <v>1185732</v>
      </c>
      <c r="D3331" s="7">
        <v>44268</v>
      </c>
      <c r="E3331" s="6" t="s">
        <v>15</v>
      </c>
      <c r="F3331" s="6" t="s">
        <v>115</v>
      </c>
      <c r="G3331" s="6" t="s">
        <v>116</v>
      </c>
      <c r="H3331" s="6" t="s">
        <v>18</v>
      </c>
      <c r="I3331" s="8">
        <v>0.4</v>
      </c>
      <c r="J3331" s="9">
        <v>2500</v>
      </c>
      <c r="K3331" s="10">
        <f t="shared" si="26"/>
        <v>1000</v>
      </c>
      <c r="L3331" s="10">
        <f t="shared" si="27"/>
        <v>350</v>
      </c>
      <c r="M3331" s="11">
        <v>0.35</v>
      </c>
      <c r="O3331" s="16"/>
      <c r="P3331" s="14"/>
      <c r="Q3331" s="12"/>
      <c r="R3331" s="13"/>
    </row>
    <row r="3332" spans="1:18" ht="15.75" customHeight="1">
      <c r="A3332" s="1"/>
      <c r="B3332" s="6" t="s">
        <v>14</v>
      </c>
      <c r="C3332" s="6">
        <v>1185732</v>
      </c>
      <c r="D3332" s="7">
        <v>44268</v>
      </c>
      <c r="E3332" s="6" t="s">
        <v>15</v>
      </c>
      <c r="F3332" s="6" t="s">
        <v>115</v>
      </c>
      <c r="G3332" s="6" t="s">
        <v>116</v>
      </c>
      <c r="H3332" s="6" t="s">
        <v>19</v>
      </c>
      <c r="I3332" s="8">
        <v>0.30000000000000004</v>
      </c>
      <c r="J3332" s="9">
        <v>2750</v>
      </c>
      <c r="K3332" s="10">
        <f t="shared" si="26"/>
        <v>825.00000000000011</v>
      </c>
      <c r="L3332" s="10">
        <f t="shared" si="27"/>
        <v>330.00000000000006</v>
      </c>
      <c r="M3332" s="11">
        <v>0.4</v>
      </c>
      <c r="O3332" s="16"/>
      <c r="P3332" s="14"/>
      <c r="Q3332" s="12"/>
      <c r="R3332" s="13"/>
    </row>
    <row r="3333" spans="1:18" ht="15.75" customHeight="1">
      <c r="A3333" s="1"/>
      <c r="B3333" s="6" t="s">
        <v>14</v>
      </c>
      <c r="C3333" s="6">
        <v>1185732</v>
      </c>
      <c r="D3333" s="7">
        <v>44268</v>
      </c>
      <c r="E3333" s="6" t="s">
        <v>15</v>
      </c>
      <c r="F3333" s="6" t="s">
        <v>115</v>
      </c>
      <c r="G3333" s="6" t="s">
        <v>116</v>
      </c>
      <c r="H3333" s="6" t="s">
        <v>20</v>
      </c>
      <c r="I3333" s="8">
        <v>0.35</v>
      </c>
      <c r="J3333" s="9">
        <v>1250</v>
      </c>
      <c r="K3333" s="10">
        <f t="shared" si="26"/>
        <v>437.5</v>
      </c>
      <c r="L3333" s="10">
        <f t="shared" si="27"/>
        <v>175</v>
      </c>
      <c r="M3333" s="11">
        <v>0.4</v>
      </c>
      <c r="O3333" s="16"/>
      <c r="P3333" s="14"/>
      <c r="Q3333" s="12"/>
      <c r="R3333" s="13"/>
    </row>
    <row r="3334" spans="1:18" ht="15.75" customHeight="1">
      <c r="A3334" s="1"/>
      <c r="B3334" s="6" t="s">
        <v>14</v>
      </c>
      <c r="C3334" s="6">
        <v>1185732</v>
      </c>
      <c r="D3334" s="7">
        <v>44268</v>
      </c>
      <c r="E3334" s="6" t="s">
        <v>15</v>
      </c>
      <c r="F3334" s="6" t="s">
        <v>115</v>
      </c>
      <c r="G3334" s="6" t="s">
        <v>116</v>
      </c>
      <c r="H3334" s="6" t="s">
        <v>21</v>
      </c>
      <c r="I3334" s="8">
        <v>0.5</v>
      </c>
      <c r="J3334" s="9">
        <v>1750</v>
      </c>
      <c r="K3334" s="10">
        <f t="shared" si="26"/>
        <v>875</v>
      </c>
      <c r="L3334" s="10">
        <f t="shared" si="27"/>
        <v>262.5</v>
      </c>
      <c r="M3334" s="11">
        <v>0.3</v>
      </c>
      <c r="O3334" s="16"/>
      <c r="P3334" s="14"/>
      <c r="Q3334" s="12"/>
      <c r="R3334" s="13"/>
    </row>
    <row r="3335" spans="1:18" ht="15.75" customHeight="1">
      <c r="A3335" s="1"/>
      <c r="B3335" s="6" t="s">
        <v>14</v>
      </c>
      <c r="C3335" s="6">
        <v>1185732</v>
      </c>
      <c r="D3335" s="7">
        <v>44268</v>
      </c>
      <c r="E3335" s="6" t="s">
        <v>15</v>
      </c>
      <c r="F3335" s="6" t="s">
        <v>115</v>
      </c>
      <c r="G3335" s="6" t="s">
        <v>116</v>
      </c>
      <c r="H3335" s="6" t="s">
        <v>22</v>
      </c>
      <c r="I3335" s="8">
        <v>0.4</v>
      </c>
      <c r="J3335" s="9">
        <v>2750</v>
      </c>
      <c r="K3335" s="10">
        <f t="shared" si="26"/>
        <v>1100</v>
      </c>
      <c r="L3335" s="10">
        <f t="shared" si="27"/>
        <v>440</v>
      </c>
      <c r="M3335" s="11">
        <v>0.4</v>
      </c>
      <c r="O3335" s="16"/>
      <c r="P3335" s="14"/>
      <c r="Q3335" s="12"/>
      <c r="R3335" s="13"/>
    </row>
    <row r="3336" spans="1:18" ht="15.75" customHeight="1">
      <c r="A3336" s="1"/>
      <c r="B3336" s="6" t="s">
        <v>14</v>
      </c>
      <c r="C3336" s="6">
        <v>1185732</v>
      </c>
      <c r="D3336" s="7">
        <v>44300</v>
      </c>
      <c r="E3336" s="6" t="s">
        <v>15</v>
      </c>
      <c r="F3336" s="6" t="s">
        <v>115</v>
      </c>
      <c r="G3336" s="6" t="s">
        <v>116</v>
      </c>
      <c r="H3336" s="6" t="s">
        <v>17</v>
      </c>
      <c r="I3336" s="8">
        <v>0.4</v>
      </c>
      <c r="J3336" s="9">
        <v>5250</v>
      </c>
      <c r="K3336" s="10">
        <f t="shared" si="26"/>
        <v>2100</v>
      </c>
      <c r="L3336" s="10">
        <f t="shared" si="27"/>
        <v>735</v>
      </c>
      <c r="M3336" s="11">
        <v>0.35</v>
      </c>
      <c r="O3336" s="16"/>
      <c r="P3336" s="14"/>
      <c r="Q3336" s="12"/>
      <c r="R3336" s="13"/>
    </row>
    <row r="3337" spans="1:18" ht="15.75" customHeight="1">
      <c r="A3337" s="1"/>
      <c r="B3337" s="6" t="s">
        <v>14</v>
      </c>
      <c r="C3337" s="6">
        <v>1185732</v>
      </c>
      <c r="D3337" s="7">
        <v>44300</v>
      </c>
      <c r="E3337" s="6" t="s">
        <v>15</v>
      </c>
      <c r="F3337" s="6" t="s">
        <v>115</v>
      </c>
      <c r="G3337" s="6" t="s">
        <v>116</v>
      </c>
      <c r="H3337" s="6" t="s">
        <v>18</v>
      </c>
      <c r="I3337" s="8">
        <v>0.4</v>
      </c>
      <c r="J3337" s="9">
        <v>2250</v>
      </c>
      <c r="K3337" s="10">
        <f t="shared" si="26"/>
        <v>900</v>
      </c>
      <c r="L3337" s="10">
        <f t="shared" si="27"/>
        <v>315</v>
      </c>
      <c r="M3337" s="11">
        <v>0.35</v>
      </c>
      <c r="O3337" s="16"/>
      <c r="P3337" s="14"/>
      <c r="Q3337" s="12"/>
      <c r="R3337" s="13"/>
    </row>
    <row r="3338" spans="1:18" ht="15.75" customHeight="1">
      <c r="A3338" s="1"/>
      <c r="B3338" s="6" t="s">
        <v>14</v>
      </c>
      <c r="C3338" s="6">
        <v>1185732</v>
      </c>
      <c r="D3338" s="7">
        <v>44300</v>
      </c>
      <c r="E3338" s="6" t="s">
        <v>15</v>
      </c>
      <c r="F3338" s="6" t="s">
        <v>115</v>
      </c>
      <c r="G3338" s="6" t="s">
        <v>116</v>
      </c>
      <c r="H3338" s="6" t="s">
        <v>19</v>
      </c>
      <c r="I3338" s="8">
        <v>0.30000000000000004</v>
      </c>
      <c r="J3338" s="9">
        <v>2250</v>
      </c>
      <c r="K3338" s="10">
        <f t="shared" si="26"/>
        <v>675.00000000000011</v>
      </c>
      <c r="L3338" s="10">
        <f t="shared" si="27"/>
        <v>270.00000000000006</v>
      </c>
      <c r="M3338" s="11">
        <v>0.4</v>
      </c>
      <c r="O3338" s="16"/>
      <c r="P3338" s="14"/>
      <c r="Q3338" s="12"/>
      <c r="R3338" s="13"/>
    </row>
    <row r="3339" spans="1:18" ht="15.75" customHeight="1">
      <c r="A3339" s="1"/>
      <c r="B3339" s="6" t="s">
        <v>14</v>
      </c>
      <c r="C3339" s="6">
        <v>1185732</v>
      </c>
      <c r="D3339" s="7">
        <v>44300</v>
      </c>
      <c r="E3339" s="6" t="s">
        <v>15</v>
      </c>
      <c r="F3339" s="6" t="s">
        <v>115</v>
      </c>
      <c r="G3339" s="6" t="s">
        <v>116</v>
      </c>
      <c r="H3339" s="6" t="s">
        <v>20</v>
      </c>
      <c r="I3339" s="8">
        <v>0.35</v>
      </c>
      <c r="J3339" s="9">
        <v>1500</v>
      </c>
      <c r="K3339" s="10">
        <f t="shared" si="26"/>
        <v>525</v>
      </c>
      <c r="L3339" s="10">
        <f t="shared" si="27"/>
        <v>210</v>
      </c>
      <c r="M3339" s="11">
        <v>0.4</v>
      </c>
      <c r="O3339" s="16"/>
      <c r="P3339" s="14"/>
      <c r="Q3339" s="12"/>
      <c r="R3339" s="13"/>
    </row>
    <row r="3340" spans="1:18" ht="15.75" customHeight="1">
      <c r="A3340" s="1"/>
      <c r="B3340" s="6" t="s">
        <v>14</v>
      </c>
      <c r="C3340" s="6">
        <v>1185732</v>
      </c>
      <c r="D3340" s="7">
        <v>44300</v>
      </c>
      <c r="E3340" s="6" t="s">
        <v>15</v>
      </c>
      <c r="F3340" s="6" t="s">
        <v>115</v>
      </c>
      <c r="G3340" s="6" t="s">
        <v>116</v>
      </c>
      <c r="H3340" s="6" t="s">
        <v>21</v>
      </c>
      <c r="I3340" s="8">
        <v>0.5</v>
      </c>
      <c r="J3340" s="9">
        <v>1500</v>
      </c>
      <c r="K3340" s="10">
        <f t="shared" si="26"/>
        <v>750</v>
      </c>
      <c r="L3340" s="10">
        <f t="shared" si="27"/>
        <v>225</v>
      </c>
      <c r="M3340" s="11">
        <v>0.3</v>
      </c>
      <c r="O3340" s="16"/>
      <c r="P3340" s="14"/>
      <c r="Q3340" s="12"/>
      <c r="R3340" s="13"/>
    </row>
    <row r="3341" spans="1:18" ht="15.75" customHeight="1">
      <c r="A3341" s="1"/>
      <c r="B3341" s="6" t="s">
        <v>14</v>
      </c>
      <c r="C3341" s="6">
        <v>1185732</v>
      </c>
      <c r="D3341" s="7">
        <v>44300</v>
      </c>
      <c r="E3341" s="6" t="s">
        <v>15</v>
      </c>
      <c r="F3341" s="6" t="s">
        <v>115</v>
      </c>
      <c r="G3341" s="6" t="s">
        <v>116</v>
      </c>
      <c r="H3341" s="6" t="s">
        <v>22</v>
      </c>
      <c r="I3341" s="8">
        <v>0.4</v>
      </c>
      <c r="J3341" s="9">
        <v>3000</v>
      </c>
      <c r="K3341" s="10">
        <f t="shared" si="26"/>
        <v>1200</v>
      </c>
      <c r="L3341" s="10">
        <f t="shared" si="27"/>
        <v>480</v>
      </c>
      <c r="M3341" s="11">
        <v>0.4</v>
      </c>
      <c r="O3341" s="16"/>
      <c r="P3341" s="14"/>
      <c r="Q3341" s="12"/>
      <c r="R3341" s="13"/>
    </row>
    <row r="3342" spans="1:18" ht="15.75" customHeight="1">
      <c r="A3342" s="1"/>
      <c r="B3342" s="6" t="s">
        <v>14</v>
      </c>
      <c r="C3342" s="6">
        <v>1185732</v>
      </c>
      <c r="D3342" s="7">
        <v>44329</v>
      </c>
      <c r="E3342" s="6" t="s">
        <v>15</v>
      </c>
      <c r="F3342" s="6" t="s">
        <v>115</v>
      </c>
      <c r="G3342" s="6" t="s">
        <v>116</v>
      </c>
      <c r="H3342" s="6" t="s">
        <v>17</v>
      </c>
      <c r="I3342" s="8">
        <v>0.54999999999999993</v>
      </c>
      <c r="J3342" s="9">
        <v>5700</v>
      </c>
      <c r="K3342" s="10">
        <f t="shared" si="26"/>
        <v>3134.9999999999995</v>
      </c>
      <c r="L3342" s="10">
        <f t="shared" si="27"/>
        <v>1097.2499999999998</v>
      </c>
      <c r="M3342" s="11">
        <v>0.35</v>
      </c>
      <c r="O3342" s="16"/>
      <c r="P3342" s="14"/>
      <c r="Q3342" s="12"/>
      <c r="R3342" s="13"/>
    </row>
    <row r="3343" spans="1:18" ht="15.75" customHeight="1">
      <c r="A3343" s="1"/>
      <c r="B3343" s="6" t="s">
        <v>14</v>
      </c>
      <c r="C3343" s="6">
        <v>1185732</v>
      </c>
      <c r="D3343" s="7">
        <v>44329</v>
      </c>
      <c r="E3343" s="6" t="s">
        <v>15</v>
      </c>
      <c r="F3343" s="6" t="s">
        <v>115</v>
      </c>
      <c r="G3343" s="6" t="s">
        <v>116</v>
      </c>
      <c r="H3343" s="6" t="s">
        <v>18</v>
      </c>
      <c r="I3343" s="8">
        <v>0.5</v>
      </c>
      <c r="J3343" s="9">
        <v>2750</v>
      </c>
      <c r="K3343" s="10">
        <f t="shared" si="26"/>
        <v>1375</v>
      </c>
      <c r="L3343" s="10">
        <f t="shared" si="27"/>
        <v>481.24999999999994</v>
      </c>
      <c r="M3343" s="11">
        <v>0.35</v>
      </c>
      <c r="O3343" s="16"/>
      <c r="P3343" s="14"/>
      <c r="Q3343" s="12"/>
      <c r="R3343" s="13"/>
    </row>
    <row r="3344" spans="1:18" ht="15.75" customHeight="1">
      <c r="A3344" s="1"/>
      <c r="B3344" s="6" t="s">
        <v>14</v>
      </c>
      <c r="C3344" s="6">
        <v>1185732</v>
      </c>
      <c r="D3344" s="7">
        <v>44329</v>
      </c>
      <c r="E3344" s="6" t="s">
        <v>15</v>
      </c>
      <c r="F3344" s="6" t="s">
        <v>115</v>
      </c>
      <c r="G3344" s="6" t="s">
        <v>116</v>
      </c>
      <c r="H3344" s="6" t="s">
        <v>19</v>
      </c>
      <c r="I3344" s="8">
        <v>0.45</v>
      </c>
      <c r="J3344" s="9">
        <v>3000</v>
      </c>
      <c r="K3344" s="10">
        <f t="shared" si="26"/>
        <v>1350</v>
      </c>
      <c r="L3344" s="10">
        <f t="shared" si="27"/>
        <v>540</v>
      </c>
      <c r="M3344" s="11">
        <v>0.4</v>
      </c>
      <c r="O3344" s="16"/>
      <c r="P3344" s="14"/>
      <c r="Q3344" s="12"/>
      <c r="R3344" s="13"/>
    </row>
    <row r="3345" spans="1:18" ht="15.75" customHeight="1">
      <c r="A3345" s="1"/>
      <c r="B3345" s="6" t="s">
        <v>14</v>
      </c>
      <c r="C3345" s="6">
        <v>1185732</v>
      </c>
      <c r="D3345" s="7">
        <v>44329</v>
      </c>
      <c r="E3345" s="6" t="s">
        <v>15</v>
      </c>
      <c r="F3345" s="6" t="s">
        <v>115</v>
      </c>
      <c r="G3345" s="6" t="s">
        <v>116</v>
      </c>
      <c r="H3345" s="6" t="s">
        <v>20</v>
      </c>
      <c r="I3345" s="8">
        <v>0.45</v>
      </c>
      <c r="J3345" s="9">
        <v>2500</v>
      </c>
      <c r="K3345" s="10">
        <f t="shared" si="26"/>
        <v>1125</v>
      </c>
      <c r="L3345" s="10">
        <f t="shared" si="27"/>
        <v>450</v>
      </c>
      <c r="M3345" s="11">
        <v>0.4</v>
      </c>
      <c r="O3345" s="16"/>
      <c r="P3345" s="14"/>
      <c r="Q3345" s="12"/>
      <c r="R3345" s="13"/>
    </row>
    <row r="3346" spans="1:18" ht="15.75" customHeight="1">
      <c r="A3346" s="1"/>
      <c r="B3346" s="6" t="s">
        <v>14</v>
      </c>
      <c r="C3346" s="6">
        <v>1185732</v>
      </c>
      <c r="D3346" s="7">
        <v>44329</v>
      </c>
      <c r="E3346" s="6" t="s">
        <v>15</v>
      </c>
      <c r="F3346" s="6" t="s">
        <v>115</v>
      </c>
      <c r="G3346" s="6" t="s">
        <v>116</v>
      </c>
      <c r="H3346" s="6" t="s">
        <v>21</v>
      </c>
      <c r="I3346" s="8">
        <v>0.54999999999999993</v>
      </c>
      <c r="J3346" s="9">
        <v>2750</v>
      </c>
      <c r="K3346" s="10">
        <f t="shared" si="26"/>
        <v>1512.4999999999998</v>
      </c>
      <c r="L3346" s="10">
        <f t="shared" si="27"/>
        <v>453.74999999999994</v>
      </c>
      <c r="M3346" s="11">
        <v>0.3</v>
      </c>
      <c r="O3346" s="16"/>
      <c r="P3346" s="14"/>
      <c r="Q3346" s="12"/>
      <c r="R3346" s="13"/>
    </row>
    <row r="3347" spans="1:18" ht="15.75" customHeight="1">
      <c r="A3347" s="1"/>
      <c r="B3347" s="6" t="s">
        <v>14</v>
      </c>
      <c r="C3347" s="6">
        <v>1185732</v>
      </c>
      <c r="D3347" s="7">
        <v>44329</v>
      </c>
      <c r="E3347" s="6" t="s">
        <v>15</v>
      </c>
      <c r="F3347" s="6" t="s">
        <v>115</v>
      </c>
      <c r="G3347" s="6" t="s">
        <v>116</v>
      </c>
      <c r="H3347" s="6" t="s">
        <v>22</v>
      </c>
      <c r="I3347" s="8">
        <v>0.6</v>
      </c>
      <c r="J3347" s="9">
        <v>4000</v>
      </c>
      <c r="K3347" s="10">
        <f t="shared" si="26"/>
        <v>2400</v>
      </c>
      <c r="L3347" s="10">
        <f t="shared" si="27"/>
        <v>960</v>
      </c>
      <c r="M3347" s="11">
        <v>0.4</v>
      </c>
      <c r="O3347" s="16"/>
      <c r="P3347" s="14"/>
      <c r="Q3347" s="12"/>
      <c r="R3347" s="13"/>
    </row>
    <row r="3348" spans="1:18" ht="15.75" customHeight="1">
      <c r="A3348" s="1"/>
      <c r="B3348" s="6" t="s">
        <v>14</v>
      </c>
      <c r="C3348" s="6">
        <v>1185732</v>
      </c>
      <c r="D3348" s="7">
        <v>44362</v>
      </c>
      <c r="E3348" s="6" t="s">
        <v>15</v>
      </c>
      <c r="F3348" s="6" t="s">
        <v>115</v>
      </c>
      <c r="G3348" s="6" t="s">
        <v>116</v>
      </c>
      <c r="H3348" s="6" t="s">
        <v>17</v>
      </c>
      <c r="I3348" s="8">
        <v>0.54999999999999993</v>
      </c>
      <c r="J3348" s="9">
        <v>6500</v>
      </c>
      <c r="K3348" s="10">
        <f t="shared" si="26"/>
        <v>3574.9999999999995</v>
      </c>
      <c r="L3348" s="10">
        <f t="shared" si="27"/>
        <v>1251.2499999999998</v>
      </c>
      <c r="M3348" s="11">
        <v>0.35</v>
      </c>
      <c r="O3348" s="16"/>
      <c r="P3348" s="14"/>
      <c r="Q3348" s="12"/>
      <c r="R3348" s="13"/>
    </row>
    <row r="3349" spans="1:18" ht="15.75" customHeight="1">
      <c r="A3349" s="1"/>
      <c r="B3349" s="6" t="s">
        <v>14</v>
      </c>
      <c r="C3349" s="6">
        <v>1185732</v>
      </c>
      <c r="D3349" s="7">
        <v>44362</v>
      </c>
      <c r="E3349" s="6" t="s">
        <v>15</v>
      </c>
      <c r="F3349" s="6" t="s">
        <v>115</v>
      </c>
      <c r="G3349" s="6" t="s">
        <v>116</v>
      </c>
      <c r="H3349" s="6" t="s">
        <v>18</v>
      </c>
      <c r="I3349" s="8">
        <v>0.5</v>
      </c>
      <c r="J3349" s="9">
        <v>4000</v>
      </c>
      <c r="K3349" s="10">
        <f t="shared" si="26"/>
        <v>2000</v>
      </c>
      <c r="L3349" s="10">
        <f t="shared" si="27"/>
        <v>700</v>
      </c>
      <c r="M3349" s="11">
        <v>0.35</v>
      </c>
      <c r="O3349" s="16"/>
      <c r="P3349" s="14"/>
      <c r="Q3349" s="12"/>
      <c r="R3349" s="13"/>
    </row>
    <row r="3350" spans="1:18" ht="15.75" customHeight="1">
      <c r="A3350" s="1"/>
      <c r="B3350" s="6" t="s">
        <v>14</v>
      </c>
      <c r="C3350" s="6">
        <v>1185732</v>
      </c>
      <c r="D3350" s="7">
        <v>44362</v>
      </c>
      <c r="E3350" s="6" t="s">
        <v>15</v>
      </c>
      <c r="F3350" s="6" t="s">
        <v>115</v>
      </c>
      <c r="G3350" s="6" t="s">
        <v>116</v>
      </c>
      <c r="H3350" s="6" t="s">
        <v>19</v>
      </c>
      <c r="I3350" s="8">
        <v>0.45</v>
      </c>
      <c r="J3350" s="9">
        <v>3250</v>
      </c>
      <c r="K3350" s="10">
        <f t="shared" si="26"/>
        <v>1462.5</v>
      </c>
      <c r="L3350" s="10">
        <f t="shared" si="27"/>
        <v>585</v>
      </c>
      <c r="M3350" s="11">
        <v>0.4</v>
      </c>
      <c r="O3350" s="16"/>
      <c r="P3350" s="14"/>
      <c r="Q3350" s="12"/>
      <c r="R3350" s="13"/>
    </row>
    <row r="3351" spans="1:18" ht="15.75" customHeight="1">
      <c r="A3351" s="1"/>
      <c r="B3351" s="6" t="s">
        <v>14</v>
      </c>
      <c r="C3351" s="6">
        <v>1185732</v>
      </c>
      <c r="D3351" s="7">
        <v>44362</v>
      </c>
      <c r="E3351" s="6" t="s">
        <v>15</v>
      </c>
      <c r="F3351" s="6" t="s">
        <v>115</v>
      </c>
      <c r="G3351" s="6" t="s">
        <v>116</v>
      </c>
      <c r="H3351" s="6" t="s">
        <v>20</v>
      </c>
      <c r="I3351" s="8">
        <v>0.45</v>
      </c>
      <c r="J3351" s="9">
        <v>3000</v>
      </c>
      <c r="K3351" s="10">
        <f t="shared" si="26"/>
        <v>1350</v>
      </c>
      <c r="L3351" s="10">
        <f t="shared" si="27"/>
        <v>540</v>
      </c>
      <c r="M3351" s="11">
        <v>0.4</v>
      </c>
      <c r="O3351" s="16"/>
      <c r="P3351" s="14"/>
      <c r="Q3351" s="12"/>
      <c r="R3351" s="13"/>
    </row>
    <row r="3352" spans="1:18" ht="15.75" customHeight="1">
      <c r="A3352" s="1"/>
      <c r="B3352" s="6" t="s">
        <v>14</v>
      </c>
      <c r="C3352" s="6">
        <v>1185732</v>
      </c>
      <c r="D3352" s="7">
        <v>44362</v>
      </c>
      <c r="E3352" s="6" t="s">
        <v>15</v>
      </c>
      <c r="F3352" s="6" t="s">
        <v>115</v>
      </c>
      <c r="G3352" s="6" t="s">
        <v>116</v>
      </c>
      <c r="H3352" s="6" t="s">
        <v>21</v>
      </c>
      <c r="I3352" s="8">
        <v>0.54999999999999993</v>
      </c>
      <c r="J3352" s="9">
        <v>3000</v>
      </c>
      <c r="K3352" s="10">
        <f t="shared" si="26"/>
        <v>1649.9999999999998</v>
      </c>
      <c r="L3352" s="10">
        <f t="shared" si="27"/>
        <v>494.99999999999989</v>
      </c>
      <c r="M3352" s="11">
        <v>0.3</v>
      </c>
      <c r="O3352" s="16"/>
      <c r="P3352" s="14"/>
      <c r="Q3352" s="12"/>
      <c r="R3352" s="13"/>
    </row>
    <row r="3353" spans="1:18" ht="15.75" customHeight="1">
      <c r="A3353" s="1"/>
      <c r="B3353" s="6" t="s">
        <v>14</v>
      </c>
      <c r="C3353" s="6">
        <v>1185732</v>
      </c>
      <c r="D3353" s="7">
        <v>44362</v>
      </c>
      <c r="E3353" s="6" t="s">
        <v>15</v>
      </c>
      <c r="F3353" s="6" t="s">
        <v>115</v>
      </c>
      <c r="G3353" s="6" t="s">
        <v>116</v>
      </c>
      <c r="H3353" s="6" t="s">
        <v>22</v>
      </c>
      <c r="I3353" s="8">
        <v>0.6</v>
      </c>
      <c r="J3353" s="9">
        <v>4500</v>
      </c>
      <c r="K3353" s="10">
        <f t="shared" si="26"/>
        <v>2700</v>
      </c>
      <c r="L3353" s="10">
        <f t="shared" si="27"/>
        <v>1080</v>
      </c>
      <c r="M3353" s="11">
        <v>0.4</v>
      </c>
      <c r="O3353" s="16"/>
      <c r="P3353" s="14"/>
      <c r="Q3353" s="12"/>
      <c r="R3353" s="13"/>
    </row>
    <row r="3354" spans="1:18" ht="15.75" customHeight="1">
      <c r="A3354" s="1"/>
      <c r="B3354" s="6" t="s">
        <v>14</v>
      </c>
      <c r="C3354" s="6">
        <v>1185732</v>
      </c>
      <c r="D3354" s="7">
        <v>44390</v>
      </c>
      <c r="E3354" s="6" t="s">
        <v>15</v>
      </c>
      <c r="F3354" s="6" t="s">
        <v>115</v>
      </c>
      <c r="G3354" s="6" t="s">
        <v>116</v>
      </c>
      <c r="H3354" s="6" t="s">
        <v>17</v>
      </c>
      <c r="I3354" s="8">
        <v>0.54999999999999993</v>
      </c>
      <c r="J3354" s="9">
        <v>6750</v>
      </c>
      <c r="K3354" s="10">
        <f t="shared" si="26"/>
        <v>3712.4999999999995</v>
      </c>
      <c r="L3354" s="10">
        <f t="shared" si="27"/>
        <v>1299.3749999999998</v>
      </c>
      <c r="M3354" s="11">
        <v>0.35</v>
      </c>
      <c r="O3354" s="16"/>
      <c r="P3354" s="14"/>
      <c r="Q3354" s="12"/>
      <c r="R3354" s="13"/>
    </row>
    <row r="3355" spans="1:18" ht="15.75" customHeight="1">
      <c r="A3355" s="1"/>
      <c r="B3355" s="6" t="s">
        <v>14</v>
      </c>
      <c r="C3355" s="6">
        <v>1185732</v>
      </c>
      <c r="D3355" s="7">
        <v>44390</v>
      </c>
      <c r="E3355" s="6" t="s">
        <v>15</v>
      </c>
      <c r="F3355" s="6" t="s">
        <v>115</v>
      </c>
      <c r="G3355" s="6" t="s">
        <v>116</v>
      </c>
      <c r="H3355" s="6" t="s">
        <v>18</v>
      </c>
      <c r="I3355" s="8">
        <v>0.5</v>
      </c>
      <c r="J3355" s="9">
        <v>4250</v>
      </c>
      <c r="K3355" s="10">
        <f t="shared" si="26"/>
        <v>2125</v>
      </c>
      <c r="L3355" s="10">
        <f t="shared" si="27"/>
        <v>743.75</v>
      </c>
      <c r="M3355" s="11">
        <v>0.35</v>
      </c>
      <c r="O3355" s="16"/>
      <c r="P3355" s="14"/>
      <c r="Q3355" s="12"/>
      <c r="R3355" s="13"/>
    </row>
    <row r="3356" spans="1:18" ht="15.75" customHeight="1">
      <c r="A3356" s="1"/>
      <c r="B3356" s="6" t="s">
        <v>14</v>
      </c>
      <c r="C3356" s="6">
        <v>1185732</v>
      </c>
      <c r="D3356" s="7">
        <v>44390</v>
      </c>
      <c r="E3356" s="6" t="s">
        <v>15</v>
      </c>
      <c r="F3356" s="6" t="s">
        <v>115</v>
      </c>
      <c r="G3356" s="6" t="s">
        <v>116</v>
      </c>
      <c r="H3356" s="6" t="s">
        <v>19</v>
      </c>
      <c r="I3356" s="8">
        <v>0.45</v>
      </c>
      <c r="J3356" s="9">
        <v>3500</v>
      </c>
      <c r="K3356" s="10">
        <f t="shared" si="26"/>
        <v>1575</v>
      </c>
      <c r="L3356" s="10">
        <f t="shared" si="27"/>
        <v>630</v>
      </c>
      <c r="M3356" s="11">
        <v>0.4</v>
      </c>
      <c r="O3356" s="16"/>
      <c r="P3356" s="14"/>
      <c r="Q3356" s="12"/>
      <c r="R3356" s="13"/>
    </row>
    <row r="3357" spans="1:18" ht="15.75" customHeight="1">
      <c r="A3357" s="1"/>
      <c r="B3357" s="6" t="s">
        <v>14</v>
      </c>
      <c r="C3357" s="6">
        <v>1185732</v>
      </c>
      <c r="D3357" s="7">
        <v>44390</v>
      </c>
      <c r="E3357" s="6" t="s">
        <v>15</v>
      </c>
      <c r="F3357" s="6" t="s">
        <v>115</v>
      </c>
      <c r="G3357" s="6" t="s">
        <v>116</v>
      </c>
      <c r="H3357" s="6" t="s">
        <v>20</v>
      </c>
      <c r="I3357" s="8">
        <v>0.45</v>
      </c>
      <c r="J3357" s="9">
        <v>3000</v>
      </c>
      <c r="K3357" s="10">
        <f t="shared" si="26"/>
        <v>1350</v>
      </c>
      <c r="L3357" s="10">
        <f t="shared" si="27"/>
        <v>540</v>
      </c>
      <c r="M3357" s="11">
        <v>0.4</v>
      </c>
      <c r="O3357" s="16"/>
      <c r="P3357" s="14"/>
      <c r="Q3357" s="12"/>
      <c r="R3357" s="13"/>
    </row>
    <row r="3358" spans="1:18" ht="15.75" customHeight="1">
      <c r="A3358" s="1"/>
      <c r="B3358" s="6" t="s">
        <v>14</v>
      </c>
      <c r="C3358" s="6">
        <v>1185732</v>
      </c>
      <c r="D3358" s="7">
        <v>44390</v>
      </c>
      <c r="E3358" s="6" t="s">
        <v>15</v>
      </c>
      <c r="F3358" s="6" t="s">
        <v>115</v>
      </c>
      <c r="G3358" s="6" t="s">
        <v>116</v>
      </c>
      <c r="H3358" s="6" t="s">
        <v>21</v>
      </c>
      <c r="I3358" s="8">
        <v>0.54999999999999993</v>
      </c>
      <c r="J3358" s="9">
        <v>3250</v>
      </c>
      <c r="K3358" s="10">
        <f t="shared" si="26"/>
        <v>1787.4999999999998</v>
      </c>
      <c r="L3358" s="10">
        <f t="shared" si="27"/>
        <v>536.24999999999989</v>
      </c>
      <c r="M3358" s="11">
        <v>0.3</v>
      </c>
      <c r="O3358" s="16"/>
      <c r="P3358" s="14"/>
      <c r="Q3358" s="12"/>
      <c r="R3358" s="13"/>
    </row>
    <row r="3359" spans="1:18" ht="15.75" customHeight="1">
      <c r="A3359" s="1"/>
      <c r="B3359" s="6" t="s">
        <v>14</v>
      </c>
      <c r="C3359" s="6">
        <v>1185732</v>
      </c>
      <c r="D3359" s="7">
        <v>44390</v>
      </c>
      <c r="E3359" s="6" t="s">
        <v>15</v>
      </c>
      <c r="F3359" s="6" t="s">
        <v>115</v>
      </c>
      <c r="G3359" s="6" t="s">
        <v>116</v>
      </c>
      <c r="H3359" s="6" t="s">
        <v>22</v>
      </c>
      <c r="I3359" s="8">
        <v>0.6</v>
      </c>
      <c r="J3359" s="9">
        <v>5000</v>
      </c>
      <c r="K3359" s="10">
        <f t="shared" si="26"/>
        <v>3000</v>
      </c>
      <c r="L3359" s="10">
        <f t="shared" si="27"/>
        <v>1200</v>
      </c>
      <c r="M3359" s="11">
        <v>0.4</v>
      </c>
      <c r="O3359" s="16"/>
      <c r="P3359" s="14"/>
      <c r="Q3359" s="12"/>
      <c r="R3359" s="13"/>
    </row>
    <row r="3360" spans="1:18" ht="15.75" customHeight="1">
      <c r="A3360" s="1"/>
      <c r="B3360" s="6" t="s">
        <v>14</v>
      </c>
      <c r="C3360" s="6">
        <v>1185732</v>
      </c>
      <c r="D3360" s="7">
        <v>44422</v>
      </c>
      <c r="E3360" s="6" t="s">
        <v>15</v>
      </c>
      <c r="F3360" s="6" t="s">
        <v>115</v>
      </c>
      <c r="G3360" s="6" t="s">
        <v>116</v>
      </c>
      <c r="H3360" s="6" t="s">
        <v>17</v>
      </c>
      <c r="I3360" s="8">
        <v>0.54999999999999993</v>
      </c>
      <c r="J3360" s="9">
        <v>6500</v>
      </c>
      <c r="K3360" s="10">
        <f t="shared" si="26"/>
        <v>3574.9999999999995</v>
      </c>
      <c r="L3360" s="10">
        <f t="shared" si="27"/>
        <v>1251.2499999999998</v>
      </c>
      <c r="M3360" s="11">
        <v>0.35</v>
      </c>
      <c r="O3360" s="16"/>
      <c r="P3360" s="14"/>
      <c r="Q3360" s="12"/>
      <c r="R3360" s="13"/>
    </row>
    <row r="3361" spans="1:18" ht="15.75" customHeight="1">
      <c r="A3361" s="1"/>
      <c r="B3361" s="6" t="s">
        <v>14</v>
      </c>
      <c r="C3361" s="6">
        <v>1185732</v>
      </c>
      <c r="D3361" s="7">
        <v>44422</v>
      </c>
      <c r="E3361" s="6" t="s">
        <v>15</v>
      </c>
      <c r="F3361" s="6" t="s">
        <v>115</v>
      </c>
      <c r="G3361" s="6" t="s">
        <v>116</v>
      </c>
      <c r="H3361" s="6" t="s">
        <v>18</v>
      </c>
      <c r="I3361" s="8">
        <v>0.5</v>
      </c>
      <c r="J3361" s="9">
        <v>4250</v>
      </c>
      <c r="K3361" s="10">
        <f t="shared" si="26"/>
        <v>2125</v>
      </c>
      <c r="L3361" s="10">
        <f t="shared" si="27"/>
        <v>743.75</v>
      </c>
      <c r="M3361" s="11">
        <v>0.35</v>
      </c>
      <c r="O3361" s="16"/>
      <c r="P3361" s="14"/>
      <c r="Q3361" s="12"/>
      <c r="R3361" s="13"/>
    </row>
    <row r="3362" spans="1:18" ht="15.75" customHeight="1">
      <c r="A3362" s="1"/>
      <c r="B3362" s="6" t="s">
        <v>14</v>
      </c>
      <c r="C3362" s="6">
        <v>1185732</v>
      </c>
      <c r="D3362" s="7">
        <v>44422</v>
      </c>
      <c r="E3362" s="6" t="s">
        <v>15</v>
      </c>
      <c r="F3362" s="6" t="s">
        <v>115</v>
      </c>
      <c r="G3362" s="6" t="s">
        <v>116</v>
      </c>
      <c r="H3362" s="6" t="s">
        <v>19</v>
      </c>
      <c r="I3362" s="8">
        <v>0.45</v>
      </c>
      <c r="J3362" s="9">
        <v>3500</v>
      </c>
      <c r="K3362" s="10">
        <f t="shared" si="26"/>
        <v>1575</v>
      </c>
      <c r="L3362" s="10">
        <f t="shared" si="27"/>
        <v>630</v>
      </c>
      <c r="M3362" s="11">
        <v>0.4</v>
      </c>
      <c r="O3362" s="16"/>
      <c r="P3362" s="14"/>
      <c r="Q3362" s="12"/>
      <c r="R3362" s="13"/>
    </row>
    <row r="3363" spans="1:18" ht="15.75" customHeight="1">
      <c r="A3363" s="1"/>
      <c r="B3363" s="6" t="s">
        <v>14</v>
      </c>
      <c r="C3363" s="6">
        <v>1185732</v>
      </c>
      <c r="D3363" s="7">
        <v>44422</v>
      </c>
      <c r="E3363" s="6" t="s">
        <v>15</v>
      </c>
      <c r="F3363" s="6" t="s">
        <v>115</v>
      </c>
      <c r="G3363" s="6" t="s">
        <v>116</v>
      </c>
      <c r="H3363" s="6" t="s">
        <v>20</v>
      </c>
      <c r="I3363" s="8">
        <v>0.45</v>
      </c>
      <c r="J3363" s="9">
        <v>2500</v>
      </c>
      <c r="K3363" s="10">
        <f t="shared" si="26"/>
        <v>1125</v>
      </c>
      <c r="L3363" s="10">
        <f t="shared" si="27"/>
        <v>450</v>
      </c>
      <c r="M3363" s="11">
        <v>0.4</v>
      </c>
      <c r="O3363" s="16"/>
      <c r="P3363" s="14"/>
      <c r="Q3363" s="12"/>
      <c r="R3363" s="13"/>
    </row>
    <row r="3364" spans="1:18" ht="15.75" customHeight="1">
      <c r="A3364" s="1"/>
      <c r="B3364" s="6" t="s">
        <v>14</v>
      </c>
      <c r="C3364" s="6">
        <v>1185732</v>
      </c>
      <c r="D3364" s="7">
        <v>44422</v>
      </c>
      <c r="E3364" s="6" t="s">
        <v>15</v>
      </c>
      <c r="F3364" s="6" t="s">
        <v>115</v>
      </c>
      <c r="G3364" s="6" t="s">
        <v>116</v>
      </c>
      <c r="H3364" s="6" t="s">
        <v>21</v>
      </c>
      <c r="I3364" s="8">
        <v>0.54999999999999993</v>
      </c>
      <c r="J3364" s="9">
        <v>2250</v>
      </c>
      <c r="K3364" s="10">
        <f t="shared" si="26"/>
        <v>1237.4999999999998</v>
      </c>
      <c r="L3364" s="10">
        <f t="shared" si="27"/>
        <v>371.24999999999994</v>
      </c>
      <c r="M3364" s="11">
        <v>0.3</v>
      </c>
      <c r="O3364" s="16"/>
      <c r="P3364" s="14"/>
      <c r="Q3364" s="12"/>
      <c r="R3364" s="13"/>
    </row>
    <row r="3365" spans="1:18" ht="15.75" customHeight="1">
      <c r="A3365" s="1"/>
      <c r="B3365" s="6" t="s">
        <v>14</v>
      </c>
      <c r="C3365" s="6">
        <v>1185732</v>
      </c>
      <c r="D3365" s="7">
        <v>44422</v>
      </c>
      <c r="E3365" s="6" t="s">
        <v>15</v>
      </c>
      <c r="F3365" s="6" t="s">
        <v>115</v>
      </c>
      <c r="G3365" s="6" t="s">
        <v>116</v>
      </c>
      <c r="H3365" s="6" t="s">
        <v>22</v>
      </c>
      <c r="I3365" s="8">
        <v>0.6</v>
      </c>
      <c r="J3365" s="9">
        <v>4000</v>
      </c>
      <c r="K3365" s="10">
        <f t="shared" si="26"/>
        <v>2400</v>
      </c>
      <c r="L3365" s="10">
        <f t="shared" si="27"/>
        <v>960</v>
      </c>
      <c r="M3365" s="11">
        <v>0.4</v>
      </c>
      <c r="O3365" s="16"/>
      <c r="P3365" s="14"/>
      <c r="Q3365" s="12"/>
      <c r="R3365" s="13"/>
    </row>
    <row r="3366" spans="1:18" ht="15.75" customHeight="1">
      <c r="A3366" s="1"/>
      <c r="B3366" s="6" t="s">
        <v>14</v>
      </c>
      <c r="C3366" s="6">
        <v>1185732</v>
      </c>
      <c r="D3366" s="7">
        <v>44452</v>
      </c>
      <c r="E3366" s="6" t="s">
        <v>15</v>
      </c>
      <c r="F3366" s="6" t="s">
        <v>115</v>
      </c>
      <c r="G3366" s="6" t="s">
        <v>116</v>
      </c>
      <c r="H3366" s="6" t="s">
        <v>17</v>
      </c>
      <c r="I3366" s="8">
        <v>0.54999999999999993</v>
      </c>
      <c r="J3366" s="9">
        <v>5250</v>
      </c>
      <c r="K3366" s="10">
        <f t="shared" si="26"/>
        <v>2887.4999999999995</v>
      </c>
      <c r="L3366" s="10">
        <f t="shared" si="27"/>
        <v>1010.6249999999998</v>
      </c>
      <c r="M3366" s="11">
        <v>0.35</v>
      </c>
      <c r="O3366" s="16"/>
      <c r="P3366" s="14"/>
      <c r="Q3366" s="12"/>
      <c r="R3366" s="13"/>
    </row>
    <row r="3367" spans="1:18" ht="15.75" customHeight="1">
      <c r="A3367" s="1"/>
      <c r="B3367" s="6" t="s">
        <v>14</v>
      </c>
      <c r="C3367" s="6">
        <v>1185732</v>
      </c>
      <c r="D3367" s="7">
        <v>44452</v>
      </c>
      <c r="E3367" s="6" t="s">
        <v>15</v>
      </c>
      <c r="F3367" s="6" t="s">
        <v>115</v>
      </c>
      <c r="G3367" s="6" t="s">
        <v>116</v>
      </c>
      <c r="H3367" s="6" t="s">
        <v>18</v>
      </c>
      <c r="I3367" s="8">
        <v>0.5</v>
      </c>
      <c r="J3367" s="9">
        <v>3250</v>
      </c>
      <c r="K3367" s="10">
        <f t="shared" si="26"/>
        <v>1625</v>
      </c>
      <c r="L3367" s="10">
        <f t="shared" si="27"/>
        <v>568.75</v>
      </c>
      <c r="M3367" s="11">
        <v>0.35</v>
      </c>
      <c r="O3367" s="16"/>
      <c r="P3367" s="14"/>
      <c r="Q3367" s="12"/>
      <c r="R3367" s="13"/>
    </row>
    <row r="3368" spans="1:18" ht="15.75" customHeight="1">
      <c r="A3368" s="1"/>
      <c r="B3368" s="6" t="s">
        <v>14</v>
      </c>
      <c r="C3368" s="6">
        <v>1185732</v>
      </c>
      <c r="D3368" s="7">
        <v>44452</v>
      </c>
      <c r="E3368" s="6" t="s">
        <v>15</v>
      </c>
      <c r="F3368" s="6" t="s">
        <v>115</v>
      </c>
      <c r="G3368" s="6" t="s">
        <v>116</v>
      </c>
      <c r="H3368" s="6" t="s">
        <v>19</v>
      </c>
      <c r="I3368" s="8">
        <v>0.45</v>
      </c>
      <c r="J3368" s="9">
        <v>2250</v>
      </c>
      <c r="K3368" s="10">
        <f t="shared" si="26"/>
        <v>1012.5</v>
      </c>
      <c r="L3368" s="10">
        <f t="shared" si="27"/>
        <v>405</v>
      </c>
      <c r="M3368" s="11">
        <v>0.4</v>
      </c>
      <c r="O3368" s="16"/>
      <c r="P3368" s="14"/>
      <c r="Q3368" s="12"/>
      <c r="R3368" s="13"/>
    </row>
    <row r="3369" spans="1:18" ht="15.75" customHeight="1">
      <c r="A3369" s="1"/>
      <c r="B3369" s="6" t="s">
        <v>14</v>
      </c>
      <c r="C3369" s="6">
        <v>1185732</v>
      </c>
      <c r="D3369" s="7">
        <v>44452</v>
      </c>
      <c r="E3369" s="6" t="s">
        <v>15</v>
      </c>
      <c r="F3369" s="6" t="s">
        <v>115</v>
      </c>
      <c r="G3369" s="6" t="s">
        <v>116</v>
      </c>
      <c r="H3369" s="6" t="s">
        <v>20</v>
      </c>
      <c r="I3369" s="8">
        <v>0.45</v>
      </c>
      <c r="J3369" s="9">
        <v>2000</v>
      </c>
      <c r="K3369" s="10">
        <f t="shared" si="26"/>
        <v>900</v>
      </c>
      <c r="L3369" s="10">
        <f t="shared" si="27"/>
        <v>360</v>
      </c>
      <c r="M3369" s="11">
        <v>0.4</v>
      </c>
      <c r="O3369" s="16"/>
      <c r="P3369" s="14"/>
      <c r="Q3369" s="12"/>
      <c r="R3369" s="13"/>
    </row>
    <row r="3370" spans="1:18" ht="15.75" customHeight="1">
      <c r="A3370" s="1"/>
      <c r="B3370" s="6" t="s">
        <v>14</v>
      </c>
      <c r="C3370" s="6">
        <v>1185732</v>
      </c>
      <c r="D3370" s="7">
        <v>44452</v>
      </c>
      <c r="E3370" s="6" t="s">
        <v>15</v>
      </c>
      <c r="F3370" s="6" t="s">
        <v>115</v>
      </c>
      <c r="G3370" s="6" t="s">
        <v>116</v>
      </c>
      <c r="H3370" s="6" t="s">
        <v>21</v>
      </c>
      <c r="I3370" s="8">
        <v>0.54999999999999993</v>
      </c>
      <c r="J3370" s="9">
        <v>2000</v>
      </c>
      <c r="K3370" s="10">
        <f t="shared" si="26"/>
        <v>1099.9999999999998</v>
      </c>
      <c r="L3370" s="10">
        <f t="shared" si="27"/>
        <v>329.99999999999994</v>
      </c>
      <c r="M3370" s="11">
        <v>0.3</v>
      </c>
      <c r="O3370" s="16"/>
      <c r="P3370" s="14"/>
      <c r="Q3370" s="12"/>
      <c r="R3370" s="13"/>
    </row>
    <row r="3371" spans="1:18" ht="15.75" customHeight="1">
      <c r="A3371" s="1"/>
      <c r="B3371" s="6" t="s">
        <v>14</v>
      </c>
      <c r="C3371" s="6">
        <v>1185732</v>
      </c>
      <c r="D3371" s="7">
        <v>44452</v>
      </c>
      <c r="E3371" s="6" t="s">
        <v>15</v>
      </c>
      <c r="F3371" s="6" t="s">
        <v>115</v>
      </c>
      <c r="G3371" s="6" t="s">
        <v>116</v>
      </c>
      <c r="H3371" s="6" t="s">
        <v>22</v>
      </c>
      <c r="I3371" s="8">
        <v>0.6</v>
      </c>
      <c r="J3371" s="9">
        <v>3000</v>
      </c>
      <c r="K3371" s="10">
        <f t="shared" si="26"/>
        <v>1800</v>
      </c>
      <c r="L3371" s="10">
        <f t="shared" si="27"/>
        <v>720</v>
      </c>
      <c r="M3371" s="11">
        <v>0.4</v>
      </c>
      <c r="O3371" s="16"/>
      <c r="P3371" s="14"/>
      <c r="Q3371" s="12"/>
      <c r="R3371" s="13"/>
    </row>
    <row r="3372" spans="1:18" ht="15.75" customHeight="1">
      <c r="A3372" s="1"/>
      <c r="B3372" s="6" t="s">
        <v>14</v>
      </c>
      <c r="C3372" s="6">
        <v>1185732</v>
      </c>
      <c r="D3372" s="7">
        <v>44484</v>
      </c>
      <c r="E3372" s="6" t="s">
        <v>15</v>
      </c>
      <c r="F3372" s="6" t="s">
        <v>115</v>
      </c>
      <c r="G3372" s="6" t="s">
        <v>116</v>
      </c>
      <c r="H3372" s="6" t="s">
        <v>17</v>
      </c>
      <c r="I3372" s="8">
        <v>0.6</v>
      </c>
      <c r="J3372" s="9">
        <v>4750</v>
      </c>
      <c r="K3372" s="10">
        <f t="shared" si="26"/>
        <v>2850</v>
      </c>
      <c r="L3372" s="10">
        <f t="shared" si="27"/>
        <v>997.49999999999989</v>
      </c>
      <c r="M3372" s="11">
        <v>0.35</v>
      </c>
      <c r="O3372" s="16"/>
      <c r="P3372" s="14"/>
      <c r="Q3372" s="12"/>
      <c r="R3372" s="13"/>
    </row>
    <row r="3373" spans="1:18" ht="15.75" customHeight="1">
      <c r="A3373" s="1"/>
      <c r="B3373" s="6" t="s">
        <v>14</v>
      </c>
      <c r="C3373" s="6">
        <v>1185732</v>
      </c>
      <c r="D3373" s="7">
        <v>44484</v>
      </c>
      <c r="E3373" s="6" t="s">
        <v>15</v>
      </c>
      <c r="F3373" s="6" t="s">
        <v>115</v>
      </c>
      <c r="G3373" s="6" t="s">
        <v>116</v>
      </c>
      <c r="H3373" s="6" t="s">
        <v>18</v>
      </c>
      <c r="I3373" s="8">
        <v>0.55000000000000004</v>
      </c>
      <c r="J3373" s="9">
        <v>3000</v>
      </c>
      <c r="K3373" s="10">
        <f t="shared" si="26"/>
        <v>1650.0000000000002</v>
      </c>
      <c r="L3373" s="10">
        <f t="shared" si="27"/>
        <v>577.5</v>
      </c>
      <c r="M3373" s="11">
        <v>0.35</v>
      </c>
      <c r="O3373" s="16"/>
      <c r="P3373" s="14"/>
      <c r="Q3373" s="12"/>
      <c r="R3373" s="13"/>
    </row>
    <row r="3374" spans="1:18" ht="15.75" customHeight="1">
      <c r="A3374" s="1"/>
      <c r="B3374" s="6" t="s">
        <v>14</v>
      </c>
      <c r="C3374" s="6">
        <v>1185732</v>
      </c>
      <c r="D3374" s="7">
        <v>44484</v>
      </c>
      <c r="E3374" s="6" t="s">
        <v>15</v>
      </c>
      <c r="F3374" s="6" t="s">
        <v>115</v>
      </c>
      <c r="G3374" s="6" t="s">
        <v>116</v>
      </c>
      <c r="H3374" s="6" t="s">
        <v>19</v>
      </c>
      <c r="I3374" s="8">
        <v>0.55000000000000004</v>
      </c>
      <c r="J3374" s="9">
        <v>2000</v>
      </c>
      <c r="K3374" s="10">
        <f t="shared" si="26"/>
        <v>1100</v>
      </c>
      <c r="L3374" s="10">
        <f t="shared" si="27"/>
        <v>440</v>
      </c>
      <c r="M3374" s="11">
        <v>0.4</v>
      </c>
      <c r="O3374" s="16"/>
      <c r="P3374" s="14"/>
      <c r="Q3374" s="12"/>
      <c r="R3374" s="13"/>
    </row>
    <row r="3375" spans="1:18" ht="15.75" customHeight="1">
      <c r="A3375" s="1"/>
      <c r="B3375" s="6" t="s">
        <v>14</v>
      </c>
      <c r="C3375" s="6">
        <v>1185732</v>
      </c>
      <c r="D3375" s="7">
        <v>44484</v>
      </c>
      <c r="E3375" s="6" t="s">
        <v>15</v>
      </c>
      <c r="F3375" s="6" t="s">
        <v>115</v>
      </c>
      <c r="G3375" s="6" t="s">
        <v>116</v>
      </c>
      <c r="H3375" s="6" t="s">
        <v>20</v>
      </c>
      <c r="I3375" s="8">
        <v>0.55000000000000004</v>
      </c>
      <c r="J3375" s="9">
        <v>1750</v>
      </c>
      <c r="K3375" s="10">
        <f t="shared" si="26"/>
        <v>962.50000000000011</v>
      </c>
      <c r="L3375" s="10">
        <f t="shared" si="27"/>
        <v>385.00000000000006</v>
      </c>
      <c r="M3375" s="11">
        <v>0.4</v>
      </c>
      <c r="O3375" s="16"/>
      <c r="P3375" s="14"/>
      <c r="Q3375" s="12"/>
      <c r="R3375" s="13"/>
    </row>
    <row r="3376" spans="1:18" ht="15.75" customHeight="1">
      <c r="A3376" s="1"/>
      <c r="B3376" s="6" t="s">
        <v>14</v>
      </c>
      <c r="C3376" s="6">
        <v>1185732</v>
      </c>
      <c r="D3376" s="7">
        <v>44484</v>
      </c>
      <c r="E3376" s="6" t="s">
        <v>15</v>
      </c>
      <c r="F3376" s="6" t="s">
        <v>115</v>
      </c>
      <c r="G3376" s="6" t="s">
        <v>116</v>
      </c>
      <c r="H3376" s="6" t="s">
        <v>21</v>
      </c>
      <c r="I3376" s="8">
        <v>0.65</v>
      </c>
      <c r="J3376" s="9">
        <v>1750</v>
      </c>
      <c r="K3376" s="10">
        <f t="shared" si="26"/>
        <v>1137.5</v>
      </c>
      <c r="L3376" s="10">
        <f t="shared" si="27"/>
        <v>341.25</v>
      </c>
      <c r="M3376" s="11">
        <v>0.3</v>
      </c>
      <c r="O3376" s="16"/>
      <c r="P3376" s="14"/>
      <c r="Q3376" s="12"/>
      <c r="R3376" s="13"/>
    </row>
    <row r="3377" spans="1:18" ht="15.75" customHeight="1">
      <c r="A3377" s="1"/>
      <c r="B3377" s="6" t="s">
        <v>14</v>
      </c>
      <c r="C3377" s="6">
        <v>1185732</v>
      </c>
      <c r="D3377" s="7">
        <v>44484</v>
      </c>
      <c r="E3377" s="6" t="s">
        <v>15</v>
      </c>
      <c r="F3377" s="6" t="s">
        <v>115</v>
      </c>
      <c r="G3377" s="6" t="s">
        <v>116</v>
      </c>
      <c r="H3377" s="6" t="s">
        <v>22</v>
      </c>
      <c r="I3377" s="8">
        <v>0.7</v>
      </c>
      <c r="J3377" s="9">
        <v>3000</v>
      </c>
      <c r="K3377" s="10">
        <f t="shared" si="26"/>
        <v>2100</v>
      </c>
      <c r="L3377" s="10">
        <f t="shared" si="27"/>
        <v>840</v>
      </c>
      <c r="M3377" s="11">
        <v>0.4</v>
      </c>
      <c r="O3377" s="16"/>
      <c r="P3377" s="14"/>
      <c r="Q3377" s="12"/>
      <c r="R3377" s="13"/>
    </row>
    <row r="3378" spans="1:18" ht="15.75" customHeight="1">
      <c r="A3378" s="1"/>
      <c r="B3378" s="6" t="s">
        <v>14</v>
      </c>
      <c r="C3378" s="6">
        <v>1185732</v>
      </c>
      <c r="D3378" s="7">
        <v>44514</v>
      </c>
      <c r="E3378" s="6" t="s">
        <v>15</v>
      </c>
      <c r="F3378" s="6" t="s">
        <v>115</v>
      </c>
      <c r="G3378" s="6" t="s">
        <v>116</v>
      </c>
      <c r="H3378" s="6" t="s">
        <v>17</v>
      </c>
      <c r="I3378" s="8">
        <v>0.65</v>
      </c>
      <c r="J3378" s="9">
        <v>4500</v>
      </c>
      <c r="K3378" s="10">
        <f t="shared" si="26"/>
        <v>2925</v>
      </c>
      <c r="L3378" s="10">
        <f t="shared" si="27"/>
        <v>1023.7499999999999</v>
      </c>
      <c r="M3378" s="11">
        <v>0.35</v>
      </c>
      <c r="O3378" s="16"/>
      <c r="P3378" s="14"/>
      <c r="Q3378" s="12"/>
      <c r="R3378" s="13"/>
    </row>
    <row r="3379" spans="1:18" ht="15.75" customHeight="1">
      <c r="A3379" s="1"/>
      <c r="B3379" s="6" t="s">
        <v>14</v>
      </c>
      <c r="C3379" s="6">
        <v>1185732</v>
      </c>
      <c r="D3379" s="7">
        <v>44514</v>
      </c>
      <c r="E3379" s="6" t="s">
        <v>15</v>
      </c>
      <c r="F3379" s="6" t="s">
        <v>115</v>
      </c>
      <c r="G3379" s="6" t="s">
        <v>116</v>
      </c>
      <c r="H3379" s="6" t="s">
        <v>18</v>
      </c>
      <c r="I3379" s="8">
        <v>0.55000000000000004</v>
      </c>
      <c r="J3379" s="9">
        <v>3250</v>
      </c>
      <c r="K3379" s="10">
        <f t="shared" si="26"/>
        <v>1787.5000000000002</v>
      </c>
      <c r="L3379" s="10">
        <f t="shared" si="27"/>
        <v>625.625</v>
      </c>
      <c r="M3379" s="11">
        <v>0.35</v>
      </c>
      <c r="O3379" s="16"/>
      <c r="P3379" s="14"/>
      <c r="Q3379" s="12"/>
      <c r="R3379" s="13"/>
    </row>
    <row r="3380" spans="1:18" ht="15.75" customHeight="1">
      <c r="A3380" s="1"/>
      <c r="B3380" s="6" t="s">
        <v>14</v>
      </c>
      <c r="C3380" s="6">
        <v>1185732</v>
      </c>
      <c r="D3380" s="7">
        <v>44514</v>
      </c>
      <c r="E3380" s="6" t="s">
        <v>15</v>
      </c>
      <c r="F3380" s="6" t="s">
        <v>115</v>
      </c>
      <c r="G3380" s="6" t="s">
        <v>116</v>
      </c>
      <c r="H3380" s="6" t="s">
        <v>19</v>
      </c>
      <c r="I3380" s="8">
        <v>0.55000000000000004</v>
      </c>
      <c r="J3380" s="9">
        <v>3200</v>
      </c>
      <c r="K3380" s="10">
        <f t="shared" si="26"/>
        <v>1760.0000000000002</v>
      </c>
      <c r="L3380" s="10">
        <f t="shared" si="27"/>
        <v>704.00000000000011</v>
      </c>
      <c r="M3380" s="11">
        <v>0.4</v>
      </c>
      <c r="O3380" s="16"/>
      <c r="P3380" s="14"/>
      <c r="Q3380" s="12"/>
      <c r="R3380" s="13"/>
    </row>
    <row r="3381" spans="1:18" ht="15.75" customHeight="1">
      <c r="A3381" s="1"/>
      <c r="B3381" s="6" t="s">
        <v>14</v>
      </c>
      <c r="C3381" s="6">
        <v>1185732</v>
      </c>
      <c r="D3381" s="7">
        <v>44514</v>
      </c>
      <c r="E3381" s="6" t="s">
        <v>15</v>
      </c>
      <c r="F3381" s="6" t="s">
        <v>115</v>
      </c>
      <c r="G3381" s="6" t="s">
        <v>116</v>
      </c>
      <c r="H3381" s="6" t="s">
        <v>20</v>
      </c>
      <c r="I3381" s="8">
        <v>0.55000000000000004</v>
      </c>
      <c r="J3381" s="9">
        <v>3000</v>
      </c>
      <c r="K3381" s="10">
        <f t="shared" si="26"/>
        <v>1650.0000000000002</v>
      </c>
      <c r="L3381" s="10">
        <f t="shared" si="27"/>
        <v>660.00000000000011</v>
      </c>
      <c r="M3381" s="11">
        <v>0.4</v>
      </c>
      <c r="O3381" s="16"/>
      <c r="P3381" s="14"/>
      <c r="Q3381" s="12"/>
      <c r="R3381" s="13"/>
    </row>
    <row r="3382" spans="1:18" ht="15.75" customHeight="1">
      <c r="A3382" s="1"/>
      <c r="B3382" s="6" t="s">
        <v>14</v>
      </c>
      <c r="C3382" s="6">
        <v>1185732</v>
      </c>
      <c r="D3382" s="7">
        <v>44514</v>
      </c>
      <c r="E3382" s="6" t="s">
        <v>15</v>
      </c>
      <c r="F3382" s="6" t="s">
        <v>115</v>
      </c>
      <c r="G3382" s="6" t="s">
        <v>116</v>
      </c>
      <c r="H3382" s="6" t="s">
        <v>21</v>
      </c>
      <c r="I3382" s="8">
        <v>0.65</v>
      </c>
      <c r="J3382" s="9">
        <v>2750</v>
      </c>
      <c r="K3382" s="10">
        <f t="shared" si="26"/>
        <v>1787.5</v>
      </c>
      <c r="L3382" s="10">
        <f t="shared" si="27"/>
        <v>536.25</v>
      </c>
      <c r="M3382" s="11">
        <v>0.3</v>
      </c>
      <c r="O3382" s="16"/>
      <c r="P3382" s="14"/>
      <c r="Q3382" s="12"/>
      <c r="R3382" s="13"/>
    </row>
    <row r="3383" spans="1:18" ht="15.75" customHeight="1">
      <c r="A3383" s="1"/>
      <c r="B3383" s="6" t="s">
        <v>14</v>
      </c>
      <c r="C3383" s="6">
        <v>1185732</v>
      </c>
      <c r="D3383" s="7">
        <v>44514</v>
      </c>
      <c r="E3383" s="6" t="s">
        <v>15</v>
      </c>
      <c r="F3383" s="6" t="s">
        <v>115</v>
      </c>
      <c r="G3383" s="6" t="s">
        <v>116</v>
      </c>
      <c r="H3383" s="6" t="s">
        <v>22</v>
      </c>
      <c r="I3383" s="8">
        <v>0.7</v>
      </c>
      <c r="J3383" s="9">
        <v>3750</v>
      </c>
      <c r="K3383" s="10">
        <f t="shared" si="26"/>
        <v>2625</v>
      </c>
      <c r="L3383" s="10">
        <f t="shared" si="27"/>
        <v>1050</v>
      </c>
      <c r="M3383" s="11">
        <v>0.4</v>
      </c>
      <c r="O3383" s="16"/>
      <c r="P3383" s="14"/>
      <c r="Q3383" s="12"/>
      <c r="R3383" s="13"/>
    </row>
    <row r="3384" spans="1:18" ht="15.75" customHeight="1">
      <c r="A3384" s="1"/>
      <c r="B3384" s="6" t="s">
        <v>14</v>
      </c>
      <c r="C3384" s="6">
        <v>1185732</v>
      </c>
      <c r="D3384" s="7">
        <v>44543</v>
      </c>
      <c r="E3384" s="6" t="s">
        <v>15</v>
      </c>
      <c r="F3384" s="6" t="s">
        <v>115</v>
      </c>
      <c r="G3384" s="6" t="s">
        <v>116</v>
      </c>
      <c r="H3384" s="6" t="s">
        <v>17</v>
      </c>
      <c r="I3384" s="8">
        <v>0.65</v>
      </c>
      <c r="J3384" s="9">
        <v>6000</v>
      </c>
      <c r="K3384" s="10">
        <f t="shared" si="26"/>
        <v>3900</v>
      </c>
      <c r="L3384" s="10">
        <f t="shared" si="27"/>
        <v>1365</v>
      </c>
      <c r="M3384" s="11">
        <v>0.35</v>
      </c>
      <c r="O3384" s="16"/>
      <c r="P3384" s="14"/>
      <c r="Q3384" s="12"/>
      <c r="R3384" s="13"/>
    </row>
    <row r="3385" spans="1:18" ht="15.75" customHeight="1">
      <c r="A3385" s="1"/>
      <c r="B3385" s="6" t="s">
        <v>14</v>
      </c>
      <c r="C3385" s="6">
        <v>1185732</v>
      </c>
      <c r="D3385" s="7">
        <v>44543</v>
      </c>
      <c r="E3385" s="6" t="s">
        <v>15</v>
      </c>
      <c r="F3385" s="6" t="s">
        <v>115</v>
      </c>
      <c r="G3385" s="6" t="s">
        <v>116</v>
      </c>
      <c r="H3385" s="6" t="s">
        <v>18</v>
      </c>
      <c r="I3385" s="8">
        <v>0.55000000000000004</v>
      </c>
      <c r="J3385" s="9">
        <v>4000</v>
      </c>
      <c r="K3385" s="10">
        <f t="shared" si="26"/>
        <v>2200</v>
      </c>
      <c r="L3385" s="10">
        <f t="shared" si="27"/>
        <v>770</v>
      </c>
      <c r="M3385" s="11">
        <v>0.35</v>
      </c>
      <c r="O3385" s="16"/>
      <c r="P3385" s="14"/>
      <c r="Q3385" s="12"/>
      <c r="R3385" s="13"/>
    </row>
    <row r="3386" spans="1:18" ht="15.75" customHeight="1">
      <c r="A3386" s="1"/>
      <c r="B3386" s="6" t="s">
        <v>14</v>
      </c>
      <c r="C3386" s="6">
        <v>1185732</v>
      </c>
      <c r="D3386" s="7">
        <v>44543</v>
      </c>
      <c r="E3386" s="6" t="s">
        <v>15</v>
      </c>
      <c r="F3386" s="6" t="s">
        <v>115</v>
      </c>
      <c r="G3386" s="6" t="s">
        <v>116</v>
      </c>
      <c r="H3386" s="6" t="s">
        <v>19</v>
      </c>
      <c r="I3386" s="8">
        <v>0.55000000000000004</v>
      </c>
      <c r="J3386" s="9">
        <v>3750</v>
      </c>
      <c r="K3386" s="10">
        <f t="shared" si="26"/>
        <v>2062.5</v>
      </c>
      <c r="L3386" s="10">
        <f t="shared" si="27"/>
        <v>825</v>
      </c>
      <c r="M3386" s="11">
        <v>0.4</v>
      </c>
      <c r="O3386" s="16"/>
      <c r="P3386" s="14"/>
      <c r="Q3386" s="12"/>
      <c r="R3386" s="13"/>
    </row>
    <row r="3387" spans="1:18" ht="15.75" customHeight="1">
      <c r="A3387" s="1"/>
      <c r="B3387" s="6" t="s">
        <v>14</v>
      </c>
      <c r="C3387" s="6">
        <v>1185732</v>
      </c>
      <c r="D3387" s="7">
        <v>44543</v>
      </c>
      <c r="E3387" s="6" t="s">
        <v>15</v>
      </c>
      <c r="F3387" s="6" t="s">
        <v>115</v>
      </c>
      <c r="G3387" s="6" t="s">
        <v>116</v>
      </c>
      <c r="H3387" s="6" t="s">
        <v>20</v>
      </c>
      <c r="I3387" s="8">
        <v>0.55000000000000004</v>
      </c>
      <c r="J3387" s="9">
        <v>3250</v>
      </c>
      <c r="K3387" s="10">
        <f t="shared" si="26"/>
        <v>1787.5000000000002</v>
      </c>
      <c r="L3387" s="10">
        <f t="shared" si="27"/>
        <v>715.00000000000011</v>
      </c>
      <c r="M3387" s="11">
        <v>0.4</v>
      </c>
      <c r="O3387" s="16"/>
      <c r="P3387" s="14"/>
      <c r="Q3387" s="12"/>
      <c r="R3387" s="13"/>
    </row>
    <row r="3388" spans="1:18" ht="15.75" customHeight="1">
      <c r="A3388" s="1"/>
      <c r="B3388" s="6" t="s">
        <v>14</v>
      </c>
      <c r="C3388" s="6">
        <v>1185732</v>
      </c>
      <c r="D3388" s="7">
        <v>44543</v>
      </c>
      <c r="E3388" s="6" t="s">
        <v>15</v>
      </c>
      <c r="F3388" s="6" t="s">
        <v>115</v>
      </c>
      <c r="G3388" s="6" t="s">
        <v>116</v>
      </c>
      <c r="H3388" s="6" t="s">
        <v>21</v>
      </c>
      <c r="I3388" s="8">
        <v>0.65</v>
      </c>
      <c r="J3388" s="9">
        <v>3250</v>
      </c>
      <c r="K3388" s="10">
        <f t="shared" si="26"/>
        <v>2112.5</v>
      </c>
      <c r="L3388" s="10">
        <f t="shared" si="27"/>
        <v>633.75</v>
      </c>
      <c r="M3388" s="11">
        <v>0.3</v>
      </c>
      <c r="O3388" s="16"/>
      <c r="P3388" s="14"/>
      <c r="Q3388" s="12"/>
      <c r="R3388" s="13"/>
    </row>
    <row r="3389" spans="1:18" ht="15.75" customHeight="1">
      <c r="A3389" s="1"/>
      <c r="B3389" s="6" t="s">
        <v>14</v>
      </c>
      <c r="C3389" s="6">
        <v>1185732</v>
      </c>
      <c r="D3389" s="7">
        <v>44543</v>
      </c>
      <c r="E3389" s="6" t="s">
        <v>15</v>
      </c>
      <c r="F3389" s="6" t="s">
        <v>115</v>
      </c>
      <c r="G3389" s="6" t="s">
        <v>116</v>
      </c>
      <c r="H3389" s="6" t="s">
        <v>22</v>
      </c>
      <c r="I3389" s="8">
        <v>0.7</v>
      </c>
      <c r="J3389" s="9">
        <v>4250</v>
      </c>
      <c r="K3389" s="10">
        <f t="shared" si="26"/>
        <v>2975</v>
      </c>
      <c r="L3389" s="10">
        <f t="shared" si="27"/>
        <v>1190</v>
      </c>
      <c r="M3389" s="11">
        <v>0.4</v>
      </c>
      <c r="O3389" s="16"/>
      <c r="P3389" s="14"/>
      <c r="Q3389" s="12"/>
      <c r="R3389" s="13"/>
    </row>
    <row r="3390" spans="1:18" ht="15.75" customHeight="1">
      <c r="A3390" s="1" t="s">
        <v>39</v>
      </c>
      <c r="B3390" s="6" t="s">
        <v>14</v>
      </c>
      <c r="C3390" s="6">
        <v>1185732</v>
      </c>
      <c r="D3390" s="7">
        <v>44206</v>
      </c>
      <c r="E3390" s="6" t="s">
        <v>15</v>
      </c>
      <c r="F3390" s="6" t="s">
        <v>117</v>
      </c>
      <c r="G3390" s="6" t="s">
        <v>118</v>
      </c>
      <c r="H3390" s="6" t="s">
        <v>17</v>
      </c>
      <c r="I3390" s="8">
        <v>0.35000000000000003</v>
      </c>
      <c r="J3390" s="9">
        <v>4750</v>
      </c>
      <c r="K3390" s="10">
        <f t="shared" si="26"/>
        <v>1662.5000000000002</v>
      </c>
      <c r="L3390" s="10">
        <f t="shared" si="27"/>
        <v>581.875</v>
      </c>
      <c r="M3390" s="11">
        <v>0.35</v>
      </c>
      <c r="O3390" s="16"/>
      <c r="P3390" s="14"/>
      <c r="Q3390" s="12"/>
      <c r="R3390" s="13"/>
    </row>
    <row r="3391" spans="1:18" ht="15.75" customHeight="1">
      <c r="A3391" s="1"/>
      <c r="B3391" s="6" t="s">
        <v>14</v>
      </c>
      <c r="C3391" s="6">
        <v>1185732</v>
      </c>
      <c r="D3391" s="7">
        <v>44206</v>
      </c>
      <c r="E3391" s="6" t="s">
        <v>15</v>
      </c>
      <c r="F3391" s="6" t="s">
        <v>117</v>
      </c>
      <c r="G3391" s="6" t="s">
        <v>118</v>
      </c>
      <c r="H3391" s="6" t="s">
        <v>18</v>
      </c>
      <c r="I3391" s="8">
        <v>0.35000000000000003</v>
      </c>
      <c r="J3391" s="9">
        <v>2750</v>
      </c>
      <c r="K3391" s="10">
        <f t="shared" si="26"/>
        <v>962.50000000000011</v>
      </c>
      <c r="L3391" s="10">
        <f t="shared" si="27"/>
        <v>336.875</v>
      </c>
      <c r="M3391" s="11">
        <v>0.35</v>
      </c>
      <c r="O3391" s="16"/>
      <c r="P3391" s="14"/>
      <c r="Q3391" s="12"/>
      <c r="R3391" s="13"/>
    </row>
    <row r="3392" spans="1:18" ht="15.75" customHeight="1">
      <c r="A3392" s="1"/>
      <c r="B3392" s="6" t="s">
        <v>14</v>
      </c>
      <c r="C3392" s="6">
        <v>1185732</v>
      </c>
      <c r="D3392" s="7">
        <v>44206</v>
      </c>
      <c r="E3392" s="6" t="s">
        <v>15</v>
      </c>
      <c r="F3392" s="6" t="s">
        <v>117</v>
      </c>
      <c r="G3392" s="6" t="s">
        <v>118</v>
      </c>
      <c r="H3392" s="6" t="s">
        <v>19</v>
      </c>
      <c r="I3392" s="8">
        <v>0.25000000000000006</v>
      </c>
      <c r="J3392" s="9">
        <v>2750</v>
      </c>
      <c r="K3392" s="10">
        <f t="shared" si="26"/>
        <v>687.50000000000011</v>
      </c>
      <c r="L3392" s="10">
        <f t="shared" si="27"/>
        <v>275.00000000000006</v>
      </c>
      <c r="M3392" s="11">
        <v>0.4</v>
      </c>
      <c r="O3392" s="16"/>
      <c r="P3392" s="14"/>
      <c r="Q3392" s="12"/>
      <c r="R3392" s="13"/>
    </row>
    <row r="3393" spans="1:18" ht="15.75" customHeight="1">
      <c r="A3393" s="1"/>
      <c r="B3393" s="6" t="s">
        <v>14</v>
      </c>
      <c r="C3393" s="6">
        <v>1185732</v>
      </c>
      <c r="D3393" s="7">
        <v>44206</v>
      </c>
      <c r="E3393" s="6" t="s">
        <v>15</v>
      </c>
      <c r="F3393" s="6" t="s">
        <v>117</v>
      </c>
      <c r="G3393" s="6" t="s">
        <v>118</v>
      </c>
      <c r="H3393" s="6" t="s">
        <v>20</v>
      </c>
      <c r="I3393" s="8">
        <v>0.3</v>
      </c>
      <c r="J3393" s="9">
        <v>1250</v>
      </c>
      <c r="K3393" s="10">
        <f t="shared" si="26"/>
        <v>375</v>
      </c>
      <c r="L3393" s="10">
        <f t="shared" si="27"/>
        <v>150</v>
      </c>
      <c r="M3393" s="11">
        <v>0.4</v>
      </c>
      <c r="O3393" s="16"/>
      <c r="P3393" s="14"/>
      <c r="Q3393" s="12"/>
      <c r="R3393" s="13"/>
    </row>
    <row r="3394" spans="1:18" ht="15.75" customHeight="1">
      <c r="A3394" s="1"/>
      <c r="B3394" s="6" t="s">
        <v>14</v>
      </c>
      <c r="C3394" s="6">
        <v>1185732</v>
      </c>
      <c r="D3394" s="7">
        <v>44206</v>
      </c>
      <c r="E3394" s="6" t="s">
        <v>15</v>
      </c>
      <c r="F3394" s="6" t="s">
        <v>117</v>
      </c>
      <c r="G3394" s="6" t="s">
        <v>118</v>
      </c>
      <c r="H3394" s="6" t="s">
        <v>21</v>
      </c>
      <c r="I3394" s="8">
        <v>0.45</v>
      </c>
      <c r="J3394" s="9">
        <v>1750</v>
      </c>
      <c r="K3394" s="10">
        <f t="shared" si="26"/>
        <v>787.5</v>
      </c>
      <c r="L3394" s="10">
        <f t="shared" si="27"/>
        <v>236.25</v>
      </c>
      <c r="M3394" s="11">
        <v>0.3</v>
      </c>
      <c r="O3394" s="16"/>
      <c r="P3394" s="14"/>
      <c r="Q3394" s="12"/>
      <c r="R3394" s="13"/>
    </row>
    <row r="3395" spans="1:18" ht="15.75" customHeight="1">
      <c r="A3395" s="1"/>
      <c r="B3395" s="6" t="s">
        <v>14</v>
      </c>
      <c r="C3395" s="6">
        <v>1185732</v>
      </c>
      <c r="D3395" s="7">
        <v>44206</v>
      </c>
      <c r="E3395" s="6" t="s">
        <v>15</v>
      </c>
      <c r="F3395" s="6" t="s">
        <v>117</v>
      </c>
      <c r="G3395" s="6" t="s">
        <v>118</v>
      </c>
      <c r="H3395" s="6" t="s">
        <v>22</v>
      </c>
      <c r="I3395" s="8">
        <v>0.35000000000000003</v>
      </c>
      <c r="J3395" s="9">
        <v>2750</v>
      </c>
      <c r="K3395" s="10">
        <f t="shared" si="26"/>
        <v>962.50000000000011</v>
      </c>
      <c r="L3395" s="10">
        <f t="shared" si="27"/>
        <v>385.00000000000006</v>
      </c>
      <c r="M3395" s="11">
        <v>0.4</v>
      </c>
      <c r="O3395" s="16"/>
      <c r="P3395" s="14"/>
      <c r="Q3395" s="12"/>
      <c r="R3395" s="13"/>
    </row>
    <row r="3396" spans="1:18" ht="15.75" customHeight="1">
      <c r="A3396" s="1"/>
      <c r="B3396" s="6" t="s">
        <v>14</v>
      </c>
      <c r="C3396" s="6">
        <v>1185732</v>
      </c>
      <c r="D3396" s="7">
        <v>44235</v>
      </c>
      <c r="E3396" s="6" t="s">
        <v>15</v>
      </c>
      <c r="F3396" s="6" t="s">
        <v>117</v>
      </c>
      <c r="G3396" s="6" t="s">
        <v>118</v>
      </c>
      <c r="H3396" s="6" t="s">
        <v>17</v>
      </c>
      <c r="I3396" s="8">
        <v>0.35000000000000003</v>
      </c>
      <c r="J3396" s="9">
        <v>5250</v>
      </c>
      <c r="K3396" s="10">
        <f t="shared" si="26"/>
        <v>1837.5000000000002</v>
      </c>
      <c r="L3396" s="10">
        <f t="shared" si="27"/>
        <v>643.125</v>
      </c>
      <c r="M3396" s="11">
        <v>0.35</v>
      </c>
      <c r="O3396" s="16"/>
      <c r="P3396" s="14"/>
      <c r="Q3396" s="12"/>
      <c r="R3396" s="13"/>
    </row>
    <row r="3397" spans="1:18" ht="15.75" customHeight="1">
      <c r="A3397" s="1"/>
      <c r="B3397" s="6" t="s">
        <v>14</v>
      </c>
      <c r="C3397" s="6">
        <v>1185732</v>
      </c>
      <c r="D3397" s="7">
        <v>44235</v>
      </c>
      <c r="E3397" s="6" t="s">
        <v>15</v>
      </c>
      <c r="F3397" s="6" t="s">
        <v>117</v>
      </c>
      <c r="G3397" s="6" t="s">
        <v>118</v>
      </c>
      <c r="H3397" s="6" t="s">
        <v>18</v>
      </c>
      <c r="I3397" s="8">
        <v>0.35000000000000003</v>
      </c>
      <c r="J3397" s="9">
        <v>1750</v>
      </c>
      <c r="K3397" s="10">
        <f t="shared" si="26"/>
        <v>612.50000000000011</v>
      </c>
      <c r="L3397" s="10">
        <f t="shared" si="27"/>
        <v>214.37500000000003</v>
      </c>
      <c r="M3397" s="11">
        <v>0.35</v>
      </c>
      <c r="O3397" s="16"/>
      <c r="P3397" s="14"/>
      <c r="Q3397" s="12"/>
      <c r="R3397" s="13"/>
    </row>
    <row r="3398" spans="1:18" ht="15.75" customHeight="1">
      <c r="A3398" s="1"/>
      <c r="B3398" s="6" t="s">
        <v>14</v>
      </c>
      <c r="C3398" s="6">
        <v>1185732</v>
      </c>
      <c r="D3398" s="7">
        <v>44235</v>
      </c>
      <c r="E3398" s="6" t="s">
        <v>15</v>
      </c>
      <c r="F3398" s="6" t="s">
        <v>117</v>
      </c>
      <c r="G3398" s="6" t="s">
        <v>118</v>
      </c>
      <c r="H3398" s="6" t="s">
        <v>19</v>
      </c>
      <c r="I3398" s="8">
        <v>0.25000000000000006</v>
      </c>
      <c r="J3398" s="9">
        <v>2250</v>
      </c>
      <c r="K3398" s="10">
        <f t="shared" si="26"/>
        <v>562.50000000000011</v>
      </c>
      <c r="L3398" s="10">
        <f t="shared" si="27"/>
        <v>225.00000000000006</v>
      </c>
      <c r="M3398" s="11">
        <v>0.4</v>
      </c>
      <c r="O3398" s="16"/>
      <c r="P3398" s="14"/>
      <c r="Q3398" s="12"/>
      <c r="R3398" s="13"/>
    </row>
    <row r="3399" spans="1:18" ht="15.75" customHeight="1">
      <c r="A3399" s="1"/>
      <c r="B3399" s="6" t="s">
        <v>14</v>
      </c>
      <c r="C3399" s="6">
        <v>1185732</v>
      </c>
      <c r="D3399" s="7">
        <v>44235</v>
      </c>
      <c r="E3399" s="6" t="s">
        <v>15</v>
      </c>
      <c r="F3399" s="6" t="s">
        <v>117</v>
      </c>
      <c r="G3399" s="6" t="s">
        <v>118</v>
      </c>
      <c r="H3399" s="6" t="s">
        <v>20</v>
      </c>
      <c r="I3399" s="8">
        <v>0.3</v>
      </c>
      <c r="J3399" s="9">
        <v>1000</v>
      </c>
      <c r="K3399" s="10">
        <f t="shared" si="26"/>
        <v>300</v>
      </c>
      <c r="L3399" s="10">
        <f t="shared" si="27"/>
        <v>120</v>
      </c>
      <c r="M3399" s="11">
        <v>0.4</v>
      </c>
      <c r="O3399" s="16"/>
      <c r="P3399" s="14"/>
      <c r="Q3399" s="12"/>
      <c r="R3399" s="13"/>
    </row>
    <row r="3400" spans="1:18" ht="15.75" customHeight="1">
      <c r="A3400" s="1"/>
      <c r="B3400" s="6" t="s">
        <v>14</v>
      </c>
      <c r="C3400" s="6">
        <v>1185732</v>
      </c>
      <c r="D3400" s="7">
        <v>44235</v>
      </c>
      <c r="E3400" s="6" t="s">
        <v>15</v>
      </c>
      <c r="F3400" s="6" t="s">
        <v>117</v>
      </c>
      <c r="G3400" s="6" t="s">
        <v>118</v>
      </c>
      <c r="H3400" s="6" t="s">
        <v>21</v>
      </c>
      <c r="I3400" s="8">
        <v>0.45</v>
      </c>
      <c r="J3400" s="9">
        <v>1750</v>
      </c>
      <c r="K3400" s="10">
        <f t="shared" si="26"/>
        <v>787.5</v>
      </c>
      <c r="L3400" s="10">
        <f t="shared" si="27"/>
        <v>236.25</v>
      </c>
      <c r="M3400" s="11">
        <v>0.3</v>
      </c>
      <c r="O3400" s="16"/>
      <c r="P3400" s="14"/>
      <c r="Q3400" s="12"/>
      <c r="R3400" s="13"/>
    </row>
    <row r="3401" spans="1:18" ht="15.75" customHeight="1">
      <c r="A3401" s="1"/>
      <c r="B3401" s="6" t="s">
        <v>14</v>
      </c>
      <c r="C3401" s="6">
        <v>1185732</v>
      </c>
      <c r="D3401" s="7">
        <v>44235</v>
      </c>
      <c r="E3401" s="6" t="s">
        <v>15</v>
      </c>
      <c r="F3401" s="6" t="s">
        <v>117</v>
      </c>
      <c r="G3401" s="6" t="s">
        <v>118</v>
      </c>
      <c r="H3401" s="6" t="s">
        <v>22</v>
      </c>
      <c r="I3401" s="8">
        <v>0.35000000000000003</v>
      </c>
      <c r="J3401" s="9">
        <v>2750</v>
      </c>
      <c r="K3401" s="10">
        <f t="shared" si="26"/>
        <v>962.50000000000011</v>
      </c>
      <c r="L3401" s="10">
        <f t="shared" si="27"/>
        <v>385.00000000000006</v>
      </c>
      <c r="M3401" s="11">
        <v>0.4</v>
      </c>
      <c r="O3401" s="16"/>
      <c r="P3401" s="14"/>
      <c r="Q3401" s="12"/>
      <c r="R3401" s="13"/>
    </row>
    <row r="3402" spans="1:18" ht="15.75" customHeight="1">
      <c r="A3402" s="1"/>
      <c r="B3402" s="6" t="s">
        <v>14</v>
      </c>
      <c r="C3402" s="6">
        <v>1185732</v>
      </c>
      <c r="D3402" s="7">
        <v>44261</v>
      </c>
      <c r="E3402" s="6" t="s">
        <v>15</v>
      </c>
      <c r="F3402" s="6" t="s">
        <v>117</v>
      </c>
      <c r="G3402" s="6" t="s">
        <v>118</v>
      </c>
      <c r="H3402" s="6" t="s">
        <v>17</v>
      </c>
      <c r="I3402" s="8">
        <v>0.35000000000000003</v>
      </c>
      <c r="J3402" s="9">
        <v>4950</v>
      </c>
      <c r="K3402" s="10">
        <f t="shared" si="26"/>
        <v>1732.5000000000002</v>
      </c>
      <c r="L3402" s="10">
        <f t="shared" si="27"/>
        <v>606.375</v>
      </c>
      <c r="M3402" s="11">
        <v>0.35</v>
      </c>
      <c r="O3402" s="16"/>
      <c r="P3402" s="14"/>
      <c r="Q3402" s="12"/>
      <c r="R3402" s="13"/>
    </row>
    <row r="3403" spans="1:18" ht="15.75" customHeight="1">
      <c r="A3403" s="1"/>
      <c r="B3403" s="6" t="s">
        <v>14</v>
      </c>
      <c r="C3403" s="6">
        <v>1185732</v>
      </c>
      <c r="D3403" s="7">
        <v>44261</v>
      </c>
      <c r="E3403" s="6" t="s">
        <v>15</v>
      </c>
      <c r="F3403" s="6" t="s">
        <v>117</v>
      </c>
      <c r="G3403" s="6" t="s">
        <v>118</v>
      </c>
      <c r="H3403" s="6" t="s">
        <v>18</v>
      </c>
      <c r="I3403" s="8">
        <v>0.35000000000000003</v>
      </c>
      <c r="J3403" s="9">
        <v>2000</v>
      </c>
      <c r="K3403" s="10">
        <f t="shared" si="26"/>
        <v>700.00000000000011</v>
      </c>
      <c r="L3403" s="10">
        <f t="shared" si="27"/>
        <v>245.00000000000003</v>
      </c>
      <c r="M3403" s="11">
        <v>0.35</v>
      </c>
      <c r="O3403" s="16"/>
      <c r="P3403" s="14"/>
      <c r="Q3403" s="12"/>
      <c r="R3403" s="13"/>
    </row>
    <row r="3404" spans="1:18" ht="15.75" customHeight="1">
      <c r="A3404" s="1"/>
      <c r="B3404" s="6" t="s">
        <v>14</v>
      </c>
      <c r="C3404" s="6">
        <v>1185732</v>
      </c>
      <c r="D3404" s="7">
        <v>44261</v>
      </c>
      <c r="E3404" s="6" t="s">
        <v>15</v>
      </c>
      <c r="F3404" s="6" t="s">
        <v>117</v>
      </c>
      <c r="G3404" s="6" t="s">
        <v>118</v>
      </c>
      <c r="H3404" s="6" t="s">
        <v>19</v>
      </c>
      <c r="I3404" s="8">
        <v>0.25000000000000006</v>
      </c>
      <c r="J3404" s="9">
        <v>2250</v>
      </c>
      <c r="K3404" s="10">
        <f t="shared" si="26"/>
        <v>562.50000000000011</v>
      </c>
      <c r="L3404" s="10">
        <f t="shared" si="27"/>
        <v>225.00000000000006</v>
      </c>
      <c r="M3404" s="11">
        <v>0.4</v>
      </c>
      <c r="O3404" s="16"/>
      <c r="P3404" s="14"/>
      <c r="Q3404" s="12"/>
      <c r="R3404" s="13"/>
    </row>
    <row r="3405" spans="1:18" ht="15.75" customHeight="1">
      <c r="A3405" s="1"/>
      <c r="B3405" s="6" t="s">
        <v>14</v>
      </c>
      <c r="C3405" s="6">
        <v>1185732</v>
      </c>
      <c r="D3405" s="7">
        <v>44261</v>
      </c>
      <c r="E3405" s="6" t="s">
        <v>15</v>
      </c>
      <c r="F3405" s="6" t="s">
        <v>117</v>
      </c>
      <c r="G3405" s="6" t="s">
        <v>118</v>
      </c>
      <c r="H3405" s="6" t="s">
        <v>20</v>
      </c>
      <c r="I3405" s="8">
        <v>0.3</v>
      </c>
      <c r="J3405" s="9">
        <v>750</v>
      </c>
      <c r="K3405" s="10">
        <f t="shared" si="26"/>
        <v>225</v>
      </c>
      <c r="L3405" s="10">
        <f t="shared" si="27"/>
        <v>90</v>
      </c>
      <c r="M3405" s="11">
        <v>0.4</v>
      </c>
      <c r="O3405" s="16"/>
      <c r="P3405" s="14"/>
      <c r="Q3405" s="12"/>
      <c r="R3405" s="13"/>
    </row>
    <row r="3406" spans="1:18" ht="15.75" customHeight="1">
      <c r="A3406" s="1"/>
      <c r="B3406" s="6" t="s">
        <v>14</v>
      </c>
      <c r="C3406" s="6">
        <v>1185732</v>
      </c>
      <c r="D3406" s="7">
        <v>44261</v>
      </c>
      <c r="E3406" s="6" t="s">
        <v>15</v>
      </c>
      <c r="F3406" s="6" t="s">
        <v>117</v>
      </c>
      <c r="G3406" s="6" t="s">
        <v>118</v>
      </c>
      <c r="H3406" s="6" t="s">
        <v>21</v>
      </c>
      <c r="I3406" s="8">
        <v>0.45</v>
      </c>
      <c r="J3406" s="9">
        <v>1250</v>
      </c>
      <c r="K3406" s="10">
        <f t="shared" si="26"/>
        <v>562.5</v>
      </c>
      <c r="L3406" s="10">
        <f t="shared" si="27"/>
        <v>168.75</v>
      </c>
      <c r="M3406" s="11">
        <v>0.3</v>
      </c>
      <c r="O3406" s="16"/>
      <c r="P3406" s="14"/>
      <c r="Q3406" s="12"/>
      <c r="R3406" s="13"/>
    </row>
    <row r="3407" spans="1:18" ht="15.75" customHeight="1">
      <c r="A3407" s="1"/>
      <c r="B3407" s="6" t="s">
        <v>14</v>
      </c>
      <c r="C3407" s="6">
        <v>1185732</v>
      </c>
      <c r="D3407" s="7">
        <v>44261</v>
      </c>
      <c r="E3407" s="6" t="s">
        <v>15</v>
      </c>
      <c r="F3407" s="6" t="s">
        <v>117</v>
      </c>
      <c r="G3407" s="6" t="s">
        <v>118</v>
      </c>
      <c r="H3407" s="6" t="s">
        <v>22</v>
      </c>
      <c r="I3407" s="8">
        <v>0.35000000000000003</v>
      </c>
      <c r="J3407" s="9">
        <v>2250</v>
      </c>
      <c r="K3407" s="10">
        <f t="shared" si="26"/>
        <v>787.50000000000011</v>
      </c>
      <c r="L3407" s="10">
        <f t="shared" si="27"/>
        <v>315.00000000000006</v>
      </c>
      <c r="M3407" s="11">
        <v>0.4</v>
      </c>
      <c r="O3407" s="16"/>
      <c r="P3407" s="14"/>
      <c r="Q3407" s="12"/>
      <c r="R3407" s="13"/>
    </row>
    <row r="3408" spans="1:18" ht="15.75" customHeight="1">
      <c r="A3408" s="1"/>
      <c r="B3408" s="6" t="s">
        <v>14</v>
      </c>
      <c r="C3408" s="6">
        <v>1185732</v>
      </c>
      <c r="D3408" s="7">
        <v>44293</v>
      </c>
      <c r="E3408" s="6" t="s">
        <v>15</v>
      </c>
      <c r="F3408" s="6" t="s">
        <v>117</v>
      </c>
      <c r="G3408" s="6" t="s">
        <v>118</v>
      </c>
      <c r="H3408" s="6" t="s">
        <v>17</v>
      </c>
      <c r="I3408" s="8">
        <v>0.35000000000000003</v>
      </c>
      <c r="J3408" s="9">
        <v>4750</v>
      </c>
      <c r="K3408" s="10">
        <f t="shared" si="26"/>
        <v>1662.5000000000002</v>
      </c>
      <c r="L3408" s="10">
        <f t="shared" si="27"/>
        <v>581.875</v>
      </c>
      <c r="M3408" s="11">
        <v>0.35</v>
      </c>
      <c r="O3408" s="16"/>
      <c r="P3408" s="14"/>
      <c r="Q3408" s="12"/>
      <c r="R3408" s="13"/>
    </row>
    <row r="3409" spans="1:18" ht="15.75" customHeight="1">
      <c r="A3409" s="1"/>
      <c r="B3409" s="6" t="s">
        <v>14</v>
      </c>
      <c r="C3409" s="6">
        <v>1185732</v>
      </c>
      <c r="D3409" s="7">
        <v>44293</v>
      </c>
      <c r="E3409" s="6" t="s">
        <v>15</v>
      </c>
      <c r="F3409" s="6" t="s">
        <v>117</v>
      </c>
      <c r="G3409" s="6" t="s">
        <v>118</v>
      </c>
      <c r="H3409" s="6" t="s">
        <v>18</v>
      </c>
      <c r="I3409" s="8">
        <v>0.35000000000000003</v>
      </c>
      <c r="J3409" s="9">
        <v>1750</v>
      </c>
      <c r="K3409" s="10">
        <f t="shared" si="26"/>
        <v>612.50000000000011</v>
      </c>
      <c r="L3409" s="10">
        <f t="shared" si="27"/>
        <v>214.37500000000003</v>
      </c>
      <c r="M3409" s="11">
        <v>0.35</v>
      </c>
      <c r="O3409" s="16"/>
      <c r="P3409" s="14"/>
      <c r="Q3409" s="12"/>
      <c r="R3409" s="13"/>
    </row>
    <row r="3410" spans="1:18" ht="15.75" customHeight="1">
      <c r="A3410" s="1"/>
      <c r="B3410" s="6" t="s">
        <v>14</v>
      </c>
      <c r="C3410" s="6">
        <v>1185732</v>
      </c>
      <c r="D3410" s="7">
        <v>44293</v>
      </c>
      <c r="E3410" s="6" t="s">
        <v>15</v>
      </c>
      <c r="F3410" s="6" t="s">
        <v>117</v>
      </c>
      <c r="G3410" s="6" t="s">
        <v>118</v>
      </c>
      <c r="H3410" s="6" t="s">
        <v>19</v>
      </c>
      <c r="I3410" s="8">
        <v>0.25000000000000006</v>
      </c>
      <c r="J3410" s="9">
        <v>1750</v>
      </c>
      <c r="K3410" s="10">
        <f t="shared" si="26"/>
        <v>437.50000000000011</v>
      </c>
      <c r="L3410" s="10">
        <f t="shared" si="27"/>
        <v>175.00000000000006</v>
      </c>
      <c r="M3410" s="11">
        <v>0.4</v>
      </c>
      <c r="O3410" s="16"/>
      <c r="P3410" s="14"/>
      <c r="Q3410" s="12"/>
      <c r="R3410" s="13"/>
    </row>
    <row r="3411" spans="1:18" ht="15.75" customHeight="1">
      <c r="A3411" s="1"/>
      <c r="B3411" s="6" t="s">
        <v>14</v>
      </c>
      <c r="C3411" s="6">
        <v>1185732</v>
      </c>
      <c r="D3411" s="7">
        <v>44293</v>
      </c>
      <c r="E3411" s="6" t="s">
        <v>15</v>
      </c>
      <c r="F3411" s="6" t="s">
        <v>117</v>
      </c>
      <c r="G3411" s="6" t="s">
        <v>118</v>
      </c>
      <c r="H3411" s="6" t="s">
        <v>20</v>
      </c>
      <c r="I3411" s="8">
        <v>0.3</v>
      </c>
      <c r="J3411" s="9">
        <v>1000</v>
      </c>
      <c r="K3411" s="10">
        <f t="shared" si="26"/>
        <v>300</v>
      </c>
      <c r="L3411" s="10">
        <f t="shared" si="27"/>
        <v>120</v>
      </c>
      <c r="M3411" s="11">
        <v>0.4</v>
      </c>
      <c r="O3411" s="16"/>
      <c r="P3411" s="14"/>
      <c r="Q3411" s="12"/>
      <c r="R3411" s="13"/>
    </row>
    <row r="3412" spans="1:18" ht="15.75" customHeight="1">
      <c r="A3412" s="1"/>
      <c r="B3412" s="6" t="s">
        <v>14</v>
      </c>
      <c r="C3412" s="6">
        <v>1185732</v>
      </c>
      <c r="D3412" s="7">
        <v>44293</v>
      </c>
      <c r="E3412" s="6" t="s">
        <v>15</v>
      </c>
      <c r="F3412" s="6" t="s">
        <v>117</v>
      </c>
      <c r="G3412" s="6" t="s">
        <v>118</v>
      </c>
      <c r="H3412" s="6" t="s">
        <v>21</v>
      </c>
      <c r="I3412" s="8">
        <v>0.45</v>
      </c>
      <c r="J3412" s="9">
        <v>1000</v>
      </c>
      <c r="K3412" s="10">
        <f t="shared" si="26"/>
        <v>450</v>
      </c>
      <c r="L3412" s="10">
        <f t="shared" si="27"/>
        <v>135</v>
      </c>
      <c r="M3412" s="11">
        <v>0.3</v>
      </c>
      <c r="O3412" s="16"/>
      <c r="P3412" s="14"/>
      <c r="Q3412" s="12"/>
      <c r="R3412" s="13"/>
    </row>
    <row r="3413" spans="1:18" ht="15.75" customHeight="1">
      <c r="A3413" s="1"/>
      <c r="B3413" s="6" t="s">
        <v>14</v>
      </c>
      <c r="C3413" s="6">
        <v>1185732</v>
      </c>
      <c r="D3413" s="7">
        <v>44293</v>
      </c>
      <c r="E3413" s="6" t="s">
        <v>15</v>
      </c>
      <c r="F3413" s="6" t="s">
        <v>117</v>
      </c>
      <c r="G3413" s="6" t="s">
        <v>118</v>
      </c>
      <c r="H3413" s="6" t="s">
        <v>22</v>
      </c>
      <c r="I3413" s="8">
        <v>0.35000000000000003</v>
      </c>
      <c r="J3413" s="9">
        <v>2500</v>
      </c>
      <c r="K3413" s="10">
        <f t="shared" si="26"/>
        <v>875.00000000000011</v>
      </c>
      <c r="L3413" s="10">
        <f t="shared" si="27"/>
        <v>350.00000000000006</v>
      </c>
      <c r="M3413" s="11">
        <v>0.4</v>
      </c>
      <c r="O3413" s="16"/>
      <c r="P3413" s="14"/>
      <c r="Q3413" s="12"/>
      <c r="R3413" s="13"/>
    </row>
    <row r="3414" spans="1:18" ht="15.75" customHeight="1">
      <c r="A3414" s="1"/>
      <c r="B3414" s="6" t="s">
        <v>14</v>
      </c>
      <c r="C3414" s="6">
        <v>1185732</v>
      </c>
      <c r="D3414" s="7">
        <v>44322</v>
      </c>
      <c r="E3414" s="6" t="s">
        <v>15</v>
      </c>
      <c r="F3414" s="6" t="s">
        <v>117</v>
      </c>
      <c r="G3414" s="6" t="s">
        <v>118</v>
      </c>
      <c r="H3414" s="6" t="s">
        <v>17</v>
      </c>
      <c r="I3414" s="8">
        <v>0.49999999999999994</v>
      </c>
      <c r="J3414" s="9">
        <v>5200</v>
      </c>
      <c r="K3414" s="10">
        <f t="shared" si="26"/>
        <v>2599.9999999999995</v>
      </c>
      <c r="L3414" s="10">
        <f t="shared" si="27"/>
        <v>909.99999999999977</v>
      </c>
      <c r="M3414" s="11">
        <v>0.35</v>
      </c>
      <c r="O3414" s="16"/>
      <c r="P3414" s="14"/>
      <c r="Q3414" s="12"/>
      <c r="R3414" s="13"/>
    </row>
    <row r="3415" spans="1:18" ht="15.75" customHeight="1">
      <c r="A3415" s="1"/>
      <c r="B3415" s="6" t="s">
        <v>14</v>
      </c>
      <c r="C3415" s="6">
        <v>1185732</v>
      </c>
      <c r="D3415" s="7">
        <v>44322</v>
      </c>
      <c r="E3415" s="6" t="s">
        <v>15</v>
      </c>
      <c r="F3415" s="6" t="s">
        <v>117</v>
      </c>
      <c r="G3415" s="6" t="s">
        <v>118</v>
      </c>
      <c r="H3415" s="6" t="s">
        <v>18</v>
      </c>
      <c r="I3415" s="8">
        <v>0.45</v>
      </c>
      <c r="J3415" s="9">
        <v>2250</v>
      </c>
      <c r="K3415" s="10">
        <f t="shared" si="26"/>
        <v>1012.5</v>
      </c>
      <c r="L3415" s="10">
        <f t="shared" si="27"/>
        <v>354.375</v>
      </c>
      <c r="M3415" s="11">
        <v>0.35</v>
      </c>
      <c r="O3415" s="16"/>
      <c r="P3415" s="14"/>
      <c r="Q3415" s="12"/>
      <c r="R3415" s="13"/>
    </row>
    <row r="3416" spans="1:18" ht="15.75" customHeight="1">
      <c r="A3416" s="1"/>
      <c r="B3416" s="6" t="s">
        <v>14</v>
      </c>
      <c r="C3416" s="6">
        <v>1185732</v>
      </c>
      <c r="D3416" s="7">
        <v>44322</v>
      </c>
      <c r="E3416" s="6" t="s">
        <v>15</v>
      </c>
      <c r="F3416" s="6" t="s">
        <v>117</v>
      </c>
      <c r="G3416" s="6" t="s">
        <v>118</v>
      </c>
      <c r="H3416" s="6" t="s">
        <v>19</v>
      </c>
      <c r="I3416" s="8">
        <v>0.4</v>
      </c>
      <c r="J3416" s="9">
        <v>2500</v>
      </c>
      <c r="K3416" s="10">
        <f t="shared" si="26"/>
        <v>1000</v>
      </c>
      <c r="L3416" s="10">
        <f t="shared" si="27"/>
        <v>400</v>
      </c>
      <c r="M3416" s="11">
        <v>0.4</v>
      </c>
      <c r="O3416" s="16"/>
      <c r="P3416" s="14"/>
      <c r="Q3416" s="12"/>
      <c r="R3416" s="13"/>
    </row>
    <row r="3417" spans="1:18" ht="15.75" customHeight="1">
      <c r="A3417" s="1"/>
      <c r="B3417" s="6" t="s">
        <v>14</v>
      </c>
      <c r="C3417" s="6">
        <v>1185732</v>
      </c>
      <c r="D3417" s="7">
        <v>44322</v>
      </c>
      <c r="E3417" s="6" t="s">
        <v>15</v>
      </c>
      <c r="F3417" s="6" t="s">
        <v>117</v>
      </c>
      <c r="G3417" s="6" t="s">
        <v>118</v>
      </c>
      <c r="H3417" s="6" t="s">
        <v>20</v>
      </c>
      <c r="I3417" s="8">
        <v>0.4</v>
      </c>
      <c r="J3417" s="9">
        <v>2000</v>
      </c>
      <c r="K3417" s="10">
        <f t="shared" si="26"/>
        <v>800</v>
      </c>
      <c r="L3417" s="10">
        <f t="shared" si="27"/>
        <v>320</v>
      </c>
      <c r="M3417" s="11">
        <v>0.4</v>
      </c>
      <c r="O3417" s="16"/>
      <c r="P3417" s="14"/>
      <c r="Q3417" s="12"/>
      <c r="R3417" s="13"/>
    </row>
    <row r="3418" spans="1:18" ht="15.75" customHeight="1">
      <c r="A3418" s="1"/>
      <c r="B3418" s="6" t="s">
        <v>14</v>
      </c>
      <c r="C3418" s="6">
        <v>1185732</v>
      </c>
      <c r="D3418" s="7">
        <v>44322</v>
      </c>
      <c r="E3418" s="6" t="s">
        <v>15</v>
      </c>
      <c r="F3418" s="6" t="s">
        <v>117</v>
      </c>
      <c r="G3418" s="6" t="s">
        <v>118</v>
      </c>
      <c r="H3418" s="6" t="s">
        <v>21</v>
      </c>
      <c r="I3418" s="8">
        <v>0.49999999999999994</v>
      </c>
      <c r="J3418" s="9">
        <v>2250</v>
      </c>
      <c r="K3418" s="10">
        <f t="shared" si="26"/>
        <v>1124.9999999999998</v>
      </c>
      <c r="L3418" s="10">
        <f t="shared" si="27"/>
        <v>337.49999999999994</v>
      </c>
      <c r="M3418" s="11">
        <v>0.3</v>
      </c>
      <c r="O3418" s="16"/>
      <c r="P3418" s="14"/>
      <c r="Q3418" s="12"/>
      <c r="R3418" s="13"/>
    </row>
    <row r="3419" spans="1:18" ht="15.75" customHeight="1">
      <c r="A3419" s="1"/>
      <c r="B3419" s="6" t="s">
        <v>14</v>
      </c>
      <c r="C3419" s="6">
        <v>1185732</v>
      </c>
      <c r="D3419" s="7">
        <v>44322</v>
      </c>
      <c r="E3419" s="6" t="s">
        <v>15</v>
      </c>
      <c r="F3419" s="6" t="s">
        <v>117</v>
      </c>
      <c r="G3419" s="6" t="s">
        <v>118</v>
      </c>
      <c r="H3419" s="6" t="s">
        <v>22</v>
      </c>
      <c r="I3419" s="8">
        <v>0.54999999999999993</v>
      </c>
      <c r="J3419" s="9">
        <v>3500</v>
      </c>
      <c r="K3419" s="10">
        <f t="shared" si="26"/>
        <v>1924.9999999999998</v>
      </c>
      <c r="L3419" s="10">
        <f t="shared" si="27"/>
        <v>770</v>
      </c>
      <c r="M3419" s="11">
        <v>0.4</v>
      </c>
      <c r="O3419" s="16"/>
      <c r="P3419" s="14"/>
      <c r="Q3419" s="12"/>
      <c r="R3419" s="13"/>
    </row>
    <row r="3420" spans="1:18" ht="15.75" customHeight="1">
      <c r="A3420" s="1"/>
      <c r="B3420" s="6" t="s">
        <v>14</v>
      </c>
      <c r="C3420" s="6">
        <v>1185732</v>
      </c>
      <c r="D3420" s="7">
        <v>44355</v>
      </c>
      <c r="E3420" s="6" t="s">
        <v>15</v>
      </c>
      <c r="F3420" s="6" t="s">
        <v>117</v>
      </c>
      <c r="G3420" s="6" t="s">
        <v>118</v>
      </c>
      <c r="H3420" s="6" t="s">
        <v>17</v>
      </c>
      <c r="I3420" s="8">
        <v>0.49999999999999994</v>
      </c>
      <c r="J3420" s="9">
        <v>6000</v>
      </c>
      <c r="K3420" s="10">
        <f t="shared" si="26"/>
        <v>2999.9999999999995</v>
      </c>
      <c r="L3420" s="10">
        <f t="shared" si="27"/>
        <v>1049.9999999999998</v>
      </c>
      <c r="M3420" s="11">
        <v>0.35</v>
      </c>
      <c r="O3420" s="16"/>
      <c r="P3420" s="14"/>
      <c r="Q3420" s="12"/>
      <c r="R3420" s="13"/>
    </row>
    <row r="3421" spans="1:18" ht="15.75" customHeight="1">
      <c r="A3421" s="1"/>
      <c r="B3421" s="6" t="s">
        <v>14</v>
      </c>
      <c r="C3421" s="6">
        <v>1185732</v>
      </c>
      <c r="D3421" s="7">
        <v>44355</v>
      </c>
      <c r="E3421" s="6" t="s">
        <v>15</v>
      </c>
      <c r="F3421" s="6" t="s">
        <v>117</v>
      </c>
      <c r="G3421" s="6" t="s">
        <v>118</v>
      </c>
      <c r="H3421" s="6" t="s">
        <v>18</v>
      </c>
      <c r="I3421" s="8">
        <v>0.45</v>
      </c>
      <c r="J3421" s="9">
        <v>3500</v>
      </c>
      <c r="K3421" s="10">
        <f t="shared" si="26"/>
        <v>1575</v>
      </c>
      <c r="L3421" s="10">
        <f t="shared" si="27"/>
        <v>551.25</v>
      </c>
      <c r="M3421" s="11">
        <v>0.35</v>
      </c>
      <c r="O3421" s="16"/>
      <c r="P3421" s="14"/>
      <c r="Q3421" s="12"/>
      <c r="R3421" s="13"/>
    </row>
    <row r="3422" spans="1:18" ht="15.75" customHeight="1">
      <c r="A3422" s="1"/>
      <c r="B3422" s="6" t="s">
        <v>14</v>
      </c>
      <c r="C3422" s="6">
        <v>1185732</v>
      </c>
      <c r="D3422" s="7">
        <v>44355</v>
      </c>
      <c r="E3422" s="6" t="s">
        <v>15</v>
      </c>
      <c r="F3422" s="6" t="s">
        <v>117</v>
      </c>
      <c r="G3422" s="6" t="s">
        <v>118</v>
      </c>
      <c r="H3422" s="6" t="s">
        <v>19</v>
      </c>
      <c r="I3422" s="8">
        <v>0.4</v>
      </c>
      <c r="J3422" s="9">
        <v>2750</v>
      </c>
      <c r="K3422" s="10">
        <f t="shared" si="26"/>
        <v>1100</v>
      </c>
      <c r="L3422" s="10">
        <f t="shared" si="27"/>
        <v>440</v>
      </c>
      <c r="M3422" s="11">
        <v>0.4</v>
      </c>
      <c r="O3422" s="16"/>
      <c r="P3422" s="14"/>
      <c r="Q3422" s="12"/>
      <c r="R3422" s="13"/>
    </row>
    <row r="3423" spans="1:18" ht="15.75" customHeight="1">
      <c r="A3423" s="1"/>
      <c r="B3423" s="6" t="s">
        <v>14</v>
      </c>
      <c r="C3423" s="6">
        <v>1185732</v>
      </c>
      <c r="D3423" s="7">
        <v>44355</v>
      </c>
      <c r="E3423" s="6" t="s">
        <v>15</v>
      </c>
      <c r="F3423" s="6" t="s">
        <v>117</v>
      </c>
      <c r="G3423" s="6" t="s">
        <v>118</v>
      </c>
      <c r="H3423" s="6" t="s">
        <v>20</v>
      </c>
      <c r="I3423" s="8">
        <v>0.4</v>
      </c>
      <c r="J3423" s="9">
        <v>2500</v>
      </c>
      <c r="K3423" s="10">
        <f t="shared" si="26"/>
        <v>1000</v>
      </c>
      <c r="L3423" s="10">
        <f t="shared" si="27"/>
        <v>400</v>
      </c>
      <c r="M3423" s="11">
        <v>0.4</v>
      </c>
      <c r="O3423" s="16"/>
      <c r="P3423" s="14"/>
      <c r="Q3423" s="12"/>
      <c r="R3423" s="13"/>
    </row>
    <row r="3424" spans="1:18" ht="15.75" customHeight="1">
      <c r="A3424" s="1"/>
      <c r="B3424" s="6" t="s">
        <v>14</v>
      </c>
      <c r="C3424" s="6">
        <v>1185732</v>
      </c>
      <c r="D3424" s="7">
        <v>44355</v>
      </c>
      <c r="E3424" s="6" t="s">
        <v>15</v>
      </c>
      <c r="F3424" s="6" t="s">
        <v>117</v>
      </c>
      <c r="G3424" s="6" t="s">
        <v>118</v>
      </c>
      <c r="H3424" s="6" t="s">
        <v>21</v>
      </c>
      <c r="I3424" s="8">
        <v>0.49999999999999994</v>
      </c>
      <c r="J3424" s="9">
        <v>2500</v>
      </c>
      <c r="K3424" s="10">
        <f t="shared" si="26"/>
        <v>1249.9999999999998</v>
      </c>
      <c r="L3424" s="10">
        <f t="shared" si="27"/>
        <v>374.99999999999994</v>
      </c>
      <c r="M3424" s="11">
        <v>0.3</v>
      </c>
      <c r="O3424" s="16"/>
      <c r="P3424" s="14"/>
      <c r="Q3424" s="12"/>
      <c r="R3424" s="13"/>
    </row>
    <row r="3425" spans="1:18" ht="15.75" customHeight="1">
      <c r="A3425" s="1"/>
      <c r="B3425" s="6" t="s">
        <v>14</v>
      </c>
      <c r="C3425" s="6">
        <v>1185732</v>
      </c>
      <c r="D3425" s="7">
        <v>44355</v>
      </c>
      <c r="E3425" s="6" t="s">
        <v>15</v>
      </c>
      <c r="F3425" s="6" t="s">
        <v>117</v>
      </c>
      <c r="G3425" s="6" t="s">
        <v>118</v>
      </c>
      <c r="H3425" s="6" t="s">
        <v>22</v>
      </c>
      <c r="I3425" s="8">
        <v>0.54999999999999993</v>
      </c>
      <c r="J3425" s="9">
        <v>4000</v>
      </c>
      <c r="K3425" s="10">
        <f t="shared" si="26"/>
        <v>2199.9999999999995</v>
      </c>
      <c r="L3425" s="10">
        <f t="shared" si="27"/>
        <v>879.99999999999989</v>
      </c>
      <c r="M3425" s="11">
        <v>0.4</v>
      </c>
      <c r="O3425" s="16"/>
      <c r="P3425" s="14"/>
      <c r="Q3425" s="12"/>
      <c r="R3425" s="13"/>
    </row>
    <row r="3426" spans="1:18" ht="15.75" customHeight="1">
      <c r="A3426" s="1"/>
      <c r="B3426" s="6" t="s">
        <v>14</v>
      </c>
      <c r="C3426" s="6">
        <v>1185732</v>
      </c>
      <c r="D3426" s="7">
        <v>44383</v>
      </c>
      <c r="E3426" s="6" t="s">
        <v>15</v>
      </c>
      <c r="F3426" s="6" t="s">
        <v>117</v>
      </c>
      <c r="G3426" s="6" t="s">
        <v>118</v>
      </c>
      <c r="H3426" s="6" t="s">
        <v>17</v>
      </c>
      <c r="I3426" s="8">
        <v>0.49999999999999994</v>
      </c>
      <c r="J3426" s="9">
        <v>6250</v>
      </c>
      <c r="K3426" s="10">
        <f t="shared" si="26"/>
        <v>3124.9999999999995</v>
      </c>
      <c r="L3426" s="10">
        <f t="shared" si="27"/>
        <v>1093.7499999999998</v>
      </c>
      <c r="M3426" s="11">
        <v>0.35</v>
      </c>
      <c r="O3426" s="16"/>
      <c r="P3426" s="14"/>
      <c r="Q3426" s="12"/>
      <c r="R3426" s="13"/>
    </row>
    <row r="3427" spans="1:18" ht="15.75" customHeight="1">
      <c r="A3427" s="1"/>
      <c r="B3427" s="6" t="s">
        <v>14</v>
      </c>
      <c r="C3427" s="6">
        <v>1185732</v>
      </c>
      <c r="D3427" s="7">
        <v>44383</v>
      </c>
      <c r="E3427" s="6" t="s">
        <v>15</v>
      </c>
      <c r="F3427" s="6" t="s">
        <v>117</v>
      </c>
      <c r="G3427" s="6" t="s">
        <v>118</v>
      </c>
      <c r="H3427" s="6" t="s">
        <v>18</v>
      </c>
      <c r="I3427" s="8">
        <v>0.45</v>
      </c>
      <c r="J3427" s="9">
        <v>3750</v>
      </c>
      <c r="K3427" s="10">
        <f t="shared" si="26"/>
        <v>1687.5</v>
      </c>
      <c r="L3427" s="10">
        <f t="shared" si="27"/>
        <v>590.625</v>
      </c>
      <c r="M3427" s="11">
        <v>0.35</v>
      </c>
      <c r="O3427" s="16"/>
      <c r="P3427" s="14"/>
      <c r="Q3427" s="12"/>
      <c r="R3427" s="13"/>
    </row>
    <row r="3428" spans="1:18" ht="15.75" customHeight="1">
      <c r="A3428" s="1"/>
      <c r="B3428" s="6" t="s">
        <v>14</v>
      </c>
      <c r="C3428" s="6">
        <v>1185732</v>
      </c>
      <c r="D3428" s="7">
        <v>44383</v>
      </c>
      <c r="E3428" s="6" t="s">
        <v>15</v>
      </c>
      <c r="F3428" s="6" t="s">
        <v>117</v>
      </c>
      <c r="G3428" s="6" t="s">
        <v>118</v>
      </c>
      <c r="H3428" s="6" t="s">
        <v>19</v>
      </c>
      <c r="I3428" s="8">
        <v>0.4</v>
      </c>
      <c r="J3428" s="9">
        <v>3000</v>
      </c>
      <c r="K3428" s="10">
        <f t="shared" si="26"/>
        <v>1200</v>
      </c>
      <c r="L3428" s="10">
        <f t="shared" si="27"/>
        <v>480</v>
      </c>
      <c r="M3428" s="11">
        <v>0.4</v>
      </c>
      <c r="O3428" s="16"/>
      <c r="P3428" s="14"/>
      <c r="Q3428" s="12"/>
      <c r="R3428" s="13"/>
    </row>
    <row r="3429" spans="1:18" ht="15.75" customHeight="1">
      <c r="A3429" s="1"/>
      <c r="B3429" s="6" t="s">
        <v>14</v>
      </c>
      <c r="C3429" s="6">
        <v>1185732</v>
      </c>
      <c r="D3429" s="7">
        <v>44383</v>
      </c>
      <c r="E3429" s="6" t="s">
        <v>15</v>
      </c>
      <c r="F3429" s="6" t="s">
        <v>117</v>
      </c>
      <c r="G3429" s="6" t="s">
        <v>118</v>
      </c>
      <c r="H3429" s="6" t="s">
        <v>20</v>
      </c>
      <c r="I3429" s="8">
        <v>0.4</v>
      </c>
      <c r="J3429" s="9">
        <v>2500</v>
      </c>
      <c r="K3429" s="10">
        <f t="shared" si="26"/>
        <v>1000</v>
      </c>
      <c r="L3429" s="10">
        <f t="shared" si="27"/>
        <v>400</v>
      </c>
      <c r="M3429" s="11">
        <v>0.4</v>
      </c>
      <c r="O3429" s="16"/>
      <c r="P3429" s="14"/>
      <c r="Q3429" s="12"/>
      <c r="R3429" s="13"/>
    </row>
    <row r="3430" spans="1:18" ht="15.75" customHeight="1">
      <c r="A3430" s="1"/>
      <c r="B3430" s="6" t="s">
        <v>14</v>
      </c>
      <c r="C3430" s="6">
        <v>1185732</v>
      </c>
      <c r="D3430" s="7">
        <v>44383</v>
      </c>
      <c r="E3430" s="6" t="s">
        <v>15</v>
      </c>
      <c r="F3430" s="6" t="s">
        <v>117</v>
      </c>
      <c r="G3430" s="6" t="s">
        <v>118</v>
      </c>
      <c r="H3430" s="6" t="s">
        <v>21</v>
      </c>
      <c r="I3430" s="8">
        <v>0.49999999999999994</v>
      </c>
      <c r="J3430" s="9">
        <v>2750</v>
      </c>
      <c r="K3430" s="10">
        <f t="shared" si="26"/>
        <v>1374.9999999999998</v>
      </c>
      <c r="L3430" s="10">
        <f t="shared" si="27"/>
        <v>412.49999999999994</v>
      </c>
      <c r="M3430" s="11">
        <v>0.3</v>
      </c>
      <c r="O3430" s="16"/>
      <c r="P3430" s="14"/>
      <c r="Q3430" s="12"/>
      <c r="R3430" s="13"/>
    </row>
    <row r="3431" spans="1:18" ht="15.75" customHeight="1">
      <c r="A3431" s="1"/>
      <c r="B3431" s="6" t="s">
        <v>14</v>
      </c>
      <c r="C3431" s="6">
        <v>1185732</v>
      </c>
      <c r="D3431" s="7">
        <v>44383</v>
      </c>
      <c r="E3431" s="6" t="s">
        <v>15</v>
      </c>
      <c r="F3431" s="6" t="s">
        <v>117</v>
      </c>
      <c r="G3431" s="6" t="s">
        <v>118</v>
      </c>
      <c r="H3431" s="6" t="s">
        <v>22</v>
      </c>
      <c r="I3431" s="8">
        <v>0.54999999999999993</v>
      </c>
      <c r="J3431" s="9">
        <v>4500</v>
      </c>
      <c r="K3431" s="10">
        <f t="shared" si="26"/>
        <v>2474.9999999999995</v>
      </c>
      <c r="L3431" s="10">
        <f t="shared" si="27"/>
        <v>989.99999999999989</v>
      </c>
      <c r="M3431" s="11">
        <v>0.4</v>
      </c>
      <c r="O3431" s="16"/>
      <c r="P3431" s="14"/>
      <c r="Q3431" s="12"/>
      <c r="R3431" s="13"/>
    </row>
    <row r="3432" spans="1:18" ht="15.75" customHeight="1">
      <c r="A3432" s="1"/>
      <c r="B3432" s="6" t="s">
        <v>14</v>
      </c>
      <c r="C3432" s="6">
        <v>1185732</v>
      </c>
      <c r="D3432" s="7">
        <v>44415</v>
      </c>
      <c r="E3432" s="6" t="s">
        <v>15</v>
      </c>
      <c r="F3432" s="6" t="s">
        <v>117</v>
      </c>
      <c r="G3432" s="6" t="s">
        <v>118</v>
      </c>
      <c r="H3432" s="6" t="s">
        <v>17</v>
      </c>
      <c r="I3432" s="8">
        <v>0.49999999999999994</v>
      </c>
      <c r="J3432" s="9">
        <v>6000</v>
      </c>
      <c r="K3432" s="10">
        <f t="shared" si="26"/>
        <v>2999.9999999999995</v>
      </c>
      <c r="L3432" s="10">
        <f t="shared" si="27"/>
        <v>1049.9999999999998</v>
      </c>
      <c r="M3432" s="11">
        <v>0.35</v>
      </c>
      <c r="O3432" s="16"/>
      <c r="P3432" s="14"/>
      <c r="Q3432" s="12"/>
      <c r="R3432" s="13"/>
    </row>
    <row r="3433" spans="1:18" ht="15.75" customHeight="1">
      <c r="A3433" s="1"/>
      <c r="B3433" s="6" t="s">
        <v>14</v>
      </c>
      <c r="C3433" s="6">
        <v>1185732</v>
      </c>
      <c r="D3433" s="7">
        <v>44415</v>
      </c>
      <c r="E3433" s="6" t="s">
        <v>15</v>
      </c>
      <c r="F3433" s="6" t="s">
        <v>117</v>
      </c>
      <c r="G3433" s="6" t="s">
        <v>118</v>
      </c>
      <c r="H3433" s="6" t="s">
        <v>18</v>
      </c>
      <c r="I3433" s="8">
        <v>0.45</v>
      </c>
      <c r="J3433" s="9">
        <v>3750</v>
      </c>
      <c r="K3433" s="10">
        <f t="shared" si="26"/>
        <v>1687.5</v>
      </c>
      <c r="L3433" s="10">
        <f t="shared" si="27"/>
        <v>590.625</v>
      </c>
      <c r="M3433" s="11">
        <v>0.35</v>
      </c>
      <c r="O3433" s="16"/>
      <c r="P3433" s="14"/>
      <c r="Q3433" s="12"/>
      <c r="R3433" s="13"/>
    </row>
    <row r="3434" spans="1:18" ht="15.75" customHeight="1">
      <c r="A3434" s="1"/>
      <c r="B3434" s="6" t="s">
        <v>14</v>
      </c>
      <c r="C3434" s="6">
        <v>1185732</v>
      </c>
      <c r="D3434" s="7">
        <v>44415</v>
      </c>
      <c r="E3434" s="6" t="s">
        <v>15</v>
      </c>
      <c r="F3434" s="6" t="s">
        <v>117</v>
      </c>
      <c r="G3434" s="6" t="s">
        <v>118</v>
      </c>
      <c r="H3434" s="6" t="s">
        <v>19</v>
      </c>
      <c r="I3434" s="8">
        <v>0.4</v>
      </c>
      <c r="J3434" s="9">
        <v>3000</v>
      </c>
      <c r="K3434" s="10">
        <f t="shared" si="26"/>
        <v>1200</v>
      </c>
      <c r="L3434" s="10">
        <f t="shared" si="27"/>
        <v>480</v>
      </c>
      <c r="M3434" s="11">
        <v>0.4</v>
      </c>
      <c r="O3434" s="16"/>
      <c r="P3434" s="14"/>
      <c r="Q3434" s="12"/>
      <c r="R3434" s="13"/>
    </row>
    <row r="3435" spans="1:18" ht="15.75" customHeight="1">
      <c r="A3435" s="1"/>
      <c r="B3435" s="6" t="s">
        <v>14</v>
      </c>
      <c r="C3435" s="6">
        <v>1185732</v>
      </c>
      <c r="D3435" s="7">
        <v>44415</v>
      </c>
      <c r="E3435" s="6" t="s">
        <v>15</v>
      </c>
      <c r="F3435" s="6" t="s">
        <v>117</v>
      </c>
      <c r="G3435" s="6" t="s">
        <v>118</v>
      </c>
      <c r="H3435" s="6" t="s">
        <v>20</v>
      </c>
      <c r="I3435" s="8">
        <v>0.4</v>
      </c>
      <c r="J3435" s="9">
        <v>2000</v>
      </c>
      <c r="K3435" s="10">
        <f t="shared" si="26"/>
        <v>800</v>
      </c>
      <c r="L3435" s="10">
        <f t="shared" si="27"/>
        <v>320</v>
      </c>
      <c r="M3435" s="11">
        <v>0.4</v>
      </c>
      <c r="O3435" s="16"/>
      <c r="P3435" s="14"/>
      <c r="Q3435" s="12"/>
      <c r="R3435" s="13"/>
    </row>
    <row r="3436" spans="1:18" ht="15.75" customHeight="1">
      <c r="A3436" s="1"/>
      <c r="B3436" s="6" t="s">
        <v>14</v>
      </c>
      <c r="C3436" s="6">
        <v>1185732</v>
      </c>
      <c r="D3436" s="7">
        <v>44415</v>
      </c>
      <c r="E3436" s="6" t="s">
        <v>15</v>
      </c>
      <c r="F3436" s="6" t="s">
        <v>117</v>
      </c>
      <c r="G3436" s="6" t="s">
        <v>118</v>
      </c>
      <c r="H3436" s="6" t="s">
        <v>21</v>
      </c>
      <c r="I3436" s="8">
        <v>0.49999999999999994</v>
      </c>
      <c r="J3436" s="9">
        <v>1750</v>
      </c>
      <c r="K3436" s="10">
        <f t="shared" si="26"/>
        <v>874.99999999999989</v>
      </c>
      <c r="L3436" s="10">
        <f t="shared" si="27"/>
        <v>262.49999999999994</v>
      </c>
      <c r="M3436" s="11">
        <v>0.3</v>
      </c>
      <c r="O3436" s="16"/>
      <c r="P3436" s="14"/>
      <c r="Q3436" s="12"/>
      <c r="R3436" s="13"/>
    </row>
    <row r="3437" spans="1:18" ht="15.75" customHeight="1">
      <c r="A3437" s="1"/>
      <c r="B3437" s="6" t="s">
        <v>14</v>
      </c>
      <c r="C3437" s="6">
        <v>1185732</v>
      </c>
      <c r="D3437" s="7">
        <v>44415</v>
      </c>
      <c r="E3437" s="6" t="s">
        <v>15</v>
      </c>
      <c r="F3437" s="6" t="s">
        <v>117</v>
      </c>
      <c r="G3437" s="6" t="s">
        <v>118</v>
      </c>
      <c r="H3437" s="6" t="s">
        <v>22</v>
      </c>
      <c r="I3437" s="8">
        <v>0.54999999999999993</v>
      </c>
      <c r="J3437" s="9">
        <v>3500</v>
      </c>
      <c r="K3437" s="10">
        <f t="shared" si="26"/>
        <v>1924.9999999999998</v>
      </c>
      <c r="L3437" s="10">
        <f t="shared" si="27"/>
        <v>770</v>
      </c>
      <c r="M3437" s="11">
        <v>0.4</v>
      </c>
      <c r="O3437" s="16"/>
      <c r="P3437" s="14"/>
      <c r="Q3437" s="12"/>
      <c r="R3437" s="13"/>
    </row>
    <row r="3438" spans="1:18" ht="15.75" customHeight="1">
      <c r="A3438" s="1"/>
      <c r="B3438" s="6" t="s">
        <v>14</v>
      </c>
      <c r="C3438" s="6">
        <v>1185732</v>
      </c>
      <c r="D3438" s="7">
        <v>44445</v>
      </c>
      <c r="E3438" s="6" t="s">
        <v>15</v>
      </c>
      <c r="F3438" s="6" t="s">
        <v>117</v>
      </c>
      <c r="G3438" s="6" t="s">
        <v>118</v>
      </c>
      <c r="H3438" s="6" t="s">
        <v>17</v>
      </c>
      <c r="I3438" s="8">
        <v>0.49999999999999994</v>
      </c>
      <c r="J3438" s="9">
        <v>4750</v>
      </c>
      <c r="K3438" s="10">
        <f t="shared" si="26"/>
        <v>2374.9999999999995</v>
      </c>
      <c r="L3438" s="10">
        <f t="shared" si="27"/>
        <v>831.24999999999977</v>
      </c>
      <c r="M3438" s="11">
        <v>0.35</v>
      </c>
      <c r="O3438" s="16"/>
      <c r="P3438" s="14"/>
      <c r="Q3438" s="12"/>
      <c r="R3438" s="13"/>
    </row>
    <row r="3439" spans="1:18" ht="15.75" customHeight="1">
      <c r="A3439" s="1"/>
      <c r="B3439" s="6" t="s">
        <v>14</v>
      </c>
      <c r="C3439" s="6">
        <v>1185732</v>
      </c>
      <c r="D3439" s="7">
        <v>44445</v>
      </c>
      <c r="E3439" s="6" t="s">
        <v>15</v>
      </c>
      <c r="F3439" s="6" t="s">
        <v>117</v>
      </c>
      <c r="G3439" s="6" t="s">
        <v>118</v>
      </c>
      <c r="H3439" s="6" t="s">
        <v>18</v>
      </c>
      <c r="I3439" s="8">
        <v>0.45</v>
      </c>
      <c r="J3439" s="9">
        <v>2750</v>
      </c>
      <c r="K3439" s="10">
        <f t="shared" si="26"/>
        <v>1237.5</v>
      </c>
      <c r="L3439" s="10">
        <f t="shared" si="27"/>
        <v>433.125</v>
      </c>
      <c r="M3439" s="11">
        <v>0.35</v>
      </c>
      <c r="O3439" s="16"/>
      <c r="P3439" s="14"/>
      <c r="Q3439" s="12"/>
      <c r="R3439" s="13"/>
    </row>
    <row r="3440" spans="1:18" ht="15.75" customHeight="1">
      <c r="A3440" s="1"/>
      <c r="B3440" s="6" t="s">
        <v>14</v>
      </c>
      <c r="C3440" s="6">
        <v>1185732</v>
      </c>
      <c r="D3440" s="7">
        <v>44445</v>
      </c>
      <c r="E3440" s="6" t="s">
        <v>15</v>
      </c>
      <c r="F3440" s="6" t="s">
        <v>117</v>
      </c>
      <c r="G3440" s="6" t="s">
        <v>118</v>
      </c>
      <c r="H3440" s="6" t="s">
        <v>19</v>
      </c>
      <c r="I3440" s="8">
        <v>0.4</v>
      </c>
      <c r="J3440" s="9">
        <v>1750</v>
      </c>
      <c r="K3440" s="10">
        <f t="shared" si="26"/>
        <v>700</v>
      </c>
      <c r="L3440" s="10">
        <f t="shared" si="27"/>
        <v>280</v>
      </c>
      <c r="M3440" s="11">
        <v>0.4</v>
      </c>
      <c r="O3440" s="16"/>
      <c r="P3440" s="14"/>
      <c r="Q3440" s="12"/>
      <c r="R3440" s="13"/>
    </row>
    <row r="3441" spans="1:18" ht="15.75" customHeight="1">
      <c r="A3441" s="1"/>
      <c r="B3441" s="6" t="s">
        <v>14</v>
      </c>
      <c r="C3441" s="6">
        <v>1185732</v>
      </c>
      <c r="D3441" s="7">
        <v>44445</v>
      </c>
      <c r="E3441" s="6" t="s">
        <v>15</v>
      </c>
      <c r="F3441" s="6" t="s">
        <v>117</v>
      </c>
      <c r="G3441" s="6" t="s">
        <v>118</v>
      </c>
      <c r="H3441" s="6" t="s">
        <v>20</v>
      </c>
      <c r="I3441" s="8">
        <v>0.4</v>
      </c>
      <c r="J3441" s="9">
        <v>1500</v>
      </c>
      <c r="K3441" s="10">
        <f t="shared" si="26"/>
        <v>600</v>
      </c>
      <c r="L3441" s="10">
        <f t="shared" si="27"/>
        <v>240</v>
      </c>
      <c r="M3441" s="11">
        <v>0.4</v>
      </c>
      <c r="O3441" s="16"/>
      <c r="P3441" s="14"/>
      <c r="Q3441" s="12"/>
      <c r="R3441" s="13"/>
    </row>
    <row r="3442" spans="1:18" ht="15.75" customHeight="1">
      <c r="A3442" s="1"/>
      <c r="B3442" s="6" t="s">
        <v>14</v>
      </c>
      <c r="C3442" s="6">
        <v>1185732</v>
      </c>
      <c r="D3442" s="7">
        <v>44445</v>
      </c>
      <c r="E3442" s="6" t="s">
        <v>15</v>
      </c>
      <c r="F3442" s="6" t="s">
        <v>117</v>
      </c>
      <c r="G3442" s="6" t="s">
        <v>118</v>
      </c>
      <c r="H3442" s="6" t="s">
        <v>21</v>
      </c>
      <c r="I3442" s="8">
        <v>0.49999999999999994</v>
      </c>
      <c r="J3442" s="9">
        <v>1500</v>
      </c>
      <c r="K3442" s="10">
        <f t="shared" si="26"/>
        <v>749.99999999999989</v>
      </c>
      <c r="L3442" s="10">
        <f t="shared" si="27"/>
        <v>224.99999999999997</v>
      </c>
      <c r="M3442" s="11">
        <v>0.3</v>
      </c>
      <c r="O3442" s="16"/>
      <c r="P3442" s="14"/>
      <c r="Q3442" s="12"/>
      <c r="R3442" s="13"/>
    </row>
    <row r="3443" spans="1:18" ht="15.75" customHeight="1">
      <c r="A3443" s="1"/>
      <c r="B3443" s="6" t="s">
        <v>14</v>
      </c>
      <c r="C3443" s="6">
        <v>1185732</v>
      </c>
      <c r="D3443" s="7">
        <v>44445</v>
      </c>
      <c r="E3443" s="6" t="s">
        <v>15</v>
      </c>
      <c r="F3443" s="6" t="s">
        <v>117</v>
      </c>
      <c r="G3443" s="6" t="s">
        <v>118</v>
      </c>
      <c r="H3443" s="6" t="s">
        <v>22</v>
      </c>
      <c r="I3443" s="8">
        <v>0.54999999999999993</v>
      </c>
      <c r="J3443" s="9">
        <v>2500</v>
      </c>
      <c r="K3443" s="10">
        <f t="shared" si="26"/>
        <v>1374.9999999999998</v>
      </c>
      <c r="L3443" s="10">
        <f t="shared" si="27"/>
        <v>549.99999999999989</v>
      </c>
      <c r="M3443" s="11">
        <v>0.4</v>
      </c>
      <c r="O3443" s="16"/>
      <c r="P3443" s="14"/>
      <c r="Q3443" s="12"/>
      <c r="R3443" s="13"/>
    </row>
    <row r="3444" spans="1:18" ht="15.75" customHeight="1">
      <c r="A3444" s="1"/>
      <c r="B3444" s="6" t="s">
        <v>14</v>
      </c>
      <c r="C3444" s="6">
        <v>1185732</v>
      </c>
      <c r="D3444" s="7">
        <v>44477</v>
      </c>
      <c r="E3444" s="6" t="s">
        <v>15</v>
      </c>
      <c r="F3444" s="6" t="s">
        <v>117</v>
      </c>
      <c r="G3444" s="6" t="s">
        <v>118</v>
      </c>
      <c r="H3444" s="6" t="s">
        <v>17</v>
      </c>
      <c r="I3444" s="8">
        <v>0.54999999999999993</v>
      </c>
      <c r="J3444" s="9">
        <v>4250</v>
      </c>
      <c r="K3444" s="10">
        <f t="shared" si="26"/>
        <v>2337.4999999999995</v>
      </c>
      <c r="L3444" s="10">
        <f t="shared" si="27"/>
        <v>818.12499999999977</v>
      </c>
      <c r="M3444" s="11">
        <v>0.35</v>
      </c>
      <c r="O3444" s="16"/>
      <c r="P3444" s="14"/>
      <c r="Q3444" s="12"/>
      <c r="R3444" s="13"/>
    </row>
    <row r="3445" spans="1:18" ht="15.75" customHeight="1">
      <c r="A3445" s="1"/>
      <c r="B3445" s="6" t="s">
        <v>14</v>
      </c>
      <c r="C3445" s="6">
        <v>1185732</v>
      </c>
      <c r="D3445" s="7">
        <v>44477</v>
      </c>
      <c r="E3445" s="6" t="s">
        <v>15</v>
      </c>
      <c r="F3445" s="6" t="s">
        <v>117</v>
      </c>
      <c r="G3445" s="6" t="s">
        <v>118</v>
      </c>
      <c r="H3445" s="6" t="s">
        <v>18</v>
      </c>
      <c r="I3445" s="8">
        <v>0.5</v>
      </c>
      <c r="J3445" s="9">
        <v>2500</v>
      </c>
      <c r="K3445" s="10">
        <f t="shared" si="26"/>
        <v>1250</v>
      </c>
      <c r="L3445" s="10">
        <f t="shared" si="27"/>
        <v>437.5</v>
      </c>
      <c r="M3445" s="11">
        <v>0.35</v>
      </c>
      <c r="O3445" s="16"/>
      <c r="P3445" s="14"/>
      <c r="Q3445" s="12"/>
      <c r="R3445" s="13"/>
    </row>
    <row r="3446" spans="1:18" ht="15.75" customHeight="1">
      <c r="A3446" s="1"/>
      <c r="B3446" s="6" t="s">
        <v>14</v>
      </c>
      <c r="C3446" s="6">
        <v>1185732</v>
      </c>
      <c r="D3446" s="7">
        <v>44477</v>
      </c>
      <c r="E3446" s="6" t="s">
        <v>15</v>
      </c>
      <c r="F3446" s="6" t="s">
        <v>117</v>
      </c>
      <c r="G3446" s="6" t="s">
        <v>118</v>
      </c>
      <c r="H3446" s="6" t="s">
        <v>19</v>
      </c>
      <c r="I3446" s="8">
        <v>0.5</v>
      </c>
      <c r="J3446" s="9">
        <v>1500</v>
      </c>
      <c r="K3446" s="10">
        <f t="shared" si="26"/>
        <v>750</v>
      </c>
      <c r="L3446" s="10">
        <f t="shared" si="27"/>
        <v>300</v>
      </c>
      <c r="M3446" s="11">
        <v>0.4</v>
      </c>
      <c r="O3446" s="16"/>
      <c r="P3446" s="14"/>
      <c r="Q3446" s="12"/>
      <c r="R3446" s="13"/>
    </row>
    <row r="3447" spans="1:18" ht="15.75" customHeight="1">
      <c r="A3447" s="1"/>
      <c r="B3447" s="6" t="s">
        <v>14</v>
      </c>
      <c r="C3447" s="6">
        <v>1185732</v>
      </c>
      <c r="D3447" s="7">
        <v>44477</v>
      </c>
      <c r="E3447" s="6" t="s">
        <v>15</v>
      </c>
      <c r="F3447" s="6" t="s">
        <v>117</v>
      </c>
      <c r="G3447" s="6" t="s">
        <v>118</v>
      </c>
      <c r="H3447" s="6" t="s">
        <v>20</v>
      </c>
      <c r="I3447" s="8">
        <v>0.5</v>
      </c>
      <c r="J3447" s="9">
        <v>1250</v>
      </c>
      <c r="K3447" s="10">
        <f t="shared" si="26"/>
        <v>625</v>
      </c>
      <c r="L3447" s="10">
        <f t="shared" si="27"/>
        <v>250</v>
      </c>
      <c r="M3447" s="11">
        <v>0.4</v>
      </c>
      <c r="O3447" s="16"/>
      <c r="P3447" s="14"/>
      <c r="Q3447" s="12"/>
      <c r="R3447" s="13"/>
    </row>
    <row r="3448" spans="1:18" ht="15.75" customHeight="1">
      <c r="A3448" s="1"/>
      <c r="B3448" s="6" t="s">
        <v>14</v>
      </c>
      <c r="C3448" s="6">
        <v>1185732</v>
      </c>
      <c r="D3448" s="7">
        <v>44477</v>
      </c>
      <c r="E3448" s="6" t="s">
        <v>15</v>
      </c>
      <c r="F3448" s="6" t="s">
        <v>117</v>
      </c>
      <c r="G3448" s="6" t="s">
        <v>118</v>
      </c>
      <c r="H3448" s="6" t="s">
        <v>21</v>
      </c>
      <c r="I3448" s="8">
        <v>0.6</v>
      </c>
      <c r="J3448" s="9">
        <v>1250</v>
      </c>
      <c r="K3448" s="10">
        <f t="shared" si="26"/>
        <v>750</v>
      </c>
      <c r="L3448" s="10">
        <f t="shared" si="27"/>
        <v>225</v>
      </c>
      <c r="M3448" s="11">
        <v>0.3</v>
      </c>
      <c r="O3448" s="16"/>
      <c r="P3448" s="14"/>
      <c r="Q3448" s="12"/>
      <c r="R3448" s="13"/>
    </row>
    <row r="3449" spans="1:18" ht="15.75" customHeight="1">
      <c r="A3449" s="1"/>
      <c r="B3449" s="6" t="s">
        <v>14</v>
      </c>
      <c r="C3449" s="6">
        <v>1185732</v>
      </c>
      <c r="D3449" s="7">
        <v>44477</v>
      </c>
      <c r="E3449" s="6" t="s">
        <v>15</v>
      </c>
      <c r="F3449" s="6" t="s">
        <v>117</v>
      </c>
      <c r="G3449" s="6" t="s">
        <v>118</v>
      </c>
      <c r="H3449" s="6" t="s">
        <v>22</v>
      </c>
      <c r="I3449" s="8">
        <v>0.64999999999999991</v>
      </c>
      <c r="J3449" s="9">
        <v>2500</v>
      </c>
      <c r="K3449" s="10">
        <f t="shared" si="26"/>
        <v>1624.9999999999998</v>
      </c>
      <c r="L3449" s="10">
        <f t="shared" si="27"/>
        <v>650</v>
      </c>
      <c r="M3449" s="11">
        <v>0.4</v>
      </c>
      <c r="O3449" s="16"/>
      <c r="P3449" s="14"/>
      <c r="Q3449" s="12"/>
      <c r="R3449" s="13"/>
    </row>
    <row r="3450" spans="1:18" ht="15.75" customHeight="1">
      <c r="A3450" s="1"/>
      <c r="B3450" s="6" t="s">
        <v>14</v>
      </c>
      <c r="C3450" s="6">
        <v>1185732</v>
      </c>
      <c r="D3450" s="7">
        <v>44507</v>
      </c>
      <c r="E3450" s="6" t="s">
        <v>15</v>
      </c>
      <c r="F3450" s="6" t="s">
        <v>117</v>
      </c>
      <c r="G3450" s="6" t="s">
        <v>118</v>
      </c>
      <c r="H3450" s="6" t="s">
        <v>17</v>
      </c>
      <c r="I3450" s="8">
        <v>0.6</v>
      </c>
      <c r="J3450" s="9">
        <v>4000</v>
      </c>
      <c r="K3450" s="10">
        <f t="shared" si="26"/>
        <v>2400</v>
      </c>
      <c r="L3450" s="10">
        <f t="shared" si="27"/>
        <v>840</v>
      </c>
      <c r="M3450" s="11">
        <v>0.35</v>
      </c>
      <c r="O3450" s="16"/>
      <c r="P3450" s="14"/>
      <c r="Q3450" s="12"/>
      <c r="R3450" s="13"/>
    </row>
    <row r="3451" spans="1:18" ht="15.75" customHeight="1">
      <c r="A3451" s="1"/>
      <c r="B3451" s="6" t="s">
        <v>14</v>
      </c>
      <c r="C3451" s="6">
        <v>1185732</v>
      </c>
      <c r="D3451" s="7">
        <v>44507</v>
      </c>
      <c r="E3451" s="6" t="s">
        <v>15</v>
      </c>
      <c r="F3451" s="6" t="s">
        <v>117</v>
      </c>
      <c r="G3451" s="6" t="s">
        <v>118</v>
      </c>
      <c r="H3451" s="6" t="s">
        <v>18</v>
      </c>
      <c r="I3451" s="8">
        <v>0.5</v>
      </c>
      <c r="J3451" s="9">
        <v>2750</v>
      </c>
      <c r="K3451" s="10">
        <f t="shared" si="26"/>
        <v>1375</v>
      </c>
      <c r="L3451" s="10">
        <f t="shared" si="27"/>
        <v>481.24999999999994</v>
      </c>
      <c r="M3451" s="11">
        <v>0.35</v>
      </c>
      <c r="O3451" s="16"/>
      <c r="P3451" s="14"/>
      <c r="Q3451" s="12"/>
      <c r="R3451" s="13"/>
    </row>
    <row r="3452" spans="1:18" ht="15.75" customHeight="1">
      <c r="A3452" s="1"/>
      <c r="B3452" s="6" t="s">
        <v>14</v>
      </c>
      <c r="C3452" s="6">
        <v>1185732</v>
      </c>
      <c r="D3452" s="7">
        <v>44507</v>
      </c>
      <c r="E3452" s="6" t="s">
        <v>15</v>
      </c>
      <c r="F3452" s="6" t="s">
        <v>117</v>
      </c>
      <c r="G3452" s="6" t="s">
        <v>118</v>
      </c>
      <c r="H3452" s="6" t="s">
        <v>19</v>
      </c>
      <c r="I3452" s="8">
        <v>0.5</v>
      </c>
      <c r="J3452" s="9">
        <v>2700</v>
      </c>
      <c r="K3452" s="10">
        <f t="shared" si="26"/>
        <v>1350</v>
      </c>
      <c r="L3452" s="10">
        <f t="shared" si="27"/>
        <v>540</v>
      </c>
      <c r="M3452" s="11">
        <v>0.4</v>
      </c>
      <c r="O3452" s="16"/>
      <c r="P3452" s="14"/>
      <c r="Q3452" s="12"/>
      <c r="R3452" s="13"/>
    </row>
    <row r="3453" spans="1:18" ht="15.75" customHeight="1">
      <c r="A3453" s="1"/>
      <c r="B3453" s="6" t="s">
        <v>14</v>
      </c>
      <c r="C3453" s="6">
        <v>1185732</v>
      </c>
      <c r="D3453" s="7">
        <v>44507</v>
      </c>
      <c r="E3453" s="6" t="s">
        <v>15</v>
      </c>
      <c r="F3453" s="6" t="s">
        <v>117</v>
      </c>
      <c r="G3453" s="6" t="s">
        <v>118</v>
      </c>
      <c r="H3453" s="6" t="s">
        <v>20</v>
      </c>
      <c r="I3453" s="8">
        <v>0.5</v>
      </c>
      <c r="J3453" s="9">
        <v>2500</v>
      </c>
      <c r="K3453" s="10">
        <f t="shared" si="26"/>
        <v>1250</v>
      </c>
      <c r="L3453" s="10">
        <f t="shared" si="27"/>
        <v>500</v>
      </c>
      <c r="M3453" s="11">
        <v>0.4</v>
      </c>
      <c r="O3453" s="16"/>
      <c r="P3453" s="14"/>
      <c r="Q3453" s="12"/>
      <c r="R3453" s="13"/>
    </row>
    <row r="3454" spans="1:18" ht="15.75" customHeight="1">
      <c r="A3454" s="1"/>
      <c r="B3454" s="6" t="s">
        <v>14</v>
      </c>
      <c r="C3454" s="6">
        <v>1185732</v>
      </c>
      <c r="D3454" s="7">
        <v>44507</v>
      </c>
      <c r="E3454" s="6" t="s">
        <v>15</v>
      </c>
      <c r="F3454" s="6" t="s">
        <v>117</v>
      </c>
      <c r="G3454" s="6" t="s">
        <v>118</v>
      </c>
      <c r="H3454" s="6" t="s">
        <v>21</v>
      </c>
      <c r="I3454" s="8">
        <v>0.6</v>
      </c>
      <c r="J3454" s="9">
        <v>2250</v>
      </c>
      <c r="K3454" s="10">
        <f t="shared" si="26"/>
        <v>1350</v>
      </c>
      <c r="L3454" s="10">
        <f t="shared" si="27"/>
        <v>405</v>
      </c>
      <c r="M3454" s="11">
        <v>0.3</v>
      </c>
      <c r="O3454" s="16"/>
      <c r="P3454" s="14"/>
      <c r="Q3454" s="12"/>
      <c r="R3454" s="13"/>
    </row>
    <row r="3455" spans="1:18" ht="15.75" customHeight="1">
      <c r="A3455" s="1"/>
      <c r="B3455" s="6" t="s">
        <v>14</v>
      </c>
      <c r="C3455" s="6">
        <v>1185732</v>
      </c>
      <c r="D3455" s="7">
        <v>44507</v>
      </c>
      <c r="E3455" s="6" t="s">
        <v>15</v>
      </c>
      <c r="F3455" s="6" t="s">
        <v>117</v>
      </c>
      <c r="G3455" s="6" t="s">
        <v>118</v>
      </c>
      <c r="H3455" s="6" t="s">
        <v>22</v>
      </c>
      <c r="I3455" s="8">
        <v>0.64999999999999991</v>
      </c>
      <c r="J3455" s="9">
        <v>3250</v>
      </c>
      <c r="K3455" s="10">
        <f t="shared" si="26"/>
        <v>2112.4999999999995</v>
      </c>
      <c r="L3455" s="10">
        <f t="shared" si="27"/>
        <v>844.99999999999989</v>
      </c>
      <c r="M3455" s="11">
        <v>0.4</v>
      </c>
      <c r="O3455" s="16"/>
      <c r="P3455" s="14"/>
      <c r="Q3455" s="12"/>
      <c r="R3455" s="13"/>
    </row>
    <row r="3456" spans="1:18" ht="15.75" customHeight="1">
      <c r="A3456" s="1"/>
      <c r="B3456" s="6" t="s">
        <v>14</v>
      </c>
      <c r="C3456" s="6">
        <v>1185732</v>
      </c>
      <c r="D3456" s="7">
        <v>44536</v>
      </c>
      <c r="E3456" s="6" t="s">
        <v>15</v>
      </c>
      <c r="F3456" s="6" t="s">
        <v>117</v>
      </c>
      <c r="G3456" s="6" t="s">
        <v>118</v>
      </c>
      <c r="H3456" s="6" t="s">
        <v>17</v>
      </c>
      <c r="I3456" s="8">
        <v>0.6</v>
      </c>
      <c r="J3456" s="9">
        <v>5500</v>
      </c>
      <c r="K3456" s="10">
        <f t="shared" si="26"/>
        <v>3300</v>
      </c>
      <c r="L3456" s="10">
        <f t="shared" si="27"/>
        <v>1155</v>
      </c>
      <c r="M3456" s="11">
        <v>0.35</v>
      </c>
      <c r="O3456" s="16"/>
      <c r="P3456" s="14"/>
      <c r="Q3456" s="12"/>
      <c r="R3456" s="13"/>
    </row>
    <row r="3457" spans="1:18" ht="15.75" customHeight="1">
      <c r="A3457" s="1"/>
      <c r="B3457" s="6" t="s">
        <v>14</v>
      </c>
      <c r="C3457" s="6">
        <v>1185732</v>
      </c>
      <c r="D3457" s="7">
        <v>44536</v>
      </c>
      <c r="E3457" s="6" t="s">
        <v>15</v>
      </c>
      <c r="F3457" s="6" t="s">
        <v>117</v>
      </c>
      <c r="G3457" s="6" t="s">
        <v>118</v>
      </c>
      <c r="H3457" s="6" t="s">
        <v>18</v>
      </c>
      <c r="I3457" s="8">
        <v>0.5</v>
      </c>
      <c r="J3457" s="9">
        <v>3500</v>
      </c>
      <c r="K3457" s="10">
        <f t="shared" si="26"/>
        <v>1750</v>
      </c>
      <c r="L3457" s="10">
        <f t="shared" si="27"/>
        <v>612.5</v>
      </c>
      <c r="M3457" s="11">
        <v>0.35</v>
      </c>
      <c r="O3457" s="16"/>
      <c r="P3457" s="14"/>
      <c r="Q3457" s="12"/>
      <c r="R3457" s="13"/>
    </row>
    <row r="3458" spans="1:18" ht="15.75" customHeight="1">
      <c r="A3458" s="1"/>
      <c r="B3458" s="6" t="s">
        <v>14</v>
      </c>
      <c r="C3458" s="6">
        <v>1185732</v>
      </c>
      <c r="D3458" s="7">
        <v>44536</v>
      </c>
      <c r="E3458" s="6" t="s">
        <v>15</v>
      </c>
      <c r="F3458" s="6" t="s">
        <v>117</v>
      </c>
      <c r="G3458" s="6" t="s">
        <v>118</v>
      </c>
      <c r="H3458" s="6" t="s">
        <v>19</v>
      </c>
      <c r="I3458" s="8">
        <v>0.5</v>
      </c>
      <c r="J3458" s="9">
        <v>3250</v>
      </c>
      <c r="K3458" s="10">
        <f t="shared" si="26"/>
        <v>1625</v>
      </c>
      <c r="L3458" s="10">
        <f t="shared" si="27"/>
        <v>650</v>
      </c>
      <c r="M3458" s="11">
        <v>0.4</v>
      </c>
      <c r="O3458" s="16"/>
      <c r="P3458" s="14"/>
      <c r="Q3458" s="12"/>
      <c r="R3458" s="13"/>
    </row>
    <row r="3459" spans="1:18" ht="15.75" customHeight="1">
      <c r="A3459" s="1"/>
      <c r="B3459" s="6" t="s">
        <v>14</v>
      </c>
      <c r="C3459" s="6">
        <v>1185732</v>
      </c>
      <c r="D3459" s="7">
        <v>44536</v>
      </c>
      <c r="E3459" s="6" t="s">
        <v>15</v>
      </c>
      <c r="F3459" s="6" t="s">
        <v>117</v>
      </c>
      <c r="G3459" s="6" t="s">
        <v>118</v>
      </c>
      <c r="H3459" s="6" t="s">
        <v>20</v>
      </c>
      <c r="I3459" s="8">
        <v>0.5</v>
      </c>
      <c r="J3459" s="9">
        <v>2750</v>
      </c>
      <c r="K3459" s="10">
        <f t="shared" si="26"/>
        <v>1375</v>
      </c>
      <c r="L3459" s="10">
        <f t="shared" si="27"/>
        <v>550</v>
      </c>
      <c r="M3459" s="11">
        <v>0.4</v>
      </c>
      <c r="O3459" s="16"/>
      <c r="P3459" s="14"/>
      <c r="Q3459" s="12"/>
      <c r="R3459" s="13"/>
    </row>
    <row r="3460" spans="1:18" ht="15.75" customHeight="1">
      <c r="A3460" s="1"/>
      <c r="B3460" s="6" t="s">
        <v>14</v>
      </c>
      <c r="C3460" s="6">
        <v>1185732</v>
      </c>
      <c r="D3460" s="7">
        <v>44536</v>
      </c>
      <c r="E3460" s="6" t="s">
        <v>15</v>
      </c>
      <c r="F3460" s="6" t="s">
        <v>117</v>
      </c>
      <c r="G3460" s="6" t="s">
        <v>118</v>
      </c>
      <c r="H3460" s="6" t="s">
        <v>21</v>
      </c>
      <c r="I3460" s="8">
        <v>0.6</v>
      </c>
      <c r="J3460" s="9">
        <v>2750</v>
      </c>
      <c r="K3460" s="10">
        <f t="shared" si="26"/>
        <v>1650</v>
      </c>
      <c r="L3460" s="10">
        <f t="shared" si="27"/>
        <v>495</v>
      </c>
      <c r="M3460" s="11">
        <v>0.3</v>
      </c>
      <c r="O3460" s="16"/>
      <c r="P3460" s="14"/>
      <c r="Q3460" s="12"/>
      <c r="R3460" s="13"/>
    </row>
    <row r="3461" spans="1:18" ht="15.75" customHeight="1">
      <c r="A3461" s="1"/>
      <c r="B3461" s="6" t="s">
        <v>14</v>
      </c>
      <c r="C3461" s="6">
        <v>1185732</v>
      </c>
      <c r="D3461" s="7">
        <v>44536</v>
      </c>
      <c r="E3461" s="6" t="s">
        <v>15</v>
      </c>
      <c r="F3461" s="6" t="s">
        <v>117</v>
      </c>
      <c r="G3461" s="6" t="s">
        <v>118</v>
      </c>
      <c r="H3461" s="6" t="s">
        <v>22</v>
      </c>
      <c r="I3461" s="8">
        <v>0.64999999999999991</v>
      </c>
      <c r="J3461" s="9">
        <v>3750</v>
      </c>
      <c r="K3461" s="10">
        <f t="shared" si="26"/>
        <v>2437.4999999999995</v>
      </c>
      <c r="L3461" s="10">
        <f t="shared" si="27"/>
        <v>974.99999999999989</v>
      </c>
      <c r="M3461" s="11">
        <v>0.4</v>
      </c>
      <c r="O3461" s="16"/>
      <c r="P3461" s="14"/>
      <c r="Q3461" s="12"/>
      <c r="R3461" s="13"/>
    </row>
    <row r="3462" spans="1:18" ht="15.75" customHeight="1">
      <c r="A3462" s="1" t="s">
        <v>39</v>
      </c>
      <c r="B3462" s="6" t="s">
        <v>14</v>
      </c>
      <c r="C3462" s="6">
        <v>1185732</v>
      </c>
      <c r="D3462" s="7">
        <v>44203</v>
      </c>
      <c r="E3462" s="6" t="s">
        <v>15</v>
      </c>
      <c r="F3462" s="6" t="s">
        <v>119</v>
      </c>
      <c r="G3462" s="6" t="s">
        <v>120</v>
      </c>
      <c r="H3462" s="6" t="s">
        <v>17</v>
      </c>
      <c r="I3462" s="8">
        <v>0.4</v>
      </c>
      <c r="J3462" s="9">
        <v>5000</v>
      </c>
      <c r="K3462" s="10">
        <f t="shared" si="26"/>
        <v>2000</v>
      </c>
      <c r="L3462" s="10">
        <f t="shared" si="27"/>
        <v>800</v>
      </c>
      <c r="M3462" s="11">
        <v>0.4</v>
      </c>
      <c r="O3462" s="16"/>
      <c r="P3462" s="14"/>
      <c r="Q3462" s="12"/>
      <c r="R3462" s="13"/>
    </row>
    <row r="3463" spans="1:18" ht="15.75" customHeight="1">
      <c r="A3463" s="1"/>
      <c r="B3463" s="6" t="s">
        <v>14</v>
      </c>
      <c r="C3463" s="6">
        <v>1185732</v>
      </c>
      <c r="D3463" s="7">
        <v>44203</v>
      </c>
      <c r="E3463" s="6" t="s">
        <v>15</v>
      </c>
      <c r="F3463" s="6" t="s">
        <v>119</v>
      </c>
      <c r="G3463" s="6" t="s">
        <v>120</v>
      </c>
      <c r="H3463" s="6" t="s">
        <v>18</v>
      </c>
      <c r="I3463" s="8">
        <v>0.4</v>
      </c>
      <c r="J3463" s="9">
        <v>3000</v>
      </c>
      <c r="K3463" s="10">
        <f t="shared" si="26"/>
        <v>1200</v>
      </c>
      <c r="L3463" s="10">
        <f t="shared" si="27"/>
        <v>480</v>
      </c>
      <c r="M3463" s="11">
        <v>0.4</v>
      </c>
      <c r="O3463" s="16"/>
      <c r="P3463" s="14"/>
      <c r="Q3463" s="12"/>
      <c r="R3463" s="13"/>
    </row>
    <row r="3464" spans="1:18" ht="15.75" customHeight="1">
      <c r="A3464" s="1"/>
      <c r="B3464" s="6" t="s">
        <v>14</v>
      </c>
      <c r="C3464" s="6">
        <v>1185732</v>
      </c>
      <c r="D3464" s="7">
        <v>44203</v>
      </c>
      <c r="E3464" s="6" t="s">
        <v>15</v>
      </c>
      <c r="F3464" s="6" t="s">
        <v>119</v>
      </c>
      <c r="G3464" s="6" t="s">
        <v>120</v>
      </c>
      <c r="H3464" s="6" t="s">
        <v>19</v>
      </c>
      <c r="I3464" s="8">
        <v>0.30000000000000004</v>
      </c>
      <c r="J3464" s="9">
        <v>3000</v>
      </c>
      <c r="K3464" s="10">
        <f t="shared" si="26"/>
        <v>900.00000000000011</v>
      </c>
      <c r="L3464" s="10">
        <f t="shared" si="27"/>
        <v>270</v>
      </c>
      <c r="M3464" s="11">
        <v>0.3</v>
      </c>
      <c r="O3464" s="16"/>
      <c r="P3464" s="14"/>
      <c r="Q3464" s="12"/>
      <c r="R3464" s="13"/>
    </row>
    <row r="3465" spans="1:18" ht="15.75" customHeight="1">
      <c r="A3465" s="1"/>
      <c r="B3465" s="6" t="s">
        <v>14</v>
      </c>
      <c r="C3465" s="6">
        <v>1185732</v>
      </c>
      <c r="D3465" s="7">
        <v>44203</v>
      </c>
      <c r="E3465" s="6" t="s">
        <v>15</v>
      </c>
      <c r="F3465" s="6" t="s">
        <v>119</v>
      </c>
      <c r="G3465" s="6" t="s">
        <v>120</v>
      </c>
      <c r="H3465" s="6" t="s">
        <v>20</v>
      </c>
      <c r="I3465" s="8">
        <v>0.35</v>
      </c>
      <c r="J3465" s="9">
        <v>1500</v>
      </c>
      <c r="K3465" s="10">
        <f t="shared" si="26"/>
        <v>525</v>
      </c>
      <c r="L3465" s="10">
        <f t="shared" si="27"/>
        <v>157.5</v>
      </c>
      <c r="M3465" s="11">
        <v>0.3</v>
      </c>
      <c r="O3465" s="16"/>
      <c r="P3465" s="14"/>
      <c r="Q3465" s="12"/>
      <c r="R3465" s="13"/>
    </row>
    <row r="3466" spans="1:18" ht="15.75" customHeight="1">
      <c r="A3466" s="1"/>
      <c r="B3466" s="6" t="s">
        <v>14</v>
      </c>
      <c r="C3466" s="6">
        <v>1185732</v>
      </c>
      <c r="D3466" s="7">
        <v>44203</v>
      </c>
      <c r="E3466" s="6" t="s">
        <v>15</v>
      </c>
      <c r="F3466" s="6" t="s">
        <v>119</v>
      </c>
      <c r="G3466" s="6" t="s">
        <v>120</v>
      </c>
      <c r="H3466" s="6" t="s">
        <v>21</v>
      </c>
      <c r="I3466" s="8">
        <v>0.5</v>
      </c>
      <c r="J3466" s="9">
        <v>2000</v>
      </c>
      <c r="K3466" s="10">
        <f t="shared" si="26"/>
        <v>1000</v>
      </c>
      <c r="L3466" s="10">
        <f t="shared" si="27"/>
        <v>300</v>
      </c>
      <c r="M3466" s="11">
        <v>0.3</v>
      </c>
      <c r="O3466" s="16"/>
      <c r="P3466" s="14"/>
      <c r="Q3466" s="12"/>
      <c r="R3466" s="13"/>
    </row>
    <row r="3467" spans="1:18" ht="15.75" customHeight="1">
      <c r="A3467" s="1"/>
      <c r="B3467" s="6" t="s">
        <v>14</v>
      </c>
      <c r="C3467" s="6">
        <v>1185732</v>
      </c>
      <c r="D3467" s="7">
        <v>44203</v>
      </c>
      <c r="E3467" s="6" t="s">
        <v>15</v>
      </c>
      <c r="F3467" s="6" t="s">
        <v>119</v>
      </c>
      <c r="G3467" s="6" t="s">
        <v>120</v>
      </c>
      <c r="H3467" s="6" t="s">
        <v>22</v>
      </c>
      <c r="I3467" s="8">
        <v>0.4</v>
      </c>
      <c r="J3467" s="9">
        <v>3000</v>
      </c>
      <c r="K3467" s="10">
        <f t="shared" si="26"/>
        <v>1200</v>
      </c>
      <c r="L3467" s="10">
        <f t="shared" si="27"/>
        <v>420</v>
      </c>
      <c r="M3467" s="11">
        <v>0.35</v>
      </c>
      <c r="O3467" s="16"/>
      <c r="P3467" s="14"/>
      <c r="Q3467" s="12"/>
      <c r="R3467" s="13"/>
    </row>
    <row r="3468" spans="1:18" ht="15.75" customHeight="1">
      <c r="A3468" s="1"/>
      <c r="B3468" s="6" t="s">
        <v>14</v>
      </c>
      <c r="C3468" s="6">
        <v>1185732</v>
      </c>
      <c r="D3468" s="7">
        <v>44232</v>
      </c>
      <c r="E3468" s="6" t="s">
        <v>15</v>
      </c>
      <c r="F3468" s="6" t="s">
        <v>119</v>
      </c>
      <c r="G3468" s="6" t="s">
        <v>120</v>
      </c>
      <c r="H3468" s="6" t="s">
        <v>17</v>
      </c>
      <c r="I3468" s="8">
        <v>0.4</v>
      </c>
      <c r="J3468" s="9">
        <v>5500</v>
      </c>
      <c r="K3468" s="10">
        <f t="shared" si="26"/>
        <v>2200</v>
      </c>
      <c r="L3468" s="10">
        <f t="shared" si="27"/>
        <v>880</v>
      </c>
      <c r="M3468" s="11">
        <v>0.4</v>
      </c>
      <c r="O3468" s="16"/>
      <c r="P3468" s="14"/>
      <c r="Q3468" s="12"/>
      <c r="R3468" s="13"/>
    </row>
    <row r="3469" spans="1:18" ht="15.75" customHeight="1">
      <c r="A3469" s="1"/>
      <c r="B3469" s="6" t="s">
        <v>14</v>
      </c>
      <c r="C3469" s="6">
        <v>1185732</v>
      </c>
      <c r="D3469" s="7">
        <v>44232</v>
      </c>
      <c r="E3469" s="6" t="s">
        <v>15</v>
      </c>
      <c r="F3469" s="6" t="s">
        <v>119</v>
      </c>
      <c r="G3469" s="6" t="s">
        <v>120</v>
      </c>
      <c r="H3469" s="6" t="s">
        <v>18</v>
      </c>
      <c r="I3469" s="8">
        <v>0.4</v>
      </c>
      <c r="J3469" s="9">
        <v>2000</v>
      </c>
      <c r="K3469" s="10">
        <f t="shared" si="26"/>
        <v>800</v>
      </c>
      <c r="L3469" s="10">
        <f t="shared" si="27"/>
        <v>320</v>
      </c>
      <c r="M3469" s="11">
        <v>0.4</v>
      </c>
      <c r="O3469" s="16"/>
      <c r="P3469" s="14"/>
      <c r="Q3469" s="12"/>
      <c r="R3469" s="13"/>
    </row>
    <row r="3470" spans="1:18" ht="15.75" customHeight="1">
      <c r="A3470" s="1"/>
      <c r="B3470" s="6" t="s">
        <v>14</v>
      </c>
      <c r="C3470" s="6">
        <v>1185732</v>
      </c>
      <c r="D3470" s="7">
        <v>44232</v>
      </c>
      <c r="E3470" s="6" t="s">
        <v>15</v>
      </c>
      <c r="F3470" s="6" t="s">
        <v>119</v>
      </c>
      <c r="G3470" s="6" t="s">
        <v>120</v>
      </c>
      <c r="H3470" s="6" t="s">
        <v>19</v>
      </c>
      <c r="I3470" s="8">
        <v>0.30000000000000004</v>
      </c>
      <c r="J3470" s="9">
        <v>2500</v>
      </c>
      <c r="K3470" s="10">
        <f t="shared" si="26"/>
        <v>750.00000000000011</v>
      </c>
      <c r="L3470" s="10">
        <f t="shared" si="27"/>
        <v>225.00000000000003</v>
      </c>
      <c r="M3470" s="11">
        <v>0.3</v>
      </c>
      <c r="O3470" s="16"/>
      <c r="P3470" s="14"/>
      <c r="Q3470" s="12"/>
      <c r="R3470" s="13"/>
    </row>
    <row r="3471" spans="1:18" ht="15.75" customHeight="1">
      <c r="A3471" s="1"/>
      <c r="B3471" s="6" t="s">
        <v>14</v>
      </c>
      <c r="C3471" s="6">
        <v>1185732</v>
      </c>
      <c r="D3471" s="7">
        <v>44232</v>
      </c>
      <c r="E3471" s="6" t="s">
        <v>15</v>
      </c>
      <c r="F3471" s="6" t="s">
        <v>119</v>
      </c>
      <c r="G3471" s="6" t="s">
        <v>120</v>
      </c>
      <c r="H3471" s="6" t="s">
        <v>20</v>
      </c>
      <c r="I3471" s="8">
        <v>0.35</v>
      </c>
      <c r="J3471" s="9">
        <v>1250</v>
      </c>
      <c r="K3471" s="10">
        <f t="shared" si="26"/>
        <v>437.5</v>
      </c>
      <c r="L3471" s="10">
        <f t="shared" si="27"/>
        <v>131.25</v>
      </c>
      <c r="M3471" s="11">
        <v>0.3</v>
      </c>
      <c r="O3471" s="16"/>
      <c r="P3471" s="14"/>
      <c r="Q3471" s="12"/>
      <c r="R3471" s="13"/>
    </row>
    <row r="3472" spans="1:18" ht="15.75" customHeight="1">
      <c r="A3472" s="1"/>
      <c r="B3472" s="6" t="s">
        <v>14</v>
      </c>
      <c r="C3472" s="6">
        <v>1185732</v>
      </c>
      <c r="D3472" s="7">
        <v>44232</v>
      </c>
      <c r="E3472" s="6" t="s">
        <v>15</v>
      </c>
      <c r="F3472" s="6" t="s">
        <v>119</v>
      </c>
      <c r="G3472" s="6" t="s">
        <v>120</v>
      </c>
      <c r="H3472" s="6" t="s">
        <v>21</v>
      </c>
      <c r="I3472" s="8">
        <v>0.5</v>
      </c>
      <c r="J3472" s="9">
        <v>2000</v>
      </c>
      <c r="K3472" s="10">
        <f t="shared" si="26"/>
        <v>1000</v>
      </c>
      <c r="L3472" s="10">
        <f t="shared" si="27"/>
        <v>300</v>
      </c>
      <c r="M3472" s="11">
        <v>0.3</v>
      </c>
      <c r="O3472" s="16"/>
      <c r="P3472" s="14"/>
      <c r="Q3472" s="12"/>
      <c r="R3472" s="13"/>
    </row>
    <row r="3473" spans="1:18" ht="15.75" customHeight="1">
      <c r="A3473" s="1"/>
      <c r="B3473" s="6" t="s">
        <v>14</v>
      </c>
      <c r="C3473" s="6">
        <v>1185732</v>
      </c>
      <c r="D3473" s="7">
        <v>44232</v>
      </c>
      <c r="E3473" s="6" t="s">
        <v>15</v>
      </c>
      <c r="F3473" s="6" t="s">
        <v>119</v>
      </c>
      <c r="G3473" s="6" t="s">
        <v>120</v>
      </c>
      <c r="H3473" s="6" t="s">
        <v>22</v>
      </c>
      <c r="I3473" s="8">
        <v>0.4</v>
      </c>
      <c r="J3473" s="9">
        <v>3000</v>
      </c>
      <c r="K3473" s="10">
        <f t="shared" si="26"/>
        <v>1200</v>
      </c>
      <c r="L3473" s="10">
        <f t="shared" si="27"/>
        <v>420</v>
      </c>
      <c r="M3473" s="11">
        <v>0.35</v>
      </c>
      <c r="O3473" s="16"/>
      <c r="P3473" s="14"/>
      <c r="Q3473" s="12"/>
      <c r="R3473" s="13"/>
    </row>
    <row r="3474" spans="1:18" ht="15.75" customHeight="1">
      <c r="A3474" s="1"/>
      <c r="B3474" s="6" t="s">
        <v>14</v>
      </c>
      <c r="C3474" s="6">
        <v>1185732</v>
      </c>
      <c r="D3474" s="7">
        <v>44258</v>
      </c>
      <c r="E3474" s="6" t="s">
        <v>15</v>
      </c>
      <c r="F3474" s="6" t="s">
        <v>119</v>
      </c>
      <c r="G3474" s="6" t="s">
        <v>120</v>
      </c>
      <c r="H3474" s="6" t="s">
        <v>17</v>
      </c>
      <c r="I3474" s="8">
        <v>0.4</v>
      </c>
      <c r="J3474" s="9">
        <v>5200</v>
      </c>
      <c r="K3474" s="10">
        <f t="shared" si="26"/>
        <v>2080</v>
      </c>
      <c r="L3474" s="10">
        <f t="shared" si="27"/>
        <v>832</v>
      </c>
      <c r="M3474" s="11">
        <v>0.4</v>
      </c>
      <c r="O3474" s="16"/>
      <c r="P3474" s="14"/>
      <c r="Q3474" s="12"/>
      <c r="R3474" s="13"/>
    </row>
    <row r="3475" spans="1:18" ht="15.75" customHeight="1">
      <c r="A3475" s="1"/>
      <c r="B3475" s="6" t="s">
        <v>14</v>
      </c>
      <c r="C3475" s="6">
        <v>1185732</v>
      </c>
      <c r="D3475" s="7">
        <v>44258</v>
      </c>
      <c r="E3475" s="6" t="s">
        <v>15</v>
      </c>
      <c r="F3475" s="6" t="s">
        <v>119</v>
      </c>
      <c r="G3475" s="6" t="s">
        <v>120</v>
      </c>
      <c r="H3475" s="6" t="s">
        <v>18</v>
      </c>
      <c r="I3475" s="8">
        <v>0.4</v>
      </c>
      <c r="J3475" s="9">
        <v>2250</v>
      </c>
      <c r="K3475" s="10">
        <f t="shared" si="26"/>
        <v>900</v>
      </c>
      <c r="L3475" s="10">
        <f t="shared" si="27"/>
        <v>360</v>
      </c>
      <c r="M3475" s="11">
        <v>0.4</v>
      </c>
      <c r="O3475" s="16"/>
      <c r="P3475" s="14"/>
      <c r="Q3475" s="12"/>
      <c r="R3475" s="13"/>
    </row>
    <row r="3476" spans="1:18" ht="15.75" customHeight="1">
      <c r="A3476" s="1"/>
      <c r="B3476" s="6" t="s">
        <v>14</v>
      </c>
      <c r="C3476" s="6">
        <v>1185732</v>
      </c>
      <c r="D3476" s="7">
        <v>44258</v>
      </c>
      <c r="E3476" s="6" t="s">
        <v>15</v>
      </c>
      <c r="F3476" s="6" t="s">
        <v>119</v>
      </c>
      <c r="G3476" s="6" t="s">
        <v>120</v>
      </c>
      <c r="H3476" s="6" t="s">
        <v>19</v>
      </c>
      <c r="I3476" s="8">
        <v>0.30000000000000004</v>
      </c>
      <c r="J3476" s="9">
        <v>2500</v>
      </c>
      <c r="K3476" s="10">
        <f t="shared" si="26"/>
        <v>750.00000000000011</v>
      </c>
      <c r="L3476" s="10">
        <f t="shared" si="27"/>
        <v>225.00000000000003</v>
      </c>
      <c r="M3476" s="11">
        <v>0.3</v>
      </c>
      <c r="O3476" s="16"/>
      <c r="P3476" s="14"/>
      <c r="Q3476" s="12"/>
      <c r="R3476" s="13"/>
    </row>
    <row r="3477" spans="1:18" ht="15.75" customHeight="1">
      <c r="A3477" s="1"/>
      <c r="B3477" s="6" t="s">
        <v>14</v>
      </c>
      <c r="C3477" s="6">
        <v>1185732</v>
      </c>
      <c r="D3477" s="7">
        <v>44258</v>
      </c>
      <c r="E3477" s="6" t="s">
        <v>15</v>
      </c>
      <c r="F3477" s="6" t="s">
        <v>119</v>
      </c>
      <c r="G3477" s="6" t="s">
        <v>120</v>
      </c>
      <c r="H3477" s="6" t="s">
        <v>20</v>
      </c>
      <c r="I3477" s="8">
        <v>0.35</v>
      </c>
      <c r="J3477" s="9">
        <v>1000</v>
      </c>
      <c r="K3477" s="10">
        <f t="shared" si="26"/>
        <v>350</v>
      </c>
      <c r="L3477" s="10">
        <f t="shared" si="27"/>
        <v>105</v>
      </c>
      <c r="M3477" s="11">
        <v>0.3</v>
      </c>
      <c r="O3477" s="16"/>
      <c r="P3477" s="14"/>
      <c r="Q3477" s="12"/>
      <c r="R3477" s="13"/>
    </row>
    <row r="3478" spans="1:18" ht="15.75" customHeight="1">
      <c r="A3478" s="1"/>
      <c r="B3478" s="6" t="s">
        <v>14</v>
      </c>
      <c r="C3478" s="6">
        <v>1185732</v>
      </c>
      <c r="D3478" s="7">
        <v>44258</v>
      </c>
      <c r="E3478" s="6" t="s">
        <v>15</v>
      </c>
      <c r="F3478" s="6" t="s">
        <v>119</v>
      </c>
      <c r="G3478" s="6" t="s">
        <v>120</v>
      </c>
      <c r="H3478" s="6" t="s">
        <v>21</v>
      </c>
      <c r="I3478" s="8">
        <v>0.5</v>
      </c>
      <c r="J3478" s="9">
        <v>1500</v>
      </c>
      <c r="K3478" s="10">
        <f t="shared" si="26"/>
        <v>750</v>
      </c>
      <c r="L3478" s="10">
        <f t="shared" si="27"/>
        <v>225</v>
      </c>
      <c r="M3478" s="11">
        <v>0.3</v>
      </c>
      <c r="O3478" s="16"/>
      <c r="P3478" s="14"/>
      <c r="Q3478" s="12"/>
      <c r="R3478" s="13"/>
    </row>
    <row r="3479" spans="1:18" ht="15.75" customHeight="1">
      <c r="A3479" s="1"/>
      <c r="B3479" s="6" t="s">
        <v>14</v>
      </c>
      <c r="C3479" s="6">
        <v>1185732</v>
      </c>
      <c r="D3479" s="7">
        <v>44258</v>
      </c>
      <c r="E3479" s="6" t="s">
        <v>15</v>
      </c>
      <c r="F3479" s="6" t="s">
        <v>119</v>
      </c>
      <c r="G3479" s="6" t="s">
        <v>120</v>
      </c>
      <c r="H3479" s="6" t="s">
        <v>22</v>
      </c>
      <c r="I3479" s="8">
        <v>0.4</v>
      </c>
      <c r="J3479" s="9">
        <v>2500</v>
      </c>
      <c r="K3479" s="10">
        <f t="shared" si="26"/>
        <v>1000</v>
      </c>
      <c r="L3479" s="10">
        <f t="shared" si="27"/>
        <v>350</v>
      </c>
      <c r="M3479" s="11">
        <v>0.35</v>
      </c>
      <c r="O3479" s="16"/>
      <c r="P3479" s="14"/>
      <c r="Q3479" s="12"/>
      <c r="R3479" s="13"/>
    </row>
    <row r="3480" spans="1:18" ht="15.75" customHeight="1">
      <c r="A3480" s="1"/>
      <c r="B3480" s="6" t="s">
        <v>14</v>
      </c>
      <c r="C3480" s="6">
        <v>1185732</v>
      </c>
      <c r="D3480" s="7">
        <v>44290</v>
      </c>
      <c r="E3480" s="6" t="s">
        <v>15</v>
      </c>
      <c r="F3480" s="6" t="s">
        <v>119</v>
      </c>
      <c r="G3480" s="6" t="s">
        <v>120</v>
      </c>
      <c r="H3480" s="6" t="s">
        <v>17</v>
      </c>
      <c r="I3480" s="8">
        <v>0.4</v>
      </c>
      <c r="J3480" s="9">
        <v>5000</v>
      </c>
      <c r="K3480" s="10">
        <f t="shared" si="26"/>
        <v>2000</v>
      </c>
      <c r="L3480" s="10">
        <f t="shared" si="27"/>
        <v>800</v>
      </c>
      <c r="M3480" s="11">
        <v>0.4</v>
      </c>
      <c r="O3480" s="16"/>
      <c r="P3480" s="14"/>
      <c r="Q3480" s="12"/>
      <c r="R3480" s="13"/>
    </row>
    <row r="3481" spans="1:18" ht="15.75" customHeight="1">
      <c r="A3481" s="1"/>
      <c r="B3481" s="6" t="s">
        <v>14</v>
      </c>
      <c r="C3481" s="6">
        <v>1185732</v>
      </c>
      <c r="D3481" s="7">
        <v>44290</v>
      </c>
      <c r="E3481" s="6" t="s">
        <v>15</v>
      </c>
      <c r="F3481" s="6" t="s">
        <v>119</v>
      </c>
      <c r="G3481" s="6" t="s">
        <v>120</v>
      </c>
      <c r="H3481" s="6" t="s">
        <v>18</v>
      </c>
      <c r="I3481" s="8">
        <v>0.4</v>
      </c>
      <c r="J3481" s="9">
        <v>2000</v>
      </c>
      <c r="K3481" s="10">
        <f t="shared" si="26"/>
        <v>800</v>
      </c>
      <c r="L3481" s="10">
        <f t="shared" si="27"/>
        <v>320</v>
      </c>
      <c r="M3481" s="11">
        <v>0.4</v>
      </c>
      <c r="O3481" s="16"/>
      <c r="P3481" s="14"/>
      <c r="Q3481" s="12"/>
      <c r="R3481" s="13"/>
    </row>
    <row r="3482" spans="1:18" ht="15.75" customHeight="1">
      <c r="A3482" s="1"/>
      <c r="B3482" s="6" t="s">
        <v>14</v>
      </c>
      <c r="C3482" s="6">
        <v>1185732</v>
      </c>
      <c r="D3482" s="7">
        <v>44290</v>
      </c>
      <c r="E3482" s="6" t="s">
        <v>15</v>
      </c>
      <c r="F3482" s="6" t="s">
        <v>119</v>
      </c>
      <c r="G3482" s="6" t="s">
        <v>120</v>
      </c>
      <c r="H3482" s="6" t="s">
        <v>19</v>
      </c>
      <c r="I3482" s="8">
        <v>0.30000000000000004</v>
      </c>
      <c r="J3482" s="9">
        <v>2000</v>
      </c>
      <c r="K3482" s="10">
        <f t="shared" si="26"/>
        <v>600.00000000000011</v>
      </c>
      <c r="L3482" s="10">
        <f t="shared" si="27"/>
        <v>180.00000000000003</v>
      </c>
      <c r="M3482" s="11">
        <v>0.3</v>
      </c>
      <c r="O3482" s="16"/>
      <c r="P3482" s="14"/>
      <c r="Q3482" s="12"/>
      <c r="R3482" s="13"/>
    </row>
    <row r="3483" spans="1:18" ht="15.75" customHeight="1">
      <c r="A3483" s="1"/>
      <c r="B3483" s="6" t="s">
        <v>14</v>
      </c>
      <c r="C3483" s="6">
        <v>1185732</v>
      </c>
      <c r="D3483" s="7">
        <v>44290</v>
      </c>
      <c r="E3483" s="6" t="s">
        <v>15</v>
      </c>
      <c r="F3483" s="6" t="s">
        <v>119</v>
      </c>
      <c r="G3483" s="6" t="s">
        <v>120</v>
      </c>
      <c r="H3483" s="6" t="s">
        <v>20</v>
      </c>
      <c r="I3483" s="8">
        <v>0.35</v>
      </c>
      <c r="J3483" s="9">
        <v>1250</v>
      </c>
      <c r="K3483" s="10">
        <f t="shared" si="26"/>
        <v>437.5</v>
      </c>
      <c r="L3483" s="10">
        <f t="shared" si="27"/>
        <v>131.25</v>
      </c>
      <c r="M3483" s="11">
        <v>0.3</v>
      </c>
      <c r="O3483" s="16"/>
      <c r="P3483" s="14"/>
      <c r="Q3483" s="12"/>
      <c r="R3483" s="13"/>
    </row>
    <row r="3484" spans="1:18" ht="15.75" customHeight="1">
      <c r="A3484" s="1"/>
      <c r="B3484" s="6" t="s">
        <v>14</v>
      </c>
      <c r="C3484" s="6">
        <v>1185732</v>
      </c>
      <c r="D3484" s="7">
        <v>44290</v>
      </c>
      <c r="E3484" s="6" t="s">
        <v>15</v>
      </c>
      <c r="F3484" s="6" t="s">
        <v>119</v>
      </c>
      <c r="G3484" s="6" t="s">
        <v>120</v>
      </c>
      <c r="H3484" s="6" t="s">
        <v>21</v>
      </c>
      <c r="I3484" s="8">
        <v>0.5</v>
      </c>
      <c r="J3484" s="9">
        <v>1250</v>
      </c>
      <c r="K3484" s="10">
        <f t="shared" si="26"/>
        <v>625</v>
      </c>
      <c r="L3484" s="10">
        <f t="shared" si="27"/>
        <v>187.5</v>
      </c>
      <c r="M3484" s="11">
        <v>0.3</v>
      </c>
      <c r="O3484" s="16"/>
      <c r="P3484" s="14"/>
      <c r="Q3484" s="12"/>
      <c r="R3484" s="13"/>
    </row>
    <row r="3485" spans="1:18" ht="15.75" customHeight="1">
      <c r="A3485" s="1"/>
      <c r="B3485" s="6" t="s">
        <v>14</v>
      </c>
      <c r="C3485" s="6">
        <v>1185732</v>
      </c>
      <c r="D3485" s="7">
        <v>44290</v>
      </c>
      <c r="E3485" s="6" t="s">
        <v>15</v>
      </c>
      <c r="F3485" s="6" t="s">
        <v>119</v>
      </c>
      <c r="G3485" s="6" t="s">
        <v>120</v>
      </c>
      <c r="H3485" s="6" t="s">
        <v>22</v>
      </c>
      <c r="I3485" s="8">
        <v>0.4</v>
      </c>
      <c r="J3485" s="9">
        <v>2750</v>
      </c>
      <c r="K3485" s="10">
        <f t="shared" si="26"/>
        <v>1100</v>
      </c>
      <c r="L3485" s="10">
        <f t="shared" si="27"/>
        <v>385</v>
      </c>
      <c r="M3485" s="11">
        <v>0.35</v>
      </c>
      <c r="O3485" s="16"/>
      <c r="P3485" s="14"/>
      <c r="Q3485" s="12"/>
      <c r="R3485" s="13"/>
    </row>
    <row r="3486" spans="1:18" ht="15.75" customHeight="1">
      <c r="A3486" s="1"/>
      <c r="B3486" s="6" t="s">
        <v>14</v>
      </c>
      <c r="C3486" s="6">
        <v>1185732</v>
      </c>
      <c r="D3486" s="7">
        <v>44319</v>
      </c>
      <c r="E3486" s="6" t="s">
        <v>15</v>
      </c>
      <c r="F3486" s="6" t="s">
        <v>119</v>
      </c>
      <c r="G3486" s="6" t="s">
        <v>120</v>
      </c>
      <c r="H3486" s="6" t="s">
        <v>17</v>
      </c>
      <c r="I3486" s="8">
        <v>0.54999999999999993</v>
      </c>
      <c r="J3486" s="9">
        <v>5450</v>
      </c>
      <c r="K3486" s="10">
        <f t="shared" si="26"/>
        <v>2997.4999999999995</v>
      </c>
      <c r="L3486" s="10">
        <f t="shared" si="27"/>
        <v>1198.9999999999998</v>
      </c>
      <c r="M3486" s="11">
        <v>0.4</v>
      </c>
      <c r="O3486" s="16"/>
      <c r="P3486" s="14"/>
      <c r="Q3486" s="12"/>
      <c r="R3486" s="13"/>
    </row>
    <row r="3487" spans="1:18" ht="15.75" customHeight="1">
      <c r="A3487" s="1"/>
      <c r="B3487" s="6" t="s">
        <v>14</v>
      </c>
      <c r="C3487" s="6">
        <v>1185732</v>
      </c>
      <c r="D3487" s="7">
        <v>44319</v>
      </c>
      <c r="E3487" s="6" t="s">
        <v>15</v>
      </c>
      <c r="F3487" s="6" t="s">
        <v>119</v>
      </c>
      <c r="G3487" s="6" t="s">
        <v>120</v>
      </c>
      <c r="H3487" s="6" t="s">
        <v>18</v>
      </c>
      <c r="I3487" s="8">
        <v>0.5</v>
      </c>
      <c r="J3487" s="9">
        <v>2500</v>
      </c>
      <c r="K3487" s="10">
        <f t="shared" si="26"/>
        <v>1250</v>
      </c>
      <c r="L3487" s="10">
        <f t="shared" si="27"/>
        <v>500</v>
      </c>
      <c r="M3487" s="11">
        <v>0.4</v>
      </c>
      <c r="O3487" s="16"/>
      <c r="P3487" s="14"/>
      <c r="Q3487" s="12"/>
      <c r="R3487" s="13"/>
    </row>
    <row r="3488" spans="1:18" ht="15.75" customHeight="1">
      <c r="A3488" s="1"/>
      <c r="B3488" s="6" t="s">
        <v>14</v>
      </c>
      <c r="C3488" s="6">
        <v>1185732</v>
      </c>
      <c r="D3488" s="7">
        <v>44319</v>
      </c>
      <c r="E3488" s="6" t="s">
        <v>15</v>
      </c>
      <c r="F3488" s="6" t="s">
        <v>119</v>
      </c>
      <c r="G3488" s="6" t="s">
        <v>120</v>
      </c>
      <c r="H3488" s="6" t="s">
        <v>19</v>
      </c>
      <c r="I3488" s="8">
        <v>0.45</v>
      </c>
      <c r="J3488" s="9">
        <v>2750</v>
      </c>
      <c r="K3488" s="10">
        <f t="shared" si="26"/>
        <v>1237.5</v>
      </c>
      <c r="L3488" s="10">
        <f t="shared" si="27"/>
        <v>371.25</v>
      </c>
      <c r="M3488" s="11">
        <v>0.3</v>
      </c>
      <c r="O3488" s="16"/>
      <c r="P3488" s="14"/>
      <c r="Q3488" s="12"/>
      <c r="R3488" s="13"/>
    </row>
    <row r="3489" spans="1:18" ht="15.75" customHeight="1">
      <c r="A3489" s="1"/>
      <c r="B3489" s="6" t="s">
        <v>14</v>
      </c>
      <c r="C3489" s="6">
        <v>1185732</v>
      </c>
      <c r="D3489" s="7">
        <v>44319</v>
      </c>
      <c r="E3489" s="6" t="s">
        <v>15</v>
      </c>
      <c r="F3489" s="6" t="s">
        <v>119</v>
      </c>
      <c r="G3489" s="6" t="s">
        <v>120</v>
      </c>
      <c r="H3489" s="6" t="s">
        <v>20</v>
      </c>
      <c r="I3489" s="8">
        <v>0.45</v>
      </c>
      <c r="J3489" s="9">
        <v>2250</v>
      </c>
      <c r="K3489" s="10">
        <f t="shared" si="26"/>
        <v>1012.5</v>
      </c>
      <c r="L3489" s="10">
        <f t="shared" si="27"/>
        <v>303.75</v>
      </c>
      <c r="M3489" s="11">
        <v>0.3</v>
      </c>
      <c r="O3489" s="16"/>
      <c r="P3489" s="14"/>
      <c r="Q3489" s="12"/>
      <c r="R3489" s="13"/>
    </row>
    <row r="3490" spans="1:18" ht="15.75" customHeight="1">
      <c r="A3490" s="1"/>
      <c r="B3490" s="6" t="s">
        <v>14</v>
      </c>
      <c r="C3490" s="6">
        <v>1185732</v>
      </c>
      <c r="D3490" s="7">
        <v>44319</v>
      </c>
      <c r="E3490" s="6" t="s">
        <v>15</v>
      </c>
      <c r="F3490" s="6" t="s">
        <v>119</v>
      </c>
      <c r="G3490" s="6" t="s">
        <v>120</v>
      </c>
      <c r="H3490" s="6" t="s">
        <v>21</v>
      </c>
      <c r="I3490" s="8">
        <v>0.54999999999999993</v>
      </c>
      <c r="J3490" s="9">
        <v>2500</v>
      </c>
      <c r="K3490" s="10">
        <f t="shared" si="26"/>
        <v>1374.9999999999998</v>
      </c>
      <c r="L3490" s="10">
        <f t="shared" si="27"/>
        <v>412.49999999999994</v>
      </c>
      <c r="M3490" s="11">
        <v>0.3</v>
      </c>
      <c r="O3490" s="16"/>
      <c r="P3490" s="14"/>
      <c r="Q3490" s="12"/>
      <c r="R3490" s="13"/>
    </row>
    <row r="3491" spans="1:18" ht="15.75" customHeight="1">
      <c r="A3491" s="1"/>
      <c r="B3491" s="6" t="s">
        <v>14</v>
      </c>
      <c r="C3491" s="6">
        <v>1185732</v>
      </c>
      <c r="D3491" s="7">
        <v>44319</v>
      </c>
      <c r="E3491" s="6" t="s">
        <v>15</v>
      </c>
      <c r="F3491" s="6" t="s">
        <v>119</v>
      </c>
      <c r="G3491" s="6" t="s">
        <v>120</v>
      </c>
      <c r="H3491" s="6" t="s">
        <v>22</v>
      </c>
      <c r="I3491" s="8">
        <v>0.6</v>
      </c>
      <c r="J3491" s="9">
        <v>3750</v>
      </c>
      <c r="K3491" s="10">
        <f t="shared" si="26"/>
        <v>2250</v>
      </c>
      <c r="L3491" s="10">
        <f t="shared" si="27"/>
        <v>787.5</v>
      </c>
      <c r="M3491" s="11">
        <v>0.35</v>
      </c>
      <c r="O3491" s="16"/>
      <c r="P3491" s="14"/>
      <c r="Q3491" s="12"/>
      <c r="R3491" s="13"/>
    </row>
    <row r="3492" spans="1:18" ht="15.75" customHeight="1">
      <c r="A3492" s="1"/>
      <c r="B3492" s="6" t="s">
        <v>14</v>
      </c>
      <c r="C3492" s="6">
        <v>1185732</v>
      </c>
      <c r="D3492" s="7">
        <v>44352</v>
      </c>
      <c r="E3492" s="6" t="s">
        <v>15</v>
      </c>
      <c r="F3492" s="6" t="s">
        <v>119</v>
      </c>
      <c r="G3492" s="6" t="s">
        <v>120</v>
      </c>
      <c r="H3492" s="6" t="s">
        <v>17</v>
      </c>
      <c r="I3492" s="8">
        <v>0.54999999999999993</v>
      </c>
      <c r="J3492" s="9">
        <v>6250</v>
      </c>
      <c r="K3492" s="10">
        <f t="shared" si="26"/>
        <v>3437.4999999999995</v>
      </c>
      <c r="L3492" s="10">
        <f t="shared" si="27"/>
        <v>1375</v>
      </c>
      <c r="M3492" s="11">
        <v>0.4</v>
      </c>
      <c r="O3492" s="16"/>
      <c r="P3492" s="14"/>
      <c r="Q3492" s="12"/>
      <c r="R3492" s="13"/>
    </row>
    <row r="3493" spans="1:18" ht="15.75" customHeight="1">
      <c r="A3493" s="1"/>
      <c r="B3493" s="6" t="s">
        <v>14</v>
      </c>
      <c r="C3493" s="6">
        <v>1185732</v>
      </c>
      <c r="D3493" s="7">
        <v>44352</v>
      </c>
      <c r="E3493" s="6" t="s">
        <v>15</v>
      </c>
      <c r="F3493" s="6" t="s">
        <v>119</v>
      </c>
      <c r="G3493" s="6" t="s">
        <v>120</v>
      </c>
      <c r="H3493" s="6" t="s">
        <v>18</v>
      </c>
      <c r="I3493" s="8">
        <v>0.5</v>
      </c>
      <c r="J3493" s="9">
        <v>3750</v>
      </c>
      <c r="K3493" s="10">
        <f t="shared" si="26"/>
        <v>1875</v>
      </c>
      <c r="L3493" s="10">
        <f t="shared" si="27"/>
        <v>750</v>
      </c>
      <c r="M3493" s="11">
        <v>0.4</v>
      </c>
      <c r="O3493" s="16"/>
      <c r="P3493" s="14"/>
      <c r="Q3493" s="12"/>
      <c r="R3493" s="13"/>
    </row>
    <row r="3494" spans="1:18" ht="15.75" customHeight="1">
      <c r="A3494" s="1"/>
      <c r="B3494" s="6" t="s">
        <v>14</v>
      </c>
      <c r="C3494" s="6">
        <v>1185732</v>
      </c>
      <c r="D3494" s="7">
        <v>44352</v>
      </c>
      <c r="E3494" s="6" t="s">
        <v>15</v>
      </c>
      <c r="F3494" s="6" t="s">
        <v>119</v>
      </c>
      <c r="G3494" s="6" t="s">
        <v>120</v>
      </c>
      <c r="H3494" s="6" t="s">
        <v>19</v>
      </c>
      <c r="I3494" s="8">
        <v>0.45</v>
      </c>
      <c r="J3494" s="9">
        <v>3000</v>
      </c>
      <c r="K3494" s="10">
        <f t="shared" si="26"/>
        <v>1350</v>
      </c>
      <c r="L3494" s="10">
        <f t="shared" si="27"/>
        <v>405</v>
      </c>
      <c r="M3494" s="11">
        <v>0.3</v>
      </c>
      <c r="O3494" s="16"/>
      <c r="P3494" s="14"/>
      <c r="Q3494" s="12"/>
      <c r="R3494" s="13"/>
    </row>
    <row r="3495" spans="1:18" ht="15.75" customHeight="1">
      <c r="A3495" s="1"/>
      <c r="B3495" s="6" t="s">
        <v>14</v>
      </c>
      <c r="C3495" s="6">
        <v>1185732</v>
      </c>
      <c r="D3495" s="7">
        <v>44352</v>
      </c>
      <c r="E3495" s="6" t="s">
        <v>15</v>
      </c>
      <c r="F3495" s="6" t="s">
        <v>119</v>
      </c>
      <c r="G3495" s="6" t="s">
        <v>120</v>
      </c>
      <c r="H3495" s="6" t="s">
        <v>20</v>
      </c>
      <c r="I3495" s="8">
        <v>0.45</v>
      </c>
      <c r="J3495" s="9">
        <v>2750</v>
      </c>
      <c r="K3495" s="10">
        <f t="shared" si="26"/>
        <v>1237.5</v>
      </c>
      <c r="L3495" s="10">
        <f t="shared" si="27"/>
        <v>371.25</v>
      </c>
      <c r="M3495" s="11">
        <v>0.3</v>
      </c>
      <c r="O3495" s="16"/>
      <c r="P3495" s="14"/>
      <c r="Q3495" s="12"/>
      <c r="R3495" s="13"/>
    </row>
    <row r="3496" spans="1:18" ht="15.75" customHeight="1">
      <c r="A3496" s="1"/>
      <c r="B3496" s="6" t="s">
        <v>14</v>
      </c>
      <c r="C3496" s="6">
        <v>1185732</v>
      </c>
      <c r="D3496" s="7">
        <v>44352</v>
      </c>
      <c r="E3496" s="6" t="s">
        <v>15</v>
      </c>
      <c r="F3496" s="6" t="s">
        <v>119</v>
      </c>
      <c r="G3496" s="6" t="s">
        <v>120</v>
      </c>
      <c r="H3496" s="6" t="s">
        <v>21</v>
      </c>
      <c r="I3496" s="8">
        <v>0.54999999999999993</v>
      </c>
      <c r="J3496" s="9">
        <v>2750</v>
      </c>
      <c r="K3496" s="10">
        <f t="shared" si="26"/>
        <v>1512.4999999999998</v>
      </c>
      <c r="L3496" s="10">
        <f t="shared" si="27"/>
        <v>453.74999999999994</v>
      </c>
      <c r="M3496" s="11">
        <v>0.3</v>
      </c>
      <c r="O3496" s="16"/>
      <c r="P3496" s="14"/>
      <c r="Q3496" s="12"/>
      <c r="R3496" s="13"/>
    </row>
    <row r="3497" spans="1:18" ht="15.75" customHeight="1">
      <c r="A3497" s="1"/>
      <c r="B3497" s="6" t="s">
        <v>14</v>
      </c>
      <c r="C3497" s="6">
        <v>1185732</v>
      </c>
      <c r="D3497" s="7">
        <v>44352</v>
      </c>
      <c r="E3497" s="6" t="s">
        <v>15</v>
      </c>
      <c r="F3497" s="6" t="s">
        <v>119</v>
      </c>
      <c r="G3497" s="6" t="s">
        <v>120</v>
      </c>
      <c r="H3497" s="6" t="s">
        <v>22</v>
      </c>
      <c r="I3497" s="8">
        <v>0.6</v>
      </c>
      <c r="J3497" s="9">
        <v>4250</v>
      </c>
      <c r="K3497" s="10">
        <f t="shared" si="26"/>
        <v>2550</v>
      </c>
      <c r="L3497" s="10">
        <f t="shared" si="27"/>
        <v>892.5</v>
      </c>
      <c r="M3497" s="11">
        <v>0.35</v>
      </c>
      <c r="O3497" s="16"/>
      <c r="P3497" s="14"/>
      <c r="Q3497" s="12"/>
      <c r="R3497" s="13"/>
    </row>
    <row r="3498" spans="1:18" ht="15.75" customHeight="1">
      <c r="A3498" s="1"/>
      <c r="B3498" s="6" t="s">
        <v>14</v>
      </c>
      <c r="C3498" s="6">
        <v>1185732</v>
      </c>
      <c r="D3498" s="7">
        <v>44380</v>
      </c>
      <c r="E3498" s="6" t="s">
        <v>15</v>
      </c>
      <c r="F3498" s="6" t="s">
        <v>119</v>
      </c>
      <c r="G3498" s="6" t="s">
        <v>120</v>
      </c>
      <c r="H3498" s="6" t="s">
        <v>17</v>
      </c>
      <c r="I3498" s="8">
        <v>0.54999999999999993</v>
      </c>
      <c r="J3498" s="9">
        <v>6500</v>
      </c>
      <c r="K3498" s="10">
        <f t="shared" si="26"/>
        <v>3574.9999999999995</v>
      </c>
      <c r="L3498" s="10">
        <f t="shared" si="27"/>
        <v>1430</v>
      </c>
      <c r="M3498" s="11">
        <v>0.4</v>
      </c>
      <c r="O3498" s="16"/>
      <c r="P3498" s="14"/>
      <c r="Q3498" s="12"/>
      <c r="R3498" s="13"/>
    </row>
    <row r="3499" spans="1:18" ht="15.75" customHeight="1">
      <c r="A3499" s="1"/>
      <c r="B3499" s="6" t="s">
        <v>14</v>
      </c>
      <c r="C3499" s="6">
        <v>1185732</v>
      </c>
      <c r="D3499" s="7">
        <v>44380</v>
      </c>
      <c r="E3499" s="6" t="s">
        <v>15</v>
      </c>
      <c r="F3499" s="6" t="s">
        <v>119</v>
      </c>
      <c r="G3499" s="6" t="s">
        <v>120</v>
      </c>
      <c r="H3499" s="6" t="s">
        <v>18</v>
      </c>
      <c r="I3499" s="8">
        <v>0.5</v>
      </c>
      <c r="J3499" s="9">
        <v>4000</v>
      </c>
      <c r="K3499" s="10">
        <f t="shared" si="26"/>
        <v>2000</v>
      </c>
      <c r="L3499" s="10">
        <f t="shared" si="27"/>
        <v>800</v>
      </c>
      <c r="M3499" s="11">
        <v>0.4</v>
      </c>
      <c r="O3499" s="16"/>
      <c r="P3499" s="14"/>
      <c r="Q3499" s="12"/>
      <c r="R3499" s="13"/>
    </row>
    <row r="3500" spans="1:18" ht="15.75" customHeight="1">
      <c r="A3500" s="1"/>
      <c r="B3500" s="6" t="s">
        <v>14</v>
      </c>
      <c r="C3500" s="6">
        <v>1185732</v>
      </c>
      <c r="D3500" s="7">
        <v>44380</v>
      </c>
      <c r="E3500" s="6" t="s">
        <v>15</v>
      </c>
      <c r="F3500" s="6" t="s">
        <v>119</v>
      </c>
      <c r="G3500" s="6" t="s">
        <v>120</v>
      </c>
      <c r="H3500" s="6" t="s">
        <v>19</v>
      </c>
      <c r="I3500" s="8">
        <v>0.45</v>
      </c>
      <c r="J3500" s="9">
        <v>3250</v>
      </c>
      <c r="K3500" s="10">
        <f t="shared" si="26"/>
        <v>1462.5</v>
      </c>
      <c r="L3500" s="10">
        <f t="shared" si="27"/>
        <v>438.75</v>
      </c>
      <c r="M3500" s="11">
        <v>0.3</v>
      </c>
      <c r="O3500" s="16"/>
      <c r="P3500" s="14"/>
      <c r="Q3500" s="12"/>
      <c r="R3500" s="13"/>
    </row>
    <row r="3501" spans="1:18" ht="15.75" customHeight="1">
      <c r="A3501" s="1"/>
      <c r="B3501" s="6" t="s">
        <v>14</v>
      </c>
      <c r="C3501" s="6">
        <v>1185732</v>
      </c>
      <c r="D3501" s="7">
        <v>44380</v>
      </c>
      <c r="E3501" s="6" t="s">
        <v>15</v>
      </c>
      <c r="F3501" s="6" t="s">
        <v>119</v>
      </c>
      <c r="G3501" s="6" t="s">
        <v>120</v>
      </c>
      <c r="H3501" s="6" t="s">
        <v>20</v>
      </c>
      <c r="I3501" s="8">
        <v>0.45</v>
      </c>
      <c r="J3501" s="9">
        <v>2750</v>
      </c>
      <c r="K3501" s="10">
        <f t="shared" si="26"/>
        <v>1237.5</v>
      </c>
      <c r="L3501" s="10">
        <f t="shared" si="27"/>
        <v>371.25</v>
      </c>
      <c r="M3501" s="11">
        <v>0.3</v>
      </c>
      <c r="O3501" s="16"/>
      <c r="P3501" s="14"/>
      <c r="Q3501" s="12"/>
      <c r="R3501" s="13"/>
    </row>
    <row r="3502" spans="1:18" ht="15.75" customHeight="1">
      <c r="A3502" s="1"/>
      <c r="B3502" s="6" t="s">
        <v>14</v>
      </c>
      <c r="C3502" s="6">
        <v>1185732</v>
      </c>
      <c r="D3502" s="7">
        <v>44380</v>
      </c>
      <c r="E3502" s="6" t="s">
        <v>15</v>
      </c>
      <c r="F3502" s="6" t="s">
        <v>119</v>
      </c>
      <c r="G3502" s="6" t="s">
        <v>120</v>
      </c>
      <c r="H3502" s="6" t="s">
        <v>21</v>
      </c>
      <c r="I3502" s="8">
        <v>0.54999999999999993</v>
      </c>
      <c r="J3502" s="9">
        <v>3000</v>
      </c>
      <c r="K3502" s="10">
        <f t="shared" si="26"/>
        <v>1649.9999999999998</v>
      </c>
      <c r="L3502" s="10">
        <f t="shared" si="27"/>
        <v>494.99999999999989</v>
      </c>
      <c r="M3502" s="11">
        <v>0.3</v>
      </c>
      <c r="O3502" s="16"/>
      <c r="P3502" s="14"/>
      <c r="Q3502" s="12"/>
      <c r="R3502" s="13"/>
    </row>
    <row r="3503" spans="1:18" ht="15.75" customHeight="1">
      <c r="A3503" s="1"/>
      <c r="B3503" s="6" t="s">
        <v>14</v>
      </c>
      <c r="C3503" s="6">
        <v>1185732</v>
      </c>
      <c r="D3503" s="7">
        <v>44380</v>
      </c>
      <c r="E3503" s="6" t="s">
        <v>15</v>
      </c>
      <c r="F3503" s="6" t="s">
        <v>119</v>
      </c>
      <c r="G3503" s="6" t="s">
        <v>120</v>
      </c>
      <c r="H3503" s="6" t="s">
        <v>22</v>
      </c>
      <c r="I3503" s="8">
        <v>0.6</v>
      </c>
      <c r="J3503" s="9">
        <v>4750</v>
      </c>
      <c r="K3503" s="10">
        <f t="shared" si="26"/>
        <v>2850</v>
      </c>
      <c r="L3503" s="10">
        <f t="shared" si="27"/>
        <v>997.49999999999989</v>
      </c>
      <c r="M3503" s="11">
        <v>0.35</v>
      </c>
      <c r="O3503" s="16"/>
      <c r="P3503" s="14"/>
      <c r="Q3503" s="12"/>
      <c r="R3503" s="13"/>
    </row>
    <row r="3504" spans="1:18" ht="15.75" customHeight="1">
      <c r="A3504" s="1"/>
      <c r="B3504" s="6" t="s">
        <v>14</v>
      </c>
      <c r="C3504" s="6">
        <v>1185732</v>
      </c>
      <c r="D3504" s="7">
        <v>44412</v>
      </c>
      <c r="E3504" s="6" t="s">
        <v>15</v>
      </c>
      <c r="F3504" s="6" t="s">
        <v>119</v>
      </c>
      <c r="G3504" s="6" t="s">
        <v>120</v>
      </c>
      <c r="H3504" s="6" t="s">
        <v>17</v>
      </c>
      <c r="I3504" s="8">
        <v>0.54999999999999993</v>
      </c>
      <c r="J3504" s="9">
        <v>6250</v>
      </c>
      <c r="K3504" s="10">
        <f t="shared" si="26"/>
        <v>3437.4999999999995</v>
      </c>
      <c r="L3504" s="10">
        <f t="shared" si="27"/>
        <v>1375</v>
      </c>
      <c r="M3504" s="11">
        <v>0.4</v>
      </c>
      <c r="O3504" s="16"/>
      <c r="P3504" s="14"/>
      <c r="Q3504" s="12"/>
      <c r="R3504" s="13"/>
    </row>
    <row r="3505" spans="1:18" ht="15.75" customHeight="1">
      <c r="A3505" s="1"/>
      <c r="B3505" s="6" t="s">
        <v>14</v>
      </c>
      <c r="C3505" s="6">
        <v>1185732</v>
      </c>
      <c r="D3505" s="7">
        <v>44412</v>
      </c>
      <c r="E3505" s="6" t="s">
        <v>15</v>
      </c>
      <c r="F3505" s="6" t="s">
        <v>119</v>
      </c>
      <c r="G3505" s="6" t="s">
        <v>120</v>
      </c>
      <c r="H3505" s="6" t="s">
        <v>18</v>
      </c>
      <c r="I3505" s="8">
        <v>0.5</v>
      </c>
      <c r="J3505" s="9">
        <v>4000</v>
      </c>
      <c r="K3505" s="10">
        <f t="shared" si="26"/>
        <v>2000</v>
      </c>
      <c r="L3505" s="10">
        <f t="shared" si="27"/>
        <v>800</v>
      </c>
      <c r="M3505" s="11">
        <v>0.4</v>
      </c>
      <c r="O3505" s="16"/>
      <c r="P3505" s="14"/>
      <c r="Q3505" s="12"/>
      <c r="R3505" s="13"/>
    </row>
    <row r="3506" spans="1:18" ht="15.75" customHeight="1">
      <c r="A3506" s="1"/>
      <c r="B3506" s="6" t="s">
        <v>14</v>
      </c>
      <c r="C3506" s="6">
        <v>1185732</v>
      </c>
      <c r="D3506" s="7">
        <v>44412</v>
      </c>
      <c r="E3506" s="6" t="s">
        <v>15</v>
      </c>
      <c r="F3506" s="6" t="s">
        <v>119</v>
      </c>
      <c r="G3506" s="6" t="s">
        <v>120</v>
      </c>
      <c r="H3506" s="6" t="s">
        <v>19</v>
      </c>
      <c r="I3506" s="8">
        <v>0.45</v>
      </c>
      <c r="J3506" s="9">
        <v>3250</v>
      </c>
      <c r="K3506" s="10">
        <f t="shared" si="26"/>
        <v>1462.5</v>
      </c>
      <c r="L3506" s="10">
        <f t="shared" si="27"/>
        <v>438.75</v>
      </c>
      <c r="M3506" s="11">
        <v>0.3</v>
      </c>
      <c r="O3506" s="16"/>
      <c r="P3506" s="14"/>
      <c r="Q3506" s="12"/>
      <c r="R3506" s="13"/>
    </row>
    <row r="3507" spans="1:18" ht="15.75" customHeight="1">
      <c r="A3507" s="1"/>
      <c r="B3507" s="6" t="s">
        <v>14</v>
      </c>
      <c r="C3507" s="6">
        <v>1185732</v>
      </c>
      <c r="D3507" s="7">
        <v>44412</v>
      </c>
      <c r="E3507" s="6" t="s">
        <v>15</v>
      </c>
      <c r="F3507" s="6" t="s">
        <v>119</v>
      </c>
      <c r="G3507" s="6" t="s">
        <v>120</v>
      </c>
      <c r="H3507" s="6" t="s">
        <v>20</v>
      </c>
      <c r="I3507" s="8">
        <v>0.45</v>
      </c>
      <c r="J3507" s="9">
        <v>2250</v>
      </c>
      <c r="K3507" s="10">
        <f t="shared" si="26"/>
        <v>1012.5</v>
      </c>
      <c r="L3507" s="10">
        <f t="shared" si="27"/>
        <v>303.75</v>
      </c>
      <c r="M3507" s="11">
        <v>0.3</v>
      </c>
      <c r="O3507" s="16"/>
      <c r="P3507" s="14"/>
      <c r="Q3507" s="12"/>
      <c r="R3507" s="13"/>
    </row>
    <row r="3508" spans="1:18" ht="15.75" customHeight="1">
      <c r="A3508" s="1"/>
      <c r="B3508" s="6" t="s">
        <v>14</v>
      </c>
      <c r="C3508" s="6">
        <v>1185732</v>
      </c>
      <c r="D3508" s="7">
        <v>44412</v>
      </c>
      <c r="E3508" s="6" t="s">
        <v>15</v>
      </c>
      <c r="F3508" s="6" t="s">
        <v>119</v>
      </c>
      <c r="G3508" s="6" t="s">
        <v>120</v>
      </c>
      <c r="H3508" s="6" t="s">
        <v>21</v>
      </c>
      <c r="I3508" s="8">
        <v>0.54999999999999993</v>
      </c>
      <c r="J3508" s="9">
        <v>2000</v>
      </c>
      <c r="K3508" s="10">
        <f t="shared" si="26"/>
        <v>1099.9999999999998</v>
      </c>
      <c r="L3508" s="10">
        <f t="shared" si="27"/>
        <v>329.99999999999994</v>
      </c>
      <c r="M3508" s="11">
        <v>0.3</v>
      </c>
      <c r="O3508" s="16"/>
      <c r="P3508" s="14"/>
      <c r="Q3508" s="12"/>
      <c r="R3508" s="13"/>
    </row>
    <row r="3509" spans="1:18" ht="15.75" customHeight="1">
      <c r="A3509" s="1"/>
      <c r="B3509" s="6" t="s">
        <v>14</v>
      </c>
      <c r="C3509" s="6">
        <v>1185732</v>
      </c>
      <c r="D3509" s="7">
        <v>44412</v>
      </c>
      <c r="E3509" s="6" t="s">
        <v>15</v>
      </c>
      <c r="F3509" s="6" t="s">
        <v>119</v>
      </c>
      <c r="G3509" s="6" t="s">
        <v>120</v>
      </c>
      <c r="H3509" s="6" t="s">
        <v>22</v>
      </c>
      <c r="I3509" s="8">
        <v>0.6</v>
      </c>
      <c r="J3509" s="9">
        <v>3750</v>
      </c>
      <c r="K3509" s="10">
        <f t="shared" si="26"/>
        <v>2250</v>
      </c>
      <c r="L3509" s="10">
        <f t="shared" si="27"/>
        <v>787.5</v>
      </c>
      <c r="M3509" s="11">
        <v>0.35</v>
      </c>
      <c r="O3509" s="16"/>
      <c r="P3509" s="14"/>
      <c r="Q3509" s="12"/>
      <c r="R3509" s="13"/>
    </row>
    <row r="3510" spans="1:18" ht="15.75" customHeight="1">
      <c r="A3510" s="1"/>
      <c r="B3510" s="6" t="s">
        <v>14</v>
      </c>
      <c r="C3510" s="6">
        <v>1185732</v>
      </c>
      <c r="D3510" s="7">
        <v>44442</v>
      </c>
      <c r="E3510" s="6" t="s">
        <v>15</v>
      </c>
      <c r="F3510" s="6" t="s">
        <v>119</v>
      </c>
      <c r="G3510" s="6" t="s">
        <v>120</v>
      </c>
      <c r="H3510" s="6" t="s">
        <v>17</v>
      </c>
      <c r="I3510" s="8">
        <v>0.54999999999999993</v>
      </c>
      <c r="J3510" s="9">
        <v>5000</v>
      </c>
      <c r="K3510" s="10">
        <f t="shared" si="26"/>
        <v>2749.9999999999995</v>
      </c>
      <c r="L3510" s="10">
        <f t="shared" si="27"/>
        <v>1099.9999999999998</v>
      </c>
      <c r="M3510" s="11">
        <v>0.4</v>
      </c>
      <c r="O3510" s="16"/>
      <c r="P3510" s="14"/>
      <c r="Q3510" s="12"/>
      <c r="R3510" s="13"/>
    </row>
    <row r="3511" spans="1:18" ht="15.75" customHeight="1">
      <c r="A3511" s="1"/>
      <c r="B3511" s="6" t="s">
        <v>14</v>
      </c>
      <c r="C3511" s="6">
        <v>1185732</v>
      </c>
      <c r="D3511" s="7">
        <v>44442</v>
      </c>
      <c r="E3511" s="6" t="s">
        <v>15</v>
      </c>
      <c r="F3511" s="6" t="s">
        <v>119</v>
      </c>
      <c r="G3511" s="6" t="s">
        <v>120</v>
      </c>
      <c r="H3511" s="6" t="s">
        <v>18</v>
      </c>
      <c r="I3511" s="8">
        <v>0.5</v>
      </c>
      <c r="J3511" s="9">
        <v>3000</v>
      </c>
      <c r="K3511" s="10">
        <f t="shared" si="26"/>
        <v>1500</v>
      </c>
      <c r="L3511" s="10">
        <f t="shared" si="27"/>
        <v>600</v>
      </c>
      <c r="M3511" s="11">
        <v>0.4</v>
      </c>
      <c r="O3511" s="16"/>
      <c r="P3511" s="14"/>
      <c r="Q3511" s="12"/>
      <c r="R3511" s="13"/>
    </row>
    <row r="3512" spans="1:18" ht="15.75" customHeight="1">
      <c r="A3512" s="1"/>
      <c r="B3512" s="6" t="s">
        <v>14</v>
      </c>
      <c r="C3512" s="6">
        <v>1185732</v>
      </c>
      <c r="D3512" s="7">
        <v>44442</v>
      </c>
      <c r="E3512" s="6" t="s">
        <v>15</v>
      </c>
      <c r="F3512" s="6" t="s">
        <v>119</v>
      </c>
      <c r="G3512" s="6" t="s">
        <v>120</v>
      </c>
      <c r="H3512" s="6" t="s">
        <v>19</v>
      </c>
      <c r="I3512" s="8">
        <v>0.45</v>
      </c>
      <c r="J3512" s="9">
        <v>2000</v>
      </c>
      <c r="K3512" s="10">
        <f t="shared" si="26"/>
        <v>900</v>
      </c>
      <c r="L3512" s="10">
        <f t="shared" si="27"/>
        <v>270</v>
      </c>
      <c r="M3512" s="11">
        <v>0.3</v>
      </c>
      <c r="O3512" s="16"/>
      <c r="P3512" s="14"/>
      <c r="Q3512" s="12"/>
      <c r="R3512" s="13"/>
    </row>
    <row r="3513" spans="1:18" ht="15.75" customHeight="1">
      <c r="A3513" s="1"/>
      <c r="B3513" s="6" t="s">
        <v>14</v>
      </c>
      <c r="C3513" s="6">
        <v>1185732</v>
      </c>
      <c r="D3513" s="7">
        <v>44442</v>
      </c>
      <c r="E3513" s="6" t="s">
        <v>15</v>
      </c>
      <c r="F3513" s="6" t="s">
        <v>119</v>
      </c>
      <c r="G3513" s="6" t="s">
        <v>120</v>
      </c>
      <c r="H3513" s="6" t="s">
        <v>20</v>
      </c>
      <c r="I3513" s="8">
        <v>0.45</v>
      </c>
      <c r="J3513" s="9">
        <v>1750</v>
      </c>
      <c r="K3513" s="10">
        <f t="shared" si="26"/>
        <v>787.5</v>
      </c>
      <c r="L3513" s="10">
        <f t="shared" si="27"/>
        <v>236.25</v>
      </c>
      <c r="M3513" s="11">
        <v>0.3</v>
      </c>
      <c r="O3513" s="16"/>
      <c r="P3513" s="14"/>
      <c r="Q3513" s="12"/>
      <c r="R3513" s="13"/>
    </row>
    <row r="3514" spans="1:18" ht="15.75" customHeight="1">
      <c r="A3514" s="1"/>
      <c r="B3514" s="6" t="s">
        <v>14</v>
      </c>
      <c r="C3514" s="6">
        <v>1185732</v>
      </c>
      <c r="D3514" s="7">
        <v>44442</v>
      </c>
      <c r="E3514" s="6" t="s">
        <v>15</v>
      </c>
      <c r="F3514" s="6" t="s">
        <v>119</v>
      </c>
      <c r="G3514" s="6" t="s">
        <v>120</v>
      </c>
      <c r="H3514" s="6" t="s">
        <v>21</v>
      </c>
      <c r="I3514" s="8">
        <v>0.54999999999999993</v>
      </c>
      <c r="J3514" s="9">
        <v>1750</v>
      </c>
      <c r="K3514" s="10">
        <f t="shared" si="26"/>
        <v>962.49999999999989</v>
      </c>
      <c r="L3514" s="10">
        <f t="shared" si="27"/>
        <v>288.74999999999994</v>
      </c>
      <c r="M3514" s="11">
        <v>0.3</v>
      </c>
      <c r="O3514" s="16"/>
      <c r="P3514" s="14"/>
      <c r="Q3514" s="12"/>
      <c r="R3514" s="13"/>
    </row>
    <row r="3515" spans="1:18" ht="15.75" customHeight="1">
      <c r="A3515" s="1"/>
      <c r="B3515" s="6" t="s">
        <v>14</v>
      </c>
      <c r="C3515" s="6">
        <v>1185732</v>
      </c>
      <c r="D3515" s="7">
        <v>44442</v>
      </c>
      <c r="E3515" s="6" t="s">
        <v>15</v>
      </c>
      <c r="F3515" s="6" t="s">
        <v>119</v>
      </c>
      <c r="G3515" s="6" t="s">
        <v>120</v>
      </c>
      <c r="H3515" s="6" t="s">
        <v>22</v>
      </c>
      <c r="I3515" s="8">
        <v>0.6</v>
      </c>
      <c r="J3515" s="9">
        <v>2750</v>
      </c>
      <c r="K3515" s="10">
        <f t="shared" si="26"/>
        <v>1650</v>
      </c>
      <c r="L3515" s="10">
        <f t="shared" si="27"/>
        <v>577.5</v>
      </c>
      <c r="M3515" s="11">
        <v>0.35</v>
      </c>
      <c r="O3515" s="16"/>
      <c r="P3515" s="14"/>
      <c r="Q3515" s="12"/>
      <c r="R3515" s="13"/>
    </row>
    <row r="3516" spans="1:18" ht="15.75" customHeight="1">
      <c r="A3516" s="1"/>
      <c r="B3516" s="6" t="s">
        <v>14</v>
      </c>
      <c r="C3516" s="6">
        <v>1185732</v>
      </c>
      <c r="D3516" s="7">
        <v>44474</v>
      </c>
      <c r="E3516" s="6" t="s">
        <v>15</v>
      </c>
      <c r="F3516" s="6" t="s">
        <v>119</v>
      </c>
      <c r="G3516" s="6" t="s">
        <v>120</v>
      </c>
      <c r="H3516" s="6" t="s">
        <v>17</v>
      </c>
      <c r="I3516" s="8">
        <v>0.6</v>
      </c>
      <c r="J3516" s="9">
        <v>4500</v>
      </c>
      <c r="K3516" s="10">
        <f t="shared" si="26"/>
        <v>2700</v>
      </c>
      <c r="L3516" s="10">
        <f t="shared" si="27"/>
        <v>1080</v>
      </c>
      <c r="M3516" s="11">
        <v>0.4</v>
      </c>
      <c r="O3516" s="16"/>
      <c r="P3516" s="14"/>
      <c r="Q3516" s="12"/>
      <c r="R3516" s="13"/>
    </row>
    <row r="3517" spans="1:18" ht="15.75" customHeight="1">
      <c r="A3517" s="1"/>
      <c r="B3517" s="6" t="s">
        <v>14</v>
      </c>
      <c r="C3517" s="6">
        <v>1185732</v>
      </c>
      <c r="D3517" s="7">
        <v>44474</v>
      </c>
      <c r="E3517" s="6" t="s">
        <v>15</v>
      </c>
      <c r="F3517" s="6" t="s">
        <v>119</v>
      </c>
      <c r="G3517" s="6" t="s">
        <v>120</v>
      </c>
      <c r="H3517" s="6" t="s">
        <v>18</v>
      </c>
      <c r="I3517" s="8">
        <v>0.55000000000000004</v>
      </c>
      <c r="J3517" s="9">
        <v>2750</v>
      </c>
      <c r="K3517" s="10">
        <f t="shared" si="26"/>
        <v>1512.5000000000002</v>
      </c>
      <c r="L3517" s="10">
        <f t="shared" si="27"/>
        <v>605.00000000000011</v>
      </c>
      <c r="M3517" s="11">
        <v>0.4</v>
      </c>
      <c r="O3517" s="16"/>
      <c r="P3517" s="14"/>
      <c r="Q3517" s="12"/>
      <c r="R3517" s="13"/>
    </row>
    <row r="3518" spans="1:18" ht="15.75" customHeight="1">
      <c r="A3518" s="1"/>
      <c r="B3518" s="6" t="s">
        <v>14</v>
      </c>
      <c r="C3518" s="6">
        <v>1185732</v>
      </c>
      <c r="D3518" s="7">
        <v>44474</v>
      </c>
      <c r="E3518" s="6" t="s">
        <v>15</v>
      </c>
      <c r="F3518" s="6" t="s">
        <v>119</v>
      </c>
      <c r="G3518" s="6" t="s">
        <v>120</v>
      </c>
      <c r="H3518" s="6" t="s">
        <v>19</v>
      </c>
      <c r="I3518" s="8">
        <v>0.55000000000000004</v>
      </c>
      <c r="J3518" s="9">
        <v>1750</v>
      </c>
      <c r="K3518" s="10">
        <f t="shared" si="26"/>
        <v>962.50000000000011</v>
      </c>
      <c r="L3518" s="10">
        <f t="shared" si="27"/>
        <v>288.75</v>
      </c>
      <c r="M3518" s="11">
        <v>0.3</v>
      </c>
      <c r="O3518" s="16"/>
      <c r="P3518" s="14"/>
      <c r="Q3518" s="12"/>
      <c r="R3518" s="13"/>
    </row>
    <row r="3519" spans="1:18" ht="15.75" customHeight="1">
      <c r="A3519" s="1"/>
      <c r="B3519" s="6" t="s">
        <v>14</v>
      </c>
      <c r="C3519" s="6">
        <v>1185732</v>
      </c>
      <c r="D3519" s="7">
        <v>44474</v>
      </c>
      <c r="E3519" s="6" t="s">
        <v>15</v>
      </c>
      <c r="F3519" s="6" t="s">
        <v>119</v>
      </c>
      <c r="G3519" s="6" t="s">
        <v>120</v>
      </c>
      <c r="H3519" s="6" t="s">
        <v>20</v>
      </c>
      <c r="I3519" s="8">
        <v>0.55000000000000004</v>
      </c>
      <c r="J3519" s="9">
        <v>1500</v>
      </c>
      <c r="K3519" s="10">
        <f t="shared" si="26"/>
        <v>825.00000000000011</v>
      </c>
      <c r="L3519" s="10">
        <f t="shared" si="27"/>
        <v>247.50000000000003</v>
      </c>
      <c r="M3519" s="11">
        <v>0.3</v>
      </c>
      <c r="O3519" s="16"/>
      <c r="P3519" s="14"/>
      <c r="Q3519" s="12"/>
      <c r="R3519" s="13"/>
    </row>
    <row r="3520" spans="1:18" ht="15.75" customHeight="1">
      <c r="A3520" s="1"/>
      <c r="B3520" s="6" t="s">
        <v>14</v>
      </c>
      <c r="C3520" s="6">
        <v>1185732</v>
      </c>
      <c r="D3520" s="7">
        <v>44474</v>
      </c>
      <c r="E3520" s="6" t="s">
        <v>15</v>
      </c>
      <c r="F3520" s="6" t="s">
        <v>119</v>
      </c>
      <c r="G3520" s="6" t="s">
        <v>120</v>
      </c>
      <c r="H3520" s="6" t="s">
        <v>21</v>
      </c>
      <c r="I3520" s="8">
        <v>0.65</v>
      </c>
      <c r="J3520" s="9">
        <v>1500</v>
      </c>
      <c r="K3520" s="10">
        <f t="shared" si="26"/>
        <v>975</v>
      </c>
      <c r="L3520" s="10">
        <f t="shared" si="27"/>
        <v>292.5</v>
      </c>
      <c r="M3520" s="11">
        <v>0.3</v>
      </c>
      <c r="O3520" s="16"/>
      <c r="P3520" s="14"/>
      <c r="Q3520" s="12"/>
      <c r="R3520" s="13"/>
    </row>
    <row r="3521" spans="1:18" ht="15.75" customHeight="1">
      <c r="A3521" s="1"/>
      <c r="B3521" s="6" t="s">
        <v>14</v>
      </c>
      <c r="C3521" s="6">
        <v>1185732</v>
      </c>
      <c r="D3521" s="7">
        <v>44474</v>
      </c>
      <c r="E3521" s="6" t="s">
        <v>15</v>
      </c>
      <c r="F3521" s="6" t="s">
        <v>119</v>
      </c>
      <c r="G3521" s="6" t="s">
        <v>120</v>
      </c>
      <c r="H3521" s="6" t="s">
        <v>22</v>
      </c>
      <c r="I3521" s="8">
        <v>0.7</v>
      </c>
      <c r="J3521" s="9">
        <v>2750</v>
      </c>
      <c r="K3521" s="10">
        <f t="shared" si="26"/>
        <v>1924.9999999999998</v>
      </c>
      <c r="L3521" s="10">
        <f t="shared" si="27"/>
        <v>673.74999999999989</v>
      </c>
      <c r="M3521" s="11">
        <v>0.35</v>
      </c>
      <c r="O3521" s="16"/>
      <c r="P3521" s="14"/>
      <c r="Q3521" s="12"/>
      <c r="R3521" s="13"/>
    </row>
    <row r="3522" spans="1:18" ht="15.75" customHeight="1">
      <c r="A3522" s="1"/>
      <c r="B3522" s="6" t="s">
        <v>14</v>
      </c>
      <c r="C3522" s="6">
        <v>1185732</v>
      </c>
      <c r="D3522" s="7">
        <v>44504</v>
      </c>
      <c r="E3522" s="6" t="s">
        <v>15</v>
      </c>
      <c r="F3522" s="6" t="s">
        <v>119</v>
      </c>
      <c r="G3522" s="6" t="s">
        <v>120</v>
      </c>
      <c r="H3522" s="6" t="s">
        <v>17</v>
      </c>
      <c r="I3522" s="8">
        <v>0.65</v>
      </c>
      <c r="J3522" s="9">
        <v>4250</v>
      </c>
      <c r="K3522" s="10">
        <f t="shared" si="26"/>
        <v>2762.5</v>
      </c>
      <c r="L3522" s="10">
        <f t="shared" si="27"/>
        <v>1105</v>
      </c>
      <c r="M3522" s="11">
        <v>0.4</v>
      </c>
      <c r="O3522" s="16"/>
      <c r="P3522" s="14"/>
      <c r="Q3522" s="12"/>
      <c r="R3522" s="13"/>
    </row>
    <row r="3523" spans="1:18" ht="15.75" customHeight="1">
      <c r="A3523" s="1"/>
      <c r="B3523" s="6" t="s">
        <v>14</v>
      </c>
      <c r="C3523" s="6">
        <v>1185732</v>
      </c>
      <c r="D3523" s="7">
        <v>44504</v>
      </c>
      <c r="E3523" s="6" t="s">
        <v>15</v>
      </c>
      <c r="F3523" s="6" t="s">
        <v>119</v>
      </c>
      <c r="G3523" s="6" t="s">
        <v>120</v>
      </c>
      <c r="H3523" s="6" t="s">
        <v>18</v>
      </c>
      <c r="I3523" s="8">
        <v>0.55000000000000004</v>
      </c>
      <c r="J3523" s="9">
        <v>3000</v>
      </c>
      <c r="K3523" s="10">
        <f t="shared" si="26"/>
        <v>1650.0000000000002</v>
      </c>
      <c r="L3523" s="10">
        <f t="shared" si="27"/>
        <v>660.00000000000011</v>
      </c>
      <c r="M3523" s="11">
        <v>0.4</v>
      </c>
      <c r="O3523" s="16"/>
      <c r="P3523" s="14"/>
      <c r="Q3523" s="12"/>
      <c r="R3523" s="13"/>
    </row>
    <row r="3524" spans="1:18" ht="15.75" customHeight="1">
      <c r="A3524" s="1"/>
      <c r="B3524" s="6" t="s">
        <v>14</v>
      </c>
      <c r="C3524" s="6">
        <v>1185732</v>
      </c>
      <c r="D3524" s="7">
        <v>44504</v>
      </c>
      <c r="E3524" s="6" t="s">
        <v>15</v>
      </c>
      <c r="F3524" s="6" t="s">
        <v>119</v>
      </c>
      <c r="G3524" s="6" t="s">
        <v>120</v>
      </c>
      <c r="H3524" s="6" t="s">
        <v>19</v>
      </c>
      <c r="I3524" s="8">
        <v>0.55000000000000004</v>
      </c>
      <c r="J3524" s="9">
        <v>2950</v>
      </c>
      <c r="K3524" s="10">
        <f t="shared" si="26"/>
        <v>1622.5000000000002</v>
      </c>
      <c r="L3524" s="10">
        <f t="shared" si="27"/>
        <v>486.75000000000006</v>
      </c>
      <c r="M3524" s="11">
        <v>0.3</v>
      </c>
      <c r="O3524" s="16"/>
      <c r="P3524" s="14"/>
      <c r="Q3524" s="12"/>
      <c r="R3524" s="13"/>
    </row>
    <row r="3525" spans="1:18" ht="15.75" customHeight="1">
      <c r="A3525" s="1"/>
      <c r="B3525" s="6" t="s">
        <v>14</v>
      </c>
      <c r="C3525" s="6">
        <v>1185732</v>
      </c>
      <c r="D3525" s="7">
        <v>44504</v>
      </c>
      <c r="E3525" s="6" t="s">
        <v>15</v>
      </c>
      <c r="F3525" s="6" t="s">
        <v>119</v>
      </c>
      <c r="G3525" s="6" t="s">
        <v>120</v>
      </c>
      <c r="H3525" s="6" t="s">
        <v>20</v>
      </c>
      <c r="I3525" s="8">
        <v>0.55000000000000004</v>
      </c>
      <c r="J3525" s="9">
        <v>2750</v>
      </c>
      <c r="K3525" s="10">
        <f t="shared" si="26"/>
        <v>1512.5000000000002</v>
      </c>
      <c r="L3525" s="10">
        <f t="shared" si="27"/>
        <v>453.75000000000006</v>
      </c>
      <c r="M3525" s="11">
        <v>0.3</v>
      </c>
      <c r="O3525" s="16"/>
      <c r="P3525" s="14"/>
      <c r="Q3525" s="12"/>
      <c r="R3525" s="13"/>
    </row>
    <row r="3526" spans="1:18" ht="15.75" customHeight="1">
      <c r="A3526" s="1"/>
      <c r="B3526" s="6" t="s">
        <v>14</v>
      </c>
      <c r="C3526" s="6">
        <v>1185732</v>
      </c>
      <c r="D3526" s="7">
        <v>44504</v>
      </c>
      <c r="E3526" s="6" t="s">
        <v>15</v>
      </c>
      <c r="F3526" s="6" t="s">
        <v>119</v>
      </c>
      <c r="G3526" s="6" t="s">
        <v>120</v>
      </c>
      <c r="H3526" s="6" t="s">
        <v>21</v>
      </c>
      <c r="I3526" s="8">
        <v>0.65</v>
      </c>
      <c r="J3526" s="9">
        <v>2500</v>
      </c>
      <c r="K3526" s="10">
        <f t="shared" si="26"/>
        <v>1625</v>
      </c>
      <c r="L3526" s="10">
        <f t="shared" si="27"/>
        <v>487.5</v>
      </c>
      <c r="M3526" s="11">
        <v>0.3</v>
      </c>
      <c r="O3526" s="16"/>
      <c r="P3526" s="14"/>
      <c r="Q3526" s="12"/>
      <c r="R3526" s="13"/>
    </row>
    <row r="3527" spans="1:18" ht="15.75" customHeight="1">
      <c r="A3527" s="1"/>
      <c r="B3527" s="6" t="s">
        <v>14</v>
      </c>
      <c r="C3527" s="6">
        <v>1185732</v>
      </c>
      <c r="D3527" s="7">
        <v>44504</v>
      </c>
      <c r="E3527" s="6" t="s">
        <v>15</v>
      </c>
      <c r="F3527" s="6" t="s">
        <v>119</v>
      </c>
      <c r="G3527" s="6" t="s">
        <v>120</v>
      </c>
      <c r="H3527" s="6" t="s">
        <v>22</v>
      </c>
      <c r="I3527" s="8">
        <v>0.7</v>
      </c>
      <c r="J3527" s="9">
        <v>3500</v>
      </c>
      <c r="K3527" s="10">
        <f t="shared" si="26"/>
        <v>2450</v>
      </c>
      <c r="L3527" s="10">
        <f t="shared" si="27"/>
        <v>857.5</v>
      </c>
      <c r="M3527" s="11">
        <v>0.35</v>
      </c>
      <c r="O3527" s="16"/>
      <c r="P3527" s="14"/>
      <c r="Q3527" s="12"/>
      <c r="R3527" s="13"/>
    </row>
    <row r="3528" spans="1:18" ht="15.75" customHeight="1">
      <c r="A3528" s="1"/>
      <c r="B3528" s="6" t="s">
        <v>14</v>
      </c>
      <c r="C3528" s="6">
        <v>1185732</v>
      </c>
      <c r="D3528" s="7">
        <v>44533</v>
      </c>
      <c r="E3528" s="6" t="s">
        <v>15</v>
      </c>
      <c r="F3528" s="6" t="s">
        <v>119</v>
      </c>
      <c r="G3528" s="6" t="s">
        <v>120</v>
      </c>
      <c r="H3528" s="6" t="s">
        <v>17</v>
      </c>
      <c r="I3528" s="8">
        <v>0.65</v>
      </c>
      <c r="J3528" s="9">
        <v>5750</v>
      </c>
      <c r="K3528" s="10">
        <f t="shared" si="26"/>
        <v>3737.5</v>
      </c>
      <c r="L3528" s="10">
        <f t="shared" si="27"/>
        <v>1495</v>
      </c>
      <c r="M3528" s="11">
        <v>0.4</v>
      </c>
      <c r="O3528" s="16"/>
      <c r="P3528" s="14"/>
      <c r="Q3528" s="12"/>
      <c r="R3528" s="13"/>
    </row>
    <row r="3529" spans="1:18" ht="15.75" customHeight="1">
      <c r="A3529" s="1"/>
      <c r="B3529" s="6" t="s">
        <v>14</v>
      </c>
      <c r="C3529" s="6">
        <v>1185732</v>
      </c>
      <c r="D3529" s="7">
        <v>44533</v>
      </c>
      <c r="E3529" s="6" t="s">
        <v>15</v>
      </c>
      <c r="F3529" s="6" t="s">
        <v>119</v>
      </c>
      <c r="G3529" s="6" t="s">
        <v>120</v>
      </c>
      <c r="H3529" s="6" t="s">
        <v>18</v>
      </c>
      <c r="I3529" s="8">
        <v>0.55000000000000004</v>
      </c>
      <c r="J3529" s="9">
        <v>3750</v>
      </c>
      <c r="K3529" s="10">
        <f t="shared" si="26"/>
        <v>2062.5</v>
      </c>
      <c r="L3529" s="10">
        <f t="shared" si="27"/>
        <v>825</v>
      </c>
      <c r="M3529" s="11">
        <v>0.4</v>
      </c>
      <c r="O3529" s="16"/>
      <c r="P3529" s="14"/>
      <c r="Q3529" s="12"/>
      <c r="R3529" s="13"/>
    </row>
    <row r="3530" spans="1:18" ht="15.75" customHeight="1">
      <c r="A3530" s="1"/>
      <c r="B3530" s="6" t="s">
        <v>14</v>
      </c>
      <c r="C3530" s="6">
        <v>1185732</v>
      </c>
      <c r="D3530" s="7">
        <v>44533</v>
      </c>
      <c r="E3530" s="6" t="s">
        <v>15</v>
      </c>
      <c r="F3530" s="6" t="s">
        <v>119</v>
      </c>
      <c r="G3530" s="6" t="s">
        <v>120</v>
      </c>
      <c r="H3530" s="6" t="s">
        <v>19</v>
      </c>
      <c r="I3530" s="8">
        <v>0.55000000000000004</v>
      </c>
      <c r="J3530" s="9">
        <v>3500</v>
      </c>
      <c r="K3530" s="10">
        <f t="shared" si="26"/>
        <v>1925.0000000000002</v>
      </c>
      <c r="L3530" s="10">
        <f t="shared" si="27"/>
        <v>577.5</v>
      </c>
      <c r="M3530" s="11">
        <v>0.3</v>
      </c>
      <c r="O3530" s="16"/>
      <c r="P3530" s="14"/>
      <c r="Q3530" s="12"/>
      <c r="R3530" s="13"/>
    </row>
    <row r="3531" spans="1:18" ht="15.75" customHeight="1">
      <c r="A3531" s="1"/>
      <c r="B3531" s="6" t="s">
        <v>14</v>
      </c>
      <c r="C3531" s="6">
        <v>1185732</v>
      </c>
      <c r="D3531" s="7">
        <v>44533</v>
      </c>
      <c r="E3531" s="6" t="s">
        <v>15</v>
      </c>
      <c r="F3531" s="6" t="s">
        <v>119</v>
      </c>
      <c r="G3531" s="6" t="s">
        <v>120</v>
      </c>
      <c r="H3531" s="6" t="s">
        <v>20</v>
      </c>
      <c r="I3531" s="8">
        <v>0.55000000000000004</v>
      </c>
      <c r="J3531" s="9">
        <v>3000</v>
      </c>
      <c r="K3531" s="10">
        <f t="shared" si="26"/>
        <v>1650.0000000000002</v>
      </c>
      <c r="L3531" s="10">
        <f t="shared" si="27"/>
        <v>495.00000000000006</v>
      </c>
      <c r="M3531" s="11">
        <v>0.3</v>
      </c>
      <c r="O3531" s="16"/>
      <c r="P3531" s="14"/>
      <c r="Q3531" s="12"/>
      <c r="R3531" s="13"/>
    </row>
    <row r="3532" spans="1:18" ht="15.75" customHeight="1">
      <c r="A3532" s="1"/>
      <c r="B3532" s="6" t="s">
        <v>14</v>
      </c>
      <c r="C3532" s="6">
        <v>1185732</v>
      </c>
      <c r="D3532" s="7">
        <v>44533</v>
      </c>
      <c r="E3532" s="6" t="s">
        <v>15</v>
      </c>
      <c r="F3532" s="6" t="s">
        <v>119</v>
      </c>
      <c r="G3532" s="6" t="s">
        <v>120</v>
      </c>
      <c r="H3532" s="6" t="s">
        <v>21</v>
      </c>
      <c r="I3532" s="8">
        <v>0.65</v>
      </c>
      <c r="J3532" s="9">
        <v>3000</v>
      </c>
      <c r="K3532" s="10">
        <f t="shared" si="26"/>
        <v>1950</v>
      </c>
      <c r="L3532" s="10">
        <f t="shared" si="27"/>
        <v>585</v>
      </c>
      <c r="M3532" s="11">
        <v>0.3</v>
      </c>
      <c r="O3532" s="16"/>
      <c r="P3532" s="14"/>
      <c r="Q3532" s="12"/>
      <c r="R3532" s="13"/>
    </row>
    <row r="3533" spans="1:18" ht="15.75" customHeight="1">
      <c r="A3533" s="1"/>
      <c r="B3533" s="6" t="s">
        <v>14</v>
      </c>
      <c r="C3533" s="6">
        <v>1185732</v>
      </c>
      <c r="D3533" s="7">
        <v>44533</v>
      </c>
      <c r="E3533" s="6" t="s">
        <v>15</v>
      </c>
      <c r="F3533" s="6" t="s">
        <v>119</v>
      </c>
      <c r="G3533" s="6" t="s">
        <v>120</v>
      </c>
      <c r="H3533" s="6" t="s">
        <v>22</v>
      </c>
      <c r="I3533" s="8">
        <v>0.7</v>
      </c>
      <c r="J3533" s="9">
        <v>4000</v>
      </c>
      <c r="K3533" s="10">
        <f t="shared" si="26"/>
        <v>2800</v>
      </c>
      <c r="L3533" s="10">
        <f t="shared" si="27"/>
        <v>979.99999999999989</v>
      </c>
      <c r="M3533" s="11">
        <v>0.35</v>
      </c>
      <c r="O3533" s="16"/>
      <c r="P3533" s="14"/>
      <c r="Q3533" s="12"/>
      <c r="R3533" s="13"/>
    </row>
    <row r="3534" spans="1:18" ht="15.75" customHeight="1">
      <c r="A3534" s="1" t="s">
        <v>39</v>
      </c>
      <c r="B3534" s="6" t="s">
        <v>14</v>
      </c>
      <c r="C3534" s="6">
        <v>1185732</v>
      </c>
      <c r="D3534" s="7">
        <v>44206</v>
      </c>
      <c r="E3534" s="6" t="s">
        <v>15</v>
      </c>
      <c r="F3534" s="6" t="s">
        <v>121</v>
      </c>
      <c r="G3534" s="6" t="s">
        <v>122</v>
      </c>
      <c r="H3534" s="6" t="s">
        <v>17</v>
      </c>
      <c r="I3534" s="8">
        <v>0.35000000000000003</v>
      </c>
      <c r="J3534" s="9">
        <v>4250</v>
      </c>
      <c r="K3534" s="10">
        <f t="shared" si="26"/>
        <v>1487.5000000000002</v>
      </c>
      <c r="L3534" s="10">
        <f t="shared" si="27"/>
        <v>520.625</v>
      </c>
      <c r="M3534" s="11">
        <v>0.35</v>
      </c>
      <c r="O3534" s="16"/>
      <c r="P3534" s="14"/>
      <c r="Q3534" s="12"/>
      <c r="R3534" s="13"/>
    </row>
    <row r="3535" spans="1:18" ht="15.75" customHeight="1">
      <c r="A3535" s="1"/>
      <c r="B3535" s="6" t="s">
        <v>14</v>
      </c>
      <c r="C3535" s="6">
        <v>1185732</v>
      </c>
      <c r="D3535" s="7">
        <v>44206</v>
      </c>
      <c r="E3535" s="6" t="s">
        <v>15</v>
      </c>
      <c r="F3535" s="6" t="s">
        <v>121</v>
      </c>
      <c r="G3535" s="6" t="s">
        <v>122</v>
      </c>
      <c r="H3535" s="6" t="s">
        <v>18</v>
      </c>
      <c r="I3535" s="8">
        <v>0.35000000000000003</v>
      </c>
      <c r="J3535" s="9">
        <v>2250</v>
      </c>
      <c r="K3535" s="10">
        <f t="shared" si="26"/>
        <v>787.50000000000011</v>
      </c>
      <c r="L3535" s="10">
        <f t="shared" si="27"/>
        <v>275.625</v>
      </c>
      <c r="M3535" s="11">
        <v>0.35</v>
      </c>
      <c r="O3535" s="16"/>
      <c r="P3535" s="14"/>
      <c r="Q3535" s="12"/>
      <c r="R3535" s="13"/>
    </row>
    <row r="3536" spans="1:18" ht="15.75" customHeight="1">
      <c r="A3536" s="1"/>
      <c r="B3536" s="6" t="s">
        <v>14</v>
      </c>
      <c r="C3536" s="6">
        <v>1185732</v>
      </c>
      <c r="D3536" s="7">
        <v>44206</v>
      </c>
      <c r="E3536" s="6" t="s">
        <v>15</v>
      </c>
      <c r="F3536" s="6" t="s">
        <v>121</v>
      </c>
      <c r="G3536" s="6" t="s">
        <v>122</v>
      </c>
      <c r="H3536" s="6" t="s">
        <v>19</v>
      </c>
      <c r="I3536" s="8">
        <v>0.25000000000000006</v>
      </c>
      <c r="J3536" s="9">
        <v>2250</v>
      </c>
      <c r="K3536" s="10">
        <f t="shared" si="26"/>
        <v>562.50000000000011</v>
      </c>
      <c r="L3536" s="10">
        <f t="shared" si="27"/>
        <v>225.00000000000006</v>
      </c>
      <c r="M3536" s="11">
        <v>0.4</v>
      </c>
      <c r="O3536" s="16"/>
      <c r="P3536" s="14"/>
      <c r="Q3536" s="12"/>
      <c r="R3536" s="13"/>
    </row>
    <row r="3537" spans="1:18" ht="15.75" customHeight="1">
      <c r="A3537" s="1"/>
      <c r="B3537" s="6" t="s">
        <v>14</v>
      </c>
      <c r="C3537" s="6">
        <v>1185732</v>
      </c>
      <c r="D3537" s="7">
        <v>44206</v>
      </c>
      <c r="E3537" s="6" t="s">
        <v>15</v>
      </c>
      <c r="F3537" s="6" t="s">
        <v>121</v>
      </c>
      <c r="G3537" s="6" t="s">
        <v>122</v>
      </c>
      <c r="H3537" s="6" t="s">
        <v>20</v>
      </c>
      <c r="I3537" s="8">
        <v>0.3</v>
      </c>
      <c r="J3537" s="9">
        <v>750</v>
      </c>
      <c r="K3537" s="10">
        <f t="shared" si="26"/>
        <v>225</v>
      </c>
      <c r="L3537" s="10">
        <f t="shared" si="27"/>
        <v>90</v>
      </c>
      <c r="M3537" s="11">
        <v>0.4</v>
      </c>
      <c r="O3537" s="16"/>
      <c r="P3537" s="14"/>
      <c r="Q3537" s="12"/>
      <c r="R3537" s="13"/>
    </row>
    <row r="3538" spans="1:18" ht="15.75" customHeight="1">
      <c r="A3538" s="1"/>
      <c r="B3538" s="6" t="s">
        <v>14</v>
      </c>
      <c r="C3538" s="6">
        <v>1185732</v>
      </c>
      <c r="D3538" s="7">
        <v>44206</v>
      </c>
      <c r="E3538" s="6" t="s">
        <v>15</v>
      </c>
      <c r="F3538" s="6" t="s">
        <v>121</v>
      </c>
      <c r="G3538" s="6" t="s">
        <v>122</v>
      </c>
      <c r="H3538" s="6" t="s">
        <v>21</v>
      </c>
      <c r="I3538" s="8">
        <v>0.45</v>
      </c>
      <c r="J3538" s="9">
        <v>1250</v>
      </c>
      <c r="K3538" s="10">
        <f t="shared" si="26"/>
        <v>562.5</v>
      </c>
      <c r="L3538" s="10">
        <f t="shared" si="27"/>
        <v>168.75</v>
      </c>
      <c r="M3538" s="11">
        <v>0.3</v>
      </c>
      <c r="O3538" s="16"/>
      <c r="P3538" s="14"/>
      <c r="Q3538" s="12"/>
      <c r="R3538" s="13"/>
    </row>
    <row r="3539" spans="1:18" ht="15.75" customHeight="1">
      <c r="A3539" s="1"/>
      <c r="B3539" s="6" t="s">
        <v>14</v>
      </c>
      <c r="C3539" s="6">
        <v>1185732</v>
      </c>
      <c r="D3539" s="7">
        <v>44206</v>
      </c>
      <c r="E3539" s="6" t="s">
        <v>15</v>
      </c>
      <c r="F3539" s="6" t="s">
        <v>121</v>
      </c>
      <c r="G3539" s="6" t="s">
        <v>122</v>
      </c>
      <c r="H3539" s="6" t="s">
        <v>22</v>
      </c>
      <c r="I3539" s="8">
        <v>0.35000000000000003</v>
      </c>
      <c r="J3539" s="9">
        <v>2250</v>
      </c>
      <c r="K3539" s="10">
        <f t="shared" si="26"/>
        <v>787.50000000000011</v>
      </c>
      <c r="L3539" s="10">
        <f t="shared" si="27"/>
        <v>315.00000000000006</v>
      </c>
      <c r="M3539" s="11">
        <v>0.4</v>
      </c>
      <c r="O3539" s="16"/>
      <c r="P3539" s="14"/>
      <c r="Q3539" s="12"/>
      <c r="R3539" s="13"/>
    </row>
    <row r="3540" spans="1:18" ht="15.75" customHeight="1">
      <c r="A3540" s="1"/>
      <c r="B3540" s="6" t="s">
        <v>14</v>
      </c>
      <c r="C3540" s="6">
        <v>1185732</v>
      </c>
      <c r="D3540" s="7">
        <v>44235</v>
      </c>
      <c r="E3540" s="6" t="s">
        <v>15</v>
      </c>
      <c r="F3540" s="6" t="s">
        <v>121</v>
      </c>
      <c r="G3540" s="6" t="s">
        <v>122</v>
      </c>
      <c r="H3540" s="6" t="s">
        <v>17</v>
      </c>
      <c r="I3540" s="8">
        <v>0.35000000000000003</v>
      </c>
      <c r="J3540" s="9">
        <v>4750</v>
      </c>
      <c r="K3540" s="10">
        <f t="shared" si="26"/>
        <v>1662.5000000000002</v>
      </c>
      <c r="L3540" s="10">
        <f t="shared" si="27"/>
        <v>581.875</v>
      </c>
      <c r="M3540" s="11">
        <v>0.35</v>
      </c>
      <c r="O3540" s="16"/>
      <c r="P3540" s="14"/>
      <c r="Q3540" s="12"/>
      <c r="R3540" s="13"/>
    </row>
    <row r="3541" spans="1:18" ht="15.75" customHeight="1">
      <c r="A3541" s="1"/>
      <c r="B3541" s="6" t="s">
        <v>14</v>
      </c>
      <c r="C3541" s="6">
        <v>1185732</v>
      </c>
      <c r="D3541" s="7">
        <v>44235</v>
      </c>
      <c r="E3541" s="6" t="s">
        <v>15</v>
      </c>
      <c r="F3541" s="6" t="s">
        <v>121</v>
      </c>
      <c r="G3541" s="6" t="s">
        <v>122</v>
      </c>
      <c r="H3541" s="6" t="s">
        <v>18</v>
      </c>
      <c r="I3541" s="8">
        <v>0.35000000000000003</v>
      </c>
      <c r="J3541" s="9">
        <v>1250</v>
      </c>
      <c r="K3541" s="10">
        <f t="shared" si="26"/>
        <v>437.50000000000006</v>
      </c>
      <c r="L3541" s="10">
        <f t="shared" si="27"/>
        <v>153.125</v>
      </c>
      <c r="M3541" s="11">
        <v>0.35</v>
      </c>
      <c r="O3541" s="16"/>
      <c r="P3541" s="14"/>
      <c r="Q3541" s="12"/>
      <c r="R3541" s="13"/>
    </row>
    <row r="3542" spans="1:18" ht="15.75" customHeight="1">
      <c r="A3542" s="1"/>
      <c r="B3542" s="6" t="s">
        <v>14</v>
      </c>
      <c r="C3542" s="6">
        <v>1185732</v>
      </c>
      <c r="D3542" s="7">
        <v>44235</v>
      </c>
      <c r="E3542" s="6" t="s">
        <v>15</v>
      </c>
      <c r="F3542" s="6" t="s">
        <v>121</v>
      </c>
      <c r="G3542" s="6" t="s">
        <v>122</v>
      </c>
      <c r="H3542" s="6" t="s">
        <v>19</v>
      </c>
      <c r="I3542" s="8">
        <v>0.25000000000000006</v>
      </c>
      <c r="J3542" s="9">
        <v>1750</v>
      </c>
      <c r="K3542" s="10">
        <f t="shared" si="26"/>
        <v>437.50000000000011</v>
      </c>
      <c r="L3542" s="10">
        <f t="shared" si="27"/>
        <v>175.00000000000006</v>
      </c>
      <c r="M3542" s="11">
        <v>0.4</v>
      </c>
      <c r="O3542" s="16"/>
      <c r="P3542" s="14"/>
      <c r="Q3542" s="12"/>
      <c r="R3542" s="13"/>
    </row>
    <row r="3543" spans="1:18" ht="15.75" customHeight="1">
      <c r="A3543" s="1"/>
      <c r="B3543" s="6" t="s">
        <v>14</v>
      </c>
      <c r="C3543" s="6">
        <v>1185732</v>
      </c>
      <c r="D3543" s="7">
        <v>44235</v>
      </c>
      <c r="E3543" s="6" t="s">
        <v>15</v>
      </c>
      <c r="F3543" s="6" t="s">
        <v>121</v>
      </c>
      <c r="G3543" s="6" t="s">
        <v>122</v>
      </c>
      <c r="H3543" s="6" t="s">
        <v>20</v>
      </c>
      <c r="I3543" s="8">
        <v>0.3</v>
      </c>
      <c r="J3543" s="9">
        <v>500</v>
      </c>
      <c r="K3543" s="10">
        <f t="shared" si="26"/>
        <v>150</v>
      </c>
      <c r="L3543" s="10">
        <f t="shared" si="27"/>
        <v>60</v>
      </c>
      <c r="M3543" s="11">
        <v>0.4</v>
      </c>
      <c r="O3543" s="16"/>
      <c r="P3543" s="14"/>
      <c r="Q3543" s="12"/>
      <c r="R3543" s="13"/>
    </row>
    <row r="3544" spans="1:18" ht="15.75" customHeight="1">
      <c r="A3544" s="1"/>
      <c r="B3544" s="6" t="s">
        <v>14</v>
      </c>
      <c r="C3544" s="6">
        <v>1185732</v>
      </c>
      <c r="D3544" s="7">
        <v>44235</v>
      </c>
      <c r="E3544" s="6" t="s">
        <v>15</v>
      </c>
      <c r="F3544" s="6" t="s">
        <v>121</v>
      </c>
      <c r="G3544" s="6" t="s">
        <v>122</v>
      </c>
      <c r="H3544" s="6" t="s">
        <v>21</v>
      </c>
      <c r="I3544" s="8">
        <v>0.45</v>
      </c>
      <c r="J3544" s="9">
        <v>1250</v>
      </c>
      <c r="K3544" s="10">
        <f t="shared" si="26"/>
        <v>562.5</v>
      </c>
      <c r="L3544" s="10">
        <f t="shared" si="27"/>
        <v>168.75</v>
      </c>
      <c r="M3544" s="11">
        <v>0.3</v>
      </c>
      <c r="O3544" s="16"/>
      <c r="P3544" s="14"/>
      <c r="Q3544" s="12"/>
      <c r="R3544" s="13"/>
    </row>
    <row r="3545" spans="1:18" ht="15.75" customHeight="1">
      <c r="A3545" s="1"/>
      <c r="B3545" s="6" t="s">
        <v>14</v>
      </c>
      <c r="C3545" s="6">
        <v>1185732</v>
      </c>
      <c r="D3545" s="7">
        <v>44235</v>
      </c>
      <c r="E3545" s="6" t="s">
        <v>15</v>
      </c>
      <c r="F3545" s="6" t="s">
        <v>121</v>
      </c>
      <c r="G3545" s="6" t="s">
        <v>122</v>
      </c>
      <c r="H3545" s="6" t="s">
        <v>22</v>
      </c>
      <c r="I3545" s="8">
        <v>0.35000000000000003</v>
      </c>
      <c r="J3545" s="9">
        <v>2250</v>
      </c>
      <c r="K3545" s="10">
        <f t="shared" si="26"/>
        <v>787.50000000000011</v>
      </c>
      <c r="L3545" s="10">
        <f t="shared" si="27"/>
        <v>315.00000000000006</v>
      </c>
      <c r="M3545" s="11">
        <v>0.4</v>
      </c>
      <c r="O3545" s="16"/>
      <c r="P3545" s="14"/>
      <c r="Q3545" s="12"/>
      <c r="R3545" s="13"/>
    </row>
    <row r="3546" spans="1:18" ht="15.75" customHeight="1">
      <c r="A3546" s="1"/>
      <c r="B3546" s="6" t="s">
        <v>14</v>
      </c>
      <c r="C3546" s="6">
        <v>1185732</v>
      </c>
      <c r="D3546" s="7">
        <v>44261</v>
      </c>
      <c r="E3546" s="6" t="s">
        <v>15</v>
      </c>
      <c r="F3546" s="6" t="s">
        <v>121</v>
      </c>
      <c r="G3546" s="6" t="s">
        <v>122</v>
      </c>
      <c r="H3546" s="6" t="s">
        <v>17</v>
      </c>
      <c r="I3546" s="8">
        <v>0.35000000000000003</v>
      </c>
      <c r="J3546" s="9">
        <v>4450</v>
      </c>
      <c r="K3546" s="10">
        <f t="shared" si="26"/>
        <v>1557.5000000000002</v>
      </c>
      <c r="L3546" s="10">
        <f t="shared" si="27"/>
        <v>545.125</v>
      </c>
      <c r="M3546" s="11">
        <v>0.35</v>
      </c>
      <c r="O3546" s="16"/>
      <c r="P3546" s="14"/>
      <c r="Q3546" s="12"/>
      <c r="R3546" s="13"/>
    </row>
    <row r="3547" spans="1:18" ht="15.75" customHeight="1">
      <c r="A3547" s="1"/>
      <c r="B3547" s="6" t="s">
        <v>14</v>
      </c>
      <c r="C3547" s="6">
        <v>1185732</v>
      </c>
      <c r="D3547" s="7">
        <v>44261</v>
      </c>
      <c r="E3547" s="6" t="s">
        <v>15</v>
      </c>
      <c r="F3547" s="6" t="s">
        <v>121</v>
      </c>
      <c r="G3547" s="6" t="s">
        <v>122</v>
      </c>
      <c r="H3547" s="6" t="s">
        <v>18</v>
      </c>
      <c r="I3547" s="8">
        <v>0.35000000000000003</v>
      </c>
      <c r="J3547" s="9">
        <v>1500</v>
      </c>
      <c r="K3547" s="10">
        <f t="shared" si="26"/>
        <v>525</v>
      </c>
      <c r="L3547" s="10">
        <f t="shared" si="27"/>
        <v>183.75</v>
      </c>
      <c r="M3547" s="11">
        <v>0.35</v>
      </c>
      <c r="O3547" s="16"/>
      <c r="P3547" s="14"/>
      <c r="Q3547" s="12"/>
      <c r="R3547" s="13"/>
    </row>
    <row r="3548" spans="1:18" ht="15.75" customHeight="1">
      <c r="A3548" s="1"/>
      <c r="B3548" s="6" t="s">
        <v>14</v>
      </c>
      <c r="C3548" s="6">
        <v>1185732</v>
      </c>
      <c r="D3548" s="7">
        <v>44261</v>
      </c>
      <c r="E3548" s="6" t="s">
        <v>15</v>
      </c>
      <c r="F3548" s="6" t="s">
        <v>121</v>
      </c>
      <c r="G3548" s="6" t="s">
        <v>122</v>
      </c>
      <c r="H3548" s="6" t="s">
        <v>19</v>
      </c>
      <c r="I3548" s="8">
        <v>0.25000000000000006</v>
      </c>
      <c r="J3548" s="9">
        <v>1750</v>
      </c>
      <c r="K3548" s="10">
        <f t="shared" si="26"/>
        <v>437.50000000000011</v>
      </c>
      <c r="L3548" s="10">
        <f t="shared" si="27"/>
        <v>175.00000000000006</v>
      </c>
      <c r="M3548" s="11">
        <v>0.4</v>
      </c>
      <c r="O3548" s="16"/>
      <c r="P3548" s="14"/>
      <c r="Q3548" s="12"/>
      <c r="R3548" s="13"/>
    </row>
    <row r="3549" spans="1:18" ht="15.75" customHeight="1">
      <c r="A3549" s="1"/>
      <c r="B3549" s="6" t="s">
        <v>14</v>
      </c>
      <c r="C3549" s="6">
        <v>1185732</v>
      </c>
      <c r="D3549" s="7">
        <v>44261</v>
      </c>
      <c r="E3549" s="6" t="s">
        <v>15</v>
      </c>
      <c r="F3549" s="6" t="s">
        <v>121</v>
      </c>
      <c r="G3549" s="6" t="s">
        <v>122</v>
      </c>
      <c r="H3549" s="6" t="s">
        <v>20</v>
      </c>
      <c r="I3549" s="8">
        <v>0.3</v>
      </c>
      <c r="J3549" s="9">
        <v>250</v>
      </c>
      <c r="K3549" s="10">
        <f t="shared" si="26"/>
        <v>75</v>
      </c>
      <c r="L3549" s="10">
        <f t="shared" si="27"/>
        <v>30</v>
      </c>
      <c r="M3549" s="11">
        <v>0.4</v>
      </c>
      <c r="O3549" s="16"/>
      <c r="P3549" s="14"/>
      <c r="Q3549" s="12"/>
      <c r="R3549" s="13"/>
    </row>
    <row r="3550" spans="1:18" ht="15.75" customHeight="1">
      <c r="A3550" s="1"/>
      <c r="B3550" s="6" t="s">
        <v>14</v>
      </c>
      <c r="C3550" s="6">
        <v>1185732</v>
      </c>
      <c r="D3550" s="7">
        <v>44261</v>
      </c>
      <c r="E3550" s="6" t="s">
        <v>15</v>
      </c>
      <c r="F3550" s="6" t="s">
        <v>121</v>
      </c>
      <c r="G3550" s="6" t="s">
        <v>122</v>
      </c>
      <c r="H3550" s="6" t="s">
        <v>21</v>
      </c>
      <c r="I3550" s="8">
        <v>0.45</v>
      </c>
      <c r="J3550" s="9">
        <v>750</v>
      </c>
      <c r="K3550" s="10">
        <f t="shared" si="26"/>
        <v>337.5</v>
      </c>
      <c r="L3550" s="10">
        <f t="shared" si="27"/>
        <v>101.25</v>
      </c>
      <c r="M3550" s="11">
        <v>0.3</v>
      </c>
      <c r="O3550" s="16"/>
      <c r="P3550" s="14"/>
      <c r="Q3550" s="12"/>
      <c r="R3550" s="13"/>
    </row>
    <row r="3551" spans="1:18" ht="15.75" customHeight="1">
      <c r="A3551" s="1"/>
      <c r="B3551" s="6" t="s">
        <v>14</v>
      </c>
      <c r="C3551" s="6">
        <v>1185732</v>
      </c>
      <c r="D3551" s="7">
        <v>44261</v>
      </c>
      <c r="E3551" s="6" t="s">
        <v>15</v>
      </c>
      <c r="F3551" s="6" t="s">
        <v>121</v>
      </c>
      <c r="G3551" s="6" t="s">
        <v>122</v>
      </c>
      <c r="H3551" s="6" t="s">
        <v>22</v>
      </c>
      <c r="I3551" s="8">
        <v>0.35000000000000003</v>
      </c>
      <c r="J3551" s="9">
        <v>1750</v>
      </c>
      <c r="K3551" s="10">
        <f t="shared" si="26"/>
        <v>612.50000000000011</v>
      </c>
      <c r="L3551" s="10">
        <f t="shared" si="27"/>
        <v>245.00000000000006</v>
      </c>
      <c r="M3551" s="11">
        <v>0.4</v>
      </c>
      <c r="O3551" s="16"/>
      <c r="P3551" s="14"/>
      <c r="Q3551" s="12"/>
      <c r="R3551" s="13"/>
    </row>
    <row r="3552" spans="1:18" ht="15.75" customHeight="1">
      <c r="A3552" s="1"/>
      <c r="B3552" s="6" t="s">
        <v>14</v>
      </c>
      <c r="C3552" s="6">
        <v>1185732</v>
      </c>
      <c r="D3552" s="7">
        <v>44293</v>
      </c>
      <c r="E3552" s="6" t="s">
        <v>15</v>
      </c>
      <c r="F3552" s="6" t="s">
        <v>121</v>
      </c>
      <c r="G3552" s="6" t="s">
        <v>122</v>
      </c>
      <c r="H3552" s="6" t="s">
        <v>17</v>
      </c>
      <c r="I3552" s="8">
        <v>0.35000000000000003</v>
      </c>
      <c r="J3552" s="9">
        <v>4250</v>
      </c>
      <c r="K3552" s="10">
        <f t="shared" si="26"/>
        <v>1487.5000000000002</v>
      </c>
      <c r="L3552" s="10">
        <f t="shared" si="27"/>
        <v>520.625</v>
      </c>
      <c r="M3552" s="11">
        <v>0.35</v>
      </c>
      <c r="O3552" s="16"/>
      <c r="P3552" s="14"/>
      <c r="Q3552" s="12"/>
      <c r="R3552" s="13"/>
    </row>
    <row r="3553" spans="1:18" ht="15.75" customHeight="1">
      <c r="A3553" s="1"/>
      <c r="B3553" s="6" t="s">
        <v>14</v>
      </c>
      <c r="C3553" s="6">
        <v>1185732</v>
      </c>
      <c r="D3553" s="7">
        <v>44293</v>
      </c>
      <c r="E3553" s="6" t="s">
        <v>15</v>
      </c>
      <c r="F3553" s="6" t="s">
        <v>121</v>
      </c>
      <c r="G3553" s="6" t="s">
        <v>122</v>
      </c>
      <c r="H3553" s="6" t="s">
        <v>18</v>
      </c>
      <c r="I3553" s="8">
        <v>0.35000000000000003</v>
      </c>
      <c r="J3553" s="9">
        <v>1250</v>
      </c>
      <c r="K3553" s="10">
        <f t="shared" si="26"/>
        <v>437.50000000000006</v>
      </c>
      <c r="L3553" s="10">
        <f t="shared" si="27"/>
        <v>153.125</v>
      </c>
      <c r="M3553" s="11">
        <v>0.35</v>
      </c>
      <c r="O3553" s="16"/>
      <c r="P3553" s="14"/>
      <c r="Q3553" s="12"/>
      <c r="R3553" s="13"/>
    </row>
    <row r="3554" spans="1:18" ht="15.75" customHeight="1">
      <c r="A3554" s="1"/>
      <c r="B3554" s="6" t="s">
        <v>14</v>
      </c>
      <c r="C3554" s="6">
        <v>1185732</v>
      </c>
      <c r="D3554" s="7">
        <v>44293</v>
      </c>
      <c r="E3554" s="6" t="s">
        <v>15</v>
      </c>
      <c r="F3554" s="6" t="s">
        <v>121</v>
      </c>
      <c r="G3554" s="6" t="s">
        <v>122</v>
      </c>
      <c r="H3554" s="6" t="s">
        <v>19</v>
      </c>
      <c r="I3554" s="8">
        <v>0.25000000000000006</v>
      </c>
      <c r="J3554" s="9">
        <v>1250</v>
      </c>
      <c r="K3554" s="10">
        <f t="shared" si="26"/>
        <v>312.50000000000006</v>
      </c>
      <c r="L3554" s="10">
        <f t="shared" si="27"/>
        <v>125.00000000000003</v>
      </c>
      <c r="M3554" s="11">
        <v>0.4</v>
      </c>
      <c r="O3554" s="16"/>
      <c r="P3554" s="14"/>
      <c r="Q3554" s="12"/>
      <c r="R3554" s="13"/>
    </row>
    <row r="3555" spans="1:18" ht="15.75" customHeight="1">
      <c r="A3555" s="1"/>
      <c r="B3555" s="6" t="s">
        <v>14</v>
      </c>
      <c r="C3555" s="6">
        <v>1185732</v>
      </c>
      <c r="D3555" s="7">
        <v>44293</v>
      </c>
      <c r="E3555" s="6" t="s">
        <v>15</v>
      </c>
      <c r="F3555" s="6" t="s">
        <v>121</v>
      </c>
      <c r="G3555" s="6" t="s">
        <v>122</v>
      </c>
      <c r="H3555" s="6" t="s">
        <v>20</v>
      </c>
      <c r="I3555" s="8">
        <v>0.3</v>
      </c>
      <c r="J3555" s="9">
        <v>500</v>
      </c>
      <c r="K3555" s="10">
        <f t="shared" si="26"/>
        <v>150</v>
      </c>
      <c r="L3555" s="10">
        <f t="shared" si="27"/>
        <v>60</v>
      </c>
      <c r="M3555" s="11">
        <v>0.4</v>
      </c>
      <c r="O3555" s="16"/>
      <c r="P3555" s="14"/>
      <c r="Q3555" s="12"/>
      <c r="R3555" s="13"/>
    </row>
    <row r="3556" spans="1:18" ht="15.75" customHeight="1">
      <c r="A3556" s="1"/>
      <c r="B3556" s="6" t="s">
        <v>14</v>
      </c>
      <c r="C3556" s="6">
        <v>1185732</v>
      </c>
      <c r="D3556" s="7">
        <v>44293</v>
      </c>
      <c r="E3556" s="6" t="s">
        <v>15</v>
      </c>
      <c r="F3556" s="6" t="s">
        <v>121</v>
      </c>
      <c r="G3556" s="6" t="s">
        <v>122</v>
      </c>
      <c r="H3556" s="6" t="s">
        <v>21</v>
      </c>
      <c r="I3556" s="8">
        <v>0.45</v>
      </c>
      <c r="J3556" s="9">
        <v>500</v>
      </c>
      <c r="K3556" s="10">
        <f t="shared" si="26"/>
        <v>225</v>
      </c>
      <c r="L3556" s="10">
        <f t="shared" si="27"/>
        <v>67.5</v>
      </c>
      <c r="M3556" s="11">
        <v>0.3</v>
      </c>
      <c r="O3556" s="16"/>
      <c r="P3556" s="14"/>
      <c r="Q3556" s="12"/>
      <c r="R3556" s="13"/>
    </row>
    <row r="3557" spans="1:18" ht="15.75" customHeight="1">
      <c r="A3557" s="1"/>
      <c r="B3557" s="6" t="s">
        <v>14</v>
      </c>
      <c r="C3557" s="6">
        <v>1185732</v>
      </c>
      <c r="D3557" s="7">
        <v>44293</v>
      </c>
      <c r="E3557" s="6" t="s">
        <v>15</v>
      </c>
      <c r="F3557" s="6" t="s">
        <v>121</v>
      </c>
      <c r="G3557" s="6" t="s">
        <v>122</v>
      </c>
      <c r="H3557" s="6" t="s">
        <v>22</v>
      </c>
      <c r="I3557" s="8">
        <v>0.35000000000000003</v>
      </c>
      <c r="J3557" s="9">
        <v>2000</v>
      </c>
      <c r="K3557" s="10">
        <f t="shared" si="26"/>
        <v>700.00000000000011</v>
      </c>
      <c r="L3557" s="10">
        <f t="shared" si="27"/>
        <v>280.00000000000006</v>
      </c>
      <c r="M3557" s="11">
        <v>0.4</v>
      </c>
      <c r="O3557" s="16"/>
      <c r="P3557" s="14"/>
      <c r="Q3557" s="12"/>
      <c r="R3557" s="13"/>
    </row>
    <row r="3558" spans="1:18" ht="15.75" customHeight="1">
      <c r="A3558" s="1"/>
      <c r="B3558" s="6" t="s">
        <v>14</v>
      </c>
      <c r="C3558" s="6">
        <v>1185732</v>
      </c>
      <c r="D3558" s="7">
        <v>44322</v>
      </c>
      <c r="E3558" s="6" t="s">
        <v>15</v>
      </c>
      <c r="F3558" s="6" t="s">
        <v>121</v>
      </c>
      <c r="G3558" s="6" t="s">
        <v>122</v>
      </c>
      <c r="H3558" s="6" t="s">
        <v>17</v>
      </c>
      <c r="I3558" s="8">
        <v>0.49999999999999994</v>
      </c>
      <c r="J3558" s="9">
        <v>4700</v>
      </c>
      <c r="K3558" s="10">
        <f t="shared" si="26"/>
        <v>2349.9999999999995</v>
      </c>
      <c r="L3558" s="10">
        <f t="shared" si="27"/>
        <v>822.49999999999977</v>
      </c>
      <c r="M3558" s="11">
        <v>0.35</v>
      </c>
      <c r="O3558" s="16"/>
      <c r="P3558" s="14"/>
      <c r="Q3558" s="12"/>
      <c r="R3558" s="13"/>
    </row>
    <row r="3559" spans="1:18" ht="15.75" customHeight="1">
      <c r="A3559" s="1"/>
      <c r="B3559" s="6" t="s">
        <v>14</v>
      </c>
      <c r="C3559" s="6">
        <v>1185732</v>
      </c>
      <c r="D3559" s="7">
        <v>44322</v>
      </c>
      <c r="E3559" s="6" t="s">
        <v>15</v>
      </c>
      <c r="F3559" s="6" t="s">
        <v>121</v>
      </c>
      <c r="G3559" s="6" t="s">
        <v>122</v>
      </c>
      <c r="H3559" s="6" t="s">
        <v>18</v>
      </c>
      <c r="I3559" s="8">
        <v>0.45</v>
      </c>
      <c r="J3559" s="9">
        <v>1750</v>
      </c>
      <c r="K3559" s="10">
        <f t="shared" si="26"/>
        <v>787.5</v>
      </c>
      <c r="L3559" s="10">
        <f t="shared" si="27"/>
        <v>275.625</v>
      </c>
      <c r="M3559" s="11">
        <v>0.35</v>
      </c>
      <c r="O3559" s="16"/>
      <c r="P3559" s="14"/>
      <c r="Q3559" s="12"/>
      <c r="R3559" s="13"/>
    </row>
    <row r="3560" spans="1:18" ht="15.75" customHeight="1">
      <c r="A3560" s="1"/>
      <c r="B3560" s="6" t="s">
        <v>14</v>
      </c>
      <c r="C3560" s="6">
        <v>1185732</v>
      </c>
      <c r="D3560" s="7">
        <v>44322</v>
      </c>
      <c r="E3560" s="6" t="s">
        <v>15</v>
      </c>
      <c r="F3560" s="6" t="s">
        <v>121</v>
      </c>
      <c r="G3560" s="6" t="s">
        <v>122</v>
      </c>
      <c r="H3560" s="6" t="s">
        <v>19</v>
      </c>
      <c r="I3560" s="8">
        <v>0.4</v>
      </c>
      <c r="J3560" s="9">
        <v>2000</v>
      </c>
      <c r="K3560" s="10">
        <f t="shared" si="26"/>
        <v>800</v>
      </c>
      <c r="L3560" s="10">
        <f t="shared" si="27"/>
        <v>320</v>
      </c>
      <c r="M3560" s="11">
        <v>0.4</v>
      </c>
      <c r="O3560" s="16"/>
      <c r="P3560" s="14"/>
      <c r="Q3560" s="12"/>
      <c r="R3560" s="13"/>
    </row>
    <row r="3561" spans="1:18" ht="15.75" customHeight="1">
      <c r="A3561" s="1"/>
      <c r="B3561" s="6" t="s">
        <v>14</v>
      </c>
      <c r="C3561" s="6">
        <v>1185732</v>
      </c>
      <c r="D3561" s="7">
        <v>44322</v>
      </c>
      <c r="E3561" s="6" t="s">
        <v>15</v>
      </c>
      <c r="F3561" s="6" t="s">
        <v>121</v>
      </c>
      <c r="G3561" s="6" t="s">
        <v>122</v>
      </c>
      <c r="H3561" s="6" t="s">
        <v>20</v>
      </c>
      <c r="I3561" s="8">
        <v>0.4</v>
      </c>
      <c r="J3561" s="9">
        <v>1500</v>
      </c>
      <c r="K3561" s="10">
        <f t="shared" si="26"/>
        <v>600</v>
      </c>
      <c r="L3561" s="10">
        <f t="shared" si="27"/>
        <v>240</v>
      </c>
      <c r="M3561" s="11">
        <v>0.4</v>
      </c>
      <c r="O3561" s="16"/>
      <c r="P3561" s="14"/>
      <c r="Q3561" s="12"/>
      <c r="R3561" s="13"/>
    </row>
    <row r="3562" spans="1:18" ht="15.75" customHeight="1">
      <c r="A3562" s="1"/>
      <c r="B3562" s="6" t="s">
        <v>14</v>
      </c>
      <c r="C3562" s="6">
        <v>1185732</v>
      </c>
      <c r="D3562" s="7">
        <v>44322</v>
      </c>
      <c r="E3562" s="6" t="s">
        <v>15</v>
      </c>
      <c r="F3562" s="6" t="s">
        <v>121</v>
      </c>
      <c r="G3562" s="6" t="s">
        <v>122</v>
      </c>
      <c r="H3562" s="6" t="s">
        <v>21</v>
      </c>
      <c r="I3562" s="8">
        <v>0.49999999999999994</v>
      </c>
      <c r="J3562" s="9">
        <v>1750</v>
      </c>
      <c r="K3562" s="10">
        <f t="shared" si="26"/>
        <v>874.99999999999989</v>
      </c>
      <c r="L3562" s="10">
        <f t="shared" si="27"/>
        <v>262.49999999999994</v>
      </c>
      <c r="M3562" s="11">
        <v>0.3</v>
      </c>
      <c r="O3562" s="16"/>
      <c r="P3562" s="14"/>
      <c r="Q3562" s="12"/>
      <c r="R3562" s="13"/>
    </row>
    <row r="3563" spans="1:18" ht="15.75" customHeight="1">
      <c r="A3563" s="1"/>
      <c r="B3563" s="6" t="s">
        <v>14</v>
      </c>
      <c r="C3563" s="6">
        <v>1185732</v>
      </c>
      <c r="D3563" s="7">
        <v>44322</v>
      </c>
      <c r="E3563" s="6" t="s">
        <v>15</v>
      </c>
      <c r="F3563" s="6" t="s">
        <v>121</v>
      </c>
      <c r="G3563" s="6" t="s">
        <v>122</v>
      </c>
      <c r="H3563" s="6" t="s">
        <v>22</v>
      </c>
      <c r="I3563" s="8">
        <v>0.54999999999999993</v>
      </c>
      <c r="J3563" s="9">
        <v>3000</v>
      </c>
      <c r="K3563" s="10">
        <f t="shared" si="26"/>
        <v>1649.9999999999998</v>
      </c>
      <c r="L3563" s="10">
        <f t="shared" si="27"/>
        <v>660</v>
      </c>
      <c r="M3563" s="11">
        <v>0.4</v>
      </c>
      <c r="O3563" s="16"/>
      <c r="P3563" s="14"/>
      <c r="Q3563" s="12"/>
      <c r="R3563" s="13"/>
    </row>
    <row r="3564" spans="1:18" ht="15.75" customHeight="1">
      <c r="A3564" s="1"/>
      <c r="B3564" s="6" t="s">
        <v>14</v>
      </c>
      <c r="C3564" s="6">
        <v>1185732</v>
      </c>
      <c r="D3564" s="7">
        <v>44355</v>
      </c>
      <c r="E3564" s="6" t="s">
        <v>15</v>
      </c>
      <c r="F3564" s="6" t="s">
        <v>121</v>
      </c>
      <c r="G3564" s="6" t="s">
        <v>122</v>
      </c>
      <c r="H3564" s="6" t="s">
        <v>17</v>
      </c>
      <c r="I3564" s="8">
        <v>0.49999999999999994</v>
      </c>
      <c r="J3564" s="9">
        <v>5500</v>
      </c>
      <c r="K3564" s="10">
        <f t="shared" si="26"/>
        <v>2749.9999999999995</v>
      </c>
      <c r="L3564" s="10">
        <f t="shared" si="27"/>
        <v>962.49999999999977</v>
      </c>
      <c r="M3564" s="11">
        <v>0.35</v>
      </c>
      <c r="O3564" s="16"/>
      <c r="P3564" s="14"/>
      <c r="Q3564" s="12"/>
      <c r="R3564" s="13"/>
    </row>
    <row r="3565" spans="1:18" ht="15.75" customHeight="1">
      <c r="A3565" s="1"/>
      <c r="B3565" s="6" t="s">
        <v>14</v>
      </c>
      <c r="C3565" s="6">
        <v>1185732</v>
      </c>
      <c r="D3565" s="7">
        <v>44355</v>
      </c>
      <c r="E3565" s="6" t="s">
        <v>15</v>
      </c>
      <c r="F3565" s="6" t="s">
        <v>121</v>
      </c>
      <c r="G3565" s="6" t="s">
        <v>122</v>
      </c>
      <c r="H3565" s="6" t="s">
        <v>18</v>
      </c>
      <c r="I3565" s="8">
        <v>0.45</v>
      </c>
      <c r="J3565" s="9">
        <v>3000</v>
      </c>
      <c r="K3565" s="10">
        <f t="shared" si="26"/>
        <v>1350</v>
      </c>
      <c r="L3565" s="10">
        <f t="shared" si="27"/>
        <v>472.49999999999994</v>
      </c>
      <c r="M3565" s="11">
        <v>0.35</v>
      </c>
      <c r="O3565" s="16"/>
      <c r="P3565" s="14"/>
      <c r="Q3565" s="12"/>
      <c r="R3565" s="13"/>
    </row>
    <row r="3566" spans="1:18" ht="15.75" customHeight="1">
      <c r="A3566" s="1"/>
      <c r="B3566" s="6" t="s">
        <v>14</v>
      </c>
      <c r="C3566" s="6">
        <v>1185732</v>
      </c>
      <c r="D3566" s="7">
        <v>44355</v>
      </c>
      <c r="E3566" s="6" t="s">
        <v>15</v>
      </c>
      <c r="F3566" s="6" t="s">
        <v>121</v>
      </c>
      <c r="G3566" s="6" t="s">
        <v>122</v>
      </c>
      <c r="H3566" s="6" t="s">
        <v>19</v>
      </c>
      <c r="I3566" s="8">
        <v>0.4</v>
      </c>
      <c r="J3566" s="9">
        <v>2250</v>
      </c>
      <c r="K3566" s="10">
        <f t="shared" si="26"/>
        <v>900</v>
      </c>
      <c r="L3566" s="10">
        <f t="shared" si="27"/>
        <v>360</v>
      </c>
      <c r="M3566" s="11">
        <v>0.4</v>
      </c>
      <c r="O3566" s="16"/>
      <c r="P3566" s="14"/>
      <c r="Q3566" s="12"/>
      <c r="R3566" s="13"/>
    </row>
    <row r="3567" spans="1:18" ht="15.75" customHeight="1">
      <c r="A3567" s="1"/>
      <c r="B3567" s="6" t="s">
        <v>14</v>
      </c>
      <c r="C3567" s="6">
        <v>1185732</v>
      </c>
      <c r="D3567" s="7">
        <v>44355</v>
      </c>
      <c r="E3567" s="6" t="s">
        <v>15</v>
      </c>
      <c r="F3567" s="6" t="s">
        <v>121</v>
      </c>
      <c r="G3567" s="6" t="s">
        <v>122</v>
      </c>
      <c r="H3567" s="6" t="s">
        <v>20</v>
      </c>
      <c r="I3567" s="8">
        <v>0.4</v>
      </c>
      <c r="J3567" s="9">
        <v>2000</v>
      </c>
      <c r="K3567" s="10">
        <f t="shared" si="26"/>
        <v>800</v>
      </c>
      <c r="L3567" s="10">
        <f t="shared" si="27"/>
        <v>320</v>
      </c>
      <c r="M3567" s="11">
        <v>0.4</v>
      </c>
      <c r="O3567" s="16"/>
      <c r="P3567" s="14"/>
      <c r="Q3567" s="12"/>
      <c r="R3567" s="13"/>
    </row>
    <row r="3568" spans="1:18" ht="15.75" customHeight="1">
      <c r="A3568" s="1"/>
      <c r="B3568" s="6" t="s">
        <v>14</v>
      </c>
      <c r="C3568" s="6">
        <v>1185732</v>
      </c>
      <c r="D3568" s="7">
        <v>44355</v>
      </c>
      <c r="E3568" s="6" t="s">
        <v>15</v>
      </c>
      <c r="F3568" s="6" t="s">
        <v>121</v>
      </c>
      <c r="G3568" s="6" t="s">
        <v>122</v>
      </c>
      <c r="H3568" s="6" t="s">
        <v>21</v>
      </c>
      <c r="I3568" s="8">
        <v>0.49999999999999994</v>
      </c>
      <c r="J3568" s="9">
        <v>2000</v>
      </c>
      <c r="K3568" s="10">
        <f t="shared" si="26"/>
        <v>999.99999999999989</v>
      </c>
      <c r="L3568" s="10">
        <f t="shared" si="27"/>
        <v>299.99999999999994</v>
      </c>
      <c r="M3568" s="11">
        <v>0.3</v>
      </c>
      <c r="O3568" s="16"/>
      <c r="P3568" s="14"/>
      <c r="Q3568" s="12"/>
      <c r="R3568" s="13"/>
    </row>
    <row r="3569" spans="1:18" ht="15.75" customHeight="1">
      <c r="A3569" s="1"/>
      <c r="B3569" s="6" t="s">
        <v>14</v>
      </c>
      <c r="C3569" s="6">
        <v>1185732</v>
      </c>
      <c r="D3569" s="7">
        <v>44355</v>
      </c>
      <c r="E3569" s="6" t="s">
        <v>15</v>
      </c>
      <c r="F3569" s="6" t="s">
        <v>121</v>
      </c>
      <c r="G3569" s="6" t="s">
        <v>122</v>
      </c>
      <c r="H3569" s="6" t="s">
        <v>22</v>
      </c>
      <c r="I3569" s="8">
        <v>0.54999999999999993</v>
      </c>
      <c r="J3569" s="9">
        <v>3500</v>
      </c>
      <c r="K3569" s="10">
        <f t="shared" si="26"/>
        <v>1924.9999999999998</v>
      </c>
      <c r="L3569" s="10">
        <f t="shared" si="27"/>
        <v>770</v>
      </c>
      <c r="M3569" s="11">
        <v>0.4</v>
      </c>
      <c r="O3569" s="16"/>
      <c r="P3569" s="14"/>
      <c r="Q3569" s="12"/>
      <c r="R3569" s="13"/>
    </row>
    <row r="3570" spans="1:18" ht="15.75" customHeight="1">
      <c r="A3570" s="1"/>
      <c r="B3570" s="6" t="s">
        <v>14</v>
      </c>
      <c r="C3570" s="6">
        <v>1185732</v>
      </c>
      <c r="D3570" s="7">
        <v>44383</v>
      </c>
      <c r="E3570" s="6" t="s">
        <v>15</v>
      </c>
      <c r="F3570" s="6" t="s">
        <v>121</v>
      </c>
      <c r="G3570" s="6" t="s">
        <v>122</v>
      </c>
      <c r="H3570" s="6" t="s">
        <v>17</v>
      </c>
      <c r="I3570" s="8">
        <v>0.49999999999999994</v>
      </c>
      <c r="J3570" s="9">
        <v>5750</v>
      </c>
      <c r="K3570" s="10">
        <f t="shared" si="26"/>
        <v>2874.9999999999995</v>
      </c>
      <c r="L3570" s="10">
        <f t="shared" si="27"/>
        <v>1006.2499999999998</v>
      </c>
      <c r="M3570" s="11">
        <v>0.35</v>
      </c>
      <c r="O3570" s="16"/>
      <c r="P3570" s="14"/>
      <c r="Q3570" s="12"/>
      <c r="R3570" s="13"/>
    </row>
    <row r="3571" spans="1:18" ht="15.75" customHeight="1">
      <c r="A3571" s="1"/>
      <c r="B3571" s="6" t="s">
        <v>14</v>
      </c>
      <c r="C3571" s="6">
        <v>1185732</v>
      </c>
      <c r="D3571" s="7">
        <v>44383</v>
      </c>
      <c r="E3571" s="6" t="s">
        <v>15</v>
      </c>
      <c r="F3571" s="6" t="s">
        <v>121</v>
      </c>
      <c r="G3571" s="6" t="s">
        <v>122</v>
      </c>
      <c r="H3571" s="6" t="s">
        <v>18</v>
      </c>
      <c r="I3571" s="8">
        <v>0.45</v>
      </c>
      <c r="J3571" s="9">
        <v>3250</v>
      </c>
      <c r="K3571" s="10">
        <f t="shared" si="26"/>
        <v>1462.5</v>
      </c>
      <c r="L3571" s="10">
        <f t="shared" si="27"/>
        <v>511.87499999999994</v>
      </c>
      <c r="M3571" s="11">
        <v>0.35</v>
      </c>
      <c r="O3571" s="16"/>
      <c r="P3571" s="14"/>
      <c r="Q3571" s="12"/>
      <c r="R3571" s="13"/>
    </row>
    <row r="3572" spans="1:18" ht="15.75" customHeight="1">
      <c r="A3572" s="1"/>
      <c r="B3572" s="6" t="s">
        <v>14</v>
      </c>
      <c r="C3572" s="6">
        <v>1185732</v>
      </c>
      <c r="D3572" s="7">
        <v>44383</v>
      </c>
      <c r="E3572" s="6" t="s">
        <v>15</v>
      </c>
      <c r="F3572" s="6" t="s">
        <v>121</v>
      </c>
      <c r="G3572" s="6" t="s">
        <v>122</v>
      </c>
      <c r="H3572" s="6" t="s">
        <v>19</v>
      </c>
      <c r="I3572" s="8">
        <v>0.4</v>
      </c>
      <c r="J3572" s="9">
        <v>2500</v>
      </c>
      <c r="K3572" s="10">
        <f t="shared" si="26"/>
        <v>1000</v>
      </c>
      <c r="L3572" s="10">
        <f t="shared" si="27"/>
        <v>400</v>
      </c>
      <c r="M3572" s="11">
        <v>0.4</v>
      </c>
      <c r="O3572" s="16"/>
      <c r="P3572" s="14"/>
      <c r="Q3572" s="12"/>
      <c r="R3572" s="13"/>
    </row>
    <row r="3573" spans="1:18" ht="15.75" customHeight="1">
      <c r="A3573" s="1"/>
      <c r="B3573" s="6" t="s">
        <v>14</v>
      </c>
      <c r="C3573" s="6">
        <v>1185732</v>
      </c>
      <c r="D3573" s="7">
        <v>44383</v>
      </c>
      <c r="E3573" s="6" t="s">
        <v>15</v>
      </c>
      <c r="F3573" s="6" t="s">
        <v>121</v>
      </c>
      <c r="G3573" s="6" t="s">
        <v>122</v>
      </c>
      <c r="H3573" s="6" t="s">
        <v>20</v>
      </c>
      <c r="I3573" s="8">
        <v>0.4</v>
      </c>
      <c r="J3573" s="9">
        <v>2000</v>
      </c>
      <c r="K3573" s="10">
        <f t="shared" si="26"/>
        <v>800</v>
      </c>
      <c r="L3573" s="10">
        <f t="shared" si="27"/>
        <v>320</v>
      </c>
      <c r="M3573" s="11">
        <v>0.4</v>
      </c>
      <c r="O3573" s="16"/>
      <c r="P3573" s="14"/>
      <c r="Q3573" s="12"/>
      <c r="R3573" s="13"/>
    </row>
    <row r="3574" spans="1:18" ht="15.75" customHeight="1">
      <c r="A3574" s="1"/>
      <c r="B3574" s="6" t="s">
        <v>14</v>
      </c>
      <c r="C3574" s="6">
        <v>1185732</v>
      </c>
      <c r="D3574" s="7">
        <v>44383</v>
      </c>
      <c r="E3574" s="6" t="s">
        <v>15</v>
      </c>
      <c r="F3574" s="6" t="s">
        <v>121</v>
      </c>
      <c r="G3574" s="6" t="s">
        <v>122</v>
      </c>
      <c r="H3574" s="6" t="s">
        <v>21</v>
      </c>
      <c r="I3574" s="8">
        <v>0.49999999999999994</v>
      </c>
      <c r="J3574" s="9">
        <v>2250</v>
      </c>
      <c r="K3574" s="10">
        <f t="shared" si="26"/>
        <v>1124.9999999999998</v>
      </c>
      <c r="L3574" s="10">
        <f t="shared" si="27"/>
        <v>337.49999999999994</v>
      </c>
      <c r="M3574" s="11">
        <v>0.3</v>
      </c>
      <c r="O3574" s="16"/>
      <c r="P3574" s="14"/>
      <c r="Q3574" s="12"/>
      <c r="R3574" s="13"/>
    </row>
    <row r="3575" spans="1:18" ht="15.75" customHeight="1">
      <c r="A3575" s="1"/>
      <c r="B3575" s="6" t="s">
        <v>14</v>
      </c>
      <c r="C3575" s="6">
        <v>1185732</v>
      </c>
      <c r="D3575" s="7">
        <v>44383</v>
      </c>
      <c r="E3575" s="6" t="s">
        <v>15</v>
      </c>
      <c r="F3575" s="6" t="s">
        <v>121</v>
      </c>
      <c r="G3575" s="6" t="s">
        <v>122</v>
      </c>
      <c r="H3575" s="6" t="s">
        <v>22</v>
      </c>
      <c r="I3575" s="8">
        <v>0.54999999999999993</v>
      </c>
      <c r="J3575" s="9">
        <v>4000</v>
      </c>
      <c r="K3575" s="10">
        <f t="shared" si="26"/>
        <v>2199.9999999999995</v>
      </c>
      <c r="L3575" s="10">
        <f t="shared" si="27"/>
        <v>879.99999999999989</v>
      </c>
      <c r="M3575" s="11">
        <v>0.4</v>
      </c>
      <c r="O3575" s="16"/>
      <c r="P3575" s="14"/>
      <c r="Q3575" s="12"/>
      <c r="R3575" s="13"/>
    </row>
    <row r="3576" spans="1:18" ht="15.75" customHeight="1">
      <c r="A3576" s="1"/>
      <c r="B3576" s="6" t="s">
        <v>14</v>
      </c>
      <c r="C3576" s="6">
        <v>1185732</v>
      </c>
      <c r="D3576" s="7">
        <v>44415</v>
      </c>
      <c r="E3576" s="6" t="s">
        <v>15</v>
      </c>
      <c r="F3576" s="6" t="s">
        <v>121</v>
      </c>
      <c r="G3576" s="6" t="s">
        <v>122</v>
      </c>
      <c r="H3576" s="6" t="s">
        <v>17</v>
      </c>
      <c r="I3576" s="8">
        <v>0.49999999999999994</v>
      </c>
      <c r="J3576" s="9">
        <v>5500</v>
      </c>
      <c r="K3576" s="10">
        <f t="shared" ref="K3576:K3830" si="28">I3576*J3576</f>
        <v>2749.9999999999995</v>
      </c>
      <c r="L3576" s="10">
        <f t="shared" ref="L3576:L3830" si="29">K3576*M3576</f>
        <v>962.49999999999977</v>
      </c>
      <c r="M3576" s="11">
        <v>0.35</v>
      </c>
      <c r="O3576" s="16"/>
      <c r="P3576" s="14"/>
      <c r="Q3576" s="12"/>
      <c r="R3576" s="13"/>
    </row>
    <row r="3577" spans="1:18" ht="15.75" customHeight="1">
      <c r="A3577" s="1"/>
      <c r="B3577" s="6" t="s">
        <v>14</v>
      </c>
      <c r="C3577" s="6">
        <v>1185732</v>
      </c>
      <c r="D3577" s="7">
        <v>44415</v>
      </c>
      <c r="E3577" s="6" t="s">
        <v>15</v>
      </c>
      <c r="F3577" s="6" t="s">
        <v>121</v>
      </c>
      <c r="G3577" s="6" t="s">
        <v>122</v>
      </c>
      <c r="H3577" s="6" t="s">
        <v>18</v>
      </c>
      <c r="I3577" s="8">
        <v>0.45</v>
      </c>
      <c r="J3577" s="9">
        <v>3250</v>
      </c>
      <c r="K3577" s="10">
        <f t="shared" si="28"/>
        <v>1462.5</v>
      </c>
      <c r="L3577" s="10">
        <f t="shared" si="29"/>
        <v>511.87499999999994</v>
      </c>
      <c r="M3577" s="11">
        <v>0.35</v>
      </c>
      <c r="O3577" s="16"/>
      <c r="P3577" s="14"/>
      <c r="Q3577" s="12"/>
      <c r="R3577" s="13"/>
    </row>
    <row r="3578" spans="1:18" ht="15.75" customHeight="1">
      <c r="A3578" s="1"/>
      <c r="B3578" s="6" t="s">
        <v>14</v>
      </c>
      <c r="C3578" s="6">
        <v>1185732</v>
      </c>
      <c r="D3578" s="7">
        <v>44415</v>
      </c>
      <c r="E3578" s="6" t="s">
        <v>15</v>
      </c>
      <c r="F3578" s="6" t="s">
        <v>121</v>
      </c>
      <c r="G3578" s="6" t="s">
        <v>122</v>
      </c>
      <c r="H3578" s="6" t="s">
        <v>19</v>
      </c>
      <c r="I3578" s="8">
        <v>0.4</v>
      </c>
      <c r="J3578" s="9">
        <v>2500</v>
      </c>
      <c r="K3578" s="10">
        <f t="shared" si="28"/>
        <v>1000</v>
      </c>
      <c r="L3578" s="10">
        <f t="shared" si="29"/>
        <v>400</v>
      </c>
      <c r="M3578" s="11">
        <v>0.4</v>
      </c>
      <c r="O3578" s="16"/>
      <c r="P3578" s="14"/>
      <c r="Q3578" s="12"/>
      <c r="R3578" s="13"/>
    </row>
    <row r="3579" spans="1:18" ht="15.75" customHeight="1">
      <c r="A3579" s="1"/>
      <c r="B3579" s="6" t="s">
        <v>14</v>
      </c>
      <c r="C3579" s="6">
        <v>1185732</v>
      </c>
      <c r="D3579" s="7">
        <v>44415</v>
      </c>
      <c r="E3579" s="6" t="s">
        <v>15</v>
      </c>
      <c r="F3579" s="6" t="s">
        <v>121</v>
      </c>
      <c r="G3579" s="6" t="s">
        <v>122</v>
      </c>
      <c r="H3579" s="6" t="s">
        <v>20</v>
      </c>
      <c r="I3579" s="8">
        <v>0.4</v>
      </c>
      <c r="J3579" s="9">
        <v>1500</v>
      </c>
      <c r="K3579" s="10">
        <f t="shared" si="28"/>
        <v>600</v>
      </c>
      <c r="L3579" s="10">
        <f t="shared" si="29"/>
        <v>240</v>
      </c>
      <c r="M3579" s="11">
        <v>0.4</v>
      </c>
      <c r="O3579" s="16"/>
      <c r="P3579" s="14"/>
      <c r="Q3579" s="12"/>
      <c r="R3579" s="13"/>
    </row>
    <row r="3580" spans="1:18" ht="15.75" customHeight="1">
      <c r="A3580" s="1"/>
      <c r="B3580" s="6" t="s">
        <v>14</v>
      </c>
      <c r="C3580" s="6">
        <v>1185732</v>
      </c>
      <c r="D3580" s="7">
        <v>44415</v>
      </c>
      <c r="E3580" s="6" t="s">
        <v>15</v>
      </c>
      <c r="F3580" s="6" t="s">
        <v>121</v>
      </c>
      <c r="G3580" s="6" t="s">
        <v>122</v>
      </c>
      <c r="H3580" s="6" t="s">
        <v>21</v>
      </c>
      <c r="I3580" s="8">
        <v>0.49999999999999994</v>
      </c>
      <c r="J3580" s="9">
        <v>1250</v>
      </c>
      <c r="K3580" s="10">
        <f t="shared" si="28"/>
        <v>624.99999999999989</v>
      </c>
      <c r="L3580" s="10">
        <f t="shared" si="29"/>
        <v>187.49999999999997</v>
      </c>
      <c r="M3580" s="11">
        <v>0.3</v>
      </c>
      <c r="O3580" s="16"/>
      <c r="P3580" s="14"/>
      <c r="Q3580" s="12"/>
      <c r="R3580" s="13"/>
    </row>
    <row r="3581" spans="1:18" ht="15.75" customHeight="1">
      <c r="A3581" s="1"/>
      <c r="B3581" s="6" t="s">
        <v>14</v>
      </c>
      <c r="C3581" s="6">
        <v>1185732</v>
      </c>
      <c r="D3581" s="7">
        <v>44415</v>
      </c>
      <c r="E3581" s="6" t="s">
        <v>15</v>
      </c>
      <c r="F3581" s="6" t="s">
        <v>121</v>
      </c>
      <c r="G3581" s="6" t="s">
        <v>122</v>
      </c>
      <c r="H3581" s="6" t="s">
        <v>22</v>
      </c>
      <c r="I3581" s="8">
        <v>0.54999999999999993</v>
      </c>
      <c r="J3581" s="9">
        <v>3000</v>
      </c>
      <c r="K3581" s="10">
        <f t="shared" si="28"/>
        <v>1649.9999999999998</v>
      </c>
      <c r="L3581" s="10">
        <f t="shared" si="29"/>
        <v>660</v>
      </c>
      <c r="M3581" s="11">
        <v>0.4</v>
      </c>
      <c r="O3581" s="16"/>
      <c r="P3581" s="14"/>
      <c r="Q3581" s="12"/>
      <c r="R3581" s="13"/>
    </row>
    <row r="3582" spans="1:18" ht="15.75" customHeight="1">
      <c r="A3582" s="1"/>
      <c r="B3582" s="6" t="s">
        <v>14</v>
      </c>
      <c r="C3582" s="6">
        <v>1185732</v>
      </c>
      <c r="D3582" s="7">
        <v>44445</v>
      </c>
      <c r="E3582" s="6" t="s">
        <v>15</v>
      </c>
      <c r="F3582" s="6" t="s">
        <v>121</v>
      </c>
      <c r="G3582" s="6" t="s">
        <v>122</v>
      </c>
      <c r="H3582" s="6" t="s">
        <v>17</v>
      </c>
      <c r="I3582" s="8">
        <v>0.49999999999999994</v>
      </c>
      <c r="J3582" s="9">
        <v>4250</v>
      </c>
      <c r="K3582" s="10">
        <f t="shared" si="28"/>
        <v>2124.9999999999995</v>
      </c>
      <c r="L3582" s="10">
        <f t="shared" si="29"/>
        <v>743.74999999999977</v>
      </c>
      <c r="M3582" s="11">
        <v>0.35</v>
      </c>
      <c r="O3582" s="16"/>
      <c r="P3582" s="14"/>
      <c r="Q3582" s="12"/>
      <c r="R3582" s="13"/>
    </row>
    <row r="3583" spans="1:18" ht="15.75" customHeight="1">
      <c r="A3583" s="1"/>
      <c r="B3583" s="6" t="s">
        <v>14</v>
      </c>
      <c r="C3583" s="6">
        <v>1185732</v>
      </c>
      <c r="D3583" s="7">
        <v>44445</v>
      </c>
      <c r="E3583" s="6" t="s">
        <v>15</v>
      </c>
      <c r="F3583" s="6" t="s">
        <v>121</v>
      </c>
      <c r="G3583" s="6" t="s">
        <v>122</v>
      </c>
      <c r="H3583" s="6" t="s">
        <v>18</v>
      </c>
      <c r="I3583" s="8">
        <v>0.45</v>
      </c>
      <c r="J3583" s="9">
        <v>2250</v>
      </c>
      <c r="K3583" s="10">
        <f t="shared" si="28"/>
        <v>1012.5</v>
      </c>
      <c r="L3583" s="10">
        <f t="shared" si="29"/>
        <v>354.375</v>
      </c>
      <c r="M3583" s="11">
        <v>0.35</v>
      </c>
      <c r="O3583" s="16"/>
      <c r="P3583" s="14"/>
      <c r="Q3583" s="12"/>
      <c r="R3583" s="13"/>
    </row>
    <row r="3584" spans="1:18" ht="15.75" customHeight="1">
      <c r="A3584" s="1"/>
      <c r="B3584" s="6" t="s">
        <v>14</v>
      </c>
      <c r="C3584" s="6">
        <v>1185732</v>
      </c>
      <c r="D3584" s="7">
        <v>44445</v>
      </c>
      <c r="E3584" s="6" t="s">
        <v>15</v>
      </c>
      <c r="F3584" s="6" t="s">
        <v>121</v>
      </c>
      <c r="G3584" s="6" t="s">
        <v>122</v>
      </c>
      <c r="H3584" s="6" t="s">
        <v>19</v>
      </c>
      <c r="I3584" s="8">
        <v>0.4</v>
      </c>
      <c r="J3584" s="9">
        <v>1250</v>
      </c>
      <c r="K3584" s="10">
        <f t="shared" si="28"/>
        <v>500</v>
      </c>
      <c r="L3584" s="10">
        <f t="shared" si="29"/>
        <v>200</v>
      </c>
      <c r="M3584" s="11">
        <v>0.4</v>
      </c>
      <c r="O3584" s="16"/>
      <c r="P3584" s="14"/>
      <c r="Q3584" s="12"/>
      <c r="R3584" s="13"/>
    </row>
    <row r="3585" spans="1:18" ht="15.75" customHeight="1">
      <c r="A3585" s="1"/>
      <c r="B3585" s="6" t="s">
        <v>14</v>
      </c>
      <c r="C3585" s="6">
        <v>1185732</v>
      </c>
      <c r="D3585" s="7">
        <v>44445</v>
      </c>
      <c r="E3585" s="6" t="s">
        <v>15</v>
      </c>
      <c r="F3585" s="6" t="s">
        <v>121</v>
      </c>
      <c r="G3585" s="6" t="s">
        <v>122</v>
      </c>
      <c r="H3585" s="6" t="s">
        <v>20</v>
      </c>
      <c r="I3585" s="8">
        <v>0.4</v>
      </c>
      <c r="J3585" s="9">
        <v>1000</v>
      </c>
      <c r="K3585" s="10">
        <f t="shared" si="28"/>
        <v>400</v>
      </c>
      <c r="L3585" s="10">
        <f t="shared" si="29"/>
        <v>160</v>
      </c>
      <c r="M3585" s="11">
        <v>0.4</v>
      </c>
      <c r="O3585" s="16"/>
      <c r="P3585" s="14"/>
      <c r="Q3585" s="12"/>
      <c r="R3585" s="13"/>
    </row>
    <row r="3586" spans="1:18" ht="15.75" customHeight="1">
      <c r="A3586" s="1"/>
      <c r="B3586" s="6" t="s">
        <v>14</v>
      </c>
      <c r="C3586" s="6">
        <v>1185732</v>
      </c>
      <c r="D3586" s="7">
        <v>44445</v>
      </c>
      <c r="E3586" s="6" t="s">
        <v>15</v>
      </c>
      <c r="F3586" s="6" t="s">
        <v>121</v>
      </c>
      <c r="G3586" s="6" t="s">
        <v>122</v>
      </c>
      <c r="H3586" s="6" t="s">
        <v>21</v>
      </c>
      <c r="I3586" s="8">
        <v>0.49999999999999994</v>
      </c>
      <c r="J3586" s="9">
        <v>1000</v>
      </c>
      <c r="K3586" s="10">
        <f t="shared" si="28"/>
        <v>499.99999999999994</v>
      </c>
      <c r="L3586" s="10">
        <f t="shared" si="29"/>
        <v>149.99999999999997</v>
      </c>
      <c r="M3586" s="11">
        <v>0.3</v>
      </c>
      <c r="O3586" s="16"/>
      <c r="P3586" s="14"/>
      <c r="Q3586" s="12"/>
      <c r="R3586" s="13"/>
    </row>
    <row r="3587" spans="1:18" ht="15.75" customHeight="1">
      <c r="A3587" s="1"/>
      <c r="B3587" s="6" t="s">
        <v>14</v>
      </c>
      <c r="C3587" s="6">
        <v>1185732</v>
      </c>
      <c r="D3587" s="7">
        <v>44445</v>
      </c>
      <c r="E3587" s="6" t="s">
        <v>15</v>
      </c>
      <c r="F3587" s="6" t="s">
        <v>121</v>
      </c>
      <c r="G3587" s="6" t="s">
        <v>122</v>
      </c>
      <c r="H3587" s="6" t="s">
        <v>22</v>
      </c>
      <c r="I3587" s="8">
        <v>0.54999999999999993</v>
      </c>
      <c r="J3587" s="9">
        <v>2000</v>
      </c>
      <c r="K3587" s="10">
        <f t="shared" si="28"/>
        <v>1099.9999999999998</v>
      </c>
      <c r="L3587" s="10">
        <f t="shared" si="29"/>
        <v>439.99999999999994</v>
      </c>
      <c r="M3587" s="11">
        <v>0.4</v>
      </c>
      <c r="O3587" s="16"/>
      <c r="P3587" s="14"/>
      <c r="Q3587" s="12"/>
      <c r="R3587" s="13"/>
    </row>
    <row r="3588" spans="1:18" ht="15.75" customHeight="1">
      <c r="A3588" s="1"/>
      <c r="B3588" s="6" t="s">
        <v>14</v>
      </c>
      <c r="C3588" s="6">
        <v>1185732</v>
      </c>
      <c r="D3588" s="7">
        <v>44477</v>
      </c>
      <c r="E3588" s="6" t="s">
        <v>15</v>
      </c>
      <c r="F3588" s="6" t="s">
        <v>121</v>
      </c>
      <c r="G3588" s="6" t="s">
        <v>122</v>
      </c>
      <c r="H3588" s="6" t="s">
        <v>17</v>
      </c>
      <c r="I3588" s="8">
        <v>0.54999999999999993</v>
      </c>
      <c r="J3588" s="9">
        <v>3750</v>
      </c>
      <c r="K3588" s="10">
        <f t="shared" si="28"/>
        <v>2062.4999999999995</v>
      </c>
      <c r="L3588" s="10">
        <f t="shared" si="29"/>
        <v>721.87499999999977</v>
      </c>
      <c r="M3588" s="11">
        <v>0.35</v>
      </c>
      <c r="O3588" s="16"/>
      <c r="P3588" s="14"/>
      <c r="Q3588" s="12"/>
      <c r="R3588" s="13"/>
    </row>
    <row r="3589" spans="1:18" ht="15.75" customHeight="1">
      <c r="A3589" s="1"/>
      <c r="B3589" s="6" t="s">
        <v>14</v>
      </c>
      <c r="C3589" s="6">
        <v>1185732</v>
      </c>
      <c r="D3589" s="7">
        <v>44477</v>
      </c>
      <c r="E3589" s="6" t="s">
        <v>15</v>
      </c>
      <c r="F3589" s="6" t="s">
        <v>121</v>
      </c>
      <c r="G3589" s="6" t="s">
        <v>122</v>
      </c>
      <c r="H3589" s="6" t="s">
        <v>18</v>
      </c>
      <c r="I3589" s="8">
        <v>0.5</v>
      </c>
      <c r="J3589" s="9">
        <v>2000</v>
      </c>
      <c r="K3589" s="10">
        <f t="shared" si="28"/>
        <v>1000</v>
      </c>
      <c r="L3589" s="10">
        <f t="shared" si="29"/>
        <v>350</v>
      </c>
      <c r="M3589" s="11">
        <v>0.35</v>
      </c>
      <c r="O3589" s="16"/>
      <c r="P3589" s="14"/>
      <c r="Q3589" s="12"/>
      <c r="R3589" s="13"/>
    </row>
    <row r="3590" spans="1:18" ht="15.75" customHeight="1">
      <c r="A3590" s="1"/>
      <c r="B3590" s="6" t="s">
        <v>14</v>
      </c>
      <c r="C3590" s="6">
        <v>1185732</v>
      </c>
      <c r="D3590" s="7">
        <v>44477</v>
      </c>
      <c r="E3590" s="6" t="s">
        <v>15</v>
      </c>
      <c r="F3590" s="6" t="s">
        <v>121</v>
      </c>
      <c r="G3590" s="6" t="s">
        <v>122</v>
      </c>
      <c r="H3590" s="6" t="s">
        <v>19</v>
      </c>
      <c r="I3590" s="8">
        <v>0.5</v>
      </c>
      <c r="J3590" s="9">
        <v>1000</v>
      </c>
      <c r="K3590" s="10">
        <f t="shared" si="28"/>
        <v>500</v>
      </c>
      <c r="L3590" s="10">
        <f t="shared" si="29"/>
        <v>200</v>
      </c>
      <c r="M3590" s="11">
        <v>0.4</v>
      </c>
      <c r="O3590" s="16"/>
      <c r="P3590" s="14"/>
      <c r="Q3590" s="12"/>
      <c r="R3590" s="13"/>
    </row>
    <row r="3591" spans="1:18" ht="15.75" customHeight="1">
      <c r="A3591" s="1"/>
      <c r="B3591" s="6" t="s">
        <v>14</v>
      </c>
      <c r="C3591" s="6">
        <v>1185732</v>
      </c>
      <c r="D3591" s="7">
        <v>44477</v>
      </c>
      <c r="E3591" s="6" t="s">
        <v>15</v>
      </c>
      <c r="F3591" s="6" t="s">
        <v>121</v>
      </c>
      <c r="G3591" s="6" t="s">
        <v>122</v>
      </c>
      <c r="H3591" s="6" t="s">
        <v>20</v>
      </c>
      <c r="I3591" s="8">
        <v>0.5</v>
      </c>
      <c r="J3591" s="9">
        <v>750</v>
      </c>
      <c r="K3591" s="10">
        <f t="shared" si="28"/>
        <v>375</v>
      </c>
      <c r="L3591" s="10">
        <f t="shared" si="29"/>
        <v>150</v>
      </c>
      <c r="M3591" s="11">
        <v>0.4</v>
      </c>
      <c r="O3591" s="16"/>
      <c r="P3591" s="14"/>
      <c r="Q3591" s="12"/>
      <c r="R3591" s="13"/>
    </row>
    <row r="3592" spans="1:18" ht="15.75" customHeight="1">
      <c r="A3592" s="1"/>
      <c r="B3592" s="6" t="s">
        <v>14</v>
      </c>
      <c r="C3592" s="6">
        <v>1185732</v>
      </c>
      <c r="D3592" s="7">
        <v>44477</v>
      </c>
      <c r="E3592" s="6" t="s">
        <v>15</v>
      </c>
      <c r="F3592" s="6" t="s">
        <v>121</v>
      </c>
      <c r="G3592" s="6" t="s">
        <v>122</v>
      </c>
      <c r="H3592" s="6" t="s">
        <v>21</v>
      </c>
      <c r="I3592" s="8">
        <v>0.6</v>
      </c>
      <c r="J3592" s="9">
        <v>750</v>
      </c>
      <c r="K3592" s="10">
        <f t="shared" si="28"/>
        <v>450</v>
      </c>
      <c r="L3592" s="10">
        <f t="shared" si="29"/>
        <v>135</v>
      </c>
      <c r="M3592" s="11">
        <v>0.3</v>
      </c>
      <c r="O3592" s="16"/>
      <c r="P3592" s="14"/>
      <c r="Q3592" s="12"/>
      <c r="R3592" s="13"/>
    </row>
    <row r="3593" spans="1:18" ht="15.75" customHeight="1">
      <c r="A3593" s="1"/>
      <c r="B3593" s="6" t="s">
        <v>14</v>
      </c>
      <c r="C3593" s="6">
        <v>1185732</v>
      </c>
      <c r="D3593" s="7">
        <v>44477</v>
      </c>
      <c r="E3593" s="6" t="s">
        <v>15</v>
      </c>
      <c r="F3593" s="6" t="s">
        <v>121</v>
      </c>
      <c r="G3593" s="6" t="s">
        <v>122</v>
      </c>
      <c r="H3593" s="6" t="s">
        <v>22</v>
      </c>
      <c r="I3593" s="8">
        <v>0.64999999999999991</v>
      </c>
      <c r="J3593" s="9">
        <v>2000</v>
      </c>
      <c r="K3593" s="10">
        <f t="shared" si="28"/>
        <v>1299.9999999999998</v>
      </c>
      <c r="L3593" s="10">
        <f t="shared" si="29"/>
        <v>519.99999999999989</v>
      </c>
      <c r="M3593" s="11">
        <v>0.4</v>
      </c>
      <c r="O3593" s="16"/>
      <c r="P3593" s="14"/>
      <c r="Q3593" s="12"/>
      <c r="R3593" s="13"/>
    </row>
    <row r="3594" spans="1:18" ht="15.75" customHeight="1">
      <c r="A3594" s="1"/>
      <c r="B3594" s="6" t="s">
        <v>14</v>
      </c>
      <c r="C3594" s="6">
        <v>1185732</v>
      </c>
      <c r="D3594" s="7">
        <v>44507</v>
      </c>
      <c r="E3594" s="6" t="s">
        <v>15</v>
      </c>
      <c r="F3594" s="6" t="s">
        <v>121</v>
      </c>
      <c r="G3594" s="6" t="s">
        <v>122</v>
      </c>
      <c r="H3594" s="6" t="s">
        <v>17</v>
      </c>
      <c r="I3594" s="8">
        <v>0.6</v>
      </c>
      <c r="J3594" s="9">
        <v>3500</v>
      </c>
      <c r="K3594" s="10">
        <f t="shared" si="28"/>
        <v>2100</v>
      </c>
      <c r="L3594" s="10">
        <f t="shared" si="29"/>
        <v>735</v>
      </c>
      <c r="M3594" s="11">
        <v>0.35</v>
      </c>
      <c r="O3594" s="16"/>
      <c r="P3594" s="14"/>
      <c r="Q3594" s="12"/>
      <c r="R3594" s="13"/>
    </row>
    <row r="3595" spans="1:18" ht="15.75" customHeight="1">
      <c r="A3595" s="1"/>
      <c r="B3595" s="6" t="s">
        <v>14</v>
      </c>
      <c r="C3595" s="6">
        <v>1185732</v>
      </c>
      <c r="D3595" s="7">
        <v>44507</v>
      </c>
      <c r="E3595" s="6" t="s">
        <v>15</v>
      </c>
      <c r="F3595" s="6" t="s">
        <v>121</v>
      </c>
      <c r="G3595" s="6" t="s">
        <v>122</v>
      </c>
      <c r="H3595" s="6" t="s">
        <v>18</v>
      </c>
      <c r="I3595" s="8">
        <v>0.5</v>
      </c>
      <c r="J3595" s="9">
        <v>2250</v>
      </c>
      <c r="K3595" s="10">
        <f t="shared" si="28"/>
        <v>1125</v>
      </c>
      <c r="L3595" s="10">
        <f t="shared" si="29"/>
        <v>393.75</v>
      </c>
      <c r="M3595" s="11">
        <v>0.35</v>
      </c>
      <c r="O3595" s="16"/>
      <c r="P3595" s="14"/>
      <c r="Q3595" s="12"/>
      <c r="R3595" s="13"/>
    </row>
    <row r="3596" spans="1:18" ht="15.75" customHeight="1">
      <c r="A3596" s="1"/>
      <c r="B3596" s="6" t="s">
        <v>14</v>
      </c>
      <c r="C3596" s="6">
        <v>1185732</v>
      </c>
      <c r="D3596" s="7">
        <v>44507</v>
      </c>
      <c r="E3596" s="6" t="s">
        <v>15</v>
      </c>
      <c r="F3596" s="6" t="s">
        <v>121</v>
      </c>
      <c r="G3596" s="6" t="s">
        <v>122</v>
      </c>
      <c r="H3596" s="6" t="s">
        <v>19</v>
      </c>
      <c r="I3596" s="8">
        <v>0.5</v>
      </c>
      <c r="J3596" s="9">
        <v>2200</v>
      </c>
      <c r="K3596" s="10">
        <f t="shared" si="28"/>
        <v>1100</v>
      </c>
      <c r="L3596" s="10">
        <f t="shared" si="29"/>
        <v>440</v>
      </c>
      <c r="M3596" s="11">
        <v>0.4</v>
      </c>
      <c r="O3596" s="16"/>
      <c r="P3596" s="14"/>
      <c r="Q3596" s="12"/>
      <c r="R3596" s="13"/>
    </row>
    <row r="3597" spans="1:18" ht="15.75" customHeight="1">
      <c r="A3597" s="1"/>
      <c r="B3597" s="6" t="s">
        <v>14</v>
      </c>
      <c r="C3597" s="6">
        <v>1185732</v>
      </c>
      <c r="D3597" s="7">
        <v>44507</v>
      </c>
      <c r="E3597" s="6" t="s">
        <v>15</v>
      </c>
      <c r="F3597" s="6" t="s">
        <v>121</v>
      </c>
      <c r="G3597" s="6" t="s">
        <v>122</v>
      </c>
      <c r="H3597" s="6" t="s">
        <v>20</v>
      </c>
      <c r="I3597" s="8">
        <v>0.5</v>
      </c>
      <c r="J3597" s="9">
        <v>2000</v>
      </c>
      <c r="K3597" s="10">
        <f t="shared" si="28"/>
        <v>1000</v>
      </c>
      <c r="L3597" s="10">
        <f t="shared" si="29"/>
        <v>400</v>
      </c>
      <c r="M3597" s="11">
        <v>0.4</v>
      </c>
      <c r="O3597" s="16"/>
      <c r="P3597" s="14"/>
      <c r="Q3597" s="12"/>
      <c r="R3597" s="13"/>
    </row>
    <row r="3598" spans="1:18" ht="15.75" customHeight="1">
      <c r="A3598" s="1"/>
      <c r="B3598" s="6" t="s">
        <v>14</v>
      </c>
      <c r="C3598" s="6">
        <v>1185732</v>
      </c>
      <c r="D3598" s="7">
        <v>44507</v>
      </c>
      <c r="E3598" s="6" t="s">
        <v>15</v>
      </c>
      <c r="F3598" s="6" t="s">
        <v>121</v>
      </c>
      <c r="G3598" s="6" t="s">
        <v>122</v>
      </c>
      <c r="H3598" s="6" t="s">
        <v>21</v>
      </c>
      <c r="I3598" s="8">
        <v>0.6</v>
      </c>
      <c r="J3598" s="9">
        <v>1750</v>
      </c>
      <c r="K3598" s="10">
        <f t="shared" si="28"/>
        <v>1050</v>
      </c>
      <c r="L3598" s="10">
        <f t="shared" si="29"/>
        <v>315</v>
      </c>
      <c r="M3598" s="11">
        <v>0.3</v>
      </c>
      <c r="O3598" s="16"/>
      <c r="P3598" s="14"/>
      <c r="Q3598" s="12"/>
      <c r="R3598" s="13"/>
    </row>
    <row r="3599" spans="1:18" ht="15.75" customHeight="1">
      <c r="A3599" s="1"/>
      <c r="B3599" s="6" t="s">
        <v>14</v>
      </c>
      <c r="C3599" s="6">
        <v>1185732</v>
      </c>
      <c r="D3599" s="7">
        <v>44507</v>
      </c>
      <c r="E3599" s="6" t="s">
        <v>15</v>
      </c>
      <c r="F3599" s="6" t="s">
        <v>121</v>
      </c>
      <c r="G3599" s="6" t="s">
        <v>122</v>
      </c>
      <c r="H3599" s="6" t="s">
        <v>22</v>
      </c>
      <c r="I3599" s="8">
        <v>0.64999999999999991</v>
      </c>
      <c r="J3599" s="9">
        <v>2750</v>
      </c>
      <c r="K3599" s="10">
        <f t="shared" si="28"/>
        <v>1787.4999999999998</v>
      </c>
      <c r="L3599" s="10">
        <f t="shared" si="29"/>
        <v>715</v>
      </c>
      <c r="M3599" s="11">
        <v>0.4</v>
      </c>
      <c r="O3599" s="16"/>
      <c r="P3599" s="14"/>
      <c r="Q3599" s="12"/>
      <c r="R3599" s="13"/>
    </row>
    <row r="3600" spans="1:18" ht="15.75" customHeight="1">
      <c r="A3600" s="1"/>
      <c r="B3600" s="6" t="s">
        <v>14</v>
      </c>
      <c r="C3600" s="6">
        <v>1185732</v>
      </c>
      <c r="D3600" s="7">
        <v>44536</v>
      </c>
      <c r="E3600" s="6" t="s">
        <v>15</v>
      </c>
      <c r="F3600" s="6" t="s">
        <v>121</v>
      </c>
      <c r="G3600" s="6" t="s">
        <v>122</v>
      </c>
      <c r="H3600" s="6" t="s">
        <v>17</v>
      </c>
      <c r="I3600" s="8">
        <v>0.6</v>
      </c>
      <c r="J3600" s="9">
        <v>5000</v>
      </c>
      <c r="K3600" s="10">
        <f t="shared" si="28"/>
        <v>3000</v>
      </c>
      <c r="L3600" s="10">
        <f t="shared" si="29"/>
        <v>1050</v>
      </c>
      <c r="M3600" s="11">
        <v>0.35</v>
      </c>
      <c r="O3600" s="16"/>
      <c r="P3600" s="14"/>
      <c r="Q3600" s="12"/>
      <c r="R3600" s="13"/>
    </row>
    <row r="3601" spans="1:18" ht="15.75" customHeight="1">
      <c r="A3601" s="1"/>
      <c r="B3601" s="6" t="s">
        <v>14</v>
      </c>
      <c r="C3601" s="6">
        <v>1185732</v>
      </c>
      <c r="D3601" s="7">
        <v>44536</v>
      </c>
      <c r="E3601" s="6" t="s">
        <v>15</v>
      </c>
      <c r="F3601" s="6" t="s">
        <v>121</v>
      </c>
      <c r="G3601" s="6" t="s">
        <v>122</v>
      </c>
      <c r="H3601" s="6" t="s">
        <v>18</v>
      </c>
      <c r="I3601" s="8">
        <v>0.5</v>
      </c>
      <c r="J3601" s="9">
        <v>3000</v>
      </c>
      <c r="K3601" s="10">
        <f t="shared" si="28"/>
        <v>1500</v>
      </c>
      <c r="L3601" s="10">
        <f t="shared" si="29"/>
        <v>525</v>
      </c>
      <c r="M3601" s="11">
        <v>0.35</v>
      </c>
      <c r="O3601" s="16"/>
      <c r="P3601" s="14"/>
      <c r="Q3601" s="12"/>
      <c r="R3601" s="13"/>
    </row>
    <row r="3602" spans="1:18" ht="15.75" customHeight="1">
      <c r="A3602" s="1"/>
      <c r="B3602" s="6" t="s">
        <v>14</v>
      </c>
      <c r="C3602" s="6">
        <v>1185732</v>
      </c>
      <c r="D3602" s="7">
        <v>44536</v>
      </c>
      <c r="E3602" s="6" t="s">
        <v>15</v>
      </c>
      <c r="F3602" s="6" t="s">
        <v>121</v>
      </c>
      <c r="G3602" s="6" t="s">
        <v>122</v>
      </c>
      <c r="H3602" s="6" t="s">
        <v>19</v>
      </c>
      <c r="I3602" s="8">
        <v>0.5</v>
      </c>
      <c r="J3602" s="9">
        <v>2750</v>
      </c>
      <c r="K3602" s="10">
        <f t="shared" si="28"/>
        <v>1375</v>
      </c>
      <c r="L3602" s="10">
        <f t="shared" si="29"/>
        <v>550</v>
      </c>
      <c r="M3602" s="11">
        <v>0.4</v>
      </c>
      <c r="O3602" s="16"/>
      <c r="P3602" s="14"/>
      <c r="Q3602" s="12"/>
      <c r="R3602" s="13"/>
    </row>
    <row r="3603" spans="1:18" ht="15.75" customHeight="1">
      <c r="A3603" s="1"/>
      <c r="B3603" s="6" t="s">
        <v>14</v>
      </c>
      <c r="C3603" s="6">
        <v>1185732</v>
      </c>
      <c r="D3603" s="7">
        <v>44536</v>
      </c>
      <c r="E3603" s="6" t="s">
        <v>15</v>
      </c>
      <c r="F3603" s="6" t="s">
        <v>121</v>
      </c>
      <c r="G3603" s="6" t="s">
        <v>122</v>
      </c>
      <c r="H3603" s="6" t="s">
        <v>20</v>
      </c>
      <c r="I3603" s="8">
        <v>0.5</v>
      </c>
      <c r="J3603" s="9">
        <v>2250</v>
      </c>
      <c r="K3603" s="10">
        <f t="shared" si="28"/>
        <v>1125</v>
      </c>
      <c r="L3603" s="10">
        <f t="shared" si="29"/>
        <v>450</v>
      </c>
      <c r="M3603" s="11">
        <v>0.4</v>
      </c>
      <c r="O3603" s="16"/>
      <c r="P3603" s="14"/>
      <c r="Q3603" s="12"/>
      <c r="R3603" s="13"/>
    </row>
    <row r="3604" spans="1:18" ht="15.75" customHeight="1">
      <c r="A3604" s="1"/>
      <c r="B3604" s="6" t="s">
        <v>14</v>
      </c>
      <c r="C3604" s="6">
        <v>1185732</v>
      </c>
      <c r="D3604" s="7">
        <v>44536</v>
      </c>
      <c r="E3604" s="6" t="s">
        <v>15</v>
      </c>
      <c r="F3604" s="6" t="s">
        <v>121</v>
      </c>
      <c r="G3604" s="6" t="s">
        <v>122</v>
      </c>
      <c r="H3604" s="6" t="s">
        <v>21</v>
      </c>
      <c r="I3604" s="8">
        <v>0.6</v>
      </c>
      <c r="J3604" s="9">
        <v>2250</v>
      </c>
      <c r="K3604" s="10">
        <f t="shared" si="28"/>
        <v>1350</v>
      </c>
      <c r="L3604" s="10">
        <f t="shared" si="29"/>
        <v>405</v>
      </c>
      <c r="M3604" s="11">
        <v>0.3</v>
      </c>
      <c r="O3604" s="16"/>
      <c r="P3604" s="14"/>
      <c r="Q3604" s="12"/>
      <c r="R3604" s="13"/>
    </row>
    <row r="3605" spans="1:18" ht="15.75" customHeight="1">
      <c r="A3605" s="1"/>
      <c r="B3605" s="6" t="s">
        <v>14</v>
      </c>
      <c r="C3605" s="6">
        <v>1185732</v>
      </c>
      <c r="D3605" s="7">
        <v>44536</v>
      </c>
      <c r="E3605" s="6" t="s">
        <v>15</v>
      </c>
      <c r="F3605" s="6" t="s">
        <v>121</v>
      </c>
      <c r="G3605" s="6" t="s">
        <v>122</v>
      </c>
      <c r="H3605" s="6" t="s">
        <v>22</v>
      </c>
      <c r="I3605" s="8">
        <v>0.64999999999999991</v>
      </c>
      <c r="J3605" s="9">
        <v>3250</v>
      </c>
      <c r="K3605" s="10">
        <f t="shared" si="28"/>
        <v>2112.4999999999995</v>
      </c>
      <c r="L3605" s="10">
        <f t="shared" si="29"/>
        <v>844.99999999999989</v>
      </c>
      <c r="M3605" s="11">
        <v>0.4</v>
      </c>
      <c r="O3605" s="16"/>
      <c r="P3605" s="14"/>
      <c r="Q3605" s="12"/>
      <c r="R3605" s="13"/>
    </row>
    <row r="3606" spans="1:18" ht="15.75" customHeight="1">
      <c r="A3606" s="1" t="s">
        <v>39</v>
      </c>
      <c r="B3606" s="6" t="s">
        <v>14</v>
      </c>
      <c r="C3606" s="6">
        <v>1185732</v>
      </c>
      <c r="D3606" s="7">
        <v>44213</v>
      </c>
      <c r="E3606" s="6" t="s">
        <v>15</v>
      </c>
      <c r="F3606" s="6" t="s">
        <v>123</v>
      </c>
      <c r="G3606" s="6" t="s">
        <v>124</v>
      </c>
      <c r="H3606" s="6" t="s">
        <v>17</v>
      </c>
      <c r="I3606" s="8">
        <v>0.4</v>
      </c>
      <c r="J3606" s="9">
        <v>4500</v>
      </c>
      <c r="K3606" s="10">
        <f t="shared" si="28"/>
        <v>1800</v>
      </c>
      <c r="L3606" s="10">
        <f t="shared" si="29"/>
        <v>540</v>
      </c>
      <c r="M3606" s="11">
        <v>0.3</v>
      </c>
      <c r="O3606" s="16"/>
      <c r="P3606" s="14"/>
      <c r="Q3606" s="12"/>
      <c r="R3606" s="13"/>
    </row>
    <row r="3607" spans="1:18" ht="15.75" customHeight="1">
      <c r="A3607" s="1"/>
      <c r="B3607" s="6" t="s">
        <v>14</v>
      </c>
      <c r="C3607" s="6">
        <v>1185732</v>
      </c>
      <c r="D3607" s="7">
        <v>44213</v>
      </c>
      <c r="E3607" s="6" t="s">
        <v>15</v>
      </c>
      <c r="F3607" s="6" t="s">
        <v>123</v>
      </c>
      <c r="G3607" s="6" t="s">
        <v>124</v>
      </c>
      <c r="H3607" s="6" t="s">
        <v>18</v>
      </c>
      <c r="I3607" s="8">
        <v>0.4</v>
      </c>
      <c r="J3607" s="9">
        <v>2500</v>
      </c>
      <c r="K3607" s="10">
        <f t="shared" si="28"/>
        <v>1000</v>
      </c>
      <c r="L3607" s="10">
        <f t="shared" si="29"/>
        <v>300</v>
      </c>
      <c r="M3607" s="11">
        <v>0.3</v>
      </c>
      <c r="O3607" s="16"/>
      <c r="P3607" s="14"/>
      <c r="Q3607" s="12"/>
      <c r="R3607" s="13"/>
    </row>
    <row r="3608" spans="1:18" ht="15.75" customHeight="1">
      <c r="A3608" s="1"/>
      <c r="B3608" s="6" t="s">
        <v>14</v>
      </c>
      <c r="C3608" s="6">
        <v>1185732</v>
      </c>
      <c r="D3608" s="7">
        <v>44213</v>
      </c>
      <c r="E3608" s="6" t="s">
        <v>15</v>
      </c>
      <c r="F3608" s="6" t="s">
        <v>123</v>
      </c>
      <c r="G3608" s="6" t="s">
        <v>124</v>
      </c>
      <c r="H3608" s="6" t="s">
        <v>19</v>
      </c>
      <c r="I3608" s="8">
        <v>0.30000000000000004</v>
      </c>
      <c r="J3608" s="9">
        <v>2500</v>
      </c>
      <c r="K3608" s="10">
        <f t="shared" si="28"/>
        <v>750.00000000000011</v>
      </c>
      <c r="L3608" s="10">
        <f t="shared" si="29"/>
        <v>187.50000000000003</v>
      </c>
      <c r="M3608" s="11">
        <v>0.25</v>
      </c>
      <c r="O3608" s="16"/>
      <c r="P3608" s="14"/>
      <c r="Q3608" s="12"/>
      <c r="R3608" s="13"/>
    </row>
    <row r="3609" spans="1:18" ht="15.75" customHeight="1">
      <c r="A3609" s="1"/>
      <c r="B3609" s="6" t="s">
        <v>14</v>
      </c>
      <c r="C3609" s="6">
        <v>1185732</v>
      </c>
      <c r="D3609" s="7">
        <v>44213</v>
      </c>
      <c r="E3609" s="6" t="s">
        <v>15</v>
      </c>
      <c r="F3609" s="6" t="s">
        <v>123</v>
      </c>
      <c r="G3609" s="6" t="s">
        <v>124</v>
      </c>
      <c r="H3609" s="6" t="s">
        <v>20</v>
      </c>
      <c r="I3609" s="8">
        <v>0.35</v>
      </c>
      <c r="J3609" s="9">
        <v>1000</v>
      </c>
      <c r="K3609" s="10">
        <f t="shared" si="28"/>
        <v>350</v>
      </c>
      <c r="L3609" s="10">
        <f t="shared" si="29"/>
        <v>87.5</v>
      </c>
      <c r="M3609" s="11">
        <v>0.25</v>
      </c>
      <c r="O3609" s="16"/>
      <c r="P3609" s="14"/>
      <c r="Q3609" s="12"/>
      <c r="R3609" s="13"/>
    </row>
    <row r="3610" spans="1:18" ht="15.75" customHeight="1">
      <c r="A3610" s="1"/>
      <c r="B3610" s="6" t="s">
        <v>14</v>
      </c>
      <c r="C3610" s="6">
        <v>1185732</v>
      </c>
      <c r="D3610" s="7">
        <v>44213</v>
      </c>
      <c r="E3610" s="6" t="s">
        <v>15</v>
      </c>
      <c r="F3610" s="6" t="s">
        <v>123</v>
      </c>
      <c r="G3610" s="6" t="s">
        <v>124</v>
      </c>
      <c r="H3610" s="6" t="s">
        <v>21</v>
      </c>
      <c r="I3610" s="8">
        <v>0.5</v>
      </c>
      <c r="J3610" s="9">
        <v>1500</v>
      </c>
      <c r="K3610" s="10">
        <f t="shared" si="28"/>
        <v>750</v>
      </c>
      <c r="L3610" s="10">
        <f t="shared" si="29"/>
        <v>187.5</v>
      </c>
      <c r="M3610" s="11">
        <v>0.25</v>
      </c>
      <c r="O3610" s="16"/>
      <c r="P3610" s="14"/>
      <c r="Q3610" s="12"/>
      <c r="R3610" s="13"/>
    </row>
    <row r="3611" spans="1:18" ht="15.75" customHeight="1">
      <c r="A3611" s="1"/>
      <c r="B3611" s="6" t="s">
        <v>14</v>
      </c>
      <c r="C3611" s="6">
        <v>1185732</v>
      </c>
      <c r="D3611" s="7">
        <v>44213</v>
      </c>
      <c r="E3611" s="6" t="s">
        <v>15</v>
      </c>
      <c r="F3611" s="6" t="s">
        <v>123</v>
      </c>
      <c r="G3611" s="6" t="s">
        <v>124</v>
      </c>
      <c r="H3611" s="6" t="s">
        <v>22</v>
      </c>
      <c r="I3611" s="8">
        <v>0.4</v>
      </c>
      <c r="J3611" s="9">
        <v>2500</v>
      </c>
      <c r="K3611" s="10">
        <f t="shared" si="28"/>
        <v>1000</v>
      </c>
      <c r="L3611" s="10">
        <f t="shared" si="29"/>
        <v>300</v>
      </c>
      <c r="M3611" s="11">
        <v>0.3</v>
      </c>
      <c r="O3611" s="16"/>
      <c r="P3611" s="14"/>
      <c r="Q3611" s="12"/>
      <c r="R3611" s="13"/>
    </row>
    <row r="3612" spans="1:18" ht="15.75" customHeight="1">
      <c r="A3612" s="1"/>
      <c r="B3612" s="6" t="s">
        <v>14</v>
      </c>
      <c r="C3612" s="6">
        <v>1185732</v>
      </c>
      <c r="D3612" s="7">
        <v>44242</v>
      </c>
      <c r="E3612" s="6" t="s">
        <v>15</v>
      </c>
      <c r="F3612" s="6" t="s">
        <v>123</v>
      </c>
      <c r="G3612" s="6" t="s">
        <v>124</v>
      </c>
      <c r="H3612" s="6" t="s">
        <v>17</v>
      </c>
      <c r="I3612" s="8">
        <v>0.4</v>
      </c>
      <c r="J3612" s="9">
        <v>5000</v>
      </c>
      <c r="K3612" s="10">
        <f t="shared" si="28"/>
        <v>2000</v>
      </c>
      <c r="L3612" s="10">
        <f t="shared" si="29"/>
        <v>600</v>
      </c>
      <c r="M3612" s="11">
        <v>0.3</v>
      </c>
      <c r="O3612" s="16"/>
      <c r="P3612" s="14"/>
      <c r="Q3612" s="12"/>
      <c r="R3612" s="13"/>
    </row>
    <row r="3613" spans="1:18" ht="15.75" customHeight="1">
      <c r="A3613" s="1"/>
      <c r="B3613" s="6" t="s">
        <v>14</v>
      </c>
      <c r="C3613" s="6">
        <v>1185732</v>
      </c>
      <c r="D3613" s="7">
        <v>44242</v>
      </c>
      <c r="E3613" s="6" t="s">
        <v>15</v>
      </c>
      <c r="F3613" s="6" t="s">
        <v>123</v>
      </c>
      <c r="G3613" s="6" t="s">
        <v>124</v>
      </c>
      <c r="H3613" s="6" t="s">
        <v>18</v>
      </c>
      <c r="I3613" s="8">
        <v>0.4</v>
      </c>
      <c r="J3613" s="9">
        <v>1500</v>
      </c>
      <c r="K3613" s="10">
        <f t="shared" si="28"/>
        <v>600</v>
      </c>
      <c r="L3613" s="10">
        <f t="shared" si="29"/>
        <v>180</v>
      </c>
      <c r="M3613" s="11">
        <v>0.3</v>
      </c>
      <c r="O3613" s="16"/>
      <c r="P3613" s="14"/>
      <c r="Q3613" s="12"/>
      <c r="R3613" s="13"/>
    </row>
    <row r="3614" spans="1:18" ht="15.75" customHeight="1">
      <c r="A3614" s="1"/>
      <c r="B3614" s="6" t="s">
        <v>14</v>
      </c>
      <c r="C3614" s="6">
        <v>1185732</v>
      </c>
      <c r="D3614" s="7">
        <v>44242</v>
      </c>
      <c r="E3614" s="6" t="s">
        <v>15</v>
      </c>
      <c r="F3614" s="6" t="s">
        <v>123</v>
      </c>
      <c r="G3614" s="6" t="s">
        <v>124</v>
      </c>
      <c r="H3614" s="6" t="s">
        <v>19</v>
      </c>
      <c r="I3614" s="8">
        <v>0.30000000000000004</v>
      </c>
      <c r="J3614" s="9">
        <v>2000</v>
      </c>
      <c r="K3614" s="10">
        <f t="shared" si="28"/>
        <v>600.00000000000011</v>
      </c>
      <c r="L3614" s="10">
        <f t="shared" si="29"/>
        <v>150.00000000000003</v>
      </c>
      <c r="M3614" s="11">
        <v>0.25</v>
      </c>
      <c r="O3614" s="16"/>
      <c r="P3614" s="14"/>
      <c r="Q3614" s="12"/>
      <c r="R3614" s="13"/>
    </row>
    <row r="3615" spans="1:18" ht="15.75" customHeight="1">
      <c r="A3615" s="1"/>
      <c r="B3615" s="6" t="s">
        <v>14</v>
      </c>
      <c r="C3615" s="6">
        <v>1185732</v>
      </c>
      <c r="D3615" s="7">
        <v>44242</v>
      </c>
      <c r="E3615" s="6" t="s">
        <v>15</v>
      </c>
      <c r="F3615" s="6" t="s">
        <v>123</v>
      </c>
      <c r="G3615" s="6" t="s">
        <v>124</v>
      </c>
      <c r="H3615" s="6" t="s">
        <v>20</v>
      </c>
      <c r="I3615" s="8">
        <v>0.35</v>
      </c>
      <c r="J3615" s="9">
        <v>2500</v>
      </c>
      <c r="K3615" s="10">
        <f t="shared" si="28"/>
        <v>875</v>
      </c>
      <c r="L3615" s="10">
        <f t="shared" si="29"/>
        <v>218.75</v>
      </c>
      <c r="M3615" s="11">
        <v>0.25</v>
      </c>
      <c r="O3615" s="16"/>
      <c r="P3615" s="14"/>
      <c r="Q3615" s="12"/>
      <c r="R3615" s="13"/>
    </row>
    <row r="3616" spans="1:18" ht="15.75" customHeight="1">
      <c r="A3616" s="1"/>
      <c r="B3616" s="6" t="s">
        <v>14</v>
      </c>
      <c r="C3616" s="6">
        <v>1185732</v>
      </c>
      <c r="D3616" s="7">
        <v>44242</v>
      </c>
      <c r="E3616" s="6" t="s">
        <v>15</v>
      </c>
      <c r="F3616" s="6" t="s">
        <v>123</v>
      </c>
      <c r="G3616" s="6" t="s">
        <v>124</v>
      </c>
      <c r="H3616" s="6" t="s">
        <v>21</v>
      </c>
      <c r="I3616" s="8">
        <v>0.5</v>
      </c>
      <c r="J3616" s="9">
        <v>1500</v>
      </c>
      <c r="K3616" s="10">
        <f t="shared" si="28"/>
        <v>750</v>
      </c>
      <c r="L3616" s="10">
        <f t="shared" si="29"/>
        <v>187.5</v>
      </c>
      <c r="M3616" s="11">
        <v>0.25</v>
      </c>
      <c r="O3616" s="16"/>
      <c r="P3616" s="14"/>
      <c r="Q3616" s="12"/>
      <c r="R3616" s="13"/>
    </row>
    <row r="3617" spans="1:18" ht="15.75" customHeight="1">
      <c r="A3617" s="1"/>
      <c r="B3617" s="6" t="s">
        <v>14</v>
      </c>
      <c r="C3617" s="6">
        <v>1185732</v>
      </c>
      <c r="D3617" s="7">
        <v>44242</v>
      </c>
      <c r="E3617" s="6" t="s">
        <v>15</v>
      </c>
      <c r="F3617" s="6" t="s">
        <v>123</v>
      </c>
      <c r="G3617" s="6" t="s">
        <v>124</v>
      </c>
      <c r="H3617" s="6" t="s">
        <v>22</v>
      </c>
      <c r="I3617" s="8">
        <v>0.4</v>
      </c>
      <c r="J3617" s="9">
        <v>2500</v>
      </c>
      <c r="K3617" s="10">
        <f t="shared" si="28"/>
        <v>1000</v>
      </c>
      <c r="L3617" s="10">
        <f t="shared" si="29"/>
        <v>300</v>
      </c>
      <c r="M3617" s="11">
        <v>0.3</v>
      </c>
      <c r="O3617" s="16"/>
      <c r="P3617" s="14"/>
      <c r="Q3617" s="12"/>
      <c r="R3617" s="13"/>
    </row>
    <row r="3618" spans="1:18" ht="15.75" customHeight="1">
      <c r="A3618" s="1"/>
      <c r="B3618" s="6" t="s">
        <v>14</v>
      </c>
      <c r="C3618" s="6">
        <v>1185732</v>
      </c>
      <c r="D3618" s="7">
        <v>44268</v>
      </c>
      <c r="E3618" s="6" t="s">
        <v>15</v>
      </c>
      <c r="F3618" s="6" t="s">
        <v>123</v>
      </c>
      <c r="G3618" s="6" t="s">
        <v>124</v>
      </c>
      <c r="H3618" s="6" t="s">
        <v>17</v>
      </c>
      <c r="I3618" s="8">
        <v>0.4</v>
      </c>
      <c r="J3618" s="9">
        <v>4700</v>
      </c>
      <c r="K3618" s="10">
        <f t="shared" si="28"/>
        <v>1880</v>
      </c>
      <c r="L3618" s="10">
        <f t="shared" si="29"/>
        <v>564</v>
      </c>
      <c r="M3618" s="11">
        <v>0.3</v>
      </c>
      <c r="O3618" s="16"/>
      <c r="P3618" s="14"/>
      <c r="Q3618" s="12"/>
      <c r="R3618" s="13"/>
    </row>
    <row r="3619" spans="1:18" ht="15.75" customHeight="1">
      <c r="A3619" s="1"/>
      <c r="B3619" s="6" t="s">
        <v>14</v>
      </c>
      <c r="C3619" s="6">
        <v>1185732</v>
      </c>
      <c r="D3619" s="7">
        <v>44268</v>
      </c>
      <c r="E3619" s="6" t="s">
        <v>15</v>
      </c>
      <c r="F3619" s="6" t="s">
        <v>123</v>
      </c>
      <c r="G3619" s="6" t="s">
        <v>124</v>
      </c>
      <c r="H3619" s="6" t="s">
        <v>18</v>
      </c>
      <c r="I3619" s="8">
        <v>0.4</v>
      </c>
      <c r="J3619" s="9">
        <v>1750</v>
      </c>
      <c r="K3619" s="10">
        <f t="shared" si="28"/>
        <v>700</v>
      </c>
      <c r="L3619" s="10">
        <f t="shared" si="29"/>
        <v>210</v>
      </c>
      <c r="M3619" s="11">
        <v>0.3</v>
      </c>
      <c r="O3619" s="16"/>
      <c r="P3619" s="14"/>
      <c r="Q3619" s="12"/>
      <c r="R3619" s="13"/>
    </row>
    <row r="3620" spans="1:18" ht="15.75" customHeight="1">
      <c r="A3620" s="1"/>
      <c r="B3620" s="6" t="s">
        <v>14</v>
      </c>
      <c r="C3620" s="6">
        <v>1185732</v>
      </c>
      <c r="D3620" s="7">
        <v>44268</v>
      </c>
      <c r="E3620" s="6" t="s">
        <v>15</v>
      </c>
      <c r="F3620" s="6" t="s">
        <v>123</v>
      </c>
      <c r="G3620" s="6" t="s">
        <v>124</v>
      </c>
      <c r="H3620" s="6" t="s">
        <v>19</v>
      </c>
      <c r="I3620" s="8">
        <v>0.30000000000000004</v>
      </c>
      <c r="J3620" s="9">
        <v>2000</v>
      </c>
      <c r="K3620" s="10">
        <f t="shared" si="28"/>
        <v>600.00000000000011</v>
      </c>
      <c r="L3620" s="10">
        <f t="shared" si="29"/>
        <v>150.00000000000003</v>
      </c>
      <c r="M3620" s="11">
        <v>0.25</v>
      </c>
      <c r="O3620" s="16"/>
      <c r="P3620" s="14"/>
      <c r="Q3620" s="12"/>
      <c r="R3620" s="13"/>
    </row>
    <row r="3621" spans="1:18" ht="15.75" customHeight="1">
      <c r="A3621" s="1"/>
      <c r="B3621" s="6" t="s">
        <v>14</v>
      </c>
      <c r="C3621" s="6">
        <v>1185732</v>
      </c>
      <c r="D3621" s="7">
        <v>44268</v>
      </c>
      <c r="E3621" s="6" t="s">
        <v>15</v>
      </c>
      <c r="F3621" s="6" t="s">
        <v>123</v>
      </c>
      <c r="G3621" s="6" t="s">
        <v>124</v>
      </c>
      <c r="H3621" s="6" t="s">
        <v>20</v>
      </c>
      <c r="I3621" s="8">
        <v>0.35</v>
      </c>
      <c r="J3621" s="9">
        <v>3000</v>
      </c>
      <c r="K3621" s="10">
        <f t="shared" si="28"/>
        <v>1050</v>
      </c>
      <c r="L3621" s="10">
        <f t="shared" si="29"/>
        <v>262.5</v>
      </c>
      <c r="M3621" s="11">
        <v>0.25</v>
      </c>
      <c r="O3621" s="16"/>
      <c r="P3621" s="14"/>
      <c r="Q3621" s="12"/>
      <c r="R3621" s="13"/>
    </row>
    <row r="3622" spans="1:18" ht="15.75" customHeight="1">
      <c r="A3622" s="1"/>
      <c r="B3622" s="6" t="s">
        <v>14</v>
      </c>
      <c r="C3622" s="6">
        <v>1185732</v>
      </c>
      <c r="D3622" s="7">
        <v>44268</v>
      </c>
      <c r="E3622" s="6" t="s">
        <v>15</v>
      </c>
      <c r="F3622" s="6" t="s">
        <v>123</v>
      </c>
      <c r="G3622" s="6" t="s">
        <v>124</v>
      </c>
      <c r="H3622" s="6" t="s">
        <v>21</v>
      </c>
      <c r="I3622" s="8">
        <v>0.5</v>
      </c>
      <c r="J3622" s="9">
        <v>1000</v>
      </c>
      <c r="K3622" s="10">
        <f t="shared" si="28"/>
        <v>500</v>
      </c>
      <c r="L3622" s="10">
        <f t="shared" si="29"/>
        <v>125</v>
      </c>
      <c r="M3622" s="11">
        <v>0.25</v>
      </c>
      <c r="O3622" s="16"/>
      <c r="P3622" s="14"/>
      <c r="Q3622" s="12"/>
      <c r="R3622" s="13"/>
    </row>
    <row r="3623" spans="1:18" ht="15.75" customHeight="1">
      <c r="A3623" s="1"/>
      <c r="B3623" s="6" t="s">
        <v>14</v>
      </c>
      <c r="C3623" s="6">
        <v>1185732</v>
      </c>
      <c r="D3623" s="7">
        <v>44268</v>
      </c>
      <c r="E3623" s="6" t="s">
        <v>15</v>
      </c>
      <c r="F3623" s="6" t="s">
        <v>123</v>
      </c>
      <c r="G3623" s="6" t="s">
        <v>124</v>
      </c>
      <c r="H3623" s="6" t="s">
        <v>22</v>
      </c>
      <c r="I3623" s="8">
        <v>0.4</v>
      </c>
      <c r="J3623" s="9">
        <v>2000</v>
      </c>
      <c r="K3623" s="10">
        <f t="shared" si="28"/>
        <v>800</v>
      </c>
      <c r="L3623" s="10">
        <f t="shared" si="29"/>
        <v>240</v>
      </c>
      <c r="M3623" s="11">
        <v>0.3</v>
      </c>
      <c r="O3623" s="16"/>
      <c r="P3623" s="14"/>
      <c r="Q3623" s="12"/>
      <c r="R3623" s="13"/>
    </row>
    <row r="3624" spans="1:18" ht="15.75" customHeight="1">
      <c r="A3624" s="1"/>
      <c r="B3624" s="6" t="s">
        <v>14</v>
      </c>
      <c r="C3624" s="6">
        <v>1185732</v>
      </c>
      <c r="D3624" s="7">
        <v>44300</v>
      </c>
      <c r="E3624" s="6" t="s">
        <v>15</v>
      </c>
      <c r="F3624" s="6" t="s">
        <v>123</v>
      </c>
      <c r="G3624" s="6" t="s">
        <v>124</v>
      </c>
      <c r="H3624" s="6" t="s">
        <v>17</v>
      </c>
      <c r="I3624" s="8">
        <v>0.4</v>
      </c>
      <c r="J3624" s="9">
        <v>4500</v>
      </c>
      <c r="K3624" s="10">
        <f t="shared" si="28"/>
        <v>1800</v>
      </c>
      <c r="L3624" s="10">
        <f t="shared" si="29"/>
        <v>540</v>
      </c>
      <c r="M3624" s="11">
        <v>0.3</v>
      </c>
      <c r="O3624" s="16"/>
      <c r="P3624" s="14"/>
      <c r="Q3624" s="12"/>
      <c r="R3624" s="13"/>
    </row>
    <row r="3625" spans="1:18" ht="15.75" customHeight="1">
      <c r="A3625" s="1"/>
      <c r="B3625" s="6" t="s">
        <v>14</v>
      </c>
      <c r="C3625" s="6">
        <v>1185732</v>
      </c>
      <c r="D3625" s="7">
        <v>44300</v>
      </c>
      <c r="E3625" s="6" t="s">
        <v>15</v>
      </c>
      <c r="F3625" s="6" t="s">
        <v>123</v>
      </c>
      <c r="G3625" s="6" t="s">
        <v>124</v>
      </c>
      <c r="H3625" s="6" t="s">
        <v>18</v>
      </c>
      <c r="I3625" s="8">
        <v>0.4</v>
      </c>
      <c r="J3625" s="9">
        <v>1500</v>
      </c>
      <c r="K3625" s="10">
        <f t="shared" si="28"/>
        <v>600</v>
      </c>
      <c r="L3625" s="10">
        <f t="shared" si="29"/>
        <v>180</v>
      </c>
      <c r="M3625" s="11">
        <v>0.3</v>
      </c>
      <c r="O3625" s="16"/>
      <c r="P3625" s="14"/>
      <c r="Q3625" s="12"/>
      <c r="R3625" s="13"/>
    </row>
    <row r="3626" spans="1:18" ht="15.75" customHeight="1">
      <c r="A3626" s="1"/>
      <c r="B3626" s="6" t="s">
        <v>14</v>
      </c>
      <c r="C3626" s="6">
        <v>1185732</v>
      </c>
      <c r="D3626" s="7">
        <v>44300</v>
      </c>
      <c r="E3626" s="6" t="s">
        <v>15</v>
      </c>
      <c r="F3626" s="6" t="s">
        <v>123</v>
      </c>
      <c r="G3626" s="6" t="s">
        <v>124</v>
      </c>
      <c r="H3626" s="6" t="s">
        <v>19</v>
      </c>
      <c r="I3626" s="8">
        <v>0.30000000000000004</v>
      </c>
      <c r="J3626" s="9">
        <v>1500</v>
      </c>
      <c r="K3626" s="10">
        <f t="shared" si="28"/>
        <v>450.00000000000006</v>
      </c>
      <c r="L3626" s="10">
        <f t="shared" si="29"/>
        <v>112.50000000000001</v>
      </c>
      <c r="M3626" s="11">
        <v>0.25</v>
      </c>
      <c r="O3626" s="16"/>
      <c r="P3626" s="14"/>
      <c r="Q3626" s="12"/>
      <c r="R3626" s="13"/>
    </row>
    <row r="3627" spans="1:18" ht="15.75" customHeight="1">
      <c r="A3627" s="1"/>
      <c r="B3627" s="6" t="s">
        <v>14</v>
      </c>
      <c r="C3627" s="6">
        <v>1185732</v>
      </c>
      <c r="D3627" s="7">
        <v>44300</v>
      </c>
      <c r="E3627" s="6" t="s">
        <v>15</v>
      </c>
      <c r="F3627" s="6" t="s">
        <v>123</v>
      </c>
      <c r="G3627" s="6" t="s">
        <v>124</v>
      </c>
      <c r="H3627" s="6" t="s">
        <v>20</v>
      </c>
      <c r="I3627" s="8">
        <v>0.35</v>
      </c>
      <c r="J3627" s="9">
        <v>1250</v>
      </c>
      <c r="K3627" s="10">
        <f t="shared" si="28"/>
        <v>437.5</v>
      </c>
      <c r="L3627" s="10">
        <f t="shared" si="29"/>
        <v>109.375</v>
      </c>
      <c r="M3627" s="11">
        <v>0.25</v>
      </c>
      <c r="O3627" s="16"/>
      <c r="P3627" s="14"/>
      <c r="Q3627" s="12"/>
      <c r="R3627" s="13"/>
    </row>
    <row r="3628" spans="1:18" ht="15.75" customHeight="1">
      <c r="A3628" s="1"/>
      <c r="B3628" s="6" t="s">
        <v>14</v>
      </c>
      <c r="C3628" s="6">
        <v>1185732</v>
      </c>
      <c r="D3628" s="7">
        <v>44300</v>
      </c>
      <c r="E3628" s="6" t="s">
        <v>15</v>
      </c>
      <c r="F3628" s="6" t="s">
        <v>123</v>
      </c>
      <c r="G3628" s="6" t="s">
        <v>124</v>
      </c>
      <c r="H3628" s="6" t="s">
        <v>21</v>
      </c>
      <c r="I3628" s="8">
        <v>0.5</v>
      </c>
      <c r="J3628" s="9">
        <v>1250</v>
      </c>
      <c r="K3628" s="10">
        <f t="shared" si="28"/>
        <v>625</v>
      </c>
      <c r="L3628" s="10">
        <f t="shared" si="29"/>
        <v>156.25</v>
      </c>
      <c r="M3628" s="11">
        <v>0.25</v>
      </c>
      <c r="O3628" s="16"/>
      <c r="P3628" s="14"/>
      <c r="Q3628" s="12"/>
      <c r="R3628" s="13"/>
    </row>
    <row r="3629" spans="1:18" ht="15.75" customHeight="1">
      <c r="A3629" s="1"/>
      <c r="B3629" s="6" t="s">
        <v>14</v>
      </c>
      <c r="C3629" s="6">
        <v>1185732</v>
      </c>
      <c r="D3629" s="7">
        <v>44300</v>
      </c>
      <c r="E3629" s="6" t="s">
        <v>15</v>
      </c>
      <c r="F3629" s="6" t="s">
        <v>123</v>
      </c>
      <c r="G3629" s="6" t="s">
        <v>124</v>
      </c>
      <c r="H3629" s="6" t="s">
        <v>22</v>
      </c>
      <c r="I3629" s="8">
        <v>0.4</v>
      </c>
      <c r="J3629" s="9">
        <v>2750</v>
      </c>
      <c r="K3629" s="10">
        <f t="shared" si="28"/>
        <v>1100</v>
      </c>
      <c r="L3629" s="10">
        <f t="shared" si="29"/>
        <v>330</v>
      </c>
      <c r="M3629" s="11">
        <v>0.3</v>
      </c>
      <c r="O3629" s="16"/>
      <c r="P3629" s="14"/>
      <c r="Q3629" s="12"/>
      <c r="R3629" s="13"/>
    </row>
    <row r="3630" spans="1:18" ht="15.75" customHeight="1">
      <c r="A3630" s="1"/>
      <c r="B3630" s="6" t="s">
        <v>14</v>
      </c>
      <c r="C3630" s="6">
        <v>1185732</v>
      </c>
      <c r="D3630" s="7">
        <v>44329</v>
      </c>
      <c r="E3630" s="6" t="s">
        <v>15</v>
      </c>
      <c r="F3630" s="6" t="s">
        <v>123</v>
      </c>
      <c r="G3630" s="6" t="s">
        <v>124</v>
      </c>
      <c r="H3630" s="6" t="s">
        <v>17</v>
      </c>
      <c r="I3630" s="8">
        <v>0.54999999999999993</v>
      </c>
      <c r="J3630" s="9">
        <v>4950</v>
      </c>
      <c r="K3630" s="10">
        <f t="shared" si="28"/>
        <v>2722.4999999999995</v>
      </c>
      <c r="L3630" s="10">
        <f t="shared" si="29"/>
        <v>816.74999999999989</v>
      </c>
      <c r="M3630" s="11">
        <v>0.3</v>
      </c>
      <c r="O3630" s="16"/>
      <c r="P3630" s="14"/>
      <c r="Q3630" s="12"/>
      <c r="R3630" s="13"/>
    </row>
    <row r="3631" spans="1:18" ht="15.75" customHeight="1">
      <c r="A3631" s="1"/>
      <c r="B3631" s="6" t="s">
        <v>14</v>
      </c>
      <c r="C3631" s="6">
        <v>1185732</v>
      </c>
      <c r="D3631" s="7">
        <v>44329</v>
      </c>
      <c r="E3631" s="6" t="s">
        <v>15</v>
      </c>
      <c r="F3631" s="6" t="s">
        <v>123</v>
      </c>
      <c r="G3631" s="6" t="s">
        <v>124</v>
      </c>
      <c r="H3631" s="6" t="s">
        <v>18</v>
      </c>
      <c r="I3631" s="8">
        <v>0.5</v>
      </c>
      <c r="J3631" s="9">
        <v>2000</v>
      </c>
      <c r="K3631" s="10">
        <f t="shared" si="28"/>
        <v>1000</v>
      </c>
      <c r="L3631" s="10">
        <f t="shared" si="29"/>
        <v>300</v>
      </c>
      <c r="M3631" s="11">
        <v>0.3</v>
      </c>
      <c r="O3631" s="16"/>
      <c r="P3631" s="14"/>
      <c r="Q3631" s="12"/>
      <c r="R3631" s="13"/>
    </row>
    <row r="3632" spans="1:18" ht="15.75" customHeight="1">
      <c r="A3632" s="1"/>
      <c r="B3632" s="6" t="s">
        <v>14</v>
      </c>
      <c r="C3632" s="6">
        <v>1185732</v>
      </c>
      <c r="D3632" s="7">
        <v>44329</v>
      </c>
      <c r="E3632" s="6" t="s">
        <v>15</v>
      </c>
      <c r="F3632" s="6" t="s">
        <v>123</v>
      </c>
      <c r="G3632" s="6" t="s">
        <v>124</v>
      </c>
      <c r="H3632" s="6" t="s">
        <v>19</v>
      </c>
      <c r="I3632" s="8">
        <v>0.45</v>
      </c>
      <c r="J3632" s="9">
        <v>2250</v>
      </c>
      <c r="K3632" s="10">
        <f t="shared" si="28"/>
        <v>1012.5</v>
      </c>
      <c r="L3632" s="10">
        <f t="shared" si="29"/>
        <v>253.125</v>
      </c>
      <c r="M3632" s="11">
        <v>0.25</v>
      </c>
      <c r="O3632" s="16"/>
      <c r="P3632" s="14"/>
      <c r="Q3632" s="12"/>
      <c r="R3632" s="13"/>
    </row>
    <row r="3633" spans="1:18" ht="15.75" customHeight="1">
      <c r="A3633" s="1"/>
      <c r="B3633" s="6" t="s">
        <v>14</v>
      </c>
      <c r="C3633" s="6">
        <v>1185732</v>
      </c>
      <c r="D3633" s="7">
        <v>44329</v>
      </c>
      <c r="E3633" s="6" t="s">
        <v>15</v>
      </c>
      <c r="F3633" s="6" t="s">
        <v>123</v>
      </c>
      <c r="G3633" s="6" t="s">
        <v>124</v>
      </c>
      <c r="H3633" s="6" t="s">
        <v>20</v>
      </c>
      <c r="I3633" s="8">
        <v>0.45</v>
      </c>
      <c r="J3633" s="9">
        <v>1750</v>
      </c>
      <c r="K3633" s="10">
        <f t="shared" si="28"/>
        <v>787.5</v>
      </c>
      <c r="L3633" s="10">
        <f t="shared" si="29"/>
        <v>196.875</v>
      </c>
      <c r="M3633" s="11">
        <v>0.25</v>
      </c>
      <c r="O3633" s="16"/>
      <c r="P3633" s="14"/>
      <c r="Q3633" s="12"/>
      <c r="R3633" s="13"/>
    </row>
    <row r="3634" spans="1:18" ht="15.75" customHeight="1">
      <c r="A3634" s="1"/>
      <c r="B3634" s="6" t="s">
        <v>14</v>
      </c>
      <c r="C3634" s="6">
        <v>1185732</v>
      </c>
      <c r="D3634" s="7">
        <v>44329</v>
      </c>
      <c r="E3634" s="6" t="s">
        <v>15</v>
      </c>
      <c r="F3634" s="6" t="s">
        <v>123</v>
      </c>
      <c r="G3634" s="6" t="s">
        <v>124</v>
      </c>
      <c r="H3634" s="6" t="s">
        <v>21</v>
      </c>
      <c r="I3634" s="8">
        <v>0.54999999999999993</v>
      </c>
      <c r="J3634" s="9">
        <v>2000</v>
      </c>
      <c r="K3634" s="10">
        <f t="shared" si="28"/>
        <v>1099.9999999999998</v>
      </c>
      <c r="L3634" s="10">
        <f t="shared" si="29"/>
        <v>274.99999999999994</v>
      </c>
      <c r="M3634" s="11">
        <v>0.25</v>
      </c>
      <c r="O3634" s="16"/>
      <c r="P3634" s="14"/>
      <c r="Q3634" s="12"/>
      <c r="R3634" s="13"/>
    </row>
    <row r="3635" spans="1:18" ht="15.75" customHeight="1">
      <c r="A3635" s="1"/>
      <c r="B3635" s="6" t="s">
        <v>14</v>
      </c>
      <c r="C3635" s="6">
        <v>1185732</v>
      </c>
      <c r="D3635" s="7">
        <v>44329</v>
      </c>
      <c r="E3635" s="6" t="s">
        <v>15</v>
      </c>
      <c r="F3635" s="6" t="s">
        <v>123</v>
      </c>
      <c r="G3635" s="6" t="s">
        <v>124</v>
      </c>
      <c r="H3635" s="6" t="s">
        <v>22</v>
      </c>
      <c r="I3635" s="8">
        <v>0.6</v>
      </c>
      <c r="J3635" s="9">
        <v>3250</v>
      </c>
      <c r="K3635" s="10">
        <f t="shared" si="28"/>
        <v>1950</v>
      </c>
      <c r="L3635" s="10">
        <f t="shared" si="29"/>
        <v>585</v>
      </c>
      <c r="M3635" s="11">
        <v>0.3</v>
      </c>
      <c r="O3635" s="16"/>
      <c r="P3635" s="14"/>
      <c r="Q3635" s="12"/>
      <c r="R3635" s="13"/>
    </row>
    <row r="3636" spans="1:18" ht="15.75" customHeight="1">
      <c r="A3636" s="1"/>
      <c r="B3636" s="6" t="s">
        <v>14</v>
      </c>
      <c r="C3636" s="6">
        <v>1185732</v>
      </c>
      <c r="D3636" s="7">
        <v>44362</v>
      </c>
      <c r="E3636" s="6" t="s">
        <v>15</v>
      </c>
      <c r="F3636" s="6" t="s">
        <v>123</v>
      </c>
      <c r="G3636" s="6" t="s">
        <v>124</v>
      </c>
      <c r="H3636" s="6" t="s">
        <v>17</v>
      </c>
      <c r="I3636" s="8">
        <v>0.54999999999999993</v>
      </c>
      <c r="J3636" s="9">
        <v>5750</v>
      </c>
      <c r="K3636" s="10">
        <f t="shared" si="28"/>
        <v>3162.4999999999995</v>
      </c>
      <c r="L3636" s="10">
        <f t="shared" si="29"/>
        <v>948.74999999999977</v>
      </c>
      <c r="M3636" s="11">
        <v>0.3</v>
      </c>
      <c r="O3636" s="16"/>
      <c r="P3636" s="14"/>
      <c r="Q3636" s="12"/>
      <c r="R3636" s="13"/>
    </row>
    <row r="3637" spans="1:18" ht="15.75" customHeight="1">
      <c r="A3637" s="1"/>
      <c r="B3637" s="6" t="s">
        <v>14</v>
      </c>
      <c r="C3637" s="6">
        <v>1185732</v>
      </c>
      <c r="D3637" s="7">
        <v>44362</v>
      </c>
      <c r="E3637" s="6" t="s">
        <v>15</v>
      </c>
      <c r="F3637" s="6" t="s">
        <v>123</v>
      </c>
      <c r="G3637" s="6" t="s">
        <v>124</v>
      </c>
      <c r="H3637" s="6" t="s">
        <v>18</v>
      </c>
      <c r="I3637" s="8">
        <v>0.5</v>
      </c>
      <c r="J3637" s="9">
        <v>3250</v>
      </c>
      <c r="K3637" s="10">
        <f t="shared" si="28"/>
        <v>1625</v>
      </c>
      <c r="L3637" s="10">
        <f t="shared" si="29"/>
        <v>487.5</v>
      </c>
      <c r="M3637" s="11">
        <v>0.3</v>
      </c>
      <c r="O3637" s="16"/>
      <c r="P3637" s="14"/>
      <c r="Q3637" s="12"/>
      <c r="R3637" s="13"/>
    </row>
    <row r="3638" spans="1:18" ht="15.75" customHeight="1">
      <c r="A3638" s="1"/>
      <c r="B3638" s="6" t="s">
        <v>14</v>
      </c>
      <c r="C3638" s="6">
        <v>1185732</v>
      </c>
      <c r="D3638" s="7">
        <v>44362</v>
      </c>
      <c r="E3638" s="6" t="s">
        <v>15</v>
      </c>
      <c r="F3638" s="6" t="s">
        <v>123</v>
      </c>
      <c r="G3638" s="6" t="s">
        <v>124</v>
      </c>
      <c r="H3638" s="6" t="s">
        <v>19</v>
      </c>
      <c r="I3638" s="8">
        <v>0.45</v>
      </c>
      <c r="J3638" s="9">
        <v>2500</v>
      </c>
      <c r="K3638" s="10">
        <f t="shared" si="28"/>
        <v>1125</v>
      </c>
      <c r="L3638" s="10">
        <f t="shared" si="29"/>
        <v>281.25</v>
      </c>
      <c r="M3638" s="11">
        <v>0.25</v>
      </c>
      <c r="O3638" s="16"/>
      <c r="P3638" s="14"/>
      <c r="Q3638" s="12"/>
      <c r="R3638" s="13"/>
    </row>
    <row r="3639" spans="1:18" ht="15.75" customHeight="1">
      <c r="A3639" s="1"/>
      <c r="B3639" s="6" t="s">
        <v>14</v>
      </c>
      <c r="C3639" s="6">
        <v>1185732</v>
      </c>
      <c r="D3639" s="7">
        <v>44362</v>
      </c>
      <c r="E3639" s="6" t="s">
        <v>15</v>
      </c>
      <c r="F3639" s="6" t="s">
        <v>123</v>
      </c>
      <c r="G3639" s="6" t="s">
        <v>124</v>
      </c>
      <c r="H3639" s="6" t="s">
        <v>20</v>
      </c>
      <c r="I3639" s="8">
        <v>0.45</v>
      </c>
      <c r="J3639" s="9">
        <v>2250</v>
      </c>
      <c r="K3639" s="10">
        <f t="shared" si="28"/>
        <v>1012.5</v>
      </c>
      <c r="L3639" s="10">
        <f t="shared" si="29"/>
        <v>253.125</v>
      </c>
      <c r="M3639" s="11">
        <v>0.25</v>
      </c>
      <c r="O3639" s="16"/>
      <c r="P3639" s="14"/>
      <c r="Q3639" s="12"/>
      <c r="R3639" s="13"/>
    </row>
    <row r="3640" spans="1:18" ht="15.75" customHeight="1">
      <c r="A3640" s="1"/>
      <c r="B3640" s="6" t="s">
        <v>14</v>
      </c>
      <c r="C3640" s="6">
        <v>1185732</v>
      </c>
      <c r="D3640" s="7">
        <v>44362</v>
      </c>
      <c r="E3640" s="6" t="s">
        <v>15</v>
      </c>
      <c r="F3640" s="6" t="s">
        <v>123</v>
      </c>
      <c r="G3640" s="6" t="s">
        <v>124</v>
      </c>
      <c r="H3640" s="6" t="s">
        <v>21</v>
      </c>
      <c r="I3640" s="8">
        <v>0.54999999999999993</v>
      </c>
      <c r="J3640" s="9">
        <v>2250</v>
      </c>
      <c r="K3640" s="10">
        <f t="shared" si="28"/>
        <v>1237.4999999999998</v>
      </c>
      <c r="L3640" s="10">
        <f t="shared" si="29"/>
        <v>309.37499999999994</v>
      </c>
      <c r="M3640" s="11">
        <v>0.25</v>
      </c>
      <c r="O3640" s="16"/>
      <c r="P3640" s="14"/>
      <c r="Q3640" s="12"/>
      <c r="R3640" s="13"/>
    </row>
    <row r="3641" spans="1:18" ht="15.75" customHeight="1">
      <c r="A3641" s="1"/>
      <c r="B3641" s="6" t="s">
        <v>14</v>
      </c>
      <c r="C3641" s="6">
        <v>1185732</v>
      </c>
      <c r="D3641" s="7">
        <v>44362</v>
      </c>
      <c r="E3641" s="6" t="s">
        <v>15</v>
      </c>
      <c r="F3641" s="6" t="s">
        <v>123</v>
      </c>
      <c r="G3641" s="6" t="s">
        <v>124</v>
      </c>
      <c r="H3641" s="6" t="s">
        <v>22</v>
      </c>
      <c r="I3641" s="8">
        <v>0.6</v>
      </c>
      <c r="J3641" s="9">
        <v>3750</v>
      </c>
      <c r="K3641" s="10">
        <f t="shared" si="28"/>
        <v>2250</v>
      </c>
      <c r="L3641" s="10">
        <f t="shared" si="29"/>
        <v>675</v>
      </c>
      <c r="M3641" s="11">
        <v>0.3</v>
      </c>
      <c r="O3641" s="16"/>
      <c r="P3641" s="14"/>
      <c r="Q3641" s="12"/>
      <c r="R3641" s="13"/>
    </row>
    <row r="3642" spans="1:18" ht="15.75" customHeight="1">
      <c r="A3642" s="1"/>
      <c r="B3642" s="6" t="s">
        <v>14</v>
      </c>
      <c r="C3642" s="6">
        <v>1185732</v>
      </c>
      <c r="D3642" s="7">
        <v>44390</v>
      </c>
      <c r="E3642" s="6" t="s">
        <v>15</v>
      </c>
      <c r="F3642" s="6" t="s">
        <v>123</v>
      </c>
      <c r="G3642" s="6" t="s">
        <v>124</v>
      </c>
      <c r="H3642" s="6" t="s">
        <v>17</v>
      </c>
      <c r="I3642" s="8">
        <v>0.54999999999999993</v>
      </c>
      <c r="J3642" s="9">
        <v>6000</v>
      </c>
      <c r="K3642" s="10">
        <f t="shared" si="28"/>
        <v>3299.9999999999995</v>
      </c>
      <c r="L3642" s="10">
        <f t="shared" si="29"/>
        <v>989.99999999999977</v>
      </c>
      <c r="M3642" s="11">
        <v>0.3</v>
      </c>
      <c r="O3642" s="16"/>
      <c r="P3642" s="14"/>
      <c r="Q3642" s="12"/>
      <c r="R3642" s="13"/>
    </row>
    <row r="3643" spans="1:18" ht="15.75" customHeight="1">
      <c r="A3643" s="1"/>
      <c r="B3643" s="6" t="s">
        <v>14</v>
      </c>
      <c r="C3643" s="6">
        <v>1185732</v>
      </c>
      <c r="D3643" s="7">
        <v>44390</v>
      </c>
      <c r="E3643" s="6" t="s">
        <v>15</v>
      </c>
      <c r="F3643" s="6" t="s">
        <v>123</v>
      </c>
      <c r="G3643" s="6" t="s">
        <v>124</v>
      </c>
      <c r="H3643" s="6" t="s">
        <v>18</v>
      </c>
      <c r="I3643" s="8">
        <v>0.5</v>
      </c>
      <c r="J3643" s="9">
        <v>3500</v>
      </c>
      <c r="K3643" s="10">
        <f t="shared" si="28"/>
        <v>1750</v>
      </c>
      <c r="L3643" s="10">
        <f t="shared" si="29"/>
        <v>525</v>
      </c>
      <c r="M3643" s="11">
        <v>0.3</v>
      </c>
      <c r="O3643" s="16"/>
      <c r="P3643" s="14"/>
      <c r="Q3643" s="12"/>
      <c r="R3643" s="13"/>
    </row>
    <row r="3644" spans="1:18" ht="15.75" customHeight="1">
      <c r="A3644" s="1"/>
      <c r="B3644" s="6" t="s">
        <v>14</v>
      </c>
      <c r="C3644" s="6">
        <v>1185732</v>
      </c>
      <c r="D3644" s="7">
        <v>44390</v>
      </c>
      <c r="E3644" s="6" t="s">
        <v>15</v>
      </c>
      <c r="F3644" s="6" t="s">
        <v>123</v>
      </c>
      <c r="G3644" s="6" t="s">
        <v>124</v>
      </c>
      <c r="H3644" s="6" t="s">
        <v>19</v>
      </c>
      <c r="I3644" s="8">
        <v>0.45</v>
      </c>
      <c r="J3644" s="9">
        <v>2750</v>
      </c>
      <c r="K3644" s="10">
        <f t="shared" si="28"/>
        <v>1237.5</v>
      </c>
      <c r="L3644" s="10">
        <f t="shared" si="29"/>
        <v>309.375</v>
      </c>
      <c r="M3644" s="11">
        <v>0.25</v>
      </c>
      <c r="O3644" s="16"/>
      <c r="P3644" s="14"/>
      <c r="Q3644" s="12"/>
      <c r="R3644" s="13"/>
    </row>
    <row r="3645" spans="1:18" ht="15.75" customHeight="1">
      <c r="A3645" s="1"/>
      <c r="B3645" s="6" t="s">
        <v>14</v>
      </c>
      <c r="C3645" s="6">
        <v>1185732</v>
      </c>
      <c r="D3645" s="7">
        <v>44390</v>
      </c>
      <c r="E3645" s="6" t="s">
        <v>15</v>
      </c>
      <c r="F3645" s="6" t="s">
        <v>123</v>
      </c>
      <c r="G3645" s="6" t="s">
        <v>124</v>
      </c>
      <c r="H3645" s="6" t="s">
        <v>20</v>
      </c>
      <c r="I3645" s="8">
        <v>0.45</v>
      </c>
      <c r="J3645" s="9">
        <v>2250</v>
      </c>
      <c r="K3645" s="10">
        <f t="shared" si="28"/>
        <v>1012.5</v>
      </c>
      <c r="L3645" s="10">
        <f t="shared" si="29"/>
        <v>253.125</v>
      </c>
      <c r="M3645" s="11">
        <v>0.25</v>
      </c>
      <c r="O3645" s="16"/>
      <c r="P3645" s="14"/>
      <c r="Q3645" s="12"/>
      <c r="R3645" s="13"/>
    </row>
    <row r="3646" spans="1:18" ht="15.75" customHeight="1">
      <c r="A3646" s="1"/>
      <c r="B3646" s="6" t="s">
        <v>14</v>
      </c>
      <c r="C3646" s="6">
        <v>1185732</v>
      </c>
      <c r="D3646" s="7">
        <v>44390</v>
      </c>
      <c r="E3646" s="6" t="s">
        <v>15</v>
      </c>
      <c r="F3646" s="6" t="s">
        <v>123</v>
      </c>
      <c r="G3646" s="6" t="s">
        <v>124</v>
      </c>
      <c r="H3646" s="6" t="s">
        <v>21</v>
      </c>
      <c r="I3646" s="8">
        <v>0.54999999999999993</v>
      </c>
      <c r="J3646" s="9">
        <v>2500</v>
      </c>
      <c r="K3646" s="10">
        <f t="shared" si="28"/>
        <v>1374.9999999999998</v>
      </c>
      <c r="L3646" s="10">
        <f t="shared" si="29"/>
        <v>343.74999999999994</v>
      </c>
      <c r="M3646" s="11">
        <v>0.25</v>
      </c>
      <c r="O3646" s="16"/>
      <c r="P3646" s="14"/>
      <c r="Q3646" s="12"/>
      <c r="R3646" s="13"/>
    </row>
    <row r="3647" spans="1:18" ht="15.75" customHeight="1">
      <c r="A3647" s="1"/>
      <c r="B3647" s="6" t="s">
        <v>14</v>
      </c>
      <c r="C3647" s="6">
        <v>1185732</v>
      </c>
      <c r="D3647" s="7">
        <v>44390</v>
      </c>
      <c r="E3647" s="6" t="s">
        <v>15</v>
      </c>
      <c r="F3647" s="6" t="s">
        <v>123</v>
      </c>
      <c r="G3647" s="6" t="s">
        <v>124</v>
      </c>
      <c r="H3647" s="6" t="s">
        <v>22</v>
      </c>
      <c r="I3647" s="8">
        <v>0.6</v>
      </c>
      <c r="J3647" s="9">
        <v>4250</v>
      </c>
      <c r="K3647" s="10">
        <f t="shared" si="28"/>
        <v>2550</v>
      </c>
      <c r="L3647" s="10">
        <f t="shared" si="29"/>
        <v>765</v>
      </c>
      <c r="M3647" s="11">
        <v>0.3</v>
      </c>
      <c r="O3647" s="16"/>
      <c r="P3647" s="14"/>
      <c r="Q3647" s="12"/>
      <c r="R3647" s="13"/>
    </row>
    <row r="3648" spans="1:18" ht="15.75" customHeight="1">
      <c r="A3648" s="1"/>
      <c r="B3648" s="6" t="s">
        <v>14</v>
      </c>
      <c r="C3648" s="6">
        <v>1185732</v>
      </c>
      <c r="D3648" s="7">
        <v>44422</v>
      </c>
      <c r="E3648" s="6" t="s">
        <v>15</v>
      </c>
      <c r="F3648" s="6" t="s">
        <v>123</v>
      </c>
      <c r="G3648" s="6" t="s">
        <v>124</v>
      </c>
      <c r="H3648" s="6" t="s">
        <v>17</v>
      </c>
      <c r="I3648" s="8">
        <v>0.54999999999999993</v>
      </c>
      <c r="J3648" s="9">
        <v>5750</v>
      </c>
      <c r="K3648" s="10">
        <f t="shared" si="28"/>
        <v>3162.4999999999995</v>
      </c>
      <c r="L3648" s="10">
        <f t="shared" si="29"/>
        <v>948.74999999999977</v>
      </c>
      <c r="M3648" s="11">
        <v>0.3</v>
      </c>
      <c r="O3648" s="16"/>
      <c r="P3648" s="14"/>
      <c r="Q3648" s="12"/>
      <c r="R3648" s="13"/>
    </row>
    <row r="3649" spans="1:18" ht="15.75" customHeight="1">
      <c r="A3649" s="1"/>
      <c r="B3649" s="6" t="s">
        <v>14</v>
      </c>
      <c r="C3649" s="6">
        <v>1185732</v>
      </c>
      <c r="D3649" s="7">
        <v>44422</v>
      </c>
      <c r="E3649" s="6" t="s">
        <v>15</v>
      </c>
      <c r="F3649" s="6" t="s">
        <v>123</v>
      </c>
      <c r="G3649" s="6" t="s">
        <v>124</v>
      </c>
      <c r="H3649" s="6" t="s">
        <v>18</v>
      </c>
      <c r="I3649" s="8">
        <v>0.5</v>
      </c>
      <c r="J3649" s="9">
        <v>3500</v>
      </c>
      <c r="K3649" s="10">
        <f t="shared" si="28"/>
        <v>1750</v>
      </c>
      <c r="L3649" s="10">
        <f t="shared" si="29"/>
        <v>525</v>
      </c>
      <c r="M3649" s="11">
        <v>0.3</v>
      </c>
      <c r="O3649" s="16"/>
      <c r="P3649" s="14"/>
      <c r="Q3649" s="12"/>
      <c r="R3649" s="13"/>
    </row>
    <row r="3650" spans="1:18" ht="15.75" customHeight="1">
      <c r="A3650" s="1"/>
      <c r="B3650" s="6" t="s">
        <v>14</v>
      </c>
      <c r="C3650" s="6">
        <v>1185732</v>
      </c>
      <c r="D3650" s="7">
        <v>44422</v>
      </c>
      <c r="E3650" s="6" t="s">
        <v>15</v>
      </c>
      <c r="F3650" s="6" t="s">
        <v>123</v>
      </c>
      <c r="G3650" s="6" t="s">
        <v>124</v>
      </c>
      <c r="H3650" s="6" t="s">
        <v>19</v>
      </c>
      <c r="I3650" s="8">
        <v>0.45</v>
      </c>
      <c r="J3650" s="9">
        <v>2750</v>
      </c>
      <c r="K3650" s="10">
        <f t="shared" si="28"/>
        <v>1237.5</v>
      </c>
      <c r="L3650" s="10">
        <f t="shared" si="29"/>
        <v>309.375</v>
      </c>
      <c r="M3650" s="11">
        <v>0.25</v>
      </c>
      <c r="O3650" s="16"/>
      <c r="P3650" s="14"/>
      <c r="Q3650" s="12"/>
      <c r="R3650" s="13"/>
    </row>
    <row r="3651" spans="1:18" ht="15.75" customHeight="1">
      <c r="A3651" s="1"/>
      <c r="B3651" s="6" t="s">
        <v>14</v>
      </c>
      <c r="C3651" s="6">
        <v>1185732</v>
      </c>
      <c r="D3651" s="7">
        <v>44422</v>
      </c>
      <c r="E3651" s="6" t="s">
        <v>15</v>
      </c>
      <c r="F3651" s="6" t="s">
        <v>123</v>
      </c>
      <c r="G3651" s="6" t="s">
        <v>124</v>
      </c>
      <c r="H3651" s="6" t="s">
        <v>20</v>
      </c>
      <c r="I3651" s="8">
        <v>0.45</v>
      </c>
      <c r="J3651" s="9">
        <v>1750</v>
      </c>
      <c r="K3651" s="10">
        <f t="shared" si="28"/>
        <v>787.5</v>
      </c>
      <c r="L3651" s="10">
        <f t="shared" si="29"/>
        <v>196.875</v>
      </c>
      <c r="M3651" s="11">
        <v>0.25</v>
      </c>
      <c r="O3651" s="16"/>
      <c r="P3651" s="14"/>
      <c r="Q3651" s="12"/>
      <c r="R3651" s="13"/>
    </row>
    <row r="3652" spans="1:18" ht="15.75" customHeight="1">
      <c r="A3652" s="1"/>
      <c r="B3652" s="6" t="s">
        <v>14</v>
      </c>
      <c r="C3652" s="6">
        <v>1185732</v>
      </c>
      <c r="D3652" s="7">
        <v>44422</v>
      </c>
      <c r="E3652" s="6" t="s">
        <v>15</v>
      </c>
      <c r="F3652" s="6" t="s">
        <v>123</v>
      </c>
      <c r="G3652" s="6" t="s">
        <v>124</v>
      </c>
      <c r="H3652" s="6" t="s">
        <v>21</v>
      </c>
      <c r="I3652" s="8">
        <v>0.54999999999999993</v>
      </c>
      <c r="J3652" s="9">
        <v>1500</v>
      </c>
      <c r="K3652" s="10">
        <f t="shared" si="28"/>
        <v>824.99999999999989</v>
      </c>
      <c r="L3652" s="10">
        <f t="shared" si="29"/>
        <v>206.24999999999997</v>
      </c>
      <c r="M3652" s="11">
        <v>0.25</v>
      </c>
      <c r="O3652" s="16"/>
      <c r="P3652" s="14"/>
      <c r="Q3652" s="12"/>
      <c r="R3652" s="13"/>
    </row>
    <row r="3653" spans="1:18" ht="15.75" customHeight="1">
      <c r="A3653" s="1"/>
      <c r="B3653" s="6" t="s">
        <v>14</v>
      </c>
      <c r="C3653" s="6">
        <v>1185732</v>
      </c>
      <c r="D3653" s="7">
        <v>44422</v>
      </c>
      <c r="E3653" s="6" t="s">
        <v>15</v>
      </c>
      <c r="F3653" s="6" t="s">
        <v>123</v>
      </c>
      <c r="G3653" s="6" t="s">
        <v>124</v>
      </c>
      <c r="H3653" s="6" t="s">
        <v>22</v>
      </c>
      <c r="I3653" s="8">
        <v>0.6</v>
      </c>
      <c r="J3653" s="9">
        <v>3250</v>
      </c>
      <c r="K3653" s="10">
        <f t="shared" si="28"/>
        <v>1950</v>
      </c>
      <c r="L3653" s="10">
        <f t="shared" si="29"/>
        <v>585</v>
      </c>
      <c r="M3653" s="11">
        <v>0.3</v>
      </c>
      <c r="O3653" s="16"/>
      <c r="P3653" s="14"/>
      <c r="Q3653" s="12"/>
      <c r="R3653" s="13"/>
    </row>
    <row r="3654" spans="1:18" ht="15.75" customHeight="1">
      <c r="A3654" s="1"/>
      <c r="B3654" s="6" t="s">
        <v>14</v>
      </c>
      <c r="C3654" s="6">
        <v>1185732</v>
      </c>
      <c r="D3654" s="7">
        <v>44452</v>
      </c>
      <c r="E3654" s="6" t="s">
        <v>15</v>
      </c>
      <c r="F3654" s="6" t="s">
        <v>123</v>
      </c>
      <c r="G3654" s="6" t="s">
        <v>124</v>
      </c>
      <c r="H3654" s="6" t="s">
        <v>17</v>
      </c>
      <c r="I3654" s="8">
        <v>0.54999999999999993</v>
      </c>
      <c r="J3654" s="9">
        <v>4500</v>
      </c>
      <c r="K3654" s="10">
        <f t="shared" si="28"/>
        <v>2474.9999999999995</v>
      </c>
      <c r="L3654" s="10">
        <f t="shared" si="29"/>
        <v>742.49999999999989</v>
      </c>
      <c r="M3654" s="11">
        <v>0.3</v>
      </c>
      <c r="O3654" s="16"/>
      <c r="P3654" s="14"/>
      <c r="Q3654" s="12"/>
      <c r="R3654" s="13"/>
    </row>
    <row r="3655" spans="1:18" ht="15.75" customHeight="1">
      <c r="A3655" s="1"/>
      <c r="B3655" s="6" t="s">
        <v>14</v>
      </c>
      <c r="C3655" s="6">
        <v>1185732</v>
      </c>
      <c r="D3655" s="7">
        <v>44452</v>
      </c>
      <c r="E3655" s="6" t="s">
        <v>15</v>
      </c>
      <c r="F3655" s="6" t="s">
        <v>123</v>
      </c>
      <c r="G3655" s="6" t="s">
        <v>124</v>
      </c>
      <c r="H3655" s="6" t="s">
        <v>18</v>
      </c>
      <c r="I3655" s="8">
        <v>0.5</v>
      </c>
      <c r="J3655" s="9">
        <v>2500</v>
      </c>
      <c r="K3655" s="10">
        <f t="shared" si="28"/>
        <v>1250</v>
      </c>
      <c r="L3655" s="10">
        <f t="shared" si="29"/>
        <v>375</v>
      </c>
      <c r="M3655" s="11">
        <v>0.3</v>
      </c>
      <c r="O3655" s="16"/>
      <c r="P3655" s="14"/>
      <c r="Q3655" s="12"/>
      <c r="R3655" s="13"/>
    </row>
    <row r="3656" spans="1:18" ht="15.75" customHeight="1">
      <c r="A3656" s="1"/>
      <c r="B3656" s="6" t="s">
        <v>14</v>
      </c>
      <c r="C3656" s="6">
        <v>1185732</v>
      </c>
      <c r="D3656" s="7">
        <v>44452</v>
      </c>
      <c r="E3656" s="6" t="s">
        <v>15</v>
      </c>
      <c r="F3656" s="6" t="s">
        <v>123</v>
      </c>
      <c r="G3656" s="6" t="s">
        <v>124</v>
      </c>
      <c r="H3656" s="6" t="s">
        <v>19</v>
      </c>
      <c r="I3656" s="8">
        <v>0.45</v>
      </c>
      <c r="J3656" s="9">
        <v>1500</v>
      </c>
      <c r="K3656" s="10">
        <f t="shared" si="28"/>
        <v>675</v>
      </c>
      <c r="L3656" s="10">
        <f t="shared" si="29"/>
        <v>168.75</v>
      </c>
      <c r="M3656" s="11">
        <v>0.25</v>
      </c>
      <c r="O3656" s="16"/>
      <c r="P3656" s="14"/>
      <c r="Q3656" s="12"/>
      <c r="R3656" s="13"/>
    </row>
    <row r="3657" spans="1:18" ht="15.75" customHeight="1">
      <c r="A3657" s="1"/>
      <c r="B3657" s="6" t="s">
        <v>14</v>
      </c>
      <c r="C3657" s="6">
        <v>1185732</v>
      </c>
      <c r="D3657" s="7">
        <v>44452</v>
      </c>
      <c r="E3657" s="6" t="s">
        <v>15</v>
      </c>
      <c r="F3657" s="6" t="s">
        <v>123</v>
      </c>
      <c r="G3657" s="6" t="s">
        <v>124</v>
      </c>
      <c r="H3657" s="6" t="s">
        <v>20</v>
      </c>
      <c r="I3657" s="8">
        <v>0.45</v>
      </c>
      <c r="J3657" s="9">
        <v>1250</v>
      </c>
      <c r="K3657" s="10">
        <f t="shared" si="28"/>
        <v>562.5</v>
      </c>
      <c r="L3657" s="10">
        <f t="shared" si="29"/>
        <v>140.625</v>
      </c>
      <c r="M3657" s="11">
        <v>0.25</v>
      </c>
      <c r="O3657" s="16"/>
      <c r="P3657" s="14"/>
      <c r="Q3657" s="12"/>
      <c r="R3657" s="13"/>
    </row>
    <row r="3658" spans="1:18" ht="15.75" customHeight="1">
      <c r="A3658" s="1"/>
      <c r="B3658" s="6" t="s">
        <v>14</v>
      </c>
      <c r="C3658" s="6">
        <v>1185732</v>
      </c>
      <c r="D3658" s="7">
        <v>44452</v>
      </c>
      <c r="E3658" s="6" t="s">
        <v>15</v>
      </c>
      <c r="F3658" s="6" t="s">
        <v>123</v>
      </c>
      <c r="G3658" s="6" t="s">
        <v>124</v>
      </c>
      <c r="H3658" s="6" t="s">
        <v>21</v>
      </c>
      <c r="I3658" s="8">
        <v>0.54999999999999993</v>
      </c>
      <c r="J3658" s="9">
        <v>1250</v>
      </c>
      <c r="K3658" s="10">
        <f t="shared" si="28"/>
        <v>687.49999999999989</v>
      </c>
      <c r="L3658" s="10">
        <f t="shared" si="29"/>
        <v>171.87499999999997</v>
      </c>
      <c r="M3658" s="11">
        <v>0.25</v>
      </c>
      <c r="O3658" s="16"/>
      <c r="P3658" s="14"/>
      <c r="Q3658" s="12"/>
      <c r="R3658" s="13"/>
    </row>
    <row r="3659" spans="1:18" ht="15.75" customHeight="1">
      <c r="A3659" s="1"/>
      <c r="B3659" s="6" t="s">
        <v>14</v>
      </c>
      <c r="C3659" s="6">
        <v>1185732</v>
      </c>
      <c r="D3659" s="7">
        <v>44452</v>
      </c>
      <c r="E3659" s="6" t="s">
        <v>15</v>
      </c>
      <c r="F3659" s="6" t="s">
        <v>123</v>
      </c>
      <c r="G3659" s="6" t="s">
        <v>124</v>
      </c>
      <c r="H3659" s="6" t="s">
        <v>22</v>
      </c>
      <c r="I3659" s="8">
        <v>0.6</v>
      </c>
      <c r="J3659" s="9">
        <v>2250</v>
      </c>
      <c r="K3659" s="10">
        <f t="shared" si="28"/>
        <v>1350</v>
      </c>
      <c r="L3659" s="10">
        <f t="shared" si="29"/>
        <v>405</v>
      </c>
      <c r="M3659" s="11">
        <v>0.3</v>
      </c>
      <c r="O3659" s="16"/>
      <c r="P3659" s="14"/>
      <c r="Q3659" s="12"/>
      <c r="R3659" s="13"/>
    </row>
    <row r="3660" spans="1:18" ht="15.75" customHeight="1">
      <c r="A3660" s="1"/>
      <c r="B3660" s="6" t="s">
        <v>14</v>
      </c>
      <c r="C3660" s="6">
        <v>1185732</v>
      </c>
      <c r="D3660" s="7">
        <v>44484</v>
      </c>
      <c r="E3660" s="6" t="s">
        <v>15</v>
      </c>
      <c r="F3660" s="6" t="s">
        <v>123</v>
      </c>
      <c r="G3660" s="6" t="s">
        <v>124</v>
      </c>
      <c r="H3660" s="6" t="s">
        <v>17</v>
      </c>
      <c r="I3660" s="8">
        <v>0.6</v>
      </c>
      <c r="J3660" s="9">
        <v>4000</v>
      </c>
      <c r="K3660" s="10">
        <f t="shared" si="28"/>
        <v>2400</v>
      </c>
      <c r="L3660" s="10">
        <f t="shared" si="29"/>
        <v>720</v>
      </c>
      <c r="M3660" s="11">
        <v>0.3</v>
      </c>
      <c r="O3660" s="16"/>
      <c r="P3660" s="14"/>
      <c r="Q3660" s="12"/>
      <c r="R3660" s="13"/>
    </row>
    <row r="3661" spans="1:18" ht="15.75" customHeight="1">
      <c r="A3661" s="1"/>
      <c r="B3661" s="6" t="s">
        <v>14</v>
      </c>
      <c r="C3661" s="6">
        <v>1185732</v>
      </c>
      <c r="D3661" s="7">
        <v>44484</v>
      </c>
      <c r="E3661" s="6" t="s">
        <v>15</v>
      </c>
      <c r="F3661" s="6" t="s">
        <v>123</v>
      </c>
      <c r="G3661" s="6" t="s">
        <v>124</v>
      </c>
      <c r="H3661" s="6" t="s">
        <v>18</v>
      </c>
      <c r="I3661" s="8">
        <v>0.55000000000000004</v>
      </c>
      <c r="J3661" s="9">
        <v>2250</v>
      </c>
      <c r="K3661" s="10">
        <f t="shared" si="28"/>
        <v>1237.5</v>
      </c>
      <c r="L3661" s="10">
        <f t="shared" si="29"/>
        <v>371.25</v>
      </c>
      <c r="M3661" s="11">
        <v>0.3</v>
      </c>
      <c r="O3661" s="16"/>
      <c r="P3661" s="14"/>
      <c r="Q3661" s="12"/>
      <c r="R3661" s="13"/>
    </row>
    <row r="3662" spans="1:18" ht="15.75" customHeight="1">
      <c r="A3662" s="1"/>
      <c r="B3662" s="6" t="s">
        <v>14</v>
      </c>
      <c r="C3662" s="6">
        <v>1185732</v>
      </c>
      <c r="D3662" s="7">
        <v>44484</v>
      </c>
      <c r="E3662" s="6" t="s">
        <v>15</v>
      </c>
      <c r="F3662" s="6" t="s">
        <v>123</v>
      </c>
      <c r="G3662" s="6" t="s">
        <v>124</v>
      </c>
      <c r="H3662" s="6" t="s">
        <v>19</v>
      </c>
      <c r="I3662" s="8">
        <v>0.55000000000000004</v>
      </c>
      <c r="J3662" s="9">
        <v>1250</v>
      </c>
      <c r="K3662" s="10">
        <f t="shared" si="28"/>
        <v>687.5</v>
      </c>
      <c r="L3662" s="10">
        <f t="shared" si="29"/>
        <v>171.875</v>
      </c>
      <c r="M3662" s="11">
        <v>0.25</v>
      </c>
      <c r="O3662" s="16"/>
      <c r="P3662" s="14"/>
      <c r="Q3662" s="12"/>
      <c r="R3662" s="13"/>
    </row>
    <row r="3663" spans="1:18" ht="15.75" customHeight="1">
      <c r="A3663" s="1"/>
      <c r="B3663" s="6" t="s">
        <v>14</v>
      </c>
      <c r="C3663" s="6">
        <v>1185732</v>
      </c>
      <c r="D3663" s="7">
        <v>44484</v>
      </c>
      <c r="E3663" s="6" t="s">
        <v>15</v>
      </c>
      <c r="F3663" s="6" t="s">
        <v>123</v>
      </c>
      <c r="G3663" s="6" t="s">
        <v>124</v>
      </c>
      <c r="H3663" s="6" t="s">
        <v>20</v>
      </c>
      <c r="I3663" s="8">
        <v>0.55000000000000004</v>
      </c>
      <c r="J3663" s="9">
        <v>1000</v>
      </c>
      <c r="K3663" s="10">
        <f t="shared" si="28"/>
        <v>550</v>
      </c>
      <c r="L3663" s="10">
        <f t="shared" si="29"/>
        <v>137.5</v>
      </c>
      <c r="M3663" s="11">
        <v>0.25</v>
      </c>
      <c r="O3663" s="16"/>
      <c r="P3663" s="14"/>
      <c r="Q3663" s="12"/>
      <c r="R3663" s="13"/>
    </row>
    <row r="3664" spans="1:18" ht="15.75" customHeight="1">
      <c r="A3664" s="1"/>
      <c r="B3664" s="6" t="s">
        <v>14</v>
      </c>
      <c r="C3664" s="6">
        <v>1185732</v>
      </c>
      <c r="D3664" s="7">
        <v>44484</v>
      </c>
      <c r="E3664" s="6" t="s">
        <v>15</v>
      </c>
      <c r="F3664" s="6" t="s">
        <v>123</v>
      </c>
      <c r="G3664" s="6" t="s">
        <v>124</v>
      </c>
      <c r="H3664" s="6" t="s">
        <v>21</v>
      </c>
      <c r="I3664" s="8">
        <v>0.65</v>
      </c>
      <c r="J3664" s="9">
        <v>1000</v>
      </c>
      <c r="K3664" s="10">
        <f t="shared" si="28"/>
        <v>650</v>
      </c>
      <c r="L3664" s="10">
        <f t="shared" si="29"/>
        <v>162.5</v>
      </c>
      <c r="M3664" s="11">
        <v>0.25</v>
      </c>
      <c r="O3664" s="16"/>
      <c r="P3664" s="14"/>
      <c r="Q3664" s="12"/>
      <c r="R3664" s="13"/>
    </row>
    <row r="3665" spans="1:18" ht="15.75" customHeight="1">
      <c r="A3665" s="1"/>
      <c r="B3665" s="6" t="s">
        <v>14</v>
      </c>
      <c r="C3665" s="6">
        <v>1185732</v>
      </c>
      <c r="D3665" s="7">
        <v>44484</v>
      </c>
      <c r="E3665" s="6" t="s">
        <v>15</v>
      </c>
      <c r="F3665" s="6" t="s">
        <v>123</v>
      </c>
      <c r="G3665" s="6" t="s">
        <v>124</v>
      </c>
      <c r="H3665" s="6" t="s">
        <v>22</v>
      </c>
      <c r="I3665" s="8">
        <v>0.7</v>
      </c>
      <c r="J3665" s="9">
        <v>2250</v>
      </c>
      <c r="K3665" s="10">
        <f t="shared" si="28"/>
        <v>1575</v>
      </c>
      <c r="L3665" s="10">
        <f t="shared" si="29"/>
        <v>472.5</v>
      </c>
      <c r="M3665" s="11">
        <v>0.3</v>
      </c>
      <c r="O3665" s="16"/>
      <c r="P3665" s="14"/>
      <c r="Q3665" s="12"/>
      <c r="R3665" s="13"/>
    </row>
    <row r="3666" spans="1:18" ht="15.75" customHeight="1">
      <c r="A3666" s="1"/>
      <c r="B3666" s="6" t="s">
        <v>14</v>
      </c>
      <c r="C3666" s="6">
        <v>1185732</v>
      </c>
      <c r="D3666" s="7">
        <v>44514</v>
      </c>
      <c r="E3666" s="6" t="s">
        <v>15</v>
      </c>
      <c r="F3666" s="6" t="s">
        <v>123</v>
      </c>
      <c r="G3666" s="6" t="s">
        <v>124</v>
      </c>
      <c r="H3666" s="6" t="s">
        <v>17</v>
      </c>
      <c r="I3666" s="8">
        <v>0.65</v>
      </c>
      <c r="J3666" s="9">
        <v>3750</v>
      </c>
      <c r="K3666" s="10">
        <f t="shared" si="28"/>
        <v>2437.5</v>
      </c>
      <c r="L3666" s="10">
        <f t="shared" si="29"/>
        <v>731.25</v>
      </c>
      <c r="M3666" s="11">
        <v>0.3</v>
      </c>
      <c r="O3666" s="16"/>
      <c r="P3666" s="14"/>
      <c r="Q3666" s="12"/>
      <c r="R3666" s="13"/>
    </row>
    <row r="3667" spans="1:18" ht="15.75" customHeight="1">
      <c r="A3667" s="1"/>
      <c r="B3667" s="6" t="s">
        <v>14</v>
      </c>
      <c r="C3667" s="6">
        <v>1185732</v>
      </c>
      <c r="D3667" s="7">
        <v>44514</v>
      </c>
      <c r="E3667" s="6" t="s">
        <v>15</v>
      </c>
      <c r="F3667" s="6" t="s">
        <v>123</v>
      </c>
      <c r="G3667" s="6" t="s">
        <v>124</v>
      </c>
      <c r="H3667" s="6" t="s">
        <v>18</v>
      </c>
      <c r="I3667" s="8">
        <v>0.55000000000000004</v>
      </c>
      <c r="J3667" s="9">
        <v>3000</v>
      </c>
      <c r="K3667" s="10">
        <f t="shared" si="28"/>
        <v>1650.0000000000002</v>
      </c>
      <c r="L3667" s="10">
        <f t="shared" si="29"/>
        <v>495.00000000000006</v>
      </c>
      <c r="M3667" s="11">
        <v>0.3</v>
      </c>
      <c r="O3667" s="16"/>
      <c r="P3667" s="14"/>
      <c r="Q3667" s="12"/>
      <c r="R3667" s="13"/>
    </row>
    <row r="3668" spans="1:18" ht="15.75" customHeight="1">
      <c r="A3668" s="1"/>
      <c r="B3668" s="6" t="s">
        <v>14</v>
      </c>
      <c r="C3668" s="6">
        <v>1185732</v>
      </c>
      <c r="D3668" s="7">
        <v>44514</v>
      </c>
      <c r="E3668" s="6" t="s">
        <v>15</v>
      </c>
      <c r="F3668" s="6" t="s">
        <v>123</v>
      </c>
      <c r="G3668" s="6" t="s">
        <v>124</v>
      </c>
      <c r="H3668" s="6" t="s">
        <v>19</v>
      </c>
      <c r="I3668" s="8">
        <v>0.55000000000000004</v>
      </c>
      <c r="J3668" s="9">
        <v>2950</v>
      </c>
      <c r="K3668" s="10">
        <f t="shared" si="28"/>
        <v>1622.5000000000002</v>
      </c>
      <c r="L3668" s="10">
        <f t="shared" si="29"/>
        <v>405.62500000000006</v>
      </c>
      <c r="M3668" s="11">
        <v>0.25</v>
      </c>
      <c r="O3668" s="16"/>
      <c r="P3668" s="14"/>
      <c r="Q3668" s="12"/>
      <c r="R3668" s="13"/>
    </row>
    <row r="3669" spans="1:18" ht="15.75" customHeight="1">
      <c r="A3669" s="1"/>
      <c r="B3669" s="6" t="s">
        <v>14</v>
      </c>
      <c r="C3669" s="6">
        <v>1185732</v>
      </c>
      <c r="D3669" s="7">
        <v>44514</v>
      </c>
      <c r="E3669" s="6" t="s">
        <v>15</v>
      </c>
      <c r="F3669" s="6" t="s">
        <v>123</v>
      </c>
      <c r="G3669" s="6" t="s">
        <v>124</v>
      </c>
      <c r="H3669" s="6" t="s">
        <v>20</v>
      </c>
      <c r="I3669" s="8">
        <v>0.55000000000000004</v>
      </c>
      <c r="J3669" s="9">
        <v>2750</v>
      </c>
      <c r="K3669" s="10">
        <f t="shared" si="28"/>
        <v>1512.5000000000002</v>
      </c>
      <c r="L3669" s="10">
        <f t="shared" si="29"/>
        <v>378.12500000000006</v>
      </c>
      <c r="M3669" s="11">
        <v>0.25</v>
      </c>
      <c r="O3669" s="16"/>
      <c r="P3669" s="14"/>
      <c r="Q3669" s="12"/>
      <c r="R3669" s="13"/>
    </row>
    <row r="3670" spans="1:18" ht="15.75" customHeight="1">
      <c r="A3670" s="1"/>
      <c r="B3670" s="6" t="s">
        <v>14</v>
      </c>
      <c r="C3670" s="6">
        <v>1185732</v>
      </c>
      <c r="D3670" s="7">
        <v>44514</v>
      </c>
      <c r="E3670" s="6" t="s">
        <v>15</v>
      </c>
      <c r="F3670" s="6" t="s">
        <v>123</v>
      </c>
      <c r="G3670" s="6" t="s">
        <v>124</v>
      </c>
      <c r="H3670" s="6" t="s">
        <v>21</v>
      </c>
      <c r="I3670" s="8">
        <v>0.65</v>
      </c>
      <c r="J3670" s="9">
        <v>2500</v>
      </c>
      <c r="K3670" s="10">
        <f t="shared" si="28"/>
        <v>1625</v>
      </c>
      <c r="L3670" s="10">
        <f t="shared" si="29"/>
        <v>406.25</v>
      </c>
      <c r="M3670" s="11">
        <v>0.25</v>
      </c>
      <c r="O3670" s="16"/>
      <c r="P3670" s="14"/>
      <c r="Q3670" s="12"/>
      <c r="R3670" s="13"/>
    </row>
    <row r="3671" spans="1:18" ht="15.75" customHeight="1">
      <c r="A3671" s="1"/>
      <c r="B3671" s="6" t="s">
        <v>14</v>
      </c>
      <c r="C3671" s="6">
        <v>1185732</v>
      </c>
      <c r="D3671" s="7">
        <v>44514</v>
      </c>
      <c r="E3671" s="6" t="s">
        <v>15</v>
      </c>
      <c r="F3671" s="6" t="s">
        <v>123</v>
      </c>
      <c r="G3671" s="6" t="s">
        <v>124</v>
      </c>
      <c r="H3671" s="6" t="s">
        <v>22</v>
      </c>
      <c r="I3671" s="8">
        <v>0.7</v>
      </c>
      <c r="J3671" s="9">
        <v>3500</v>
      </c>
      <c r="K3671" s="10">
        <f t="shared" si="28"/>
        <v>2450</v>
      </c>
      <c r="L3671" s="10">
        <f t="shared" si="29"/>
        <v>735</v>
      </c>
      <c r="M3671" s="11">
        <v>0.3</v>
      </c>
      <c r="O3671" s="16"/>
      <c r="P3671" s="14"/>
      <c r="Q3671" s="12"/>
      <c r="R3671" s="13"/>
    </row>
    <row r="3672" spans="1:18" ht="15.75" customHeight="1">
      <c r="A3672" s="1"/>
      <c r="B3672" s="6" t="s">
        <v>14</v>
      </c>
      <c r="C3672" s="6">
        <v>1185732</v>
      </c>
      <c r="D3672" s="7">
        <v>44543</v>
      </c>
      <c r="E3672" s="6" t="s">
        <v>15</v>
      </c>
      <c r="F3672" s="6" t="s">
        <v>123</v>
      </c>
      <c r="G3672" s="6" t="s">
        <v>124</v>
      </c>
      <c r="H3672" s="6" t="s">
        <v>17</v>
      </c>
      <c r="I3672" s="8">
        <v>0.65</v>
      </c>
      <c r="J3672" s="9">
        <v>5750</v>
      </c>
      <c r="K3672" s="10">
        <f t="shared" si="28"/>
        <v>3737.5</v>
      </c>
      <c r="L3672" s="10">
        <f t="shared" si="29"/>
        <v>1121.25</v>
      </c>
      <c r="M3672" s="11">
        <v>0.3</v>
      </c>
      <c r="O3672" s="16"/>
      <c r="P3672" s="14"/>
      <c r="Q3672" s="12"/>
      <c r="R3672" s="13"/>
    </row>
    <row r="3673" spans="1:18" ht="15.75" customHeight="1">
      <c r="A3673" s="1"/>
      <c r="B3673" s="6" t="s">
        <v>14</v>
      </c>
      <c r="C3673" s="6">
        <v>1185732</v>
      </c>
      <c r="D3673" s="7">
        <v>44543</v>
      </c>
      <c r="E3673" s="6" t="s">
        <v>15</v>
      </c>
      <c r="F3673" s="6" t="s">
        <v>123</v>
      </c>
      <c r="G3673" s="6" t="s">
        <v>124</v>
      </c>
      <c r="H3673" s="6" t="s">
        <v>18</v>
      </c>
      <c r="I3673" s="8">
        <v>0.55000000000000004</v>
      </c>
      <c r="J3673" s="9">
        <v>3750</v>
      </c>
      <c r="K3673" s="10">
        <f t="shared" si="28"/>
        <v>2062.5</v>
      </c>
      <c r="L3673" s="10">
        <f t="shared" si="29"/>
        <v>618.75</v>
      </c>
      <c r="M3673" s="11">
        <v>0.3</v>
      </c>
      <c r="O3673" s="16"/>
      <c r="P3673" s="14"/>
      <c r="Q3673" s="12"/>
      <c r="R3673" s="13"/>
    </row>
    <row r="3674" spans="1:18" ht="15.75" customHeight="1">
      <c r="A3674" s="1"/>
      <c r="B3674" s="6" t="s">
        <v>14</v>
      </c>
      <c r="C3674" s="6">
        <v>1185732</v>
      </c>
      <c r="D3674" s="7">
        <v>44543</v>
      </c>
      <c r="E3674" s="6" t="s">
        <v>15</v>
      </c>
      <c r="F3674" s="6" t="s">
        <v>123</v>
      </c>
      <c r="G3674" s="6" t="s">
        <v>124</v>
      </c>
      <c r="H3674" s="6" t="s">
        <v>19</v>
      </c>
      <c r="I3674" s="8">
        <v>0.55000000000000004</v>
      </c>
      <c r="J3674" s="9">
        <v>3500</v>
      </c>
      <c r="K3674" s="10">
        <f t="shared" si="28"/>
        <v>1925.0000000000002</v>
      </c>
      <c r="L3674" s="10">
        <f t="shared" si="29"/>
        <v>481.25000000000006</v>
      </c>
      <c r="M3674" s="11">
        <v>0.25</v>
      </c>
      <c r="O3674" s="16"/>
      <c r="P3674" s="14"/>
      <c r="Q3674" s="12"/>
      <c r="R3674" s="13"/>
    </row>
    <row r="3675" spans="1:18" ht="15.75" customHeight="1">
      <c r="A3675" s="1"/>
      <c r="B3675" s="6" t="s">
        <v>14</v>
      </c>
      <c r="C3675" s="6">
        <v>1185732</v>
      </c>
      <c r="D3675" s="7">
        <v>44543</v>
      </c>
      <c r="E3675" s="6" t="s">
        <v>15</v>
      </c>
      <c r="F3675" s="6" t="s">
        <v>123</v>
      </c>
      <c r="G3675" s="6" t="s">
        <v>124</v>
      </c>
      <c r="H3675" s="6" t="s">
        <v>20</v>
      </c>
      <c r="I3675" s="8">
        <v>0.55000000000000004</v>
      </c>
      <c r="J3675" s="9">
        <v>3000</v>
      </c>
      <c r="K3675" s="10">
        <f t="shared" si="28"/>
        <v>1650.0000000000002</v>
      </c>
      <c r="L3675" s="10">
        <f t="shared" si="29"/>
        <v>412.50000000000006</v>
      </c>
      <c r="M3675" s="11">
        <v>0.25</v>
      </c>
      <c r="O3675" s="16"/>
      <c r="P3675" s="14"/>
      <c r="Q3675" s="12"/>
      <c r="R3675" s="13"/>
    </row>
    <row r="3676" spans="1:18" ht="15.75" customHeight="1">
      <c r="A3676" s="1"/>
      <c r="B3676" s="6" t="s">
        <v>14</v>
      </c>
      <c r="C3676" s="6">
        <v>1185732</v>
      </c>
      <c r="D3676" s="7">
        <v>44543</v>
      </c>
      <c r="E3676" s="6" t="s">
        <v>15</v>
      </c>
      <c r="F3676" s="6" t="s">
        <v>123</v>
      </c>
      <c r="G3676" s="6" t="s">
        <v>124</v>
      </c>
      <c r="H3676" s="6" t="s">
        <v>21</v>
      </c>
      <c r="I3676" s="8">
        <v>0.65</v>
      </c>
      <c r="J3676" s="9">
        <v>3000</v>
      </c>
      <c r="K3676" s="10">
        <f t="shared" si="28"/>
        <v>1950</v>
      </c>
      <c r="L3676" s="10">
        <f t="shared" si="29"/>
        <v>487.5</v>
      </c>
      <c r="M3676" s="11">
        <v>0.25</v>
      </c>
      <c r="O3676" s="16"/>
      <c r="P3676" s="14"/>
      <c r="Q3676" s="12"/>
      <c r="R3676" s="13"/>
    </row>
    <row r="3677" spans="1:18" ht="15.75" customHeight="1">
      <c r="A3677" s="1"/>
      <c r="B3677" s="6" t="s">
        <v>14</v>
      </c>
      <c r="C3677" s="6">
        <v>1185732</v>
      </c>
      <c r="D3677" s="7">
        <v>44543</v>
      </c>
      <c r="E3677" s="6" t="s">
        <v>15</v>
      </c>
      <c r="F3677" s="6" t="s">
        <v>123</v>
      </c>
      <c r="G3677" s="6" t="s">
        <v>124</v>
      </c>
      <c r="H3677" s="6" t="s">
        <v>22</v>
      </c>
      <c r="I3677" s="8">
        <v>0.7</v>
      </c>
      <c r="J3677" s="9">
        <v>4000</v>
      </c>
      <c r="K3677" s="10">
        <f t="shared" si="28"/>
        <v>2800</v>
      </c>
      <c r="L3677" s="10">
        <f t="shared" si="29"/>
        <v>840</v>
      </c>
      <c r="M3677" s="11">
        <v>0.3</v>
      </c>
      <c r="O3677" s="16"/>
      <c r="P3677" s="14"/>
      <c r="Q3677" s="12"/>
      <c r="R3677" s="13"/>
    </row>
    <row r="3678" spans="1:18" ht="15.75" customHeight="1">
      <c r="A3678" s="1" t="s">
        <v>39</v>
      </c>
      <c r="B3678" s="6" t="s">
        <v>14</v>
      </c>
      <c r="C3678" s="6">
        <v>1185732</v>
      </c>
      <c r="D3678" s="7">
        <v>44210</v>
      </c>
      <c r="E3678" s="6" t="s">
        <v>15</v>
      </c>
      <c r="F3678" s="6" t="s">
        <v>125</v>
      </c>
      <c r="G3678" s="6" t="s">
        <v>126</v>
      </c>
      <c r="H3678" s="6" t="s">
        <v>17</v>
      </c>
      <c r="I3678" s="8">
        <v>0.45</v>
      </c>
      <c r="J3678" s="9">
        <v>5250</v>
      </c>
      <c r="K3678" s="10">
        <f t="shared" si="28"/>
        <v>2362.5</v>
      </c>
      <c r="L3678" s="10">
        <f t="shared" si="29"/>
        <v>1063.125</v>
      </c>
      <c r="M3678" s="11">
        <v>0.45</v>
      </c>
      <c r="O3678" s="16"/>
      <c r="P3678" s="14"/>
      <c r="Q3678" s="12"/>
      <c r="R3678" s="13"/>
    </row>
    <row r="3679" spans="1:18" ht="15.75" customHeight="1">
      <c r="A3679" s="1"/>
      <c r="B3679" s="6" t="s">
        <v>14</v>
      </c>
      <c r="C3679" s="6">
        <v>1185732</v>
      </c>
      <c r="D3679" s="7">
        <v>44210</v>
      </c>
      <c r="E3679" s="6" t="s">
        <v>15</v>
      </c>
      <c r="F3679" s="6" t="s">
        <v>125</v>
      </c>
      <c r="G3679" s="6" t="s">
        <v>126</v>
      </c>
      <c r="H3679" s="6" t="s">
        <v>18</v>
      </c>
      <c r="I3679" s="8">
        <v>0.45</v>
      </c>
      <c r="J3679" s="9">
        <v>3250</v>
      </c>
      <c r="K3679" s="10">
        <f t="shared" si="28"/>
        <v>1462.5</v>
      </c>
      <c r="L3679" s="10">
        <f t="shared" si="29"/>
        <v>658.125</v>
      </c>
      <c r="M3679" s="11">
        <v>0.45</v>
      </c>
      <c r="O3679" s="16"/>
      <c r="P3679" s="14"/>
      <c r="Q3679" s="12"/>
      <c r="R3679" s="13"/>
    </row>
    <row r="3680" spans="1:18" ht="15.75" customHeight="1">
      <c r="A3680" s="1"/>
      <c r="B3680" s="6" t="s">
        <v>14</v>
      </c>
      <c r="C3680" s="6">
        <v>1185732</v>
      </c>
      <c r="D3680" s="7">
        <v>44210</v>
      </c>
      <c r="E3680" s="6" t="s">
        <v>15</v>
      </c>
      <c r="F3680" s="6" t="s">
        <v>125</v>
      </c>
      <c r="G3680" s="6" t="s">
        <v>126</v>
      </c>
      <c r="H3680" s="6" t="s">
        <v>19</v>
      </c>
      <c r="I3680" s="8">
        <v>0.35000000000000003</v>
      </c>
      <c r="J3680" s="9">
        <v>3250</v>
      </c>
      <c r="K3680" s="10">
        <f t="shared" si="28"/>
        <v>1137.5</v>
      </c>
      <c r="L3680" s="10">
        <f t="shared" si="29"/>
        <v>398.125</v>
      </c>
      <c r="M3680" s="11">
        <v>0.35</v>
      </c>
      <c r="O3680" s="16"/>
      <c r="P3680" s="14"/>
      <c r="Q3680" s="12"/>
      <c r="R3680" s="13"/>
    </row>
    <row r="3681" spans="1:18" ht="15.75" customHeight="1">
      <c r="A3681" s="1"/>
      <c r="B3681" s="6" t="s">
        <v>14</v>
      </c>
      <c r="C3681" s="6">
        <v>1185732</v>
      </c>
      <c r="D3681" s="7">
        <v>44210</v>
      </c>
      <c r="E3681" s="6" t="s">
        <v>15</v>
      </c>
      <c r="F3681" s="6" t="s">
        <v>125</v>
      </c>
      <c r="G3681" s="6" t="s">
        <v>126</v>
      </c>
      <c r="H3681" s="6" t="s">
        <v>20</v>
      </c>
      <c r="I3681" s="8">
        <v>0.39999999999999997</v>
      </c>
      <c r="J3681" s="9">
        <v>1750</v>
      </c>
      <c r="K3681" s="10">
        <f t="shared" si="28"/>
        <v>699.99999999999989</v>
      </c>
      <c r="L3681" s="10">
        <f t="shared" si="29"/>
        <v>244.99999999999994</v>
      </c>
      <c r="M3681" s="11">
        <v>0.35</v>
      </c>
      <c r="O3681" s="16"/>
      <c r="P3681" s="14"/>
      <c r="Q3681" s="12"/>
      <c r="R3681" s="13"/>
    </row>
    <row r="3682" spans="1:18" ht="15.75" customHeight="1">
      <c r="A3682" s="1"/>
      <c r="B3682" s="6" t="s">
        <v>14</v>
      </c>
      <c r="C3682" s="6">
        <v>1185732</v>
      </c>
      <c r="D3682" s="7">
        <v>44210</v>
      </c>
      <c r="E3682" s="6" t="s">
        <v>15</v>
      </c>
      <c r="F3682" s="6" t="s">
        <v>125</v>
      </c>
      <c r="G3682" s="6" t="s">
        <v>126</v>
      </c>
      <c r="H3682" s="6" t="s">
        <v>21</v>
      </c>
      <c r="I3682" s="8">
        <v>0.55000000000000004</v>
      </c>
      <c r="J3682" s="9">
        <v>2250</v>
      </c>
      <c r="K3682" s="10">
        <f t="shared" si="28"/>
        <v>1237.5</v>
      </c>
      <c r="L3682" s="10">
        <f t="shared" si="29"/>
        <v>433.125</v>
      </c>
      <c r="M3682" s="11">
        <v>0.35</v>
      </c>
      <c r="O3682" s="16"/>
      <c r="P3682" s="14"/>
      <c r="Q3682" s="12"/>
      <c r="R3682" s="13"/>
    </row>
    <row r="3683" spans="1:18" ht="15.75" customHeight="1">
      <c r="A3683" s="1"/>
      <c r="B3683" s="6" t="s">
        <v>14</v>
      </c>
      <c r="C3683" s="6">
        <v>1185732</v>
      </c>
      <c r="D3683" s="7">
        <v>44210</v>
      </c>
      <c r="E3683" s="6" t="s">
        <v>15</v>
      </c>
      <c r="F3683" s="6" t="s">
        <v>125</v>
      </c>
      <c r="G3683" s="6" t="s">
        <v>126</v>
      </c>
      <c r="H3683" s="6" t="s">
        <v>22</v>
      </c>
      <c r="I3683" s="8">
        <v>0.45</v>
      </c>
      <c r="J3683" s="9">
        <v>3250</v>
      </c>
      <c r="K3683" s="10">
        <f t="shared" si="28"/>
        <v>1462.5</v>
      </c>
      <c r="L3683" s="10">
        <f t="shared" si="29"/>
        <v>585</v>
      </c>
      <c r="M3683" s="11">
        <v>0.39999999999999997</v>
      </c>
      <c r="O3683" s="16"/>
      <c r="P3683" s="14"/>
      <c r="Q3683" s="12"/>
      <c r="R3683" s="13"/>
    </row>
    <row r="3684" spans="1:18" ht="15.75" customHeight="1">
      <c r="A3684" s="1"/>
      <c r="B3684" s="6" t="s">
        <v>14</v>
      </c>
      <c r="C3684" s="6">
        <v>1185732</v>
      </c>
      <c r="D3684" s="7">
        <v>44239</v>
      </c>
      <c r="E3684" s="6" t="s">
        <v>15</v>
      </c>
      <c r="F3684" s="6" t="s">
        <v>125</v>
      </c>
      <c r="G3684" s="6" t="s">
        <v>126</v>
      </c>
      <c r="H3684" s="6" t="s">
        <v>17</v>
      </c>
      <c r="I3684" s="8">
        <v>0.45</v>
      </c>
      <c r="J3684" s="9">
        <v>5750</v>
      </c>
      <c r="K3684" s="10">
        <f t="shared" si="28"/>
        <v>2587.5</v>
      </c>
      <c r="L3684" s="10">
        <f t="shared" si="29"/>
        <v>1164.375</v>
      </c>
      <c r="M3684" s="11">
        <v>0.45</v>
      </c>
      <c r="O3684" s="16"/>
      <c r="P3684" s="14"/>
      <c r="Q3684" s="12"/>
      <c r="R3684" s="13"/>
    </row>
    <row r="3685" spans="1:18" ht="15.75" customHeight="1">
      <c r="A3685" s="1"/>
      <c r="B3685" s="6" t="s">
        <v>14</v>
      </c>
      <c r="C3685" s="6">
        <v>1185732</v>
      </c>
      <c r="D3685" s="7">
        <v>44239</v>
      </c>
      <c r="E3685" s="6" t="s">
        <v>15</v>
      </c>
      <c r="F3685" s="6" t="s">
        <v>125</v>
      </c>
      <c r="G3685" s="6" t="s">
        <v>126</v>
      </c>
      <c r="H3685" s="6" t="s">
        <v>18</v>
      </c>
      <c r="I3685" s="8">
        <v>0.45</v>
      </c>
      <c r="J3685" s="9">
        <v>2250</v>
      </c>
      <c r="K3685" s="10">
        <f t="shared" si="28"/>
        <v>1012.5</v>
      </c>
      <c r="L3685" s="10">
        <f t="shared" si="29"/>
        <v>455.625</v>
      </c>
      <c r="M3685" s="11">
        <v>0.45</v>
      </c>
      <c r="O3685" s="16"/>
      <c r="P3685" s="14"/>
      <c r="Q3685" s="12"/>
      <c r="R3685" s="13"/>
    </row>
    <row r="3686" spans="1:18" ht="15.75" customHeight="1">
      <c r="A3686" s="1"/>
      <c r="B3686" s="6" t="s">
        <v>14</v>
      </c>
      <c r="C3686" s="6">
        <v>1185732</v>
      </c>
      <c r="D3686" s="7">
        <v>44239</v>
      </c>
      <c r="E3686" s="6" t="s">
        <v>15</v>
      </c>
      <c r="F3686" s="6" t="s">
        <v>125</v>
      </c>
      <c r="G3686" s="6" t="s">
        <v>126</v>
      </c>
      <c r="H3686" s="6" t="s">
        <v>19</v>
      </c>
      <c r="I3686" s="8">
        <v>0.35000000000000003</v>
      </c>
      <c r="J3686" s="9">
        <v>2750</v>
      </c>
      <c r="K3686" s="10">
        <f t="shared" si="28"/>
        <v>962.50000000000011</v>
      </c>
      <c r="L3686" s="10">
        <f t="shared" si="29"/>
        <v>336.875</v>
      </c>
      <c r="M3686" s="11">
        <v>0.35</v>
      </c>
      <c r="O3686" s="16"/>
      <c r="P3686" s="14"/>
      <c r="Q3686" s="12"/>
      <c r="R3686" s="13"/>
    </row>
    <row r="3687" spans="1:18" ht="15.75" customHeight="1">
      <c r="A3687" s="1"/>
      <c r="B3687" s="6" t="s">
        <v>14</v>
      </c>
      <c r="C3687" s="6">
        <v>1185732</v>
      </c>
      <c r="D3687" s="7">
        <v>44239</v>
      </c>
      <c r="E3687" s="6" t="s">
        <v>15</v>
      </c>
      <c r="F3687" s="6" t="s">
        <v>125</v>
      </c>
      <c r="G3687" s="6" t="s">
        <v>126</v>
      </c>
      <c r="H3687" s="6" t="s">
        <v>20</v>
      </c>
      <c r="I3687" s="8">
        <v>0.39999999999999997</v>
      </c>
      <c r="J3687" s="9">
        <v>1500</v>
      </c>
      <c r="K3687" s="10">
        <f t="shared" si="28"/>
        <v>600</v>
      </c>
      <c r="L3687" s="10">
        <f t="shared" si="29"/>
        <v>210</v>
      </c>
      <c r="M3687" s="11">
        <v>0.35</v>
      </c>
      <c r="O3687" s="16"/>
      <c r="P3687" s="14"/>
      <c r="Q3687" s="12"/>
      <c r="R3687" s="13"/>
    </row>
    <row r="3688" spans="1:18" ht="15.75" customHeight="1">
      <c r="A3688" s="1"/>
      <c r="B3688" s="6" t="s">
        <v>14</v>
      </c>
      <c r="C3688" s="6">
        <v>1185732</v>
      </c>
      <c r="D3688" s="7">
        <v>44239</v>
      </c>
      <c r="E3688" s="6" t="s">
        <v>15</v>
      </c>
      <c r="F3688" s="6" t="s">
        <v>125</v>
      </c>
      <c r="G3688" s="6" t="s">
        <v>126</v>
      </c>
      <c r="H3688" s="6" t="s">
        <v>21</v>
      </c>
      <c r="I3688" s="8">
        <v>0.55000000000000004</v>
      </c>
      <c r="J3688" s="9">
        <v>2250</v>
      </c>
      <c r="K3688" s="10">
        <f t="shared" si="28"/>
        <v>1237.5</v>
      </c>
      <c r="L3688" s="10">
        <f t="shared" si="29"/>
        <v>433.125</v>
      </c>
      <c r="M3688" s="11">
        <v>0.35</v>
      </c>
      <c r="O3688" s="16"/>
      <c r="P3688" s="14"/>
      <c r="Q3688" s="12"/>
      <c r="R3688" s="13"/>
    </row>
    <row r="3689" spans="1:18" ht="15.75" customHeight="1">
      <c r="A3689" s="1"/>
      <c r="B3689" s="6" t="s">
        <v>14</v>
      </c>
      <c r="C3689" s="6">
        <v>1185732</v>
      </c>
      <c r="D3689" s="7">
        <v>44239</v>
      </c>
      <c r="E3689" s="6" t="s">
        <v>15</v>
      </c>
      <c r="F3689" s="6" t="s">
        <v>125</v>
      </c>
      <c r="G3689" s="6" t="s">
        <v>126</v>
      </c>
      <c r="H3689" s="6" t="s">
        <v>22</v>
      </c>
      <c r="I3689" s="8">
        <v>0.45</v>
      </c>
      <c r="J3689" s="9">
        <v>3250</v>
      </c>
      <c r="K3689" s="10">
        <f t="shared" si="28"/>
        <v>1462.5</v>
      </c>
      <c r="L3689" s="10">
        <f t="shared" si="29"/>
        <v>585</v>
      </c>
      <c r="M3689" s="11">
        <v>0.39999999999999997</v>
      </c>
      <c r="O3689" s="16"/>
      <c r="P3689" s="14"/>
      <c r="Q3689" s="12"/>
      <c r="R3689" s="13"/>
    </row>
    <row r="3690" spans="1:18" ht="15.75" customHeight="1">
      <c r="A3690" s="1"/>
      <c r="B3690" s="6" t="s">
        <v>14</v>
      </c>
      <c r="C3690" s="6">
        <v>1185732</v>
      </c>
      <c r="D3690" s="7">
        <v>44265</v>
      </c>
      <c r="E3690" s="6" t="s">
        <v>15</v>
      </c>
      <c r="F3690" s="6" t="s">
        <v>125</v>
      </c>
      <c r="G3690" s="6" t="s">
        <v>126</v>
      </c>
      <c r="H3690" s="6" t="s">
        <v>17</v>
      </c>
      <c r="I3690" s="8">
        <v>0.45</v>
      </c>
      <c r="J3690" s="9">
        <v>5450</v>
      </c>
      <c r="K3690" s="10">
        <f t="shared" si="28"/>
        <v>2452.5</v>
      </c>
      <c r="L3690" s="10">
        <f t="shared" si="29"/>
        <v>1103.625</v>
      </c>
      <c r="M3690" s="11">
        <v>0.45</v>
      </c>
      <c r="O3690" s="16"/>
      <c r="P3690" s="14"/>
      <c r="Q3690" s="12"/>
      <c r="R3690" s="13"/>
    </row>
    <row r="3691" spans="1:18" ht="15.75" customHeight="1">
      <c r="A3691" s="1"/>
      <c r="B3691" s="6" t="s">
        <v>14</v>
      </c>
      <c r="C3691" s="6">
        <v>1185732</v>
      </c>
      <c r="D3691" s="7">
        <v>44265</v>
      </c>
      <c r="E3691" s="6" t="s">
        <v>15</v>
      </c>
      <c r="F3691" s="6" t="s">
        <v>125</v>
      </c>
      <c r="G3691" s="6" t="s">
        <v>126</v>
      </c>
      <c r="H3691" s="6" t="s">
        <v>18</v>
      </c>
      <c r="I3691" s="8">
        <v>0.45</v>
      </c>
      <c r="J3691" s="9">
        <v>2500</v>
      </c>
      <c r="K3691" s="10">
        <f t="shared" si="28"/>
        <v>1125</v>
      </c>
      <c r="L3691" s="10">
        <f t="shared" si="29"/>
        <v>506.25</v>
      </c>
      <c r="M3691" s="11">
        <v>0.45</v>
      </c>
      <c r="O3691" s="16"/>
      <c r="P3691" s="14"/>
      <c r="Q3691" s="12"/>
      <c r="R3691" s="13"/>
    </row>
    <row r="3692" spans="1:18" ht="15.75" customHeight="1">
      <c r="A3692" s="1"/>
      <c r="B3692" s="6" t="s">
        <v>14</v>
      </c>
      <c r="C3692" s="6">
        <v>1185732</v>
      </c>
      <c r="D3692" s="7">
        <v>44265</v>
      </c>
      <c r="E3692" s="6" t="s">
        <v>15</v>
      </c>
      <c r="F3692" s="6" t="s">
        <v>125</v>
      </c>
      <c r="G3692" s="6" t="s">
        <v>126</v>
      </c>
      <c r="H3692" s="6" t="s">
        <v>19</v>
      </c>
      <c r="I3692" s="8">
        <v>0.35000000000000003</v>
      </c>
      <c r="J3692" s="9">
        <v>2750</v>
      </c>
      <c r="K3692" s="10">
        <f t="shared" si="28"/>
        <v>962.50000000000011</v>
      </c>
      <c r="L3692" s="10">
        <f t="shared" si="29"/>
        <v>336.875</v>
      </c>
      <c r="M3692" s="11">
        <v>0.35</v>
      </c>
      <c r="O3692" s="16"/>
      <c r="P3692" s="14"/>
      <c r="Q3692" s="12"/>
      <c r="R3692" s="13"/>
    </row>
    <row r="3693" spans="1:18" ht="15.75" customHeight="1">
      <c r="A3693" s="1"/>
      <c r="B3693" s="6" t="s">
        <v>14</v>
      </c>
      <c r="C3693" s="6">
        <v>1185732</v>
      </c>
      <c r="D3693" s="7">
        <v>44265</v>
      </c>
      <c r="E3693" s="6" t="s">
        <v>15</v>
      </c>
      <c r="F3693" s="6" t="s">
        <v>125</v>
      </c>
      <c r="G3693" s="6" t="s">
        <v>126</v>
      </c>
      <c r="H3693" s="6" t="s">
        <v>20</v>
      </c>
      <c r="I3693" s="8">
        <v>0.39999999999999997</v>
      </c>
      <c r="J3693" s="9">
        <v>1250</v>
      </c>
      <c r="K3693" s="10">
        <f t="shared" si="28"/>
        <v>499.99999999999994</v>
      </c>
      <c r="L3693" s="10">
        <f t="shared" si="29"/>
        <v>174.99999999999997</v>
      </c>
      <c r="M3693" s="11">
        <v>0.35</v>
      </c>
      <c r="O3693" s="16"/>
      <c r="P3693" s="14"/>
      <c r="Q3693" s="12"/>
      <c r="R3693" s="13"/>
    </row>
    <row r="3694" spans="1:18" ht="15.75" customHeight="1">
      <c r="A3694" s="1"/>
      <c r="B3694" s="6" t="s">
        <v>14</v>
      </c>
      <c r="C3694" s="6">
        <v>1185732</v>
      </c>
      <c r="D3694" s="7">
        <v>44265</v>
      </c>
      <c r="E3694" s="6" t="s">
        <v>15</v>
      </c>
      <c r="F3694" s="6" t="s">
        <v>125</v>
      </c>
      <c r="G3694" s="6" t="s">
        <v>126</v>
      </c>
      <c r="H3694" s="6" t="s">
        <v>21</v>
      </c>
      <c r="I3694" s="8">
        <v>0.55000000000000004</v>
      </c>
      <c r="J3694" s="9">
        <v>1750</v>
      </c>
      <c r="K3694" s="10">
        <f t="shared" si="28"/>
        <v>962.50000000000011</v>
      </c>
      <c r="L3694" s="10">
        <f t="shared" si="29"/>
        <v>336.875</v>
      </c>
      <c r="M3694" s="11">
        <v>0.35</v>
      </c>
      <c r="O3694" s="16"/>
      <c r="P3694" s="14"/>
      <c r="Q3694" s="12"/>
      <c r="R3694" s="13"/>
    </row>
    <row r="3695" spans="1:18" ht="15.75" customHeight="1">
      <c r="A3695" s="1"/>
      <c r="B3695" s="6" t="s">
        <v>14</v>
      </c>
      <c r="C3695" s="6">
        <v>1185732</v>
      </c>
      <c r="D3695" s="7">
        <v>44265</v>
      </c>
      <c r="E3695" s="6" t="s">
        <v>15</v>
      </c>
      <c r="F3695" s="6" t="s">
        <v>125</v>
      </c>
      <c r="G3695" s="6" t="s">
        <v>126</v>
      </c>
      <c r="H3695" s="6" t="s">
        <v>22</v>
      </c>
      <c r="I3695" s="8">
        <v>0.45</v>
      </c>
      <c r="J3695" s="9">
        <v>2750</v>
      </c>
      <c r="K3695" s="10">
        <f t="shared" si="28"/>
        <v>1237.5</v>
      </c>
      <c r="L3695" s="10">
        <f t="shared" si="29"/>
        <v>494.99999999999994</v>
      </c>
      <c r="M3695" s="11">
        <v>0.39999999999999997</v>
      </c>
      <c r="O3695" s="16"/>
      <c r="P3695" s="14"/>
      <c r="Q3695" s="12"/>
      <c r="R3695" s="13"/>
    </row>
    <row r="3696" spans="1:18" ht="15.75" customHeight="1">
      <c r="A3696" s="1"/>
      <c r="B3696" s="6" t="s">
        <v>14</v>
      </c>
      <c r="C3696" s="6">
        <v>1185732</v>
      </c>
      <c r="D3696" s="7">
        <v>44297</v>
      </c>
      <c r="E3696" s="6" t="s">
        <v>15</v>
      </c>
      <c r="F3696" s="6" t="s">
        <v>125</v>
      </c>
      <c r="G3696" s="6" t="s">
        <v>126</v>
      </c>
      <c r="H3696" s="6" t="s">
        <v>17</v>
      </c>
      <c r="I3696" s="8">
        <v>0.45</v>
      </c>
      <c r="J3696" s="9">
        <v>5250</v>
      </c>
      <c r="K3696" s="10">
        <f t="shared" si="28"/>
        <v>2362.5</v>
      </c>
      <c r="L3696" s="10">
        <f t="shared" si="29"/>
        <v>1063.125</v>
      </c>
      <c r="M3696" s="11">
        <v>0.45</v>
      </c>
      <c r="O3696" s="16"/>
      <c r="P3696" s="14"/>
      <c r="Q3696" s="12"/>
      <c r="R3696" s="13"/>
    </row>
    <row r="3697" spans="1:18" ht="15.75" customHeight="1">
      <c r="A3697" s="1"/>
      <c r="B3697" s="6" t="s">
        <v>14</v>
      </c>
      <c r="C3697" s="6">
        <v>1185732</v>
      </c>
      <c r="D3697" s="7">
        <v>44297</v>
      </c>
      <c r="E3697" s="6" t="s">
        <v>15</v>
      </c>
      <c r="F3697" s="6" t="s">
        <v>125</v>
      </c>
      <c r="G3697" s="6" t="s">
        <v>126</v>
      </c>
      <c r="H3697" s="6" t="s">
        <v>18</v>
      </c>
      <c r="I3697" s="8">
        <v>0.45</v>
      </c>
      <c r="J3697" s="9">
        <v>2250</v>
      </c>
      <c r="K3697" s="10">
        <f t="shared" si="28"/>
        <v>1012.5</v>
      </c>
      <c r="L3697" s="10">
        <f t="shared" si="29"/>
        <v>455.625</v>
      </c>
      <c r="M3697" s="11">
        <v>0.45</v>
      </c>
      <c r="O3697" s="16"/>
      <c r="P3697" s="14"/>
      <c r="Q3697" s="12"/>
      <c r="R3697" s="13"/>
    </row>
    <row r="3698" spans="1:18" ht="15.75" customHeight="1">
      <c r="A3698" s="1"/>
      <c r="B3698" s="6" t="s">
        <v>14</v>
      </c>
      <c r="C3698" s="6">
        <v>1185732</v>
      </c>
      <c r="D3698" s="7">
        <v>44297</v>
      </c>
      <c r="E3698" s="6" t="s">
        <v>15</v>
      </c>
      <c r="F3698" s="6" t="s">
        <v>125</v>
      </c>
      <c r="G3698" s="6" t="s">
        <v>126</v>
      </c>
      <c r="H3698" s="6" t="s">
        <v>19</v>
      </c>
      <c r="I3698" s="8">
        <v>0.35000000000000003</v>
      </c>
      <c r="J3698" s="9">
        <v>2250</v>
      </c>
      <c r="K3698" s="10">
        <f t="shared" si="28"/>
        <v>787.50000000000011</v>
      </c>
      <c r="L3698" s="10">
        <f t="shared" si="29"/>
        <v>275.625</v>
      </c>
      <c r="M3698" s="11">
        <v>0.35</v>
      </c>
      <c r="O3698" s="16"/>
      <c r="P3698" s="14"/>
      <c r="Q3698" s="12"/>
      <c r="R3698" s="13"/>
    </row>
    <row r="3699" spans="1:18" ht="15.75" customHeight="1">
      <c r="A3699" s="1"/>
      <c r="B3699" s="6" t="s">
        <v>14</v>
      </c>
      <c r="C3699" s="6">
        <v>1185732</v>
      </c>
      <c r="D3699" s="7">
        <v>44297</v>
      </c>
      <c r="E3699" s="6" t="s">
        <v>15</v>
      </c>
      <c r="F3699" s="6" t="s">
        <v>125</v>
      </c>
      <c r="G3699" s="6" t="s">
        <v>126</v>
      </c>
      <c r="H3699" s="6" t="s">
        <v>20</v>
      </c>
      <c r="I3699" s="8">
        <v>0.39999999999999997</v>
      </c>
      <c r="J3699" s="9">
        <v>1500</v>
      </c>
      <c r="K3699" s="10">
        <f t="shared" si="28"/>
        <v>600</v>
      </c>
      <c r="L3699" s="10">
        <f t="shared" si="29"/>
        <v>210</v>
      </c>
      <c r="M3699" s="11">
        <v>0.35</v>
      </c>
      <c r="O3699" s="16"/>
      <c r="P3699" s="14"/>
      <c r="Q3699" s="12"/>
      <c r="R3699" s="13"/>
    </row>
    <row r="3700" spans="1:18" ht="15.75" customHeight="1">
      <c r="A3700" s="1"/>
      <c r="B3700" s="6" t="s">
        <v>14</v>
      </c>
      <c r="C3700" s="6">
        <v>1185732</v>
      </c>
      <c r="D3700" s="7">
        <v>44297</v>
      </c>
      <c r="E3700" s="6" t="s">
        <v>15</v>
      </c>
      <c r="F3700" s="6" t="s">
        <v>125</v>
      </c>
      <c r="G3700" s="6" t="s">
        <v>126</v>
      </c>
      <c r="H3700" s="6" t="s">
        <v>21</v>
      </c>
      <c r="I3700" s="8">
        <v>0.55000000000000004</v>
      </c>
      <c r="J3700" s="9">
        <v>1500</v>
      </c>
      <c r="K3700" s="10">
        <f t="shared" si="28"/>
        <v>825.00000000000011</v>
      </c>
      <c r="L3700" s="10">
        <f t="shared" si="29"/>
        <v>288.75</v>
      </c>
      <c r="M3700" s="11">
        <v>0.35</v>
      </c>
      <c r="O3700" s="16"/>
      <c r="P3700" s="14"/>
      <c r="Q3700" s="12"/>
      <c r="R3700" s="13"/>
    </row>
    <row r="3701" spans="1:18" ht="15.75" customHeight="1">
      <c r="A3701" s="1"/>
      <c r="B3701" s="6" t="s">
        <v>14</v>
      </c>
      <c r="C3701" s="6">
        <v>1185732</v>
      </c>
      <c r="D3701" s="7">
        <v>44297</v>
      </c>
      <c r="E3701" s="6" t="s">
        <v>15</v>
      </c>
      <c r="F3701" s="6" t="s">
        <v>125</v>
      </c>
      <c r="G3701" s="6" t="s">
        <v>126</v>
      </c>
      <c r="H3701" s="6" t="s">
        <v>22</v>
      </c>
      <c r="I3701" s="8">
        <v>0.45</v>
      </c>
      <c r="J3701" s="9">
        <v>3000</v>
      </c>
      <c r="K3701" s="10">
        <f t="shared" si="28"/>
        <v>1350</v>
      </c>
      <c r="L3701" s="10">
        <f t="shared" si="29"/>
        <v>540</v>
      </c>
      <c r="M3701" s="11">
        <v>0.39999999999999997</v>
      </c>
      <c r="O3701" s="16"/>
      <c r="P3701" s="14"/>
      <c r="Q3701" s="12"/>
      <c r="R3701" s="13"/>
    </row>
    <row r="3702" spans="1:18" ht="15.75" customHeight="1">
      <c r="A3702" s="1"/>
      <c r="B3702" s="6" t="s">
        <v>14</v>
      </c>
      <c r="C3702" s="6">
        <v>1185732</v>
      </c>
      <c r="D3702" s="7">
        <v>44326</v>
      </c>
      <c r="E3702" s="6" t="s">
        <v>15</v>
      </c>
      <c r="F3702" s="6" t="s">
        <v>125</v>
      </c>
      <c r="G3702" s="6" t="s">
        <v>126</v>
      </c>
      <c r="H3702" s="6" t="s">
        <v>17</v>
      </c>
      <c r="I3702" s="8">
        <v>0.6</v>
      </c>
      <c r="J3702" s="9">
        <v>5700</v>
      </c>
      <c r="K3702" s="10">
        <f t="shared" si="28"/>
        <v>3420</v>
      </c>
      <c r="L3702" s="10">
        <f t="shared" si="29"/>
        <v>1539</v>
      </c>
      <c r="M3702" s="11">
        <v>0.45</v>
      </c>
      <c r="O3702" s="16"/>
      <c r="P3702" s="14"/>
      <c r="Q3702" s="12"/>
      <c r="R3702" s="13"/>
    </row>
    <row r="3703" spans="1:18" ht="15.75" customHeight="1">
      <c r="A3703" s="1"/>
      <c r="B3703" s="6" t="s">
        <v>14</v>
      </c>
      <c r="C3703" s="6">
        <v>1185732</v>
      </c>
      <c r="D3703" s="7">
        <v>44326</v>
      </c>
      <c r="E3703" s="6" t="s">
        <v>15</v>
      </c>
      <c r="F3703" s="6" t="s">
        <v>125</v>
      </c>
      <c r="G3703" s="6" t="s">
        <v>126</v>
      </c>
      <c r="H3703" s="6" t="s">
        <v>18</v>
      </c>
      <c r="I3703" s="8">
        <v>0.55000000000000004</v>
      </c>
      <c r="J3703" s="9">
        <v>2750</v>
      </c>
      <c r="K3703" s="10">
        <f t="shared" si="28"/>
        <v>1512.5000000000002</v>
      </c>
      <c r="L3703" s="10">
        <f t="shared" si="29"/>
        <v>680.62500000000011</v>
      </c>
      <c r="M3703" s="11">
        <v>0.45</v>
      </c>
      <c r="O3703" s="16"/>
      <c r="P3703" s="14"/>
      <c r="Q3703" s="12"/>
      <c r="R3703" s="13"/>
    </row>
    <row r="3704" spans="1:18" ht="15.75" customHeight="1">
      <c r="A3704" s="1"/>
      <c r="B3704" s="6" t="s">
        <v>14</v>
      </c>
      <c r="C3704" s="6">
        <v>1185732</v>
      </c>
      <c r="D3704" s="7">
        <v>44326</v>
      </c>
      <c r="E3704" s="6" t="s">
        <v>15</v>
      </c>
      <c r="F3704" s="6" t="s">
        <v>125</v>
      </c>
      <c r="G3704" s="6" t="s">
        <v>126</v>
      </c>
      <c r="H3704" s="6" t="s">
        <v>19</v>
      </c>
      <c r="I3704" s="8">
        <v>0.5</v>
      </c>
      <c r="J3704" s="9">
        <v>3000</v>
      </c>
      <c r="K3704" s="10">
        <f t="shared" si="28"/>
        <v>1500</v>
      </c>
      <c r="L3704" s="10">
        <f t="shared" si="29"/>
        <v>525</v>
      </c>
      <c r="M3704" s="11">
        <v>0.35</v>
      </c>
      <c r="O3704" s="16"/>
      <c r="P3704" s="14"/>
      <c r="Q3704" s="12"/>
      <c r="R3704" s="13"/>
    </row>
    <row r="3705" spans="1:18" ht="15.75" customHeight="1">
      <c r="A3705" s="1"/>
      <c r="B3705" s="6" t="s">
        <v>14</v>
      </c>
      <c r="C3705" s="6">
        <v>1185732</v>
      </c>
      <c r="D3705" s="7">
        <v>44326</v>
      </c>
      <c r="E3705" s="6" t="s">
        <v>15</v>
      </c>
      <c r="F3705" s="6" t="s">
        <v>125</v>
      </c>
      <c r="G3705" s="6" t="s">
        <v>126</v>
      </c>
      <c r="H3705" s="6" t="s">
        <v>20</v>
      </c>
      <c r="I3705" s="8">
        <v>0.5</v>
      </c>
      <c r="J3705" s="9">
        <v>2500</v>
      </c>
      <c r="K3705" s="10">
        <f t="shared" si="28"/>
        <v>1250</v>
      </c>
      <c r="L3705" s="10">
        <f t="shared" si="29"/>
        <v>437.5</v>
      </c>
      <c r="M3705" s="11">
        <v>0.35</v>
      </c>
      <c r="O3705" s="16"/>
      <c r="P3705" s="14"/>
      <c r="Q3705" s="12"/>
      <c r="R3705" s="13"/>
    </row>
    <row r="3706" spans="1:18" ht="15.75" customHeight="1">
      <c r="A3706" s="1"/>
      <c r="B3706" s="6" t="s">
        <v>14</v>
      </c>
      <c r="C3706" s="6">
        <v>1185732</v>
      </c>
      <c r="D3706" s="7">
        <v>44326</v>
      </c>
      <c r="E3706" s="6" t="s">
        <v>15</v>
      </c>
      <c r="F3706" s="6" t="s">
        <v>125</v>
      </c>
      <c r="G3706" s="6" t="s">
        <v>126</v>
      </c>
      <c r="H3706" s="6" t="s">
        <v>21</v>
      </c>
      <c r="I3706" s="8">
        <v>0.6</v>
      </c>
      <c r="J3706" s="9">
        <v>2750</v>
      </c>
      <c r="K3706" s="10">
        <f t="shared" si="28"/>
        <v>1650</v>
      </c>
      <c r="L3706" s="10">
        <f t="shared" si="29"/>
        <v>577.5</v>
      </c>
      <c r="M3706" s="11">
        <v>0.35</v>
      </c>
      <c r="O3706" s="16"/>
      <c r="P3706" s="14"/>
      <c r="Q3706" s="12"/>
      <c r="R3706" s="13"/>
    </row>
    <row r="3707" spans="1:18" ht="15.75" customHeight="1">
      <c r="A3707" s="1"/>
      <c r="B3707" s="6" t="s">
        <v>14</v>
      </c>
      <c r="C3707" s="6">
        <v>1185732</v>
      </c>
      <c r="D3707" s="7">
        <v>44326</v>
      </c>
      <c r="E3707" s="6" t="s">
        <v>15</v>
      </c>
      <c r="F3707" s="6" t="s">
        <v>125</v>
      </c>
      <c r="G3707" s="6" t="s">
        <v>126</v>
      </c>
      <c r="H3707" s="6" t="s">
        <v>22</v>
      </c>
      <c r="I3707" s="8">
        <v>0.65</v>
      </c>
      <c r="J3707" s="9">
        <v>4000</v>
      </c>
      <c r="K3707" s="10">
        <f t="shared" si="28"/>
        <v>2600</v>
      </c>
      <c r="L3707" s="10">
        <f t="shared" si="29"/>
        <v>1040</v>
      </c>
      <c r="M3707" s="11">
        <v>0.39999999999999997</v>
      </c>
      <c r="O3707" s="16"/>
      <c r="P3707" s="14"/>
      <c r="Q3707" s="12"/>
      <c r="R3707" s="13"/>
    </row>
    <row r="3708" spans="1:18" ht="15.75" customHeight="1">
      <c r="A3708" s="1"/>
      <c r="B3708" s="6" t="s">
        <v>14</v>
      </c>
      <c r="C3708" s="6">
        <v>1185732</v>
      </c>
      <c r="D3708" s="7">
        <v>44359</v>
      </c>
      <c r="E3708" s="6" t="s">
        <v>15</v>
      </c>
      <c r="F3708" s="6" t="s">
        <v>125</v>
      </c>
      <c r="G3708" s="6" t="s">
        <v>126</v>
      </c>
      <c r="H3708" s="6" t="s">
        <v>17</v>
      </c>
      <c r="I3708" s="8">
        <v>0.6</v>
      </c>
      <c r="J3708" s="9">
        <v>6500</v>
      </c>
      <c r="K3708" s="10">
        <f t="shared" si="28"/>
        <v>3900</v>
      </c>
      <c r="L3708" s="10">
        <f t="shared" si="29"/>
        <v>1755</v>
      </c>
      <c r="M3708" s="11">
        <v>0.45</v>
      </c>
      <c r="O3708" s="16"/>
      <c r="P3708" s="14"/>
      <c r="Q3708" s="12"/>
      <c r="R3708" s="13"/>
    </row>
    <row r="3709" spans="1:18" ht="15.75" customHeight="1">
      <c r="A3709" s="1"/>
      <c r="B3709" s="6" t="s">
        <v>14</v>
      </c>
      <c r="C3709" s="6">
        <v>1185732</v>
      </c>
      <c r="D3709" s="7">
        <v>44359</v>
      </c>
      <c r="E3709" s="6" t="s">
        <v>15</v>
      </c>
      <c r="F3709" s="6" t="s">
        <v>125</v>
      </c>
      <c r="G3709" s="6" t="s">
        <v>126</v>
      </c>
      <c r="H3709" s="6" t="s">
        <v>18</v>
      </c>
      <c r="I3709" s="8">
        <v>0.55000000000000004</v>
      </c>
      <c r="J3709" s="9">
        <v>4000</v>
      </c>
      <c r="K3709" s="10">
        <f t="shared" si="28"/>
        <v>2200</v>
      </c>
      <c r="L3709" s="10">
        <f t="shared" si="29"/>
        <v>990</v>
      </c>
      <c r="M3709" s="11">
        <v>0.45</v>
      </c>
      <c r="O3709" s="16"/>
      <c r="P3709" s="14"/>
      <c r="Q3709" s="12"/>
      <c r="R3709" s="13"/>
    </row>
    <row r="3710" spans="1:18" ht="15.75" customHeight="1">
      <c r="A3710" s="1"/>
      <c r="B3710" s="6" t="s">
        <v>14</v>
      </c>
      <c r="C3710" s="6">
        <v>1185732</v>
      </c>
      <c r="D3710" s="7">
        <v>44359</v>
      </c>
      <c r="E3710" s="6" t="s">
        <v>15</v>
      </c>
      <c r="F3710" s="6" t="s">
        <v>125</v>
      </c>
      <c r="G3710" s="6" t="s">
        <v>126</v>
      </c>
      <c r="H3710" s="6" t="s">
        <v>19</v>
      </c>
      <c r="I3710" s="8">
        <v>0.5</v>
      </c>
      <c r="J3710" s="9">
        <v>3250</v>
      </c>
      <c r="K3710" s="10">
        <f t="shared" si="28"/>
        <v>1625</v>
      </c>
      <c r="L3710" s="10">
        <f t="shared" si="29"/>
        <v>568.75</v>
      </c>
      <c r="M3710" s="11">
        <v>0.35</v>
      </c>
      <c r="O3710" s="16"/>
      <c r="P3710" s="14"/>
      <c r="Q3710" s="12"/>
      <c r="R3710" s="13"/>
    </row>
    <row r="3711" spans="1:18" ht="15.75" customHeight="1">
      <c r="A3711" s="1"/>
      <c r="B3711" s="6" t="s">
        <v>14</v>
      </c>
      <c r="C3711" s="6">
        <v>1185732</v>
      </c>
      <c r="D3711" s="7">
        <v>44359</v>
      </c>
      <c r="E3711" s="6" t="s">
        <v>15</v>
      </c>
      <c r="F3711" s="6" t="s">
        <v>125</v>
      </c>
      <c r="G3711" s="6" t="s">
        <v>126</v>
      </c>
      <c r="H3711" s="6" t="s">
        <v>20</v>
      </c>
      <c r="I3711" s="8">
        <v>0.5</v>
      </c>
      <c r="J3711" s="9">
        <v>3000</v>
      </c>
      <c r="K3711" s="10">
        <f t="shared" si="28"/>
        <v>1500</v>
      </c>
      <c r="L3711" s="10">
        <f t="shared" si="29"/>
        <v>525</v>
      </c>
      <c r="M3711" s="11">
        <v>0.35</v>
      </c>
      <c r="O3711" s="16"/>
      <c r="P3711" s="14"/>
      <c r="Q3711" s="12"/>
      <c r="R3711" s="13"/>
    </row>
    <row r="3712" spans="1:18" ht="15.75" customHeight="1">
      <c r="A3712" s="1"/>
      <c r="B3712" s="6" t="s">
        <v>14</v>
      </c>
      <c r="C3712" s="6">
        <v>1185732</v>
      </c>
      <c r="D3712" s="7">
        <v>44359</v>
      </c>
      <c r="E3712" s="6" t="s">
        <v>15</v>
      </c>
      <c r="F3712" s="6" t="s">
        <v>125</v>
      </c>
      <c r="G3712" s="6" t="s">
        <v>126</v>
      </c>
      <c r="H3712" s="6" t="s">
        <v>21</v>
      </c>
      <c r="I3712" s="8">
        <v>0.6</v>
      </c>
      <c r="J3712" s="9">
        <v>3000</v>
      </c>
      <c r="K3712" s="10">
        <f t="shared" si="28"/>
        <v>1800</v>
      </c>
      <c r="L3712" s="10">
        <f t="shared" si="29"/>
        <v>630</v>
      </c>
      <c r="M3712" s="11">
        <v>0.35</v>
      </c>
      <c r="O3712" s="16"/>
      <c r="P3712" s="14"/>
      <c r="Q3712" s="12"/>
      <c r="R3712" s="13"/>
    </row>
    <row r="3713" spans="1:18" ht="15.75" customHeight="1">
      <c r="A3713" s="1"/>
      <c r="B3713" s="6" t="s">
        <v>14</v>
      </c>
      <c r="C3713" s="6">
        <v>1185732</v>
      </c>
      <c r="D3713" s="7">
        <v>44359</v>
      </c>
      <c r="E3713" s="6" t="s">
        <v>15</v>
      </c>
      <c r="F3713" s="6" t="s">
        <v>125</v>
      </c>
      <c r="G3713" s="6" t="s">
        <v>126</v>
      </c>
      <c r="H3713" s="6" t="s">
        <v>22</v>
      </c>
      <c r="I3713" s="8">
        <v>0.65</v>
      </c>
      <c r="J3713" s="9">
        <v>4500</v>
      </c>
      <c r="K3713" s="10">
        <f t="shared" si="28"/>
        <v>2925</v>
      </c>
      <c r="L3713" s="10">
        <f t="shared" si="29"/>
        <v>1170</v>
      </c>
      <c r="M3713" s="11">
        <v>0.39999999999999997</v>
      </c>
      <c r="O3713" s="16"/>
      <c r="P3713" s="14"/>
      <c r="Q3713" s="12"/>
      <c r="R3713" s="13"/>
    </row>
    <row r="3714" spans="1:18" ht="15.75" customHeight="1">
      <c r="A3714" s="1"/>
      <c r="B3714" s="6" t="s">
        <v>14</v>
      </c>
      <c r="C3714" s="6">
        <v>1185732</v>
      </c>
      <c r="D3714" s="7">
        <v>44387</v>
      </c>
      <c r="E3714" s="6" t="s">
        <v>15</v>
      </c>
      <c r="F3714" s="6" t="s">
        <v>125</v>
      </c>
      <c r="G3714" s="6" t="s">
        <v>126</v>
      </c>
      <c r="H3714" s="6" t="s">
        <v>17</v>
      </c>
      <c r="I3714" s="8">
        <v>0.6</v>
      </c>
      <c r="J3714" s="9">
        <v>6750</v>
      </c>
      <c r="K3714" s="10">
        <f t="shared" si="28"/>
        <v>4050</v>
      </c>
      <c r="L3714" s="10">
        <f t="shared" si="29"/>
        <v>1822.5</v>
      </c>
      <c r="M3714" s="11">
        <v>0.45</v>
      </c>
      <c r="O3714" s="16"/>
      <c r="P3714" s="14"/>
      <c r="Q3714" s="12"/>
      <c r="R3714" s="13"/>
    </row>
    <row r="3715" spans="1:18" ht="15.75" customHeight="1">
      <c r="A3715" s="1"/>
      <c r="B3715" s="6" t="s">
        <v>14</v>
      </c>
      <c r="C3715" s="6">
        <v>1185732</v>
      </c>
      <c r="D3715" s="7">
        <v>44387</v>
      </c>
      <c r="E3715" s="6" t="s">
        <v>15</v>
      </c>
      <c r="F3715" s="6" t="s">
        <v>125</v>
      </c>
      <c r="G3715" s="6" t="s">
        <v>126</v>
      </c>
      <c r="H3715" s="6" t="s">
        <v>18</v>
      </c>
      <c r="I3715" s="8">
        <v>0.55000000000000004</v>
      </c>
      <c r="J3715" s="9">
        <v>4250</v>
      </c>
      <c r="K3715" s="10">
        <f t="shared" si="28"/>
        <v>2337.5</v>
      </c>
      <c r="L3715" s="10">
        <f t="shared" si="29"/>
        <v>1051.875</v>
      </c>
      <c r="M3715" s="11">
        <v>0.45</v>
      </c>
      <c r="O3715" s="16"/>
      <c r="P3715" s="14"/>
      <c r="Q3715" s="12"/>
      <c r="R3715" s="13"/>
    </row>
    <row r="3716" spans="1:18" ht="15.75" customHeight="1">
      <c r="A3716" s="1"/>
      <c r="B3716" s="6" t="s">
        <v>14</v>
      </c>
      <c r="C3716" s="6">
        <v>1185732</v>
      </c>
      <c r="D3716" s="7">
        <v>44387</v>
      </c>
      <c r="E3716" s="6" t="s">
        <v>15</v>
      </c>
      <c r="F3716" s="6" t="s">
        <v>125</v>
      </c>
      <c r="G3716" s="6" t="s">
        <v>126</v>
      </c>
      <c r="H3716" s="6" t="s">
        <v>19</v>
      </c>
      <c r="I3716" s="8">
        <v>0.5</v>
      </c>
      <c r="J3716" s="9">
        <v>3500</v>
      </c>
      <c r="K3716" s="10">
        <f t="shared" si="28"/>
        <v>1750</v>
      </c>
      <c r="L3716" s="10">
        <f t="shared" si="29"/>
        <v>612.5</v>
      </c>
      <c r="M3716" s="11">
        <v>0.35</v>
      </c>
      <c r="O3716" s="16"/>
      <c r="P3716" s="14"/>
      <c r="Q3716" s="12"/>
      <c r="R3716" s="13"/>
    </row>
    <row r="3717" spans="1:18" ht="15.75" customHeight="1">
      <c r="A3717" s="1"/>
      <c r="B3717" s="6" t="s">
        <v>14</v>
      </c>
      <c r="C3717" s="6">
        <v>1185732</v>
      </c>
      <c r="D3717" s="7">
        <v>44387</v>
      </c>
      <c r="E3717" s="6" t="s">
        <v>15</v>
      </c>
      <c r="F3717" s="6" t="s">
        <v>125</v>
      </c>
      <c r="G3717" s="6" t="s">
        <v>126</v>
      </c>
      <c r="H3717" s="6" t="s">
        <v>20</v>
      </c>
      <c r="I3717" s="8">
        <v>0.5</v>
      </c>
      <c r="J3717" s="9">
        <v>3000</v>
      </c>
      <c r="K3717" s="10">
        <f t="shared" si="28"/>
        <v>1500</v>
      </c>
      <c r="L3717" s="10">
        <f t="shared" si="29"/>
        <v>525</v>
      </c>
      <c r="M3717" s="11">
        <v>0.35</v>
      </c>
      <c r="O3717" s="16"/>
      <c r="P3717" s="14"/>
      <c r="Q3717" s="12"/>
      <c r="R3717" s="13"/>
    </row>
    <row r="3718" spans="1:18" ht="15.75" customHeight="1">
      <c r="A3718" s="1"/>
      <c r="B3718" s="6" t="s">
        <v>14</v>
      </c>
      <c r="C3718" s="6">
        <v>1185732</v>
      </c>
      <c r="D3718" s="7">
        <v>44387</v>
      </c>
      <c r="E3718" s="6" t="s">
        <v>15</v>
      </c>
      <c r="F3718" s="6" t="s">
        <v>125</v>
      </c>
      <c r="G3718" s="6" t="s">
        <v>126</v>
      </c>
      <c r="H3718" s="6" t="s">
        <v>21</v>
      </c>
      <c r="I3718" s="8">
        <v>0.6</v>
      </c>
      <c r="J3718" s="9">
        <v>3250</v>
      </c>
      <c r="K3718" s="10">
        <f t="shared" si="28"/>
        <v>1950</v>
      </c>
      <c r="L3718" s="10">
        <f t="shared" si="29"/>
        <v>682.5</v>
      </c>
      <c r="M3718" s="11">
        <v>0.35</v>
      </c>
      <c r="O3718" s="16"/>
      <c r="P3718" s="14"/>
      <c r="Q3718" s="12"/>
      <c r="R3718" s="13"/>
    </row>
    <row r="3719" spans="1:18" ht="15.75" customHeight="1">
      <c r="A3719" s="1"/>
      <c r="B3719" s="6" t="s">
        <v>14</v>
      </c>
      <c r="C3719" s="6">
        <v>1185732</v>
      </c>
      <c r="D3719" s="7">
        <v>44387</v>
      </c>
      <c r="E3719" s="6" t="s">
        <v>15</v>
      </c>
      <c r="F3719" s="6" t="s">
        <v>125</v>
      </c>
      <c r="G3719" s="6" t="s">
        <v>126</v>
      </c>
      <c r="H3719" s="6" t="s">
        <v>22</v>
      </c>
      <c r="I3719" s="8">
        <v>0.65</v>
      </c>
      <c r="J3719" s="9">
        <v>5000</v>
      </c>
      <c r="K3719" s="10">
        <f t="shared" si="28"/>
        <v>3250</v>
      </c>
      <c r="L3719" s="10">
        <f t="shared" si="29"/>
        <v>1300</v>
      </c>
      <c r="M3719" s="11">
        <v>0.39999999999999997</v>
      </c>
      <c r="O3719" s="16"/>
      <c r="P3719" s="14"/>
      <c r="Q3719" s="12"/>
      <c r="R3719" s="13"/>
    </row>
    <row r="3720" spans="1:18" ht="15.75" customHeight="1">
      <c r="A3720" s="1"/>
      <c r="B3720" s="6" t="s">
        <v>14</v>
      </c>
      <c r="C3720" s="6">
        <v>1185732</v>
      </c>
      <c r="D3720" s="7">
        <v>44419</v>
      </c>
      <c r="E3720" s="6" t="s">
        <v>15</v>
      </c>
      <c r="F3720" s="6" t="s">
        <v>125</v>
      </c>
      <c r="G3720" s="6" t="s">
        <v>126</v>
      </c>
      <c r="H3720" s="6" t="s">
        <v>17</v>
      </c>
      <c r="I3720" s="8">
        <v>0.6</v>
      </c>
      <c r="J3720" s="9">
        <v>6500</v>
      </c>
      <c r="K3720" s="10">
        <f t="shared" si="28"/>
        <v>3900</v>
      </c>
      <c r="L3720" s="10">
        <f t="shared" si="29"/>
        <v>1755</v>
      </c>
      <c r="M3720" s="11">
        <v>0.45</v>
      </c>
      <c r="O3720" s="16"/>
      <c r="P3720" s="14"/>
      <c r="Q3720" s="12"/>
      <c r="R3720" s="13"/>
    </row>
    <row r="3721" spans="1:18" ht="15.75" customHeight="1">
      <c r="A3721" s="1"/>
      <c r="B3721" s="6" t="s">
        <v>14</v>
      </c>
      <c r="C3721" s="6">
        <v>1185732</v>
      </c>
      <c r="D3721" s="7">
        <v>44419</v>
      </c>
      <c r="E3721" s="6" t="s">
        <v>15</v>
      </c>
      <c r="F3721" s="6" t="s">
        <v>125</v>
      </c>
      <c r="G3721" s="6" t="s">
        <v>126</v>
      </c>
      <c r="H3721" s="6" t="s">
        <v>18</v>
      </c>
      <c r="I3721" s="8">
        <v>0.55000000000000004</v>
      </c>
      <c r="J3721" s="9">
        <v>4250</v>
      </c>
      <c r="K3721" s="10">
        <f t="shared" si="28"/>
        <v>2337.5</v>
      </c>
      <c r="L3721" s="10">
        <f t="shared" si="29"/>
        <v>1051.875</v>
      </c>
      <c r="M3721" s="11">
        <v>0.45</v>
      </c>
      <c r="O3721" s="16"/>
      <c r="P3721" s="14"/>
      <c r="Q3721" s="12"/>
      <c r="R3721" s="13"/>
    </row>
    <row r="3722" spans="1:18" ht="15.75" customHeight="1">
      <c r="A3722" s="1"/>
      <c r="B3722" s="6" t="s">
        <v>14</v>
      </c>
      <c r="C3722" s="6">
        <v>1185732</v>
      </c>
      <c r="D3722" s="7">
        <v>44419</v>
      </c>
      <c r="E3722" s="6" t="s">
        <v>15</v>
      </c>
      <c r="F3722" s="6" t="s">
        <v>125</v>
      </c>
      <c r="G3722" s="6" t="s">
        <v>126</v>
      </c>
      <c r="H3722" s="6" t="s">
        <v>19</v>
      </c>
      <c r="I3722" s="8">
        <v>0.5</v>
      </c>
      <c r="J3722" s="9">
        <v>3500</v>
      </c>
      <c r="K3722" s="10">
        <f t="shared" si="28"/>
        <v>1750</v>
      </c>
      <c r="L3722" s="10">
        <f t="shared" si="29"/>
        <v>612.5</v>
      </c>
      <c r="M3722" s="11">
        <v>0.35</v>
      </c>
      <c r="O3722" s="16"/>
      <c r="P3722" s="14"/>
      <c r="Q3722" s="12"/>
      <c r="R3722" s="13"/>
    </row>
    <row r="3723" spans="1:18" ht="15.75" customHeight="1">
      <c r="A3723" s="1"/>
      <c r="B3723" s="6" t="s">
        <v>14</v>
      </c>
      <c r="C3723" s="6">
        <v>1185732</v>
      </c>
      <c r="D3723" s="7">
        <v>44419</v>
      </c>
      <c r="E3723" s="6" t="s">
        <v>15</v>
      </c>
      <c r="F3723" s="6" t="s">
        <v>125</v>
      </c>
      <c r="G3723" s="6" t="s">
        <v>126</v>
      </c>
      <c r="H3723" s="6" t="s">
        <v>20</v>
      </c>
      <c r="I3723" s="8">
        <v>0.5</v>
      </c>
      <c r="J3723" s="9">
        <v>2500</v>
      </c>
      <c r="K3723" s="10">
        <f t="shared" si="28"/>
        <v>1250</v>
      </c>
      <c r="L3723" s="10">
        <f t="shared" si="29"/>
        <v>437.5</v>
      </c>
      <c r="M3723" s="11">
        <v>0.35</v>
      </c>
      <c r="O3723" s="16"/>
      <c r="P3723" s="14"/>
      <c r="Q3723" s="12"/>
      <c r="R3723" s="13"/>
    </row>
    <row r="3724" spans="1:18" ht="15.75" customHeight="1">
      <c r="A3724" s="1"/>
      <c r="B3724" s="6" t="s">
        <v>14</v>
      </c>
      <c r="C3724" s="6">
        <v>1185732</v>
      </c>
      <c r="D3724" s="7">
        <v>44419</v>
      </c>
      <c r="E3724" s="6" t="s">
        <v>15</v>
      </c>
      <c r="F3724" s="6" t="s">
        <v>125</v>
      </c>
      <c r="G3724" s="6" t="s">
        <v>126</v>
      </c>
      <c r="H3724" s="6" t="s">
        <v>21</v>
      </c>
      <c r="I3724" s="8">
        <v>0.6</v>
      </c>
      <c r="J3724" s="9">
        <v>2250</v>
      </c>
      <c r="K3724" s="10">
        <f t="shared" si="28"/>
        <v>1350</v>
      </c>
      <c r="L3724" s="10">
        <f t="shared" si="29"/>
        <v>472.49999999999994</v>
      </c>
      <c r="M3724" s="11">
        <v>0.35</v>
      </c>
      <c r="O3724" s="16"/>
      <c r="P3724" s="14"/>
      <c r="Q3724" s="12"/>
      <c r="R3724" s="13"/>
    </row>
    <row r="3725" spans="1:18" ht="15.75" customHeight="1">
      <c r="A3725" s="1"/>
      <c r="B3725" s="6" t="s">
        <v>14</v>
      </c>
      <c r="C3725" s="6">
        <v>1185732</v>
      </c>
      <c r="D3725" s="7">
        <v>44419</v>
      </c>
      <c r="E3725" s="6" t="s">
        <v>15</v>
      </c>
      <c r="F3725" s="6" t="s">
        <v>125</v>
      </c>
      <c r="G3725" s="6" t="s">
        <v>126</v>
      </c>
      <c r="H3725" s="6" t="s">
        <v>22</v>
      </c>
      <c r="I3725" s="8">
        <v>0.65</v>
      </c>
      <c r="J3725" s="9">
        <v>4000</v>
      </c>
      <c r="K3725" s="10">
        <f t="shared" si="28"/>
        <v>2600</v>
      </c>
      <c r="L3725" s="10">
        <f t="shared" si="29"/>
        <v>1040</v>
      </c>
      <c r="M3725" s="11">
        <v>0.39999999999999997</v>
      </c>
      <c r="O3725" s="16"/>
      <c r="P3725" s="14"/>
      <c r="Q3725" s="12"/>
      <c r="R3725" s="13"/>
    </row>
    <row r="3726" spans="1:18" ht="15.75" customHeight="1">
      <c r="A3726" s="1"/>
      <c r="B3726" s="6" t="s">
        <v>14</v>
      </c>
      <c r="C3726" s="6">
        <v>1185732</v>
      </c>
      <c r="D3726" s="7">
        <v>44449</v>
      </c>
      <c r="E3726" s="6" t="s">
        <v>15</v>
      </c>
      <c r="F3726" s="6" t="s">
        <v>125</v>
      </c>
      <c r="G3726" s="6" t="s">
        <v>126</v>
      </c>
      <c r="H3726" s="6" t="s">
        <v>17</v>
      </c>
      <c r="I3726" s="8">
        <v>0.6</v>
      </c>
      <c r="J3726" s="9">
        <v>5250</v>
      </c>
      <c r="K3726" s="10">
        <f t="shared" si="28"/>
        <v>3150</v>
      </c>
      <c r="L3726" s="10">
        <f t="shared" si="29"/>
        <v>1417.5</v>
      </c>
      <c r="M3726" s="11">
        <v>0.45</v>
      </c>
      <c r="O3726" s="16"/>
      <c r="P3726" s="14"/>
      <c r="Q3726" s="12"/>
      <c r="R3726" s="13"/>
    </row>
    <row r="3727" spans="1:18" ht="15.75" customHeight="1">
      <c r="A3727" s="1"/>
      <c r="B3727" s="6" t="s">
        <v>14</v>
      </c>
      <c r="C3727" s="6">
        <v>1185732</v>
      </c>
      <c r="D3727" s="7">
        <v>44449</v>
      </c>
      <c r="E3727" s="6" t="s">
        <v>15</v>
      </c>
      <c r="F3727" s="6" t="s">
        <v>125</v>
      </c>
      <c r="G3727" s="6" t="s">
        <v>126</v>
      </c>
      <c r="H3727" s="6" t="s">
        <v>18</v>
      </c>
      <c r="I3727" s="8">
        <v>0.55000000000000004</v>
      </c>
      <c r="J3727" s="9">
        <v>3250</v>
      </c>
      <c r="K3727" s="10">
        <f t="shared" si="28"/>
        <v>1787.5000000000002</v>
      </c>
      <c r="L3727" s="10">
        <f t="shared" si="29"/>
        <v>804.37500000000011</v>
      </c>
      <c r="M3727" s="11">
        <v>0.45</v>
      </c>
      <c r="O3727" s="16"/>
      <c r="P3727" s="14"/>
      <c r="Q3727" s="12"/>
      <c r="R3727" s="13"/>
    </row>
    <row r="3728" spans="1:18" ht="15.75" customHeight="1">
      <c r="A3728" s="1"/>
      <c r="B3728" s="6" t="s">
        <v>14</v>
      </c>
      <c r="C3728" s="6">
        <v>1185732</v>
      </c>
      <c r="D3728" s="7">
        <v>44449</v>
      </c>
      <c r="E3728" s="6" t="s">
        <v>15</v>
      </c>
      <c r="F3728" s="6" t="s">
        <v>125</v>
      </c>
      <c r="G3728" s="6" t="s">
        <v>126</v>
      </c>
      <c r="H3728" s="6" t="s">
        <v>19</v>
      </c>
      <c r="I3728" s="8">
        <v>0.5</v>
      </c>
      <c r="J3728" s="9">
        <v>2250</v>
      </c>
      <c r="K3728" s="10">
        <f t="shared" si="28"/>
        <v>1125</v>
      </c>
      <c r="L3728" s="10">
        <f t="shared" si="29"/>
        <v>393.75</v>
      </c>
      <c r="M3728" s="11">
        <v>0.35</v>
      </c>
      <c r="O3728" s="16"/>
      <c r="P3728" s="14"/>
      <c r="Q3728" s="12"/>
      <c r="R3728" s="13"/>
    </row>
    <row r="3729" spans="1:18" ht="15.75" customHeight="1">
      <c r="A3729" s="1"/>
      <c r="B3729" s="6" t="s">
        <v>14</v>
      </c>
      <c r="C3729" s="6">
        <v>1185732</v>
      </c>
      <c r="D3729" s="7">
        <v>44449</v>
      </c>
      <c r="E3729" s="6" t="s">
        <v>15</v>
      </c>
      <c r="F3729" s="6" t="s">
        <v>125</v>
      </c>
      <c r="G3729" s="6" t="s">
        <v>126</v>
      </c>
      <c r="H3729" s="6" t="s">
        <v>20</v>
      </c>
      <c r="I3729" s="8">
        <v>0.5</v>
      </c>
      <c r="J3729" s="9">
        <v>2000</v>
      </c>
      <c r="K3729" s="10">
        <f t="shared" si="28"/>
        <v>1000</v>
      </c>
      <c r="L3729" s="10">
        <f t="shared" si="29"/>
        <v>350</v>
      </c>
      <c r="M3729" s="11">
        <v>0.35</v>
      </c>
      <c r="O3729" s="16"/>
      <c r="P3729" s="14"/>
      <c r="Q3729" s="12"/>
      <c r="R3729" s="13"/>
    </row>
    <row r="3730" spans="1:18" ht="15.75" customHeight="1">
      <c r="A3730" s="1"/>
      <c r="B3730" s="6" t="s">
        <v>14</v>
      </c>
      <c r="C3730" s="6">
        <v>1185732</v>
      </c>
      <c r="D3730" s="7">
        <v>44449</v>
      </c>
      <c r="E3730" s="6" t="s">
        <v>15</v>
      </c>
      <c r="F3730" s="6" t="s">
        <v>125</v>
      </c>
      <c r="G3730" s="6" t="s">
        <v>126</v>
      </c>
      <c r="H3730" s="6" t="s">
        <v>21</v>
      </c>
      <c r="I3730" s="8">
        <v>0.6</v>
      </c>
      <c r="J3730" s="9">
        <v>2000</v>
      </c>
      <c r="K3730" s="10">
        <f t="shared" si="28"/>
        <v>1200</v>
      </c>
      <c r="L3730" s="10">
        <f t="shared" si="29"/>
        <v>420</v>
      </c>
      <c r="M3730" s="11">
        <v>0.35</v>
      </c>
      <c r="O3730" s="16"/>
      <c r="P3730" s="14"/>
      <c r="Q3730" s="12"/>
      <c r="R3730" s="13"/>
    </row>
    <row r="3731" spans="1:18" ht="15.75" customHeight="1">
      <c r="A3731" s="1"/>
      <c r="B3731" s="6" t="s">
        <v>14</v>
      </c>
      <c r="C3731" s="6">
        <v>1185732</v>
      </c>
      <c r="D3731" s="7">
        <v>44449</v>
      </c>
      <c r="E3731" s="6" t="s">
        <v>15</v>
      </c>
      <c r="F3731" s="6" t="s">
        <v>125</v>
      </c>
      <c r="G3731" s="6" t="s">
        <v>126</v>
      </c>
      <c r="H3731" s="6" t="s">
        <v>22</v>
      </c>
      <c r="I3731" s="8">
        <v>0.65</v>
      </c>
      <c r="J3731" s="9">
        <v>3000</v>
      </c>
      <c r="K3731" s="10">
        <f t="shared" si="28"/>
        <v>1950</v>
      </c>
      <c r="L3731" s="10">
        <f t="shared" si="29"/>
        <v>779.99999999999989</v>
      </c>
      <c r="M3731" s="11">
        <v>0.39999999999999997</v>
      </c>
      <c r="O3731" s="16"/>
      <c r="P3731" s="14"/>
      <c r="Q3731" s="12"/>
      <c r="R3731" s="13"/>
    </row>
    <row r="3732" spans="1:18" ht="15.75" customHeight="1">
      <c r="A3732" s="1"/>
      <c r="B3732" s="6" t="s">
        <v>14</v>
      </c>
      <c r="C3732" s="6">
        <v>1185732</v>
      </c>
      <c r="D3732" s="7">
        <v>44481</v>
      </c>
      <c r="E3732" s="6" t="s">
        <v>15</v>
      </c>
      <c r="F3732" s="6" t="s">
        <v>125</v>
      </c>
      <c r="G3732" s="6" t="s">
        <v>126</v>
      </c>
      <c r="H3732" s="6" t="s">
        <v>17</v>
      </c>
      <c r="I3732" s="8">
        <v>0.65</v>
      </c>
      <c r="J3732" s="9">
        <v>4750</v>
      </c>
      <c r="K3732" s="10">
        <f t="shared" si="28"/>
        <v>3087.5</v>
      </c>
      <c r="L3732" s="10">
        <f t="shared" si="29"/>
        <v>1389.375</v>
      </c>
      <c r="M3732" s="11">
        <v>0.45</v>
      </c>
      <c r="O3732" s="16"/>
      <c r="P3732" s="14"/>
      <c r="Q3732" s="12"/>
      <c r="R3732" s="13"/>
    </row>
    <row r="3733" spans="1:18" ht="15.75" customHeight="1">
      <c r="A3733" s="1"/>
      <c r="B3733" s="6" t="s">
        <v>14</v>
      </c>
      <c r="C3733" s="6">
        <v>1185732</v>
      </c>
      <c r="D3733" s="7">
        <v>44481</v>
      </c>
      <c r="E3733" s="6" t="s">
        <v>15</v>
      </c>
      <c r="F3733" s="6" t="s">
        <v>125</v>
      </c>
      <c r="G3733" s="6" t="s">
        <v>126</v>
      </c>
      <c r="H3733" s="6" t="s">
        <v>18</v>
      </c>
      <c r="I3733" s="8">
        <v>0.60000000000000009</v>
      </c>
      <c r="J3733" s="9">
        <v>3000</v>
      </c>
      <c r="K3733" s="10">
        <f t="shared" si="28"/>
        <v>1800.0000000000002</v>
      </c>
      <c r="L3733" s="10">
        <f t="shared" si="29"/>
        <v>810.00000000000011</v>
      </c>
      <c r="M3733" s="11">
        <v>0.45</v>
      </c>
      <c r="O3733" s="16"/>
      <c r="P3733" s="14"/>
      <c r="Q3733" s="12"/>
      <c r="R3733" s="13"/>
    </row>
    <row r="3734" spans="1:18" ht="15.75" customHeight="1">
      <c r="A3734" s="1"/>
      <c r="B3734" s="6" t="s">
        <v>14</v>
      </c>
      <c r="C3734" s="6">
        <v>1185732</v>
      </c>
      <c r="D3734" s="7">
        <v>44481</v>
      </c>
      <c r="E3734" s="6" t="s">
        <v>15</v>
      </c>
      <c r="F3734" s="6" t="s">
        <v>125</v>
      </c>
      <c r="G3734" s="6" t="s">
        <v>126</v>
      </c>
      <c r="H3734" s="6" t="s">
        <v>19</v>
      </c>
      <c r="I3734" s="8">
        <v>0.60000000000000009</v>
      </c>
      <c r="J3734" s="9">
        <v>2000</v>
      </c>
      <c r="K3734" s="10">
        <f t="shared" si="28"/>
        <v>1200.0000000000002</v>
      </c>
      <c r="L3734" s="10">
        <f t="shared" si="29"/>
        <v>420.00000000000006</v>
      </c>
      <c r="M3734" s="11">
        <v>0.35</v>
      </c>
      <c r="O3734" s="16"/>
      <c r="P3734" s="14"/>
      <c r="Q3734" s="12"/>
      <c r="R3734" s="13"/>
    </row>
    <row r="3735" spans="1:18" ht="15.75" customHeight="1">
      <c r="A3735" s="1"/>
      <c r="B3735" s="6" t="s">
        <v>14</v>
      </c>
      <c r="C3735" s="6">
        <v>1185732</v>
      </c>
      <c r="D3735" s="7">
        <v>44481</v>
      </c>
      <c r="E3735" s="6" t="s">
        <v>15</v>
      </c>
      <c r="F3735" s="6" t="s">
        <v>125</v>
      </c>
      <c r="G3735" s="6" t="s">
        <v>126</v>
      </c>
      <c r="H3735" s="6" t="s">
        <v>20</v>
      </c>
      <c r="I3735" s="8">
        <v>0.60000000000000009</v>
      </c>
      <c r="J3735" s="9">
        <v>1750</v>
      </c>
      <c r="K3735" s="10">
        <f t="shared" si="28"/>
        <v>1050.0000000000002</v>
      </c>
      <c r="L3735" s="10">
        <f t="shared" si="29"/>
        <v>367.50000000000006</v>
      </c>
      <c r="M3735" s="11">
        <v>0.35</v>
      </c>
      <c r="O3735" s="16"/>
      <c r="P3735" s="14"/>
      <c r="Q3735" s="12"/>
      <c r="R3735" s="13"/>
    </row>
    <row r="3736" spans="1:18" ht="15.75" customHeight="1">
      <c r="A3736" s="1"/>
      <c r="B3736" s="6" t="s">
        <v>14</v>
      </c>
      <c r="C3736" s="6">
        <v>1185732</v>
      </c>
      <c r="D3736" s="7">
        <v>44481</v>
      </c>
      <c r="E3736" s="6" t="s">
        <v>15</v>
      </c>
      <c r="F3736" s="6" t="s">
        <v>125</v>
      </c>
      <c r="G3736" s="6" t="s">
        <v>126</v>
      </c>
      <c r="H3736" s="6" t="s">
        <v>21</v>
      </c>
      <c r="I3736" s="8">
        <v>0.70000000000000007</v>
      </c>
      <c r="J3736" s="9">
        <v>1750</v>
      </c>
      <c r="K3736" s="10">
        <f t="shared" si="28"/>
        <v>1225.0000000000002</v>
      </c>
      <c r="L3736" s="10">
        <f t="shared" si="29"/>
        <v>428.75000000000006</v>
      </c>
      <c r="M3736" s="11">
        <v>0.35</v>
      </c>
      <c r="O3736" s="16"/>
      <c r="P3736" s="14"/>
      <c r="Q3736" s="12"/>
      <c r="R3736" s="13"/>
    </row>
    <row r="3737" spans="1:18" ht="15.75" customHeight="1">
      <c r="A3737" s="1"/>
      <c r="B3737" s="6" t="s">
        <v>14</v>
      </c>
      <c r="C3737" s="6">
        <v>1185732</v>
      </c>
      <c r="D3737" s="7">
        <v>44481</v>
      </c>
      <c r="E3737" s="6" t="s">
        <v>15</v>
      </c>
      <c r="F3737" s="6" t="s">
        <v>125</v>
      </c>
      <c r="G3737" s="6" t="s">
        <v>126</v>
      </c>
      <c r="H3737" s="6" t="s">
        <v>22</v>
      </c>
      <c r="I3737" s="8">
        <v>0.75</v>
      </c>
      <c r="J3737" s="9">
        <v>3000</v>
      </c>
      <c r="K3737" s="10">
        <f t="shared" si="28"/>
        <v>2250</v>
      </c>
      <c r="L3737" s="10">
        <f t="shared" si="29"/>
        <v>899.99999999999989</v>
      </c>
      <c r="M3737" s="11">
        <v>0.39999999999999997</v>
      </c>
      <c r="O3737" s="16"/>
      <c r="P3737" s="14"/>
      <c r="Q3737" s="12"/>
      <c r="R3737" s="13"/>
    </row>
    <row r="3738" spans="1:18" ht="15.75" customHeight="1">
      <c r="A3738" s="1"/>
      <c r="B3738" s="6" t="s">
        <v>14</v>
      </c>
      <c r="C3738" s="6">
        <v>1185732</v>
      </c>
      <c r="D3738" s="7">
        <v>44511</v>
      </c>
      <c r="E3738" s="6" t="s">
        <v>15</v>
      </c>
      <c r="F3738" s="6" t="s">
        <v>125</v>
      </c>
      <c r="G3738" s="6" t="s">
        <v>126</v>
      </c>
      <c r="H3738" s="6" t="s">
        <v>17</v>
      </c>
      <c r="I3738" s="8">
        <v>0.70000000000000007</v>
      </c>
      <c r="J3738" s="9">
        <v>4500</v>
      </c>
      <c r="K3738" s="10">
        <f t="shared" si="28"/>
        <v>3150.0000000000005</v>
      </c>
      <c r="L3738" s="10">
        <f t="shared" si="29"/>
        <v>1417.5000000000002</v>
      </c>
      <c r="M3738" s="11">
        <v>0.45</v>
      </c>
      <c r="O3738" s="16"/>
      <c r="P3738" s="14"/>
      <c r="Q3738" s="12"/>
      <c r="R3738" s="13"/>
    </row>
    <row r="3739" spans="1:18" ht="15.75" customHeight="1">
      <c r="A3739" s="1"/>
      <c r="B3739" s="6" t="s">
        <v>14</v>
      </c>
      <c r="C3739" s="6">
        <v>1185732</v>
      </c>
      <c r="D3739" s="7">
        <v>44511</v>
      </c>
      <c r="E3739" s="6" t="s">
        <v>15</v>
      </c>
      <c r="F3739" s="6" t="s">
        <v>125</v>
      </c>
      <c r="G3739" s="6" t="s">
        <v>126</v>
      </c>
      <c r="H3739" s="6" t="s">
        <v>18</v>
      </c>
      <c r="I3739" s="8">
        <v>0.60000000000000009</v>
      </c>
      <c r="J3739" s="9">
        <v>3250</v>
      </c>
      <c r="K3739" s="10">
        <f t="shared" si="28"/>
        <v>1950.0000000000002</v>
      </c>
      <c r="L3739" s="10">
        <f t="shared" si="29"/>
        <v>877.50000000000011</v>
      </c>
      <c r="M3739" s="11">
        <v>0.45</v>
      </c>
      <c r="O3739" s="16"/>
      <c r="P3739" s="14"/>
      <c r="Q3739" s="12"/>
      <c r="R3739" s="13"/>
    </row>
    <row r="3740" spans="1:18" ht="15.75" customHeight="1">
      <c r="A3740" s="1"/>
      <c r="B3740" s="6" t="s">
        <v>14</v>
      </c>
      <c r="C3740" s="6">
        <v>1185732</v>
      </c>
      <c r="D3740" s="7">
        <v>44511</v>
      </c>
      <c r="E3740" s="6" t="s">
        <v>15</v>
      </c>
      <c r="F3740" s="6" t="s">
        <v>125</v>
      </c>
      <c r="G3740" s="6" t="s">
        <v>126</v>
      </c>
      <c r="H3740" s="6" t="s">
        <v>19</v>
      </c>
      <c r="I3740" s="8">
        <v>0.60000000000000009</v>
      </c>
      <c r="J3740" s="9">
        <v>3200</v>
      </c>
      <c r="K3740" s="10">
        <f t="shared" si="28"/>
        <v>1920.0000000000002</v>
      </c>
      <c r="L3740" s="10">
        <f t="shared" si="29"/>
        <v>672</v>
      </c>
      <c r="M3740" s="11">
        <v>0.35</v>
      </c>
      <c r="O3740" s="16"/>
      <c r="P3740" s="14"/>
      <c r="Q3740" s="12"/>
      <c r="R3740" s="13"/>
    </row>
    <row r="3741" spans="1:18" ht="15.75" customHeight="1">
      <c r="A3741" s="1"/>
      <c r="B3741" s="6" t="s">
        <v>14</v>
      </c>
      <c r="C3741" s="6">
        <v>1185732</v>
      </c>
      <c r="D3741" s="7">
        <v>44511</v>
      </c>
      <c r="E3741" s="6" t="s">
        <v>15</v>
      </c>
      <c r="F3741" s="6" t="s">
        <v>125</v>
      </c>
      <c r="G3741" s="6" t="s">
        <v>126</v>
      </c>
      <c r="H3741" s="6" t="s">
        <v>20</v>
      </c>
      <c r="I3741" s="8">
        <v>0.60000000000000009</v>
      </c>
      <c r="J3741" s="9">
        <v>3000</v>
      </c>
      <c r="K3741" s="10">
        <f t="shared" si="28"/>
        <v>1800.0000000000002</v>
      </c>
      <c r="L3741" s="10">
        <f t="shared" si="29"/>
        <v>630</v>
      </c>
      <c r="M3741" s="11">
        <v>0.35</v>
      </c>
      <c r="O3741" s="16"/>
      <c r="P3741" s="14"/>
      <c r="Q3741" s="12"/>
      <c r="R3741" s="13"/>
    </row>
    <row r="3742" spans="1:18" ht="15.75" customHeight="1">
      <c r="A3742" s="1"/>
      <c r="B3742" s="6" t="s">
        <v>14</v>
      </c>
      <c r="C3742" s="6">
        <v>1185732</v>
      </c>
      <c r="D3742" s="7">
        <v>44511</v>
      </c>
      <c r="E3742" s="6" t="s">
        <v>15</v>
      </c>
      <c r="F3742" s="6" t="s">
        <v>125</v>
      </c>
      <c r="G3742" s="6" t="s">
        <v>126</v>
      </c>
      <c r="H3742" s="6" t="s">
        <v>21</v>
      </c>
      <c r="I3742" s="8">
        <v>0.70000000000000007</v>
      </c>
      <c r="J3742" s="9">
        <v>2750</v>
      </c>
      <c r="K3742" s="10">
        <f t="shared" si="28"/>
        <v>1925.0000000000002</v>
      </c>
      <c r="L3742" s="10">
        <f t="shared" si="29"/>
        <v>673.75</v>
      </c>
      <c r="M3742" s="11">
        <v>0.35</v>
      </c>
      <c r="O3742" s="16"/>
      <c r="P3742" s="14"/>
      <c r="Q3742" s="12"/>
      <c r="R3742" s="13"/>
    </row>
    <row r="3743" spans="1:18" ht="15.75" customHeight="1">
      <c r="A3743" s="1"/>
      <c r="B3743" s="6" t="s">
        <v>14</v>
      </c>
      <c r="C3743" s="6">
        <v>1185732</v>
      </c>
      <c r="D3743" s="7">
        <v>44511</v>
      </c>
      <c r="E3743" s="6" t="s">
        <v>15</v>
      </c>
      <c r="F3743" s="6" t="s">
        <v>125</v>
      </c>
      <c r="G3743" s="6" t="s">
        <v>126</v>
      </c>
      <c r="H3743" s="6" t="s">
        <v>22</v>
      </c>
      <c r="I3743" s="8">
        <v>0.75</v>
      </c>
      <c r="J3743" s="9">
        <v>3750</v>
      </c>
      <c r="K3743" s="10">
        <f t="shared" si="28"/>
        <v>2812.5</v>
      </c>
      <c r="L3743" s="10">
        <f t="shared" si="29"/>
        <v>1125</v>
      </c>
      <c r="M3743" s="11">
        <v>0.39999999999999997</v>
      </c>
      <c r="O3743" s="16"/>
      <c r="P3743" s="14"/>
      <c r="Q3743" s="12"/>
      <c r="R3743" s="13"/>
    </row>
    <row r="3744" spans="1:18" ht="15.75" customHeight="1">
      <c r="A3744" s="1"/>
      <c r="B3744" s="6" t="s">
        <v>14</v>
      </c>
      <c r="C3744" s="6">
        <v>1185732</v>
      </c>
      <c r="D3744" s="7">
        <v>44540</v>
      </c>
      <c r="E3744" s="6" t="s">
        <v>15</v>
      </c>
      <c r="F3744" s="6" t="s">
        <v>125</v>
      </c>
      <c r="G3744" s="6" t="s">
        <v>126</v>
      </c>
      <c r="H3744" s="6" t="s">
        <v>17</v>
      </c>
      <c r="I3744" s="8">
        <v>0.70000000000000007</v>
      </c>
      <c r="J3744" s="9">
        <v>6000</v>
      </c>
      <c r="K3744" s="10">
        <f t="shared" si="28"/>
        <v>4200</v>
      </c>
      <c r="L3744" s="10">
        <f t="shared" si="29"/>
        <v>1890</v>
      </c>
      <c r="M3744" s="11">
        <v>0.45</v>
      </c>
      <c r="O3744" s="16"/>
      <c r="P3744" s="14"/>
      <c r="Q3744" s="12"/>
      <c r="R3744" s="13"/>
    </row>
    <row r="3745" spans="1:18" ht="15.75" customHeight="1">
      <c r="A3745" s="1"/>
      <c r="B3745" s="6" t="s">
        <v>14</v>
      </c>
      <c r="C3745" s="6">
        <v>1185732</v>
      </c>
      <c r="D3745" s="7">
        <v>44540</v>
      </c>
      <c r="E3745" s="6" t="s">
        <v>15</v>
      </c>
      <c r="F3745" s="6" t="s">
        <v>125</v>
      </c>
      <c r="G3745" s="6" t="s">
        <v>126</v>
      </c>
      <c r="H3745" s="6" t="s">
        <v>18</v>
      </c>
      <c r="I3745" s="8">
        <v>0.60000000000000009</v>
      </c>
      <c r="J3745" s="9">
        <v>4000</v>
      </c>
      <c r="K3745" s="10">
        <f t="shared" si="28"/>
        <v>2400.0000000000005</v>
      </c>
      <c r="L3745" s="10">
        <f t="shared" si="29"/>
        <v>1080.0000000000002</v>
      </c>
      <c r="M3745" s="11">
        <v>0.45</v>
      </c>
      <c r="O3745" s="16"/>
      <c r="P3745" s="14"/>
      <c r="Q3745" s="12"/>
      <c r="R3745" s="13"/>
    </row>
    <row r="3746" spans="1:18" ht="15.75" customHeight="1">
      <c r="A3746" s="1"/>
      <c r="B3746" s="6" t="s">
        <v>14</v>
      </c>
      <c r="C3746" s="6">
        <v>1185732</v>
      </c>
      <c r="D3746" s="7">
        <v>44540</v>
      </c>
      <c r="E3746" s="6" t="s">
        <v>15</v>
      </c>
      <c r="F3746" s="6" t="s">
        <v>125</v>
      </c>
      <c r="G3746" s="6" t="s">
        <v>126</v>
      </c>
      <c r="H3746" s="6" t="s">
        <v>19</v>
      </c>
      <c r="I3746" s="8">
        <v>0.60000000000000009</v>
      </c>
      <c r="J3746" s="9">
        <v>3750</v>
      </c>
      <c r="K3746" s="10">
        <f t="shared" si="28"/>
        <v>2250.0000000000005</v>
      </c>
      <c r="L3746" s="10">
        <f t="shared" si="29"/>
        <v>787.50000000000011</v>
      </c>
      <c r="M3746" s="11">
        <v>0.35</v>
      </c>
      <c r="O3746" s="16"/>
      <c r="P3746" s="14"/>
      <c r="Q3746" s="12"/>
      <c r="R3746" s="13"/>
    </row>
    <row r="3747" spans="1:18" ht="15.75" customHeight="1">
      <c r="A3747" s="1"/>
      <c r="B3747" s="6" t="s">
        <v>14</v>
      </c>
      <c r="C3747" s="6">
        <v>1185732</v>
      </c>
      <c r="D3747" s="7">
        <v>44540</v>
      </c>
      <c r="E3747" s="6" t="s">
        <v>15</v>
      </c>
      <c r="F3747" s="6" t="s">
        <v>125</v>
      </c>
      <c r="G3747" s="6" t="s">
        <v>126</v>
      </c>
      <c r="H3747" s="6" t="s">
        <v>20</v>
      </c>
      <c r="I3747" s="8">
        <v>0.60000000000000009</v>
      </c>
      <c r="J3747" s="9">
        <v>3250</v>
      </c>
      <c r="K3747" s="10">
        <f t="shared" si="28"/>
        <v>1950.0000000000002</v>
      </c>
      <c r="L3747" s="10">
        <f t="shared" si="29"/>
        <v>682.5</v>
      </c>
      <c r="M3747" s="11">
        <v>0.35</v>
      </c>
      <c r="O3747" s="16"/>
      <c r="P3747" s="14"/>
      <c r="Q3747" s="12"/>
      <c r="R3747" s="13"/>
    </row>
    <row r="3748" spans="1:18" ht="15.75" customHeight="1">
      <c r="A3748" s="1"/>
      <c r="B3748" s="6" t="s">
        <v>14</v>
      </c>
      <c r="C3748" s="6">
        <v>1185732</v>
      </c>
      <c r="D3748" s="7">
        <v>44540</v>
      </c>
      <c r="E3748" s="6" t="s">
        <v>15</v>
      </c>
      <c r="F3748" s="6" t="s">
        <v>125</v>
      </c>
      <c r="G3748" s="6" t="s">
        <v>126</v>
      </c>
      <c r="H3748" s="6" t="s">
        <v>21</v>
      </c>
      <c r="I3748" s="8">
        <v>0.70000000000000007</v>
      </c>
      <c r="J3748" s="9">
        <v>3250</v>
      </c>
      <c r="K3748" s="10">
        <f t="shared" si="28"/>
        <v>2275</v>
      </c>
      <c r="L3748" s="10">
        <f t="shared" si="29"/>
        <v>796.25</v>
      </c>
      <c r="M3748" s="11">
        <v>0.35</v>
      </c>
      <c r="O3748" s="16"/>
      <c r="P3748" s="14"/>
      <c r="Q3748" s="12"/>
      <c r="R3748" s="13"/>
    </row>
    <row r="3749" spans="1:18" ht="15.75" customHeight="1">
      <c r="A3749" s="1"/>
      <c r="B3749" s="6" t="s">
        <v>14</v>
      </c>
      <c r="C3749" s="6">
        <v>1185732</v>
      </c>
      <c r="D3749" s="7">
        <v>44540</v>
      </c>
      <c r="E3749" s="6" t="s">
        <v>15</v>
      </c>
      <c r="F3749" s="6" t="s">
        <v>125</v>
      </c>
      <c r="G3749" s="6" t="s">
        <v>126</v>
      </c>
      <c r="H3749" s="6" t="s">
        <v>22</v>
      </c>
      <c r="I3749" s="8">
        <v>0.75</v>
      </c>
      <c r="J3749" s="9">
        <v>4250</v>
      </c>
      <c r="K3749" s="10">
        <f t="shared" si="28"/>
        <v>3187.5</v>
      </c>
      <c r="L3749" s="10">
        <f t="shared" si="29"/>
        <v>1275</v>
      </c>
      <c r="M3749" s="11">
        <v>0.39999999999999997</v>
      </c>
      <c r="O3749" s="16"/>
      <c r="P3749" s="14"/>
      <c r="Q3749" s="12"/>
      <c r="R3749" s="13"/>
    </row>
    <row r="3750" spans="1:18" ht="15.75" customHeight="1">
      <c r="A3750" s="1" t="s">
        <v>39</v>
      </c>
      <c r="B3750" s="6" t="s">
        <v>14</v>
      </c>
      <c r="C3750" s="6">
        <v>1185732</v>
      </c>
      <c r="D3750" s="7">
        <v>44217</v>
      </c>
      <c r="E3750" s="6" t="s">
        <v>15</v>
      </c>
      <c r="F3750" s="6" t="s">
        <v>127</v>
      </c>
      <c r="G3750" s="6" t="s">
        <v>128</v>
      </c>
      <c r="H3750" s="6" t="s">
        <v>17</v>
      </c>
      <c r="I3750" s="8">
        <v>0.5</v>
      </c>
      <c r="J3750" s="9">
        <v>5250</v>
      </c>
      <c r="K3750" s="10">
        <f t="shared" si="28"/>
        <v>2625</v>
      </c>
      <c r="L3750" s="10">
        <f t="shared" si="29"/>
        <v>1050</v>
      </c>
      <c r="M3750" s="11">
        <v>0.4</v>
      </c>
      <c r="O3750" s="16"/>
      <c r="P3750" s="14"/>
      <c r="Q3750" s="12"/>
      <c r="R3750" s="13"/>
    </row>
    <row r="3751" spans="1:18" ht="15.75" customHeight="1">
      <c r="A3751" s="1"/>
      <c r="B3751" s="6" t="s">
        <v>14</v>
      </c>
      <c r="C3751" s="6">
        <v>1185732</v>
      </c>
      <c r="D3751" s="7">
        <v>44217</v>
      </c>
      <c r="E3751" s="6" t="s">
        <v>15</v>
      </c>
      <c r="F3751" s="6" t="s">
        <v>127</v>
      </c>
      <c r="G3751" s="6" t="s">
        <v>128</v>
      </c>
      <c r="H3751" s="6" t="s">
        <v>18</v>
      </c>
      <c r="I3751" s="8">
        <v>0.5</v>
      </c>
      <c r="J3751" s="9">
        <v>3250</v>
      </c>
      <c r="K3751" s="10">
        <f t="shared" si="28"/>
        <v>1625</v>
      </c>
      <c r="L3751" s="10">
        <f t="shared" si="29"/>
        <v>650</v>
      </c>
      <c r="M3751" s="11">
        <v>0.4</v>
      </c>
      <c r="O3751" s="16"/>
      <c r="P3751" s="14"/>
      <c r="Q3751" s="12"/>
      <c r="R3751" s="13"/>
    </row>
    <row r="3752" spans="1:18" ht="15.75" customHeight="1">
      <c r="A3752" s="1"/>
      <c r="B3752" s="6" t="s">
        <v>14</v>
      </c>
      <c r="C3752" s="6">
        <v>1185732</v>
      </c>
      <c r="D3752" s="7">
        <v>44217</v>
      </c>
      <c r="E3752" s="6" t="s">
        <v>15</v>
      </c>
      <c r="F3752" s="6" t="s">
        <v>127</v>
      </c>
      <c r="G3752" s="6" t="s">
        <v>128</v>
      </c>
      <c r="H3752" s="6" t="s">
        <v>19</v>
      </c>
      <c r="I3752" s="8">
        <v>0.4</v>
      </c>
      <c r="J3752" s="9">
        <v>3250</v>
      </c>
      <c r="K3752" s="10">
        <f t="shared" si="28"/>
        <v>1300</v>
      </c>
      <c r="L3752" s="10">
        <f t="shared" si="29"/>
        <v>390</v>
      </c>
      <c r="M3752" s="11">
        <v>0.3</v>
      </c>
      <c r="O3752" s="16"/>
      <c r="P3752" s="14"/>
      <c r="Q3752" s="12"/>
      <c r="R3752" s="13"/>
    </row>
    <row r="3753" spans="1:18" ht="15.75" customHeight="1">
      <c r="A3753" s="1"/>
      <c r="B3753" s="6" t="s">
        <v>14</v>
      </c>
      <c r="C3753" s="6">
        <v>1185732</v>
      </c>
      <c r="D3753" s="7">
        <v>44217</v>
      </c>
      <c r="E3753" s="6" t="s">
        <v>15</v>
      </c>
      <c r="F3753" s="6" t="s">
        <v>127</v>
      </c>
      <c r="G3753" s="6" t="s">
        <v>128</v>
      </c>
      <c r="H3753" s="6" t="s">
        <v>20</v>
      </c>
      <c r="I3753" s="8">
        <v>0.44999999999999996</v>
      </c>
      <c r="J3753" s="9">
        <v>1750</v>
      </c>
      <c r="K3753" s="10">
        <f t="shared" si="28"/>
        <v>787.49999999999989</v>
      </c>
      <c r="L3753" s="10">
        <f t="shared" si="29"/>
        <v>236.24999999999994</v>
      </c>
      <c r="M3753" s="11">
        <v>0.3</v>
      </c>
      <c r="O3753" s="16"/>
      <c r="P3753" s="14"/>
      <c r="Q3753" s="12"/>
      <c r="R3753" s="13"/>
    </row>
    <row r="3754" spans="1:18" ht="15.75" customHeight="1">
      <c r="A3754" s="1"/>
      <c r="B3754" s="6" t="s">
        <v>14</v>
      </c>
      <c r="C3754" s="6">
        <v>1185732</v>
      </c>
      <c r="D3754" s="7">
        <v>44217</v>
      </c>
      <c r="E3754" s="6" t="s">
        <v>15</v>
      </c>
      <c r="F3754" s="6" t="s">
        <v>127</v>
      </c>
      <c r="G3754" s="6" t="s">
        <v>128</v>
      </c>
      <c r="H3754" s="6" t="s">
        <v>21</v>
      </c>
      <c r="I3754" s="8">
        <v>0.60000000000000009</v>
      </c>
      <c r="J3754" s="9">
        <v>2250</v>
      </c>
      <c r="K3754" s="10">
        <f t="shared" si="28"/>
        <v>1350.0000000000002</v>
      </c>
      <c r="L3754" s="10">
        <f t="shared" si="29"/>
        <v>405.00000000000006</v>
      </c>
      <c r="M3754" s="11">
        <v>0.3</v>
      </c>
      <c r="O3754" s="16"/>
      <c r="P3754" s="14"/>
      <c r="Q3754" s="12"/>
      <c r="R3754" s="13"/>
    </row>
    <row r="3755" spans="1:18" ht="15.75" customHeight="1">
      <c r="A3755" s="1"/>
      <c r="B3755" s="6" t="s">
        <v>14</v>
      </c>
      <c r="C3755" s="6">
        <v>1185732</v>
      </c>
      <c r="D3755" s="7">
        <v>44217</v>
      </c>
      <c r="E3755" s="6" t="s">
        <v>15</v>
      </c>
      <c r="F3755" s="6" t="s">
        <v>127</v>
      </c>
      <c r="G3755" s="6" t="s">
        <v>128</v>
      </c>
      <c r="H3755" s="6" t="s">
        <v>22</v>
      </c>
      <c r="I3755" s="8">
        <v>0.5</v>
      </c>
      <c r="J3755" s="9">
        <v>3250</v>
      </c>
      <c r="K3755" s="10">
        <f t="shared" si="28"/>
        <v>1625</v>
      </c>
      <c r="L3755" s="10">
        <f t="shared" si="29"/>
        <v>568.75</v>
      </c>
      <c r="M3755" s="11">
        <v>0.35</v>
      </c>
      <c r="O3755" s="16"/>
      <c r="P3755" s="14"/>
      <c r="Q3755" s="12"/>
      <c r="R3755" s="13"/>
    </row>
    <row r="3756" spans="1:18" ht="15.75" customHeight="1">
      <c r="A3756" s="1"/>
      <c r="B3756" s="6" t="s">
        <v>14</v>
      </c>
      <c r="C3756" s="6">
        <v>1185732</v>
      </c>
      <c r="D3756" s="7">
        <v>44246</v>
      </c>
      <c r="E3756" s="6" t="s">
        <v>15</v>
      </c>
      <c r="F3756" s="6" t="s">
        <v>127</v>
      </c>
      <c r="G3756" s="6" t="s">
        <v>128</v>
      </c>
      <c r="H3756" s="6" t="s">
        <v>17</v>
      </c>
      <c r="I3756" s="8">
        <v>0.5</v>
      </c>
      <c r="J3756" s="9">
        <v>6000</v>
      </c>
      <c r="K3756" s="10">
        <f t="shared" si="28"/>
        <v>3000</v>
      </c>
      <c r="L3756" s="10">
        <f t="shared" si="29"/>
        <v>1200</v>
      </c>
      <c r="M3756" s="11">
        <v>0.4</v>
      </c>
      <c r="O3756" s="16"/>
      <c r="P3756" s="14"/>
      <c r="Q3756" s="12"/>
      <c r="R3756" s="13"/>
    </row>
    <row r="3757" spans="1:18" ht="15.75" customHeight="1">
      <c r="A3757" s="1"/>
      <c r="B3757" s="6" t="s">
        <v>14</v>
      </c>
      <c r="C3757" s="6">
        <v>1185732</v>
      </c>
      <c r="D3757" s="7">
        <v>44246</v>
      </c>
      <c r="E3757" s="6" t="s">
        <v>15</v>
      </c>
      <c r="F3757" s="6" t="s">
        <v>127</v>
      </c>
      <c r="G3757" s="6" t="s">
        <v>128</v>
      </c>
      <c r="H3757" s="6" t="s">
        <v>18</v>
      </c>
      <c r="I3757" s="8">
        <v>0.5</v>
      </c>
      <c r="J3757" s="9">
        <v>2500</v>
      </c>
      <c r="K3757" s="10">
        <f t="shared" si="28"/>
        <v>1250</v>
      </c>
      <c r="L3757" s="10">
        <f t="shared" si="29"/>
        <v>500</v>
      </c>
      <c r="M3757" s="11">
        <v>0.4</v>
      </c>
      <c r="O3757" s="16"/>
      <c r="P3757" s="14"/>
      <c r="Q3757" s="12"/>
      <c r="R3757" s="13"/>
    </row>
    <row r="3758" spans="1:18" ht="15.75" customHeight="1">
      <c r="A3758" s="1"/>
      <c r="B3758" s="6" t="s">
        <v>14</v>
      </c>
      <c r="C3758" s="6">
        <v>1185732</v>
      </c>
      <c r="D3758" s="7">
        <v>44246</v>
      </c>
      <c r="E3758" s="6" t="s">
        <v>15</v>
      </c>
      <c r="F3758" s="6" t="s">
        <v>127</v>
      </c>
      <c r="G3758" s="6" t="s">
        <v>128</v>
      </c>
      <c r="H3758" s="6" t="s">
        <v>19</v>
      </c>
      <c r="I3758" s="8">
        <v>0.4</v>
      </c>
      <c r="J3758" s="9">
        <v>3000</v>
      </c>
      <c r="K3758" s="10">
        <f t="shared" si="28"/>
        <v>1200</v>
      </c>
      <c r="L3758" s="10">
        <f t="shared" si="29"/>
        <v>360</v>
      </c>
      <c r="M3758" s="11">
        <v>0.3</v>
      </c>
      <c r="O3758" s="16"/>
      <c r="P3758" s="14"/>
      <c r="Q3758" s="12"/>
      <c r="R3758" s="13"/>
    </row>
    <row r="3759" spans="1:18" ht="15.75" customHeight="1">
      <c r="A3759" s="1"/>
      <c r="B3759" s="6" t="s">
        <v>14</v>
      </c>
      <c r="C3759" s="6">
        <v>1185732</v>
      </c>
      <c r="D3759" s="7">
        <v>44246</v>
      </c>
      <c r="E3759" s="6" t="s">
        <v>15</v>
      </c>
      <c r="F3759" s="6" t="s">
        <v>127</v>
      </c>
      <c r="G3759" s="6" t="s">
        <v>128</v>
      </c>
      <c r="H3759" s="6" t="s">
        <v>20</v>
      </c>
      <c r="I3759" s="8">
        <v>0.44999999999999996</v>
      </c>
      <c r="J3759" s="9">
        <v>2000</v>
      </c>
      <c r="K3759" s="10">
        <f t="shared" si="28"/>
        <v>899.99999999999989</v>
      </c>
      <c r="L3759" s="10">
        <f t="shared" si="29"/>
        <v>269.99999999999994</v>
      </c>
      <c r="M3759" s="11">
        <v>0.3</v>
      </c>
      <c r="O3759" s="16"/>
      <c r="P3759" s="14"/>
      <c r="Q3759" s="12"/>
      <c r="R3759" s="13"/>
    </row>
    <row r="3760" spans="1:18" ht="15.75" customHeight="1">
      <c r="A3760" s="1"/>
      <c r="B3760" s="6" t="s">
        <v>14</v>
      </c>
      <c r="C3760" s="6">
        <v>1185732</v>
      </c>
      <c r="D3760" s="7">
        <v>44246</v>
      </c>
      <c r="E3760" s="6" t="s">
        <v>15</v>
      </c>
      <c r="F3760" s="6" t="s">
        <v>127</v>
      </c>
      <c r="G3760" s="6" t="s">
        <v>128</v>
      </c>
      <c r="H3760" s="6" t="s">
        <v>21</v>
      </c>
      <c r="I3760" s="8">
        <v>0.60000000000000009</v>
      </c>
      <c r="J3760" s="9">
        <v>2750</v>
      </c>
      <c r="K3760" s="10">
        <f t="shared" si="28"/>
        <v>1650.0000000000002</v>
      </c>
      <c r="L3760" s="10">
        <f t="shared" si="29"/>
        <v>495.00000000000006</v>
      </c>
      <c r="M3760" s="11">
        <v>0.3</v>
      </c>
      <c r="O3760" s="16"/>
      <c r="P3760" s="14"/>
      <c r="Q3760" s="12"/>
      <c r="R3760" s="13"/>
    </row>
    <row r="3761" spans="1:18" ht="15.75" customHeight="1">
      <c r="A3761" s="1"/>
      <c r="B3761" s="6" t="s">
        <v>14</v>
      </c>
      <c r="C3761" s="6">
        <v>1185732</v>
      </c>
      <c r="D3761" s="7">
        <v>44246</v>
      </c>
      <c r="E3761" s="6" t="s">
        <v>15</v>
      </c>
      <c r="F3761" s="6" t="s">
        <v>127</v>
      </c>
      <c r="G3761" s="6" t="s">
        <v>128</v>
      </c>
      <c r="H3761" s="6" t="s">
        <v>22</v>
      </c>
      <c r="I3761" s="8">
        <v>0.5</v>
      </c>
      <c r="J3761" s="9">
        <v>3750</v>
      </c>
      <c r="K3761" s="10">
        <f t="shared" si="28"/>
        <v>1875</v>
      </c>
      <c r="L3761" s="10">
        <f t="shared" si="29"/>
        <v>656.25</v>
      </c>
      <c r="M3761" s="11">
        <v>0.35</v>
      </c>
      <c r="O3761" s="16"/>
      <c r="P3761" s="14"/>
      <c r="Q3761" s="12"/>
      <c r="R3761" s="13"/>
    </row>
    <row r="3762" spans="1:18" ht="15.75" customHeight="1">
      <c r="A3762" s="1"/>
      <c r="B3762" s="6" t="s">
        <v>14</v>
      </c>
      <c r="C3762" s="6">
        <v>1185732</v>
      </c>
      <c r="D3762" s="7">
        <v>44272</v>
      </c>
      <c r="E3762" s="6" t="s">
        <v>15</v>
      </c>
      <c r="F3762" s="6" t="s">
        <v>127</v>
      </c>
      <c r="G3762" s="6" t="s">
        <v>128</v>
      </c>
      <c r="H3762" s="6" t="s">
        <v>17</v>
      </c>
      <c r="I3762" s="8">
        <v>0.5</v>
      </c>
      <c r="J3762" s="9">
        <v>5700</v>
      </c>
      <c r="K3762" s="10">
        <f t="shared" si="28"/>
        <v>2850</v>
      </c>
      <c r="L3762" s="10">
        <f t="shared" si="29"/>
        <v>1140</v>
      </c>
      <c r="M3762" s="11">
        <v>0.4</v>
      </c>
      <c r="O3762" s="16"/>
      <c r="P3762" s="14"/>
      <c r="Q3762" s="12"/>
      <c r="R3762" s="13"/>
    </row>
    <row r="3763" spans="1:18" ht="15.75" customHeight="1">
      <c r="A3763" s="1"/>
      <c r="B3763" s="6" t="s">
        <v>14</v>
      </c>
      <c r="C3763" s="6">
        <v>1185732</v>
      </c>
      <c r="D3763" s="7">
        <v>44272</v>
      </c>
      <c r="E3763" s="6" t="s">
        <v>15</v>
      </c>
      <c r="F3763" s="6" t="s">
        <v>127</v>
      </c>
      <c r="G3763" s="6" t="s">
        <v>128</v>
      </c>
      <c r="H3763" s="6" t="s">
        <v>18</v>
      </c>
      <c r="I3763" s="8">
        <v>0.5</v>
      </c>
      <c r="J3763" s="9">
        <v>2750</v>
      </c>
      <c r="K3763" s="10">
        <f t="shared" si="28"/>
        <v>1375</v>
      </c>
      <c r="L3763" s="10">
        <f t="shared" si="29"/>
        <v>550</v>
      </c>
      <c r="M3763" s="11">
        <v>0.4</v>
      </c>
      <c r="O3763" s="16"/>
      <c r="P3763" s="14"/>
      <c r="Q3763" s="12"/>
      <c r="R3763" s="13"/>
    </row>
    <row r="3764" spans="1:18" ht="15.75" customHeight="1">
      <c r="A3764" s="1"/>
      <c r="B3764" s="6" t="s">
        <v>14</v>
      </c>
      <c r="C3764" s="6">
        <v>1185732</v>
      </c>
      <c r="D3764" s="7">
        <v>44272</v>
      </c>
      <c r="E3764" s="6" t="s">
        <v>15</v>
      </c>
      <c r="F3764" s="6" t="s">
        <v>127</v>
      </c>
      <c r="G3764" s="6" t="s">
        <v>128</v>
      </c>
      <c r="H3764" s="6" t="s">
        <v>19</v>
      </c>
      <c r="I3764" s="8">
        <v>0.4</v>
      </c>
      <c r="J3764" s="9">
        <v>3000</v>
      </c>
      <c r="K3764" s="10">
        <f t="shared" si="28"/>
        <v>1200</v>
      </c>
      <c r="L3764" s="10">
        <f t="shared" si="29"/>
        <v>360</v>
      </c>
      <c r="M3764" s="11">
        <v>0.3</v>
      </c>
      <c r="O3764" s="16"/>
      <c r="P3764" s="14"/>
      <c r="Q3764" s="12"/>
      <c r="R3764" s="13"/>
    </row>
    <row r="3765" spans="1:18" ht="15.75" customHeight="1">
      <c r="A3765" s="1"/>
      <c r="B3765" s="6" t="s">
        <v>14</v>
      </c>
      <c r="C3765" s="6">
        <v>1185732</v>
      </c>
      <c r="D3765" s="7">
        <v>44272</v>
      </c>
      <c r="E3765" s="6" t="s">
        <v>15</v>
      </c>
      <c r="F3765" s="6" t="s">
        <v>127</v>
      </c>
      <c r="G3765" s="6" t="s">
        <v>128</v>
      </c>
      <c r="H3765" s="6" t="s">
        <v>20</v>
      </c>
      <c r="I3765" s="8">
        <v>0.44999999999999996</v>
      </c>
      <c r="J3765" s="9">
        <v>1500</v>
      </c>
      <c r="K3765" s="10">
        <f t="shared" si="28"/>
        <v>674.99999999999989</v>
      </c>
      <c r="L3765" s="10">
        <f t="shared" si="29"/>
        <v>202.49999999999997</v>
      </c>
      <c r="M3765" s="11">
        <v>0.3</v>
      </c>
      <c r="O3765" s="16"/>
      <c r="P3765" s="14"/>
      <c r="Q3765" s="12"/>
      <c r="R3765" s="13"/>
    </row>
    <row r="3766" spans="1:18" ht="15.75" customHeight="1">
      <c r="A3766" s="1"/>
      <c r="B3766" s="6" t="s">
        <v>14</v>
      </c>
      <c r="C3766" s="6">
        <v>1185732</v>
      </c>
      <c r="D3766" s="7">
        <v>44272</v>
      </c>
      <c r="E3766" s="6" t="s">
        <v>15</v>
      </c>
      <c r="F3766" s="6" t="s">
        <v>127</v>
      </c>
      <c r="G3766" s="6" t="s">
        <v>128</v>
      </c>
      <c r="H3766" s="6" t="s">
        <v>21</v>
      </c>
      <c r="I3766" s="8">
        <v>0.60000000000000009</v>
      </c>
      <c r="J3766" s="9">
        <v>2000</v>
      </c>
      <c r="K3766" s="10">
        <f t="shared" si="28"/>
        <v>1200.0000000000002</v>
      </c>
      <c r="L3766" s="10">
        <f t="shared" si="29"/>
        <v>360.00000000000006</v>
      </c>
      <c r="M3766" s="11">
        <v>0.3</v>
      </c>
      <c r="O3766" s="16"/>
      <c r="P3766" s="14"/>
      <c r="Q3766" s="12"/>
      <c r="R3766" s="13"/>
    </row>
    <row r="3767" spans="1:18" ht="15.75" customHeight="1">
      <c r="A3767" s="1"/>
      <c r="B3767" s="6" t="s">
        <v>14</v>
      </c>
      <c r="C3767" s="6">
        <v>1185732</v>
      </c>
      <c r="D3767" s="7">
        <v>44272</v>
      </c>
      <c r="E3767" s="6" t="s">
        <v>15</v>
      </c>
      <c r="F3767" s="6" t="s">
        <v>127</v>
      </c>
      <c r="G3767" s="6" t="s">
        <v>128</v>
      </c>
      <c r="H3767" s="6" t="s">
        <v>22</v>
      </c>
      <c r="I3767" s="8">
        <v>0.5</v>
      </c>
      <c r="J3767" s="9">
        <v>3000</v>
      </c>
      <c r="K3767" s="10">
        <f t="shared" si="28"/>
        <v>1500</v>
      </c>
      <c r="L3767" s="10">
        <f t="shared" si="29"/>
        <v>525</v>
      </c>
      <c r="M3767" s="11">
        <v>0.35</v>
      </c>
      <c r="O3767" s="16"/>
      <c r="P3767" s="14"/>
      <c r="Q3767" s="12"/>
      <c r="R3767" s="13"/>
    </row>
    <row r="3768" spans="1:18" ht="15.75" customHeight="1">
      <c r="A3768" s="1"/>
      <c r="B3768" s="6" t="s">
        <v>14</v>
      </c>
      <c r="C3768" s="6">
        <v>1185732</v>
      </c>
      <c r="D3768" s="7">
        <v>44304</v>
      </c>
      <c r="E3768" s="6" t="s">
        <v>15</v>
      </c>
      <c r="F3768" s="6" t="s">
        <v>127</v>
      </c>
      <c r="G3768" s="6" t="s">
        <v>128</v>
      </c>
      <c r="H3768" s="6" t="s">
        <v>17</v>
      </c>
      <c r="I3768" s="8">
        <v>0.5</v>
      </c>
      <c r="J3768" s="9">
        <v>5500</v>
      </c>
      <c r="K3768" s="10">
        <f t="shared" si="28"/>
        <v>2750</v>
      </c>
      <c r="L3768" s="10">
        <f t="shared" si="29"/>
        <v>1100</v>
      </c>
      <c r="M3768" s="11">
        <v>0.4</v>
      </c>
      <c r="O3768" s="16"/>
      <c r="P3768" s="14"/>
      <c r="Q3768" s="12"/>
      <c r="R3768" s="13"/>
    </row>
    <row r="3769" spans="1:18" ht="15.75" customHeight="1">
      <c r="A3769" s="1"/>
      <c r="B3769" s="6" t="s">
        <v>14</v>
      </c>
      <c r="C3769" s="6">
        <v>1185732</v>
      </c>
      <c r="D3769" s="7">
        <v>44304</v>
      </c>
      <c r="E3769" s="6" t="s">
        <v>15</v>
      </c>
      <c r="F3769" s="6" t="s">
        <v>127</v>
      </c>
      <c r="G3769" s="6" t="s">
        <v>128</v>
      </c>
      <c r="H3769" s="6" t="s">
        <v>18</v>
      </c>
      <c r="I3769" s="8">
        <v>0.5</v>
      </c>
      <c r="J3769" s="9">
        <v>2500</v>
      </c>
      <c r="K3769" s="10">
        <f t="shared" si="28"/>
        <v>1250</v>
      </c>
      <c r="L3769" s="10">
        <f t="shared" si="29"/>
        <v>500</v>
      </c>
      <c r="M3769" s="11">
        <v>0.4</v>
      </c>
      <c r="O3769" s="16"/>
      <c r="P3769" s="14"/>
      <c r="Q3769" s="12"/>
      <c r="R3769" s="13"/>
    </row>
    <row r="3770" spans="1:18" ht="15.75" customHeight="1">
      <c r="A3770" s="1"/>
      <c r="B3770" s="6" t="s">
        <v>14</v>
      </c>
      <c r="C3770" s="6">
        <v>1185732</v>
      </c>
      <c r="D3770" s="7">
        <v>44304</v>
      </c>
      <c r="E3770" s="6" t="s">
        <v>15</v>
      </c>
      <c r="F3770" s="6" t="s">
        <v>127</v>
      </c>
      <c r="G3770" s="6" t="s">
        <v>128</v>
      </c>
      <c r="H3770" s="6" t="s">
        <v>19</v>
      </c>
      <c r="I3770" s="8">
        <v>0.4</v>
      </c>
      <c r="J3770" s="9">
        <v>2500</v>
      </c>
      <c r="K3770" s="10">
        <f t="shared" si="28"/>
        <v>1000</v>
      </c>
      <c r="L3770" s="10">
        <f t="shared" si="29"/>
        <v>300</v>
      </c>
      <c r="M3770" s="11">
        <v>0.3</v>
      </c>
      <c r="O3770" s="16"/>
      <c r="P3770" s="14"/>
      <c r="Q3770" s="12"/>
      <c r="R3770" s="13"/>
    </row>
    <row r="3771" spans="1:18" ht="15.75" customHeight="1">
      <c r="A3771" s="1"/>
      <c r="B3771" s="6" t="s">
        <v>14</v>
      </c>
      <c r="C3771" s="6">
        <v>1185732</v>
      </c>
      <c r="D3771" s="7">
        <v>44304</v>
      </c>
      <c r="E3771" s="6" t="s">
        <v>15</v>
      </c>
      <c r="F3771" s="6" t="s">
        <v>127</v>
      </c>
      <c r="G3771" s="6" t="s">
        <v>128</v>
      </c>
      <c r="H3771" s="6" t="s">
        <v>20</v>
      </c>
      <c r="I3771" s="8">
        <v>0.44999999999999996</v>
      </c>
      <c r="J3771" s="9">
        <v>1750</v>
      </c>
      <c r="K3771" s="10">
        <f t="shared" si="28"/>
        <v>787.49999999999989</v>
      </c>
      <c r="L3771" s="10">
        <f t="shared" si="29"/>
        <v>236.24999999999994</v>
      </c>
      <c r="M3771" s="11">
        <v>0.3</v>
      </c>
      <c r="O3771" s="16"/>
      <c r="P3771" s="14"/>
      <c r="Q3771" s="12"/>
      <c r="R3771" s="13"/>
    </row>
    <row r="3772" spans="1:18" ht="15.75" customHeight="1">
      <c r="A3772" s="1"/>
      <c r="B3772" s="6" t="s">
        <v>14</v>
      </c>
      <c r="C3772" s="6">
        <v>1185732</v>
      </c>
      <c r="D3772" s="7">
        <v>44304</v>
      </c>
      <c r="E3772" s="6" t="s">
        <v>15</v>
      </c>
      <c r="F3772" s="6" t="s">
        <v>127</v>
      </c>
      <c r="G3772" s="6" t="s">
        <v>128</v>
      </c>
      <c r="H3772" s="6" t="s">
        <v>21</v>
      </c>
      <c r="I3772" s="8">
        <v>0.60000000000000009</v>
      </c>
      <c r="J3772" s="9">
        <v>1750</v>
      </c>
      <c r="K3772" s="10">
        <f t="shared" si="28"/>
        <v>1050.0000000000002</v>
      </c>
      <c r="L3772" s="10">
        <f t="shared" si="29"/>
        <v>315.00000000000006</v>
      </c>
      <c r="M3772" s="11">
        <v>0.3</v>
      </c>
      <c r="O3772" s="16"/>
      <c r="P3772" s="14"/>
      <c r="Q3772" s="12"/>
      <c r="R3772" s="13"/>
    </row>
    <row r="3773" spans="1:18" ht="15.75" customHeight="1">
      <c r="A3773" s="1"/>
      <c r="B3773" s="6" t="s">
        <v>14</v>
      </c>
      <c r="C3773" s="6">
        <v>1185732</v>
      </c>
      <c r="D3773" s="7">
        <v>44304</v>
      </c>
      <c r="E3773" s="6" t="s">
        <v>15</v>
      </c>
      <c r="F3773" s="6" t="s">
        <v>127</v>
      </c>
      <c r="G3773" s="6" t="s">
        <v>128</v>
      </c>
      <c r="H3773" s="6" t="s">
        <v>22</v>
      </c>
      <c r="I3773" s="8">
        <v>0.5</v>
      </c>
      <c r="J3773" s="9">
        <v>3250</v>
      </c>
      <c r="K3773" s="10">
        <f t="shared" si="28"/>
        <v>1625</v>
      </c>
      <c r="L3773" s="10">
        <f t="shared" si="29"/>
        <v>568.75</v>
      </c>
      <c r="M3773" s="11">
        <v>0.35</v>
      </c>
      <c r="O3773" s="16"/>
      <c r="P3773" s="14"/>
      <c r="Q3773" s="12"/>
      <c r="R3773" s="13"/>
    </row>
    <row r="3774" spans="1:18" ht="15.75" customHeight="1">
      <c r="A3774" s="1"/>
      <c r="B3774" s="6" t="s">
        <v>14</v>
      </c>
      <c r="C3774" s="6">
        <v>1185732</v>
      </c>
      <c r="D3774" s="7">
        <v>44333</v>
      </c>
      <c r="E3774" s="6" t="s">
        <v>15</v>
      </c>
      <c r="F3774" s="6" t="s">
        <v>127</v>
      </c>
      <c r="G3774" s="6" t="s">
        <v>128</v>
      </c>
      <c r="H3774" s="6" t="s">
        <v>17</v>
      </c>
      <c r="I3774" s="8">
        <v>0.65</v>
      </c>
      <c r="J3774" s="9">
        <v>5950</v>
      </c>
      <c r="K3774" s="10">
        <f t="shared" si="28"/>
        <v>3867.5</v>
      </c>
      <c r="L3774" s="10">
        <f t="shared" si="29"/>
        <v>1547</v>
      </c>
      <c r="M3774" s="11">
        <v>0.4</v>
      </c>
      <c r="O3774" s="16"/>
      <c r="P3774" s="14"/>
      <c r="Q3774" s="12"/>
      <c r="R3774" s="13"/>
    </row>
    <row r="3775" spans="1:18" ht="15.75" customHeight="1">
      <c r="A3775" s="1"/>
      <c r="B3775" s="6" t="s">
        <v>14</v>
      </c>
      <c r="C3775" s="6">
        <v>1185732</v>
      </c>
      <c r="D3775" s="7">
        <v>44333</v>
      </c>
      <c r="E3775" s="6" t="s">
        <v>15</v>
      </c>
      <c r="F3775" s="6" t="s">
        <v>127</v>
      </c>
      <c r="G3775" s="6" t="s">
        <v>128</v>
      </c>
      <c r="H3775" s="6" t="s">
        <v>18</v>
      </c>
      <c r="I3775" s="8">
        <v>0.60000000000000009</v>
      </c>
      <c r="J3775" s="9">
        <v>3000</v>
      </c>
      <c r="K3775" s="10">
        <f t="shared" si="28"/>
        <v>1800.0000000000002</v>
      </c>
      <c r="L3775" s="10">
        <f t="shared" si="29"/>
        <v>720.00000000000011</v>
      </c>
      <c r="M3775" s="11">
        <v>0.4</v>
      </c>
      <c r="O3775" s="16"/>
      <c r="P3775" s="14"/>
      <c r="Q3775" s="12"/>
      <c r="R3775" s="13"/>
    </row>
    <row r="3776" spans="1:18" ht="15.75" customHeight="1">
      <c r="A3776" s="1"/>
      <c r="B3776" s="6" t="s">
        <v>14</v>
      </c>
      <c r="C3776" s="6">
        <v>1185732</v>
      </c>
      <c r="D3776" s="7">
        <v>44333</v>
      </c>
      <c r="E3776" s="6" t="s">
        <v>15</v>
      </c>
      <c r="F3776" s="6" t="s">
        <v>127</v>
      </c>
      <c r="G3776" s="6" t="s">
        <v>128</v>
      </c>
      <c r="H3776" s="6" t="s">
        <v>19</v>
      </c>
      <c r="I3776" s="8">
        <v>0.55000000000000004</v>
      </c>
      <c r="J3776" s="9">
        <v>3250</v>
      </c>
      <c r="K3776" s="10">
        <f t="shared" si="28"/>
        <v>1787.5000000000002</v>
      </c>
      <c r="L3776" s="10">
        <f t="shared" si="29"/>
        <v>536.25</v>
      </c>
      <c r="M3776" s="11">
        <v>0.3</v>
      </c>
      <c r="O3776" s="16"/>
      <c r="P3776" s="14"/>
      <c r="Q3776" s="12"/>
      <c r="R3776" s="13"/>
    </row>
    <row r="3777" spans="1:18" ht="15.75" customHeight="1">
      <c r="A3777" s="1"/>
      <c r="B3777" s="6" t="s">
        <v>14</v>
      </c>
      <c r="C3777" s="6">
        <v>1185732</v>
      </c>
      <c r="D3777" s="7">
        <v>44333</v>
      </c>
      <c r="E3777" s="6" t="s">
        <v>15</v>
      </c>
      <c r="F3777" s="6" t="s">
        <v>127</v>
      </c>
      <c r="G3777" s="6" t="s">
        <v>128</v>
      </c>
      <c r="H3777" s="6" t="s">
        <v>20</v>
      </c>
      <c r="I3777" s="8">
        <v>0.55000000000000004</v>
      </c>
      <c r="J3777" s="9">
        <v>2750</v>
      </c>
      <c r="K3777" s="10">
        <f t="shared" si="28"/>
        <v>1512.5000000000002</v>
      </c>
      <c r="L3777" s="10">
        <f t="shared" si="29"/>
        <v>453.75000000000006</v>
      </c>
      <c r="M3777" s="11">
        <v>0.3</v>
      </c>
      <c r="O3777" s="16"/>
      <c r="P3777" s="14"/>
      <c r="Q3777" s="12"/>
      <c r="R3777" s="13"/>
    </row>
    <row r="3778" spans="1:18" ht="15.75" customHeight="1">
      <c r="A3778" s="1"/>
      <c r="B3778" s="6" t="s">
        <v>14</v>
      </c>
      <c r="C3778" s="6">
        <v>1185732</v>
      </c>
      <c r="D3778" s="7">
        <v>44333</v>
      </c>
      <c r="E3778" s="6" t="s">
        <v>15</v>
      </c>
      <c r="F3778" s="6" t="s">
        <v>127</v>
      </c>
      <c r="G3778" s="6" t="s">
        <v>128</v>
      </c>
      <c r="H3778" s="6" t="s">
        <v>21</v>
      </c>
      <c r="I3778" s="8">
        <v>0.65</v>
      </c>
      <c r="J3778" s="9">
        <v>3000</v>
      </c>
      <c r="K3778" s="10">
        <f t="shared" si="28"/>
        <v>1950</v>
      </c>
      <c r="L3778" s="10">
        <f t="shared" si="29"/>
        <v>585</v>
      </c>
      <c r="M3778" s="11">
        <v>0.3</v>
      </c>
      <c r="O3778" s="16"/>
      <c r="P3778" s="14"/>
      <c r="Q3778" s="12"/>
      <c r="R3778" s="13"/>
    </row>
    <row r="3779" spans="1:18" ht="15.75" customHeight="1">
      <c r="A3779" s="1"/>
      <c r="B3779" s="6" t="s">
        <v>14</v>
      </c>
      <c r="C3779" s="6">
        <v>1185732</v>
      </c>
      <c r="D3779" s="7">
        <v>44333</v>
      </c>
      <c r="E3779" s="6" t="s">
        <v>15</v>
      </c>
      <c r="F3779" s="6" t="s">
        <v>127</v>
      </c>
      <c r="G3779" s="6" t="s">
        <v>128</v>
      </c>
      <c r="H3779" s="6" t="s">
        <v>22</v>
      </c>
      <c r="I3779" s="8">
        <v>0.70000000000000007</v>
      </c>
      <c r="J3779" s="9">
        <v>4250</v>
      </c>
      <c r="K3779" s="10">
        <f t="shared" si="28"/>
        <v>2975.0000000000005</v>
      </c>
      <c r="L3779" s="10">
        <f t="shared" si="29"/>
        <v>1041.25</v>
      </c>
      <c r="M3779" s="11">
        <v>0.35</v>
      </c>
      <c r="O3779" s="16"/>
      <c r="P3779" s="14"/>
      <c r="Q3779" s="12"/>
      <c r="R3779" s="13"/>
    </row>
    <row r="3780" spans="1:18" ht="15.75" customHeight="1">
      <c r="A3780" s="1"/>
      <c r="B3780" s="6" t="s">
        <v>14</v>
      </c>
      <c r="C3780" s="6">
        <v>1185732</v>
      </c>
      <c r="D3780" s="7">
        <v>44366</v>
      </c>
      <c r="E3780" s="6" t="s">
        <v>15</v>
      </c>
      <c r="F3780" s="6" t="s">
        <v>127</v>
      </c>
      <c r="G3780" s="6" t="s">
        <v>128</v>
      </c>
      <c r="H3780" s="6" t="s">
        <v>17</v>
      </c>
      <c r="I3780" s="8">
        <v>0.65</v>
      </c>
      <c r="J3780" s="9">
        <v>6750</v>
      </c>
      <c r="K3780" s="10">
        <f t="shared" si="28"/>
        <v>4387.5</v>
      </c>
      <c r="L3780" s="10">
        <f t="shared" si="29"/>
        <v>1755</v>
      </c>
      <c r="M3780" s="11">
        <v>0.4</v>
      </c>
      <c r="O3780" s="16"/>
      <c r="P3780" s="14"/>
      <c r="Q3780" s="12"/>
      <c r="R3780" s="13"/>
    </row>
    <row r="3781" spans="1:18" ht="15.75" customHeight="1">
      <c r="A3781" s="1"/>
      <c r="B3781" s="6" t="s">
        <v>14</v>
      </c>
      <c r="C3781" s="6">
        <v>1185732</v>
      </c>
      <c r="D3781" s="7">
        <v>44366</v>
      </c>
      <c r="E3781" s="6" t="s">
        <v>15</v>
      </c>
      <c r="F3781" s="6" t="s">
        <v>127</v>
      </c>
      <c r="G3781" s="6" t="s">
        <v>128</v>
      </c>
      <c r="H3781" s="6" t="s">
        <v>18</v>
      </c>
      <c r="I3781" s="8">
        <v>0.60000000000000009</v>
      </c>
      <c r="J3781" s="9">
        <v>4250</v>
      </c>
      <c r="K3781" s="10">
        <f t="shared" si="28"/>
        <v>2550.0000000000005</v>
      </c>
      <c r="L3781" s="10">
        <f t="shared" si="29"/>
        <v>1020.0000000000002</v>
      </c>
      <c r="M3781" s="11">
        <v>0.4</v>
      </c>
      <c r="O3781" s="16"/>
      <c r="P3781" s="14"/>
      <c r="Q3781" s="12"/>
      <c r="R3781" s="13"/>
    </row>
    <row r="3782" spans="1:18" ht="15.75" customHeight="1">
      <c r="A3782" s="1"/>
      <c r="B3782" s="6" t="s">
        <v>14</v>
      </c>
      <c r="C3782" s="6">
        <v>1185732</v>
      </c>
      <c r="D3782" s="7">
        <v>44366</v>
      </c>
      <c r="E3782" s="6" t="s">
        <v>15</v>
      </c>
      <c r="F3782" s="6" t="s">
        <v>127</v>
      </c>
      <c r="G3782" s="6" t="s">
        <v>128</v>
      </c>
      <c r="H3782" s="6" t="s">
        <v>19</v>
      </c>
      <c r="I3782" s="8">
        <v>0.55000000000000004</v>
      </c>
      <c r="J3782" s="9">
        <v>3500</v>
      </c>
      <c r="K3782" s="10">
        <f t="shared" si="28"/>
        <v>1925.0000000000002</v>
      </c>
      <c r="L3782" s="10">
        <f t="shared" si="29"/>
        <v>577.5</v>
      </c>
      <c r="M3782" s="11">
        <v>0.3</v>
      </c>
      <c r="O3782" s="16"/>
      <c r="P3782" s="14"/>
      <c r="Q3782" s="12"/>
      <c r="R3782" s="13"/>
    </row>
    <row r="3783" spans="1:18" ht="15.75" customHeight="1">
      <c r="A3783" s="1"/>
      <c r="B3783" s="6" t="s">
        <v>14</v>
      </c>
      <c r="C3783" s="6">
        <v>1185732</v>
      </c>
      <c r="D3783" s="7">
        <v>44366</v>
      </c>
      <c r="E3783" s="6" t="s">
        <v>15</v>
      </c>
      <c r="F3783" s="6" t="s">
        <v>127</v>
      </c>
      <c r="G3783" s="6" t="s">
        <v>128</v>
      </c>
      <c r="H3783" s="6" t="s">
        <v>20</v>
      </c>
      <c r="I3783" s="8">
        <v>0.55000000000000004</v>
      </c>
      <c r="J3783" s="9">
        <v>3250</v>
      </c>
      <c r="K3783" s="10">
        <f t="shared" si="28"/>
        <v>1787.5000000000002</v>
      </c>
      <c r="L3783" s="10">
        <f t="shared" si="29"/>
        <v>536.25</v>
      </c>
      <c r="M3783" s="11">
        <v>0.3</v>
      </c>
      <c r="O3783" s="16"/>
      <c r="P3783" s="14"/>
      <c r="Q3783" s="12"/>
      <c r="R3783" s="13"/>
    </row>
    <row r="3784" spans="1:18" ht="15.75" customHeight="1">
      <c r="A3784" s="1"/>
      <c r="B3784" s="6" t="s">
        <v>14</v>
      </c>
      <c r="C3784" s="6">
        <v>1185732</v>
      </c>
      <c r="D3784" s="7">
        <v>44366</v>
      </c>
      <c r="E3784" s="6" t="s">
        <v>15</v>
      </c>
      <c r="F3784" s="6" t="s">
        <v>127</v>
      </c>
      <c r="G3784" s="6" t="s">
        <v>128</v>
      </c>
      <c r="H3784" s="6" t="s">
        <v>21</v>
      </c>
      <c r="I3784" s="8">
        <v>0.65</v>
      </c>
      <c r="J3784" s="9">
        <v>3250</v>
      </c>
      <c r="K3784" s="10">
        <f t="shared" si="28"/>
        <v>2112.5</v>
      </c>
      <c r="L3784" s="10">
        <f t="shared" si="29"/>
        <v>633.75</v>
      </c>
      <c r="M3784" s="11">
        <v>0.3</v>
      </c>
      <c r="O3784" s="16"/>
      <c r="P3784" s="14"/>
      <c r="Q3784" s="12"/>
      <c r="R3784" s="13"/>
    </row>
    <row r="3785" spans="1:18" ht="15.75" customHeight="1">
      <c r="A3785" s="1"/>
      <c r="B3785" s="6" t="s">
        <v>14</v>
      </c>
      <c r="C3785" s="6">
        <v>1185732</v>
      </c>
      <c r="D3785" s="7">
        <v>44366</v>
      </c>
      <c r="E3785" s="6" t="s">
        <v>15</v>
      </c>
      <c r="F3785" s="6" t="s">
        <v>127</v>
      </c>
      <c r="G3785" s="6" t="s">
        <v>128</v>
      </c>
      <c r="H3785" s="6" t="s">
        <v>22</v>
      </c>
      <c r="I3785" s="8">
        <v>0.70000000000000007</v>
      </c>
      <c r="J3785" s="9">
        <v>4750</v>
      </c>
      <c r="K3785" s="10">
        <f t="shared" si="28"/>
        <v>3325.0000000000005</v>
      </c>
      <c r="L3785" s="10">
        <f t="shared" si="29"/>
        <v>1163.75</v>
      </c>
      <c r="M3785" s="11">
        <v>0.35</v>
      </c>
      <c r="O3785" s="16"/>
      <c r="P3785" s="14"/>
      <c r="Q3785" s="12"/>
      <c r="R3785" s="13"/>
    </row>
    <row r="3786" spans="1:18" ht="15.75" customHeight="1">
      <c r="A3786" s="1"/>
      <c r="B3786" s="6" t="s">
        <v>14</v>
      </c>
      <c r="C3786" s="6">
        <v>1185732</v>
      </c>
      <c r="D3786" s="7">
        <v>44394</v>
      </c>
      <c r="E3786" s="6" t="s">
        <v>15</v>
      </c>
      <c r="F3786" s="6" t="s">
        <v>127</v>
      </c>
      <c r="G3786" s="6" t="s">
        <v>128</v>
      </c>
      <c r="H3786" s="6" t="s">
        <v>17</v>
      </c>
      <c r="I3786" s="8">
        <v>0.65</v>
      </c>
      <c r="J3786" s="9">
        <v>7000</v>
      </c>
      <c r="K3786" s="10">
        <f t="shared" si="28"/>
        <v>4550</v>
      </c>
      <c r="L3786" s="10">
        <f t="shared" si="29"/>
        <v>1820</v>
      </c>
      <c r="M3786" s="11">
        <v>0.4</v>
      </c>
      <c r="O3786" s="16"/>
      <c r="P3786" s="14"/>
      <c r="Q3786" s="12"/>
      <c r="R3786" s="13"/>
    </row>
    <row r="3787" spans="1:18" ht="15.75" customHeight="1">
      <c r="A3787" s="1"/>
      <c r="B3787" s="6" t="s">
        <v>14</v>
      </c>
      <c r="C3787" s="6">
        <v>1185732</v>
      </c>
      <c r="D3787" s="7">
        <v>44394</v>
      </c>
      <c r="E3787" s="6" t="s">
        <v>15</v>
      </c>
      <c r="F3787" s="6" t="s">
        <v>127</v>
      </c>
      <c r="G3787" s="6" t="s">
        <v>128</v>
      </c>
      <c r="H3787" s="6" t="s">
        <v>18</v>
      </c>
      <c r="I3787" s="8">
        <v>0.60000000000000009</v>
      </c>
      <c r="J3787" s="9">
        <v>4500</v>
      </c>
      <c r="K3787" s="10">
        <f t="shared" si="28"/>
        <v>2700.0000000000005</v>
      </c>
      <c r="L3787" s="10">
        <f t="shared" si="29"/>
        <v>1080.0000000000002</v>
      </c>
      <c r="M3787" s="11">
        <v>0.4</v>
      </c>
      <c r="O3787" s="16"/>
      <c r="P3787" s="14"/>
      <c r="Q3787" s="12"/>
      <c r="R3787" s="13"/>
    </row>
    <row r="3788" spans="1:18" ht="15.75" customHeight="1">
      <c r="A3788" s="1"/>
      <c r="B3788" s="6" t="s">
        <v>14</v>
      </c>
      <c r="C3788" s="6">
        <v>1185732</v>
      </c>
      <c r="D3788" s="7">
        <v>44394</v>
      </c>
      <c r="E3788" s="6" t="s">
        <v>15</v>
      </c>
      <c r="F3788" s="6" t="s">
        <v>127</v>
      </c>
      <c r="G3788" s="6" t="s">
        <v>128</v>
      </c>
      <c r="H3788" s="6" t="s">
        <v>19</v>
      </c>
      <c r="I3788" s="8">
        <v>0.55000000000000004</v>
      </c>
      <c r="J3788" s="9">
        <v>3750</v>
      </c>
      <c r="K3788" s="10">
        <f t="shared" si="28"/>
        <v>2062.5</v>
      </c>
      <c r="L3788" s="10">
        <f t="shared" si="29"/>
        <v>618.75</v>
      </c>
      <c r="M3788" s="11">
        <v>0.3</v>
      </c>
      <c r="O3788" s="16"/>
      <c r="P3788" s="14"/>
      <c r="Q3788" s="12"/>
      <c r="R3788" s="13"/>
    </row>
    <row r="3789" spans="1:18" ht="15.75" customHeight="1">
      <c r="A3789" s="1"/>
      <c r="B3789" s="6" t="s">
        <v>14</v>
      </c>
      <c r="C3789" s="6">
        <v>1185732</v>
      </c>
      <c r="D3789" s="7">
        <v>44394</v>
      </c>
      <c r="E3789" s="6" t="s">
        <v>15</v>
      </c>
      <c r="F3789" s="6" t="s">
        <v>127</v>
      </c>
      <c r="G3789" s="6" t="s">
        <v>128</v>
      </c>
      <c r="H3789" s="6" t="s">
        <v>20</v>
      </c>
      <c r="I3789" s="8">
        <v>0.55000000000000004</v>
      </c>
      <c r="J3789" s="9">
        <v>3250</v>
      </c>
      <c r="K3789" s="10">
        <f t="shared" si="28"/>
        <v>1787.5000000000002</v>
      </c>
      <c r="L3789" s="10">
        <f t="shared" si="29"/>
        <v>536.25</v>
      </c>
      <c r="M3789" s="11">
        <v>0.3</v>
      </c>
      <c r="O3789" s="16"/>
      <c r="P3789" s="14"/>
      <c r="Q3789" s="12"/>
      <c r="R3789" s="13"/>
    </row>
    <row r="3790" spans="1:18" ht="15.75" customHeight="1">
      <c r="A3790" s="1"/>
      <c r="B3790" s="6" t="s">
        <v>14</v>
      </c>
      <c r="C3790" s="6">
        <v>1185732</v>
      </c>
      <c r="D3790" s="7">
        <v>44394</v>
      </c>
      <c r="E3790" s="6" t="s">
        <v>15</v>
      </c>
      <c r="F3790" s="6" t="s">
        <v>127</v>
      </c>
      <c r="G3790" s="6" t="s">
        <v>128</v>
      </c>
      <c r="H3790" s="6" t="s">
        <v>21</v>
      </c>
      <c r="I3790" s="8">
        <v>0.65</v>
      </c>
      <c r="J3790" s="9">
        <v>3500</v>
      </c>
      <c r="K3790" s="10">
        <f t="shared" si="28"/>
        <v>2275</v>
      </c>
      <c r="L3790" s="10">
        <f t="shared" si="29"/>
        <v>682.5</v>
      </c>
      <c r="M3790" s="11">
        <v>0.3</v>
      </c>
      <c r="O3790" s="16"/>
      <c r="P3790" s="14"/>
      <c r="Q3790" s="12"/>
      <c r="R3790" s="13"/>
    </row>
    <row r="3791" spans="1:18" ht="15.75" customHeight="1">
      <c r="A3791" s="1"/>
      <c r="B3791" s="6" t="s">
        <v>14</v>
      </c>
      <c r="C3791" s="6">
        <v>1185732</v>
      </c>
      <c r="D3791" s="7">
        <v>44394</v>
      </c>
      <c r="E3791" s="6" t="s">
        <v>15</v>
      </c>
      <c r="F3791" s="6" t="s">
        <v>127</v>
      </c>
      <c r="G3791" s="6" t="s">
        <v>128</v>
      </c>
      <c r="H3791" s="6" t="s">
        <v>22</v>
      </c>
      <c r="I3791" s="8">
        <v>0.70000000000000007</v>
      </c>
      <c r="J3791" s="9">
        <v>5250</v>
      </c>
      <c r="K3791" s="10">
        <f t="shared" si="28"/>
        <v>3675.0000000000005</v>
      </c>
      <c r="L3791" s="10">
        <f t="shared" si="29"/>
        <v>1286.25</v>
      </c>
      <c r="M3791" s="11">
        <v>0.35</v>
      </c>
      <c r="O3791" s="16"/>
      <c r="P3791" s="14"/>
      <c r="Q3791" s="12"/>
      <c r="R3791" s="13"/>
    </row>
    <row r="3792" spans="1:18" ht="15.75" customHeight="1">
      <c r="A3792" s="1"/>
      <c r="B3792" s="6" t="s">
        <v>14</v>
      </c>
      <c r="C3792" s="6">
        <v>1185732</v>
      </c>
      <c r="D3792" s="7">
        <v>44426</v>
      </c>
      <c r="E3792" s="6" t="s">
        <v>15</v>
      </c>
      <c r="F3792" s="6" t="s">
        <v>127</v>
      </c>
      <c r="G3792" s="6" t="s">
        <v>128</v>
      </c>
      <c r="H3792" s="6" t="s">
        <v>17</v>
      </c>
      <c r="I3792" s="8">
        <v>0.65</v>
      </c>
      <c r="J3792" s="9">
        <v>6750</v>
      </c>
      <c r="K3792" s="10">
        <f t="shared" si="28"/>
        <v>4387.5</v>
      </c>
      <c r="L3792" s="10">
        <f t="shared" si="29"/>
        <v>1755</v>
      </c>
      <c r="M3792" s="11">
        <v>0.4</v>
      </c>
      <c r="O3792" s="16"/>
      <c r="P3792" s="14"/>
      <c r="Q3792" s="12"/>
      <c r="R3792" s="13"/>
    </row>
    <row r="3793" spans="1:18" ht="15.75" customHeight="1">
      <c r="A3793" s="1"/>
      <c r="B3793" s="6" t="s">
        <v>14</v>
      </c>
      <c r="C3793" s="6">
        <v>1185732</v>
      </c>
      <c r="D3793" s="7">
        <v>44426</v>
      </c>
      <c r="E3793" s="6" t="s">
        <v>15</v>
      </c>
      <c r="F3793" s="6" t="s">
        <v>127</v>
      </c>
      <c r="G3793" s="6" t="s">
        <v>128</v>
      </c>
      <c r="H3793" s="6" t="s">
        <v>18</v>
      </c>
      <c r="I3793" s="8">
        <v>0.60000000000000009</v>
      </c>
      <c r="J3793" s="9">
        <v>4500</v>
      </c>
      <c r="K3793" s="10">
        <f t="shared" si="28"/>
        <v>2700.0000000000005</v>
      </c>
      <c r="L3793" s="10">
        <f t="shared" si="29"/>
        <v>1080.0000000000002</v>
      </c>
      <c r="M3793" s="11">
        <v>0.4</v>
      </c>
      <c r="O3793" s="16"/>
      <c r="P3793" s="14"/>
      <c r="Q3793" s="12"/>
      <c r="R3793" s="13"/>
    </row>
    <row r="3794" spans="1:18" ht="15.75" customHeight="1">
      <c r="A3794" s="1"/>
      <c r="B3794" s="6" t="s">
        <v>14</v>
      </c>
      <c r="C3794" s="6">
        <v>1185732</v>
      </c>
      <c r="D3794" s="7">
        <v>44426</v>
      </c>
      <c r="E3794" s="6" t="s">
        <v>15</v>
      </c>
      <c r="F3794" s="6" t="s">
        <v>127</v>
      </c>
      <c r="G3794" s="6" t="s">
        <v>128</v>
      </c>
      <c r="H3794" s="6" t="s">
        <v>19</v>
      </c>
      <c r="I3794" s="8">
        <v>0.55000000000000004</v>
      </c>
      <c r="J3794" s="9">
        <v>3750</v>
      </c>
      <c r="K3794" s="10">
        <f t="shared" si="28"/>
        <v>2062.5</v>
      </c>
      <c r="L3794" s="10">
        <f t="shared" si="29"/>
        <v>618.75</v>
      </c>
      <c r="M3794" s="11">
        <v>0.3</v>
      </c>
      <c r="O3794" s="16"/>
      <c r="P3794" s="14"/>
      <c r="Q3794" s="12"/>
      <c r="R3794" s="13"/>
    </row>
    <row r="3795" spans="1:18" ht="15.75" customHeight="1">
      <c r="A3795" s="1"/>
      <c r="B3795" s="6" t="s">
        <v>14</v>
      </c>
      <c r="C3795" s="6">
        <v>1185732</v>
      </c>
      <c r="D3795" s="7">
        <v>44426</v>
      </c>
      <c r="E3795" s="6" t="s">
        <v>15</v>
      </c>
      <c r="F3795" s="6" t="s">
        <v>127</v>
      </c>
      <c r="G3795" s="6" t="s">
        <v>128</v>
      </c>
      <c r="H3795" s="6" t="s">
        <v>20</v>
      </c>
      <c r="I3795" s="8">
        <v>0.55000000000000004</v>
      </c>
      <c r="J3795" s="9">
        <v>2750</v>
      </c>
      <c r="K3795" s="10">
        <f t="shared" si="28"/>
        <v>1512.5000000000002</v>
      </c>
      <c r="L3795" s="10">
        <f t="shared" si="29"/>
        <v>453.75000000000006</v>
      </c>
      <c r="M3795" s="11">
        <v>0.3</v>
      </c>
      <c r="O3795" s="16"/>
      <c r="P3795" s="14"/>
      <c r="Q3795" s="12"/>
      <c r="R3795" s="13"/>
    </row>
    <row r="3796" spans="1:18" ht="15.75" customHeight="1">
      <c r="A3796" s="1"/>
      <c r="B3796" s="6" t="s">
        <v>14</v>
      </c>
      <c r="C3796" s="6">
        <v>1185732</v>
      </c>
      <c r="D3796" s="7">
        <v>44426</v>
      </c>
      <c r="E3796" s="6" t="s">
        <v>15</v>
      </c>
      <c r="F3796" s="6" t="s">
        <v>127</v>
      </c>
      <c r="G3796" s="6" t="s">
        <v>128</v>
      </c>
      <c r="H3796" s="6" t="s">
        <v>21</v>
      </c>
      <c r="I3796" s="8">
        <v>0.65</v>
      </c>
      <c r="J3796" s="9">
        <v>2500</v>
      </c>
      <c r="K3796" s="10">
        <f t="shared" si="28"/>
        <v>1625</v>
      </c>
      <c r="L3796" s="10">
        <f t="shared" si="29"/>
        <v>487.5</v>
      </c>
      <c r="M3796" s="11">
        <v>0.3</v>
      </c>
      <c r="O3796" s="16"/>
      <c r="P3796" s="14"/>
      <c r="Q3796" s="12"/>
      <c r="R3796" s="13"/>
    </row>
    <row r="3797" spans="1:18" ht="15.75" customHeight="1">
      <c r="A3797" s="1"/>
      <c r="B3797" s="6" t="s">
        <v>14</v>
      </c>
      <c r="C3797" s="6">
        <v>1185732</v>
      </c>
      <c r="D3797" s="7">
        <v>44426</v>
      </c>
      <c r="E3797" s="6" t="s">
        <v>15</v>
      </c>
      <c r="F3797" s="6" t="s">
        <v>127</v>
      </c>
      <c r="G3797" s="6" t="s">
        <v>128</v>
      </c>
      <c r="H3797" s="6" t="s">
        <v>22</v>
      </c>
      <c r="I3797" s="8">
        <v>0.70000000000000007</v>
      </c>
      <c r="J3797" s="9">
        <v>4250</v>
      </c>
      <c r="K3797" s="10">
        <f t="shared" si="28"/>
        <v>2975.0000000000005</v>
      </c>
      <c r="L3797" s="10">
        <f t="shared" si="29"/>
        <v>1041.25</v>
      </c>
      <c r="M3797" s="11">
        <v>0.35</v>
      </c>
      <c r="O3797" s="16"/>
      <c r="P3797" s="14"/>
      <c r="Q3797" s="12"/>
      <c r="R3797" s="13"/>
    </row>
    <row r="3798" spans="1:18" ht="15.75" customHeight="1">
      <c r="A3798" s="1"/>
      <c r="B3798" s="6" t="s">
        <v>14</v>
      </c>
      <c r="C3798" s="6">
        <v>1185732</v>
      </c>
      <c r="D3798" s="7">
        <v>44456</v>
      </c>
      <c r="E3798" s="6" t="s">
        <v>15</v>
      </c>
      <c r="F3798" s="6" t="s">
        <v>127</v>
      </c>
      <c r="G3798" s="6" t="s">
        <v>128</v>
      </c>
      <c r="H3798" s="6" t="s">
        <v>17</v>
      </c>
      <c r="I3798" s="8">
        <v>0.65</v>
      </c>
      <c r="J3798" s="9">
        <v>5500</v>
      </c>
      <c r="K3798" s="10">
        <f t="shared" si="28"/>
        <v>3575</v>
      </c>
      <c r="L3798" s="10">
        <f t="shared" si="29"/>
        <v>1430</v>
      </c>
      <c r="M3798" s="11">
        <v>0.4</v>
      </c>
      <c r="O3798" s="16"/>
      <c r="P3798" s="14"/>
      <c r="Q3798" s="12"/>
      <c r="R3798" s="13"/>
    </row>
    <row r="3799" spans="1:18" ht="15.75" customHeight="1">
      <c r="A3799" s="1"/>
      <c r="B3799" s="6" t="s">
        <v>14</v>
      </c>
      <c r="C3799" s="6">
        <v>1185732</v>
      </c>
      <c r="D3799" s="7">
        <v>44456</v>
      </c>
      <c r="E3799" s="6" t="s">
        <v>15</v>
      </c>
      <c r="F3799" s="6" t="s">
        <v>127</v>
      </c>
      <c r="G3799" s="6" t="s">
        <v>128</v>
      </c>
      <c r="H3799" s="6" t="s">
        <v>18</v>
      </c>
      <c r="I3799" s="8">
        <v>0.60000000000000009</v>
      </c>
      <c r="J3799" s="9">
        <v>3500</v>
      </c>
      <c r="K3799" s="10">
        <f t="shared" si="28"/>
        <v>2100.0000000000005</v>
      </c>
      <c r="L3799" s="10">
        <f t="shared" si="29"/>
        <v>840.00000000000023</v>
      </c>
      <c r="M3799" s="11">
        <v>0.4</v>
      </c>
      <c r="O3799" s="16"/>
      <c r="P3799" s="14"/>
      <c r="Q3799" s="12"/>
      <c r="R3799" s="13"/>
    </row>
    <row r="3800" spans="1:18" ht="15.75" customHeight="1">
      <c r="A3800" s="1"/>
      <c r="B3800" s="6" t="s">
        <v>14</v>
      </c>
      <c r="C3800" s="6">
        <v>1185732</v>
      </c>
      <c r="D3800" s="7">
        <v>44456</v>
      </c>
      <c r="E3800" s="6" t="s">
        <v>15</v>
      </c>
      <c r="F3800" s="6" t="s">
        <v>127</v>
      </c>
      <c r="G3800" s="6" t="s">
        <v>128</v>
      </c>
      <c r="H3800" s="6" t="s">
        <v>19</v>
      </c>
      <c r="I3800" s="8">
        <v>0.55000000000000004</v>
      </c>
      <c r="J3800" s="9">
        <v>2500</v>
      </c>
      <c r="K3800" s="10">
        <f t="shared" si="28"/>
        <v>1375</v>
      </c>
      <c r="L3800" s="10">
        <f t="shared" si="29"/>
        <v>412.5</v>
      </c>
      <c r="M3800" s="11">
        <v>0.3</v>
      </c>
      <c r="O3800" s="16"/>
      <c r="P3800" s="14"/>
      <c r="Q3800" s="12"/>
      <c r="R3800" s="13"/>
    </row>
    <row r="3801" spans="1:18" ht="15.75" customHeight="1">
      <c r="A3801" s="1"/>
      <c r="B3801" s="6" t="s">
        <v>14</v>
      </c>
      <c r="C3801" s="6">
        <v>1185732</v>
      </c>
      <c r="D3801" s="7">
        <v>44456</v>
      </c>
      <c r="E3801" s="6" t="s">
        <v>15</v>
      </c>
      <c r="F3801" s="6" t="s">
        <v>127</v>
      </c>
      <c r="G3801" s="6" t="s">
        <v>128</v>
      </c>
      <c r="H3801" s="6" t="s">
        <v>20</v>
      </c>
      <c r="I3801" s="8">
        <v>0.55000000000000004</v>
      </c>
      <c r="J3801" s="9">
        <v>2250</v>
      </c>
      <c r="K3801" s="10">
        <f t="shared" si="28"/>
        <v>1237.5</v>
      </c>
      <c r="L3801" s="10">
        <f t="shared" si="29"/>
        <v>371.25</v>
      </c>
      <c r="M3801" s="11">
        <v>0.3</v>
      </c>
      <c r="O3801" s="16"/>
      <c r="P3801" s="14"/>
      <c r="Q3801" s="12"/>
      <c r="R3801" s="13"/>
    </row>
    <row r="3802" spans="1:18" ht="15.75" customHeight="1">
      <c r="A3802" s="1"/>
      <c r="B3802" s="6" t="s">
        <v>14</v>
      </c>
      <c r="C3802" s="6">
        <v>1185732</v>
      </c>
      <c r="D3802" s="7">
        <v>44456</v>
      </c>
      <c r="E3802" s="6" t="s">
        <v>15</v>
      </c>
      <c r="F3802" s="6" t="s">
        <v>127</v>
      </c>
      <c r="G3802" s="6" t="s">
        <v>128</v>
      </c>
      <c r="H3802" s="6" t="s">
        <v>21</v>
      </c>
      <c r="I3802" s="8">
        <v>0.65</v>
      </c>
      <c r="J3802" s="9">
        <v>2250</v>
      </c>
      <c r="K3802" s="10">
        <f t="shared" si="28"/>
        <v>1462.5</v>
      </c>
      <c r="L3802" s="10">
        <f t="shared" si="29"/>
        <v>438.75</v>
      </c>
      <c r="M3802" s="11">
        <v>0.3</v>
      </c>
      <c r="O3802" s="16"/>
      <c r="P3802" s="14"/>
      <c r="Q3802" s="12"/>
      <c r="R3802" s="13"/>
    </row>
    <row r="3803" spans="1:18" ht="15.75" customHeight="1">
      <c r="A3803" s="1"/>
      <c r="B3803" s="6" t="s">
        <v>14</v>
      </c>
      <c r="C3803" s="6">
        <v>1185732</v>
      </c>
      <c r="D3803" s="7">
        <v>44456</v>
      </c>
      <c r="E3803" s="6" t="s">
        <v>15</v>
      </c>
      <c r="F3803" s="6" t="s">
        <v>127</v>
      </c>
      <c r="G3803" s="6" t="s">
        <v>128</v>
      </c>
      <c r="H3803" s="6" t="s">
        <v>22</v>
      </c>
      <c r="I3803" s="8">
        <v>0.70000000000000007</v>
      </c>
      <c r="J3803" s="9">
        <v>3250</v>
      </c>
      <c r="K3803" s="10">
        <f t="shared" si="28"/>
        <v>2275</v>
      </c>
      <c r="L3803" s="10">
        <f t="shared" si="29"/>
        <v>796.25</v>
      </c>
      <c r="M3803" s="11">
        <v>0.35</v>
      </c>
      <c r="O3803" s="16"/>
      <c r="P3803" s="14"/>
      <c r="Q3803" s="12"/>
      <c r="R3803" s="13"/>
    </row>
    <row r="3804" spans="1:18" ht="15.75" customHeight="1">
      <c r="A3804" s="1"/>
      <c r="B3804" s="6" t="s">
        <v>14</v>
      </c>
      <c r="C3804" s="6">
        <v>1185732</v>
      </c>
      <c r="D3804" s="7">
        <v>44488</v>
      </c>
      <c r="E3804" s="6" t="s">
        <v>15</v>
      </c>
      <c r="F3804" s="6" t="s">
        <v>127</v>
      </c>
      <c r="G3804" s="6" t="s">
        <v>128</v>
      </c>
      <c r="H3804" s="6" t="s">
        <v>17</v>
      </c>
      <c r="I3804" s="8">
        <v>0.70000000000000007</v>
      </c>
      <c r="J3804" s="9">
        <v>4750</v>
      </c>
      <c r="K3804" s="10">
        <f t="shared" si="28"/>
        <v>3325.0000000000005</v>
      </c>
      <c r="L3804" s="10">
        <f t="shared" si="29"/>
        <v>1330.0000000000002</v>
      </c>
      <c r="M3804" s="11">
        <v>0.4</v>
      </c>
      <c r="O3804" s="16"/>
      <c r="P3804" s="14"/>
      <c r="Q3804" s="12"/>
      <c r="R3804" s="13"/>
    </row>
    <row r="3805" spans="1:18" ht="15.75" customHeight="1">
      <c r="A3805" s="1"/>
      <c r="B3805" s="6" t="s">
        <v>14</v>
      </c>
      <c r="C3805" s="6">
        <v>1185732</v>
      </c>
      <c r="D3805" s="7">
        <v>44488</v>
      </c>
      <c r="E3805" s="6" t="s">
        <v>15</v>
      </c>
      <c r="F3805" s="6" t="s">
        <v>127</v>
      </c>
      <c r="G3805" s="6" t="s">
        <v>128</v>
      </c>
      <c r="H3805" s="6" t="s">
        <v>18</v>
      </c>
      <c r="I3805" s="8">
        <v>0.65000000000000013</v>
      </c>
      <c r="J3805" s="9">
        <v>3000</v>
      </c>
      <c r="K3805" s="10">
        <f t="shared" si="28"/>
        <v>1950.0000000000005</v>
      </c>
      <c r="L3805" s="10">
        <f t="shared" si="29"/>
        <v>780.00000000000023</v>
      </c>
      <c r="M3805" s="11">
        <v>0.4</v>
      </c>
      <c r="O3805" s="16"/>
      <c r="P3805" s="14"/>
      <c r="Q3805" s="12"/>
      <c r="R3805" s="13"/>
    </row>
    <row r="3806" spans="1:18" ht="15.75" customHeight="1">
      <c r="A3806" s="1"/>
      <c r="B3806" s="6" t="s">
        <v>14</v>
      </c>
      <c r="C3806" s="6">
        <v>1185732</v>
      </c>
      <c r="D3806" s="7">
        <v>44488</v>
      </c>
      <c r="E3806" s="6" t="s">
        <v>15</v>
      </c>
      <c r="F3806" s="6" t="s">
        <v>127</v>
      </c>
      <c r="G3806" s="6" t="s">
        <v>128</v>
      </c>
      <c r="H3806" s="6" t="s">
        <v>19</v>
      </c>
      <c r="I3806" s="8">
        <v>0.65000000000000013</v>
      </c>
      <c r="J3806" s="9">
        <v>2000</v>
      </c>
      <c r="K3806" s="10">
        <f t="shared" si="28"/>
        <v>1300.0000000000002</v>
      </c>
      <c r="L3806" s="10">
        <f t="shared" si="29"/>
        <v>390.00000000000006</v>
      </c>
      <c r="M3806" s="11">
        <v>0.3</v>
      </c>
      <c r="O3806" s="16"/>
      <c r="P3806" s="14"/>
      <c r="Q3806" s="12"/>
      <c r="R3806" s="13"/>
    </row>
    <row r="3807" spans="1:18" ht="15.75" customHeight="1">
      <c r="A3807" s="1"/>
      <c r="B3807" s="6" t="s">
        <v>14</v>
      </c>
      <c r="C3807" s="6">
        <v>1185732</v>
      </c>
      <c r="D3807" s="7">
        <v>44488</v>
      </c>
      <c r="E3807" s="6" t="s">
        <v>15</v>
      </c>
      <c r="F3807" s="6" t="s">
        <v>127</v>
      </c>
      <c r="G3807" s="6" t="s">
        <v>128</v>
      </c>
      <c r="H3807" s="6" t="s">
        <v>20</v>
      </c>
      <c r="I3807" s="8">
        <v>0.65000000000000013</v>
      </c>
      <c r="J3807" s="9">
        <v>1750</v>
      </c>
      <c r="K3807" s="10">
        <f t="shared" si="28"/>
        <v>1137.5000000000002</v>
      </c>
      <c r="L3807" s="10">
        <f t="shared" si="29"/>
        <v>341.25000000000006</v>
      </c>
      <c r="M3807" s="11">
        <v>0.3</v>
      </c>
      <c r="O3807" s="16"/>
      <c r="P3807" s="14"/>
      <c r="Q3807" s="12"/>
      <c r="R3807" s="13"/>
    </row>
    <row r="3808" spans="1:18" ht="15.75" customHeight="1">
      <c r="A3808" s="1"/>
      <c r="B3808" s="6" t="s">
        <v>14</v>
      </c>
      <c r="C3808" s="6">
        <v>1185732</v>
      </c>
      <c r="D3808" s="7">
        <v>44488</v>
      </c>
      <c r="E3808" s="6" t="s">
        <v>15</v>
      </c>
      <c r="F3808" s="6" t="s">
        <v>127</v>
      </c>
      <c r="G3808" s="6" t="s">
        <v>128</v>
      </c>
      <c r="H3808" s="6" t="s">
        <v>21</v>
      </c>
      <c r="I3808" s="8">
        <v>0.75000000000000011</v>
      </c>
      <c r="J3808" s="9">
        <v>1750</v>
      </c>
      <c r="K3808" s="10">
        <f t="shared" si="28"/>
        <v>1312.5000000000002</v>
      </c>
      <c r="L3808" s="10">
        <f t="shared" si="29"/>
        <v>393.75000000000006</v>
      </c>
      <c r="M3808" s="11">
        <v>0.3</v>
      </c>
      <c r="O3808" s="16"/>
      <c r="P3808" s="14"/>
      <c r="Q3808" s="12"/>
      <c r="R3808" s="13"/>
    </row>
    <row r="3809" spans="1:18" ht="15.75" customHeight="1">
      <c r="A3809" s="1"/>
      <c r="B3809" s="6" t="s">
        <v>14</v>
      </c>
      <c r="C3809" s="6">
        <v>1185732</v>
      </c>
      <c r="D3809" s="7">
        <v>44488</v>
      </c>
      <c r="E3809" s="6" t="s">
        <v>15</v>
      </c>
      <c r="F3809" s="6" t="s">
        <v>127</v>
      </c>
      <c r="G3809" s="6" t="s">
        <v>128</v>
      </c>
      <c r="H3809" s="6" t="s">
        <v>22</v>
      </c>
      <c r="I3809" s="8">
        <v>0.8</v>
      </c>
      <c r="J3809" s="9">
        <v>3000</v>
      </c>
      <c r="K3809" s="10">
        <f t="shared" si="28"/>
        <v>2400</v>
      </c>
      <c r="L3809" s="10">
        <f t="shared" si="29"/>
        <v>840</v>
      </c>
      <c r="M3809" s="11">
        <v>0.35</v>
      </c>
      <c r="O3809" s="16"/>
      <c r="P3809" s="14"/>
      <c r="Q3809" s="12"/>
      <c r="R3809" s="13"/>
    </row>
    <row r="3810" spans="1:18" ht="15.75" customHeight="1">
      <c r="A3810" s="1"/>
      <c r="B3810" s="6" t="s">
        <v>14</v>
      </c>
      <c r="C3810" s="6">
        <v>1185732</v>
      </c>
      <c r="D3810" s="7">
        <v>44518</v>
      </c>
      <c r="E3810" s="6" t="s">
        <v>15</v>
      </c>
      <c r="F3810" s="6" t="s">
        <v>127</v>
      </c>
      <c r="G3810" s="6" t="s">
        <v>128</v>
      </c>
      <c r="H3810" s="6" t="s">
        <v>17</v>
      </c>
      <c r="I3810" s="8">
        <v>0.75000000000000011</v>
      </c>
      <c r="J3810" s="9">
        <v>4500</v>
      </c>
      <c r="K3810" s="10">
        <f t="shared" si="28"/>
        <v>3375.0000000000005</v>
      </c>
      <c r="L3810" s="10">
        <f t="shared" si="29"/>
        <v>1350.0000000000002</v>
      </c>
      <c r="M3810" s="11">
        <v>0.4</v>
      </c>
      <c r="O3810" s="16"/>
      <c r="P3810" s="14"/>
      <c r="Q3810" s="12"/>
      <c r="R3810" s="13"/>
    </row>
    <row r="3811" spans="1:18" ht="15.75" customHeight="1">
      <c r="A3811" s="1"/>
      <c r="B3811" s="6" t="s">
        <v>14</v>
      </c>
      <c r="C3811" s="6">
        <v>1185732</v>
      </c>
      <c r="D3811" s="7">
        <v>44518</v>
      </c>
      <c r="E3811" s="6" t="s">
        <v>15</v>
      </c>
      <c r="F3811" s="6" t="s">
        <v>127</v>
      </c>
      <c r="G3811" s="6" t="s">
        <v>128</v>
      </c>
      <c r="H3811" s="6" t="s">
        <v>18</v>
      </c>
      <c r="I3811" s="8">
        <v>0.65000000000000013</v>
      </c>
      <c r="J3811" s="9">
        <v>3250</v>
      </c>
      <c r="K3811" s="10">
        <f t="shared" si="28"/>
        <v>2112.5000000000005</v>
      </c>
      <c r="L3811" s="10">
        <f t="shared" si="29"/>
        <v>845.00000000000023</v>
      </c>
      <c r="M3811" s="11">
        <v>0.4</v>
      </c>
      <c r="O3811" s="16"/>
      <c r="P3811" s="14"/>
      <c r="Q3811" s="12"/>
      <c r="R3811" s="13"/>
    </row>
    <row r="3812" spans="1:18" ht="15.75" customHeight="1">
      <c r="A3812" s="1"/>
      <c r="B3812" s="6" t="s">
        <v>14</v>
      </c>
      <c r="C3812" s="6">
        <v>1185732</v>
      </c>
      <c r="D3812" s="7">
        <v>44518</v>
      </c>
      <c r="E3812" s="6" t="s">
        <v>15</v>
      </c>
      <c r="F3812" s="6" t="s">
        <v>127</v>
      </c>
      <c r="G3812" s="6" t="s">
        <v>128</v>
      </c>
      <c r="H3812" s="6" t="s">
        <v>19</v>
      </c>
      <c r="I3812" s="8">
        <v>0.65000000000000013</v>
      </c>
      <c r="J3812" s="9">
        <v>3450</v>
      </c>
      <c r="K3812" s="10">
        <f t="shared" si="28"/>
        <v>2242.5000000000005</v>
      </c>
      <c r="L3812" s="10">
        <f t="shared" si="29"/>
        <v>672.75000000000011</v>
      </c>
      <c r="M3812" s="11">
        <v>0.3</v>
      </c>
      <c r="O3812" s="16"/>
      <c r="P3812" s="14"/>
      <c r="Q3812" s="12"/>
      <c r="R3812" s="13"/>
    </row>
    <row r="3813" spans="1:18" ht="15.75" customHeight="1">
      <c r="A3813" s="1"/>
      <c r="B3813" s="6" t="s">
        <v>14</v>
      </c>
      <c r="C3813" s="6">
        <v>1185732</v>
      </c>
      <c r="D3813" s="7">
        <v>44518</v>
      </c>
      <c r="E3813" s="6" t="s">
        <v>15</v>
      </c>
      <c r="F3813" s="6" t="s">
        <v>127</v>
      </c>
      <c r="G3813" s="6" t="s">
        <v>128</v>
      </c>
      <c r="H3813" s="6" t="s">
        <v>20</v>
      </c>
      <c r="I3813" s="8">
        <v>0.65000000000000013</v>
      </c>
      <c r="J3813" s="9">
        <v>3250</v>
      </c>
      <c r="K3813" s="10">
        <f t="shared" si="28"/>
        <v>2112.5000000000005</v>
      </c>
      <c r="L3813" s="10">
        <f t="shared" si="29"/>
        <v>633.75000000000011</v>
      </c>
      <c r="M3813" s="11">
        <v>0.3</v>
      </c>
      <c r="O3813" s="16"/>
      <c r="P3813" s="14"/>
      <c r="Q3813" s="12"/>
      <c r="R3813" s="13"/>
    </row>
    <row r="3814" spans="1:18" ht="15.75" customHeight="1">
      <c r="A3814" s="1"/>
      <c r="B3814" s="6" t="s">
        <v>14</v>
      </c>
      <c r="C3814" s="6">
        <v>1185732</v>
      </c>
      <c r="D3814" s="7">
        <v>44518</v>
      </c>
      <c r="E3814" s="6" t="s">
        <v>15</v>
      </c>
      <c r="F3814" s="6" t="s">
        <v>127</v>
      </c>
      <c r="G3814" s="6" t="s">
        <v>128</v>
      </c>
      <c r="H3814" s="6" t="s">
        <v>21</v>
      </c>
      <c r="I3814" s="8">
        <v>0.75000000000000011</v>
      </c>
      <c r="J3814" s="9">
        <v>3000</v>
      </c>
      <c r="K3814" s="10">
        <f t="shared" si="28"/>
        <v>2250.0000000000005</v>
      </c>
      <c r="L3814" s="10">
        <f t="shared" si="29"/>
        <v>675.00000000000011</v>
      </c>
      <c r="M3814" s="11">
        <v>0.3</v>
      </c>
      <c r="O3814" s="16"/>
      <c r="P3814" s="14"/>
      <c r="Q3814" s="12"/>
      <c r="R3814" s="13"/>
    </row>
    <row r="3815" spans="1:18" ht="15.75" customHeight="1">
      <c r="A3815" s="1"/>
      <c r="B3815" s="6" t="s">
        <v>14</v>
      </c>
      <c r="C3815" s="6">
        <v>1185732</v>
      </c>
      <c r="D3815" s="7">
        <v>44518</v>
      </c>
      <c r="E3815" s="6" t="s">
        <v>15</v>
      </c>
      <c r="F3815" s="6" t="s">
        <v>127</v>
      </c>
      <c r="G3815" s="6" t="s">
        <v>128</v>
      </c>
      <c r="H3815" s="6" t="s">
        <v>22</v>
      </c>
      <c r="I3815" s="8">
        <v>0.8</v>
      </c>
      <c r="J3815" s="9">
        <v>4000</v>
      </c>
      <c r="K3815" s="10">
        <f t="shared" si="28"/>
        <v>3200</v>
      </c>
      <c r="L3815" s="10">
        <f t="shared" si="29"/>
        <v>1120</v>
      </c>
      <c r="M3815" s="11">
        <v>0.35</v>
      </c>
      <c r="O3815" s="16"/>
      <c r="P3815" s="14"/>
      <c r="Q3815" s="12"/>
      <c r="R3815" s="13"/>
    </row>
    <row r="3816" spans="1:18" ht="15.75" customHeight="1">
      <c r="A3816" s="1"/>
      <c r="B3816" s="6" t="s">
        <v>14</v>
      </c>
      <c r="C3816" s="6">
        <v>1185732</v>
      </c>
      <c r="D3816" s="7">
        <v>44547</v>
      </c>
      <c r="E3816" s="6" t="s">
        <v>15</v>
      </c>
      <c r="F3816" s="6" t="s">
        <v>127</v>
      </c>
      <c r="G3816" s="6" t="s">
        <v>128</v>
      </c>
      <c r="H3816" s="6" t="s">
        <v>17</v>
      </c>
      <c r="I3816" s="8">
        <v>0.75000000000000011</v>
      </c>
      <c r="J3816" s="9">
        <v>6250</v>
      </c>
      <c r="K3816" s="10">
        <f t="shared" si="28"/>
        <v>4687.5000000000009</v>
      </c>
      <c r="L3816" s="10">
        <f t="shared" si="29"/>
        <v>1875.0000000000005</v>
      </c>
      <c r="M3816" s="11">
        <v>0.4</v>
      </c>
      <c r="O3816" s="16"/>
      <c r="P3816" s="14"/>
      <c r="Q3816" s="12"/>
      <c r="R3816" s="13"/>
    </row>
    <row r="3817" spans="1:18" ht="15.75" customHeight="1">
      <c r="A3817" s="1"/>
      <c r="B3817" s="6" t="s">
        <v>14</v>
      </c>
      <c r="C3817" s="6">
        <v>1185732</v>
      </c>
      <c r="D3817" s="7">
        <v>44547</v>
      </c>
      <c r="E3817" s="6" t="s">
        <v>15</v>
      </c>
      <c r="F3817" s="6" t="s">
        <v>127</v>
      </c>
      <c r="G3817" s="6" t="s">
        <v>128</v>
      </c>
      <c r="H3817" s="6" t="s">
        <v>18</v>
      </c>
      <c r="I3817" s="8">
        <v>0.65000000000000013</v>
      </c>
      <c r="J3817" s="9">
        <v>4250</v>
      </c>
      <c r="K3817" s="10">
        <f t="shared" si="28"/>
        <v>2762.5000000000005</v>
      </c>
      <c r="L3817" s="10">
        <f t="shared" si="29"/>
        <v>1105.0000000000002</v>
      </c>
      <c r="M3817" s="11">
        <v>0.4</v>
      </c>
      <c r="O3817" s="16"/>
      <c r="P3817" s="14"/>
      <c r="Q3817" s="12"/>
      <c r="R3817" s="13"/>
    </row>
    <row r="3818" spans="1:18" ht="15.75" customHeight="1">
      <c r="A3818" s="1"/>
      <c r="B3818" s="6" t="s">
        <v>14</v>
      </c>
      <c r="C3818" s="6">
        <v>1185732</v>
      </c>
      <c r="D3818" s="7">
        <v>44547</v>
      </c>
      <c r="E3818" s="6" t="s">
        <v>15</v>
      </c>
      <c r="F3818" s="6" t="s">
        <v>127</v>
      </c>
      <c r="G3818" s="6" t="s">
        <v>128</v>
      </c>
      <c r="H3818" s="6" t="s">
        <v>19</v>
      </c>
      <c r="I3818" s="8">
        <v>0.65000000000000013</v>
      </c>
      <c r="J3818" s="9">
        <v>4000</v>
      </c>
      <c r="K3818" s="10">
        <f t="shared" si="28"/>
        <v>2600.0000000000005</v>
      </c>
      <c r="L3818" s="10">
        <f t="shared" si="29"/>
        <v>780.00000000000011</v>
      </c>
      <c r="M3818" s="11">
        <v>0.3</v>
      </c>
      <c r="O3818" s="16"/>
      <c r="P3818" s="14"/>
      <c r="Q3818" s="12"/>
      <c r="R3818" s="13"/>
    </row>
    <row r="3819" spans="1:18" ht="15.75" customHeight="1">
      <c r="A3819" s="1"/>
      <c r="B3819" s="6" t="s">
        <v>14</v>
      </c>
      <c r="C3819" s="6">
        <v>1185732</v>
      </c>
      <c r="D3819" s="7">
        <v>44547</v>
      </c>
      <c r="E3819" s="6" t="s">
        <v>15</v>
      </c>
      <c r="F3819" s="6" t="s">
        <v>127</v>
      </c>
      <c r="G3819" s="6" t="s">
        <v>128</v>
      </c>
      <c r="H3819" s="6" t="s">
        <v>20</v>
      </c>
      <c r="I3819" s="8">
        <v>0.65000000000000013</v>
      </c>
      <c r="J3819" s="9">
        <v>3500</v>
      </c>
      <c r="K3819" s="10">
        <f t="shared" si="28"/>
        <v>2275.0000000000005</v>
      </c>
      <c r="L3819" s="10">
        <f t="shared" si="29"/>
        <v>682.50000000000011</v>
      </c>
      <c r="M3819" s="11">
        <v>0.3</v>
      </c>
      <c r="O3819" s="16"/>
      <c r="P3819" s="14"/>
      <c r="Q3819" s="12"/>
      <c r="R3819" s="13"/>
    </row>
    <row r="3820" spans="1:18" ht="15.75" customHeight="1">
      <c r="A3820" s="1"/>
      <c r="B3820" s="6" t="s">
        <v>14</v>
      </c>
      <c r="C3820" s="6">
        <v>1185732</v>
      </c>
      <c r="D3820" s="7">
        <v>44547</v>
      </c>
      <c r="E3820" s="6" t="s">
        <v>15</v>
      </c>
      <c r="F3820" s="6" t="s">
        <v>127</v>
      </c>
      <c r="G3820" s="6" t="s">
        <v>128</v>
      </c>
      <c r="H3820" s="6" t="s">
        <v>21</v>
      </c>
      <c r="I3820" s="8">
        <v>0.75000000000000011</v>
      </c>
      <c r="J3820" s="9">
        <v>3500</v>
      </c>
      <c r="K3820" s="10">
        <f t="shared" si="28"/>
        <v>2625.0000000000005</v>
      </c>
      <c r="L3820" s="10">
        <f t="shared" si="29"/>
        <v>787.50000000000011</v>
      </c>
      <c r="M3820" s="11">
        <v>0.3</v>
      </c>
      <c r="O3820" s="16"/>
      <c r="P3820" s="14"/>
      <c r="Q3820" s="12"/>
      <c r="R3820" s="13"/>
    </row>
    <row r="3821" spans="1:18" ht="15.75" customHeight="1">
      <c r="A3821" s="1"/>
      <c r="B3821" s="6" t="s">
        <v>14</v>
      </c>
      <c r="C3821" s="6">
        <v>1185732</v>
      </c>
      <c r="D3821" s="7">
        <v>44547</v>
      </c>
      <c r="E3821" s="6" t="s">
        <v>15</v>
      </c>
      <c r="F3821" s="6" t="s">
        <v>127</v>
      </c>
      <c r="G3821" s="6" t="s">
        <v>128</v>
      </c>
      <c r="H3821" s="6" t="s">
        <v>22</v>
      </c>
      <c r="I3821" s="8">
        <v>0.8</v>
      </c>
      <c r="J3821" s="9">
        <v>4500</v>
      </c>
      <c r="K3821" s="10">
        <f t="shared" si="28"/>
        <v>3600</v>
      </c>
      <c r="L3821" s="10">
        <f t="shared" si="29"/>
        <v>1260</v>
      </c>
      <c r="M3821" s="11">
        <v>0.35</v>
      </c>
      <c r="O3821" s="16"/>
      <c r="P3821" s="14"/>
      <c r="Q3821" s="12"/>
      <c r="R3821" s="13"/>
    </row>
    <row r="3822" spans="1:18" ht="15.75" customHeight="1">
      <c r="A3822" s="1" t="s">
        <v>39</v>
      </c>
      <c r="B3822" s="6" t="s">
        <v>14</v>
      </c>
      <c r="C3822" s="6">
        <v>1185732</v>
      </c>
      <c r="D3822" s="7">
        <v>44220</v>
      </c>
      <c r="E3822" s="6" t="s">
        <v>15</v>
      </c>
      <c r="F3822" s="6" t="s">
        <v>129</v>
      </c>
      <c r="G3822" s="6" t="s">
        <v>130</v>
      </c>
      <c r="H3822" s="6" t="s">
        <v>17</v>
      </c>
      <c r="I3822" s="8">
        <v>0.55000000000000004</v>
      </c>
      <c r="J3822" s="9">
        <v>5000</v>
      </c>
      <c r="K3822" s="10">
        <f t="shared" si="28"/>
        <v>2750</v>
      </c>
      <c r="L3822" s="10">
        <f t="shared" si="29"/>
        <v>962.50000000000011</v>
      </c>
      <c r="M3822" s="11">
        <v>0.35000000000000003</v>
      </c>
      <c r="O3822" s="16"/>
      <c r="P3822" s="14">
        <f>Data!$I3822+0.05</f>
        <v>0.60000000000000009</v>
      </c>
      <c r="Q3822" s="12">
        <f>Data!$J3822-250</f>
        <v>4750</v>
      </c>
      <c r="R3822" s="13">
        <f>Data!$M3822-5%</f>
        <v>0.30000000000000004</v>
      </c>
    </row>
    <row r="3823" spans="1:18" ht="15.75" customHeight="1">
      <c r="A3823" s="1"/>
      <c r="B3823" s="6" t="s">
        <v>14</v>
      </c>
      <c r="C3823" s="6">
        <v>1185732</v>
      </c>
      <c r="D3823" s="7">
        <v>44220</v>
      </c>
      <c r="E3823" s="6" t="s">
        <v>15</v>
      </c>
      <c r="F3823" s="6" t="s">
        <v>129</v>
      </c>
      <c r="G3823" s="6" t="s">
        <v>130</v>
      </c>
      <c r="H3823" s="6" t="s">
        <v>18</v>
      </c>
      <c r="I3823" s="8">
        <v>0.55000000000000004</v>
      </c>
      <c r="J3823" s="9">
        <v>3000</v>
      </c>
      <c r="K3823" s="10">
        <f t="shared" si="28"/>
        <v>1650.0000000000002</v>
      </c>
      <c r="L3823" s="10">
        <f t="shared" si="29"/>
        <v>577.50000000000011</v>
      </c>
      <c r="M3823" s="11">
        <v>0.35000000000000003</v>
      </c>
      <c r="O3823" s="16"/>
      <c r="P3823" s="14">
        <f>Data!$I3823+0.05</f>
        <v>0.60000000000000009</v>
      </c>
      <c r="Q3823" s="12">
        <f>Data!$J3823-250</f>
        <v>2750</v>
      </c>
      <c r="R3823" s="13">
        <f>Data!$M3823-5%</f>
        <v>0.30000000000000004</v>
      </c>
    </row>
    <row r="3824" spans="1:18" ht="15.75" customHeight="1">
      <c r="A3824" s="1"/>
      <c r="B3824" s="6" t="s">
        <v>14</v>
      </c>
      <c r="C3824" s="6">
        <v>1185732</v>
      </c>
      <c r="D3824" s="7">
        <v>44220</v>
      </c>
      <c r="E3824" s="6" t="s">
        <v>15</v>
      </c>
      <c r="F3824" s="6" t="s">
        <v>129</v>
      </c>
      <c r="G3824" s="6" t="s">
        <v>130</v>
      </c>
      <c r="H3824" s="6" t="s">
        <v>19</v>
      </c>
      <c r="I3824" s="8">
        <v>0.45</v>
      </c>
      <c r="J3824" s="9">
        <v>3000</v>
      </c>
      <c r="K3824" s="10">
        <f t="shared" si="28"/>
        <v>1350</v>
      </c>
      <c r="L3824" s="10">
        <f t="shared" si="29"/>
        <v>337.5</v>
      </c>
      <c r="M3824" s="11">
        <v>0.25</v>
      </c>
      <c r="O3824" s="16"/>
      <c r="P3824" s="14">
        <f>Data!$I3824+0.05</f>
        <v>0.5</v>
      </c>
      <c r="Q3824" s="12">
        <f>Data!$J3824-250</f>
        <v>2750</v>
      </c>
      <c r="R3824" s="13">
        <f>Data!$M3824-5%</f>
        <v>0.2</v>
      </c>
    </row>
    <row r="3825" spans="1:18" ht="15.75" customHeight="1">
      <c r="A3825" s="1"/>
      <c r="B3825" s="6" t="s">
        <v>14</v>
      </c>
      <c r="C3825" s="6">
        <v>1185732</v>
      </c>
      <c r="D3825" s="7">
        <v>44220</v>
      </c>
      <c r="E3825" s="6" t="s">
        <v>15</v>
      </c>
      <c r="F3825" s="6" t="s">
        <v>129</v>
      </c>
      <c r="G3825" s="6" t="s">
        <v>130</v>
      </c>
      <c r="H3825" s="6" t="s">
        <v>20</v>
      </c>
      <c r="I3825" s="8">
        <v>0.49999999999999994</v>
      </c>
      <c r="J3825" s="9">
        <v>1500</v>
      </c>
      <c r="K3825" s="10">
        <f t="shared" si="28"/>
        <v>749.99999999999989</v>
      </c>
      <c r="L3825" s="10">
        <f t="shared" si="29"/>
        <v>187.49999999999997</v>
      </c>
      <c r="M3825" s="11">
        <v>0.25</v>
      </c>
      <c r="O3825" s="16"/>
      <c r="P3825" s="14">
        <f>Data!$I3825+0.05</f>
        <v>0.54999999999999993</v>
      </c>
      <c r="Q3825" s="12">
        <f>Data!$J3825-250</f>
        <v>1250</v>
      </c>
      <c r="R3825" s="13">
        <f>Data!$M3825-5%</f>
        <v>0.2</v>
      </c>
    </row>
    <row r="3826" spans="1:18" ht="15.75" customHeight="1">
      <c r="A3826" s="1"/>
      <c r="B3826" s="6" t="s">
        <v>14</v>
      </c>
      <c r="C3826" s="6">
        <v>1185732</v>
      </c>
      <c r="D3826" s="7">
        <v>44220</v>
      </c>
      <c r="E3826" s="6" t="s">
        <v>15</v>
      </c>
      <c r="F3826" s="6" t="s">
        <v>129</v>
      </c>
      <c r="G3826" s="6" t="s">
        <v>130</v>
      </c>
      <c r="H3826" s="6" t="s">
        <v>21</v>
      </c>
      <c r="I3826" s="8">
        <v>0.65000000000000013</v>
      </c>
      <c r="J3826" s="9">
        <v>2000</v>
      </c>
      <c r="K3826" s="10">
        <f t="shared" si="28"/>
        <v>1300.0000000000002</v>
      </c>
      <c r="L3826" s="10">
        <f t="shared" si="29"/>
        <v>325.00000000000006</v>
      </c>
      <c r="M3826" s="11">
        <v>0.25</v>
      </c>
      <c r="O3826" s="16"/>
      <c r="P3826" s="14">
        <f>Data!$I3826+0.05</f>
        <v>0.70000000000000018</v>
      </c>
      <c r="Q3826" s="12">
        <f>Data!$J3826-250</f>
        <v>1750</v>
      </c>
      <c r="R3826" s="13">
        <f>Data!$M3826-5%</f>
        <v>0.2</v>
      </c>
    </row>
    <row r="3827" spans="1:18" ht="15.75" customHeight="1">
      <c r="A3827" s="1"/>
      <c r="B3827" s="6" t="s">
        <v>14</v>
      </c>
      <c r="C3827" s="6">
        <v>1185732</v>
      </c>
      <c r="D3827" s="7">
        <v>44220</v>
      </c>
      <c r="E3827" s="6" t="s">
        <v>15</v>
      </c>
      <c r="F3827" s="6" t="s">
        <v>129</v>
      </c>
      <c r="G3827" s="6" t="s">
        <v>130</v>
      </c>
      <c r="H3827" s="6" t="s">
        <v>22</v>
      </c>
      <c r="I3827" s="8">
        <v>0.55000000000000004</v>
      </c>
      <c r="J3827" s="9">
        <v>3000</v>
      </c>
      <c r="K3827" s="10">
        <f t="shared" si="28"/>
        <v>1650.0000000000002</v>
      </c>
      <c r="L3827" s="10">
        <f t="shared" si="29"/>
        <v>495.00000000000006</v>
      </c>
      <c r="M3827" s="11">
        <v>0.3</v>
      </c>
      <c r="O3827" s="16"/>
      <c r="P3827" s="14">
        <f>Data!$I3827+0.05</f>
        <v>0.60000000000000009</v>
      </c>
      <c r="Q3827" s="12">
        <f>Data!$J3827-250</f>
        <v>2750</v>
      </c>
      <c r="R3827" s="13">
        <f>Data!$M3827-5%</f>
        <v>0.25</v>
      </c>
    </row>
    <row r="3828" spans="1:18" ht="15.75" customHeight="1">
      <c r="A3828" s="1"/>
      <c r="B3828" s="6" t="s">
        <v>14</v>
      </c>
      <c r="C3828" s="6">
        <v>1185732</v>
      </c>
      <c r="D3828" s="7">
        <v>44249</v>
      </c>
      <c r="E3828" s="6" t="s">
        <v>15</v>
      </c>
      <c r="F3828" s="6" t="s">
        <v>129</v>
      </c>
      <c r="G3828" s="6" t="s">
        <v>130</v>
      </c>
      <c r="H3828" s="6" t="s">
        <v>17</v>
      </c>
      <c r="I3828" s="8">
        <v>0.55000000000000004</v>
      </c>
      <c r="J3828" s="9">
        <v>5750</v>
      </c>
      <c r="K3828" s="10">
        <f t="shared" si="28"/>
        <v>3162.5000000000005</v>
      </c>
      <c r="L3828" s="10">
        <f t="shared" si="29"/>
        <v>1106.8750000000002</v>
      </c>
      <c r="M3828" s="11">
        <v>0.35000000000000003</v>
      </c>
      <c r="O3828" s="16"/>
      <c r="P3828" s="14">
        <f>Data!$I3828+0.05</f>
        <v>0.60000000000000009</v>
      </c>
      <c r="Q3828" s="12">
        <f>Data!$J3828-250</f>
        <v>5500</v>
      </c>
      <c r="R3828" s="13">
        <f>Data!$M3828-5%</f>
        <v>0.30000000000000004</v>
      </c>
    </row>
    <row r="3829" spans="1:18" ht="15.75" customHeight="1">
      <c r="A3829" s="1"/>
      <c r="B3829" s="6" t="s">
        <v>14</v>
      </c>
      <c r="C3829" s="6">
        <v>1185732</v>
      </c>
      <c r="D3829" s="7">
        <v>44249</v>
      </c>
      <c r="E3829" s="6" t="s">
        <v>15</v>
      </c>
      <c r="F3829" s="6" t="s">
        <v>129</v>
      </c>
      <c r="G3829" s="6" t="s">
        <v>130</v>
      </c>
      <c r="H3829" s="6" t="s">
        <v>18</v>
      </c>
      <c r="I3829" s="8">
        <v>0.55000000000000004</v>
      </c>
      <c r="J3829" s="9">
        <v>2250</v>
      </c>
      <c r="K3829" s="10">
        <f t="shared" si="28"/>
        <v>1237.5</v>
      </c>
      <c r="L3829" s="10">
        <f t="shared" si="29"/>
        <v>433.12500000000006</v>
      </c>
      <c r="M3829" s="11">
        <v>0.35000000000000003</v>
      </c>
      <c r="O3829" s="16"/>
      <c r="P3829" s="14">
        <f>Data!$I3829+0.05</f>
        <v>0.60000000000000009</v>
      </c>
      <c r="Q3829" s="12">
        <f>Data!$J3829-250</f>
        <v>2000</v>
      </c>
      <c r="R3829" s="13">
        <f>Data!$M3829-5%</f>
        <v>0.30000000000000004</v>
      </c>
    </row>
    <row r="3830" spans="1:18" ht="15.75" customHeight="1">
      <c r="A3830" s="1"/>
      <c r="B3830" s="6" t="s">
        <v>14</v>
      </c>
      <c r="C3830" s="6">
        <v>1185732</v>
      </c>
      <c r="D3830" s="7">
        <v>44249</v>
      </c>
      <c r="E3830" s="6" t="s">
        <v>15</v>
      </c>
      <c r="F3830" s="6" t="s">
        <v>129</v>
      </c>
      <c r="G3830" s="6" t="s">
        <v>130</v>
      </c>
      <c r="H3830" s="6" t="s">
        <v>19</v>
      </c>
      <c r="I3830" s="8">
        <v>0.45</v>
      </c>
      <c r="J3830" s="9">
        <v>2750</v>
      </c>
      <c r="K3830" s="10">
        <f t="shared" si="28"/>
        <v>1237.5</v>
      </c>
      <c r="L3830" s="10">
        <f t="shared" si="29"/>
        <v>309.375</v>
      </c>
      <c r="M3830" s="11">
        <v>0.25</v>
      </c>
      <c r="O3830" s="16"/>
      <c r="P3830" s="14">
        <f>Data!$I3830+0.05</f>
        <v>0.5</v>
      </c>
      <c r="Q3830" s="12">
        <f>Data!$J3830-250</f>
        <v>2500</v>
      </c>
      <c r="R3830" s="13">
        <f>Data!$M3830-5%</f>
        <v>0.2</v>
      </c>
    </row>
    <row r="3831" spans="1:18" ht="15.75" customHeight="1">
      <c r="A3831" s="1"/>
      <c r="B3831" s="6" t="s">
        <v>14</v>
      </c>
      <c r="C3831" s="6">
        <v>1185732</v>
      </c>
      <c r="D3831" s="7">
        <v>44249</v>
      </c>
      <c r="E3831" s="6" t="s">
        <v>15</v>
      </c>
      <c r="F3831" s="6" t="s">
        <v>129</v>
      </c>
      <c r="G3831" s="6" t="s">
        <v>130</v>
      </c>
      <c r="H3831" s="6" t="s">
        <v>20</v>
      </c>
      <c r="I3831" s="8">
        <v>0.49999999999999994</v>
      </c>
      <c r="J3831" s="9">
        <v>1750</v>
      </c>
      <c r="K3831" s="10">
        <f t="shared" ref="K3831:K3893" si="30">I3831*J3831</f>
        <v>874.99999999999989</v>
      </c>
      <c r="L3831" s="10">
        <f t="shared" ref="L3831:L3893" si="31">K3831*M3831</f>
        <v>218.74999999999997</v>
      </c>
      <c r="M3831" s="11">
        <v>0.25</v>
      </c>
      <c r="O3831" s="16"/>
      <c r="P3831" s="14">
        <f>Data!$I3831+0.05</f>
        <v>0.54999999999999993</v>
      </c>
      <c r="Q3831" s="12">
        <f>Data!$J3831-250</f>
        <v>1500</v>
      </c>
      <c r="R3831" s="13">
        <f>Data!$M3831-5%</f>
        <v>0.2</v>
      </c>
    </row>
    <row r="3832" spans="1:18" ht="15.75" customHeight="1">
      <c r="A3832" s="1"/>
      <c r="B3832" s="6" t="s">
        <v>14</v>
      </c>
      <c r="C3832" s="6">
        <v>1185732</v>
      </c>
      <c r="D3832" s="7">
        <v>44249</v>
      </c>
      <c r="E3832" s="6" t="s">
        <v>15</v>
      </c>
      <c r="F3832" s="6" t="s">
        <v>129</v>
      </c>
      <c r="G3832" s="6" t="s">
        <v>130</v>
      </c>
      <c r="H3832" s="6" t="s">
        <v>21</v>
      </c>
      <c r="I3832" s="8">
        <v>0.65000000000000013</v>
      </c>
      <c r="J3832" s="9">
        <v>2500</v>
      </c>
      <c r="K3832" s="10">
        <f t="shared" si="30"/>
        <v>1625.0000000000002</v>
      </c>
      <c r="L3832" s="10">
        <f t="shared" si="31"/>
        <v>406.25000000000006</v>
      </c>
      <c r="M3832" s="11">
        <v>0.25</v>
      </c>
      <c r="O3832" s="16"/>
      <c r="P3832" s="14">
        <f>Data!$I3832+0.05</f>
        <v>0.70000000000000018</v>
      </c>
      <c r="Q3832" s="12">
        <f>Data!$J3832-250</f>
        <v>2250</v>
      </c>
      <c r="R3832" s="13">
        <f>Data!$M3832-5%</f>
        <v>0.2</v>
      </c>
    </row>
    <row r="3833" spans="1:18" ht="15.75" customHeight="1">
      <c r="A3833" s="1"/>
      <c r="B3833" s="6" t="s">
        <v>14</v>
      </c>
      <c r="C3833" s="6">
        <v>1185732</v>
      </c>
      <c r="D3833" s="7">
        <v>44249</v>
      </c>
      <c r="E3833" s="6" t="s">
        <v>15</v>
      </c>
      <c r="F3833" s="6" t="s">
        <v>129</v>
      </c>
      <c r="G3833" s="6" t="s">
        <v>130</v>
      </c>
      <c r="H3833" s="6" t="s">
        <v>22</v>
      </c>
      <c r="I3833" s="8">
        <v>0.55000000000000004</v>
      </c>
      <c r="J3833" s="9">
        <v>3500</v>
      </c>
      <c r="K3833" s="10">
        <f t="shared" si="30"/>
        <v>1925.0000000000002</v>
      </c>
      <c r="L3833" s="10">
        <f t="shared" si="31"/>
        <v>577.5</v>
      </c>
      <c r="M3833" s="11">
        <v>0.3</v>
      </c>
      <c r="O3833" s="16"/>
      <c r="P3833" s="14">
        <f>Data!$I3833+0.05</f>
        <v>0.60000000000000009</v>
      </c>
      <c r="Q3833" s="12">
        <f>Data!$J3833-250</f>
        <v>3250</v>
      </c>
      <c r="R3833" s="13">
        <f>Data!$M3833-5%</f>
        <v>0.25</v>
      </c>
    </row>
    <row r="3834" spans="1:18" ht="15.75" customHeight="1">
      <c r="A3834" s="1"/>
      <c r="B3834" s="6" t="s">
        <v>14</v>
      </c>
      <c r="C3834" s="6">
        <v>1185732</v>
      </c>
      <c r="D3834" s="7">
        <v>44275</v>
      </c>
      <c r="E3834" s="6" t="s">
        <v>15</v>
      </c>
      <c r="F3834" s="6" t="s">
        <v>129</v>
      </c>
      <c r="G3834" s="6" t="s">
        <v>130</v>
      </c>
      <c r="H3834" s="6" t="s">
        <v>17</v>
      </c>
      <c r="I3834" s="8">
        <v>0.55000000000000004</v>
      </c>
      <c r="J3834" s="9">
        <v>5450</v>
      </c>
      <c r="K3834" s="10">
        <f t="shared" si="30"/>
        <v>2997.5000000000005</v>
      </c>
      <c r="L3834" s="10">
        <f t="shared" si="31"/>
        <v>1049.1250000000002</v>
      </c>
      <c r="M3834" s="11">
        <v>0.35000000000000003</v>
      </c>
      <c r="O3834" s="16"/>
      <c r="P3834" s="14">
        <f>Data!$I3834+0.05</f>
        <v>0.60000000000000009</v>
      </c>
      <c r="Q3834" s="12">
        <f>Data!$J3834-250</f>
        <v>5200</v>
      </c>
      <c r="R3834" s="13">
        <f>Data!$M3834-5%</f>
        <v>0.30000000000000004</v>
      </c>
    </row>
    <row r="3835" spans="1:18" ht="15.75" customHeight="1">
      <c r="A3835" s="1"/>
      <c r="B3835" s="6" t="s">
        <v>14</v>
      </c>
      <c r="C3835" s="6">
        <v>1185732</v>
      </c>
      <c r="D3835" s="7">
        <v>44275</v>
      </c>
      <c r="E3835" s="6" t="s">
        <v>15</v>
      </c>
      <c r="F3835" s="6" t="s">
        <v>129</v>
      </c>
      <c r="G3835" s="6" t="s">
        <v>130</v>
      </c>
      <c r="H3835" s="6" t="s">
        <v>18</v>
      </c>
      <c r="I3835" s="8">
        <v>0.55000000000000004</v>
      </c>
      <c r="J3835" s="9">
        <v>2500</v>
      </c>
      <c r="K3835" s="10">
        <f t="shared" si="30"/>
        <v>1375</v>
      </c>
      <c r="L3835" s="10">
        <f t="shared" si="31"/>
        <v>481.25000000000006</v>
      </c>
      <c r="M3835" s="11">
        <v>0.35000000000000003</v>
      </c>
      <c r="O3835" s="16"/>
      <c r="P3835" s="14">
        <f>Data!$I3835+0.05</f>
        <v>0.60000000000000009</v>
      </c>
      <c r="Q3835" s="12">
        <f>Data!$J3835-250</f>
        <v>2250</v>
      </c>
      <c r="R3835" s="13">
        <f>Data!$M3835-5%</f>
        <v>0.30000000000000004</v>
      </c>
    </row>
    <row r="3836" spans="1:18" ht="15.75" customHeight="1">
      <c r="A3836" s="1"/>
      <c r="B3836" s="6" t="s">
        <v>14</v>
      </c>
      <c r="C3836" s="6">
        <v>1185732</v>
      </c>
      <c r="D3836" s="7">
        <v>44275</v>
      </c>
      <c r="E3836" s="6" t="s">
        <v>15</v>
      </c>
      <c r="F3836" s="6" t="s">
        <v>129</v>
      </c>
      <c r="G3836" s="6" t="s">
        <v>130</v>
      </c>
      <c r="H3836" s="6" t="s">
        <v>19</v>
      </c>
      <c r="I3836" s="8">
        <v>0.45</v>
      </c>
      <c r="J3836" s="9">
        <v>2750</v>
      </c>
      <c r="K3836" s="10">
        <f t="shared" si="30"/>
        <v>1237.5</v>
      </c>
      <c r="L3836" s="10">
        <f t="shared" si="31"/>
        <v>309.375</v>
      </c>
      <c r="M3836" s="11">
        <v>0.25</v>
      </c>
      <c r="O3836" s="16"/>
      <c r="P3836" s="14">
        <f>Data!$I3836+0.05</f>
        <v>0.5</v>
      </c>
      <c r="Q3836" s="12">
        <f>Data!$J3836-250</f>
        <v>2500</v>
      </c>
      <c r="R3836" s="13">
        <f>Data!$M3836-5%</f>
        <v>0.2</v>
      </c>
    </row>
    <row r="3837" spans="1:18" ht="15.75" customHeight="1">
      <c r="A3837" s="1"/>
      <c r="B3837" s="6" t="s">
        <v>14</v>
      </c>
      <c r="C3837" s="6">
        <v>1185732</v>
      </c>
      <c r="D3837" s="7">
        <v>44275</v>
      </c>
      <c r="E3837" s="6" t="s">
        <v>15</v>
      </c>
      <c r="F3837" s="6" t="s">
        <v>129</v>
      </c>
      <c r="G3837" s="6" t="s">
        <v>130</v>
      </c>
      <c r="H3837" s="6" t="s">
        <v>20</v>
      </c>
      <c r="I3837" s="8">
        <v>0.49999999999999994</v>
      </c>
      <c r="J3837" s="9">
        <v>1250</v>
      </c>
      <c r="K3837" s="10">
        <f t="shared" si="30"/>
        <v>624.99999999999989</v>
      </c>
      <c r="L3837" s="10">
        <f t="shared" si="31"/>
        <v>156.24999999999997</v>
      </c>
      <c r="M3837" s="11">
        <v>0.25</v>
      </c>
      <c r="O3837" s="16"/>
      <c r="P3837" s="14">
        <f>Data!$I3837+0.05</f>
        <v>0.54999999999999993</v>
      </c>
      <c r="Q3837" s="12">
        <f>Data!$J3837-250</f>
        <v>1000</v>
      </c>
      <c r="R3837" s="13">
        <f>Data!$M3837-5%</f>
        <v>0.2</v>
      </c>
    </row>
    <row r="3838" spans="1:18" ht="15.75" customHeight="1">
      <c r="A3838" s="1"/>
      <c r="B3838" s="6" t="s">
        <v>14</v>
      </c>
      <c r="C3838" s="6">
        <v>1185732</v>
      </c>
      <c r="D3838" s="7">
        <v>44275</v>
      </c>
      <c r="E3838" s="6" t="s">
        <v>15</v>
      </c>
      <c r="F3838" s="6" t="s">
        <v>129</v>
      </c>
      <c r="G3838" s="6" t="s">
        <v>130</v>
      </c>
      <c r="H3838" s="6" t="s">
        <v>21</v>
      </c>
      <c r="I3838" s="8">
        <v>0.65000000000000013</v>
      </c>
      <c r="J3838" s="9">
        <v>1750</v>
      </c>
      <c r="K3838" s="10">
        <f t="shared" si="30"/>
        <v>1137.5000000000002</v>
      </c>
      <c r="L3838" s="10">
        <f t="shared" si="31"/>
        <v>284.37500000000006</v>
      </c>
      <c r="M3838" s="11">
        <v>0.25</v>
      </c>
      <c r="O3838" s="16"/>
      <c r="P3838" s="14">
        <f>Data!$I3838+0.05</f>
        <v>0.70000000000000018</v>
      </c>
      <c r="Q3838" s="12">
        <f>Data!$J3838-250</f>
        <v>1500</v>
      </c>
      <c r="R3838" s="13">
        <f>Data!$M3838-5%</f>
        <v>0.2</v>
      </c>
    </row>
    <row r="3839" spans="1:18" ht="15.75" customHeight="1">
      <c r="A3839" s="1"/>
      <c r="B3839" s="6" t="s">
        <v>14</v>
      </c>
      <c r="C3839" s="6">
        <v>1185732</v>
      </c>
      <c r="D3839" s="7">
        <v>44275</v>
      </c>
      <c r="E3839" s="6" t="s">
        <v>15</v>
      </c>
      <c r="F3839" s="6" t="s">
        <v>129</v>
      </c>
      <c r="G3839" s="6" t="s">
        <v>130</v>
      </c>
      <c r="H3839" s="6" t="s">
        <v>22</v>
      </c>
      <c r="I3839" s="8">
        <v>0.55000000000000004</v>
      </c>
      <c r="J3839" s="9">
        <v>2750</v>
      </c>
      <c r="K3839" s="10">
        <f t="shared" si="30"/>
        <v>1512.5000000000002</v>
      </c>
      <c r="L3839" s="10">
        <f t="shared" si="31"/>
        <v>453.75000000000006</v>
      </c>
      <c r="M3839" s="11">
        <v>0.3</v>
      </c>
      <c r="O3839" s="16"/>
      <c r="P3839" s="14">
        <f>Data!$I3839+0.05</f>
        <v>0.60000000000000009</v>
      </c>
      <c r="Q3839" s="12">
        <f>Data!$J3839-250</f>
        <v>2500</v>
      </c>
      <c r="R3839" s="13">
        <f>Data!$M3839-5%</f>
        <v>0.25</v>
      </c>
    </row>
    <row r="3840" spans="1:18" ht="15.75" customHeight="1">
      <c r="A3840" s="1"/>
      <c r="B3840" s="6" t="s">
        <v>14</v>
      </c>
      <c r="C3840" s="6">
        <v>1185732</v>
      </c>
      <c r="D3840" s="7">
        <v>44307</v>
      </c>
      <c r="E3840" s="6" t="s">
        <v>15</v>
      </c>
      <c r="F3840" s="6" t="s">
        <v>129</v>
      </c>
      <c r="G3840" s="6" t="s">
        <v>130</v>
      </c>
      <c r="H3840" s="6" t="s">
        <v>17</v>
      </c>
      <c r="I3840" s="8">
        <v>0.55000000000000004</v>
      </c>
      <c r="J3840" s="9">
        <v>5250</v>
      </c>
      <c r="K3840" s="10">
        <f t="shared" si="30"/>
        <v>2887.5000000000005</v>
      </c>
      <c r="L3840" s="10">
        <f t="shared" si="31"/>
        <v>1010.6250000000002</v>
      </c>
      <c r="M3840" s="11">
        <v>0.35000000000000003</v>
      </c>
      <c r="O3840" s="16"/>
      <c r="P3840" s="14">
        <f>Data!$I3840+0.05</f>
        <v>0.60000000000000009</v>
      </c>
      <c r="Q3840" s="12">
        <f>Data!$J3840-250</f>
        <v>5000</v>
      </c>
      <c r="R3840" s="13">
        <f>Data!$M3840-5%</f>
        <v>0.30000000000000004</v>
      </c>
    </row>
    <row r="3841" spans="1:18" ht="15.75" customHeight="1">
      <c r="A3841" s="1"/>
      <c r="B3841" s="6" t="s">
        <v>14</v>
      </c>
      <c r="C3841" s="6">
        <v>1185732</v>
      </c>
      <c r="D3841" s="7">
        <v>44307</v>
      </c>
      <c r="E3841" s="6" t="s">
        <v>15</v>
      </c>
      <c r="F3841" s="6" t="s">
        <v>129</v>
      </c>
      <c r="G3841" s="6" t="s">
        <v>130</v>
      </c>
      <c r="H3841" s="6" t="s">
        <v>18</v>
      </c>
      <c r="I3841" s="8">
        <v>0.55000000000000004</v>
      </c>
      <c r="J3841" s="9">
        <v>2250</v>
      </c>
      <c r="K3841" s="10">
        <f t="shared" si="30"/>
        <v>1237.5</v>
      </c>
      <c r="L3841" s="10">
        <f t="shared" si="31"/>
        <v>433.12500000000006</v>
      </c>
      <c r="M3841" s="11">
        <v>0.35000000000000003</v>
      </c>
      <c r="O3841" s="16"/>
      <c r="P3841" s="14">
        <f>Data!$I3841+0.05</f>
        <v>0.60000000000000009</v>
      </c>
      <c r="Q3841" s="12">
        <f>Data!$J3841-250</f>
        <v>2000</v>
      </c>
      <c r="R3841" s="13">
        <f>Data!$M3841-5%</f>
        <v>0.30000000000000004</v>
      </c>
    </row>
    <row r="3842" spans="1:18" ht="15.75" customHeight="1">
      <c r="A3842" s="1"/>
      <c r="B3842" s="6" t="s">
        <v>14</v>
      </c>
      <c r="C3842" s="6">
        <v>1185732</v>
      </c>
      <c r="D3842" s="7">
        <v>44307</v>
      </c>
      <c r="E3842" s="6" t="s">
        <v>15</v>
      </c>
      <c r="F3842" s="6" t="s">
        <v>129</v>
      </c>
      <c r="G3842" s="6" t="s">
        <v>130</v>
      </c>
      <c r="H3842" s="6" t="s">
        <v>19</v>
      </c>
      <c r="I3842" s="8">
        <v>0.45</v>
      </c>
      <c r="J3842" s="9">
        <v>2250</v>
      </c>
      <c r="K3842" s="10">
        <f t="shared" si="30"/>
        <v>1012.5</v>
      </c>
      <c r="L3842" s="10">
        <f t="shared" si="31"/>
        <v>253.125</v>
      </c>
      <c r="M3842" s="11">
        <v>0.25</v>
      </c>
      <c r="O3842" s="16"/>
      <c r="P3842" s="14">
        <f>Data!$I3842+0.05</f>
        <v>0.5</v>
      </c>
      <c r="Q3842" s="12">
        <f>Data!$J3842-250</f>
        <v>2000</v>
      </c>
      <c r="R3842" s="13">
        <f>Data!$M3842-5%</f>
        <v>0.2</v>
      </c>
    </row>
    <row r="3843" spans="1:18" ht="15.75" customHeight="1">
      <c r="A3843" s="1"/>
      <c r="B3843" s="6" t="s">
        <v>14</v>
      </c>
      <c r="C3843" s="6">
        <v>1185732</v>
      </c>
      <c r="D3843" s="7">
        <v>44307</v>
      </c>
      <c r="E3843" s="6" t="s">
        <v>15</v>
      </c>
      <c r="F3843" s="6" t="s">
        <v>129</v>
      </c>
      <c r="G3843" s="6" t="s">
        <v>130</v>
      </c>
      <c r="H3843" s="6" t="s">
        <v>20</v>
      </c>
      <c r="I3843" s="8">
        <v>0.49999999999999994</v>
      </c>
      <c r="J3843" s="9">
        <v>1500</v>
      </c>
      <c r="K3843" s="10">
        <f t="shared" si="30"/>
        <v>749.99999999999989</v>
      </c>
      <c r="L3843" s="10">
        <f t="shared" si="31"/>
        <v>187.49999999999997</v>
      </c>
      <c r="M3843" s="11">
        <v>0.25</v>
      </c>
      <c r="O3843" s="16"/>
      <c r="P3843" s="14">
        <f>Data!$I3843+0.05</f>
        <v>0.54999999999999993</v>
      </c>
      <c r="Q3843" s="12">
        <f>Data!$J3843-250</f>
        <v>1250</v>
      </c>
      <c r="R3843" s="13">
        <f>Data!$M3843-5%</f>
        <v>0.2</v>
      </c>
    </row>
    <row r="3844" spans="1:18" ht="15.75" customHeight="1">
      <c r="A3844" s="1"/>
      <c r="B3844" s="6" t="s">
        <v>14</v>
      </c>
      <c r="C3844" s="6">
        <v>1185732</v>
      </c>
      <c r="D3844" s="7">
        <v>44307</v>
      </c>
      <c r="E3844" s="6" t="s">
        <v>15</v>
      </c>
      <c r="F3844" s="6" t="s">
        <v>129</v>
      </c>
      <c r="G3844" s="6" t="s">
        <v>130</v>
      </c>
      <c r="H3844" s="6" t="s">
        <v>21</v>
      </c>
      <c r="I3844" s="8">
        <v>0.60000000000000009</v>
      </c>
      <c r="J3844" s="9">
        <v>1500</v>
      </c>
      <c r="K3844" s="10">
        <f t="shared" si="30"/>
        <v>900.00000000000011</v>
      </c>
      <c r="L3844" s="10">
        <f t="shared" si="31"/>
        <v>225.00000000000003</v>
      </c>
      <c r="M3844" s="11">
        <v>0.25</v>
      </c>
      <c r="O3844" s="16"/>
      <c r="P3844" s="14">
        <f>Data!$I3844+0</f>
        <v>0.60000000000000009</v>
      </c>
      <c r="Q3844" s="12">
        <f>Data!$J3844-250</f>
        <v>1250</v>
      </c>
      <c r="R3844" s="13">
        <f>Data!$M3844-5%</f>
        <v>0.2</v>
      </c>
    </row>
    <row r="3845" spans="1:18" ht="15.75" customHeight="1">
      <c r="A3845" s="1"/>
      <c r="B3845" s="6" t="s">
        <v>14</v>
      </c>
      <c r="C3845" s="6">
        <v>1185732</v>
      </c>
      <c r="D3845" s="7">
        <v>44307</v>
      </c>
      <c r="E3845" s="6" t="s">
        <v>15</v>
      </c>
      <c r="F3845" s="6" t="s">
        <v>129</v>
      </c>
      <c r="G3845" s="6" t="s">
        <v>130</v>
      </c>
      <c r="H3845" s="6" t="s">
        <v>22</v>
      </c>
      <c r="I3845" s="8">
        <v>0.5</v>
      </c>
      <c r="J3845" s="9">
        <v>3000</v>
      </c>
      <c r="K3845" s="10">
        <f t="shared" si="30"/>
        <v>1500</v>
      </c>
      <c r="L3845" s="10">
        <f t="shared" si="31"/>
        <v>450</v>
      </c>
      <c r="M3845" s="11">
        <v>0.3</v>
      </c>
      <c r="O3845" s="16"/>
      <c r="P3845" s="14">
        <f>Data!$I3845+0</f>
        <v>0.5</v>
      </c>
      <c r="Q3845" s="12">
        <f>Data!$J3845-250</f>
        <v>2750</v>
      </c>
      <c r="R3845" s="13">
        <f>Data!$M3845-5%</f>
        <v>0.25</v>
      </c>
    </row>
    <row r="3846" spans="1:18" ht="15.75" customHeight="1">
      <c r="A3846" s="1"/>
      <c r="B3846" s="6" t="s">
        <v>14</v>
      </c>
      <c r="C3846" s="6">
        <v>1185732</v>
      </c>
      <c r="D3846" s="7">
        <v>44336</v>
      </c>
      <c r="E3846" s="6" t="s">
        <v>15</v>
      </c>
      <c r="F3846" s="6" t="s">
        <v>129</v>
      </c>
      <c r="G3846" s="6" t="s">
        <v>130</v>
      </c>
      <c r="H3846" s="6" t="s">
        <v>17</v>
      </c>
      <c r="I3846" s="8">
        <v>0.65</v>
      </c>
      <c r="J3846" s="9">
        <v>5700</v>
      </c>
      <c r="K3846" s="10">
        <f t="shared" si="30"/>
        <v>3705</v>
      </c>
      <c r="L3846" s="10">
        <f t="shared" si="31"/>
        <v>1296.7500000000002</v>
      </c>
      <c r="M3846" s="11">
        <v>0.35000000000000003</v>
      </c>
      <c r="O3846" s="16"/>
      <c r="P3846" s="14">
        <f>Data!$I3846+0</f>
        <v>0.65</v>
      </c>
      <c r="Q3846" s="12">
        <f>Data!$J3846-250</f>
        <v>5450</v>
      </c>
      <c r="R3846" s="13">
        <f>Data!$M3846-5%</f>
        <v>0.30000000000000004</v>
      </c>
    </row>
    <row r="3847" spans="1:18" ht="15.75" customHeight="1">
      <c r="A3847" s="1"/>
      <c r="B3847" s="6" t="s">
        <v>14</v>
      </c>
      <c r="C3847" s="6">
        <v>1185732</v>
      </c>
      <c r="D3847" s="7">
        <v>44336</v>
      </c>
      <c r="E3847" s="6" t="s">
        <v>15</v>
      </c>
      <c r="F3847" s="6" t="s">
        <v>129</v>
      </c>
      <c r="G3847" s="6" t="s">
        <v>130</v>
      </c>
      <c r="H3847" s="6" t="s">
        <v>18</v>
      </c>
      <c r="I3847" s="8">
        <v>0.60000000000000009</v>
      </c>
      <c r="J3847" s="9">
        <v>2750</v>
      </c>
      <c r="K3847" s="10">
        <f t="shared" si="30"/>
        <v>1650.0000000000002</v>
      </c>
      <c r="L3847" s="10">
        <f t="shared" si="31"/>
        <v>577.50000000000011</v>
      </c>
      <c r="M3847" s="11">
        <v>0.35000000000000003</v>
      </c>
      <c r="O3847" s="16"/>
      <c r="P3847" s="14">
        <f>Data!$I3847+0</f>
        <v>0.60000000000000009</v>
      </c>
      <c r="Q3847" s="12">
        <f>Data!$J3847-250</f>
        <v>2500</v>
      </c>
      <c r="R3847" s="13">
        <f>Data!$M3847-5%</f>
        <v>0.30000000000000004</v>
      </c>
    </row>
    <row r="3848" spans="1:18" ht="15.75" customHeight="1">
      <c r="A3848" s="1"/>
      <c r="B3848" s="6" t="s">
        <v>14</v>
      </c>
      <c r="C3848" s="6">
        <v>1185732</v>
      </c>
      <c r="D3848" s="7">
        <v>44336</v>
      </c>
      <c r="E3848" s="6" t="s">
        <v>15</v>
      </c>
      <c r="F3848" s="6" t="s">
        <v>129</v>
      </c>
      <c r="G3848" s="6" t="s">
        <v>130</v>
      </c>
      <c r="H3848" s="6" t="s">
        <v>19</v>
      </c>
      <c r="I3848" s="8">
        <v>0.55000000000000004</v>
      </c>
      <c r="J3848" s="9">
        <v>3000</v>
      </c>
      <c r="K3848" s="10">
        <f t="shared" si="30"/>
        <v>1650.0000000000002</v>
      </c>
      <c r="L3848" s="10">
        <f t="shared" si="31"/>
        <v>412.50000000000006</v>
      </c>
      <c r="M3848" s="11">
        <v>0.25</v>
      </c>
      <c r="O3848" s="16"/>
      <c r="P3848" s="14">
        <f>Data!$I3848+0</f>
        <v>0.55000000000000004</v>
      </c>
      <c r="Q3848" s="12">
        <f>Data!$J3848-250</f>
        <v>2750</v>
      </c>
      <c r="R3848" s="13">
        <f>Data!$M3848-5%</f>
        <v>0.2</v>
      </c>
    </row>
    <row r="3849" spans="1:18" ht="15.75" customHeight="1">
      <c r="A3849" s="1"/>
      <c r="B3849" s="6" t="s">
        <v>14</v>
      </c>
      <c r="C3849" s="6">
        <v>1185732</v>
      </c>
      <c r="D3849" s="7">
        <v>44336</v>
      </c>
      <c r="E3849" s="6" t="s">
        <v>15</v>
      </c>
      <c r="F3849" s="6" t="s">
        <v>129</v>
      </c>
      <c r="G3849" s="6" t="s">
        <v>130</v>
      </c>
      <c r="H3849" s="6" t="s">
        <v>20</v>
      </c>
      <c r="I3849" s="8">
        <v>0.55000000000000004</v>
      </c>
      <c r="J3849" s="9">
        <v>2500</v>
      </c>
      <c r="K3849" s="10">
        <f t="shared" si="30"/>
        <v>1375</v>
      </c>
      <c r="L3849" s="10">
        <f t="shared" si="31"/>
        <v>343.75</v>
      </c>
      <c r="M3849" s="11">
        <v>0.25</v>
      </c>
      <c r="O3849" s="16"/>
      <c r="P3849" s="14">
        <f>Data!$I3849+0</f>
        <v>0.55000000000000004</v>
      </c>
      <c r="Q3849" s="12">
        <f>Data!$J3849-250</f>
        <v>2250</v>
      </c>
      <c r="R3849" s="13">
        <f>Data!$M3849-5%</f>
        <v>0.2</v>
      </c>
    </row>
    <row r="3850" spans="1:18" ht="15.75" customHeight="1">
      <c r="A3850" s="1"/>
      <c r="B3850" s="6" t="s">
        <v>14</v>
      </c>
      <c r="C3850" s="6">
        <v>1185732</v>
      </c>
      <c r="D3850" s="7">
        <v>44336</v>
      </c>
      <c r="E3850" s="6" t="s">
        <v>15</v>
      </c>
      <c r="F3850" s="6" t="s">
        <v>129</v>
      </c>
      <c r="G3850" s="6" t="s">
        <v>130</v>
      </c>
      <c r="H3850" s="6" t="s">
        <v>21</v>
      </c>
      <c r="I3850" s="8">
        <v>0.65</v>
      </c>
      <c r="J3850" s="9">
        <v>2750</v>
      </c>
      <c r="K3850" s="10">
        <f t="shared" si="30"/>
        <v>1787.5</v>
      </c>
      <c r="L3850" s="10">
        <f t="shared" si="31"/>
        <v>446.875</v>
      </c>
      <c r="M3850" s="11">
        <v>0.25</v>
      </c>
      <c r="O3850" s="16"/>
      <c r="P3850" s="14">
        <f>Data!$I3850+0</f>
        <v>0.65</v>
      </c>
      <c r="Q3850" s="12">
        <f>Data!$J3850-250</f>
        <v>2500</v>
      </c>
      <c r="R3850" s="13">
        <f>Data!$M3850-5%</f>
        <v>0.2</v>
      </c>
    </row>
    <row r="3851" spans="1:18" ht="15.75" customHeight="1">
      <c r="A3851" s="1"/>
      <c r="B3851" s="6" t="s">
        <v>14</v>
      </c>
      <c r="C3851" s="6">
        <v>1185732</v>
      </c>
      <c r="D3851" s="7">
        <v>44336</v>
      </c>
      <c r="E3851" s="6" t="s">
        <v>15</v>
      </c>
      <c r="F3851" s="6" t="s">
        <v>129</v>
      </c>
      <c r="G3851" s="6" t="s">
        <v>130</v>
      </c>
      <c r="H3851" s="6" t="s">
        <v>22</v>
      </c>
      <c r="I3851" s="8">
        <v>0.70000000000000007</v>
      </c>
      <c r="J3851" s="9">
        <v>4000</v>
      </c>
      <c r="K3851" s="10">
        <f t="shared" si="30"/>
        <v>2800.0000000000005</v>
      </c>
      <c r="L3851" s="10">
        <f t="shared" si="31"/>
        <v>840.00000000000011</v>
      </c>
      <c r="M3851" s="11">
        <v>0.3</v>
      </c>
      <c r="O3851" s="16"/>
      <c r="P3851" s="14">
        <f>Data!$I3851+0</f>
        <v>0.70000000000000007</v>
      </c>
      <c r="Q3851" s="12">
        <f>Data!$J3851-250</f>
        <v>3750</v>
      </c>
      <c r="R3851" s="13">
        <f>Data!$M3851-5%</f>
        <v>0.25</v>
      </c>
    </row>
    <row r="3852" spans="1:18" ht="15.75" customHeight="1">
      <c r="A3852" s="1"/>
      <c r="B3852" s="6" t="s">
        <v>14</v>
      </c>
      <c r="C3852" s="6">
        <v>1185732</v>
      </c>
      <c r="D3852" s="7">
        <v>44369</v>
      </c>
      <c r="E3852" s="6" t="s">
        <v>15</v>
      </c>
      <c r="F3852" s="6" t="s">
        <v>129</v>
      </c>
      <c r="G3852" s="6" t="s">
        <v>130</v>
      </c>
      <c r="H3852" s="6" t="s">
        <v>17</v>
      </c>
      <c r="I3852" s="8">
        <v>0.65</v>
      </c>
      <c r="J3852" s="9">
        <v>6500</v>
      </c>
      <c r="K3852" s="10">
        <f t="shared" si="30"/>
        <v>4225</v>
      </c>
      <c r="L3852" s="10">
        <f t="shared" si="31"/>
        <v>1478.7500000000002</v>
      </c>
      <c r="M3852" s="11">
        <v>0.35000000000000003</v>
      </c>
      <c r="O3852" s="16"/>
      <c r="P3852" s="14">
        <f>Data!$I3852+0</f>
        <v>0.65</v>
      </c>
      <c r="Q3852" s="12">
        <f>Data!$J3852-250</f>
        <v>6250</v>
      </c>
      <c r="R3852" s="13">
        <f>Data!$M3852-5%</f>
        <v>0.30000000000000004</v>
      </c>
    </row>
    <row r="3853" spans="1:18" ht="15.75" customHeight="1">
      <c r="A3853" s="1"/>
      <c r="B3853" s="6" t="s">
        <v>14</v>
      </c>
      <c r="C3853" s="6">
        <v>1185732</v>
      </c>
      <c r="D3853" s="7">
        <v>44369</v>
      </c>
      <c r="E3853" s="6" t="s">
        <v>15</v>
      </c>
      <c r="F3853" s="6" t="s">
        <v>129</v>
      </c>
      <c r="G3853" s="6" t="s">
        <v>130</v>
      </c>
      <c r="H3853" s="6" t="s">
        <v>18</v>
      </c>
      <c r="I3853" s="8">
        <v>0.60000000000000009</v>
      </c>
      <c r="J3853" s="9">
        <v>4000</v>
      </c>
      <c r="K3853" s="10">
        <f t="shared" si="30"/>
        <v>2400.0000000000005</v>
      </c>
      <c r="L3853" s="10">
        <f t="shared" si="31"/>
        <v>840.00000000000023</v>
      </c>
      <c r="M3853" s="11">
        <v>0.35000000000000003</v>
      </c>
      <c r="O3853" s="16"/>
      <c r="P3853" s="14">
        <f>Data!$I3853+0</f>
        <v>0.60000000000000009</v>
      </c>
      <c r="Q3853" s="12">
        <f>Data!$J3853-250</f>
        <v>3750</v>
      </c>
      <c r="R3853" s="13">
        <f>Data!$M3853-5%</f>
        <v>0.30000000000000004</v>
      </c>
    </row>
    <row r="3854" spans="1:18" ht="15.75" customHeight="1">
      <c r="A3854" s="1"/>
      <c r="B3854" s="6" t="s">
        <v>14</v>
      </c>
      <c r="C3854" s="6">
        <v>1185732</v>
      </c>
      <c r="D3854" s="7">
        <v>44369</v>
      </c>
      <c r="E3854" s="6" t="s">
        <v>15</v>
      </c>
      <c r="F3854" s="6" t="s">
        <v>129</v>
      </c>
      <c r="G3854" s="6" t="s">
        <v>130</v>
      </c>
      <c r="H3854" s="6" t="s">
        <v>19</v>
      </c>
      <c r="I3854" s="8">
        <v>0.55000000000000004</v>
      </c>
      <c r="J3854" s="9">
        <v>3250</v>
      </c>
      <c r="K3854" s="10">
        <f t="shared" si="30"/>
        <v>1787.5000000000002</v>
      </c>
      <c r="L3854" s="10">
        <f t="shared" si="31"/>
        <v>446.87500000000006</v>
      </c>
      <c r="M3854" s="11">
        <v>0.25</v>
      </c>
      <c r="O3854" s="16"/>
      <c r="P3854" s="14">
        <f>Data!$I3854+0</f>
        <v>0.55000000000000004</v>
      </c>
      <c r="Q3854" s="12">
        <f>Data!$J3854-250</f>
        <v>3000</v>
      </c>
      <c r="R3854" s="13">
        <f>Data!$M3854-5%</f>
        <v>0.2</v>
      </c>
    </row>
    <row r="3855" spans="1:18" ht="15.75" customHeight="1">
      <c r="A3855" s="1"/>
      <c r="B3855" s="6" t="s">
        <v>14</v>
      </c>
      <c r="C3855" s="6">
        <v>1185732</v>
      </c>
      <c r="D3855" s="7">
        <v>44369</v>
      </c>
      <c r="E3855" s="6" t="s">
        <v>15</v>
      </c>
      <c r="F3855" s="6" t="s">
        <v>129</v>
      </c>
      <c r="G3855" s="6" t="s">
        <v>130</v>
      </c>
      <c r="H3855" s="6" t="s">
        <v>20</v>
      </c>
      <c r="I3855" s="8">
        <v>0.55000000000000004</v>
      </c>
      <c r="J3855" s="9">
        <v>3000</v>
      </c>
      <c r="K3855" s="10">
        <f t="shared" si="30"/>
        <v>1650.0000000000002</v>
      </c>
      <c r="L3855" s="10">
        <f t="shared" si="31"/>
        <v>412.50000000000006</v>
      </c>
      <c r="M3855" s="11">
        <v>0.25</v>
      </c>
      <c r="O3855" s="16"/>
      <c r="P3855" s="14">
        <f>Data!$I3855+0</f>
        <v>0.55000000000000004</v>
      </c>
      <c r="Q3855" s="12">
        <f>Data!$J3855-250</f>
        <v>2750</v>
      </c>
      <c r="R3855" s="13">
        <f>Data!$M3855-5%</f>
        <v>0.2</v>
      </c>
    </row>
    <row r="3856" spans="1:18" ht="15.75" customHeight="1">
      <c r="A3856" s="1"/>
      <c r="B3856" s="6" t="s">
        <v>14</v>
      </c>
      <c r="C3856" s="6">
        <v>1185732</v>
      </c>
      <c r="D3856" s="7">
        <v>44369</v>
      </c>
      <c r="E3856" s="6" t="s">
        <v>15</v>
      </c>
      <c r="F3856" s="6" t="s">
        <v>129</v>
      </c>
      <c r="G3856" s="6" t="s">
        <v>130</v>
      </c>
      <c r="H3856" s="6" t="s">
        <v>21</v>
      </c>
      <c r="I3856" s="8">
        <v>0.65</v>
      </c>
      <c r="J3856" s="9">
        <v>3000</v>
      </c>
      <c r="K3856" s="10">
        <f t="shared" si="30"/>
        <v>1950</v>
      </c>
      <c r="L3856" s="10">
        <f t="shared" si="31"/>
        <v>487.5</v>
      </c>
      <c r="M3856" s="11">
        <v>0.25</v>
      </c>
      <c r="O3856" s="16"/>
      <c r="P3856" s="14">
        <f>Data!$I3856+0</f>
        <v>0.65</v>
      </c>
      <c r="Q3856" s="12">
        <f>Data!$J3856-250</f>
        <v>2750</v>
      </c>
      <c r="R3856" s="13">
        <f>Data!$M3856-5%</f>
        <v>0.2</v>
      </c>
    </row>
    <row r="3857" spans="1:18" ht="15.75" customHeight="1">
      <c r="A3857" s="1"/>
      <c r="B3857" s="6" t="s">
        <v>14</v>
      </c>
      <c r="C3857" s="6">
        <v>1185732</v>
      </c>
      <c r="D3857" s="7">
        <v>44369</v>
      </c>
      <c r="E3857" s="6" t="s">
        <v>15</v>
      </c>
      <c r="F3857" s="6" t="s">
        <v>129</v>
      </c>
      <c r="G3857" s="6" t="s">
        <v>130</v>
      </c>
      <c r="H3857" s="6" t="s">
        <v>22</v>
      </c>
      <c r="I3857" s="8">
        <v>0.70000000000000007</v>
      </c>
      <c r="J3857" s="9">
        <v>4500</v>
      </c>
      <c r="K3857" s="10">
        <f t="shared" si="30"/>
        <v>3150.0000000000005</v>
      </c>
      <c r="L3857" s="10">
        <f t="shared" si="31"/>
        <v>945.00000000000011</v>
      </c>
      <c r="M3857" s="11">
        <v>0.3</v>
      </c>
      <c r="O3857" s="16"/>
      <c r="P3857" s="14">
        <f>Data!$I3857+0</f>
        <v>0.70000000000000007</v>
      </c>
      <c r="Q3857" s="12">
        <f>Data!$J3857-250</f>
        <v>4250</v>
      </c>
      <c r="R3857" s="13">
        <f>Data!$M3857-5%</f>
        <v>0.25</v>
      </c>
    </row>
    <row r="3858" spans="1:18" ht="15.75" customHeight="1">
      <c r="A3858" s="1"/>
      <c r="B3858" s="6" t="s">
        <v>14</v>
      </c>
      <c r="C3858" s="6">
        <v>1185732</v>
      </c>
      <c r="D3858" s="7">
        <v>44397</v>
      </c>
      <c r="E3858" s="6" t="s">
        <v>15</v>
      </c>
      <c r="F3858" s="6" t="s">
        <v>129</v>
      </c>
      <c r="G3858" s="6" t="s">
        <v>130</v>
      </c>
      <c r="H3858" s="6" t="s">
        <v>17</v>
      </c>
      <c r="I3858" s="8">
        <v>0.65</v>
      </c>
      <c r="J3858" s="9">
        <v>6750</v>
      </c>
      <c r="K3858" s="10">
        <f t="shared" si="30"/>
        <v>4387.5</v>
      </c>
      <c r="L3858" s="10">
        <f t="shared" si="31"/>
        <v>1535.6250000000002</v>
      </c>
      <c r="M3858" s="11">
        <v>0.35000000000000003</v>
      </c>
      <c r="O3858" s="16"/>
      <c r="P3858" s="14">
        <f>Data!$I3858+0</f>
        <v>0.65</v>
      </c>
      <c r="Q3858" s="12">
        <f>Data!$J3858-250</f>
        <v>6500</v>
      </c>
      <c r="R3858" s="13">
        <f>Data!$M3858-5%</f>
        <v>0.30000000000000004</v>
      </c>
    </row>
    <row r="3859" spans="1:18" ht="15.75" customHeight="1">
      <c r="A3859" s="1"/>
      <c r="B3859" s="6" t="s">
        <v>14</v>
      </c>
      <c r="C3859" s="6">
        <v>1185732</v>
      </c>
      <c r="D3859" s="7">
        <v>44397</v>
      </c>
      <c r="E3859" s="6" t="s">
        <v>15</v>
      </c>
      <c r="F3859" s="6" t="s">
        <v>129</v>
      </c>
      <c r="G3859" s="6" t="s">
        <v>130</v>
      </c>
      <c r="H3859" s="6" t="s">
        <v>18</v>
      </c>
      <c r="I3859" s="8">
        <v>0.60000000000000009</v>
      </c>
      <c r="J3859" s="9">
        <v>4250</v>
      </c>
      <c r="K3859" s="10">
        <f t="shared" si="30"/>
        <v>2550.0000000000005</v>
      </c>
      <c r="L3859" s="10">
        <f t="shared" si="31"/>
        <v>892.50000000000023</v>
      </c>
      <c r="M3859" s="11">
        <v>0.35000000000000003</v>
      </c>
      <c r="O3859" s="16"/>
      <c r="P3859" s="14">
        <f>Data!$I3859+0</f>
        <v>0.60000000000000009</v>
      </c>
      <c r="Q3859" s="12">
        <f>Data!$J3859-250</f>
        <v>4000</v>
      </c>
      <c r="R3859" s="13">
        <f>Data!$M3859-5%</f>
        <v>0.30000000000000004</v>
      </c>
    </row>
    <row r="3860" spans="1:18" ht="15.75" customHeight="1">
      <c r="A3860" s="1"/>
      <c r="B3860" s="6" t="s">
        <v>14</v>
      </c>
      <c r="C3860" s="6">
        <v>1185732</v>
      </c>
      <c r="D3860" s="7">
        <v>44397</v>
      </c>
      <c r="E3860" s="6" t="s">
        <v>15</v>
      </c>
      <c r="F3860" s="6" t="s">
        <v>129</v>
      </c>
      <c r="G3860" s="6" t="s">
        <v>130</v>
      </c>
      <c r="H3860" s="6" t="s">
        <v>19</v>
      </c>
      <c r="I3860" s="8">
        <v>0.55000000000000004</v>
      </c>
      <c r="J3860" s="9">
        <v>3500</v>
      </c>
      <c r="K3860" s="10">
        <f t="shared" si="30"/>
        <v>1925.0000000000002</v>
      </c>
      <c r="L3860" s="10">
        <f t="shared" si="31"/>
        <v>481.25000000000006</v>
      </c>
      <c r="M3860" s="11">
        <v>0.25</v>
      </c>
      <c r="O3860" s="16"/>
      <c r="P3860" s="14">
        <f>Data!$I3860+0</f>
        <v>0.55000000000000004</v>
      </c>
      <c r="Q3860" s="12">
        <f>Data!$J3860-250</f>
        <v>3250</v>
      </c>
      <c r="R3860" s="13">
        <f>Data!$M3860-5%</f>
        <v>0.2</v>
      </c>
    </row>
    <row r="3861" spans="1:18" ht="15.75" customHeight="1">
      <c r="A3861" s="1"/>
      <c r="B3861" s="6" t="s">
        <v>14</v>
      </c>
      <c r="C3861" s="6">
        <v>1185732</v>
      </c>
      <c r="D3861" s="7">
        <v>44397</v>
      </c>
      <c r="E3861" s="6" t="s">
        <v>15</v>
      </c>
      <c r="F3861" s="6" t="s">
        <v>129</v>
      </c>
      <c r="G3861" s="6" t="s">
        <v>130</v>
      </c>
      <c r="H3861" s="6" t="s">
        <v>20</v>
      </c>
      <c r="I3861" s="8">
        <v>0.55000000000000004</v>
      </c>
      <c r="J3861" s="9">
        <v>3000</v>
      </c>
      <c r="K3861" s="10">
        <f t="shared" si="30"/>
        <v>1650.0000000000002</v>
      </c>
      <c r="L3861" s="10">
        <f t="shared" si="31"/>
        <v>412.50000000000006</v>
      </c>
      <c r="M3861" s="11">
        <v>0.25</v>
      </c>
      <c r="O3861" s="16"/>
      <c r="P3861" s="14">
        <f>Data!$I3861+0</f>
        <v>0.55000000000000004</v>
      </c>
      <c r="Q3861" s="12">
        <f>Data!$J3861-250</f>
        <v>2750</v>
      </c>
      <c r="R3861" s="13">
        <f>Data!$M3861-5%</f>
        <v>0.2</v>
      </c>
    </row>
    <row r="3862" spans="1:18" ht="15.75" customHeight="1">
      <c r="A3862" s="1"/>
      <c r="B3862" s="6" t="s">
        <v>14</v>
      </c>
      <c r="C3862" s="6">
        <v>1185732</v>
      </c>
      <c r="D3862" s="7">
        <v>44397</v>
      </c>
      <c r="E3862" s="6" t="s">
        <v>15</v>
      </c>
      <c r="F3862" s="6" t="s">
        <v>129</v>
      </c>
      <c r="G3862" s="6" t="s">
        <v>130</v>
      </c>
      <c r="H3862" s="6" t="s">
        <v>21</v>
      </c>
      <c r="I3862" s="8">
        <v>0.65</v>
      </c>
      <c r="J3862" s="9">
        <v>3250</v>
      </c>
      <c r="K3862" s="10">
        <f t="shared" si="30"/>
        <v>2112.5</v>
      </c>
      <c r="L3862" s="10">
        <f t="shared" si="31"/>
        <v>528.125</v>
      </c>
      <c r="M3862" s="11">
        <v>0.25</v>
      </c>
      <c r="O3862" s="16"/>
      <c r="P3862" s="14">
        <f>Data!$I3862+0</f>
        <v>0.65</v>
      </c>
      <c r="Q3862" s="12">
        <f>Data!$J3862-250</f>
        <v>3000</v>
      </c>
      <c r="R3862" s="13">
        <f>Data!$M3862-5%</f>
        <v>0.2</v>
      </c>
    </row>
    <row r="3863" spans="1:18" ht="15.75" customHeight="1">
      <c r="A3863" s="1"/>
      <c r="B3863" s="6" t="s">
        <v>14</v>
      </c>
      <c r="C3863" s="6">
        <v>1185732</v>
      </c>
      <c r="D3863" s="7">
        <v>44397</v>
      </c>
      <c r="E3863" s="6" t="s">
        <v>15</v>
      </c>
      <c r="F3863" s="6" t="s">
        <v>129</v>
      </c>
      <c r="G3863" s="6" t="s">
        <v>130</v>
      </c>
      <c r="H3863" s="6" t="s">
        <v>22</v>
      </c>
      <c r="I3863" s="8">
        <v>0.70000000000000007</v>
      </c>
      <c r="J3863" s="9">
        <v>5000</v>
      </c>
      <c r="K3863" s="10">
        <f t="shared" si="30"/>
        <v>3500.0000000000005</v>
      </c>
      <c r="L3863" s="10">
        <f t="shared" si="31"/>
        <v>1050</v>
      </c>
      <c r="M3863" s="11">
        <v>0.3</v>
      </c>
      <c r="O3863" s="16"/>
      <c r="P3863" s="14">
        <f>Data!$I3863+0</f>
        <v>0.70000000000000007</v>
      </c>
      <c r="Q3863" s="12">
        <f>Data!$J3863-250</f>
        <v>4750</v>
      </c>
      <c r="R3863" s="13">
        <f>Data!$M3863-5%</f>
        <v>0.25</v>
      </c>
    </row>
    <row r="3864" spans="1:18" ht="15.75" customHeight="1">
      <c r="A3864" s="1"/>
      <c r="B3864" s="6" t="s">
        <v>14</v>
      </c>
      <c r="C3864" s="6">
        <v>1185732</v>
      </c>
      <c r="D3864" s="7">
        <v>44429</v>
      </c>
      <c r="E3864" s="6" t="s">
        <v>15</v>
      </c>
      <c r="F3864" s="6" t="s">
        <v>129</v>
      </c>
      <c r="G3864" s="6" t="s">
        <v>130</v>
      </c>
      <c r="H3864" s="6" t="s">
        <v>17</v>
      </c>
      <c r="I3864" s="8">
        <v>0.65</v>
      </c>
      <c r="J3864" s="9">
        <v>6500</v>
      </c>
      <c r="K3864" s="10">
        <f t="shared" si="30"/>
        <v>4225</v>
      </c>
      <c r="L3864" s="10">
        <f t="shared" si="31"/>
        <v>1478.7500000000002</v>
      </c>
      <c r="M3864" s="11">
        <v>0.35000000000000003</v>
      </c>
      <c r="O3864" s="16"/>
      <c r="P3864" s="14">
        <f>Data!$I3864+0</f>
        <v>0.65</v>
      </c>
      <c r="Q3864" s="12">
        <f>Data!$J3864-250</f>
        <v>6250</v>
      </c>
      <c r="R3864" s="13">
        <f>Data!$M3864-5%</f>
        <v>0.30000000000000004</v>
      </c>
    </row>
    <row r="3865" spans="1:18" ht="15.75" customHeight="1">
      <c r="A3865" s="1"/>
      <c r="B3865" s="6" t="s">
        <v>14</v>
      </c>
      <c r="C3865" s="6">
        <v>1185732</v>
      </c>
      <c r="D3865" s="7">
        <v>44429</v>
      </c>
      <c r="E3865" s="6" t="s">
        <v>15</v>
      </c>
      <c r="F3865" s="6" t="s">
        <v>129</v>
      </c>
      <c r="G3865" s="6" t="s">
        <v>130</v>
      </c>
      <c r="H3865" s="6" t="s">
        <v>18</v>
      </c>
      <c r="I3865" s="8">
        <v>0.60000000000000009</v>
      </c>
      <c r="J3865" s="9">
        <v>4250</v>
      </c>
      <c r="K3865" s="10">
        <f t="shared" si="30"/>
        <v>2550.0000000000005</v>
      </c>
      <c r="L3865" s="10">
        <f t="shared" si="31"/>
        <v>892.50000000000023</v>
      </c>
      <c r="M3865" s="11">
        <v>0.35000000000000003</v>
      </c>
      <c r="O3865" s="16"/>
      <c r="P3865" s="14">
        <f>Data!$I3865+0</f>
        <v>0.60000000000000009</v>
      </c>
      <c r="Q3865" s="12">
        <f>Data!$J3865-250</f>
        <v>4000</v>
      </c>
      <c r="R3865" s="13">
        <f>Data!$M3865-5%</f>
        <v>0.30000000000000004</v>
      </c>
    </row>
    <row r="3866" spans="1:18" ht="15.75" customHeight="1">
      <c r="A3866" s="1"/>
      <c r="B3866" s="6" t="s">
        <v>14</v>
      </c>
      <c r="C3866" s="6">
        <v>1185732</v>
      </c>
      <c r="D3866" s="7">
        <v>44429</v>
      </c>
      <c r="E3866" s="6" t="s">
        <v>15</v>
      </c>
      <c r="F3866" s="6" t="s">
        <v>129</v>
      </c>
      <c r="G3866" s="6" t="s">
        <v>130</v>
      </c>
      <c r="H3866" s="6" t="s">
        <v>19</v>
      </c>
      <c r="I3866" s="8">
        <v>0.55000000000000004</v>
      </c>
      <c r="J3866" s="9">
        <v>3500</v>
      </c>
      <c r="K3866" s="10">
        <f t="shared" si="30"/>
        <v>1925.0000000000002</v>
      </c>
      <c r="L3866" s="10">
        <f t="shared" si="31"/>
        <v>481.25000000000006</v>
      </c>
      <c r="M3866" s="11">
        <v>0.25</v>
      </c>
      <c r="O3866" s="16"/>
      <c r="P3866" s="14">
        <f>Data!$I3866+0</f>
        <v>0.55000000000000004</v>
      </c>
      <c r="Q3866" s="12">
        <f>Data!$J3866-250</f>
        <v>3250</v>
      </c>
      <c r="R3866" s="13">
        <f>Data!$M3866-5%</f>
        <v>0.2</v>
      </c>
    </row>
    <row r="3867" spans="1:18" ht="15.75" customHeight="1">
      <c r="A3867" s="1"/>
      <c r="B3867" s="6" t="s">
        <v>14</v>
      </c>
      <c r="C3867" s="6">
        <v>1185732</v>
      </c>
      <c r="D3867" s="7">
        <v>44429</v>
      </c>
      <c r="E3867" s="6" t="s">
        <v>15</v>
      </c>
      <c r="F3867" s="6" t="s">
        <v>129</v>
      </c>
      <c r="G3867" s="6" t="s">
        <v>130</v>
      </c>
      <c r="H3867" s="6" t="s">
        <v>20</v>
      </c>
      <c r="I3867" s="8">
        <v>0.55000000000000004</v>
      </c>
      <c r="J3867" s="9">
        <v>2500</v>
      </c>
      <c r="K3867" s="10">
        <f t="shared" si="30"/>
        <v>1375</v>
      </c>
      <c r="L3867" s="10">
        <f t="shared" si="31"/>
        <v>343.75</v>
      </c>
      <c r="M3867" s="11">
        <v>0.25</v>
      </c>
      <c r="O3867" s="16"/>
      <c r="P3867" s="14">
        <f>Data!$I3867+0</f>
        <v>0.55000000000000004</v>
      </c>
      <c r="Q3867" s="12">
        <f>Data!$J3867-250</f>
        <v>2250</v>
      </c>
      <c r="R3867" s="13">
        <f>Data!$M3867-5%</f>
        <v>0.2</v>
      </c>
    </row>
    <row r="3868" spans="1:18" ht="15.75" customHeight="1">
      <c r="A3868" s="1"/>
      <c r="B3868" s="6" t="s">
        <v>14</v>
      </c>
      <c r="C3868" s="6">
        <v>1185732</v>
      </c>
      <c r="D3868" s="7">
        <v>44429</v>
      </c>
      <c r="E3868" s="6" t="s">
        <v>15</v>
      </c>
      <c r="F3868" s="6" t="s">
        <v>129</v>
      </c>
      <c r="G3868" s="6" t="s">
        <v>130</v>
      </c>
      <c r="H3868" s="6" t="s">
        <v>21</v>
      </c>
      <c r="I3868" s="8">
        <v>0.65</v>
      </c>
      <c r="J3868" s="9">
        <v>2250</v>
      </c>
      <c r="K3868" s="10">
        <f t="shared" si="30"/>
        <v>1462.5</v>
      </c>
      <c r="L3868" s="10">
        <f t="shared" si="31"/>
        <v>365.625</v>
      </c>
      <c r="M3868" s="11">
        <v>0.25</v>
      </c>
      <c r="O3868" s="16"/>
      <c r="P3868" s="14">
        <f>Data!$I3868+0</f>
        <v>0.65</v>
      </c>
      <c r="Q3868" s="12">
        <f>Data!$J3868-250</f>
        <v>2000</v>
      </c>
      <c r="R3868" s="13">
        <f>Data!$M3868-5%</f>
        <v>0.2</v>
      </c>
    </row>
    <row r="3869" spans="1:18" ht="15.75" customHeight="1">
      <c r="A3869" s="1"/>
      <c r="B3869" s="6" t="s">
        <v>14</v>
      </c>
      <c r="C3869" s="6">
        <v>1185732</v>
      </c>
      <c r="D3869" s="7">
        <v>44429</v>
      </c>
      <c r="E3869" s="6" t="s">
        <v>15</v>
      </c>
      <c r="F3869" s="6" t="s">
        <v>129</v>
      </c>
      <c r="G3869" s="6" t="s">
        <v>130</v>
      </c>
      <c r="H3869" s="6" t="s">
        <v>22</v>
      </c>
      <c r="I3869" s="8">
        <v>0.70000000000000007</v>
      </c>
      <c r="J3869" s="9">
        <v>4000</v>
      </c>
      <c r="K3869" s="10">
        <f t="shared" si="30"/>
        <v>2800.0000000000005</v>
      </c>
      <c r="L3869" s="10">
        <f t="shared" si="31"/>
        <v>840.00000000000011</v>
      </c>
      <c r="M3869" s="11">
        <v>0.3</v>
      </c>
      <c r="O3869" s="16"/>
      <c r="P3869" s="14">
        <f>Data!$I3869+0</f>
        <v>0.70000000000000007</v>
      </c>
      <c r="Q3869" s="12">
        <f>Data!$J3869-250</f>
        <v>3750</v>
      </c>
      <c r="R3869" s="13">
        <f>Data!$M3869-5%</f>
        <v>0.25</v>
      </c>
    </row>
    <row r="3870" spans="1:18" ht="15.75" customHeight="1">
      <c r="A3870" s="1"/>
      <c r="B3870" s="6" t="s">
        <v>14</v>
      </c>
      <c r="C3870" s="6">
        <v>1185732</v>
      </c>
      <c r="D3870" s="7">
        <v>44459</v>
      </c>
      <c r="E3870" s="6" t="s">
        <v>15</v>
      </c>
      <c r="F3870" s="6" t="s">
        <v>129</v>
      </c>
      <c r="G3870" s="6" t="s">
        <v>130</v>
      </c>
      <c r="H3870" s="6" t="s">
        <v>17</v>
      </c>
      <c r="I3870" s="8">
        <v>0.65</v>
      </c>
      <c r="J3870" s="9">
        <v>5250</v>
      </c>
      <c r="K3870" s="10">
        <f t="shared" si="30"/>
        <v>3412.5</v>
      </c>
      <c r="L3870" s="10">
        <f t="shared" si="31"/>
        <v>1194.375</v>
      </c>
      <c r="M3870" s="11">
        <v>0.35000000000000003</v>
      </c>
      <c r="O3870" s="16"/>
      <c r="P3870" s="14">
        <f>Data!$I3870+0</f>
        <v>0.65</v>
      </c>
      <c r="Q3870" s="12">
        <f>Data!$J3870-250</f>
        <v>5000</v>
      </c>
      <c r="R3870" s="13">
        <f>Data!$M3870-5%</f>
        <v>0.30000000000000004</v>
      </c>
    </row>
    <row r="3871" spans="1:18" ht="15.75" customHeight="1">
      <c r="A3871" s="1"/>
      <c r="B3871" s="6" t="s">
        <v>14</v>
      </c>
      <c r="C3871" s="6">
        <v>1185732</v>
      </c>
      <c r="D3871" s="7">
        <v>44459</v>
      </c>
      <c r="E3871" s="6" t="s">
        <v>15</v>
      </c>
      <c r="F3871" s="6" t="s">
        <v>129</v>
      </c>
      <c r="G3871" s="6" t="s">
        <v>130</v>
      </c>
      <c r="H3871" s="6" t="s">
        <v>18</v>
      </c>
      <c r="I3871" s="8">
        <v>0.60000000000000009</v>
      </c>
      <c r="J3871" s="9">
        <v>3250</v>
      </c>
      <c r="K3871" s="10">
        <f t="shared" si="30"/>
        <v>1950.0000000000002</v>
      </c>
      <c r="L3871" s="10">
        <f t="shared" si="31"/>
        <v>682.50000000000011</v>
      </c>
      <c r="M3871" s="11">
        <v>0.35000000000000003</v>
      </c>
      <c r="O3871" s="16"/>
      <c r="P3871" s="14">
        <f>Data!$I3871+0</f>
        <v>0.60000000000000009</v>
      </c>
      <c r="Q3871" s="12">
        <f>Data!$J3871-250</f>
        <v>3000</v>
      </c>
      <c r="R3871" s="13">
        <f>Data!$M3871-5%</f>
        <v>0.30000000000000004</v>
      </c>
    </row>
    <row r="3872" spans="1:18" ht="15.75" customHeight="1">
      <c r="A3872" s="1"/>
      <c r="B3872" s="6" t="s">
        <v>14</v>
      </c>
      <c r="C3872" s="6">
        <v>1185732</v>
      </c>
      <c r="D3872" s="7">
        <v>44459</v>
      </c>
      <c r="E3872" s="6" t="s">
        <v>15</v>
      </c>
      <c r="F3872" s="6" t="s">
        <v>129</v>
      </c>
      <c r="G3872" s="6" t="s">
        <v>130</v>
      </c>
      <c r="H3872" s="6" t="s">
        <v>19</v>
      </c>
      <c r="I3872" s="8">
        <v>0.55000000000000004</v>
      </c>
      <c r="J3872" s="9">
        <v>2250</v>
      </c>
      <c r="K3872" s="10">
        <f t="shared" si="30"/>
        <v>1237.5</v>
      </c>
      <c r="L3872" s="10">
        <f t="shared" si="31"/>
        <v>309.375</v>
      </c>
      <c r="M3872" s="11">
        <v>0.25</v>
      </c>
      <c r="O3872" s="16"/>
      <c r="P3872" s="14">
        <f>Data!$I3872+0</f>
        <v>0.55000000000000004</v>
      </c>
      <c r="Q3872" s="12">
        <f>Data!$J3872-250</f>
        <v>2000</v>
      </c>
      <c r="R3872" s="13">
        <f>Data!$M3872-5%</f>
        <v>0.2</v>
      </c>
    </row>
    <row r="3873" spans="1:18" ht="15.75" customHeight="1">
      <c r="A3873" s="1"/>
      <c r="B3873" s="6" t="s">
        <v>14</v>
      </c>
      <c r="C3873" s="6">
        <v>1185732</v>
      </c>
      <c r="D3873" s="7">
        <v>44459</v>
      </c>
      <c r="E3873" s="6" t="s">
        <v>15</v>
      </c>
      <c r="F3873" s="6" t="s">
        <v>129</v>
      </c>
      <c r="G3873" s="6" t="s">
        <v>130</v>
      </c>
      <c r="H3873" s="6" t="s">
        <v>20</v>
      </c>
      <c r="I3873" s="8">
        <v>0.55000000000000004</v>
      </c>
      <c r="J3873" s="9">
        <v>2000</v>
      </c>
      <c r="K3873" s="10">
        <f t="shared" si="30"/>
        <v>1100</v>
      </c>
      <c r="L3873" s="10">
        <f t="shared" si="31"/>
        <v>275</v>
      </c>
      <c r="M3873" s="11">
        <v>0.25</v>
      </c>
      <c r="O3873" s="16"/>
      <c r="P3873" s="14">
        <f>Data!$I3873+0</f>
        <v>0.55000000000000004</v>
      </c>
      <c r="Q3873" s="12">
        <f>Data!$J3873-250</f>
        <v>1750</v>
      </c>
      <c r="R3873" s="13">
        <f>Data!$M3873-5%</f>
        <v>0.2</v>
      </c>
    </row>
    <row r="3874" spans="1:18" ht="15.75" customHeight="1">
      <c r="A3874" s="1"/>
      <c r="B3874" s="6" t="s">
        <v>14</v>
      </c>
      <c r="C3874" s="6">
        <v>1185732</v>
      </c>
      <c r="D3874" s="7">
        <v>44459</v>
      </c>
      <c r="E3874" s="6" t="s">
        <v>15</v>
      </c>
      <c r="F3874" s="6" t="s">
        <v>129</v>
      </c>
      <c r="G3874" s="6" t="s">
        <v>130</v>
      </c>
      <c r="H3874" s="6" t="s">
        <v>21</v>
      </c>
      <c r="I3874" s="8">
        <v>0.65</v>
      </c>
      <c r="J3874" s="9">
        <v>2000</v>
      </c>
      <c r="K3874" s="10">
        <f t="shared" si="30"/>
        <v>1300</v>
      </c>
      <c r="L3874" s="10">
        <f t="shared" si="31"/>
        <v>325</v>
      </c>
      <c r="M3874" s="11">
        <v>0.25</v>
      </c>
      <c r="O3874" s="16"/>
      <c r="P3874" s="14">
        <f>Data!$I3874+0</f>
        <v>0.65</v>
      </c>
      <c r="Q3874" s="12">
        <f>Data!$J3874-250</f>
        <v>1750</v>
      </c>
      <c r="R3874" s="13">
        <f>Data!$M3874-5%</f>
        <v>0.2</v>
      </c>
    </row>
    <row r="3875" spans="1:18" ht="15.75" customHeight="1">
      <c r="A3875" s="1"/>
      <c r="B3875" s="6" t="s">
        <v>14</v>
      </c>
      <c r="C3875" s="6">
        <v>1185732</v>
      </c>
      <c r="D3875" s="7">
        <v>44459</v>
      </c>
      <c r="E3875" s="6" t="s">
        <v>15</v>
      </c>
      <c r="F3875" s="6" t="s">
        <v>129</v>
      </c>
      <c r="G3875" s="6" t="s">
        <v>130</v>
      </c>
      <c r="H3875" s="6" t="s">
        <v>22</v>
      </c>
      <c r="I3875" s="8">
        <v>0.70000000000000007</v>
      </c>
      <c r="J3875" s="9">
        <v>3000</v>
      </c>
      <c r="K3875" s="10">
        <f t="shared" si="30"/>
        <v>2100</v>
      </c>
      <c r="L3875" s="10">
        <f t="shared" si="31"/>
        <v>630</v>
      </c>
      <c r="M3875" s="11">
        <v>0.3</v>
      </c>
      <c r="O3875" s="16"/>
      <c r="P3875" s="14">
        <f>Data!$I3875+0</f>
        <v>0.70000000000000007</v>
      </c>
      <c r="Q3875" s="12">
        <f>Data!$J3875-250</f>
        <v>2750</v>
      </c>
      <c r="R3875" s="13">
        <f>Data!$M3875-5%</f>
        <v>0.25</v>
      </c>
    </row>
    <row r="3876" spans="1:18" ht="15.75" customHeight="1">
      <c r="A3876" s="1"/>
      <c r="B3876" s="6" t="s">
        <v>14</v>
      </c>
      <c r="C3876" s="6">
        <v>1185732</v>
      </c>
      <c r="D3876" s="7">
        <v>44491</v>
      </c>
      <c r="E3876" s="6" t="s">
        <v>15</v>
      </c>
      <c r="F3876" s="6" t="s">
        <v>129</v>
      </c>
      <c r="G3876" s="6" t="s">
        <v>130</v>
      </c>
      <c r="H3876" s="6" t="s">
        <v>17</v>
      </c>
      <c r="I3876" s="8">
        <v>0.70000000000000007</v>
      </c>
      <c r="J3876" s="9">
        <v>4500</v>
      </c>
      <c r="K3876" s="10">
        <f t="shared" si="30"/>
        <v>3150.0000000000005</v>
      </c>
      <c r="L3876" s="10">
        <f t="shared" si="31"/>
        <v>1102.5000000000002</v>
      </c>
      <c r="M3876" s="11">
        <v>0.35000000000000003</v>
      </c>
      <c r="O3876" s="16"/>
      <c r="P3876" s="14">
        <f>Data!$I3876+0</f>
        <v>0.70000000000000007</v>
      </c>
      <c r="Q3876" s="12">
        <f>Data!$J3876-250</f>
        <v>4250</v>
      </c>
      <c r="R3876" s="13">
        <f>Data!$M3876-5%</f>
        <v>0.30000000000000004</v>
      </c>
    </row>
    <row r="3877" spans="1:18" ht="15.75" customHeight="1">
      <c r="A3877" s="1"/>
      <c r="B3877" s="6" t="s">
        <v>14</v>
      </c>
      <c r="C3877" s="6">
        <v>1185732</v>
      </c>
      <c r="D3877" s="7">
        <v>44491</v>
      </c>
      <c r="E3877" s="6" t="s">
        <v>15</v>
      </c>
      <c r="F3877" s="6" t="s">
        <v>129</v>
      </c>
      <c r="G3877" s="6" t="s">
        <v>130</v>
      </c>
      <c r="H3877" s="6" t="s">
        <v>18</v>
      </c>
      <c r="I3877" s="8">
        <v>0.65000000000000013</v>
      </c>
      <c r="J3877" s="9">
        <v>2750</v>
      </c>
      <c r="K3877" s="10">
        <f t="shared" si="30"/>
        <v>1787.5000000000005</v>
      </c>
      <c r="L3877" s="10">
        <f t="shared" si="31"/>
        <v>625.62500000000023</v>
      </c>
      <c r="M3877" s="11">
        <v>0.35000000000000003</v>
      </c>
      <c r="O3877" s="16"/>
      <c r="P3877" s="14">
        <f>Data!$I3877+0</f>
        <v>0.65000000000000013</v>
      </c>
      <c r="Q3877" s="12">
        <f>Data!$J3877-250</f>
        <v>2500</v>
      </c>
      <c r="R3877" s="13">
        <f>Data!$M3877-5%</f>
        <v>0.30000000000000004</v>
      </c>
    </row>
    <row r="3878" spans="1:18" ht="15.75" customHeight="1">
      <c r="A3878" s="1"/>
      <c r="B3878" s="6" t="s">
        <v>14</v>
      </c>
      <c r="C3878" s="6">
        <v>1185732</v>
      </c>
      <c r="D3878" s="7">
        <v>44491</v>
      </c>
      <c r="E3878" s="6" t="s">
        <v>15</v>
      </c>
      <c r="F3878" s="6" t="s">
        <v>129</v>
      </c>
      <c r="G3878" s="6" t="s">
        <v>130</v>
      </c>
      <c r="H3878" s="6" t="s">
        <v>19</v>
      </c>
      <c r="I3878" s="8">
        <v>0.65000000000000013</v>
      </c>
      <c r="J3878" s="9">
        <v>1750</v>
      </c>
      <c r="K3878" s="10">
        <f t="shared" si="30"/>
        <v>1137.5000000000002</v>
      </c>
      <c r="L3878" s="10">
        <f t="shared" si="31"/>
        <v>284.37500000000006</v>
      </c>
      <c r="M3878" s="11">
        <v>0.25</v>
      </c>
      <c r="O3878" s="16"/>
      <c r="P3878" s="14">
        <f>Data!$I3878+0</f>
        <v>0.65000000000000013</v>
      </c>
      <c r="Q3878" s="12">
        <f>Data!$J3878-250</f>
        <v>1500</v>
      </c>
      <c r="R3878" s="13">
        <f>Data!$M3878-5%</f>
        <v>0.2</v>
      </c>
    </row>
    <row r="3879" spans="1:18" ht="15.75" customHeight="1">
      <c r="A3879" s="1"/>
      <c r="B3879" s="6" t="s">
        <v>14</v>
      </c>
      <c r="C3879" s="6">
        <v>1185732</v>
      </c>
      <c r="D3879" s="7">
        <v>44491</v>
      </c>
      <c r="E3879" s="6" t="s">
        <v>15</v>
      </c>
      <c r="F3879" s="6" t="s">
        <v>129</v>
      </c>
      <c r="G3879" s="6" t="s">
        <v>130</v>
      </c>
      <c r="H3879" s="6" t="s">
        <v>20</v>
      </c>
      <c r="I3879" s="8">
        <v>0.65000000000000013</v>
      </c>
      <c r="J3879" s="9">
        <v>1500</v>
      </c>
      <c r="K3879" s="10">
        <f t="shared" si="30"/>
        <v>975.00000000000023</v>
      </c>
      <c r="L3879" s="10">
        <f t="shared" si="31"/>
        <v>243.75000000000006</v>
      </c>
      <c r="M3879" s="11">
        <v>0.25</v>
      </c>
      <c r="O3879" s="16"/>
      <c r="P3879" s="14">
        <f>Data!$I3879+0</f>
        <v>0.65000000000000013</v>
      </c>
      <c r="Q3879" s="12">
        <f>Data!$J3879-250</f>
        <v>1250</v>
      </c>
      <c r="R3879" s="13">
        <f>Data!$M3879-5%</f>
        <v>0.2</v>
      </c>
    </row>
    <row r="3880" spans="1:18" ht="15.75" customHeight="1">
      <c r="A3880" s="1"/>
      <c r="B3880" s="6" t="s">
        <v>14</v>
      </c>
      <c r="C3880" s="6">
        <v>1185732</v>
      </c>
      <c r="D3880" s="7">
        <v>44491</v>
      </c>
      <c r="E3880" s="6" t="s">
        <v>15</v>
      </c>
      <c r="F3880" s="6" t="s">
        <v>129</v>
      </c>
      <c r="G3880" s="6" t="s">
        <v>130</v>
      </c>
      <c r="H3880" s="6" t="s">
        <v>21</v>
      </c>
      <c r="I3880" s="8">
        <v>0.75000000000000011</v>
      </c>
      <c r="J3880" s="9">
        <v>1500</v>
      </c>
      <c r="K3880" s="10">
        <f t="shared" si="30"/>
        <v>1125.0000000000002</v>
      </c>
      <c r="L3880" s="10">
        <f t="shared" si="31"/>
        <v>281.25000000000006</v>
      </c>
      <c r="M3880" s="11">
        <v>0.25</v>
      </c>
      <c r="O3880" s="16"/>
      <c r="P3880" s="14">
        <f>Data!$I3880+0</f>
        <v>0.75000000000000011</v>
      </c>
      <c r="Q3880" s="12">
        <f>Data!$J3880-250</f>
        <v>1250</v>
      </c>
      <c r="R3880" s="13">
        <f>Data!$M3880-5%</f>
        <v>0.2</v>
      </c>
    </row>
    <row r="3881" spans="1:18" ht="15.75" customHeight="1">
      <c r="A3881" s="1"/>
      <c r="B3881" s="6" t="s">
        <v>14</v>
      </c>
      <c r="C3881" s="6">
        <v>1185732</v>
      </c>
      <c r="D3881" s="7">
        <v>44491</v>
      </c>
      <c r="E3881" s="6" t="s">
        <v>15</v>
      </c>
      <c r="F3881" s="6" t="s">
        <v>129</v>
      </c>
      <c r="G3881" s="6" t="s">
        <v>130</v>
      </c>
      <c r="H3881" s="6" t="s">
        <v>22</v>
      </c>
      <c r="I3881" s="8">
        <v>0.8</v>
      </c>
      <c r="J3881" s="9">
        <v>2750</v>
      </c>
      <c r="K3881" s="10">
        <f t="shared" si="30"/>
        <v>2200</v>
      </c>
      <c r="L3881" s="10">
        <f t="shared" si="31"/>
        <v>660</v>
      </c>
      <c r="M3881" s="11">
        <v>0.3</v>
      </c>
      <c r="O3881" s="16"/>
      <c r="P3881" s="14">
        <f>Data!$I3881+0</f>
        <v>0.8</v>
      </c>
      <c r="Q3881" s="12">
        <f>Data!$J3881-250</f>
        <v>2500</v>
      </c>
      <c r="R3881" s="13">
        <f>Data!$M3881-5%</f>
        <v>0.25</v>
      </c>
    </row>
    <row r="3882" spans="1:18" ht="15.75" customHeight="1">
      <c r="A3882" s="1"/>
      <c r="B3882" s="6" t="s">
        <v>14</v>
      </c>
      <c r="C3882" s="6">
        <v>1185732</v>
      </c>
      <c r="D3882" s="7">
        <v>44521</v>
      </c>
      <c r="E3882" s="6" t="s">
        <v>15</v>
      </c>
      <c r="F3882" s="6" t="s">
        <v>129</v>
      </c>
      <c r="G3882" s="6" t="s">
        <v>130</v>
      </c>
      <c r="H3882" s="6" t="s">
        <v>17</v>
      </c>
      <c r="I3882" s="8">
        <v>0.75000000000000011</v>
      </c>
      <c r="J3882" s="9">
        <v>4250</v>
      </c>
      <c r="K3882" s="10">
        <f t="shared" si="30"/>
        <v>3187.5000000000005</v>
      </c>
      <c r="L3882" s="10">
        <f t="shared" si="31"/>
        <v>1115.6250000000002</v>
      </c>
      <c r="M3882" s="11">
        <v>0.35000000000000003</v>
      </c>
      <c r="O3882" s="16"/>
      <c r="P3882" s="14">
        <f>Data!$I3882+0</f>
        <v>0.75000000000000011</v>
      </c>
      <c r="Q3882" s="12">
        <f>Data!$J3882-250</f>
        <v>4000</v>
      </c>
      <c r="R3882" s="13">
        <f>Data!$M3882-5%</f>
        <v>0.30000000000000004</v>
      </c>
    </row>
    <row r="3883" spans="1:18" ht="15.75" customHeight="1">
      <c r="A3883" s="1"/>
      <c r="B3883" s="6" t="s">
        <v>14</v>
      </c>
      <c r="C3883" s="6">
        <v>1185732</v>
      </c>
      <c r="D3883" s="7">
        <v>44521</v>
      </c>
      <c r="E3883" s="6" t="s">
        <v>15</v>
      </c>
      <c r="F3883" s="6" t="s">
        <v>129</v>
      </c>
      <c r="G3883" s="6" t="s">
        <v>130</v>
      </c>
      <c r="H3883" s="6" t="s">
        <v>18</v>
      </c>
      <c r="I3883" s="8">
        <v>0.65000000000000013</v>
      </c>
      <c r="J3883" s="9">
        <v>3000</v>
      </c>
      <c r="K3883" s="10">
        <f t="shared" si="30"/>
        <v>1950.0000000000005</v>
      </c>
      <c r="L3883" s="10">
        <f t="shared" si="31"/>
        <v>682.50000000000023</v>
      </c>
      <c r="M3883" s="11">
        <v>0.35000000000000003</v>
      </c>
      <c r="O3883" s="16"/>
      <c r="P3883" s="14">
        <f>Data!$I3883+0</f>
        <v>0.65000000000000013</v>
      </c>
      <c r="Q3883" s="12">
        <f>Data!$J3883-250</f>
        <v>2750</v>
      </c>
      <c r="R3883" s="13">
        <f>Data!$M3883-5%</f>
        <v>0.30000000000000004</v>
      </c>
    </row>
    <row r="3884" spans="1:18" ht="15.75" customHeight="1">
      <c r="A3884" s="1"/>
      <c r="B3884" s="6" t="s">
        <v>14</v>
      </c>
      <c r="C3884" s="6">
        <v>1185732</v>
      </c>
      <c r="D3884" s="7">
        <v>44521</v>
      </c>
      <c r="E3884" s="6" t="s">
        <v>15</v>
      </c>
      <c r="F3884" s="6" t="s">
        <v>129</v>
      </c>
      <c r="G3884" s="6" t="s">
        <v>130</v>
      </c>
      <c r="H3884" s="6" t="s">
        <v>19</v>
      </c>
      <c r="I3884" s="8">
        <v>0.65000000000000013</v>
      </c>
      <c r="J3884" s="9">
        <v>3200</v>
      </c>
      <c r="K3884" s="10">
        <f t="shared" si="30"/>
        <v>2080.0000000000005</v>
      </c>
      <c r="L3884" s="10">
        <f t="shared" si="31"/>
        <v>520.00000000000011</v>
      </c>
      <c r="M3884" s="11">
        <v>0.25</v>
      </c>
      <c r="O3884" s="16"/>
      <c r="P3884" s="14">
        <f>Data!$I3884+0</f>
        <v>0.65000000000000013</v>
      </c>
      <c r="Q3884" s="12">
        <f>Data!$J3884-250</f>
        <v>2950</v>
      </c>
      <c r="R3884" s="13">
        <f>Data!$M3884-5%</f>
        <v>0.2</v>
      </c>
    </row>
    <row r="3885" spans="1:18" ht="15.75" customHeight="1">
      <c r="A3885" s="1"/>
      <c r="B3885" s="6" t="s">
        <v>14</v>
      </c>
      <c r="C3885" s="6">
        <v>1185732</v>
      </c>
      <c r="D3885" s="7">
        <v>44521</v>
      </c>
      <c r="E3885" s="6" t="s">
        <v>15</v>
      </c>
      <c r="F3885" s="6" t="s">
        <v>129</v>
      </c>
      <c r="G3885" s="6" t="s">
        <v>130</v>
      </c>
      <c r="H3885" s="6" t="s">
        <v>20</v>
      </c>
      <c r="I3885" s="8">
        <v>0.65000000000000013</v>
      </c>
      <c r="J3885" s="9">
        <v>3000</v>
      </c>
      <c r="K3885" s="10">
        <f t="shared" si="30"/>
        <v>1950.0000000000005</v>
      </c>
      <c r="L3885" s="10">
        <f t="shared" si="31"/>
        <v>487.50000000000011</v>
      </c>
      <c r="M3885" s="11">
        <v>0.25</v>
      </c>
      <c r="O3885" s="16"/>
      <c r="P3885" s="14">
        <f>Data!$I3885+0</f>
        <v>0.65000000000000013</v>
      </c>
      <c r="Q3885" s="12">
        <f>Data!$J3885-250</f>
        <v>2750</v>
      </c>
      <c r="R3885" s="13">
        <f>Data!$M3885-5%</f>
        <v>0.2</v>
      </c>
    </row>
    <row r="3886" spans="1:18" ht="15.75" customHeight="1">
      <c r="A3886" s="1"/>
      <c r="B3886" s="6" t="s">
        <v>14</v>
      </c>
      <c r="C3886" s="6">
        <v>1185732</v>
      </c>
      <c r="D3886" s="7">
        <v>44521</v>
      </c>
      <c r="E3886" s="6" t="s">
        <v>15</v>
      </c>
      <c r="F3886" s="6" t="s">
        <v>129</v>
      </c>
      <c r="G3886" s="6" t="s">
        <v>130</v>
      </c>
      <c r="H3886" s="6" t="s">
        <v>21</v>
      </c>
      <c r="I3886" s="8">
        <v>0.75000000000000011</v>
      </c>
      <c r="J3886" s="9">
        <v>2750</v>
      </c>
      <c r="K3886" s="10">
        <f t="shared" si="30"/>
        <v>2062.5000000000005</v>
      </c>
      <c r="L3886" s="10">
        <f t="shared" si="31"/>
        <v>515.62500000000011</v>
      </c>
      <c r="M3886" s="11">
        <v>0.25</v>
      </c>
      <c r="O3886" s="16"/>
      <c r="P3886" s="14">
        <f>Data!$I3886+0</f>
        <v>0.75000000000000011</v>
      </c>
      <c r="Q3886" s="12">
        <f>Data!$J3886-250</f>
        <v>2500</v>
      </c>
      <c r="R3886" s="13">
        <f>Data!$M3886-5%</f>
        <v>0.2</v>
      </c>
    </row>
    <row r="3887" spans="1:18" ht="15.75" customHeight="1">
      <c r="A3887" s="1"/>
      <c r="B3887" s="6" t="s">
        <v>14</v>
      </c>
      <c r="C3887" s="6">
        <v>1185732</v>
      </c>
      <c r="D3887" s="7">
        <v>44521</v>
      </c>
      <c r="E3887" s="6" t="s">
        <v>15</v>
      </c>
      <c r="F3887" s="6" t="s">
        <v>129</v>
      </c>
      <c r="G3887" s="6" t="s">
        <v>130</v>
      </c>
      <c r="H3887" s="6" t="s">
        <v>22</v>
      </c>
      <c r="I3887" s="8">
        <v>0.8</v>
      </c>
      <c r="J3887" s="9">
        <v>3750</v>
      </c>
      <c r="K3887" s="10">
        <f t="shared" si="30"/>
        <v>3000</v>
      </c>
      <c r="L3887" s="10">
        <f t="shared" si="31"/>
        <v>900</v>
      </c>
      <c r="M3887" s="11">
        <v>0.3</v>
      </c>
      <c r="O3887" s="16"/>
      <c r="P3887" s="14">
        <f>Data!$I3887+0</f>
        <v>0.8</v>
      </c>
      <c r="Q3887" s="12">
        <f>Data!$J3887-250</f>
        <v>3500</v>
      </c>
      <c r="R3887" s="13">
        <f>Data!$M3887-5%</f>
        <v>0.25</v>
      </c>
    </row>
    <row r="3888" spans="1:18" ht="15.75" customHeight="1">
      <c r="A3888" s="1"/>
      <c r="B3888" s="6" t="s">
        <v>14</v>
      </c>
      <c r="C3888" s="6">
        <v>1185732</v>
      </c>
      <c r="D3888" s="7">
        <v>44550</v>
      </c>
      <c r="E3888" s="6" t="s">
        <v>15</v>
      </c>
      <c r="F3888" s="6" t="s">
        <v>129</v>
      </c>
      <c r="G3888" s="6" t="s">
        <v>130</v>
      </c>
      <c r="H3888" s="6" t="s">
        <v>17</v>
      </c>
      <c r="I3888" s="8">
        <v>0.75000000000000011</v>
      </c>
      <c r="J3888" s="9">
        <v>6000</v>
      </c>
      <c r="K3888" s="10">
        <f t="shared" si="30"/>
        <v>4500.0000000000009</v>
      </c>
      <c r="L3888" s="10">
        <f t="shared" si="31"/>
        <v>1575.0000000000005</v>
      </c>
      <c r="M3888" s="11">
        <v>0.35000000000000003</v>
      </c>
      <c r="O3888" s="16"/>
      <c r="P3888" s="14">
        <f>Data!$I3888+0</f>
        <v>0.75000000000000011</v>
      </c>
      <c r="Q3888" s="12">
        <f>Data!$J3888-250</f>
        <v>5750</v>
      </c>
      <c r="R3888" s="13">
        <f>Data!$M3888-5%</f>
        <v>0.30000000000000004</v>
      </c>
    </row>
    <row r="3889" spans="1:18" ht="15.75" customHeight="1">
      <c r="A3889" s="1"/>
      <c r="B3889" s="6" t="s">
        <v>14</v>
      </c>
      <c r="C3889" s="6">
        <v>1185732</v>
      </c>
      <c r="D3889" s="7">
        <v>44550</v>
      </c>
      <c r="E3889" s="6" t="s">
        <v>15</v>
      </c>
      <c r="F3889" s="6" t="s">
        <v>129</v>
      </c>
      <c r="G3889" s="6" t="s">
        <v>130</v>
      </c>
      <c r="H3889" s="6" t="s">
        <v>18</v>
      </c>
      <c r="I3889" s="8">
        <v>0.65000000000000013</v>
      </c>
      <c r="J3889" s="9">
        <v>4000</v>
      </c>
      <c r="K3889" s="10">
        <f t="shared" si="30"/>
        <v>2600.0000000000005</v>
      </c>
      <c r="L3889" s="10">
        <f t="shared" si="31"/>
        <v>910.00000000000023</v>
      </c>
      <c r="M3889" s="11">
        <v>0.35000000000000003</v>
      </c>
      <c r="O3889" s="16"/>
      <c r="P3889" s="14">
        <f>Data!$I3889+0</f>
        <v>0.65000000000000013</v>
      </c>
      <c r="Q3889" s="12">
        <f>Data!$J3889-250</f>
        <v>3750</v>
      </c>
      <c r="R3889" s="13">
        <f>Data!$M3889-5%</f>
        <v>0.30000000000000004</v>
      </c>
    </row>
    <row r="3890" spans="1:18" ht="15.75" customHeight="1">
      <c r="A3890" s="1"/>
      <c r="B3890" s="6" t="s">
        <v>14</v>
      </c>
      <c r="C3890" s="6">
        <v>1185732</v>
      </c>
      <c r="D3890" s="7">
        <v>44550</v>
      </c>
      <c r="E3890" s="6" t="s">
        <v>15</v>
      </c>
      <c r="F3890" s="6" t="s">
        <v>129</v>
      </c>
      <c r="G3890" s="6" t="s">
        <v>130</v>
      </c>
      <c r="H3890" s="6" t="s">
        <v>19</v>
      </c>
      <c r="I3890" s="8">
        <v>0.65000000000000013</v>
      </c>
      <c r="J3890" s="9">
        <v>3750</v>
      </c>
      <c r="K3890" s="10">
        <f t="shared" si="30"/>
        <v>2437.5000000000005</v>
      </c>
      <c r="L3890" s="10">
        <f t="shared" si="31"/>
        <v>609.37500000000011</v>
      </c>
      <c r="M3890" s="11">
        <v>0.25</v>
      </c>
      <c r="O3890" s="16"/>
      <c r="P3890" s="14">
        <f>Data!$I3890+0</f>
        <v>0.65000000000000013</v>
      </c>
      <c r="Q3890" s="12">
        <f>Data!$J3890-250</f>
        <v>3500</v>
      </c>
      <c r="R3890" s="13">
        <f>Data!$M3890-5%</f>
        <v>0.2</v>
      </c>
    </row>
    <row r="3891" spans="1:18" ht="15.75" customHeight="1">
      <c r="A3891" s="1"/>
      <c r="B3891" s="6" t="s">
        <v>14</v>
      </c>
      <c r="C3891" s="6">
        <v>1185732</v>
      </c>
      <c r="D3891" s="7">
        <v>44550</v>
      </c>
      <c r="E3891" s="6" t="s">
        <v>15</v>
      </c>
      <c r="F3891" s="6" t="s">
        <v>129</v>
      </c>
      <c r="G3891" s="6" t="s">
        <v>130</v>
      </c>
      <c r="H3891" s="6" t="s">
        <v>20</v>
      </c>
      <c r="I3891" s="8">
        <v>0.65000000000000013</v>
      </c>
      <c r="J3891" s="9">
        <v>3250</v>
      </c>
      <c r="K3891" s="10">
        <f t="shared" si="30"/>
        <v>2112.5000000000005</v>
      </c>
      <c r="L3891" s="10">
        <f t="shared" si="31"/>
        <v>528.12500000000011</v>
      </c>
      <c r="M3891" s="11">
        <v>0.25</v>
      </c>
      <c r="O3891" s="16"/>
      <c r="P3891" s="14">
        <f>Data!$I3891+0</f>
        <v>0.65000000000000013</v>
      </c>
      <c r="Q3891" s="12">
        <f>Data!$J3891-250</f>
        <v>3000</v>
      </c>
      <c r="R3891" s="13">
        <f>Data!$M3891-5%</f>
        <v>0.2</v>
      </c>
    </row>
    <row r="3892" spans="1:18" ht="15.75" customHeight="1">
      <c r="A3892" s="1"/>
      <c r="B3892" s="6" t="s">
        <v>14</v>
      </c>
      <c r="C3892" s="6">
        <v>1185732</v>
      </c>
      <c r="D3892" s="7">
        <v>44550</v>
      </c>
      <c r="E3892" s="6" t="s">
        <v>15</v>
      </c>
      <c r="F3892" s="6" t="s">
        <v>129</v>
      </c>
      <c r="G3892" s="6" t="s">
        <v>130</v>
      </c>
      <c r="H3892" s="6" t="s">
        <v>21</v>
      </c>
      <c r="I3892" s="8">
        <v>0.75000000000000011</v>
      </c>
      <c r="J3892" s="9">
        <v>3250</v>
      </c>
      <c r="K3892" s="10">
        <f t="shared" si="30"/>
        <v>2437.5000000000005</v>
      </c>
      <c r="L3892" s="10">
        <f t="shared" si="31"/>
        <v>609.37500000000011</v>
      </c>
      <c r="M3892" s="11">
        <v>0.25</v>
      </c>
      <c r="O3892" s="16"/>
      <c r="P3892" s="14">
        <f>Data!$I3892+0</f>
        <v>0.75000000000000011</v>
      </c>
      <c r="Q3892" s="12">
        <f>Data!$J3892-250</f>
        <v>3000</v>
      </c>
      <c r="R3892" s="13">
        <f>Data!$M3892-5%</f>
        <v>0.2</v>
      </c>
    </row>
    <row r="3893" spans="1:18" ht="15.75" customHeight="1">
      <c r="A3893" s="1"/>
      <c r="B3893" s="6" t="s">
        <v>14</v>
      </c>
      <c r="C3893" s="6">
        <v>1185732</v>
      </c>
      <c r="D3893" s="7">
        <v>44550</v>
      </c>
      <c r="E3893" s="6" t="s">
        <v>15</v>
      </c>
      <c r="F3893" s="6" t="s">
        <v>129</v>
      </c>
      <c r="G3893" s="6" t="s">
        <v>130</v>
      </c>
      <c r="H3893" s="6" t="s">
        <v>22</v>
      </c>
      <c r="I3893" s="8">
        <v>0.8</v>
      </c>
      <c r="J3893" s="9">
        <v>4250</v>
      </c>
      <c r="K3893" s="10">
        <f t="shared" si="30"/>
        <v>3400</v>
      </c>
      <c r="L3893" s="10">
        <f t="shared" si="31"/>
        <v>1020</v>
      </c>
      <c r="M3893" s="11">
        <v>0.3</v>
      </c>
      <c r="O3893" s="16"/>
      <c r="P3893" s="14">
        <f>Data!$I3893+0</f>
        <v>0.8</v>
      </c>
      <c r="Q3893" s="12">
        <f>Data!$J3893-250</f>
        <v>4000</v>
      </c>
      <c r="R3893" s="13">
        <f>Data!$M3893-5%</f>
        <v>0.25</v>
      </c>
    </row>
  </sheetData>
  <pageMargins left="0.7" right="0.7" top="0.75" bottom="0.75" header="0" footer="0"/>
  <pageSetup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tabSelected="1" zoomScale="80" zoomScaleNormal="80" workbookViewId="0">
      <selection activeCell="E10" sqref="E10"/>
    </sheetView>
  </sheetViews>
  <sheetFormatPr defaultColWidth="14.453125" defaultRowHeight="15" customHeight="1"/>
  <cols>
    <col min="1" max="2" width="8.7265625" customWidth="1"/>
    <col min="3" max="3" width="12" customWidth="1"/>
    <col min="4" max="4" width="4.453125" customWidth="1"/>
    <col min="5" max="10" width="8.7265625" customWidth="1"/>
    <col min="11" max="11" width="18" customWidth="1"/>
    <col min="12" max="12" width="2.54296875" customWidth="1"/>
    <col min="13" max="13" width="8.54296875" customWidth="1"/>
    <col min="14" max="14" width="12.453125" customWidth="1"/>
    <col min="15" max="15" width="3.26953125" customWidth="1"/>
    <col min="16" max="16" width="9.6328125" customWidth="1"/>
    <col min="17" max="17" width="13" customWidth="1"/>
    <col min="18" max="18" width="3.26953125" customWidth="1"/>
    <col min="19" max="20" width="11.81640625" customWidth="1"/>
    <col min="21" max="21" width="3.26953125" customWidth="1"/>
    <col min="22" max="22" width="9.36328125" customWidth="1"/>
    <col min="23" max="23" width="17.81640625" customWidth="1"/>
    <col min="24" max="26" width="8.7265625" customWidth="1"/>
  </cols>
  <sheetData>
    <row r="1" spans="1:26" ht="7.5" customHeight="1">
      <c r="A1" s="18"/>
      <c r="B1" s="18"/>
      <c r="C1" s="18"/>
      <c r="D1" s="18"/>
      <c r="E1" s="18"/>
      <c r="F1" s="18"/>
      <c r="G1" s="18"/>
      <c r="H1" s="18"/>
      <c r="I1" s="18"/>
      <c r="J1" s="18"/>
      <c r="K1" s="18"/>
      <c r="L1" s="18"/>
      <c r="M1" s="18"/>
      <c r="N1" s="18"/>
      <c r="O1" s="18"/>
      <c r="P1" s="18"/>
      <c r="Q1" s="18"/>
      <c r="R1" s="18"/>
      <c r="S1" s="18"/>
      <c r="T1" s="18"/>
      <c r="U1" s="18"/>
      <c r="V1" s="18"/>
      <c r="W1" s="18"/>
      <c r="X1" s="18"/>
      <c r="Y1" s="18"/>
      <c r="Z1" s="18"/>
    </row>
    <row r="2" spans="1:26" ht="33" customHeight="1">
      <c r="A2" s="18"/>
      <c r="B2" s="18"/>
      <c r="C2" s="18"/>
      <c r="D2" s="29" t="s">
        <v>131</v>
      </c>
      <c r="E2" s="30"/>
      <c r="F2" s="30"/>
      <c r="G2" s="30"/>
      <c r="H2" s="30"/>
      <c r="I2" s="30"/>
      <c r="J2" s="30"/>
      <c r="K2" s="31"/>
      <c r="L2" s="19"/>
      <c r="M2" s="26" t="s">
        <v>11</v>
      </c>
      <c r="N2" s="27"/>
      <c r="O2" s="20"/>
      <c r="P2" s="26" t="s">
        <v>136</v>
      </c>
      <c r="Q2" s="27"/>
      <c r="R2" s="20"/>
      <c r="S2" s="26" t="s">
        <v>137</v>
      </c>
      <c r="T2" s="27"/>
      <c r="U2" s="21"/>
      <c r="V2" s="26" t="s">
        <v>138</v>
      </c>
      <c r="W2" s="27"/>
      <c r="X2" s="20"/>
      <c r="Y2" s="18"/>
      <c r="Z2" s="18"/>
    </row>
    <row r="3" spans="1:26" ht="33" customHeight="1">
      <c r="A3" s="22"/>
      <c r="B3" s="22"/>
      <c r="C3" s="19"/>
      <c r="D3" s="32"/>
      <c r="E3" s="33"/>
      <c r="F3" s="33"/>
      <c r="G3" s="33"/>
      <c r="H3" s="33"/>
      <c r="I3" s="33"/>
      <c r="J3" s="33"/>
      <c r="K3" s="34"/>
      <c r="L3" s="19"/>
      <c r="M3" s="37">
        <f>GETPIVOTDATA("Sum of Total Sales",Sheet1!$A$3)</f>
        <v>8684027.5</v>
      </c>
      <c r="N3" s="38"/>
      <c r="O3" s="23"/>
      <c r="P3" s="37">
        <f>GETPIVOTDATA("Sum of Units Sold",Sheet1!$A$3)</f>
        <v>17148250</v>
      </c>
      <c r="Q3" s="38"/>
      <c r="R3" s="23"/>
      <c r="S3" s="35">
        <f>GETPIVOTDATA("Sum of Operating Profit",Sheet1!$A$3)</f>
        <v>3173631.875</v>
      </c>
      <c r="T3" s="27"/>
      <c r="U3" s="22"/>
      <c r="V3" s="28">
        <f>GETPIVOTDATA("Average of Operating Margin",Sheet1!$A$3)</f>
        <v>0.36310442386830921</v>
      </c>
      <c r="W3" s="27"/>
      <c r="X3" s="23"/>
      <c r="Y3" s="22"/>
      <c r="Z3" s="22"/>
    </row>
    <row r="4" spans="1:26" ht="7.5" customHeight="1">
      <c r="A4" s="24"/>
      <c r="B4" s="24"/>
      <c r="C4" s="24"/>
      <c r="D4" s="24"/>
      <c r="E4" s="24"/>
      <c r="F4" s="24"/>
      <c r="G4" s="24"/>
      <c r="H4" s="24"/>
      <c r="I4" s="24"/>
      <c r="J4" s="24"/>
      <c r="K4" s="24"/>
      <c r="L4" s="24"/>
      <c r="M4" s="24"/>
      <c r="N4" s="24"/>
      <c r="O4" s="24"/>
      <c r="P4" s="24"/>
      <c r="Q4" s="24"/>
      <c r="R4" s="24"/>
      <c r="S4" s="24"/>
      <c r="T4" s="24"/>
      <c r="U4" s="24"/>
      <c r="V4" s="24"/>
      <c r="W4" s="24"/>
      <c r="X4" s="24"/>
      <c r="Y4" s="24"/>
      <c r="Z4" s="24"/>
    </row>
    <row r="5" spans="1:26" ht="6.75" customHeight="1">
      <c r="A5" s="25"/>
      <c r="B5" s="25"/>
      <c r="C5" s="25"/>
      <c r="D5" s="25"/>
      <c r="E5" s="25"/>
      <c r="F5" s="25"/>
      <c r="G5" s="25"/>
      <c r="H5" s="25"/>
      <c r="I5" s="25"/>
      <c r="J5" s="25"/>
      <c r="K5" s="25"/>
      <c r="L5" s="25"/>
      <c r="M5" s="25"/>
      <c r="N5" s="25"/>
      <c r="O5" s="25"/>
      <c r="P5" s="25"/>
      <c r="Q5" s="25"/>
      <c r="R5" s="25"/>
      <c r="S5" s="25"/>
      <c r="T5" s="25"/>
      <c r="U5" s="25"/>
      <c r="V5" s="25"/>
      <c r="W5" s="25"/>
      <c r="X5" s="25"/>
      <c r="Y5" s="25"/>
      <c r="Z5" s="25"/>
    </row>
    <row r="6" spans="1:26" ht="14.5">
      <c r="A6" s="25"/>
      <c r="B6" s="25"/>
      <c r="C6" s="25"/>
      <c r="D6" s="25"/>
      <c r="E6" s="25"/>
      <c r="F6" s="25"/>
      <c r="G6" s="25"/>
      <c r="H6" s="25"/>
      <c r="I6" s="25"/>
      <c r="J6" s="25"/>
      <c r="K6" s="25"/>
      <c r="L6" s="25"/>
      <c r="M6" s="25"/>
      <c r="N6" s="25"/>
      <c r="O6" s="25"/>
      <c r="P6" s="25"/>
      <c r="Q6" s="25"/>
      <c r="R6" s="25"/>
      <c r="S6" s="25"/>
      <c r="T6" s="25"/>
      <c r="U6" s="25"/>
      <c r="V6" s="25"/>
      <c r="W6" s="25"/>
      <c r="X6" s="25"/>
      <c r="Y6" s="25"/>
      <c r="Z6" s="25"/>
    </row>
    <row r="7" spans="1:26" ht="14.5">
      <c r="A7" s="25"/>
      <c r="B7" s="25"/>
      <c r="C7" s="25"/>
      <c r="D7" s="25"/>
      <c r="E7" s="25"/>
      <c r="F7" s="25"/>
      <c r="G7" s="25"/>
      <c r="H7" s="25"/>
      <c r="I7" s="25"/>
      <c r="J7" s="25"/>
      <c r="K7" s="25"/>
      <c r="L7" s="25"/>
      <c r="M7" s="25"/>
      <c r="N7" s="25"/>
      <c r="O7" s="25"/>
      <c r="P7" s="25"/>
      <c r="Q7" s="25"/>
      <c r="R7" s="25"/>
      <c r="S7" s="25"/>
      <c r="T7" s="25"/>
      <c r="U7" s="25"/>
      <c r="V7" s="25"/>
      <c r="W7" s="25"/>
      <c r="X7" s="25"/>
      <c r="Y7" s="25"/>
      <c r="Z7" s="25"/>
    </row>
    <row r="8" spans="1:26" ht="14.5">
      <c r="A8" s="25"/>
      <c r="B8" s="25"/>
      <c r="C8" s="25"/>
      <c r="D8" s="25"/>
      <c r="E8" s="25"/>
      <c r="F8" s="25"/>
      <c r="G8" s="25"/>
      <c r="H8" s="25"/>
      <c r="I8" s="25"/>
      <c r="J8" s="25"/>
      <c r="K8" s="25"/>
      <c r="L8" s="25"/>
      <c r="M8" s="25"/>
      <c r="N8" s="25"/>
      <c r="O8" s="25"/>
      <c r="P8" s="25"/>
      <c r="Q8" s="25"/>
      <c r="R8" s="25"/>
      <c r="S8" s="25"/>
      <c r="T8" s="25"/>
      <c r="U8" s="25"/>
      <c r="V8" s="25"/>
      <c r="W8" s="25"/>
      <c r="X8" s="25"/>
      <c r="Y8" s="25"/>
      <c r="Z8" s="25"/>
    </row>
    <row r="9" spans="1:26" ht="14.5">
      <c r="A9" s="25"/>
      <c r="B9" s="25"/>
      <c r="C9" s="25"/>
      <c r="D9" s="25"/>
      <c r="E9" s="25"/>
      <c r="F9" s="25"/>
      <c r="G9" s="25"/>
      <c r="H9" s="25"/>
      <c r="I9" s="25"/>
      <c r="J9" s="25"/>
      <c r="K9" s="25"/>
      <c r="L9" s="25"/>
      <c r="M9" s="25"/>
      <c r="N9" s="25"/>
      <c r="O9" s="25"/>
      <c r="P9" s="25"/>
      <c r="Q9" s="25"/>
      <c r="R9" s="25"/>
      <c r="S9" s="25"/>
      <c r="T9" s="25"/>
      <c r="U9" s="25"/>
      <c r="V9" s="25"/>
      <c r="W9" s="25"/>
      <c r="X9" s="25"/>
      <c r="Y9" s="25"/>
      <c r="Z9" s="25"/>
    </row>
    <row r="10" spans="1:26" ht="14.5">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ht="14.5">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ht="14.5">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row>
    <row r="13" spans="1:26" ht="14.5">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row>
    <row r="14" spans="1:26" ht="14.5">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row>
    <row r="15" spans="1:26" ht="14.5">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ht="14.5">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spans="1:26" ht="14.5">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spans="1:26" ht="14.5">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spans="1:26" ht="14.5">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spans="1:26" ht="14.5">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spans="1:26"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spans="1:26" ht="15.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spans="1:26" ht="15.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spans="1:26" ht="15.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ht="15.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ht="15.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ht="15.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ht="15.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ht="15.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ht="15.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ht="15.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ht="15.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ht="15.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ht="15.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ht="15.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ht="15.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ht="15.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ht="15.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ht="15.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ht="15.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ht="15.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ht="15.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ht="15.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ht="15.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ht="15.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ht="15.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1:26"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1:26"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1:26"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1:2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1:26"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1:26"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1:26"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spans="1:26"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mergeCells count="9">
    <mergeCell ref="V2:W2"/>
    <mergeCell ref="V3:W3"/>
    <mergeCell ref="D2:K3"/>
    <mergeCell ref="M2:N2"/>
    <mergeCell ref="P2:Q2"/>
    <mergeCell ref="S2:T2"/>
    <mergeCell ref="M3:N3"/>
    <mergeCell ref="P3:Q3"/>
    <mergeCell ref="S3:T3"/>
  </mergeCells>
  <pageMargins left="0.7" right="0.7" top="0.75" bottom="0.75" header="0" footer="0"/>
  <pageSetup orientation="landscape"/>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rdrl</cp:lastModifiedBy>
  <dcterms:created xsi:type="dcterms:W3CDTF">2022-04-21T14:05:43Z</dcterms:created>
  <dcterms:modified xsi:type="dcterms:W3CDTF">2023-08-30T03:18:03Z</dcterms:modified>
</cp:coreProperties>
</file>