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Ex3.xml" ContentType="application/vnd.ms-office.chartex+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3.xml" ContentType="application/vnd.openxmlformats-officedocument.spreadsheetml.pivotTable+xml"/>
  <Override PartName="/xl/tables/table1.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15.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13.xml" ContentType="application/vnd.ms-office.chartstyle+xml"/>
  <Override PartName="/xl/charts/colors13.xml" ContentType="application/vnd.ms-office.chartcolorstyle+xml"/>
  <Override PartName="/xl/charts/chart25.xml" ContentType="application/vnd.openxmlformats-officedocument.drawingml.chart+xml"/>
  <Override PartName="/xl/charts/style14.xml" ContentType="application/vnd.ms-office.chartstyle+xml"/>
  <Override PartName="/xl/charts/colors14.xml" ContentType="application/vnd.ms-office.chartcolorstyle+xml"/>
  <Override PartName="/xl/charts/chart26.xml" ContentType="application/vnd.openxmlformats-officedocument.drawingml.chart+xml"/>
  <Override PartName="/xl/charts/style15.xml" ContentType="application/vnd.ms-office.chartstyle+xml"/>
  <Override PartName="/xl/charts/colors15.xml" ContentType="application/vnd.ms-office.chartcolorstyle+xml"/>
  <Override PartName="/xl/charts/chart27.xml" ContentType="application/vnd.openxmlformats-officedocument.drawingml.chart+xml"/>
  <Override PartName="/xl/charts/style16.xml" ContentType="application/vnd.ms-office.chartstyle+xml"/>
  <Override PartName="/xl/charts/colors16.xml" ContentType="application/vnd.ms-office.chartcolorstyle+xml"/>
  <Override PartName="/xl/charts/chart28.xml" ContentType="application/vnd.openxmlformats-officedocument.drawingml.chart+xml"/>
  <Override PartName="/xl/charts/style17.xml" ContentType="application/vnd.ms-office.chartstyle+xml"/>
  <Override PartName="/xl/charts/colors17.xml" ContentType="application/vnd.ms-office.chartcolorstyle+xml"/>
  <Override PartName="/xl/charts/chart29.xml" ContentType="application/vnd.openxmlformats-officedocument.drawingml.chart+xml"/>
  <Override PartName="/xl/charts/style18.xml" ContentType="application/vnd.ms-office.chartstyle+xml"/>
  <Override PartName="/xl/charts/colors18.xml" ContentType="application/vnd.ms-office.chartcolorstyle+xml"/>
  <Override PartName="/xl/charts/chartEx5.xml" ContentType="application/vnd.ms-office.chartex+xml"/>
  <Override PartName="/xl/charts/style19.xml" ContentType="application/vnd.ms-office.chartstyle+xml"/>
  <Override PartName="/xl/charts/colors19.xml" ContentType="application/vnd.ms-office.chartcolorstyle+xml"/>
  <Override PartName="/xl/charts/chart3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charts/chart3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CER\Desktop\excel project\"/>
    </mc:Choice>
  </mc:AlternateContent>
  <xr:revisionPtr revIDLastSave="0" documentId="13_ncr:2001_{FBDABD15-9F55-4FB7-9B1D-44967D124EB7}" xr6:coauthVersionLast="47" xr6:coauthVersionMax="47" xr10:uidLastSave="{00000000-0000-0000-0000-000000000000}"/>
  <bookViews>
    <workbookView xWindow="-120" yWindow="-120" windowWidth="20730" windowHeight="11160" firstSheet="13" activeTab="18" xr2:uid="{00000000-000D-0000-FFFF-FFFF00000000}"/>
  </bookViews>
  <sheets>
    <sheet name="Combo chart" sheetId="3" r:id="rId1"/>
    <sheet name="WaterFall chart" sheetId="4" r:id="rId2"/>
    <sheet name="Pie chart" sheetId="5" r:id="rId3"/>
    <sheet name="Map Chart" sheetId="6" r:id="rId4"/>
    <sheet name="Top5 " sheetId="7" r:id="rId5"/>
    <sheet name="KPI's" sheetId="8" r:id="rId6"/>
    <sheet name="KPI YOY" sheetId="9" r:id="rId7"/>
    <sheet name="combo chart2" sheetId="12" r:id="rId8"/>
    <sheet name="Waterfall2" sheetId="13" r:id="rId9"/>
    <sheet name="pie chart2" sheetId="14" r:id="rId10"/>
    <sheet name="Map chart2" sheetId="15" r:id="rId11"/>
    <sheet name="Top5" sheetId="17" r:id="rId12"/>
    <sheet name="Sheet9" sheetId="19" r:id="rId13"/>
    <sheet name="KPI" sheetId="18" r:id="rId14"/>
    <sheet name="KPI YOY2" sheetId="20" r:id="rId15"/>
    <sheet name="Data" sheetId="1" r:id="rId16"/>
    <sheet name="layout" sheetId="2" r:id="rId17"/>
    <sheet name="Dashboard" sheetId="10" r:id="rId18"/>
    <sheet name="New" sheetId="11" r:id="rId19"/>
  </sheets>
  <definedNames>
    <definedName name="_xlchart.v1.0" hidden="1">Waterfall2!$E$4:$E$7</definedName>
    <definedName name="_xlchart.v1.1" hidden="1">Waterfall2!$F$3</definedName>
    <definedName name="_xlchart.v1.2" hidden="1">Waterfall2!$F$4:$F$7</definedName>
    <definedName name="_xlchart.v1.7" hidden="1">Waterfall2!$E$4:$E$7</definedName>
    <definedName name="_xlchart.v1.8" hidden="1">Waterfall2!$F$3</definedName>
    <definedName name="_xlchart.v1.9" hidden="1">Waterfall2!$F$4:$F$7</definedName>
    <definedName name="_xlchart.v5.10" hidden="1">'Map chart2'!$E$3</definedName>
    <definedName name="_xlchart.v5.11" hidden="1">'Map chart2'!$E$4:$E$52</definedName>
    <definedName name="_xlchart.v5.12" hidden="1">'Map chart2'!$F$3</definedName>
    <definedName name="_xlchart.v5.13" hidden="1">'Map chart2'!$F$4:$F$52</definedName>
    <definedName name="_xlchart.v5.3" hidden="1">'Map chart2'!$E$3</definedName>
    <definedName name="_xlchart.v5.4" hidden="1">'Map chart2'!$E$4:$E$52</definedName>
    <definedName name="_xlchart.v5.5" hidden="1">'Map chart2'!$F$3</definedName>
    <definedName name="_xlchart.v5.6" hidden="1">'Map chart2'!$F$4:$F$52</definedName>
    <definedName name="Slicer_Region">#N/A</definedName>
    <definedName name="Slicer_Segment">#N/A</definedName>
    <definedName name="Slicer_Year">#N/A</definedName>
  </definedNames>
  <calcPr calcId="191029"/>
  <pivotCaches>
    <pivotCache cacheId="2" r:id="rId20"/>
  </pivotCaches>
  <fileRecoveryPr repairLoad="1"/>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0" l="1"/>
  <c r="E12" i="20"/>
  <c r="D12" i="20"/>
  <c r="C12" i="20"/>
  <c r="B12" i="20"/>
  <c r="S17" i="18"/>
  <c r="M17" i="18"/>
  <c r="I17" i="18"/>
  <c r="F18" i="18"/>
  <c r="B17" i="18"/>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4" i="15"/>
  <c r="F5" i="13"/>
  <c r="F6" i="13"/>
  <c r="F7" i="13"/>
  <c r="F4" i="13"/>
  <c r="E5" i="13"/>
  <c r="E6" i="13"/>
  <c r="E7" i="13"/>
  <c r="E4" i="1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C5" i="4"/>
  <c r="C6" i="4"/>
  <c r="C7" i="4"/>
  <c r="C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K8" i="9"/>
  <c r="J8" i="9"/>
  <c r="L8" i="9"/>
  <c r="I8" i="9"/>
  <c r="H8" i="9"/>
  <c r="F25" i="6"/>
  <c r="F42" i="6"/>
  <c r="F12" i="6"/>
  <c r="F15" i="6"/>
  <c r="F13" i="6"/>
  <c r="F30" i="6"/>
  <c r="F16" i="6"/>
  <c r="F5" i="6"/>
  <c r="F7" i="6"/>
  <c r="F33" i="6"/>
  <c r="F50" i="6"/>
  <c r="F20" i="6"/>
  <c r="K17" i="8"/>
  <c r="F8" i="6"/>
  <c r="F10" i="6"/>
  <c r="F44" i="6"/>
  <c r="F45" i="6"/>
  <c r="F48" i="6"/>
  <c r="F6" i="6"/>
  <c r="B17" i="8"/>
  <c r="F35" i="6"/>
  <c r="F38" i="6"/>
  <c r="F41" i="6"/>
  <c r="F11" i="6"/>
  <c r="F28" i="6"/>
  <c r="F29" i="6"/>
  <c r="F46" i="6"/>
  <c r="F32" i="6"/>
  <c r="F21" i="6"/>
  <c r="F39" i="6"/>
  <c r="N17" i="8"/>
  <c r="F49" i="6"/>
  <c r="F19" i="6"/>
  <c r="F36" i="6"/>
  <c r="F37" i="6"/>
  <c r="F40" i="6"/>
  <c r="F27" i="6"/>
  <c r="F31" i="6"/>
  <c r="F24" i="6"/>
  <c r="F18" i="6"/>
  <c r="F52" i="6"/>
  <c r="D7" i="4"/>
  <c r="F9" i="6"/>
  <c r="F43" i="6"/>
  <c r="D5" i="4"/>
  <c r="E17" i="8"/>
  <c r="F47" i="6"/>
  <c r="D6" i="4"/>
  <c r="F4" i="6"/>
  <c r="F34" i="6"/>
  <c r="F51" i="6"/>
  <c r="F23" i="6"/>
  <c r="H17" i="8"/>
  <c r="F26" i="6"/>
  <c r="F14" i="6"/>
  <c r="F22" i="6"/>
  <c r="F17" i="6"/>
  <c r="D4" i="4"/>
</calcChain>
</file>

<file path=xl/sharedStrings.xml><?xml version="1.0" encoding="utf-8"?>
<sst xmlns="http://schemas.openxmlformats.org/spreadsheetml/2006/main" count="130320" uniqueCount="10956">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</sst>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Green]\▲0.00%;[Red]\ \▼0.00%"/>
    <numFmt numFmtId="165" formatCode="\$0.00.&quot;K&quot;"/>
    <numFmt numFmtId="166" formatCode="\$\ 0.00,\ &quot;K&quot;"/>
    <numFmt numFmtId="167" formatCode="[$$-409]#,##0.00"/>
    <numFmt numFmtId="168" formatCode="&quot;#&quot;\ 0"/>
    <numFmt numFmtId="169" formatCode="[$$-C09]#,##0.00"/>
  </numFmts>
  <fonts count="1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
      <sz val="10"/>
      <color theme="1"/>
      <name val="Calibri"/>
      <family val="2"/>
      <scheme val="minor"/>
    </font>
    <font>
      <b/>
      <sz val="14"/>
      <color theme="3"/>
      <name val="Calibri"/>
      <family val="2"/>
      <scheme val="minor"/>
    </font>
    <font>
      <b/>
      <sz val="11"/>
      <color theme="1"/>
      <name val=" lato black"/>
    </font>
  </fonts>
  <fills count="2">
    <fill>
      <patternFill patternType="none"/>
    </fill>
    <fill>
      <patternFill patternType="gray125"/>
    </fill>
  </fills>
  <borders count="16">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54">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6" fontId="0" fillId="0" borderId="1" xfId="0" applyNumberFormat="1" applyBorder="1"/>
    <xf numFmtId="166" fontId="0" fillId="0" borderId="7" xfId="0" applyNumberFormat="1" applyBorder="1"/>
    <xf numFmtId="166" fontId="0" fillId="0" borderId="6" xfId="0" applyNumberFormat="1" applyBorder="1"/>
    <xf numFmtId="166" fontId="0" fillId="0" borderId="8" xfId="0" applyNumberFormat="1" applyBorder="1"/>
    <xf numFmtId="0" fontId="0" fillId="0" borderId="2" xfId="0" applyBorder="1" applyAlignment="1">
      <alignment horizontal="left"/>
    </xf>
    <xf numFmtId="0" fontId="2" fillId="0" borderId="0" xfId="0" applyFont="1"/>
    <xf numFmtId="166"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167" fontId="0" fillId="0" borderId="0" xfId="0" applyNumberFormat="1"/>
    <xf numFmtId="168" fontId="0" fillId="0" borderId="0" xfId="0" applyNumberFormat="1"/>
    <xf numFmtId="10" fontId="0" fillId="0" borderId="0" xfId="1" applyNumberFormat="1" applyFont="1"/>
    <xf numFmtId="0" fontId="0" fillId="0" borderId="9" xfId="0" applyBorder="1"/>
    <xf numFmtId="164" fontId="7" fillId="0" borderId="0" xfId="0" applyNumberFormat="1" applyFont="1" applyAlignment="1">
      <alignment horizontal="center" vertical="center"/>
    </xf>
    <xf numFmtId="0" fontId="7" fillId="0" borderId="0" xfId="0" applyFont="1"/>
    <xf numFmtId="0" fontId="8" fillId="0" borderId="0" xfId="0" applyFont="1"/>
    <xf numFmtId="0" fontId="0" fillId="0" borderId="3" xfId="0" pivotButton="1" applyBorder="1"/>
    <xf numFmtId="0" fontId="0" fillId="0" borderId="3"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1" fillId="0" borderId="0" xfId="0" applyFont="1"/>
    <xf numFmtId="0" fontId="9" fillId="0" borderId="0" xfId="0" applyFont="1"/>
    <xf numFmtId="169" fontId="0" fillId="0" borderId="0" xfId="2" applyNumberFormat="1" applyFont="1"/>
    <xf numFmtId="169" fontId="0" fillId="0" borderId="0" xfId="0" applyNumberFormat="1"/>
    <xf numFmtId="0" fontId="0" fillId="0" borderId="11" xfId="0" applyBorder="1" applyAlignment="1">
      <alignment horizontal="left"/>
    </xf>
    <xf numFmtId="164" fontId="10" fillId="0" borderId="0" xfId="0" applyNumberFormat="1" applyFont="1" applyAlignment="1">
      <alignment vertical="center"/>
    </xf>
    <xf numFmtId="0" fontId="0" fillId="0" borderId="3" xfId="0" applyNumberFormat="1" applyBorder="1"/>
    <xf numFmtId="0" fontId="0" fillId="0" borderId="4" xfId="0" applyNumberFormat="1" applyBorder="1"/>
    <xf numFmtId="0" fontId="0" fillId="0" borderId="5" xfId="0" applyNumberFormat="1" applyBorder="1"/>
    <xf numFmtId="0" fontId="0" fillId="0" borderId="1" xfId="0" applyNumberFormat="1" applyBorder="1"/>
    <xf numFmtId="0" fontId="0" fillId="0" borderId="7" xfId="0"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2" xfId="0" applyNumberFormat="1" applyBorder="1"/>
    <xf numFmtId="0" fontId="0" fillId="0" borderId="13" xfId="0" applyNumberFormat="1" applyBorder="1"/>
    <xf numFmtId="0" fontId="0" fillId="0" borderId="12" xfId="0" applyNumberFormat="1" applyBorder="1"/>
    <xf numFmtId="0" fontId="0" fillId="0" borderId="11" xfId="0" applyNumberFormat="1" applyBorder="1"/>
    <xf numFmtId="0" fontId="0" fillId="0" borderId="14" xfId="0" applyNumberFormat="1" applyBorder="1"/>
    <xf numFmtId="0" fontId="0" fillId="0" borderId="15" xfId="0" applyNumberFormat="1" applyBorder="1"/>
  </cellXfs>
  <cellStyles count="3">
    <cellStyle name="Currency" xfId="2" builtinId="4"/>
    <cellStyle name="Normal" xfId="0" builtinId="0"/>
    <cellStyle name="Per cent" xfId="1" builtinId="5"/>
  </cellStyles>
  <dxfs count="265">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5" formatCode="\$0.00.&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numFmt numFmtId="166" formatCode="\$\ 0.00,\ &quot;K&quot;"/>
    </dxf>
    <dxf>
      <font>
        <color theme="0"/>
      </font>
      <border>
        <bottom style="thin">
          <color theme="4"/>
        </bottom>
        <vertical/>
        <horizontal/>
      </border>
    </dxf>
    <dxf>
      <font>
        <color theme="0"/>
      </font>
      <fill>
        <patternFill>
          <bgColor theme="1"/>
        </patternFill>
      </fill>
      <border diagonalUp="0" diagonalDown="0">
        <left style="thin">
          <color auto="1"/>
        </left>
        <right style="thin">
          <color auto="1"/>
        </right>
        <top style="thin">
          <color auto="1"/>
        </top>
        <bottom style="thin">
          <color auto="1"/>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defaultTableStyle="TableStyleMedium2" defaultPivotStyle="PivotStyleLight16">
    <tableStyle name="AB" pivot="0" table="0" count="10" xr9:uid="{DA6D76AF-D0C1-40A2-92C5-38D26CB3128E}">
      <tableStyleElement type="wholeTable" dxfId="261"/>
      <tableStyleElement type="headerRow" dxfId="260"/>
    </tableStyle>
    <tableStyle name="Data-style" pivot="0" count="3" xr9:uid="{00000000-0011-0000-FFFF-FFFF00000000}">
      <tableStyleElement type="headerRow" dxfId="264"/>
      <tableStyleElement type="firstRowStripe" dxfId="263"/>
      <tableStyleElement type="secondRowStripe" dxfId="262"/>
    </tableStyle>
    <tableStyle name="Invisible" pivot="0" table="0" count="0" xr9:uid="{00000000-0011-0000-FFFF-FFFF01000000}"/>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1).xlsb.xlsx]Combo chart!PivotTable1</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1A4-4905-AA4A-78BB453B8BBC}"/>
            </c:ext>
          </c:extLst>
        </c:ser>
        <c:dLbls>
          <c:showLegendKey val="0"/>
          <c:showVal val="0"/>
          <c:showCatName val="0"/>
          <c:showSerName val="0"/>
          <c:showPercent val="0"/>
          <c:showBubbleSize val="0"/>
        </c:dLbls>
        <c:axId val="249360384"/>
        <c:axId val="24935040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1A4-4905-AA4A-78BB453B8BBC}"/>
            </c:ext>
          </c:extLst>
        </c:ser>
        <c:dLbls>
          <c:showLegendKey val="0"/>
          <c:showVal val="0"/>
          <c:showCatName val="0"/>
          <c:showSerName val="0"/>
          <c:showPercent val="0"/>
          <c:showBubbleSize val="0"/>
        </c:dLbls>
        <c:gapWidth val="219"/>
        <c:overlap val="-27"/>
        <c:axId val="249342976"/>
        <c:axId val="249348864"/>
      </c:barChart>
      <c:catAx>
        <c:axId val="2493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48864"/>
        <c:crosses val="autoZero"/>
        <c:auto val="1"/>
        <c:lblAlgn val="ctr"/>
        <c:lblOffset val="100"/>
        <c:noMultiLvlLbl val="0"/>
      </c:catAx>
      <c:valAx>
        <c:axId val="24934886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42976"/>
        <c:crosses val="autoZero"/>
        <c:crossBetween val="between"/>
      </c:valAx>
      <c:valAx>
        <c:axId val="249350400"/>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60384"/>
        <c:crosses val="max"/>
        <c:crossBetween val="between"/>
      </c:valAx>
      <c:catAx>
        <c:axId val="249360384"/>
        <c:scaling>
          <c:orientation val="minMax"/>
        </c:scaling>
        <c:delete val="1"/>
        <c:axPos val="b"/>
        <c:numFmt formatCode="General" sourceLinked="1"/>
        <c:majorTickMark val="out"/>
        <c:minorTickMark val="none"/>
        <c:tickLblPos val="nextTo"/>
        <c:crossAx val="249350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1).xlsb.xlsx]Pie chart!PivotTable3</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3"/>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A-4B9D-82CD-33E2383023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A-4B9D-82CD-33E2383023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DA-4B9D-82CD-33E2383023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9AF-429C-A543-CC49A2C3A89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1).xlsb.xlsx]Top5 !PivotTable5</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'Top5 '!$B$3</c:f>
              <c:strCache>
                <c:ptCount val="1"/>
                <c:pt idx="0">
                  <c:v>Total</c:v>
                </c:pt>
              </c:strCache>
            </c:strRef>
          </c:tx>
          <c:spPr>
            <a:solidFill>
              <a:schemeClr val="accent1"/>
            </a:solidFill>
            <a:ln>
              <a:noFill/>
            </a:ln>
            <a:effectLst/>
          </c:spPr>
          <c:invertIfNegative val="0"/>
          <c:cat>
            <c:strRef>
              <c:f>'Top5 '!$A$4:$A$9</c:f>
              <c:strCache>
                <c:ptCount val="5"/>
                <c:pt idx="0">
                  <c:v>Binders</c:v>
                </c:pt>
                <c:pt idx="1">
                  <c:v>Tables</c:v>
                </c:pt>
                <c:pt idx="2">
                  <c:v>Storage</c:v>
                </c:pt>
                <c:pt idx="3">
                  <c:v>Chairs</c:v>
                </c:pt>
                <c:pt idx="4">
                  <c:v>Phones</c:v>
                </c:pt>
              </c:strCache>
            </c:strRef>
          </c:cat>
          <c:val>
            <c:numRef>
              <c:f>'Top5 '!$B$4:$B$9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38-49B0-811E-3FBB9A53903F}"/>
            </c:ext>
          </c:extLst>
        </c:ser>
        <c:dLbls>
          <c:showLegendKey val="0"/>
          <c:showVal val="0"/>
          <c:showCatName val="0"/>
          <c:showSerName val="0"/>
          <c:showPercent val="0"/>
          <c:showBubbleSize val="0"/>
        </c:dLbls>
        <c:gapWidth val="182"/>
        <c:axId val="250956032"/>
        <c:axId val="250957824"/>
      </c:barChart>
      <c:catAx>
        <c:axId val="25095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57824"/>
        <c:crosses val="autoZero"/>
        <c:auto val="1"/>
        <c:lblAlgn val="ctr"/>
        <c:lblOffset val="100"/>
        <c:noMultiLvlLbl val="0"/>
      </c:catAx>
      <c:valAx>
        <c:axId val="25095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1).xlsb.xlsx]KPI's!PivotTable6</c:name>
    <c:fmtId val="0"/>
  </c:pivotSource>
  <c:chart>
    <c:autoTitleDeleted val="1"/>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0DE-405A-B9F5-E86E4238E915}"/>
            </c:ext>
          </c:extLst>
        </c:ser>
        <c:dLbls>
          <c:showLegendKey val="0"/>
          <c:showVal val="0"/>
          <c:showCatName val="0"/>
          <c:showSerName val="0"/>
          <c:showPercent val="0"/>
          <c:showBubbleSize val="0"/>
        </c:dLbls>
        <c:smooth val="0"/>
        <c:axId val="251532416"/>
        <c:axId val="251533952"/>
      </c:lineChart>
      <c:catAx>
        <c:axId val="251532416"/>
        <c:scaling>
          <c:orientation val="minMax"/>
        </c:scaling>
        <c:delete val="1"/>
        <c:axPos val="b"/>
        <c:numFmt formatCode="General" sourceLinked="1"/>
        <c:majorTickMark val="none"/>
        <c:minorTickMark val="none"/>
        <c:tickLblPos val="nextTo"/>
        <c:crossAx val="251533952"/>
        <c:crosses val="autoZero"/>
        <c:auto val="1"/>
        <c:lblAlgn val="ctr"/>
        <c:lblOffset val="100"/>
        <c:noMultiLvlLbl val="0"/>
      </c:catAx>
      <c:valAx>
        <c:axId val="251533952"/>
        <c:scaling>
          <c:orientation val="minMax"/>
        </c:scaling>
        <c:delete val="1"/>
        <c:axPos val="l"/>
        <c:numFmt formatCode="General" sourceLinked="1"/>
        <c:majorTickMark val="none"/>
        <c:minorTickMark val="none"/>
        <c:tickLblPos val="nextTo"/>
        <c:crossAx val="251532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1).xlsb.xlsx]KPI's!PivotTable7</c:name>
    <c:fmtId val="2"/>
  </c:pivotSource>
  <c:chart>
    <c:autoTitleDeleted val="1"/>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03954802259887E-2"/>
          <c:y val="0.18779342723004694"/>
          <c:w val="0.83427495291902076"/>
          <c:h val="0.58685446009389675"/>
        </c:manualLayout>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59D-483F-B634-C61E5520C98A}"/>
            </c:ext>
          </c:extLst>
        </c:ser>
        <c:dLbls>
          <c:showLegendKey val="0"/>
          <c:showVal val="0"/>
          <c:showCatName val="0"/>
          <c:showSerName val="0"/>
          <c:showPercent val="0"/>
          <c:showBubbleSize val="0"/>
        </c:dLbls>
        <c:smooth val="0"/>
        <c:axId val="251547008"/>
        <c:axId val="251565184"/>
      </c:lineChart>
      <c:catAx>
        <c:axId val="251547008"/>
        <c:scaling>
          <c:orientation val="minMax"/>
        </c:scaling>
        <c:delete val="1"/>
        <c:axPos val="b"/>
        <c:numFmt formatCode="General" sourceLinked="1"/>
        <c:majorTickMark val="none"/>
        <c:minorTickMark val="none"/>
        <c:tickLblPos val="nextTo"/>
        <c:crossAx val="251565184"/>
        <c:crosses val="autoZero"/>
        <c:auto val="1"/>
        <c:lblAlgn val="ctr"/>
        <c:lblOffset val="100"/>
        <c:noMultiLvlLbl val="0"/>
      </c:catAx>
      <c:valAx>
        <c:axId val="251565184"/>
        <c:scaling>
          <c:orientation val="minMax"/>
        </c:scaling>
        <c:delete val="1"/>
        <c:axPos val="l"/>
        <c:numFmt formatCode="General" sourceLinked="1"/>
        <c:majorTickMark val="none"/>
        <c:minorTickMark val="none"/>
        <c:tickLblPos val="nextTo"/>
        <c:crossAx val="251547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1).xlsb.xlsx]KPI's!PivotTable8</c:name>
    <c:fmtId val="4"/>
  </c:pivotSource>
  <c:chart>
    <c:autoTitleDeleted val="1"/>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7727803658050598E-3"/>
          <c:y val="7.9831798391683372E-3"/>
          <c:w val="0.99522713506965477"/>
          <c:h val="0.96973698302734468"/>
        </c:manualLayout>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9F6-4A9A-A502-33586E4C4E67}"/>
            </c:ext>
          </c:extLst>
        </c:ser>
        <c:dLbls>
          <c:showLegendKey val="0"/>
          <c:showVal val="0"/>
          <c:showCatName val="0"/>
          <c:showSerName val="0"/>
          <c:showPercent val="0"/>
          <c:showBubbleSize val="0"/>
        </c:dLbls>
        <c:smooth val="0"/>
        <c:axId val="251279616"/>
        <c:axId val="251281408"/>
      </c:lineChart>
      <c:catAx>
        <c:axId val="251279616"/>
        <c:scaling>
          <c:orientation val="minMax"/>
        </c:scaling>
        <c:delete val="1"/>
        <c:axPos val="b"/>
        <c:numFmt formatCode="General" sourceLinked="1"/>
        <c:majorTickMark val="none"/>
        <c:minorTickMark val="none"/>
        <c:tickLblPos val="nextTo"/>
        <c:crossAx val="251281408"/>
        <c:crosses val="autoZero"/>
        <c:auto val="1"/>
        <c:lblAlgn val="ctr"/>
        <c:lblOffset val="100"/>
        <c:noMultiLvlLbl val="0"/>
      </c:catAx>
      <c:valAx>
        <c:axId val="251281408"/>
        <c:scaling>
          <c:orientation val="minMax"/>
        </c:scaling>
        <c:delete val="1"/>
        <c:axPos val="l"/>
        <c:numFmt formatCode="General" sourceLinked="1"/>
        <c:majorTickMark val="none"/>
        <c:minorTickMark val="none"/>
        <c:tickLblPos val="nextTo"/>
        <c:crossAx val="2512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1).xlsb.xlsx]KPI's!PivotTable9</c:name>
    <c:fmtId val="6"/>
  </c:pivotSource>
  <c:chart>
    <c:autoTitleDeleted val="1"/>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B96-4890-9670-52C565E69AE9}"/>
            </c:ext>
          </c:extLst>
        </c:ser>
        <c:dLbls>
          <c:showLegendKey val="0"/>
          <c:showVal val="0"/>
          <c:showCatName val="0"/>
          <c:showSerName val="0"/>
          <c:showPercent val="0"/>
          <c:showBubbleSize val="0"/>
        </c:dLbls>
        <c:smooth val="0"/>
        <c:axId val="251306752"/>
        <c:axId val="251308288"/>
      </c:lineChart>
      <c:catAx>
        <c:axId val="251306752"/>
        <c:scaling>
          <c:orientation val="minMax"/>
        </c:scaling>
        <c:delete val="1"/>
        <c:axPos val="b"/>
        <c:numFmt formatCode="General" sourceLinked="1"/>
        <c:majorTickMark val="none"/>
        <c:minorTickMark val="none"/>
        <c:tickLblPos val="nextTo"/>
        <c:crossAx val="251308288"/>
        <c:crosses val="autoZero"/>
        <c:auto val="1"/>
        <c:lblAlgn val="ctr"/>
        <c:lblOffset val="100"/>
        <c:noMultiLvlLbl val="0"/>
      </c:catAx>
      <c:valAx>
        <c:axId val="251308288"/>
        <c:scaling>
          <c:orientation val="minMax"/>
        </c:scaling>
        <c:delete val="1"/>
        <c:axPos val="l"/>
        <c:numFmt formatCode="General" sourceLinked="1"/>
        <c:majorTickMark val="none"/>
        <c:minorTickMark val="none"/>
        <c:tickLblPos val="nextTo"/>
        <c:crossAx val="2513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1).xlsb.xlsx]KPI's!PivotTable10</c:name>
    <c:fmtId val="8"/>
  </c:pivotSource>
  <c:chart>
    <c:autoTitleDeleted val="1"/>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05C-4E33-8C46-B36EB43AB0A3}"/>
            </c:ext>
          </c:extLst>
        </c:ser>
        <c:dLbls>
          <c:showLegendKey val="0"/>
          <c:showVal val="0"/>
          <c:showCatName val="0"/>
          <c:showSerName val="0"/>
          <c:showPercent val="0"/>
          <c:showBubbleSize val="0"/>
        </c:dLbls>
        <c:smooth val="0"/>
        <c:axId val="251317248"/>
        <c:axId val="251601664"/>
      </c:lineChart>
      <c:catAx>
        <c:axId val="251317248"/>
        <c:scaling>
          <c:orientation val="minMax"/>
        </c:scaling>
        <c:delete val="1"/>
        <c:axPos val="b"/>
        <c:numFmt formatCode="General" sourceLinked="1"/>
        <c:majorTickMark val="none"/>
        <c:minorTickMark val="none"/>
        <c:tickLblPos val="nextTo"/>
        <c:crossAx val="251601664"/>
        <c:crosses val="autoZero"/>
        <c:auto val="1"/>
        <c:lblAlgn val="ctr"/>
        <c:lblOffset val="100"/>
        <c:noMultiLvlLbl val="0"/>
      </c:catAx>
      <c:valAx>
        <c:axId val="251601664"/>
        <c:scaling>
          <c:orientation val="minMax"/>
        </c:scaling>
        <c:delete val="1"/>
        <c:axPos val="l"/>
        <c:numFmt formatCode="General" sourceLinked="1"/>
        <c:majorTickMark val="none"/>
        <c:minorTickMark val="none"/>
        <c:tickLblPos val="nextTo"/>
        <c:crossAx val="25131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1).xlsb.xlsx]combo chart2!PivotTable1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chart2'!$C$3</c:f>
              <c:strCache>
                <c:ptCount val="1"/>
                <c:pt idx="0">
                  <c:v>Sum of Profit</c:v>
                </c:pt>
              </c:strCache>
            </c:strRef>
          </c:tx>
          <c:spPr>
            <a:solidFill>
              <a:schemeClr val="accent2"/>
            </a:solidFill>
            <a:ln>
              <a:noFill/>
            </a:ln>
            <a:effectLst/>
          </c:spPr>
          <c:cat>
            <c:strRef>
              <c:f>'combo chart2'!$A$4:$A$16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chart2'!$C$4:$C$16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C45-4044-BBA3-D468AC33F307}"/>
            </c:ext>
          </c:extLst>
        </c:ser>
        <c:dLbls>
          <c:showLegendKey val="0"/>
          <c:showVal val="0"/>
          <c:showCatName val="0"/>
          <c:showSerName val="0"/>
          <c:showPercent val="0"/>
          <c:showBubbleSize val="0"/>
        </c:dLbls>
        <c:axId val="449502392"/>
        <c:axId val="449496056"/>
      </c:areaChart>
      <c:barChart>
        <c:barDir val="col"/>
        <c:grouping val="clustered"/>
        <c:varyColors val="0"/>
        <c:ser>
          <c:idx val="0"/>
          <c:order val="0"/>
          <c:tx>
            <c:strRef>
              <c:f>'combo chart2'!$B$3</c:f>
              <c:strCache>
                <c:ptCount val="1"/>
                <c:pt idx="0">
                  <c:v>Sum of Sales</c:v>
                </c:pt>
              </c:strCache>
            </c:strRef>
          </c:tx>
          <c:spPr>
            <a:solidFill>
              <a:schemeClr val="accent1"/>
            </a:solidFill>
            <a:ln>
              <a:noFill/>
            </a:ln>
            <a:effectLst/>
          </c:spPr>
          <c:invertIfNegative val="0"/>
          <c:cat>
            <c:strRef>
              <c:f>'combo chart2'!$A$4:$A$16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chart2'!$B$4:$B$16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C45-4044-BBA3-D468AC33F307}"/>
            </c:ext>
          </c:extLst>
        </c:ser>
        <c:dLbls>
          <c:showLegendKey val="0"/>
          <c:showVal val="0"/>
          <c:showCatName val="0"/>
          <c:showSerName val="0"/>
          <c:showPercent val="0"/>
          <c:showBubbleSize val="0"/>
        </c:dLbls>
        <c:gapWidth val="219"/>
        <c:overlap val="-27"/>
        <c:axId val="575065096"/>
        <c:axId val="575064040"/>
      </c:barChart>
      <c:catAx>
        <c:axId val="57506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64040"/>
        <c:crosses val="autoZero"/>
        <c:auto val="1"/>
        <c:lblAlgn val="ctr"/>
        <c:lblOffset val="100"/>
        <c:noMultiLvlLbl val="0"/>
      </c:catAx>
      <c:valAx>
        <c:axId val="575064040"/>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65096"/>
        <c:crosses val="autoZero"/>
        <c:crossBetween val="between"/>
      </c:valAx>
      <c:valAx>
        <c:axId val="449496056"/>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02392"/>
        <c:crosses val="max"/>
        <c:crossBetween val="between"/>
      </c:valAx>
      <c:catAx>
        <c:axId val="449502392"/>
        <c:scaling>
          <c:orientation val="minMax"/>
        </c:scaling>
        <c:delete val="1"/>
        <c:axPos val="b"/>
        <c:numFmt formatCode="General" sourceLinked="1"/>
        <c:majorTickMark val="out"/>
        <c:minorTickMark val="none"/>
        <c:tickLblPos val="nextTo"/>
        <c:crossAx val="449496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1).xlsb.xlsx]pie chart2!PivotTable3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chart2'!$B$3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67-4EC0-BDC5-2E77135BB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67-4EC0-BDC5-2E77135BB5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67-4EC0-BDC5-2E77135BB5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chart2'!$A$4:$A$7</c:f>
              <c:strCache>
                <c:ptCount val="3"/>
                <c:pt idx="0">
                  <c:v>Furniture</c:v>
                </c:pt>
                <c:pt idx="1">
                  <c:v>Office Supplies</c:v>
                </c:pt>
                <c:pt idx="2">
                  <c:v>Technology</c:v>
                </c:pt>
              </c:strCache>
            </c:strRef>
          </c:cat>
          <c:val>
            <c:numRef>
              <c:f>'pie chart2'!$B$4:$B$7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ABA-4EDA-97A2-0E919EBC6036}"/>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1).xlsb.xlsx]Top5!PivotTable6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BDA-44D4-9BF7-F27365547306}"/>
            </c:ext>
          </c:extLst>
        </c:ser>
        <c:dLbls>
          <c:showLegendKey val="0"/>
          <c:showVal val="0"/>
          <c:showCatName val="0"/>
          <c:showSerName val="0"/>
          <c:showPercent val="0"/>
          <c:showBubbleSize val="0"/>
        </c:dLbls>
        <c:gapWidth val="182"/>
        <c:axId val="687277672"/>
        <c:axId val="687276616"/>
      </c:barChart>
      <c:catAx>
        <c:axId val="68727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276616"/>
        <c:crosses val="autoZero"/>
        <c:auto val="1"/>
        <c:lblAlgn val="ctr"/>
        <c:lblOffset val="100"/>
        <c:noMultiLvlLbl val="0"/>
      </c:catAx>
      <c:valAx>
        <c:axId val="687276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277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8317740216610098E-2"/>
          <c:w val="1"/>
          <c:h val="0.9277925103472205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AA1-4058-859E-0465531D6D25}"/>
            </c:ext>
          </c:extLst>
        </c:ser>
        <c:dLbls>
          <c:showLegendKey val="0"/>
          <c:showVal val="0"/>
          <c:showCatName val="0"/>
          <c:showSerName val="0"/>
          <c:showPercent val="0"/>
          <c:showBubbleSize val="0"/>
        </c:dLbls>
        <c:smooth val="0"/>
        <c:axId val="687273800"/>
        <c:axId val="687285416"/>
      </c:lineChart>
      <c:catAx>
        <c:axId val="687273800"/>
        <c:scaling>
          <c:orientation val="minMax"/>
        </c:scaling>
        <c:delete val="1"/>
        <c:axPos val="b"/>
        <c:numFmt formatCode="General" sourceLinked="1"/>
        <c:majorTickMark val="none"/>
        <c:minorTickMark val="none"/>
        <c:tickLblPos val="nextTo"/>
        <c:crossAx val="687285416"/>
        <c:crosses val="autoZero"/>
        <c:auto val="1"/>
        <c:lblAlgn val="ctr"/>
        <c:lblOffset val="100"/>
        <c:noMultiLvlLbl val="0"/>
      </c:catAx>
      <c:valAx>
        <c:axId val="687285416"/>
        <c:scaling>
          <c:orientation val="minMax"/>
        </c:scaling>
        <c:delete val="1"/>
        <c:axPos val="l"/>
        <c:numFmt formatCode="General" sourceLinked="1"/>
        <c:majorTickMark val="none"/>
        <c:minorTickMark val="none"/>
        <c:tickLblPos val="nextTo"/>
        <c:crossAx val="687273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13404138436155E-4"/>
          <c:y val="6.2821966123240577E-2"/>
          <c:w val="0.99921186595861566"/>
          <c:h val="0.93717803387675946"/>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7D9-42E7-A874-30DC115B1D9C}"/>
            </c:ext>
          </c:extLst>
        </c:ser>
        <c:dLbls>
          <c:showLegendKey val="0"/>
          <c:showVal val="0"/>
          <c:showCatName val="0"/>
          <c:showSerName val="0"/>
          <c:showPercent val="0"/>
          <c:showBubbleSize val="0"/>
        </c:dLbls>
        <c:smooth val="0"/>
        <c:axId val="734246344"/>
        <c:axId val="734245992"/>
      </c:lineChart>
      <c:catAx>
        <c:axId val="734246344"/>
        <c:scaling>
          <c:orientation val="minMax"/>
        </c:scaling>
        <c:delete val="1"/>
        <c:axPos val="b"/>
        <c:numFmt formatCode="General" sourceLinked="1"/>
        <c:majorTickMark val="none"/>
        <c:minorTickMark val="none"/>
        <c:tickLblPos val="nextTo"/>
        <c:crossAx val="734245992"/>
        <c:crosses val="autoZero"/>
        <c:auto val="1"/>
        <c:lblAlgn val="ctr"/>
        <c:lblOffset val="100"/>
        <c:noMultiLvlLbl val="0"/>
      </c:catAx>
      <c:valAx>
        <c:axId val="734245992"/>
        <c:scaling>
          <c:orientation val="minMax"/>
        </c:scaling>
        <c:delete val="1"/>
        <c:axPos val="l"/>
        <c:numFmt formatCode="General" sourceLinked="1"/>
        <c:majorTickMark val="none"/>
        <c:minorTickMark val="none"/>
        <c:tickLblPos val="nextTo"/>
        <c:crossAx val="734246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9CA-43EF-BEA0-F471BB18EE46}"/>
            </c:ext>
          </c:extLst>
        </c:ser>
        <c:dLbls>
          <c:showLegendKey val="0"/>
          <c:showVal val="0"/>
          <c:showCatName val="0"/>
          <c:showSerName val="0"/>
          <c:showPercent val="0"/>
          <c:showBubbleSize val="0"/>
        </c:dLbls>
        <c:smooth val="0"/>
        <c:axId val="687284360"/>
        <c:axId val="687284712"/>
      </c:lineChart>
      <c:catAx>
        <c:axId val="687284360"/>
        <c:scaling>
          <c:orientation val="minMax"/>
        </c:scaling>
        <c:delete val="1"/>
        <c:axPos val="b"/>
        <c:numFmt formatCode="General" sourceLinked="1"/>
        <c:majorTickMark val="none"/>
        <c:minorTickMark val="none"/>
        <c:tickLblPos val="nextTo"/>
        <c:crossAx val="687284712"/>
        <c:crosses val="autoZero"/>
        <c:auto val="1"/>
        <c:lblAlgn val="ctr"/>
        <c:lblOffset val="100"/>
        <c:noMultiLvlLbl val="0"/>
      </c:catAx>
      <c:valAx>
        <c:axId val="687284712"/>
        <c:scaling>
          <c:orientation val="minMax"/>
        </c:scaling>
        <c:delete val="1"/>
        <c:axPos val="l"/>
        <c:numFmt formatCode="General" sourceLinked="1"/>
        <c:majorTickMark val="none"/>
        <c:minorTickMark val="none"/>
        <c:tickLblPos val="nextTo"/>
        <c:crossAx val="687284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1304686447315"/>
          <c:y val="0.28820970608592855"/>
          <c:w val="0.84378695313552687"/>
          <c:h val="0.71179029391407145"/>
        </c:manualLayout>
      </c:layout>
      <c:lineChart>
        <c:grouping val="standard"/>
        <c:varyColors val="0"/>
        <c:ser>
          <c:idx val="0"/>
          <c:order val="0"/>
          <c:tx>
            <c:strRef>
              <c:f>KPI!$M$3</c:f>
              <c:strCache>
                <c:ptCount val="1"/>
                <c:pt idx="0">
                  <c:v>Total</c:v>
                </c:pt>
              </c:strCache>
            </c:strRef>
          </c:tx>
          <c:spPr>
            <a:ln w="28575" cap="rnd">
              <a:solidFill>
                <a:schemeClr val="accent1"/>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8D4-4492-9F6C-33631B09DF7E}"/>
            </c:ext>
          </c:extLst>
        </c:ser>
        <c:dLbls>
          <c:showLegendKey val="0"/>
          <c:showVal val="0"/>
          <c:showCatName val="0"/>
          <c:showSerName val="0"/>
          <c:showPercent val="0"/>
          <c:showBubbleSize val="0"/>
        </c:dLbls>
        <c:smooth val="0"/>
        <c:axId val="734256200"/>
        <c:axId val="734258664"/>
      </c:lineChart>
      <c:catAx>
        <c:axId val="734256200"/>
        <c:scaling>
          <c:orientation val="minMax"/>
        </c:scaling>
        <c:delete val="1"/>
        <c:axPos val="b"/>
        <c:numFmt formatCode="General" sourceLinked="1"/>
        <c:majorTickMark val="none"/>
        <c:minorTickMark val="none"/>
        <c:tickLblPos val="nextTo"/>
        <c:crossAx val="734258664"/>
        <c:crosses val="autoZero"/>
        <c:auto val="1"/>
        <c:lblAlgn val="ctr"/>
        <c:lblOffset val="100"/>
        <c:noMultiLvlLbl val="0"/>
      </c:catAx>
      <c:valAx>
        <c:axId val="734258664"/>
        <c:scaling>
          <c:orientation val="minMax"/>
        </c:scaling>
        <c:delete val="1"/>
        <c:axPos val="l"/>
        <c:numFmt formatCode="General" sourceLinked="1"/>
        <c:majorTickMark val="none"/>
        <c:minorTickMark val="none"/>
        <c:tickLblPos val="nextTo"/>
        <c:crossAx val="73425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1).xlsb.xlsx]KPI!PivotTable12</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055962369439E-2"/>
          <c:y val="1.8977732793522216E-3"/>
          <c:w val="0.90153486301236396"/>
          <c:h val="0.79471218560252044"/>
        </c:manualLayout>
      </c:layout>
      <c:lineChart>
        <c:grouping val="standard"/>
        <c:varyColors val="0"/>
        <c:ser>
          <c:idx val="0"/>
          <c:order val="0"/>
          <c:tx>
            <c:strRef>
              <c:f>KPI!$S$3</c:f>
              <c:strCache>
                <c:ptCount val="1"/>
                <c:pt idx="0">
                  <c:v>Total</c:v>
                </c:pt>
              </c:strCache>
            </c:strRef>
          </c:tx>
          <c:spPr>
            <a:ln w="28575" cap="rnd">
              <a:solidFill>
                <a:schemeClr val="accent1"/>
              </a:solidFill>
              <a:round/>
            </a:ln>
            <a:effectLst/>
          </c:spPr>
          <c:marker>
            <c:symbol val="none"/>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AA3-4C5E-BA63-E3B431456E88}"/>
            </c:ext>
          </c:extLst>
        </c:ser>
        <c:dLbls>
          <c:showLegendKey val="0"/>
          <c:showVal val="0"/>
          <c:showCatName val="0"/>
          <c:showSerName val="0"/>
          <c:showPercent val="0"/>
          <c:showBubbleSize val="0"/>
        </c:dLbls>
        <c:smooth val="0"/>
        <c:axId val="724542680"/>
        <c:axId val="724537400"/>
      </c:lineChart>
      <c:catAx>
        <c:axId val="724542680"/>
        <c:scaling>
          <c:orientation val="minMax"/>
        </c:scaling>
        <c:delete val="1"/>
        <c:axPos val="b"/>
        <c:numFmt formatCode="General" sourceLinked="1"/>
        <c:majorTickMark val="none"/>
        <c:minorTickMark val="none"/>
        <c:tickLblPos val="nextTo"/>
        <c:crossAx val="724537400"/>
        <c:crosses val="autoZero"/>
        <c:auto val="1"/>
        <c:lblAlgn val="ctr"/>
        <c:lblOffset val="100"/>
        <c:noMultiLvlLbl val="0"/>
      </c:catAx>
      <c:valAx>
        <c:axId val="724537400"/>
        <c:scaling>
          <c:orientation val="minMax"/>
        </c:scaling>
        <c:delete val="1"/>
        <c:axPos val="l"/>
        <c:numFmt formatCode="General" sourceLinked="1"/>
        <c:majorTickMark val="none"/>
        <c:minorTickMark val="none"/>
        <c:tickLblPos val="nextTo"/>
        <c:crossAx val="724542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38100" cap="rnd">
            <a:solidFill>
              <a:schemeClr val="bg1">
                <a:lumMod val="9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38100" cap="rnd">
              <a:solidFill>
                <a:schemeClr val="bg1">
                  <a:lumMod val="95000"/>
                </a:schemeClr>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DDF-43C2-807D-889A7C8726F7}"/>
            </c:ext>
          </c:extLst>
        </c:ser>
        <c:dLbls>
          <c:showLegendKey val="0"/>
          <c:showVal val="0"/>
          <c:showCatName val="0"/>
          <c:showSerName val="0"/>
          <c:showPercent val="0"/>
          <c:showBubbleSize val="0"/>
        </c:dLbls>
        <c:smooth val="0"/>
        <c:axId val="257964672"/>
        <c:axId val="257974656"/>
      </c:lineChart>
      <c:catAx>
        <c:axId val="257964672"/>
        <c:scaling>
          <c:orientation val="minMax"/>
        </c:scaling>
        <c:delete val="1"/>
        <c:axPos val="b"/>
        <c:numFmt formatCode="General" sourceLinked="1"/>
        <c:majorTickMark val="none"/>
        <c:minorTickMark val="none"/>
        <c:tickLblPos val="nextTo"/>
        <c:crossAx val="257974656"/>
        <c:crosses val="autoZero"/>
        <c:auto val="1"/>
        <c:lblAlgn val="ctr"/>
        <c:lblOffset val="100"/>
        <c:noMultiLvlLbl val="0"/>
      </c:catAx>
      <c:valAx>
        <c:axId val="257974656"/>
        <c:scaling>
          <c:orientation val="minMax"/>
        </c:scaling>
        <c:delete val="1"/>
        <c:axPos val="l"/>
        <c:numFmt formatCode="General" sourceLinked="1"/>
        <c:majorTickMark val="none"/>
        <c:minorTickMark val="none"/>
        <c:tickLblPos val="nextTo"/>
        <c:crossAx val="257964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823775583234009"/>
          <c:y val="0.25617067097382057"/>
          <c:w val="0.83427495291902076"/>
          <c:h val="0.58685446009389675"/>
        </c:manualLayout>
      </c:layout>
      <c:lineChart>
        <c:grouping val="standard"/>
        <c:varyColors val="0"/>
        <c:ser>
          <c:idx val="0"/>
          <c:order val="0"/>
          <c:tx>
            <c:strRef>
              <c:f>'KPI''s'!$E$3</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C73-41D8-AA93-4CBCDF10ADD7}"/>
            </c:ext>
          </c:extLst>
        </c:ser>
        <c:dLbls>
          <c:showLegendKey val="0"/>
          <c:showVal val="0"/>
          <c:showCatName val="0"/>
          <c:showSerName val="0"/>
          <c:showPercent val="0"/>
          <c:showBubbleSize val="0"/>
        </c:dLbls>
        <c:smooth val="0"/>
        <c:axId val="257930752"/>
        <c:axId val="257932288"/>
      </c:lineChart>
      <c:catAx>
        <c:axId val="257930752"/>
        <c:scaling>
          <c:orientation val="minMax"/>
        </c:scaling>
        <c:delete val="1"/>
        <c:axPos val="b"/>
        <c:numFmt formatCode="General" sourceLinked="1"/>
        <c:majorTickMark val="none"/>
        <c:minorTickMark val="none"/>
        <c:tickLblPos val="nextTo"/>
        <c:crossAx val="257932288"/>
        <c:crosses val="autoZero"/>
        <c:auto val="1"/>
        <c:lblAlgn val="ctr"/>
        <c:lblOffset val="100"/>
        <c:noMultiLvlLbl val="0"/>
      </c:catAx>
      <c:valAx>
        <c:axId val="257932288"/>
        <c:scaling>
          <c:orientation val="minMax"/>
        </c:scaling>
        <c:delete val="1"/>
        <c:axPos val="l"/>
        <c:numFmt formatCode="General" sourceLinked="1"/>
        <c:majorTickMark val="none"/>
        <c:minorTickMark val="none"/>
        <c:tickLblPos val="nextTo"/>
        <c:crossAx val="257930752"/>
        <c:crosses val="autoZero"/>
        <c:crossBetween val="between"/>
      </c:valAx>
      <c:spPr>
        <a:gradFill>
          <a:gsLst>
            <a:gs pos="0">
              <a:schemeClr val="tx1">
                <a:lumMod val="85000"/>
                <a:lumOff val="15000"/>
                <a:alpha val="80000"/>
              </a:schemeClr>
            </a:gs>
            <a:gs pos="100000">
              <a:schemeClr val="tx1">
                <a:lumMod val="75000"/>
                <a:lumOff val="25000"/>
                <a:alpha val="75000"/>
              </a:schemeClr>
            </a:gs>
          </a:gsLst>
          <a:lin ang="5400000" scaled="1"/>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7725002116670891E-3"/>
          <c:y val="0.18002673217253087"/>
          <c:w val="0.97802252137837609"/>
          <c:h val="0.71167184451990462"/>
        </c:manualLayout>
      </c:layout>
      <c:lineChart>
        <c:grouping val="standard"/>
        <c:varyColors val="0"/>
        <c:ser>
          <c:idx val="0"/>
          <c:order val="0"/>
          <c:tx>
            <c:strRef>
              <c:f>'KPI''s'!$H$3</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254-4A43-9F32-FAFCB606E4CC}"/>
            </c:ext>
          </c:extLst>
        </c:ser>
        <c:dLbls>
          <c:showLegendKey val="0"/>
          <c:showVal val="0"/>
          <c:showCatName val="0"/>
          <c:showSerName val="0"/>
          <c:showPercent val="0"/>
          <c:showBubbleSize val="0"/>
        </c:dLbls>
        <c:smooth val="0"/>
        <c:axId val="258159360"/>
        <c:axId val="258160896"/>
      </c:lineChart>
      <c:catAx>
        <c:axId val="258159360"/>
        <c:scaling>
          <c:orientation val="minMax"/>
        </c:scaling>
        <c:delete val="1"/>
        <c:axPos val="b"/>
        <c:numFmt formatCode="General" sourceLinked="1"/>
        <c:majorTickMark val="none"/>
        <c:minorTickMark val="none"/>
        <c:tickLblPos val="nextTo"/>
        <c:crossAx val="258160896"/>
        <c:crosses val="autoZero"/>
        <c:auto val="1"/>
        <c:lblAlgn val="ctr"/>
        <c:lblOffset val="100"/>
        <c:noMultiLvlLbl val="0"/>
      </c:catAx>
      <c:valAx>
        <c:axId val="258160896"/>
        <c:scaling>
          <c:orientation val="minMax"/>
        </c:scaling>
        <c:delete val="1"/>
        <c:axPos val="l"/>
        <c:numFmt formatCode="General" sourceLinked="1"/>
        <c:majorTickMark val="none"/>
        <c:minorTickMark val="none"/>
        <c:tickLblPos val="nextTo"/>
        <c:crossAx val="258159360"/>
        <c:crosses val="autoZero"/>
        <c:crossBetween val="between"/>
      </c:valAx>
      <c:spPr>
        <a:gradFill>
          <a:gsLst>
            <a:gs pos="0">
              <a:schemeClr val="tx1">
                <a:lumMod val="85000"/>
                <a:lumOff val="15000"/>
                <a:alpha val="80000"/>
              </a:schemeClr>
            </a:gs>
            <a:gs pos="100000">
              <a:schemeClr val="tx1">
                <a:lumMod val="75000"/>
                <a:lumOff val="25000"/>
                <a:alpha val="75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75000"/>
            <a:lumOff val="2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F86-4B9F-BB73-56619865A510}"/>
            </c:ext>
          </c:extLst>
        </c:ser>
        <c:dLbls>
          <c:showLegendKey val="0"/>
          <c:showVal val="0"/>
          <c:showCatName val="0"/>
          <c:showSerName val="0"/>
          <c:showPercent val="0"/>
          <c:showBubbleSize val="0"/>
        </c:dLbls>
        <c:smooth val="0"/>
        <c:axId val="138682368"/>
        <c:axId val="138683904"/>
      </c:lineChart>
      <c:catAx>
        <c:axId val="138682368"/>
        <c:scaling>
          <c:orientation val="minMax"/>
        </c:scaling>
        <c:delete val="1"/>
        <c:axPos val="b"/>
        <c:numFmt formatCode="General" sourceLinked="1"/>
        <c:majorTickMark val="none"/>
        <c:minorTickMark val="none"/>
        <c:tickLblPos val="nextTo"/>
        <c:crossAx val="138683904"/>
        <c:crosses val="autoZero"/>
        <c:auto val="1"/>
        <c:lblAlgn val="ctr"/>
        <c:lblOffset val="100"/>
        <c:noMultiLvlLbl val="0"/>
      </c:catAx>
      <c:valAx>
        <c:axId val="138683904"/>
        <c:scaling>
          <c:orientation val="minMax"/>
        </c:scaling>
        <c:delete val="1"/>
        <c:axPos val="l"/>
        <c:numFmt formatCode="General" sourceLinked="1"/>
        <c:majorTickMark val="none"/>
        <c:minorTickMark val="none"/>
        <c:tickLblPos val="nextTo"/>
        <c:crossAx val="138682368"/>
        <c:crosses val="autoZero"/>
        <c:crossBetween val="between"/>
      </c:valAx>
      <c:spPr>
        <a:gradFill>
          <a:gsLst>
            <a:gs pos="0">
              <a:schemeClr val="tx1">
                <a:lumMod val="85000"/>
                <a:lumOff val="15000"/>
                <a:alpha val="80000"/>
              </a:schemeClr>
            </a:gs>
            <a:gs pos="100000">
              <a:schemeClr val="tx1">
                <a:lumMod val="75000"/>
                <a:lumOff val="25000"/>
                <a:alpha val="75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75000"/>
            <a:lumOff val="2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1).xlsb.xlsx]KPI's!PivotTable10</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
        <c:idx val="4"/>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9D0-4D7D-B539-73EDC24042B1}"/>
            </c:ext>
          </c:extLst>
        </c:ser>
        <c:dLbls>
          <c:showLegendKey val="0"/>
          <c:showVal val="0"/>
          <c:showCatName val="0"/>
          <c:showSerName val="0"/>
          <c:showPercent val="0"/>
          <c:showBubbleSize val="0"/>
        </c:dLbls>
        <c:smooth val="0"/>
        <c:axId val="138743808"/>
        <c:axId val="138745344"/>
      </c:lineChart>
      <c:catAx>
        <c:axId val="138743808"/>
        <c:scaling>
          <c:orientation val="minMax"/>
        </c:scaling>
        <c:delete val="1"/>
        <c:axPos val="b"/>
        <c:numFmt formatCode="General" sourceLinked="1"/>
        <c:majorTickMark val="none"/>
        <c:minorTickMark val="none"/>
        <c:tickLblPos val="nextTo"/>
        <c:crossAx val="138745344"/>
        <c:crosses val="autoZero"/>
        <c:auto val="1"/>
        <c:lblAlgn val="ctr"/>
        <c:lblOffset val="100"/>
        <c:noMultiLvlLbl val="0"/>
      </c:catAx>
      <c:valAx>
        <c:axId val="138745344"/>
        <c:scaling>
          <c:orientation val="minMax"/>
        </c:scaling>
        <c:delete val="1"/>
        <c:axPos val="l"/>
        <c:numFmt formatCode="General" sourceLinked="1"/>
        <c:majorTickMark val="none"/>
        <c:minorTickMark val="none"/>
        <c:tickLblPos val="nextTo"/>
        <c:crossAx val="1387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75000"/>
            <a:lumOff val="25000"/>
            <a:alpha val="7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1).xlsb.xlsx]Combo chart!PivotTable1</c:name>
    <c:fmtId val="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440-48A7-8D12-209568BD0C89}"/>
            </c:ext>
          </c:extLst>
        </c:ser>
        <c:dLbls>
          <c:showLegendKey val="0"/>
          <c:showVal val="0"/>
          <c:showCatName val="0"/>
          <c:showSerName val="0"/>
          <c:showPercent val="0"/>
          <c:showBubbleSize val="0"/>
        </c:dLbls>
        <c:axId val="138841472"/>
        <c:axId val="138839936"/>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440-48A7-8D12-209568BD0C89}"/>
            </c:ext>
          </c:extLst>
        </c:ser>
        <c:dLbls>
          <c:showLegendKey val="0"/>
          <c:showVal val="0"/>
          <c:showCatName val="0"/>
          <c:showSerName val="0"/>
          <c:showPercent val="0"/>
          <c:showBubbleSize val="0"/>
        </c:dLbls>
        <c:gapWidth val="219"/>
        <c:overlap val="-27"/>
        <c:axId val="138824320"/>
        <c:axId val="138838400"/>
      </c:barChart>
      <c:catAx>
        <c:axId val="13882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38400"/>
        <c:crosses val="autoZero"/>
        <c:auto val="1"/>
        <c:lblAlgn val="ctr"/>
        <c:lblOffset val="100"/>
        <c:noMultiLvlLbl val="0"/>
      </c:catAx>
      <c:valAx>
        <c:axId val="138838400"/>
        <c:scaling>
          <c:orientation val="minMax"/>
        </c:scaling>
        <c:delete val="0"/>
        <c:axPos val="l"/>
        <c:numFmt formatCode="\$\ 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24320"/>
        <c:crosses val="autoZero"/>
        <c:crossBetween val="between"/>
      </c:valAx>
      <c:valAx>
        <c:axId val="138839936"/>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41472"/>
        <c:crosses val="max"/>
        <c:crossBetween val="between"/>
      </c:valAx>
      <c:catAx>
        <c:axId val="138841472"/>
        <c:scaling>
          <c:orientation val="minMax"/>
        </c:scaling>
        <c:delete val="1"/>
        <c:axPos val="b"/>
        <c:numFmt formatCode="General" sourceLinked="1"/>
        <c:majorTickMark val="out"/>
        <c:minorTickMark val="none"/>
        <c:tickLblPos val="nextTo"/>
        <c:crossAx val="138839936"/>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1).xlsb.xlsx]Pie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FF0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s>
    <c:plotArea>
      <c:layout>
        <c:manualLayout>
          <c:layoutTarget val="inner"/>
          <c:xMode val="edge"/>
          <c:yMode val="edge"/>
          <c:x val="0.25122800714549459"/>
          <c:y val="0.19391550632442131"/>
          <c:w val="0.48233486023372552"/>
          <c:h val="0.71668965108175042"/>
        </c:manualLayout>
      </c:layout>
      <c:doughnutChart>
        <c:varyColors val="1"/>
        <c:ser>
          <c:idx val="0"/>
          <c:order val="0"/>
          <c:tx>
            <c:strRef>
              <c:f>'Pie chart'!$B$3</c:f>
              <c:strCache>
                <c:ptCount val="1"/>
                <c:pt idx="0">
                  <c:v>Total</c:v>
                </c:pt>
              </c:strCache>
            </c:strRef>
          </c:tx>
          <c:spPr>
            <a:solidFill>
              <a:srgbClr val="FFFF00"/>
            </a:solidFill>
          </c:spPr>
          <c:explosion val="1"/>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59B8-43AE-A714-AFB01533DA8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9B8-43AE-A714-AFB01533DA89}"/>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59B8-43AE-A714-AFB01533DA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9B8-43AE-A714-AFB01533DA8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8879876857498"/>
          <c:y val="6.2821966123240577E-2"/>
          <c:w val="0.83881120123142505"/>
          <c:h val="0.93717803387675946"/>
        </c:manualLayout>
      </c:layout>
      <c:lineChart>
        <c:grouping val="standard"/>
        <c:varyColors val="0"/>
        <c:ser>
          <c:idx val="0"/>
          <c:order val="0"/>
          <c:tx>
            <c:strRef>
              <c:f>KPI!$F$3</c:f>
              <c:strCache>
                <c:ptCount val="1"/>
                <c:pt idx="0">
                  <c:v>Total</c:v>
                </c:pt>
              </c:strCache>
            </c:strRef>
          </c:tx>
          <c:spPr>
            <a:ln w="3492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207-4559-BCFD-34BDA687E650}"/>
            </c:ext>
          </c:extLst>
        </c:ser>
        <c:dLbls>
          <c:showLegendKey val="0"/>
          <c:showVal val="0"/>
          <c:showCatName val="0"/>
          <c:showSerName val="0"/>
          <c:showPercent val="0"/>
          <c:showBubbleSize val="0"/>
        </c:dLbls>
        <c:smooth val="0"/>
        <c:axId val="734246344"/>
        <c:axId val="734245992"/>
      </c:lineChart>
      <c:catAx>
        <c:axId val="734246344"/>
        <c:scaling>
          <c:orientation val="minMax"/>
        </c:scaling>
        <c:delete val="1"/>
        <c:axPos val="b"/>
        <c:numFmt formatCode="General" sourceLinked="1"/>
        <c:majorTickMark val="none"/>
        <c:minorTickMark val="none"/>
        <c:tickLblPos val="nextTo"/>
        <c:crossAx val="734245992"/>
        <c:crosses val="autoZero"/>
        <c:auto val="1"/>
        <c:lblAlgn val="ctr"/>
        <c:lblOffset val="100"/>
        <c:noMultiLvlLbl val="0"/>
      </c:catAx>
      <c:valAx>
        <c:axId val="734245992"/>
        <c:scaling>
          <c:orientation val="minMax"/>
        </c:scaling>
        <c:delete val="1"/>
        <c:axPos val="l"/>
        <c:numFmt formatCode="General" sourceLinked="1"/>
        <c:majorTickMark val="none"/>
        <c:minorTickMark val="none"/>
        <c:tickLblPos val="nextTo"/>
        <c:crossAx val="734246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1).xlsb.xlsx]KPI!PivotTable8</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13404138436155E-4"/>
          <c:y val="6.2821966123240577E-2"/>
          <c:w val="0.99921186595861566"/>
          <c:h val="0.93717803387675946"/>
        </c:manualLayout>
      </c:layout>
      <c:lineChart>
        <c:grouping val="standard"/>
        <c:varyColors val="0"/>
        <c:ser>
          <c:idx val="0"/>
          <c:order val="0"/>
          <c:tx>
            <c:strRef>
              <c:f>KPI!$F$3</c:f>
              <c:strCache>
                <c:ptCount val="1"/>
                <c:pt idx="0">
                  <c:v>Total</c:v>
                </c:pt>
              </c:strCache>
            </c:strRef>
          </c:tx>
          <c:spPr>
            <a:ln w="34925" cap="rnd">
              <a:solidFill>
                <a:schemeClr val="bg1">
                  <a:lumMod val="7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D94-49F7-88F6-28987350DC86}"/>
            </c:ext>
          </c:extLst>
        </c:ser>
        <c:dLbls>
          <c:showLegendKey val="0"/>
          <c:showVal val="0"/>
          <c:showCatName val="0"/>
          <c:showSerName val="0"/>
          <c:showPercent val="0"/>
          <c:showBubbleSize val="0"/>
        </c:dLbls>
        <c:smooth val="0"/>
        <c:axId val="734246344"/>
        <c:axId val="734245992"/>
      </c:lineChart>
      <c:catAx>
        <c:axId val="734246344"/>
        <c:scaling>
          <c:orientation val="minMax"/>
        </c:scaling>
        <c:delete val="1"/>
        <c:axPos val="b"/>
        <c:numFmt formatCode="General" sourceLinked="1"/>
        <c:majorTickMark val="none"/>
        <c:minorTickMark val="none"/>
        <c:tickLblPos val="nextTo"/>
        <c:crossAx val="734245992"/>
        <c:crosses val="autoZero"/>
        <c:auto val="1"/>
        <c:lblAlgn val="ctr"/>
        <c:lblOffset val="100"/>
        <c:noMultiLvlLbl val="0"/>
      </c:catAx>
      <c:valAx>
        <c:axId val="734245992"/>
        <c:scaling>
          <c:orientation val="minMax"/>
        </c:scaling>
        <c:delete val="1"/>
        <c:axPos val="l"/>
        <c:numFmt formatCode="General" sourceLinked="1"/>
        <c:majorTickMark val="none"/>
        <c:minorTickMark val="none"/>
        <c:tickLblPos val="nextTo"/>
        <c:crossAx val="734246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1558752997602"/>
          <c:y val="0.46153939337652611"/>
          <c:w val="0.78896882494004794"/>
          <c:h val="0.43589629698424587"/>
        </c:manualLayout>
      </c:layout>
      <c:lineChart>
        <c:grouping val="standard"/>
        <c:varyColors val="0"/>
        <c:ser>
          <c:idx val="0"/>
          <c:order val="0"/>
          <c:tx>
            <c:strRef>
              <c:f>KPI!$I$3</c:f>
              <c:strCache>
                <c:ptCount val="1"/>
                <c:pt idx="0">
                  <c:v>Total</c:v>
                </c:pt>
              </c:strCache>
            </c:strRef>
          </c:tx>
          <c:spPr>
            <a:ln w="28575" cap="rnd">
              <a:solidFill>
                <a:schemeClr val="bg1">
                  <a:lumMod val="8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20C-49C8-8004-48FD8538E861}"/>
            </c:ext>
          </c:extLst>
        </c:ser>
        <c:dLbls>
          <c:showLegendKey val="0"/>
          <c:showVal val="0"/>
          <c:showCatName val="0"/>
          <c:showSerName val="0"/>
          <c:showPercent val="0"/>
          <c:showBubbleSize val="0"/>
        </c:dLbls>
        <c:smooth val="0"/>
        <c:axId val="687284360"/>
        <c:axId val="687284712"/>
      </c:lineChart>
      <c:catAx>
        <c:axId val="687284360"/>
        <c:scaling>
          <c:orientation val="minMax"/>
        </c:scaling>
        <c:delete val="1"/>
        <c:axPos val="b"/>
        <c:numFmt formatCode="General" sourceLinked="1"/>
        <c:majorTickMark val="none"/>
        <c:minorTickMark val="none"/>
        <c:tickLblPos val="nextTo"/>
        <c:crossAx val="687284712"/>
        <c:crosses val="autoZero"/>
        <c:auto val="1"/>
        <c:lblAlgn val="ctr"/>
        <c:lblOffset val="100"/>
        <c:noMultiLvlLbl val="0"/>
      </c:catAx>
      <c:valAx>
        <c:axId val="687284712"/>
        <c:scaling>
          <c:orientation val="minMax"/>
        </c:scaling>
        <c:delete val="1"/>
        <c:axPos val="l"/>
        <c:numFmt formatCode="General" sourceLinked="1"/>
        <c:majorTickMark val="none"/>
        <c:minorTickMark val="none"/>
        <c:tickLblPos val="nextTo"/>
        <c:crossAx val="687284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1304686447315"/>
          <c:y val="0.28820970608592855"/>
          <c:w val="0.84378695313552687"/>
          <c:h val="0.71179029391407145"/>
        </c:manualLayout>
      </c:layout>
      <c:lineChart>
        <c:grouping val="standard"/>
        <c:varyColors val="0"/>
        <c:ser>
          <c:idx val="0"/>
          <c:order val="0"/>
          <c:tx>
            <c:strRef>
              <c:f>KPI!$M$3</c:f>
              <c:strCache>
                <c:ptCount val="1"/>
                <c:pt idx="0">
                  <c:v>Total</c:v>
                </c:pt>
              </c:strCache>
            </c:strRef>
          </c:tx>
          <c:spPr>
            <a:ln w="28575" cap="rnd">
              <a:solidFill>
                <a:schemeClr val="bg1">
                  <a:lumMod val="85000"/>
                </a:schemeClr>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DB0-4A78-B338-6DB6E6F4EFD3}"/>
            </c:ext>
          </c:extLst>
        </c:ser>
        <c:dLbls>
          <c:showLegendKey val="0"/>
          <c:showVal val="0"/>
          <c:showCatName val="0"/>
          <c:showSerName val="0"/>
          <c:showPercent val="0"/>
          <c:showBubbleSize val="0"/>
        </c:dLbls>
        <c:smooth val="0"/>
        <c:axId val="734256200"/>
        <c:axId val="734258664"/>
      </c:lineChart>
      <c:catAx>
        <c:axId val="734256200"/>
        <c:scaling>
          <c:orientation val="minMax"/>
        </c:scaling>
        <c:delete val="1"/>
        <c:axPos val="b"/>
        <c:numFmt formatCode="General" sourceLinked="1"/>
        <c:majorTickMark val="none"/>
        <c:minorTickMark val="none"/>
        <c:tickLblPos val="nextTo"/>
        <c:crossAx val="734258664"/>
        <c:crosses val="autoZero"/>
        <c:auto val="1"/>
        <c:lblAlgn val="ctr"/>
        <c:lblOffset val="100"/>
        <c:noMultiLvlLbl val="0"/>
      </c:catAx>
      <c:valAx>
        <c:axId val="734258664"/>
        <c:scaling>
          <c:orientation val="minMax"/>
        </c:scaling>
        <c:delete val="1"/>
        <c:axPos val="l"/>
        <c:numFmt formatCode="General" sourceLinked="1"/>
        <c:majorTickMark val="none"/>
        <c:minorTickMark val="none"/>
        <c:tickLblPos val="nextTo"/>
        <c:crossAx val="73425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1).xlsb.xlsx]KPI!PivotTable12</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055962369439E-2"/>
          <c:y val="1.8977732793522216E-3"/>
          <c:w val="0.90153486301236396"/>
          <c:h val="0.79471218560252044"/>
        </c:manualLayout>
      </c:layout>
      <c:lineChart>
        <c:grouping val="standard"/>
        <c:varyColors val="0"/>
        <c:ser>
          <c:idx val="0"/>
          <c:order val="0"/>
          <c:tx>
            <c:strRef>
              <c:f>KPI!$S$3</c:f>
              <c:strCache>
                <c:ptCount val="1"/>
                <c:pt idx="0">
                  <c:v>Total</c:v>
                </c:pt>
              </c:strCache>
            </c:strRef>
          </c:tx>
          <c:spPr>
            <a:ln w="28575" cap="rnd">
              <a:solidFill>
                <a:schemeClr val="bg1">
                  <a:lumMod val="85000"/>
                </a:schemeClr>
              </a:solidFill>
              <a:round/>
            </a:ln>
            <a:effectLst/>
          </c:spPr>
          <c:marker>
            <c:symbol val="none"/>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73E-4449-A0CB-925CF4C1CA2B}"/>
            </c:ext>
          </c:extLst>
        </c:ser>
        <c:dLbls>
          <c:showLegendKey val="0"/>
          <c:showVal val="0"/>
          <c:showCatName val="0"/>
          <c:showSerName val="0"/>
          <c:showPercent val="0"/>
          <c:showBubbleSize val="0"/>
        </c:dLbls>
        <c:smooth val="0"/>
        <c:axId val="724542680"/>
        <c:axId val="724537400"/>
      </c:lineChart>
      <c:catAx>
        <c:axId val="724542680"/>
        <c:scaling>
          <c:orientation val="minMax"/>
        </c:scaling>
        <c:delete val="1"/>
        <c:axPos val="b"/>
        <c:numFmt formatCode="General" sourceLinked="1"/>
        <c:majorTickMark val="none"/>
        <c:minorTickMark val="none"/>
        <c:tickLblPos val="nextTo"/>
        <c:crossAx val="724537400"/>
        <c:crosses val="autoZero"/>
        <c:auto val="1"/>
        <c:lblAlgn val="ctr"/>
        <c:lblOffset val="100"/>
        <c:noMultiLvlLbl val="0"/>
      </c:catAx>
      <c:valAx>
        <c:axId val="724537400"/>
        <c:scaling>
          <c:orientation val="minMax"/>
        </c:scaling>
        <c:delete val="1"/>
        <c:axPos val="l"/>
        <c:numFmt formatCode="General" sourceLinked="1"/>
        <c:majorTickMark val="none"/>
        <c:minorTickMark val="none"/>
        <c:tickLblPos val="nextTo"/>
        <c:crossAx val="724542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1).xlsb.xlsx]combo chart2!PivotTable1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chart2'!$C$3</c:f>
              <c:strCache>
                <c:ptCount val="1"/>
                <c:pt idx="0">
                  <c:v>Sum of Profit</c:v>
                </c:pt>
              </c:strCache>
            </c:strRef>
          </c:tx>
          <c:spPr>
            <a:solidFill>
              <a:schemeClr val="accent1">
                <a:lumMod val="50000"/>
              </a:schemeClr>
            </a:solidFill>
            <a:ln>
              <a:noFill/>
            </a:ln>
            <a:effectLst/>
          </c:spPr>
          <c:cat>
            <c:strRef>
              <c:f>'combo chart2'!$A$4:$A$16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chart2'!$C$4:$C$16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495-4290-9CFA-66DC0051CE89}"/>
            </c:ext>
          </c:extLst>
        </c:ser>
        <c:dLbls>
          <c:showLegendKey val="0"/>
          <c:showVal val="0"/>
          <c:showCatName val="0"/>
          <c:showSerName val="0"/>
          <c:showPercent val="0"/>
          <c:showBubbleSize val="0"/>
        </c:dLbls>
        <c:axId val="449502392"/>
        <c:axId val="449496056"/>
      </c:areaChart>
      <c:barChart>
        <c:barDir val="col"/>
        <c:grouping val="clustered"/>
        <c:varyColors val="0"/>
        <c:ser>
          <c:idx val="0"/>
          <c:order val="0"/>
          <c:tx>
            <c:strRef>
              <c:f>'combo chart2'!$B$3</c:f>
              <c:strCache>
                <c:ptCount val="1"/>
                <c:pt idx="0">
                  <c:v>Sum of Sales</c:v>
                </c:pt>
              </c:strCache>
            </c:strRef>
          </c:tx>
          <c:spPr>
            <a:solidFill>
              <a:schemeClr val="bg1"/>
            </a:solidFill>
            <a:ln>
              <a:noFill/>
            </a:ln>
            <a:effectLst/>
          </c:spPr>
          <c:invertIfNegative val="0"/>
          <c:cat>
            <c:strRef>
              <c:f>'combo chart2'!$A$4:$A$16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chart2'!$B$4:$B$16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495-4290-9CFA-66DC0051CE89}"/>
            </c:ext>
          </c:extLst>
        </c:ser>
        <c:dLbls>
          <c:showLegendKey val="0"/>
          <c:showVal val="0"/>
          <c:showCatName val="0"/>
          <c:showSerName val="0"/>
          <c:showPercent val="0"/>
          <c:showBubbleSize val="0"/>
        </c:dLbls>
        <c:gapWidth val="59"/>
        <c:overlap val="-27"/>
        <c:axId val="575065096"/>
        <c:axId val="575064040"/>
      </c:barChart>
      <c:catAx>
        <c:axId val="57506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75064040"/>
        <c:crosses val="autoZero"/>
        <c:auto val="1"/>
        <c:lblAlgn val="ctr"/>
        <c:lblOffset val="100"/>
        <c:noMultiLvlLbl val="0"/>
      </c:catAx>
      <c:valAx>
        <c:axId val="57506404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75065096"/>
        <c:crosses val="autoZero"/>
        <c:crossBetween val="between"/>
      </c:valAx>
      <c:valAx>
        <c:axId val="4494960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49502392"/>
        <c:crosses val="max"/>
        <c:crossBetween val="between"/>
      </c:valAx>
      <c:catAx>
        <c:axId val="449502392"/>
        <c:scaling>
          <c:orientation val="minMax"/>
        </c:scaling>
        <c:delete val="1"/>
        <c:axPos val="b"/>
        <c:numFmt formatCode="General" sourceLinked="1"/>
        <c:majorTickMark val="out"/>
        <c:minorTickMark val="none"/>
        <c:tickLblPos val="nextTo"/>
        <c:crossAx val="449496056"/>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1).xlsb.xlsx]pie chart2!PivotTable3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s>
    <c:plotArea>
      <c:layout>
        <c:manualLayout>
          <c:layoutTarget val="inner"/>
          <c:xMode val="edge"/>
          <c:yMode val="edge"/>
          <c:x val="0.25865906277028494"/>
          <c:y val="0.28777553968544628"/>
          <c:w val="0.35620749516383499"/>
          <c:h val="0.70689210360332877"/>
        </c:manualLayout>
      </c:layout>
      <c:doughnutChart>
        <c:varyColors val="1"/>
        <c:ser>
          <c:idx val="0"/>
          <c:order val="0"/>
          <c:tx>
            <c:strRef>
              <c:f>'pie chart2'!$B$3</c:f>
              <c:strCache>
                <c:ptCount val="1"/>
                <c:pt idx="0">
                  <c:v>Total</c:v>
                </c:pt>
              </c:strCache>
            </c:strRef>
          </c:tx>
          <c:spPr>
            <a:solidFill>
              <a:schemeClr val="accent1">
                <a:lumMod val="50000"/>
              </a:schemeClr>
            </a:solidFill>
          </c:spPr>
          <c:explosion val="1"/>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9222-467B-B2DB-6281D12D6F4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9222-467B-B2DB-6281D12D6F4E}"/>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9222-467B-B2DB-6281D12D6F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chart2'!$A$4:$A$7</c:f>
              <c:strCache>
                <c:ptCount val="3"/>
                <c:pt idx="0">
                  <c:v>Furniture</c:v>
                </c:pt>
                <c:pt idx="1">
                  <c:v>Office Supplies</c:v>
                </c:pt>
                <c:pt idx="2">
                  <c:v>Technology</c:v>
                </c:pt>
              </c:strCache>
            </c:strRef>
          </c:cat>
          <c:val>
            <c:numRef>
              <c:f>'pie chart2'!$B$4:$B$7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222-467B-B2DB-6281D12D6F4E}"/>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t"/>
      <c:layout>
        <c:manualLayout>
          <c:xMode val="edge"/>
          <c:yMode val="edge"/>
          <c:x val="0"/>
          <c:y val="6.2015554347436851E-2"/>
          <c:w val="0.9761781390229447"/>
          <c:h val="0.259693796165778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65000"/>
            <a:lumOff val="35000"/>
            <a:alpha val="75000"/>
          </a:scheme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Analysis_New (version 1).xlsb.xlsx]Top5!PivotTable6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bg1"/>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Binders</c:v>
                </c:pt>
                <c:pt idx="1">
                  <c:v>Tables</c:v>
                </c:pt>
                <c:pt idx="2">
                  <c:v>Storage</c:v>
                </c:pt>
                <c:pt idx="3">
                  <c:v>Chairs</c:v>
                </c:pt>
                <c:pt idx="4">
                  <c:v>Phones</c:v>
                </c:pt>
              </c:strCache>
            </c:strRef>
          </c:cat>
          <c:val>
            <c:numRef>
              <c:f>'Top5'!$B$4:$B$9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169-49AB-A576-2B1357A4AF74}"/>
            </c:ext>
          </c:extLst>
        </c:ser>
        <c:dLbls>
          <c:showLegendKey val="0"/>
          <c:showVal val="0"/>
          <c:showCatName val="0"/>
          <c:showSerName val="0"/>
          <c:showPercent val="0"/>
          <c:showBubbleSize val="0"/>
        </c:dLbls>
        <c:gapWidth val="82"/>
        <c:axId val="687277672"/>
        <c:axId val="687276616"/>
      </c:barChart>
      <c:catAx>
        <c:axId val="68727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87276616"/>
        <c:crosses val="autoZero"/>
        <c:auto val="1"/>
        <c:lblAlgn val="ctr"/>
        <c:lblOffset val="100"/>
        <c:noMultiLvlLbl val="0"/>
      </c:catAx>
      <c:valAx>
        <c:axId val="687276616"/>
        <c:scaling>
          <c:orientation val="minMax"/>
        </c:scaling>
        <c:delete val="1"/>
        <c:axPos val="b"/>
        <c:numFmt formatCode="General" sourceLinked="1"/>
        <c:majorTickMark val="none"/>
        <c:minorTickMark val="none"/>
        <c:tickLblPos val="nextTo"/>
        <c:crossAx val="687277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D553-4B60-9CDE-156E253D73EB}">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7136-4891-8BCC-E165FFFBF939}">
          <cx:tx>
            <cx:txData>
              <cx:f>_xlchart.v5.5</cx:f>
              <cx:v>Sales</cx:v>
            </cx:txData>
          </cx:tx>
          <cx:dataId val="0"/>
          <cx:layoutPr>
            <cx:geography cultureLanguage="en-GB" cultureRegion="IN" attribution="Powered by Bing">
              <cx:geoCache provider="{E9337A44-BEBE-4D9F-B70C-5C5E7DAFC167}">
                <cx:binary>1H1pc9tIlu1fcfjzQIVcgezomogGKWqzZFuyXWV/QdCSCjsS+/br56RIuUTIkqdGevGC6o5iWKQS
N/Pk3c69mfz39fCv6/R2Xb0ZsjSv/3U9/P42bJriX7/9Vl+Ht9m6Psii60rX+q/m4Fpnv+m//oqu
b3+7qdZ9lAe/UZvw367DddXcDm//+98YLbjV7/T1uol0/rG9rcbL27pNm/qZ93761pv1TRbly6hu
qui6Ib+/PdH9+u2b27yJmvHTWNz+/nbnE2/f/DYf59Ez36QQq2lv8LecHtgOl8Lh3L77YW/fpDoP
tm9bih0I/F4Se/u+vH/2xTrD3xtp/uvN5zxqbm/eXDXr5ra+/8DPhLsTbX1zU93WNWZ29/rEIDuz
wmf+8/bNtW7zxqxkgEX9/e3sqVGtF5sPLLSZ2ueru7X4bReL//737BdYndlvHsA1X8pfvfUIrf+k
6+/r7BUBY/TAkZJTSp1dpFx54HKbMWpTtfm5B2KD1FaSF4P11DgzvP7zbj/xqqJJ56+JFz+gilHq
Er5BZQYbIeQAeAolhbxTQDKDbSPQy2F7Ypw5bN/2ArbnLcFD47jzyX9oHJmC8WOwjcz5uXFUBzZx
mWRqiy3fxW5moJ4W6+dmcfbnOzPZD+u30Hl+e91E121zvzI/8wr/0GWRA+EIIhgzngk/0JiHLsuB
hWQuFI6K+4duLOADaV6sTs+NNVOpxae9UKkdqRFnXOm2Cd8s1pVOo1c1iOxA2dAYSsgGvlnE4doH
ruK2C8O4MZiziGNXrhcD+YvhdlYFi7LYSywvdPX/BktxIJhijmD2T52bow6IK5gr5ca32TMsd+V6
MZa/GG6G5cV+YvmfKlnn9bq+t20vN6iMQ+OUazMiNii6uwZV0QPOFBFCuBuNndnVe4lejN+TA82Q
+8/lXmrh0a2ugug1Y0t6IDk8HVdbUzrzhC474BzBC6zpD1O7CUI2DnEr0Itxe2qcGWxH/9lL2BY6
1dX6Rr+iwrkH0DchbE43uMxwIzbsKndMZHn/0PsIZiPKixG7n9OjgWaQLd7vJ2TrNPpLV/mrKptz
QAWXUhH1c9CIOpDEoQ7h28Blht0PmR4t+sPEYAeADZP0iC9ZPD3Uzp///naxnyq3vE3X/bq6vV/B
V/BxSNVs15GUbX2c2vVxjjjg0pWcEbhC8zPzcfcSvRi7JweaIbc83EvNu7jt1jfrV8WNCcn5jwhz
FpsQIg+kQIjpuBsfB1P60MVt5Hkxak8MM8Ps4steYnZPLr/Rf72BY2iz769qN+HsbDgzwsCO7OTp
DtgTSZVkW5WbsSc/E+vFQP6vBp3ButzPRGGFWCF6TV2k7oFQQhC59W9qZkNd5Amuwzh12U/Dza1A
L8bwqXFmsK32k4E+uVmHrxhrcn4A/bIdeh+VPDKgHAYUObxrz1zenSAvBuvno8ygOlnupeE813mz
fk1ujMMkgtYkCinb3Q/i/4cmk9iIMbkgVBpj+tDPbUV5MVxPjTMD7PzTXgJ2koLL1NErcifcPiBQ
LaRq2xLA3CaCAeOuZML9O+58iNu9RC8G7smBZsid7KdVfKfbqI5eVdmYfaBcECfyhz/bVTZFQIsR
F6W7Lbk5U7kfIr0Yu6dHmoH3bj/TuZP85pWhUwdIwxV37xnJmZ1ELRz1H0eh8Lqxo3PXthHoxcBt
J/ZonBlsJxd7aS3PXptndhEfcocqZ1tORa720LspF6EKCqoouW5ycJTKH9rKjTyPFnvzkZ9RBD8v
qz4xzAyzs6u9xGxTzlquE928YhaOIJIzSbhwoFPmZ97EYNsHlNngoeXMSD6U58XIPTvYDL+r5V7i
d4bd3F4n4/3O/9m2/mflcuYcCOpQV4ptX9AsAXAFbKXjOIxss7aZrbyX6MXoPTnQDLmzr3uJ3Pk6
ym9fDzYuDhjYZhBffxvDh8ZSqgOKTJyje2+jkjPFuxPnxZj9fJQZYOeHewnY52Ydvh5e6BVilDlg
mLddKXTXud31eTmIJqmcFcGNHC8G6qeDzHD6/GkvcTpfV2O6zm9eEStQkrCJ0KxdjBx54NgE7Xr3
/VwIKx8GIPeSvBitJweaIXa+n07sj3Udoim60fn9+r3cjYEa4YSgGc99IgSh9oFApcC1+aYYPisE
/C3Ti9F7ZqgZfn/sZ752vq7r9XXY1rdN85pcCT1AfRS9lGqbUM8iEQedsDYaLlHMud83m7L3jjwv
hu/50WYInu8pgtF1GAXr19Q/NAk53FEo5GzijRl4CCMddIFBObfvz7zc+Vail8P31EBz5E7209tF
aJmtXzd7kwglFUEP17YNCKbxYSip+AFRqNmgS32md/eyvAJo21k9GmmO2n5SJedRXZv/F0V0v4Qv
d3nmqAdF08IP6ngWrrgoBghJ0UW0ZbkeqdwPoR4t+z8lTR5M8NFYcwj3kzkxM9Rt9Zr4gc+SDijK
bURiz1IC01eJvNshdGsyZ5n3vUSPFvz/Ap6Z2qOB5sjtZ7fXxe33al0n69fTPI4jBmjkMunchj+e
I6cOUDlwKLqJNu/PNO9eokcL/k+Re3KgGXIX+5mCX9z2b47XWYF04TWbvTg7kK5AWeceHuRxDx0e
Ak0wmWg9QSR69zPzeztivQKGDyb5aLQ5kMd7GbWYFTu9rerb8RWVEKVVBogE23Y3z5TQQeMCfCNO
3m4CUjVjwP6W6dGi/3M1vJ/eo6Hm+J3uLX7nt0N0/YqdJzhWgEM+cG98a0RnWkhseUBsFxC7CEg3
kGzyPYPcRppHy/1/Qe6JoebIne8tcl91ldyv4MvDThwJBwNGuTlKfPczww2tsgg6bdjXLfP8yPn1
b4xEr4LdTweaI/d1P5G7O5T16qU68GRcMugU25rFXd8HW4pOZ3Mi+d5s3u+cre49kOrlCD432BzF
/eQ634fRK9pMtBNxHLRCA9jPKTK0WOIdhibLv08kP7ScRpoXo/bTQWZovd/POOV9kqK78lXvY8BR
HZdB5baZwPw0skL5FU7Otu9L50jidxDbSvRy1J4aaI7c2V5ay/fVbfCq9QQcQ8bBVLTmyZ/bybt6
ArI8HMSaIXYnycvx+vkwc7Qu9xKtD7d5Xo9pt37VI1iwjq7CCawtjfn45L9z4DLXNf1FPzjqh7r2
UKoX4/fsYDMUP+xnFeFLhPOqr4qgaUYh1FXgxX4gtJOZuwcGXoGG9c37iD0fIngv0YvRe3KgGXJf
9hO5yxBXIL05qV+3bg5aTFKXKrE9sKNmNSDDqxCcwzLX2dz9zNB7KNWLEXx2sBmKlyd7aUU/3Q6v
es6fIPJnLsfVGpvEDmn3Q+VTaGFB0gfz+Xen2EPluxPnxbj9fJQZYJ/+3FPATJmrvn3FPjAmcK0X
8LC35xvnRQS0OjPOqDl5/APUXdC2Ir0CcE+NNAdvP2t4X26rDAd67h3OKxApHHfrCYr/zRkU3Nsg
qVQS5Nfdz6zws5XkxYg9Nc4Mry+f9lLZ/ritmzf3fvz1UGMIQThFnxEawe5+Zr3OuJ9IgtUEbbm1
ojMntyPWiyF8frQZkH982U8go/pa53X0ut0quJUNpQO5zQSQdT90dSidO/B0Agcff3CcD63mH/ci
vRzAJ0eag7efMcofo8b9pMHr6Z+hn5WSqK1uz0DOyj6ou6LRj+BKAHuL7f2zNwTmVqCXA7eZ2KNx
5rB9/f+jc0/fWfrjutflulkf3t0T++Da0uffvb/vdPan2xxs4xKvH97Cer/2Jze/v6UcFbgft8+a
IXZyt9l1hht1+/F3t+u6+f2tJeWBchjDhbQ4UomeJXNjWA9D//tbBDgmd0QghLIuLmJxkXzkhl/+
/S3yDgaaBtflbG/9QyOH+T1Bny+jYFMVQTVf4W6WH1fzftDpCD7px2ps//0mb7MPOsqb+ve3DIa9
2HzMSGmeSKitYPypAwId9y7h/ev1JXY/Pk3+KyVxlZM+Ebcu8ZtWHdKCF1a6sIsumr4I0RbJmluV
qFd5OdYjXzZ0EOGwsLRvfw/yiufWQtMhcU5VKMZ2mSgrL497laX1eSqywho9nQyi+C6SJh70EmuV
xmwROA4nt86gx/YyDQcnXbuuKPxrlrFSXgQyKgvmZSSqIQovRJW9D4nd9PkySEWVFJ7uRZa9I85Y
QuQgy8h4RjOWx39ZdafxNw8g/ckiwTnurBHqtZQr9OEangbLhR3xcI0ckkVtKEP31u91HpfHTcZT
fpzyrq6c46kOmqhfTFGB63tS24+ov3r+8QTGYff5pqGGoXiF0AqXFivz/gOMppi5tbRldBOThCXR
otFMsNBTilplvKqGPqiaZRU2AQ89i1tTkX/oORtruiB8kj07bWSY14mndckqcoFUuMR7zwuJLfxQ
RgcdrgxngkGCoIJmtuWujEMYWTSsmHUjraqz6TKYnMApV6nLG2Z7edVI+S0Rtt/AY/xQt19jY57L
Fc7f4YQCRb/f/LlFO2pHW8y9CUbsOel1dpHWf4bcp3ng9XHURu9zH5diN14Yapxj8J5/PFzubNoO
Uk/cV6a4wDkIxyzLA2gC0UWWPYTsxnJSp2QL0dtSrKFIVnOip8hJLyKLaHLOknJsr5LatqfQQ+dI
ikX5p5KgqU6CssfJXnMVpb0rSeiEfhqPdnXDZQ+VW41ETiRZiapva34YuT6X36oWS1B6tUQjyTdt
j12lDrtI20X/C1QQ6+8ui6DoWsfdeqaXD6nCbDc0MrLjMcn9a19NuaiOdFlk/nho+VmtxqPRrQZs
kefnT2aWzDEEG5JGo6i4HAKHLncXIFBTLFTRWN/Rl+Nk1vHQhEYhskGHuGS77WM+8UWU1SMtvEFR
hoUQkR22V1kh43GRW6TKr1QWZlW+LIWu6GXWRXn9/XkxjT19YG8dtPvbuJYc9x3guldoy8yWtL3v
VnY5Dd+HqqmwCew2sYGPPfRMWN5Qsc66KmhSGqVpem1eoiJof4HPo8XCFUO4IZ3ZICY54zBtu4vl
lrRuxlrq73kqLNjwGNZr6r1utJtRnDFfwO7XQYtrG7NY5LCoVZFVRBy7Vmx1iVeGsLbG8o8h/iqP
prQ740NS6OwXZoXMFQwXpoJXpWiKoUBYypl/GlifFyqf2Pfap9LKDuOmLtL2Qzk1UZEv+nIsIZzl
ZB3e02OZ6XHpJtNoXfVF4Z/UqkrjYJFNkz2eZWGZN76XK1v6zaIVtpVeykwFU7agTA0widSKR5Kf
2pNKMWoS+X1Z/kJNCfionQ0AVgN8v5I2zn3gjhIxsxjYmXnZ5V3xzRFaxGJR2GgHKj3fb5WqFmRy
LJh2f9xYz7TleK+9MycF8V28NfQNk+Wq7dmvdYjPrTju4EAwIhQhFHWkR9siGZI680NdfCsqaFF5
yOrE5eeUhGw8Y3U7YjmU36XTlywcxtHx2rDqy3ABg9/Ly6CcfOu4yng8famstpYXbiRNgDDwLkvV
UdIKA4+umcIWGjtHdJdFFSfTlymVSZ94dpoapxVh9QGQzlWIX7IRl4B/cbNhAHZMxCNe6skOGndZ
iJrVK+m0BrtkCCIEGOXd45UbWGPvuXqIMYRG8ADJIys3sUFTiCxZD7XMy2Kluop0V5zpqXlXVYlf
eWmaVTRbWIGfDccBh3P9mru5z790dkewyRw3QJzRlblGiPK8bZhbTay+g5IqLt7gjkSH2GxrMH/M
A6KK9NtEsroKvIHaTlF7vY51esLasoeheP6Jc2tEzVckUAK/jYYm9eiJdWXXYZ+x/iubWrMZ+5Yb
80drJ4Hzll0p5Dc/ZhM2YU/bpg7OHRgW7NPnxTCXWO8oBcP1/9SBr0DnG+WIknfN0cS6trSUzL5k
PM8a5jW6FdatLsMS1ihM6pwcVr6jow9d7QawOEUodHAYuA3ttIeDwH3aeQ0NyrPUd+XVwKrUHb26
J7K7bFzLjhalmAZ9hk1kh15scz8qPO5LYpQ9tLEPdRciujjx46Qxmt/hCOt783UFxeixpGJDd/T8
jOd2zcWBINscm6R3N2IiJ9idcSL9MO/L2vnctbmNIFZUFUUQ201m33IEWfw4JP2AbTskiuElaO4i
W0sWZkuzNu6pf+UP0mxpWkZTVh1HBWXGRJZTbZNVmXZFHR1NYkygdX6fmZiajG4G7XRICTV6fkp0
ZtlcREAu3CasGhAEHT8z1SXLs0nHOf3sNiGDbjVFYARoLNYa1b3TY/C9I2Tzw8GoOGylMSlVUcLR
WCFBGE8GYX6lywTN0amKHX4c9alZh3LstbzwywGfikJmpjgGmaxXieVUbFW4VcfqxQh/gen+Ymqz
DABTU7jqjaKpHXU8jnhvF61mSIiTtnr8zILOWKqmKrG1pnSK9HVjuwnNvbHR5fTFobnxj5mlCQAZ
ZJYG4+GUSdIEK8Wstv+MKLXCcvROzLD7WDfBmuSRpbDFeJ8Wxrq1MJvHES16mLUGEQkeGDW+jX8h
xyJYiizgWIqmcUKrWYi0jaESoaIx/rVZH2MKTW/5c5H2TEddhAuIrhwqXKSd9qNQl/QTl6MsrU9d
5mhYh014S0N36JIFMsswyH9lFmbuyDySo92Z2nBLKMDNEy871ohai8H5VLcEO6QZcbQvOoLvx/rw
uOBaHPq9pYfakykbseBp5+cIWWD0sEp9NaTNB0fWrh+v/Ia7MAZQyO6yAqsGD5BZUPxmyOGotrAF
ZZ9jKYfUzaEr0CIDR5AMBggrjghe1Bir7tLWmYYkIkngmxLZmDz1+dXmiu3aREzeOAEYCYLLVx9n
VAgHayuwh/FTGI4y9b2mTVix8Hvbjy8knXg1HpZhJQvXU5SqOPSqqozKUztt2SC8AtGOdVYFmcXP
/Sx02KLs9RBc21FqH/d+y+UycXKd3vA4narLTMsM3wo0kbR/zztiD9PSjXMlikWJ+LFuV30v3O6i
KkN/0J7M7Iy8Y3ZF1DLPK0UW8dC0le/pwS2n2AvzruLDIhiSDsrQTVU/pt5giZjHK0VJy69k2ow8
WNgDafv2qFB9SHzEb37QnDShg8hs4UxpP01Ia7EVi5MhGf3WK+silqtOOQFbiswapk+91DT60vI0
8JeMN5QsRuSnevRk0NRqqSLaJ4tApMExDnE2y1Lb/XTmq9y2j0hPQroKrNoN7cMi0Rn/PIouSKzP
StvD8GloBtacW3WTW5fwGE57Iyopq8+T0wW59gqtSVh/VMOUJkd+BHZjNWnuZtpTiWY0XDjVVJfu
d5LFbn4T0kJ3wxJbZSxvVdv0vb1I0r4m8XHj56Vwl8gDRCqP/MxK5IUijpUkR50saJ2Gt6Gbswar
PBDmVvx8YrrDlp5IVRfhR9DFjbQP85wXhXPSKj8K03e5GJIyOIy7oOm7d73wgyha+TzrW3Hp55SV
JzLmYeCusFckS7yim2y49bR2o155gcVl2SxDv5ri8aQPaiuMjvoog7dZJKrnMLBdEbXiT221UtQn
2By95S96hrCFXLQFoi7lNSNzB/k+pY6Dl2bzSyuKUryHdkCOx0265uX3qS0V7U5jWRUBPSaDZTnO
YoxF0jpHQx6TLPUE74xftIUVYToBE3Aq68EfwZQvYhEqEbwf+6IvnA+xb8V9unISZtHiJGlH5Xbv
ZcxEpLxSKcNJOFUjwuSLE/i+NZ1xntZYKWssYbLPYbXLUJxZzK+c9B2JyoikH+K4j13/sI9hCIJD
HaFLtVrAZBmRxs5KbXpoB+EYlUu7SOLKXeaNbYn8TxrQHM/L4lSpz23gluWiQuqNlaVuG8GDLIgM
zSCQHyGLV5bKxPQ8rDH7RRGSnMlVHPZmxVjaJHjRddhYV3nmGJPPuyZwnYXqG40NMOWIN44aVWX4
XLGZatiICctXxrgrxYEvqX08LQ0JksycRAYeUvCQij9IOph1zrmKwSVZrVUBCitP3JDfliUSmnJV
RREirUXvktEpF5EbitYCgrwt2y9NnLdRjvWywkkfhe3EyXDuxo4ROQLSxXQlsbPwBIa3yu++NZgN
JivLIC9GC79LVWaWpusIPgoX65Y9ZOhQY8Ect/OpKsbK7yDcQvxODIWWV4ngvmIL3isQQF7hhARr
sd09/lQrDOnElpmc34x3i9Fi11SLbYyrxCTMv1gtknNmR5V1tV1qa/Px+0XefA5MAU3OHVpkEIDk
Vth9TyJZRNVRlLMRky7phC9j8wLKgsi+QgIeaOWJDVB66hpsNWTebRWc5ESNvvBIEnajfK+yVmOV
Opql+AgtwLFVC9Acfqe8xB5N0BtkuA0HOuoEdvldbVZQF9Ag2LXNnEIaIUdbFDqXPTkeW9dk5/YG
2s32kH6SYn0kj/AXh8JJzeQHOYbYpwGpzGNCHkr8ctSl7YSfJyvibXOKmTKzvJuNNLVjCykxSTMK
iaoaf4drDhh2V92ERvTNglpTP+EfOmWaO4eWLfIkPplQqByKo8AGiWQf9lGrodMqDgzzUffAN+oc
Wn4nMsixfWqBiBWTrzoEu+9rcNlmQNqZF94FLl7S3DbqkE3CyJ+3Mgj7z20apEG0ygMX44YlIwE7
TurRIc0Z2+yVKK5V4xxtl1zFXQVxhoglGAQeQOPhcREl8PMdKSdpf0bkFrvdsiitJo8Wdh34eLiI
Q1zavmzSAtxmCsIAlA1gCtsTRwdGnVv4V/wuGVsZu6sEweIwnjJVp4M+bri2s2yRKp5mnefXAWhD
okiLz4dNWeMFQaNIL7KyxX/HrAdvJ+yegCoqweWnF13S+CAF+irG00kY6O6LzP0BWYA/Tmbv9wqm
PF4NrKSwMG4Vpq17mGZwsdnhYOW+qk+EgqsavtpyiGFvglTrJDne0slxk4ZVvGrDFPnu9chrnLA4
LuIQy3HE7nSm1G6KBav9PvGnLyx0dd98Llkf9vK42Ux9UEGNJWLFMCWYURL0tTiUk01g5ZqKm+Uj
Q2F2Dfgqs8U3/KlbJz1WgLTUzLeJIoqXChscny8jsI+WF6UTeGV8L0+SKw+UxSizc1aQCp+QIzE5
bCfaGvtqQ7JMRKSVv2rzsvLpSeCXE8aYNtSbj7QcrGEpeAKK0icJUt8sQ+6UL5oUxIQ4yxJp9Knh
fQQSPkjcBqaSSX+Ez6tHWJp4hczWLF4bMUMV0NZNwMXHaR7gz3EhDGb5tUd45lunvV9XVXShWGxI
St3C3Z07ic9k85GDxhr9w8GPrTFcyb4Qab0EdYF7yjwHJJD8xgNGkJLDGSqAP1l8wqxknhm3kQnf
bLeKVgSbb7OScaPBRLPIjlh32k8i852PydT21lWFYBqswlSUSn6DvcX+svpiwgrE3DZz8IvcgvFH
emlYqjRCvIrIWmW6L75JNYYl+c6HVKYXUpbF6K841XVj/dVHJB78Q3g0lgqvTsF/Wws3JU71BYxk
nzSf7KCMg2Dhi5GFw2XvILYpb1QXdSX9WvsuqImjKmm7TC0sOtXJl4m3lGuvhXcYkOwTohFTOo5Q
LWmxy7NY0UWHX1pO5zk9KlPDcjuTDZZlEYMgXuDa9dFM687cpGln7J8aA2NNEP0b5Y3qzHwiv2Pv
/Zia3wliW/jEGIzmgz4DO5EdInM3tY0o9QuocoBo0b+YmpEUhzEU1Wilysw72y2LmBKWSOEQJ97a
UPDGnFrBohrGijkeoZXtfmhDJ+i119s5CHs+Tr6iJ32ZGy0PrMnQgTXqRHjhCMuak3Kysb+5jfrD
BXhLI3kSodL4bfsgUSm4tBJbxbraZGx5FE9O4sV50fKPycZgJRuisUTrOHaDlZaGhKwrWXG+zIKs
1L4XlrK1rtpIFJhz06OK151GNDBhXMgHPMPpUiNWe6dwlk7gRzxftEbJC2rKjMu8H8yedPyJJpEn
wjrPssMwTqGNq82CgAc2Ri9BhzvG5TWx4rOQstRxf0F8zRJ6cDmwD9jBFMZNkke0ctighgC+ml6F
WktI7QTBAG3oNcxsaXGjQWkH4iX0uqg0sv8iu9vN7czjcQ0ajldsrh6f0+9VO2irrx1QVRvTGIMD
hhTIA6BJzz9qRqBDm2wcq8GzQFnhv9Kk9Q8qVL2blK6PUPJ+j9jJoPWiLHzO3+NmFLO7lQwNqG0U
A2HNKw7ItsbxeVl2KQT0NmD/uPiSO1eiHI59Tndl8TtGQd/GwRXuioYZiwQx8Xhd4wL2w0kjdP7V
Oj9+IPqdQBxIV1GQi2rGKyZhZZM0s/3LcsjhKIIEHv/EGROYua1mPz9BYmi7v8s7ZobmFJPA9Qcu
xdfLzonMIY15kDepvNxajD6cDGk/SjYKsRp47XaruPCn6mPbszFeZm1u7DmrYBqseuLwR7+QaHen
QyKkUubKX+Yogf6SeVlsVLbVOyMrL9ONUvWI66DjQ5v4sOuR20WAIOTtCM1UDM4BoYUVGkHigpXt
tOhKZPYrkTEtbG+AaRkXMPUlPg798MlFNDLkk4t+U88qNmb2+UnMYQRw+BZYG9cGgpIl+MaT3X0D
v1s2dLC6i7BOjGWa7gKhohZ5+3G03Jbjfuj/PdUlUABBtze+3+Gujcp8z9vu85wB0QhuUG4vtm5v
CMIy9mwNy6q9qsYlRf/seaD8TYs5FAOdW/zuvtGHOsp6H0x0F8UXG7eEINmg4SQp9CKvS+Mwnn+g
Ke892KbYECg/mXs60I/CwWjO+Mx+nIaomkRy7ORWlYiFk2UO+yYrKMyvVPDxowCdiwoeOn6RZM5N
XebTbGwDGRxvQpFOgB3BPqJlhpfnZ7VtxXgwMXCFeNTdFcn4hjAXR6F2kbNt1GWcKKyPqonaYX1I
xWC6EVrcN9Pqv+opRw19oesA3KryMn9Ctug1ImhIdgZvjRacYKGTAszPO8rBPdgfMl8EgT4eERsI
feEPUUKGceFTlJy+1mWZIQ2qYsrz8jBL24k2C1vbss6WbiVAtb1jA9FMflCbel4ikYyw936ekXI4
T4KwU2iZaTsZEXAiMVo1jpFoOFG2TK24ABTbAMWx8Gehl2zCCkToLpyFvDNjm1Qj6W2Y7j7MKEw3
UkMTBvQdtRDQauoiT8hpiw8gxJKtc8Hq1ARz1ia2KVAchbbbhUumyEvqJiOTl9eVyqOlLJw0br17
yqOE2wy9bSBzF0GhstZjfafSNU7cKTswS8gtEkkPC1fjkVmCrKI7tVGtiIJFOmS43ucIfH4ap58Z
wl7FLuTYKF6cxNK2DBlQdxV41nGTh6l+rFm5DJM2A+0KBsZBlcGLw8bV/sJqddDbmVfi/JSgH1Sp
Cqc/DEood/lJjKqb9CfUG0xFCzGgTeWFbmoUET5FBdjmYIkmJLQTrMKqJCReZARB518jUs/aPRVy
6Ok3IoaxcS9Am/nFx1ypOKGHcV5bNjJh3ME+NAu0cqGWfpjrEdgu+4FO1ejZFpiJboHQjAh3MfLR
798lqm7qyUM5uo+QTSu3Ql00Cu36iNtp03+XdpaM4dLnCLhzL3PyrPozB/NitZ67KbltbVGJengg
37kZ7Ha8ysNU0hZR9F2cBeLbxIlj3hins9ka6V00mDtpgpStUuiIKbyusmVGYMkC7UAMmiTU6xOr
U59gxLV7VeTKSldZJALhhUHQX4kxEvFyjHr/KOIdO45sNp1k1dAdg8nQl04l6WJQIrxwoia1wRl3
1Scfm/qYB0LXHrQv/B5XRfpnYEd6OSjiIxdNWXOEZBeUEs3FmVvY33QCdcz7Qr6TfVQsHR6GQNe2
qlXsDPww1lH7forTxj5EVN4cuqPNUuxYmV2HRXtFCS/OKm4FZ1lXN4eiBgWN3pfguNOtWoaqdz86
RViirl9EN1Fd+ss0LAJv5Hm+FL4qT92JZqvRz1EFzgvBMbQ75gse586qx5AnLvKx79Wg2yP0Pfg3
pUrSo2Qg6eSNKharMLb1VcHBzXspKJras5gOPvfD5K5TKxdI5dvsU+/S6NCmjX3KbRVGnrYs9o6D
pltVTY1zGLHjfwR5GKFfqWHqhqDUg3yGFOSyo3EYrYoxtw5JnTWXdcdBOMAULOtxaE9ZXY2JJ7Le
XfiO8kP3z6ijajxBB0J7XVMek0PdFg3SnCgLR6/Dtzvcuo1wsqXlW9VpptCOsOSkiT8OHUuQJ2X6
TNQNKRe+G+q1HdfFuwFf8XFWS2J2qC9MDTXo+tMB4ey57STdCdhv6zRKWEiXLqzfDel7lnvT5JIQ
aXNhfe2Lsr8tLWtY0IhM67qONUVHQYH2wWmqsXPDtEg9dExV7bKY+mQ4lW1QBp5NiuhiJA4MMVKq
RdezlJ3i2sy0OK2GslrRoqVnIs0GD0zvF9GP13br+xecQH26/2HvW5vjxNV1fxGnuIOqTp2qA/TF
3XbbcRyPky+U7SQgCZAQkpD49efpzOy1VjKzZ2p/P1VTmdjpbhrQ5X2fG4vRDaDFkFadG23RZF4k
u7TQ00X2qfrspUNNFoLe7pbKcGggeF3QLpNVYJL0Fcy0qJJ4mA4CQEEVh6P+4KKJf1h6r3nNte4+
zb2fX5STY1zNzri6jZRkFcP3A+NaAnPDxHP9VqeuXB9IvPRDPW2WvbJRbhVInvEZD/iYKylt9IGA
RLiRsSpro8L2lNIpfV3K3N0y4P0WtENqcNBWV60JZnSkprvNy0DQaog4eVUBipqmRH3Gqowt80O+
5nyPhT7Pa0K34qgj0T9ApwNtx9qrT7GY5MEaFx2YtPmrStpPK/rkT9s8buVhlqmv2Dx23zwuyKHX
hTE7lIH+o1YkayuVzmBseaersLf2JidcHmbUoVHVFQv5RCZN3hInkyemWvFmN7t9MxjgjS1EfJdC
WHAIsVM0s5v1R9SXQZWtk70N1MK/bKGYDskQtVBmAU6+9D5MsZc5rEghoyXwoIznxwLETC2XiR14
ZtQnaLsSfH8bn6JwSvYsT5bPwOXmBzL16hj5gXwcR7Wdu4XNO1dgyUUbPNLLlIb6pEy6PkxLq55U
WabvCbdYHOLZ20vqR0weYFr3UaLN2alivaGrSwRwm3I6tPmYNmiPobAE7EFutkC1t23bqw9bXPaf
SkAnn+et1E/Y8LsjJltxt0WBhoYpp/uBtNktGO4oqfVIhqbc/JRgvKtpv3WBeOCA4B86J+RcQxkS
7tXK5s9Sm7RDc71tt4qk5gyhEgc6MIqnLtnIiDV7dLuk4OUxAudXW7ml96XtEiDzKvgatDE0aLc+
SzdKaj861LpNYQBpl7c8S2yhdyGiUAZdDUS2t2sguwegLMMlSP30PGj1ivd0AHpp9LyMqGCYKdjF
EQb5ZSYjeiJCxl9M0Jq1Hvo1vIPUx3yisbXzoY+HJK1JHxXntBWq3JNwnMhp7EvZgMdNt8qC725K
so1FxTZNbDUm7XQRAfj+sw/mAtc6D1etbmdiQfRETkXrzZTO433i0uBDMREq69ypXux6ItUj66gd
d6B8fX8eKRe0CdSUQYTYtlFwKOyybI++nJTpD9fSI2zI7PDwVI6rJtaOnzh6cjXUUYHKpc5G09o7
oCVsqRMTdU9rsQlfi3DIbyHXa6NmjVAinjUacf2cUXR/CuuIkjrLUTh1E2RFR6vz4pTFLpzY05b4
NraVd3NIzCnGYhfelCkYgcM8+Ek1vV0y85EEHWdQ4HQDUZUK2m7gdZAS95EmUM1UcZ8OH4SPgu2w
otFkdVjMcXi7EuamOlbA8e+KActpA4Hc1gggWycWa1rDf8dPOvBuYfeDD3KyJbj8U+jGBjjNyK8q
LRln473WKSt143OWDzEA9kVgPpSgN2sT+XjcpZEZ+lveg52txgkwb71pN09VMnoQP4Vh/DjRNBO7
DkThHaeASRvmqDsmHR5D1ORl2BeAxJiKbninJOhIkxW+ilew37mO9SXIiCvqkbXpUhUpTwDFAbN7
jmSgvlqC0iRR0scHIdoo2XW2j01co4TrA1GDm4cUba2KPn/0QSoKFGam9HSosZJqvECEAUWIFBah
ucx3vRxklXVz5MiOj0VU9DsZO5Fld1Fgc/MJZO7YHtlcpq+dtV+2re8+db380hGZsQptwvhxhbZj
15atOoTYPEIsErkC/VVs58HHw0Ul1Oxtr0gtZ7nJqoBMU1bjmI0f1TTkjVK5r0xJU6yvVo/vumu3
fSEG0Hida+/AMJZhHbllnZsNm036QJY++VhAQKQaaoH1YDxgwFTQw61fIyH5BzlPS7lbiqK7XcQk
Ppp50d3OuM62N0CNu6IKRkduRsHmJp7mYc/nNvs48TDaEd2LM2+z4C7mLj3HEqSl6BaQ1wRtURPH
LeISTGEOm4vjoYJ1cBibkNh52ckoFxfoB1d9I9XaVmRZQ1fPvGN1mi9WViQaW2hIIYg0N0uOk9t5
gNwftxZPAGzBe88HBn6tUZiUa7V5ri7Y5bH505wPDWWoL/AV2kfsOnRvCpLXZpL9M6Nd9AXIm9tD
tEMOIiTjvpAFewhYqGo75v1LOI2fBgYlWIfGbV/ELfss1liLKkuE+JyErTqZOGld1SrHypoCHD21
MsZJdyEQbupsjWY3uWdoS052jeg775PiC2+76IVHyXprwdw2mZzFTQLI+Bnge8yva5qTVcLC+S5v
2wR1KxbH6yBM31N+bYb9NF53bRcvb8KWAd0NOQURCjBZ5DdTNlFRL4o6Da5pEwALi5VFdTJgHany
gLLsbpBL/Nb3veZVPOA7VGwo+rLm+Nwa8BfGRO9ldjPmJi4a3UPIqVBr8e40SqF/k+ja+prLJAm/
YONdVUWCcrXHQPO80ZIFRzpn8aerbmAfbZabivpA3meZY2/GlhLbAzrPvTAt1FCizZJbUHfqLD1E
JZXqUNLcusXINx5rR+sFMKOtqB3cu9YecwWTEn2akUAxv1qwVrYCI2d3E7PJCSB1B8kUdRuKechG
vyEW2Lb7sej1OfXo36oA5YhuhnYOsl0wj9D8hpvNnvUyDJ8LaV3Nl2RphjCYw4tZi+gj2LWSQBWE
Gq7K9doPhxVF1Qmr37Tu3Nz3DKUcQekJFUcgLkm/RkFt2qsSz49hJndKWjgMoEjBIKrTfuxZyu2+
szmolJHXjKNIU7trG2vr1s80Rk2dTO32Mi1m4vexiNalQVfRcixpJBebrFVkusEfgjBmU3qfm6Qt
Kx7NNHkdIBsNptoGpWPtHoQZd+Ed70UuSI1u26WyMls/LqYusOFmvunBX5VDZaDmTn0zWd+O/OzL
Nk7CejFowOTDYIEOJZWDzJuYvTJypi9dx1PRNSumCmgUuHGSSVXWzSLX+w612nRjehOM35d5cTbb
9dA/jdMum8G1fWzDGNzLQUIopadG+TQI2QMzkuM+pAHkUoZByQwOwELmjtP/NgakCHEdFzb5hsje
ZS8ZWKb+4+9gbSCvhIMeyBUajaPWyTM8dlfqHnqBKw+CebgVX7u0DV1+gK56w3ybo4XQz0aufdBX
UwmgK0Bn27I1xxaB5Vg/mx6AQnmrUVC6S8hI6NPadIuZ+WEDu4W7hS2PCfaWlGayY5MN2vjpnBic
3lZRAZXFUkP0koztx0Rnkua7HEJVmpxCY2YvoEOiGjUOeodu3ktZMqzHgRYNhwrpLoaYC6W7JFgx
PaEoosr0QHUxei+BwlogqbSGpMoMa7rrJpfSYSdXKG4IsINJlLcbSr9y1wZD3oIFsy2RporSmaS7
wm9JegDvNz7L0gyfAqhrdBULmM+q1GDu7KA2Gb+GE0eVBfV7r/hO5AvpG6ugU3HVFs8gH7fc+B8q
+xOhnX0AWGqPwIHprQjbpOZxbu5Y5P24k8kIsZYlIIJlMHxkxK3FzYwSrqiSSfq0ctPKp4PSIVSM
rpTrBHOO5V/lFrYcS2s6tlWOfdQ0Otn840KD1aFACIYdKlB0iC2TWXZQearHph1L9xZsrfOyirp1
jh5LTnnWrAj7fldIcFfVwixag2kLLLoRxaJ+h3JCLUfTZ9x+7QJ3RVxQUcdTvfG+28OnZdtgP5qo
hDgnnslUt2EqxC714XKMFlF8HuyQRktdtHEnagCKNEOHWvjlMpZ5aJo4zIx+gfQBsgloWKGyq6Hp
mC0KpCiGrgjg1qVD5z1W6Yw6/M6BcHPVmvBiV/B8OAXdIiBlNxnMFdDWyRHSjdibpSmnjICSCnR/
gG8BN6ZwXVAl0NYdZznMrDYAzN42CBYwNlrywQShwHlucp9H0j143OwmJW1Jdgzaim8BxEsAD5ns
bgMsw8sXNJdr/6Fgo7pWXUlMj6hg8pNKi4y+YYlM/CGxKXsUa9LeQSbZfe1UhCtfrpuDXK01QEa2
jbpK0nD9VLrMPKxq6HEKsLGBHS5GgdW0GGFW4Bl5jAAfFg1hYr2JAFrQZoU25rc1SeEjzPiSHqeU
McgTVfZxbjux1/EUvuRqiSpSQIfYq2GDQn/ZfAXLkb/AUxnTJjaLhalrmCCQJ9QSe9PlCuq0Zdog
B+3a1eHrkuEqjUA3XMup8PEeDBF41jCBsbDpbGKx9AbwO9BKywLywqRbZhQFk1/uEiPNbRdHtmzC
rJPFHkII+bS6QkN1rCecJdQAxZdU9WVXjSjA7+fgWvEuSCqZKtTUnlY5bwnkKHymfYMNnUF5Bbjk
YRuBAFRbLmW+4xYCuyYJR7rbZof3dBnkdJCNjLKxify+Lv20i9vF1avO/OcCq4U9Oz0p2QyzLR+X
TGmDw2XZjIaAAgUaY3GXDG18LvuBF5AJtX6sVNSScxD08ZsfKD+5QC4P0OqxGhqw+BWuGDOBZyiI
r2m2MFUXa0p9Y1bPlmpQpW53pqflgPVXJcOZRbHP9jpfs+eg7aW7ALniCcAAMfpqkGP0mRIoHqoR
QoyLgMIk3BVr5tEUkBiuhrkNs3E3Rqx/4plTa419E1Ud6vOmT9RcXq9bfr8mK2DoJBbtpRzG5GWG
yqKrrBk+J8soXpQWosLzWoA9QlEJoVRnMeQH9bkL1rBDbeWCOkDlcacM7D0LcJcvU2eCG8UwqRtF
eXGvjRYnnc3weqiC3wIXKI5BG5bPQIxpgWHQ5W8y3pKdS8Pl0Sof33A84yCumS3Xa7UWjpDOTIB4
imUpj0vST3mzkQCF00iJO0xZbIdHuGVpowBuNQpDPa3nJDM7lC/RefKihzZwjV761rsX0uqokosJ
YZ3M+G4sh/Y7ZMVhk2ap/lSi3D9EaRu9CSjQX0K8JasChwsHyf8LPDflnQPJf5BWY9aV5hUCZf0g
TejbqtQijDAPtgfSBRwVTZSOB+wHakKbsSRNWUCcgnffrnOsfmMAO5rSoVGZ4SneKtdH4jkoh/Qj
65N0rFOg+jdSThGoMCgteZK8ewP0X+24BB6k3rBB8dE24MDhYnpBRytG+ajSRaTZvWb9jFV+Qd4Z
tElqhv8ZIgHn2TiDawDhKO5TDymNP6wxvBpxk4jQ6f4mNP3IthsIub3+1FK3Zu/ZlAp+ZKIcdVq3
qQp10JQ2S1eFxYtDzQJOC/oIRiKahw2Ed9GGsrEMPa0Vz1Xobox3QDGrPHbZPk2ntfyST5PGojJL
PrgB61jWh1mDOg86hSbweddB0JJCYwU5Msp4qKo8vNCYNJCxpxmkoL0U38I58MXSgNCEUG+3yNXz
Howl7TjUQrJrryJyjMEZNEjHui2cP9ik1GhhaOJypZ5FubaWNSBiS/R9sAxRxy6MicWIZlmR/Rft
QpmYZX4zfLORr/Apkvp6FSlKsmqTPVaGYwubJCM1EOvrmaR5F5Lh0HfOFvNvJui2OKtoW3L8G7Tw
Re7OgV7QMJ+ZX9ohr11IysLu/4Ge+9kgAvIPBmo83xQ1JljpPPvV3zSF6DmYk+Q9ZHCR/MF6xznP
QD+pZOyg9lxLO411OKYqLqpCDTAiVQN4lKXWyeSKT+wH0fX33+tndhlfqwBPD7sqkjVAHoIr+pkz
pJmHNamjxVcu5NXbNP4u/Bg5GTAQAwG67B+Iyp85+esRYePG1bh6h0H5XiMG/pPvBWhY6hB+iW/j
70e0v6tqkmxSoOaXok8NRHA2dAEsH5SBrPz9VvyRn/DwOyP6ew7Au5Bw1nS9/uXH//MkRvz3v6/v
+ddrfkQl/PsnPN9GiUV813/7qsM3cU2pWH590U+fjKP/8e2uGQo//fCnOIf/JrDh8dtiBv3f/ONP
aQ4/xVn8lOYAnxku9r+0AH/Kc/jPALa/eOMfgQ7IZohgVIuuOZsIjyP/DnQI8E8lgb8EvBWikAqM
tT/yHBABgndcn5sNvg6KlKsHDnzyNdIBEXQR9AbRNRUev/6vM/zpNnbfxB8//xTnEP4iQAHnXV5H
FAzgV5L/T374WcG0OxIijkGxAADwvfhI0HFTmOXIuIOE8gVUlr0bAkkrNGcvQ5cFN+FaXGJhgCqO
W88baIrHDwRI4MNgwuesDTtaXevOvUjXstlMkNwo+KHqFGK7PfMORsuluEgIpqrYRQ/MreqVJONd
vg53SbAeWi3bRquMwIU9ZhBWmRIUJP1uQkMv4xW5mQuJzWgCqhEGJfacLF4rGm5nNC8PebQkFVHr
K/gXV2UcTXUKpktp+n0ZGG/GBBarQpSXInEwKRQo9rrpO+HT3RrZxxYbcIXKCMJEfmf89pAyfw47
vEox+K17+uolmjN4t94zzU+ATd5FkaPcWPZiaOF7Hvvkt3aGH0uVOVR5C9mJpQVBHpSXSCcv3A6v
RbhF+7BbH0PF765XQI+mbFI+fGdQT9YIiGD7ZPCiSUbg9KYroCpbLbD69bGcXF6Xcd7dqIG8ry0n
h6hPj13nz9zE4mbDw99rSMVwYcKwTjN6intgm467p7z3j6tMX/qEnzo3vKqZvYotuxSoovIqT5dd
ihNCJfddaP+QDrhXPtF7kOSAS1J+2lLTVthcx2qKOzSpAhcKEQ4teAWl4SkK+x3lBEbpwIqzxhaz
64LrtezHV6C+0JX7DSr9FfD39VgSFSOQl+1hXcIHHa8H9CPnqOxQXdnwLAsR1Jb335MBL8siegee
7Rzj5hxLAQSbgY6tROqftxaOq0HnAPigfG74ggNZWjLQtynIjoydhId/MZ0hSMzcE5CYxvlprcHv
6KYVeGI3sKPdELv3UmxnG3e0Zj10tnwuXqgL38o5uSdgaep8RSEf6+MG3ug4O/u0zdmRUgl0TSXH
DtBSFYQlrKAa/aQx2zkHgbBbV9xP+GiTEwHBtXPbtVqIxwSFW/gM8+47SVaNyAGUVrobTlFhn2Zl
nqCQ/T4iEQH6ZqEbM7onCKfQklEt9wM69N2WB30dRZTWP657NMECRNIXMU9sDzXDBWx0sdfX9+E8
KwSmYCgm+QstlD/mDsMxiNxFxoH8Av8LqQvW+wY8gYU5CMNucF1b+znNak+0Pc6Ft6dZZPZmGfPy
BqrU4J73ftjNmxzvp0D6fdgPFqTMvNRxMCTvOlq+ICwiv40gaAYS58BWpihoAfg3ZJwTSJW29RUG
XRVU6DBhY2LpPD0jAOJ5dEFumi0FLIM+idauBy078S8q8Rae7WHnegjKtoQ2Unu1m1PUmw18VjkD
vqO6Uyk0q/JivgxB/zCJVOzWIH0GTtwBx8oyiHCzVzd59T5B4oJZyXrApnNVFp5V0DHnUDGMaNWB
yzxEOtMo6zH8Nxa/C0Dj1TKPsuptCMIojvZJIXDfPKaA2TAM5zYKGwe78j0kluYAyVJbQXPzUgT5
BYDBetNa9R3l/jnNOZ6g8a9N5y/W8aug7T9kTFjFSVwQxHlg6hdQE/4ieKMsB3qwcnGE7+lq9p1h
7CzdhWbz3dZCI/H3R/u5AMp+HO2aa4O8IajPgF38XI6QdDVT7ovp2GGqN1PET2Dp+ipHHf0PR7qW
Ur+cV5JkMJDC54tMzh+713+KUYvCJayV4hhr/kqurOV1OWbR6utkqRZxg7+F/1B2/iyA/XF2Ceyn
oFHwlL/r/38+uy5BjkC5tNPRw/YFVYh9gksRmRFJelzhrQBmg2V/2M5qwer29xc2+dnD+cexUeoC
no2Q+PGrzk7C6oAGv5yOy6iShomxfPAtmEAsF2dgjPwYEve+Akvd89XCAmcXzFsCAlj1/r3PYT6d
trPpgEJsSXYkZERSh1G7uFzPa47lu8xjWXMwRbNgd1Ou9iMsrW7snsOsH5vcpRdTDlD4CEEOWSbk
Z+ALeZ2WWB7+/kz/YggleCIYcqlQ2UKr/MsQigcKSwDYlGMfL3uYWh5Csj2MG5D5fzjOX13RNEqu
pRWSS+A4//lukjWCa628jlUypDeLA9wVUeSnACOoppywZin5ne6i8cNg/UOhw/FD32EPTbfu+2yx
Ll9LFcZRQESxO8P9CWJqNU+gUS8Q4R76Ess9QN2x7ro+P8wudi9dFvsDuhMJc5CnZxOq5REA/LNT
2PZNTNOTpiX0drkW53Si31uaQcXEAQwoV4qDC9j3ViDCojP7TaP7gyDi2Pvs2PdwEXXjBm+8dGde
XI38ZntAqBVkJjE+m5TBF5VxXxcRaqy/v5B/scJAAIpYcSiyC3i6f7lhiBkRcxok03Fb4StFOeGw
smUyzqsAKsS/P9afJKDXdLNrgHIJgyDJ4l/aHQQbIAgJ2oEjkNjHdKGnUfzTgvljJv2ysqCpQlrb
9U8Sl78cg/Yzh/IsnI6CWLlfqIvrtN3erys9Bcl+0Ko98Tg9kiC+ADPtd8UEBNa1vy2MvZW5nap4
tAqiNJYcLcMmDr0YeGgPS2jUfb+maO2KlvLjkORbxbJkrUy4LbcD4H9wX59KjV/Dad7dpB7N+JCh
bkEUkK5ngiSEWMV9lZA5PhgnAU/H9Hs2YQjOlN9Zd9UYdL4uc4YCNYL9PIskOICeIldFP4Jw6AEY
bXgCwt/tMOlfzFjcC7TjQMfRgWbxzxNpiqFyFX6cjtGARsH2I60pLOZVHHCcc48rQFFuNYMvL2OW
w3i+qLBCMAkwHIzllk+7IJ/gC2+vlqg8Eo3pw5cVEA6kX8VWcYusBlOAlG2zyzWboMkUViJoKgT8
mP4ZiTHv2wL3TEE/QkmDqgocSq0Cd+B9+OxRiFUS4CIkQOuByPWxg4ytYgrjM5VY+JbcwjYbpFDQ
t4iWibPtGWIPi8ch/d1F+otJ8seTYa8P7UL8w8/XaO3mAtpMOx3XcmpQ4jg4i/B10tCAwun+4Y5A
yY6P+2UMl9iFsawhf6f805yE0x5S+tRMRxUvE9iaRTRAvE4tdipw5RRmWwzJzaNBsjGWKcZQAXbD
HfBSEDqizSsxEYmIKzvvSL6NcCaBAJp8+bbw6Daw5T0stkvdE1T7bhIJDHnLO2C1RzcgHKm4bsYY
Zl3CX9v1WqWugDq38G42E8QaAgk7VO+shodR45b+aC+31CUNzfBCovgpD67gqFztXrYG0PwG4M6V
7uFHE9ROCOdZNRenyaxPVKORLHln6m1Gq5dtK5SnHUDVlEAmaZ9iHj0AzjwlCaq1qDANnbhvrn8J
RvymBctat9LYfZSqZXedRovLLqJYn+D7RwORcbjNchnUw4xqCYkJQEc5RE4Sr1ZB9jIzJBsgDGq+
JZl7Vxo+SYMLzAZ6RxP0LMShFEfI3wvr7SOYiryG+wFe5PEUWHbaRrDAqsME1no4oSk+jC12FtBl
GJiYHfmq74Yo+9Iv63TiUXaxi22SWPn62hgBeIWZflbijNiRy6DTl1gBbf+HkfsX0xu1DrJgEZqF
EfVrGMvgEzbHaTYel8K/T4t9XELsexZtVpthWl/rrx+ttkCuwB4yK+yH1zk/9Xrv12WFZRxvg0a/
4XpiO8IJwFWY1JpBd2Cp4nLaEWf8cYiWAA0aHxFQk9LdPA3dOxK5yJ1UIBa3Dvui3npyi6QJVPlF
cokDrDFM+2cIUKGIUoi0yENqateBiIdF5WI6NIbYD/tE4IbAk3dTMPOkLVZQFetHVaIlJWa4s8Y8
ppmhBzHkbkcVT5oZ2Q5Qjz0x0IXNCDlUlQn/ni8gxqDAeoTXgR3h1r5YbCJoMs1TkruHazWvi//a
X/8/wvaXEeL/zj2NwhAl278W2T8BbP93eH17/feziq4hpL+/5Q9orcQjueFZQxwVjD4/gLL/ykoN
yhKPlo1iPHwPXVGEP1H7/QGuIVAeDyPK0DJh+cxz+Nb+Ba4l4f+KY+Bh0DnnKMTBrPxPALZfSxl8
ytXhdUX/EEnzJ6yYRTJOlyQNUEdg86ko89vRkHR5+o9r8hf936+z93qYAlwkIERMXUynnzeeLYKY
G3LZ4AhLWPSEbBKQhCYs78cVOXf/w0oQx0LeG2I04wReSLgEfz4W7gV88DZpjz4S5D7MsYsCu4e8
egvdg8xH+o9dUfTn00PUeB4B8gQAjsyz60b4H22g40s2R4VqjxTNNoSss9C3kHx3ENRCxJqBzlvJ
cwi/WrwP0f1ASzUg2/KQQ6U1HeYM20ZmbYoSzE2gvBhVRyJcQCHDV+HbBGsTxKELOYBNJof1utyO
uY9r+OKnE2hEtAYcNcMQKP0p0vl0Qgic3CObkl5ar+kl7RB52CTd1B/8DJKPdguidvQyfojhtP4G
C8X23PNUPReyuwuNp7u1GKbaQJ573OKE36VpnJd1zxLzIV7M+H1LNnG/JSv7FIeUVVPYDvts7ifQ
r6OtjZjWYyhaZNdhMzyUNoTHDGFXu6iHXmzQyXIuIi0uEAmg0gLh9hoOXXAc8qsAUAXrcfZgmqrU
kRZQYhCL96VEOC4KAAcx+dabKpxXsNSqTPfhEqvPlAeobRvXqwLbQeFX+PE/o2zP/HLbT5Lti6mA
GmJF3RHUYY940CpMxunNqEJ+Zsgx+Y0BUn4k4JT6+oqIfmUlgnkqGPgLGAOAtXB4i6jbK1uCi4Vl
sn/j/VBmNbTsw304oGAGZtiJ28Ks5uyhCXou/QasraUKksKrtJ9tEOOnELXdw0r/2Dsa1q1j/rGH
T323RKH6jBAquxcu1PvS5kEGTCofv6px7A/91L97xWTTwQR87kgJx0u0oSHeLbg4/dQOd/Mwbr8h
TDT4kCC88jbcYDivFhdx6CFtCNyRsjasAgFndU6zmxa4CbipadklnvLbkHXma7fk+o1Hng27rdty
lMOakhMuwYLcnPx91kO9QkR3mYYQgqdi+Bom2GRynp7bQLuK8+4TWcDYzq0cDoEswRFChQmqep0Q
b5GGNYJ88qqQ+swClUKnpdEj5GHJXlE4tnhx8SVpTdJABOahZc/nx3Yd4tu8Xx4yt65RhWYsxdDG
7AGcbpFAm8K8FNlvbiyCfaYCfYfYsu3t2gXUuLPZm4Tz4R7UPYydwDUfZ4TsoEYqH2HipzuTbS+B
UdjAtz7exX5bUAJu224l+fpxmoipu4jYvR/TD9M6/lYkrYiPFOpPmwIKtYAzppzCZtRi3xZNbmAL
GypfyphVG6Q7De9GjlCI2Hhe+2HOt9tyHby7GUiIZN+6hzA6rNoA1OUzX1YEf8BCaJa1w4UQc2O8
XdhTiniOTg8VogdKuz4VXvc7Ei1F12QQCUIy3cLAWWVzmFdEl9N0WC3cdi8uSBGEVHgeQxtZAr9u
6BD4cr+wBTAnYlc0UjH4unWPFo0aIpMktd0lB7CL4AaYy9aHDtrKEiBwPi/9mbRA0aDsatfscyyh
uIdzdGoDgMfKkfiZIXYh+3/snddy5Mi5dV/lvAAm4M3lKZQnWfSubzLYDh7IhEsAT/8vcDRxZlq/
NKF7KRQTIfWQrGahMj+z99p7tIVe8D2YkBVi9IHpcy5mMK/tY1HhDmTVH3XFu+HJ4pE9THZozZpj
uKkCilCzL18CMRsrh8AW80YPvnP2prExN3oZ9bDxjJRpT++gm7SpcK2JKbtdGWaAHIfmdFstkfVk
pw1tQKfW/zsQvnic50F/8+0azWFt1XKPyto5NSUetc3gItArBuYtzK3qM+v3aMeKY6njSgm0XMhE
myvluujBgzGw9p+dS9lmKAMl1VrdmeG0wTvFLkCI6Ava/CpWvVE/0gAKFK+1MSB3GXV1Pzmu/OEy
Fr3mhWTJno69QUEaVcsWqkuZ7loggCd8NdFt6WX+R1khroGNNIIU7ILq3tBFgCcHYkwdQ0rkzzyj
r37idyhfHLOf7soi90GbLVXzmFQpDqaOHZ3F4VEwpYag/HsZ/t8q8G+qQPoOxrD/ugqMP4ChI1PN
MEr/X+34+1f9oxBkVUpUNi0Qq1IbkrTHN/wdmm8w5vnNNbG2s0f9RJdSP/xpy2rh4Q0ZZMM//6wR
/7FldUDtMwhm6GWyImX09R8Vgr8266tH3GIDvKIMqDlppf5aw/RA2KQahulSaweKtmZYsWkckFdx
EejxnitpPufTWBc70yz6975xx+fC7Sb4HVGtXv/02/v/1IvWXxUFvzvWAcOvWgZzXRr8UlHxAZVF
lA7jxVa1dUmKpWaJETQIuqexh0A1and4D0ZJkdRWYa9ioBZIgQBkBS7lVlB/j/revOV7pGxLytJ6
BgQQWofZ98QPCz7X9DdT+c+h35+GHZ8eewiHLDo46ahxfxlAuhnSdAAy/QUCXZIwq17K59FFNbTv
g7nxQFFPVr7NAs6jJfCRxs2F6RyY0c3sh8am/55OXWfFmSG9LVakBjVslXLVBkxMQVM1eXpXDDiL
ELh2WzYR0UuXqiuYex7dYmf4N1mbjtXh378P//w2oCUxA94If1UH/DrpDGYDAassuwuzheilSULL
3riFzaMh62G601MbPUphlW///sf+Uk+b2FBoh6ipkdas/1hf1p/qacwOiSu7pL7U4WJdIIoNFwzc
MNpE+vLvf9LaePz5XVt/EpMwxCsIjaJgDTn/80+SNUQahbfqgl3X/QAp2Zas98PZ3hQy3ZkK2FXs
mHPYxBgxdfV3D836UPz1x/Og2EyQ1y6P0+GXHw/QIEM2Q6EeqMIDTc7yryjX1wDmrtshAG02s8lb
f9Cl0pgxiyb4gYIcQmE0u9eT77RmTB2OuyvHYf3stNKmggrn+Yc0Rrk1DWxnsYcFsz0Sw7MMf9Nq
/dr48EYBr+DYQDcCShUF0F9/faY/eLXnCePGGkT1kSGcTDaWwYjF3Tgz9OezTrPiK1INvLaLAv6E
qCuLkaEGP3uqrSae0yRAgpePPzKmMd9HT6bB3+weGcv/+ltmYMRDtGbIAsv0gl86Qr8NM7PFfnzD
FleKKNz2UbocVh5mtO+p3wAWKfN+rGZv2GA3CTAu1Ac6C3koXcmcsFTVgyT9g3FpqZNXnVfNae5Y
lUtPyWd8kuFWQDSi88nzDLStgzRW5F190dLoENKiuUyoJvMNim/UYDbD6SN+uvLBzpO7BH/ktCkH
VsLM7556Khtn67Pp31jZbHM2uMOybEwd5tdl6oXvwsS9kyLKuV6Qv0U0LCkqRh667GSELeJYzUB1
a2nP2C759E12eFEHcEooh6s+oKxQw4k0CftJpeSkHERgWNkGlYz4GgFAxcJSK+PLUOGjlrJDIoqh
9mSpqPyejdLnc+9UxWMWiSnYjGgHz61oh3jm94Ca045u8YtNOzSLam9ZkzXuSpbBGDY1sMiYkZfY
VZ3T4oqJblOBUXgL9qo/ctXYSB4ARqDtDMq3qTLTK7uN5KOHI+EwRLlh7zu/Wj5Cv2l3nTnly34s
wmRvIKr8wFqlf4LAkF68YERna57YY7Kf+rzhw6H1bk7GIdy3jUgZ9znVseZfBRLkthTuIw7qTc7S
xEAXr6kdG29aNm5fitihpKsQ7Be7ZMXJ3GvHcrcZa4OSUbWr+r3T66g7TE4wXfsIyEsBBEf1VbXB
jYfZ8XsqUvZe7502plU8HrUc5c03e67y3mnxsgyDNC990cOUwJyglgP4jF7AIUC3scntsnk0oeef
8tlxhnjgPWBfj68SAX2Kt3VbC1avwNwKrXZ+oRMzbsveErcpDQHO8mIOdLqdpzLqr/2ud3iitGis
TscDd+EehUYubkc+On4Sq1DSUVsOuPx9XWZttEF0ieR+N+FOo8qN0HptZgHDC9iIgPCXRiQ/7HUZ
lHShgqpg79Ws/uJw8Tgxa7vA1V2lrVFiV5+T7g43BGysJsnCn8YwBpm5NRu7B74QDuHFwwEqzrUT
9IGXx/XUqWU+dianG2bFJA3Am3XjovZR29XZfi79aj6aXVfJmE0mu9Bg8uby0AI3Ze3iu/arIavF
2mIHKlgaF5Vp3GKPM3DD93X9mldVVJ2cNurLXZH2/sMy0Fvsc6wU1lWq046mP0jttD+IdpT1I5ex
c0bZahf7gXl7vWv6Mll2oTUtCFLzWeqbKoSfsDP4qLSQOazh3JKOVG4T4STDNoCEI9kLddQnNdk3
yw9mHpGPf67HWwjmOVUny8wQSWXYKGLgFQhQsiYTKNNEgSpatzKCA6tzN3aAdy0I0fPFuGLq4u4t
KXCQB2kUyJ1FeEVzSjNLJ7siclOw8vx7jDHogXl8EqBGk86YIuNXYxGLXnuGOMjnyL5YC2ODbBOO
rFCf5lLbw8WXEVKbGl3zjTfUXEkJ2lW+IMJE5eyB8lr1O064Oj0rQKXTvtPekl3BBe+fXOSwH94k
MMSEFg8vgEI4J7vOXzJePGQPeDAOQPQYafAuA0r7XtLg25s8ycdHZLv6q2xT1paBTsQuJGUHj24o
+D5e2YAlrtvRuuA9dNz7rvesJ6vHYbbRPuTjuAfmOu1Gu8qzY4uFEyt1gGflNjOC6KU21fpw5rnq
DkHZMVmYZrcPY+ZJvDeprnlhDZ5764obLHpBXM3TXXFKtlvWalNz6rtI2Hd5C1XhgZVB5J4mN9fD
TT/1a/GZztMdmxrG942u+NFNsyzMSuyqXwADBOtffn3pmvOJ14Wx4OJ6NX+LQUEw3KRFUyxxVIx8
dGSZFNl9DbMX0+xAVZDwZ5ypdl+nt8pyZ9YzjkxN3m668OGmMlJ8I5k5KGyi8NOc3TwqOCr8b5pY
/kYcIJjk1jq5r6sXbHPRGVJWFm7A3hY8F7iPP3SNBwwvG2Mpp5/M7iqhzM2vGgm/6THktjh0tWld
VJSod1IYUCWlbprZ5yZMouGKmA08C3MbKMytALoOEklRsVq3529FWXh309Bh61Gk9BSv2q+S7ohd
tvoJ1nM9QzJVplv6gNBB1Dmn3Z5JbfRqmKLaV1omzPVcjrm51elDBvXmCk9i7m09NtHwBkvkZKx8
7egFEeSYoJer+ZgshnCik1s3lvpRcSDP59DikdpBOuAZyT0Mdnssd+OOS0arK6sdbD8WUdmP3LTO
aFJ6q/xLG4GRMWbK9PMS9a31HazJ3BHmhRgOaoLNt5oqa4VhaKhQJ8nbomMDwT747HHsb6Y5wEy2
LqrCoDu6FaJ2NAor5AY/crccZFk0DVqXyb02egxbu1TV1XiVwH9O49DrqvSJSqT7bsIvgnQTZN24
KdjEYRPSY6i4BWb1WCbKyt6sZnHCkaW2UczPssdLzzcDALFLoW8nZ0NI/TVNTGOEudv5xSmDqnU/
dYZYDi0e6myXLQMPaWb3uXM3FSXiy8qXq1FbjqZ/46LknGIWcbrbaXzlSETCOlsdpUHF2dF15c6a
nKndjiUDisMCOp2X6k5JsJ0FJjQ2nNiiX7HOWE+IGHnWuOmiF571qrurI3RLqE9kBHW0SjG4T8M7
WGkdWswWx+DZw8mttxq2lQtqowzHByW6CPFswhO9k5nDu0njME/XmcNa9jpoZercQSUo/ROMd/yG
2TQZyU3RGlJvqw5754ZqbGC1WTIq37RwXPddGhYp2CPTPKEv5HM/s5zJiNZIg99X8f+dpPzNJMUi
WOxPLdo/79NIv2nqjz+PUX7/kj/GKGb0m8mwBJ56QL31ud75Y4zChIXsMv93XCEiduQNf+zTAvZp
fNXvg5K/iNUdcglBhqEaof0iFiP8T9Zptv2LOg8fCf0Fujz6OiY+FE9/7YgqhXlqKnwNO1yCBaOi
1X1VItPy/MbkLB1DwnhyFfTLcCiAY1fmK3ArTDAFF0L3ZFduv7RAdhwg7GULY0rnDCGJ9gkfMx9z
oI+AOa8ziztCT7j9XQKlKtQ10XzMDa2R3eLTQvpzwnJbdSPGPMxwvbypyzmvGUpmLAaiUNbXHtaV
M+up0TzlmT/fzK4QT7mjJDQv/83omvGgmzFYMw3IHfByeZ1XeHyqfGK+6HmF/ZT6GWPJLGUATFWw
XqFElkQ7jadcb8t2Yf3ls8t+WHBMf5jSZrJKpuN4Q0gZZxIFFrPddlxPnMhJzPJQT2N5mEaybra0
rNmJO0IF6Ib7MY+72WS1YBg0xL6ce+RPxThsjDXWKq3c4ihFq/f50qLUwVjON8aDKSasL2K8tT1R
v/d6th40uYHjAQUuWQBdx8w9gbLBjiKZl01XVO0299T41rcIt8WCbD5uEyWn09TAVsXh6/EXxZ09
2G9E0ylSCKySNtFv4YUU485PpLI2ndVea6IUVtoX8DaKWIYlWaG9k89E9yXCXnBtf/YN2WcPkX72
E+PaWpArQ5eh6Dfsz87DWZsQ/7MfGfM+AOS7dineZ8eC1JbuhVaQZAx6mCNE23QLAIM+x15bHr02
P2j86INQhdMTASygP7LWVgndl/mxwCrdFx6fxv26ptpR2s8f1TqDpMyuaLqaST5adZtekfFQvjVr
cybM0dKxNJKeYBIukq3dBrcwpWno1taOMQogffxadHzmZ/eXJKXaz2MycQO10e20tolqbRiHtXVM
P7vIZm0oiTvxwJSkA2slCvETUFX71K9NKCGk4gufBjpTohOir6Ia6VfpvsfikPTKfhJlNpx0WwV7
GBF0uVEtukdspd/MtQUe12aYiDr6Yj4B2akJaGDj+bNzTtYmuvJL91ysjfW6nj2M3apS9brFsrbe
2oR3n/14R2cOQK29qNBcvpZ9JbYU1PPLkMnqKD67esMw6fDl2uyPa9s/N1N9UR5ZC5v+cy5gj5mI
vXVYYKWiefYT1W+0EdUnCD/Ja88KD4tvL8qHYh06dAvsKXAph76B8NgGwmUR4hbmvZcqGu7P2UVT
u4iNQk9Y4urTmD94vbzlYo3ols3yBzfqfGJz3KBSh8QxTnO0qUX/LafboPHQOvbAshzXOAe4HfbH
pOdXgOJeXBdJNG2j0Q7aYovDk/eRZkKlcvDxQ9Ct8WPhiQ9z+/tA6b+34t/eih6jv3+9X/hf0oDq
7qP767W4fs0fMpOIQHTPN5lxAeT7i4Mrcn/zLXxdPhO6z70DGpA/rkX/N9YRTHddZqB0+qu964/t
gvMbFxhbCrSuyFDWIN3/wMflhdy9f550Ep/Ff531arY8758DGknysXmsB/fklSEoOA/4bVv342Eh
OutM+UpRbDQ4Shqt5+8wFoNrr3DBlYSWpR+aZgDn3Enjg4EDoBDPjS5sBJwnn4Fbwo3gk6TbucEF
m0f3MOdj9lR1HjDDYcxOVeJbXxopiAnIg/zMsmFHVKT6yoY1P07MzBjZ5UyyN90gl28knhhxJhIA
kGIq7EfouMUZV3R9JQKnPAzI+h0M6zeNh/mDiQxG2rxKz9bY0dJlFaORyvCdrW0kwZmUA+h/opxu
GxmWVPphdD13yZhvcKja95MxRAAmC/PGmjOoYoDcx83YOGpvB9wsVmMnb2vzfqGev7MmQBXCtp4g
KDRby8feXysANYghpPOTYes635sRTFhjbcdt1fZAWi2X3TGdt+N6QARaTsqDV5ryu+aO3jstOTkq
o7Ovh6Z4Vm5ORzeVbn6Q1ZQfIwacW+1q8EfBbNFY28NrE2YCn3mq7/smW75Fs57fYHs49wlkySOk
rvbiO/l07/n8ckywBnvAS8MVPBP1tXKGaQtiJtjLsRwPgVXw10imiX1CXSJF/Bxvu8N3I3JWpS4G
ikheEXrLsNKYdgMxT+SGNPW288RNVciKaadxAglQbHFkI34YW3VQavR+JpAZkC32GdQypIyEo4iT
TQzqnbUEC7ebkRfnFFuwsXOWfLiS7py/JHMWvQfKJ2wu8yVwJEQActTqKRJudrOYvnnDHh3SC4qB
7JXsre46H8zy0W1cecCsbkcbTRbT0ZvKIN8glXfulznIbpLEXfZzENBDIYkIHmjhLC6yXoUMEp1x
xYKad1HLs9IkvS/Qp7rltwFc80UQLH2Eg+lc+T2Cikr6YGDCIHtT5Ohc6kR691jql+PE0OFCS+dc
2dpb2fxNcksKR/eUL04Ug6ctT5UxnGQtVmRV7YVs1KT9XkeWf6MSlybQKuUxz0uwHhUIp712U++2
lPrKTrXL46jao2H2ABOS/iMd8JsDdyusnS1F8KEc/cNTU3VKZgnYbq68U6OEuw8YJ24x4Ngvjlt8
m7Ujk9hIXPs9COunZnSWl66TMzCQ2rxvUt+vMS6SIUFCGBCriLnLJR3xn8SaqIYPGtj8LkgKhe/b
caJv+LzTQz3yRcmSlc/M9qt4dAxKmLGorvKEN1E7DuXjAHwsJIjkMXC6HvwNsqhNX1hPfVOfuMH8
cwODoIZXHqOaqNC74r68dyyrfPBEefRn3Z99sdQn7P9Y1SU6z4HDks1nlJ0CJjZ7YEhqG3SoX1AD
5w+ICdwfC3Ch2CnyNF5SBLUwX4o3AMLTc1BL417aVRPzhgYEWqQFpEgAJ3dGOzFJ9dWVQmCUx1G0
9/q8OogO1CDGqhJ03v0oxPhmCMTmhe9Y97lJ+ktNuF8Xl9ocL7U5tt+cHrYK0p4tXLLgAI+JQVhp
DQbFlxO+sYVUjO/NpcwgAcwNgRBzcrt0TXEwpp7h3zx7bD7GyV9t9iQ2JAQcD/XS0UI0A/7PKBqf
k2VGJVgWEbwOamOOuS4rNyjVzSuqX3kz14L8HMt4y+2iDTdJQjWUlRFKDV+hAGprPy6N7BUZjXkq
TUAa1JVqY+dF87UkjORKNGl074GjOXWdN1UbkJH9fdYbBWzjOvbofz78PJgOOa3enclKoI8lqLHL
GDZmHIpqKTekyPg74JvRS8StcVlg7r4iFcuuq2X8EhG1d+RGXGJQIOOlQ+PLo6Tz6y73yUWZjei6
Gtz2rs+FuslNrV4MkZVQ3yq5Y3Se7K0InNTCAhTjlXJeC+Z8R5/d+a4VYbNPp9z+QVD4cKOJbv5w
HbVeLuA+39KqzJ6JcxvLDbKhaO/kUXIAcQWyaE6YF1kivcMvySFO/7wZEzU9mgO/+jr1lu0893LX
TXaIwnqFA05lk946Qa550CjIsQ14wFbNYTnMiTMcaphqpyJa5HM5wDe2ZL4jbW65Kxj27+RIojjh
juYCdsdgT+cl095XzXixxsQ+R1ZSfIGbUWw1mr/NaHHd4tKbrogrlkfWgaTlFaqN3gvfz7ZVrc23
UiB85GRKT6K3t7Pte3fLkBvfpBuYZ0lc6R4iX3drZXV58lyDYBeSPu7LWYfPiQ7F3jKV+ZiOGVin
MRAGJETD3zs0DJd2Vl9rODnfzGXg+B/afoHfMrkJOxdtYSFDo2R3xpVXm6t/oAYmR15Ho4nS21j1
ACC3KjLzfu0euPvzPHkaPAoRfOLAKOPaifp7lajy2KR8pDeTDArsCF0L2IktvfoZQW48jWXKynvS
xnUGGBLrW3U3su449t7w7rUeOsVmhewwqBq+Fr3/DiPzwxTDz6Bc3onrfagteC3ERiHPd1R1auH2
7FqVPdkqkWeWncHTKAv7pch1/Y2twPTaCr5wrJlmf/jZTJ97lsyCzeEsVafG/kBHDWj1hlILoAuM
q8L0mJg2vQu2K0uvJ9sLIN1MQ3inejX7b50vfg5kGoT0bJo3Dt2SjTqUuWcsGvNA8pVcDhWkj5tM
KqN5lxyg1F7RSIaRKPaqIJT0HBrMwjqd21uKvOLKYml5HtosePdY/X0xA5Hkd2JKy6sg9az2Ca90
Kg7lwgixjqdOQ+4i79XLv4eIHIxnT2GURg5KuCUCWRimJxVkzrY2zPnQRk29H/3uFZmbxnCWlFsS
ViEaJe4r+Ah99DNJml7VDxf+zWkfkaUSQ+s8Z617PWCkQqBpILcoIMe+wG8zjtQiz/WSlrvUtwMc
GBHxWUaWAH8urTiprflCL6suLe/meenp1tJMf6yhSec28o1N5xrDwaqnGQzWWm4RHjwQcOe0V1l2
KsSe7A3SAxvRHwGAu3GhwuzQIdyOZ+Hegx/otrkyktPiEgUJw1mcW2zD594Ec2yVJfNxS14jsIRG
mgTqy+D4ZQyBaj5kasygNOHKZk9Kc52VWIWFKyfinwsuMoapJMYN4XFgtIKO1q4OninMn7jgKaNl
IYGAMulxrO9+WPvha2cOddB9G9xVavAMAYCKI2bqnhGD9tma/LeJ+5smjuHiv23itj/KD/3R/vhz
E/f71/yjiQtQ/bvRam5Bke8jlv8/iRh/FCC1gM2LhOH3+eUfPVz0G/NBPtURVTybHYvO648eDoOB
S79lYhSwyVDCyfAf9HDWLwmuNFV4b+gJiRnC0sB89ReJU5GPaW6RwnacCdh7Y4pWSyhHDtO2CQFi
PAVt1e+lmu/Kxl5WVvIY43KIEKqbck9TVqONdRbrTWQD6/C6ZtvJCkL/mHp/ZR2lOVc4PUmZ9Hd1
aKzZaOUX1yB/0mHOQvIdy/bZMQmomCKQsvwSs6OoPO8x73V9PVHEXMrc4xMcYmU8Bmw+ACkBhTv7
lllsMZQh2gwgqPUrYJOztr0CtY4ZvwK6b0xeftC8OHsDbUKegiUTp8Zo+4c6StwzXeCXPFDGW1ZW
xlOiamx7UB2RJtgJK2rCdWXYyVtQbRh1pu5+DJPvnlHwl4SihxPJvnftudhHEduF2XPIoiFV52Am
xU9JQwF7IoLZUZsLlH/JRM5WgBTUwk9PR/ved6bVV9jf9DC7N4Nt32dW+ITw+AYMWg09oX7UarGu
J41ovSzqkRpIr/+orjFEXruhfBMVVrbF6idkucmXyIeTy5W/WfsUrMNflLf2pE3zOOXG8l6QP7iV
Tppui1AO+4GNXZxllF9B9DQ5YicCZoEwzdaXQGyHx7eGMe0cgiUwb53CMBDVFOhRu6h8aebBfWEr
BPu8LgnfZSUO1A/5LGAq9ocm6M1F3iGMXEA8GeeerLiPxuUKQWg7AkRjUxk7smTTZEP41N5RhAtL
S69Xt+Cp2je3CJ/8LmuA2WOLsNAaXIOnD3ZLEFnHSPkhpOzwuVykQcCYo5+hayZnl7DjIGYvjAMi
EsM3wySCL4ao79z3qPUvVYY2hgIonUIOW7XsyrR+dNAM7pyWiejWbpyHruyZsoUCY4WTsjbkkwP1
Y8y2acl+bawmFR1a5VBBJNKCH5/N4MWIz9j0yPubi21Nw1VCdYvjFAPfM9vN7MqtfPOLy1982+Hb
iKssBwzo8bts9laI0IbJw2xe6Rkl+6mhBGYMn/fzT7IYFuMQIhYTP+co0Del3YI7SGq32JVcrKwT
yoQ6Obce/3vQ133Wz39z0DOMtzj7/vW47nHlIP1P/NE2ZfbXXdY/vvSPAz/8zeNbAXHyTYuhCOO3
f+yyQuc3h2wz1gN4937/kz/Oe+83QJw8KTb6FZdzH7XbH+c9SCb8zx5jPsxIDPTc/+S896JfZnZs
2BDimi7aSF6HBeXsr7usAcZv3eZZc5xQwetdlBYOMq06i7Ck4AL3a8y9cZ3k4X3E+pUTJ6uzi/Yx
xlI1I1BqnYFNr8icV59wiTuC6erHkXqUgEsLKxYOIloKwHBHDkG2wWyjvatsRXYERd2AiGSPVm1B
p+bdJmVI6VzDfkgvhdXAECnZDJ6HRZVqh51jBZbOM87/YvDTaUsWRf2zq7g1NkAg3X1hdO5tio3i
rki5FEhYHw3EnYaDfA1KNeM4r87Zv6D6OY1Tx5q9mf0bm9wDicVVOKcB0ctZE312wklr1rsJedS7
WfGitqoS/Q9+CnOd1mWsEouhBvAUgh9O+cblvIs48U+TAGcRs0tpih1kWNg8JjJlRlAcgRlv+NET
3nTn1x4CBXKLxPfF93Dl0t91rxJzDN+XV/bqSq97pesqHqICOxv5TemtHkT9JLuwue27dpy51aaE
6JMB4hGalICFX1kRPMFOhhEV2jEZ3rPcxwLmS36RuSVERVmbcT26+RTcI9KRX6wkDO9Eibudu701
ra0A/lZvo1I3THeqDotzcJpkJW8BOkd3XpfSe+R0p8eO39+esVF0De5bHZY01dcp9+R+Qp5cAeQE
2G5ZKrw3YEtArsA7Ec2hd6wsfMr4jq0n0RTuCRa3czbKDIkNuu/bolVgkxe3mnd+kFtnt2N7ocpi
QJGH06tjelz1/J0tZ48DSn3VeJrfGYbZrxIgshNH4JD8mPyf7jspoNwKeFTW3ewc3U9IzBh+uNEj
vuXkfnKWKcEMTJQzuzbnC1An+nCePI/00dTQH+FSwCDvrOhawodN9iztuFImlrJHEah+OQ3DDGAj
E4NxbeOd0eQBIWFzzCmsCaF0orw/IbrxyADWcngIkNYV16kzRXcyNCwCVqAFPdOWuDcpyUw6AYkO
enoTwkxcPDIO2sU5JFwEkcCVlms5bwx+Ee1x9rImfFcj97rRR1rFMHAdwftjUAy4hPUovQuDMNwn
rUUPcySuwujPvQ9U81QqNWevtiRO8OzxHwKDeHze6OuMx1m3YJMKcQOAcrzKxr57TVV1IaQ6uS5x
mUffkNKQUbKxnarhDk8qM6i3gV2azx4B1PtsYTZNabPsREsNZFI7bnrHLIn6TPRL1nPHGVHa3HSw
NHcdvuZ8sFIsSyu7I8ixRCB3SfWL7zOUP/LxNp7qxBGHpm1ZlA+egwyQkEYJQd8GullMqEJ7u6P+
qnkNR3rHicycwR62LM3gQoZmfmIw5G3nqH5oFsjZeSdO+QiSMaJhP2tSI3fBBKfa7QFdqgYIm+Ea
372Fk4ZZR6yQy0yhlR/mzLYIlOgD0nKnR2YTJHAl+hD2ufditeRm5cMwwDcYmlsdmg9YVm0wceBR
DDT822TdboxkrXJU+Mle1F3c4dO8Mhly/cjngPRTW7yrttDHSavysfYBHuRj08XzCrx2y268Q3Xt
7FWDylJn6Xxw/eWSqXBGtmz2cZoyzQVkjhsIWnnMLrCIs7ZtJGXd8t6IAHxWGdwusr3pQYqDCade
L5wGdL2oSajyDfOmbYW+9bsyZPncfI04bZkuWeEuE0TjNm2PWlN4XdyQ3ntcGgzu5Tga57zKyDYp
Z8blQfKlyWzoxBY0jCKY660dDQ0u0KZFR60wilZJ/wwDqOfB0MYhaaefQ+uXhznN513fautptGzx
xSk8jMKTSN0TwP4KKTUCjNOAg7Y4OpXrXdWKFgGeL4YQmTS4aIfCPYdwxePJMIL7QeIhyxaupk8V
Q++5FU+FvwQXVkHEP43FkuW7UGX9Q0SS1kuEJG/nMOTdcfemlyUKGUU1KPSIV86KN2Lkqr01MFAW
mR3uq64nmWEZ5Tv8avOVgb6xQ1iO8VHXCyYGu7kiSaM9Vk4V3jv8wU3nT8YteJWXIFEV8ReRGvZJ
t/iX1hbWhBGYQTUmuDy5jooqjCjmICKXfTYEIMshCWwU4ost25l54zHuR1ttOReHkB6yJFN2WYbE
SRw0IjwEjLXORsscpcWQt1HGYLz00uxeeeJqtc0GLa9Mp33wRd7cA4AzL05e1Nuw5zc9lDwGrt6b
E4z4aQX52TY0sZGZyKmlDfjhQFb8MVQte3ry1MnW7IX2uAf9+VxjvHDinGKVHX5mPTe4eR7SqAi/
g/OlaYpUeK2E/cWIhp90F8mbb/urq64G6O96z7XrGTd8pgqAwAVrMYtzbpmVeE5al/Ff/kUQA0Zs
oHdYGrffLIJ5lpPNb/M4RwRKNMRNBu2HqspiMzrmqUinYtdatvyRCJIACkQGW1rm/DjaYBpjm7n2
bvGFdVd26DlwZBb3teWzZ+lrBsftsKOBYvVhJ2PWxwRNaQayVrVckhmYNMKd7wP4ZxZzlFLUFxB6
ABQ7Y8nENF8IYzPB++Pg7iHjqLWYUShVIX1sCDZ0djh4sw9kv0+G7cNU1Mr8ktr0tk0WBj9aq30Y
RuungEjBqpLUJCN4r0tIbnQB2WEqTLLGmO5eM/8lTttR700CH2IhfUfXheDslHKHfoi8Doznx3ya
0T6P8uTN6N9y33rO9Fxclzzzmzrz8Tq2GM3tvE9jaeaHdiSRrOmnR/f/sXcm23Hj2Bb9lfcDzMUG
JMhp9BHqW8uecFm2xb4F+69/m3K6SgqppJU1rkF5VWZaYgQJgMC95+xDIYuUjDCHdmkv2zCefjbs
P5eN1RY3oNw4IaqJe+1n1rhCa9mt0Ts1QKURlA9tAbJbc3+gG3gwOAJ+1SvbusC9ny4z176qjIZx
Zf/IzMzYI0EEvoiT8aTM4TS2lflLZv2SfcFPSFhVuGr5SEsjV/3OLTFbKlGKNec15A2uE27Zschr
QxsDzmF9vAGiPFwQBuBfEth1qHnoRVpviSkkf0sJTrQlQxSq42oMB3NVG7FxbpXx3ZCUDqTNsN2W
fYQpRJqAuUmKwAUEHkR2Dt8OdZPglX6qVcpZIW2+b+JoO282KyO/KGQTIAj1IH8UT3YU7CqkXotQ
0y/8Xl3MLZgUwO2yVngPyuwbrExi5dRw26v2sjSaC/Q/Z+zWiBVxJuhLDVIm/KwJe0ACPceYaU4a
BlkythURWzZIYZ/mMXFXTlbly9CpF+YobWDwSTZdmnWe/Eb7/K/C98nBD+Yeer7/fO7DZlPU338W
Lyt8v3/mX+rF+YhGq5ECMX4vczZ8/VEvzsJGew7RBiLh/T7X/X3kg6dLsrc1OzT/Vf37c+Rz/sLU
ZIJW5NBnSUP3/smRTxz70eb9n8QmJTldUu875vvp9AF0X8NcgBCpij3aXZ47tg9154m8PsR6Jmmf
JMhFwnhL4xOWwKmFfJuQ0oy+lQQ1V4yiZDtMWkNineWaabHfYz+KWixmp4OJWm3bJG4Gf5u4kR1F
p3bQdzRQJv6tz6YUzbAn7nSb5vuEPq/N2iE8NboM3j5xdK7UFiHdSSCsVLWzA6G5KNs5loJhhW/p
d/pXM6/9ZknAS12ONzF1MRK0XBH08ormQxt6FxHYp57ACSI7M5dI2SX2BlId07aetBF8BK76JSmf
WGL+Vxf/7XX+bNagH/p41uT5rx9N9KNtXk2c5x/7UykxqH9TAHCkSYgP84Zaxd8TR1p/AfzD8YoH
WsyUaqrmfyYOsw1opYka8o+I6U+tROh/UcOmoI4TB/zNP3RPC0orr/RNwpV0jvByAoChaoKj9HWt
BCMSEqwi6nYF2NyVGXJ+CKecI2TTPIxO8ujqlFjLggovxllviW2ft/8wJngSEg4wjXvrdi4btbRJ
zoY2Pe3cORoOlpNZ1daCoCeakjF2P+qpyATpy6P8zdgEzLXn0K28TelpCJKcFlquZ16VTIUVOluQ
2cJN1kYlh0VgcE2aSR2vvJxr0nddxYl66FKPxmhUIPOHiubY8aOjlfoqzfjricG+ChlwvS+7+sFw
w3I5cSomytDW1pkv74mnuI4t47Fj583PAuAucMoHDYAPgquX0jGvDHClCzPn+zjlQBZjXT04Ruwt
mhmv0mt8vRyLDloVys6dJvd17e4pjze4vrg1HS60oIGGOcXJk5low8JxuJWFW6uVXvFL045bIMCP
8BW4Dbq7zyKlVpi32BPofIauFGggSGBbtKFZ7GIBHadI2RA7bKKhOIur3m2b9fyTscCeHXkkO03m
LDAZuQUlub5ruzGmq6BIr7wxxdWouCQmMPvEFpTkccyb67biA1mlk6z0KbhLFDY9X86yiSJ/GvMK
54tVE+Lnj7TWkxFlqQdazE81g/vg3Xo6GpvnErnSCY+Z0yE2WJOoP+sdcq7YU7ck8CVwgFAJEU80
bYgdmuD4cfcsvBwYI+TeNbTb50ESVSP6G1GpVSkZB3iwrrLOBUeoe7cYKjqO8/wBbPqqi/hQQUzB
BQUN631MXE8RZMNBeo2JkHUeRQ1/F/n8eaQM1KCFMtdy7tU4Pvv1Cf/LAqV5uaQRc854fho8slNM
FPeLtI8eKW/y7Cf+Kaa+xTZey6HmuYQQdQU/k3GXlIFYyJTldEbGsMeeqH54ft5ZQPJMh1xk2fR8
3yBkyBBnwKOveF+0jpsedFCWTHJGNW8DrEyMTlcyVIp5LqCvHe/SkH90XNKvDD4IMw+RQZlE5y23
C4H27Yj5b91z4F1I2fuHHtLGWYhUZ+lJ9SDZPC8dyRN2WwaTy2x8vhl5yaToNf5qmWSPGRSntY/P
6ZCayl4Ln0GbJso/jFQDrzMVl0sTFf+iB4G1tJqSzXlmmus6KfRVVgtuqd7xGYJQnbgKXiTSQ+PU
qvwIr9ZkrhOyZZdIqAhVjXPKMgWjjAMDVr48OaMroq+I2yEit6PDTXMnXevME5hE0VUX2ufP08uK
p2mnG61J9Avi+hY5OyGOqOT0jMctOJQdglDPtwO9/TU5e0zDBMf787PVwGEvND8/dToKhIHBEIA4
7WGs5d48j/IJWPamgI+3RU6TrDEDehtU7+mq19ipPw+AeYQzxa8iMdEIGlnGvI75LSZv2j0/5qYl
iripGUZoLqEyUpT8Xka2trNDvuqkcS1CqLQdRSdWLzt6RNDAIzCSJ3Rh0PRhoax1jdmcWY23NHPD
P+h1m59iNB3O7cHeun38qNGEoQNIr9BPzLk1woxoJ13bBTbzlOKacTripNxIh0GWZ1Z+SqGGq+cs
X4RLIdBlccApiZFIbL0wJQdcG/hlRt8tgag5S+i81gqTr4Khrup979ANlDmw4yHKdJBYtrXWUgju
MjBY3HoenSYB5PuteRVanrudjHzc4tsia1503RKkFlTIjo/QtwazSMKZZsfCHxIW7/PaZHqDuX6e
tPh0OzR2NCeNJry0a4ZEbYsrc5w5Y77mUiYgWw+ZCYOpGiDKoqNYJgV5PGGl0z11xHDeyuSJbRy3
ZmQGPN9rh+LkKsn4la3BcxU57gQxNGqluTZL4Cw8kqnmX5rIXFbkxqVb16+eKsm/ztp4zaQv6X2x
nghquRwu6x+uTqRhPvPOi0reUzEs1gkodK1vzyXOjIUF2+swRgM0Hy1VqQFbaSQfPempXee/4evp
9I3wuayDo+4KZ+25BqeyaarjRzMuhhWCJw82l27e2gHJmsqlL3qGCbk9RL3OI7R07MYLwi1Fu55j
bxZhETWXYSCoMC4QZSBRrUFYxxTaSGZHNA9kExlZCWS/qrQDMNDv5N8VP6HM/RCRXrSLwBqSJ7ey
tImasjZNlPK8od+Ra1VsMCoOXsn5t7KWZUwebxYDQV8FvIpWFDf9M68vJm2TWnmvzkFruBJDgFDZ
rhmnRnsYA9EtQ6Bx6akfelazqOvUIGBiJIbr3O4ckxgD2ELadd6yfQilc/tiK3b5m0XxMoHjiJ0w
72uEg5AKn5sO3MSae0QvUBwpfOFJwLLbyWhEnTOFT1HCy8XK3du2LiyGFbNORIz0j687+6RekDF+
Xxd4Oz5S+Lpvek8cpE3g/mW7M/rnxY45aEXJz7ynZTGUydPHV6PR9vZqEpm8KQwPD9fR7m3qA9LG
przdpSMDZN4JeAkCYXDa+u/v9b+j8yeHAI/+4Ytn8sb3h965qaMfzf8VT//HMbrNHl+zlH7//J/T
AKdeEpfgas6mHA4D/26cSvkXzltaZzrt0efT8r9OA5bLWVlwYvUsOEr0VRlzf47R7l84AC2T/4ih
yDT5T/9EKfOmcarPfVOLHixdSMeav/nLSTMaeWKgy9Z3yTC7sJ7gG14MI12GmdrQ57ss0g8KURfi
gwcjQQ1CluuLm/fOtJ1PWK9GNBtGLk2NAVIo4A1sja8+QgE9tHTdQN8V9aif++JhhMGiumSdZ8Df
TBCITdWSUhrktBJIYS4DTvQA79e9+VWw5ZxC3vPYZXUIAvSVQOpCD5e4v2d/lLC7BavsCq81rZ3y
h0CqGxVsymhwacm3mC3i/H9HIWAejndqKrYRPUOlrUfb24miYQMXJM4pO5+csq7esIZqtbKslZ5g
brLy+9ElEYcxsRtQoZKIs4D2eRK0ADqieLoSDT1ad+5KuNoZIgjWdLCSa5WcIta7Qq3RrgfCbE0N
hafjfTUsba0C+R0tM4eWmBxGx1oKhwDuylvoYbhui3TVDdkSY//1oGGDpFhPEThbd035jd6lvo3S
9hIAAtEO+eMEr7OJk2VFHtDWmfgYPdxkQkLzH9kg9G0Su4jk9f5HLoJV4LTqlGolMUE6ST6O4mLT
Jkqsi2BO9X1+6v9bXD5ZXGZrEXPwPxfmNtTlop/fX5YX/v6Zv1cUV/+LX4GuAgDbs6ji34U5V/7F
IuNAgAN0xCIxm6T+aDEozBFzRfOUD6CbvCr/taKAdEOBwRKFdoJDLvukf7KivJnNDuU4Aimo8TE2
KQa+ns0BjvTJLYuWOnmLbBMBPq10YQKiFq3lsT216/wU5F9Eiz5kw/niXr2zmBy9HeFrzDUUypU6
KRXQ647WkqoKJq+bhmbbt2a3lmPmrI3ITHF4RNnuv7gUHmp0gQR+seN4/UVri0askdnNFg1YtE1N
4gMshdoe73b1X3wrbqVnOcjWKRDNO5AXO5vJoMrPCoWiehhopMAPWAFOT5bNINv9x9/qyBT+fANJ
jMCBbjEo3oR8gKxrk9TmBnqRD7tuNEF7tM7T0DmrIPcxeBdIAmf0JE0XmnkfX5wx+PJN8PfFZx0R
oxgxwdH3bLDW+FbZNCT/CQc/2BCuc0NUpx9f5e0YsXG8m9SP8R+SO3h0FQUvVHWV3yLgFghdhJkr
qsFDJbs1HQ4s6h9f7ghMx5ey2RyzO0TvyjB5Lse9eHjYtE0rNJp2yzGIbIuk/iUt88kN6DQZaXZC
M/Pv6i1pge9H0b29jfjmSeKgnjjLv5yjd7ofcnZyraKdvSc4ZOGE8LC8Yv3x95pv04tt7/P3Mnlf
E0epc9Sy5tv84nsh3mbvUCXt1oq6cWFp2il70IvRMKmP6Zm9+Phq793Fl1c7emjgKIMqsNN2C17W
WBA3tgi6DKxZnMB+xHi/qJPk8eNLmiykb74hbQbHttAyMyCPlrIxTBy375l2RuiICwx06X2gtwhS
0WLscK+h1K2uJb5t5D1C/XQa3T2UtrVrg7rYdq3XrdsB+3Hdy/LHMFjafnQIWTD9prqZ0FykMgzQ
OlTTJwuT8c7zJ4cQtjc1Y2m+GXGuoi5TNEyjqG8F0RIzmpUKrt2tNc1Cn6sMvO9u0a9on5drE5vK
N32SA+dmtzwH92AtgzLwLiA7/P3W/48j0373o7E+zzPc5n/zf38xaGIvBT9mpw1Iu3Bt+qG9ggU5
LCvXadaqCtTdEFnxUu8dL6X/OeWHIY/rUzheHWmDAzrbTs8Btah4UdF+X1hApVZ+7nLeNoORXZdZ
n5vOpO0nDuErPCj4QiV5ExVlnfsWotR907k+MXJ0p2tBLB9Cl4iue+2y1xkOTVIryrwpmybf9nCY
2iehSO4gu3DeFaO1GK0p2aAVJEhbay4KT067KgLkMArKHIOf+qd6OOpfNCRg2zjHnuvb41MyWteN
S8aChzVw1zhhc8Fvzjcfj9a3E8S1bTYGzHqyXqU8GqyDojRks7vbRio815I2hEGp741ouG0nv1y3
bWb84ynJFcEVof2cDyLPmswXz9Krh871pqTZ1r5PvLhYQ1P44eXitLaAr4EVevj4G75dtwGWsNrQ
WfRmNtrRsqYCr8t5Ns02HtNyYXai3wfkpK9ds/4sw+PtMCUDxnRM/HUkeSJefT1MgxaVeQ/pdOu5
nX1SaJWxL/pWfnID372KcFy2KYDIuIevr5LRv8zQM/G6IxS5XlTS03awGtzLj++b8XYd49vgPnfp
PRHRbh9dJwGkZjglloRhICwIcyDJhiSVrRyVowyA9cGWgoFPbQNIovsFTtW2EEn02bJkvVlO8ejT
S7aB11gQZ46eX1UVYoo6qbZkMkoq2V66gRTXbERPiBfV10nsMS9561ovfj2LI5Im7reBrXdn2TQB
2k4K/5MnYL77mSSmUuxFHnvWo9dKIDSNIHVLbYkoz/d6ba89vYUKhu/53MdIuwxlW359DrVJSZe+
aOe8Z4eC3cpzc9S/eforNYbuPHGR8k79N9yE5hJpVnkz5i36riZCLhuE/SEf03PMyZ9tLt7/As8h
Emzpmf/zs38xCX2j9rIRcvpWkEkaAJPftL0I7kJWsWVZyXjlg+xfZtJpeGPV2QHw3nc3kreqdrx9
W/r+cnDrbg2fzbsqJlncuuQsTGBoDpZLgRme2UgTKNZ4VzTpBlVP+cn2yJgf++t9BMPixTc4Gp19
k/KBixHDjBYHB3/y8kNjDwQfafqqiWoW+Za+fBzre6ugLaFK7N8fTxDr3VFAKQ1Rg2saJHG8vonu
yFoy2q3axlrYlDSJXPuRbdWlFORzgcH/WaTd8EWaRvgDtm/TdsEyLkxMJwTP44BVG1MnMKp2hETd
aPSotM22XIZccItZJ16KODB+jblhsFRKPN7J2tZjiJ6a96V043pndLZ+qtlGOisTv9MHu3FGLhSI
Z3aSp+xP7vnbrRtJkySACHYIyPmPK6U4sGTi06jbVnH6Jfe3sovTlTYhwqa1YH2yT3xn2XbYA3Py
FJJffByHpNLEobhsqO1zNjBgZN7atKgETMpPrjSfuI5GEleasdaCkghehdePkcyRtpSIPLdjHdwm
hhV8idNp1k6MnCbsMQFtoDuae/Ad47NglXfevo5OtgitdV5MbLxfX7oJgIb4sY5iRI5foTJfDrK6
1oX/lMrmkSOvs/p4yD7vPd98Vxs1jUEOPfaLo1njdZoiKIshyzE8v24t9j2jb63GHGWs1U2/oBHe
FlE6rIKxZHMjaCB1KqghZEyfzJ53BxNqIN4saFjeyAmitunssGP+9gTGrvRSYjgDJ7vQoiJY2mH8
9PE3f+elCTuGUiqFQsI9j1dscibJq2gHHvJY04EscQtMrRt+ckZ89/4aVDIYSdxe4R4tCbEygsIQ
pdpyRq6XbjeEEEFij1YyLI8eMvAygH650sYKx5ePH4BqQAqDVjuZJhLSPv7Obw/lLqlL7JZ15hDd
qqOH3Y9EgIQq4cN0tHngUIP/q6czBKQBKZYG2X4qy7ehbMxFkbT6J9PqGJ3NSc9lXXS42ezbiQU4
ujwZInjbcr3ejoYIH0uJC4wWcdBcqMiwoTg7heMsi5ZfgCiWfjZq5Sq1V8ioSB0BMxcmtKDH/qwL
LbpZZtO0xm9/w8d36Z2Fhg66Q3zTnPkqj5N7Q82NRjt3qi2xzPWmFeAyhaq8NXv56JNb8s6lUPgI
6eF5JtLguPYTxYYqK/ih22bysydhjXhR8jBDzOzo6uc//lrsQW2stHNJ7c2qVtLCb0pXVFswPvWV
RwzsphilfxLXzfePr/TOIsaVKIuwRYSQflypMCe88UXLlSKsqysfz+wNXDsiZ3QF1nvIKJEX4fjJ
8vHureR8TeqYYwiEg69XziDQcxjndrUF/YrQwyapJ4ozFK46KpiPvx/KxbdvCHYaOqpBdIPoKI5G
spuIog0mgyEiar3aOOAqYPWHokf5TPpLunRqZa4c9uTpsrK6XttwcmyH9TRIK4NiYzO5SCmcvL2v
xvTehA8UrhCtuu0K+KiD99+vwu9gHbSzhAQkhRQknbNe8pmXkfOVLGRGBa0Vr7NJQe/JFBhPnkNj
iOOS0xr6PfLgIAmNW6clh3aVChKENrGRDc4aylBoPng90VW/nJhiSbAoOcGEJ8RJWf6qjpI6vFNp
YYz7NKe6toWvnIm1ppfGIZsgim5Vm3Tq3M5owJ6Jph39K0fBRd7wz1oPvLZWCRIZ4SGqz4H7Bmeu
zGdGg20V8aa1sXZ0pPXCBci1YmfUhIwvxqA264UXRveZwiEIChVE/h5zSYDApS2KZDMm0RissxLM
+Gk85/8hvvJK+hFK9R5ZWJ09DquiA9l9kpEJrFN3yEpzVWb2vLmK4H19l4B10Dv6zbCcXFq8N6UN
JRk6oorHyx6V/E0eibpZj1rlyWudrOdgTS5R0O7ZxA6byh28CEFAABQeyec0LZWKvW2ODqxYp5gL
yIXVTLpGlbLdO7w9ODHSrLBQ9wP3QfZc4vly2yvqvJu2s8svPkHrDyn+nOsmdwDoQ5rcaXMclVV5
F206bvJKYSKT+bUvKaKKEMo12OqtKZJ+lWCT2ARtd7C6sUdvo77HiQPcpDUh9cWDtcHA91NYWo8W
fqQ9L2q5dQDsrD0ROVvhTXhSemw1MXbvEzTlw6NsoFiKdkQKIrvvU+UQVWSBhoeit7Cj9F7XnbUD
n+jS9rJ6bRBodIkOdVqCHTFO3CwNz2DPw+6RRAKoyL8fSLze2ppxFUUQIekO+nvfE8lyiJOWTQWG
5JS3xEopOV0l6bCvGmwNeKds/khmlx2KH1EfkgGh+qQn1XpoakD0oY9pRwI+6i1MUzzZS98V1/Cg
h7XRu+EGWQSwG3zGK98cze3E1vXaD9LyG6oW/TQPJUKxpnJWBI/VT46GfFxrSI5wKVjjHynsPdp0
mJpkze0xc5l7NUrcc0N3wMG8iezSACI5PmSQpx/yyN9JW9xE7fgA/ZtWou5RqGv9h4w8qZoZmLn7
rpXwPbQKurmt3SIl9g/Kt6IVenoX6ZLQeA4V9qbYm1Yh54brqNa6yyqo3WvV0mbsLXXajL6EAzMz
i7T8l6qwkbpWE+0ilQH3z9zuSaimhcJPfhTqFSwbiOjbosrJuKGRqNdgxYvIawgidMNpYTJ4vmTQ
E4aVrDhH8DJlkSATrf+KGT85r3pGWTyiEXMTY0+A3wjqvSk2jjG5J/yfYj0wIdY+PkQS59zf+XME
dElVLUbTF2TTTcqsv2Lu2xC1BqFEA41dbuWcbTdIQI87K0kxqGVujTdlLOhvn2qagxgmkW4dLHBS
2dqB8qyuKNJWkM1r7hQsqzxdTW7W3T5bW800hoaZ5Um072NMLDaRAudGjz0JWWo/LQBTDYcwUvqj
o/vsJ6nvlms56elJyUv2R4MbyUH5E2By6O3IAqignBvRJf6TR3GfiMKc7ERCjJEETqM73NFnyp7q
skYnOWbK+AbjnbS7trQviFwrvwKd71cw1sdtw47l1gUc9bVT/J5RSwGkN2Z1mHCuLaMhF3tTWOoL
VbiZjKDCCYBAy0hAFFU9hERH/KhKkWySQaseZGVGuxiJd7qHw5dsIsDSX1BrA/iUsANXjm9jBG0n
xeRITc2Gso3ELnAcexmz4drDWgcmRQl5zanUqzcJ56Zsl5WEriwaEm/vK7+f6f5YltyFF8zik0IX
CN4yWoNg1MJ0HoNafwAzF94gmE8Xhaxb8im4ndo90h2+opzDi04Cc+KjOkl335lD258Fvh9cRC7s
NyIIp7MCeeepCAW/lQS2rdAj56ZrTHtasBOpDk4ZhhegtvHi0phcUzizL4KaqbrOi2zaTO2QbPpi
ENlWShlcpGnZyWVpA29jElVMKp4uRfjqkCDNv5BoIx/rLqivxITFVkXc74jY+O0EF33rhtxUUvnG
E42heVXadflozyfMZe5MJWF2Fd4W7my0swdIWI5G9o9Ri+pQouM9nTpVPjZjWT90uGhAL8jqR2EE
QDamNuS2wjP3DwHVCHAZjfrp9cq+EFOl9disveBiwAZQst8FJPuTeASBOLE0e0vQUe8Nfzw1eC2X
q96jW66hdCaYNw9BGbtt6yO0K3TjtjRGchXtwr8rnZAkO7stvjkBolhQhVOIDGDyDexBbCLtFnFd
0LgVuZm6vwrIojiZeTw7vPDDnavFrIuBH+2edbylrgUXLRCJCYW1zQ48B9xyAdQr3dfJHG6AyzYh
0ilBOBpmDX8BsZ4L9KxPm1U8lYgaJuY5ZaxcfYGuNj65slM/ZSDspe+P6d6om3mUt3BV6bmY9k2U
hd098ghcfn3Bh0xtjN5uU5ffrTh0bjRczCnJS314MTpZDmwYV8ZDWk3Dpeuo9l4n8fA6mh83Lj33
1EZFeV2Jjgsl2rjxpMTyxSYjvBCKu+bGePL1QBuf9AnDpDYQRgD8xPWvSU8Q+0oPEX1aPb+xmBJs
yvpw5+l0ZKaelIjDhJMjXGtZOD5JfIU5tneotgvqLQrzsKOR+uhoBQJvoi8ziJqa41+LkCPXomxV
Ne6zrnNCvjsjadKqmqXXEYw01qzwglC7wlhmxlRcalZMEbcbU561rtyw2ztW4eZL6JRPBYwYWGl6
Fi+rrK+e4Ica9yKA7t71yviFSpxoH6ZedcVqMT0VZlzWSxgE+GDr2G5/mS5BKDwzrHZaWXJbHN7k
aqv3iVEv5ozZ28lMtWuv0VnNpEPSZOlWV42fU/ivzPK86cby6wAp7spo3ODCd6po23hISVHDkdqi
wplO7zK/c4jJXypMjvoVNjjFGl8kMyqRAI4ndtTyjDOxvyEGvp5RBKakbtpYWDV9y/02Kbc597My
2HZp2u2Ek/FoeG2eWkiHQQLLILp0BJZ7oqzUXV0S2T2L9Jqg4F+psixXfldaj7YX2BtREn9RCmyK
pjXAc+ksZ2twvxZ0NAXB2DXzkHyc8drIalAJKaeGGaN9b6aBgNtX3OCaOYPRhvhY1yPOMnW96knn
Oa+o/+ht2OH8LWsumzgXek+8BdEtrBvWRHtdj7SzAV/BRT7a/o3jm8WMUmgDFt1sgtZGs7EybH1v
R82hG8d0FTE3z/Sgr09hhuYIlFEKsdVnC+jR/qOE+t0DhbxPZD5cJzAlf3aAnKtIN1jSCHqbLFWt
c8dAUdyIk2GIxRf22ySy6wNG5n7uMxXNJqSyvK/8QtItC9mQdnExfnGHPrjW87DfyKHcOUVarbwe
YtgiQsXv9tN36n/Z1ySDd8M7h5tEjG7AQs8JZykBCYTLOEnUPtF0a9H5eP6STCC4bVsaX8acDAl5
+RJXhr614ljdtJXmsNR5wXWruEhr+/KyJe1hQWEaHRHk5+9e5Dn3ZPikuyiS9wM+rC3lUvLIUbJS
iZvZMkXUh2eRS+EGM/beh2T0GOp+v+lcTd82yHNXbkS6at8xGVUZgp5OKBUG4+icsLkQX2Jhb3N7
KDZMJxbgIuZ0GjhAbDzo0E9d0ppfhlIY517mTagWMnFbQjtcDuxhNzZr10nmq/TesKW8Gjuekt2p
odpI9oWLuqkJsANq+mui1WQuy4BQYhLr/RuQgEEEeykHk1uWcAFwdmM0RiZL5hAk0Am0UCsdNvRk
GH8HnY5QHflcAwuUmE2hwTeCNjvp5peGfKENU3EDiASZPD02NmSyPcca7t+RsME2Q3Sw2qSOC8dt
omtXryeEzZZ7okbYRr4erkMbA2ti1fZFVtpFsQx7z6BpkU77cSzmEGmN104GCo8JR8pyGQwxuUJW
iHEmJvwJZS4slEVKVDCa56Lvzjy/iR8yUzhb26AAT2mt4I01lZQ02kgbLj3fqk5HitmzbaGL4IvW
sGk9mLDXNlm3NaTLnd81y85VyRkOt+JE5SjglCiImqXBg/FENZjj4nHhqHhnDJr34NEz5ZwDmiaf
E5jsaVkBiJ/j4UKsD11jPJB5U+8LUz4ak/PLr4vqGzvW9FuqSDWLUcjdyZR4KFzqwbqRbXY1OuxY
UnKmaXp7zbQMcOFj3dAHvNNZFx00q+jFqpO6kjuZGBC0cuEUF1ofzIFHI/AOyjeIt003xjPbpimL
UGHY8bcsi/Mrs3KzK0CHSbqIRhbQOOybn6kyyb0GCPGz8vUJ/4TGL6xQARzsOi5u0Aa7/UPNjofn
FnHIIS8k5S2hOdY+LV3eKN5QfuVtSe1sSg2iVtB2W/sCr/4t+2NOpkkWikOQDOpnlhC9qFpFEUGN
ZFsnUEmgdEyN/01XsUHQ8xxUUgiifVQ1+N/gmnIIF34EHqScfPWTUFvIBCa2RahTiZ3fpNXAwqDC
YUalBE1XbITXU9HAyMjwCM12dl/khHuFpAaTQxYU/jd4P/yMVw5pvZKxl4BvyXWGUW6NTbLqFJ9y
HUMLQj6KSktyiBm4aByJXJ1Ek91wbtTzziC+GsNysGHzym+eNGide9FTflyFwhu1rTbOW4CGDilp
mkPmncahDtXFqYEzL1OfhAoi6njVLdOh9b91dQcAI2ij2coU2MTOti1XbSuLyMpeWN633zfT7rSg
XVi0JzFLKB1lmjQgLSw4TxRby7MhmFSE5AF3mYsCEJLyGxv9WL5No5hyD8qCiANmMpDiYFAFusDU
PxibxsZeNdZNcWP3KCp4hPRbCfGu5hhdaVMPqUs9iU8UKoZum4GyCM9wlXRPnUNtdNGadhmeOZoR
3iZjZ8K4JvqLfAN5lUivwkNVuvotHhY1IjEVpKaJli+9Mzudz8iunE8d5T4PzxmHXKP/V9jpkmfC
3KX2H44r6jLcxU5r+PtTbqqfEaeXaMGHnSHfnfoVkSqXbr22Jm2q9YB5kQEVkTaR6syfRc/jnHY5
9T+II3BeFoxDdnR2KMp4rzs1RZSa3gomnSqya6a64MDNS5j31zJr9TlLAxcgYYITQaMXYWfpRKCy
hUyhLjcYM8zwzojJEKnSQj/Qk653fdZiAwvcASNBEt1PU9jf9Sbugud64P80qJ9oUBFbz/2M/6xB
/RKpH0WuovylCvXvn/qjQnWQoYMBQziOyOg1xd/8C7WBgzIM+/gsD6Gk+8flSriNSx8DBRBVZvru
fIy/de3C/IsWIVIyui2oNxHM/xMV6uumFK50sjNB9nAY57cZz174l21x1LFh0tqhc8KaVe/qDIiX
TUTIbhpHksuaWtmf1M7fuyBaK5RwbP3o1hz1ixK+dWlSszxBVklsRtdHW8AWYLJSt9oFozLOXzyQ
y9+dvpdml9dl899fUM5dTizwlOyPxTAeWdpqTks4kVDJv9PLBQcRxxyX7S7afnyp123V50vxqHnW
yCN0qR+3BWqCBoM2McRJkvX290jSsLahcJcLxwyM82aavHuZgKOosU1ef3zpd74lI8lmNLjIX9+0
dPoq6Uad0/6JMjnn5W7JK1uzc8iVHVm0n3TZjnQyz1+UEWggnITr6NAHed2KGAo2FuCUxElfIAZc
SFjhHaufTm5j18iYLYIVl+Eho9zkLsc67NSDMArel0NKnKNu5t4nXci3X582vQtxD6e2I9kqvP5A
MekrbRr44sTtBV/XI3J9q2sJf/x318KOwquPIczAOVLnBDGcq5AjwYmleuOcmhbH/yYbrltKGl8/
fqrzffx373q+z4gOaKliZwd+rh/3E1HH1OySWnHS+eGTMuEGt0TXfPI037t3LEKzVIw8D+wtr+8d
HnZBPzQVJ1OiipMY0yk+DDByS2NKePl9/I2ORCy/v5Jl4s7nXcotdI+eFDBYo5uomp7AwSTJ0+q4
puFrylmktSq/unNmMqghJilblOuRhN89XVXrE/H2OyMYFQLLHqfgWY5wPGAI3TBJWk04RbqNebCS
3JjF2hzB/5+9M1mPm7my7RPBH/pmmsieyS4pUSQn+ChSQt8EukDg6e8K2q4q+V6Xr+eeeOJfFJWJ
Js4+e+/VGQNXqMCLvytLu/c3pIk5Gn3dvF4HLIsnSH/83z+U/9c34HK2opyDb5rWgz+/gbKiIxz8
BTcvedyraZrMwoSCb1wCuLt//6/yyf556M3YWf7xikLt6FvWsc5N7vHxRlHKLYt2y6Metan9a6XM
PzWx/vmo5/HtuiZ7WEwmeIX+78uXiZQ5W3TI3MqE3WgYfffaOFX3ukoO9HppE/6La/krAvXfd4z+
K7W4YvIK5mp2MST8+VF25Yr3hEKJs5mQNXBDhtPNQPLzShHZcs0155YKMMS1LERZz1NuKdyy7Q2A
MTSmMPfpPBO8/r6eIKNbdgMXgA3OLMnwBm5zq/1XHxIJrj/ucu0LpTVL93t+OSh5Nf75OzchQsZS
O+55qMx6b65o5W3uG/vUGlCDWrNWSxpzbAR2HLdFp0hq8MMee0i8tNcXFb8jyiVfZOKl4+fq1OPn
wkjDNiBbua9sYfDkNfuCNksP8ClM4DSCi56FyxVCRX9kfzF+9lhJToHiz22HAk1d2oV4HeegvQlT
l07Ngg8QvD1rxDSvAHNgPImexzUzKDaIEmEdrQGm/WYI6NHa1lHmlzHFMAmZ5ilHkqoawd8R8kl/
1YYKgeVr484caRmbO+tuyFquEMSI7lVRtLQeAFhG/ll2DgPymIJxY1iFS1vSsfRZFpV4DTo2Euca
oPbVgtv7YABYg5PZlWn+ZqmIryxYgQXrghmZPHNk5tobS/+d8zpX+xfOVlnR8ElVgX5Dz/DsalXa
HwyA9nEm7XztfVBdngxEHOSpSxUq4WD8HJHHG8ZSSImGI7hJFy35J1iYncXlE03YCzLM5ofEcYbP
fhjDraYQfyP3z+cTsYS9DkO6PtszvZVd5PI91b6Mnq2lHz5L8G72xifwvluHxHLiUGk/dqf4r4xE
UVWawPHa1AW4TcwOwGYnExjs11sO6EmITgd2jd1N1hfHlFA3okIQcGW7GPPVpm7UGhAo5mBiIEQ8
0FMXXczC1mqbAnFLJYnhbz2qyO5gKnDVlCAJ3gO/5NNURdEhW7ShauJZL5sITfO8NGZKuQ+DOxMT
t6mUEzH+3bLe9SPvRb/NuP9aM9V77TVEPDRqpmHFOieEVBCyjQ3Q1lAoywT7mdU4XMtzYUTPJCn5
seGI8roYDsWyVsi7aByDcgEWzXt5M8JEJH2Nx+B2BcxAQCCvvXdKSr13X3eT4iXo8cYDJu2f4AbY
R1ynUEvt1HffGnAP38I1V7d0vlZbMSwt22ujssK9BVb+TC//fEorIhqbgSRRTONfO23NgX5slA7d
7U03RUlCq1B3oRmyj3eztoNMAXQt9wYnXpDfYgWNhW0oLIeppbHtXJqKfQPXJM1I5tA8jt1AwwUN
SfWvlnHwN4bS9uTZKFx03KC+K3ToJZ6ASMp4rXhwSbODPTIaqnvxaQcd9oOn/A+UCWs7QMG+tANr
0D3GlUBuIgy4W6tom8PcTu1dhOuKnt91yN5SB4U9aEfILn7mH0SjkhtLjXh0wkH6rEcpfKcrYGXd
ItszE3GqNqyp17emEvgxPRtXAMwT+MmJx566lM1b0RXBuG1mwAilyRZeH0YJsC0Cj0jf18ZOcAbU
hZ2Af0NGWR5MVNO1ZnKdysE4kY7pTkVPGx3eUvUrQWjbgXMwHlXU1i85BouY9gIyLA16GqBnpIWy
fw9GOmDDfDXYgtdZTHGjtWfnxw8KjTt3yUwe/04CXLKkOZvKAQoW2hGWA9BQ6gypGUgJPgxLJy+c
dMMjqSTlbRvWqji9E/4it4oSzAJpdgrbDibPOCDOgtfewfuZvnelj8N3bob95JWARzLzAwBvi1aX
27TNsEiHqedsoViYBzRD9DCLrTBf/JpdfFeA3ktNvtEgtYtLG0TNgzlOtKEPIxe14XMie1fJaN0Z
LDgI2Q5MDLu2G0E349nigI3YD/iZp+34mfYmD6R2jaxvytRl9+Y4R889+9B0F06LZ+7KnD55iIVE
czd1kKDV2R5UkMRylwd4pgYKd9UfwVLwPg7Rqmmys932hvWp/mnWgrmvzEceQTyNdZley9N2YY7C
HKJh7PNqATzBQUaHoCeOLvzs5ehRgfTaARTmV6MXhtahqqle7VaknOcynOOW09ponlY2UJbnFVnY
/Vbd7G6GOaB+ETfosGsKV/6qQymwR5aG9wNHTXTqs2g4VhB28AktaT5tKqvIfg7z+F4gJu48N0/T
mCpTMbxUK8WYT1Qft84xpIXhbqb5OvarvNxlUopjYfiQvMKm+75GaY1WR2P795mejSvcz992tb4s
dAvcl6M9HnmuUm1oR9RGulNnf6bUn32ueS6f0gnn+wN3fLETM5DFjZtSgL2ZM0oVNqIagjNdmbie
F1l1NeV/PMfjchpSuiSixbxxRatuxTA6V58aUgAJdTlZNPAnOXZo9IRno5kX2qmtsbpd+t69p8u5
uheWO11rFs+xdgx/0D5RsX9fnZ9t5M83FACv9sZL7NzfsLeipTXrwRBNq4ywGdK/AfPcozU1dM9K
zj+TzpBPckzLR2uaKIjNU++tlH6pKdxZxLsSV9ZGKCe9i1yV3/YLoq0RycjfZHi63+2cutE6cKJd
k0OGs3zTIE4+DnV/sHjk7dkbTvN2Ie+WbHI3CZZ9VjVw/squgxHnrE9dnpEHUtP6OGKv30RzKl+n
ahTTzhwGNz8vUJ69GBwUS5UwkWF55y8mZosom4YjU65xKYK1/W7SexSB6Z7gftlGYJbHiYvnjr1h
99uaxXA7dd18QBlUN00x1NW2izJWkK3FeJHxcDuUboLc2XGyMDCtBvMjrFU6bJqvxpOBR95ruYwO
reSVd1lym8eoY1JogRo/44uwa2wxcdW09u0YKLaQKhLU6oZV4PJAtOSv1vanBFadoPioS92T62IZ
dCp/PQ5TkF+H2hLfJ0sNz2FFc+m8rGW8FgBfoNFgKCTTTuvvWgQUUkkasKxkzT7NeuQ9NGqaA63U
ebV1+age5pU5hR1H0Mcs0PN71OXlu9lLcvX5SO4+d4SzDw2nDzZN13h7MQSejFs7x+g+ce3+Tqps
wXDvjB+SzdWn9CkE2ZsdsfeY9hZE06KtAnpyyU7+pgRa5Ns+oxP5GIzdby9b0oehqKEVrPRDnB25
sE1pW3pps4USq40b9JSm83a+N6jzxDPpJ+M2SjmzQyJbFsL7bUAX5kRV1g0eXep93GB+yXzVYsJI
1+IeNBGstaRrqvsmqip0VJTzx8xw+NYqBCQX64dE+H2GkLok7l8n2P9oof9CC7Vs00Qa+Oda6OFX
26d/Fnz87c/8XQk1/xLCmYkIXNpa1XCY/f+ORvD+ohVBLkTyjjq7zf/19zw+0/LflE/HBKCAlhd5
KKmko+x/R/ikC+Qf5i68rUyJESsWiwmVaMCfc1dkt03IIbQ6OmH6KmkT3owDOxmkxBdw2U89nKlG
e+DC2nphvWvtp0DtKRE6j9ovh8PBPjmUNZ8G7aZrLHDQkXbY0c0BKFq77ngP979VQiK8zfDktdqd
Z2ifHvEa82p8efe0i8+p8Bh2YZ7vE6NZdlMaXCHrhA9yzen1HuubRuaSnzZp+4ygUN2wgbJp5yAG
v1jM9b0abKDR2l1YYDOkgnZ99DgzbNtABswqcvrGzU0FpnYo0uqPuxPTotTuRYarH75b5xtbOxsD
7XEctdux0L5HUzsgLX/AeKZdkUzeOxeb5IRdctK+SSVwUNZYKdvJopgPH/C21z7LXDsuS86MIHlw
YXaVYF2qnZm99mhK7daULo4xWDWfo3ZyAjZIMN3wnGPB+26zTdeWxTNbM06MOWNCoV2h69jQ4o9R
VGrHaI11dMRCiuPsPtGe0skQy7Fz8CcuQWtdI+09HWdcqGQU93UkH4Hl1NeSBOAlr8J+2hSke+jf
narbnjlC7uxwZuNCr/LLhHvmkdCSe3IGY4wdp8ES0KVz/yQcI3niVODduCXD1Maovf4I51Owgeny
O+gh8iWJWB0h30fPjPUlPLR2wsTW4gDM5qjeUUSN34Ps1GMgJTufymGkq5gHj6MTdq9BXrCtK4K5
em7KhjpC3sHomMxkbvO1/bQqzMIps8AF41y47XLH4sOLbI4N2YSXarC75twPCU3Ka2s2Z2GsbOxF
2AQCHmbJHG+1dU7tHVqGwvy9t2VQvAU2u9btkqTNDv988lzYrDM5QNe7pc7BO5T66AcH5MbV2zBW
/8Vb1yUMZZHFeEz7ycrxuwDrOprMawp1/W4aS6poJubQ3ZDzSlpl3R+dUTLqeUTht70I0SFMp3pW
WP5+9lPgnAzHmYo4HUY+1b7lv8nm5YEP0Igx6TKG0pHDabP1CDyP/EjyY4rJrEnVg40w8exNlDEe
PYQ0HXxO1RW2ML9j3ZrMuD6a2kCLThk7iu8Bfi8/EIASjAK0iman5lptl7HuXjPuv0OOYKPj4Myg
MDlQUjhtV8+dBeJCUVL5mYt1PliT0/3yFrw1ydR291+/WUFTQbifJ4sfX9l28JiikzAY9uAqnCQL
H/+qGRhj/bvSS+vGa6ZvA4ddKm4VCZFc/8O/TDvkWcbvwVLzH1Yan+4xfw9bXrtqZ0YD0WnpFm9f
V1pBc/gKWzOap42l8G7ki4woyY0AFXDOwZaVFvg9MZs9s7q2f8hGe7rH2g0eIR66p7ZEerTYbzOw
4dCwOdW6x46j/X6a3OZMMSLfmk3B3b6SCExjkOUQSlv/nrWEuhGJZV8TswivUhj1LuOKZNaJPLAw
Np5B6dUZo2+y8IPmkL8RaEC5r9LMeGpXEuCrjwMAbCOF+yCYdl/fVi3r9ilnIRTGQ5k0Y2yRSEf/
4u5VuhvbEoObUAOpK7P9lB8/SUI+QbVw1a/8D3741xD7Y2x/dW4X693QZHezUA+TMXybBb6F2Wvf
mhx3X+0rQBG39jjhcUofstkERjNmx7rof3s0fkcOk8qIO6Cxg+sywCOZs8NIP3jaUxTu6cpwX5eH
d4m3Y6Dd2J1q41AXjI+8xyamNTomrNzyr2yCvw+6ktyfeYaXFjXlfkBhuRWQBM9rdZcv0VYuxXag
29zRJefWSN25tdjFPmxTnOtSV6L7bUl3ZTS7O0VdJQsYZLxZl6iPX33qBs3qTbrEM03rQleuC12+
XqzUsDc2hewOzew9De1N6D3ikqzicp4cdvTUuBv0uQ/0ukO4ANWqq96rmSNWrah/N3QRPCYiLDV2
b89x5/vt06Qr4+kOXT9rWuRtXSevM1j7job5ppi6cxSUmKIon/e8lS9YF9IvYko2hS6pL33ru68w
MLDAP5W6yN6kxvoodbm9GU4dnU8U3ps03xNHAHHZtq/CpBR/QT24KF2U3+vK/EL55tabaaG3ahHT
b7nhIP3bUd2104X7ua7edyUl/AEGxq1FL/9IuPsdLClV/cU86CNxGENTRErVlf50XbtiM68rzwNd
+Z9CXmaRr0EAK067KHkS8AEyDQowm1DdESyBHuB8kQSa0ebQ2qxMiutso8rAHKg0fIDLCqCxBhI4
Gk0gvygF9WQUx7Ipu607oF8OFjiDwaPKkkLRk6qBUzhd9z5p+IEIh2iLivtiajCCqREJkYYlGFAT
qKl5FZlzMDVOQVodPSMaseDh9YxbjV3oXQCRChCDz22IywQ4Q1jwHoZrtB2Jbl3oy013HBLCT5Dz
8zXQfIdSkx7aQEMfBs1/kF8oiNkGDsCAVHwvAgDK7gAvYtDkCLyD1TnqmaQp/02IqhjYs3xYE+XA
n01rZ0f9oXkXaCoF5Hoil5ngZKX1KNn14V03d/KtMVX1Jm3QF76GYHgah9FrMEbFXcST/IuXkWl0
RvJF0fA1UGPGNm6dhy/ORqaRG7aGb4Tomya3RPo8ajSHb/VAfhzMo3yJsIUTjfSYy2K6kDt1uWIa
uiLRDzvgsKvkNbggnLVsHM+uhoYkGh+S/BUkAlIErx10kfWLNDJGjXE3pqF34qRQMvW2YpcvFdOg
9Fp3lwFAaeiHvbc0GEX2uTxCiRU/fDESUdEAFSwy+HwCSQen24FZD9ZTqYErOGqNs6khLCx0xbHV
YJZOI1qKL1gLfnZ+LSZXajV+BhrpMmi4S/mFedHAFyQv0C82UddJ42A4M9wuJJQI8x9SlFDiKetr
8cWPKZqZMI8UPUhB8DK5Bs3UGjnT9qULj2O9BUtFWST2/o2tETVeNcwPq8bWlBpg02qUjdJQG1Fo
jgPMwFdk7DtaqYdfzKscQHw17iPNxZk0IQfxPMVel+dbStq5xb9IOqF55Q3a3jcBgJ8umtRmMKX3
7HTLYZFLuh1QC5TvBHeM35QshyHEnsY6gFxHoLP6XTu36S+xqIOjOT+zaKvdrNk/i7ks53yGBzQV
kIEoB77kqbi6iedt4QIXJ7X6y01SkOTH5m1kwNCxuMLj4ulq3QQTNbS68yirrO7Acr9IHx2/EFtu
4UGmxBukO6PtGwa6fpoKVhvIvqnCNCUrtZwgi/nrxeOoUsZFWpfeTg0FikjY2Vgep3Ip4G3P09Ru
az8nCTqgkKmPrAxxZbMMSFr7yNvwB76iR8OM5n3dRNr+NsmnJFjXnaXW4S4tvBYep+feYrJ6EauT
79bOv+ZRa0CgH6FOkuDYVqCm70XQeT+RvFVc2M360xqs8VbWgbHPrflXnyqCCZ4934bz7GwBmLpn
UMlS25iGB0xv9gXzmbimHFV2doL9VBnBG7VfyUbQDvuOjKRwhvcuuglg3NpAgkoL00R4HVgczPkS
J3iteFV2Fd02Liv6MPoWGQDXPdaxq8NBm13XZ2BrwpWo+zvfYpXUuh8ZVcz4k/PorNLVb3aFpQ/9
KXaynybGyc+g9IqLlM3AOX5wjw4ggxMl208mBUMmPeisnckNjeVpXROaR9fVVReXJNIjIuX6o+rN
6nbI6g8G0LTetbaYMHSN2q/WJO02b7IPUde89Q1Rf0IL0c+sZBz3E4rxvrfM/pXji7+zEWavYwKM
nDPQ1ckL756m5nTYWEAoz6YbAZdXK3fa1Mhnf5LTjegoJV6rOaR8R43VfdkIKE5g6bKfhOPMdJMU
+bKvrYxXgRnpenVGw5ZzQBWFn2Fq8uCYU8+64rsOf1C/znbVqSk0zAikYFV2XINHPgJzPJmy+dbo
aJOnQ06JjjuBe1h2obWCZiMK1elQVKvjUXlKUMrSkSn/Kz3lNaCeeshkLZbPlkso5VBSfCWtQAeO
3zAw6gAWEvNXHovTs45nLX8NazkDwS0cc/PvTIe5Ah3r6nXAayHpVerI16DDXziML2U/1cxZBMP8
2pwfUh0Wc3RsrNQBslVHyTwdKut1vKzQQTN+se8Mfsk2gDe2N9A0T9VXMu1LyviP6vMvVB/b8nTi
/5+rPrf07rdgwf+nAe5vf+jvsg8MlMhD9aFvEW/Uf2k+EfhjsAWRH/6P9kUQDr5lIRHTOsdFQxPc
f6s/PsWMWiLiP8Ab92/63kjk/yn/0G5PD4mLASREt3Dwov0p//RkkAQlQtl55QAveOikPsB5shG2
2nS+CwuSncCd4XntNSeTe4d4jkckrE0r5vlb7Bh7TTDF5Qr83V7K+wxIXLnxDYjIUdAfSNI655GG
8w2G6k5svXABbd/irYfgWMpgrzIvu5mBL17MlBl609rVpcv68oHmwPBANC07JCidB7es3JH2AiPZ
Ekv2D2ue9acSP9/txH1Dmc7AcOlMBLQ3NUjdm2Bp5VvJSENkGNhf7GQTgyLrccT2Nrm2wnVJjhty
OU3mz7Jc6VEpq/B2LR229f0S0uHuAqyUs7/sGQr9e5ksxIQtmsbMmDwQXVlg0I9lbxsfsu0FWaE8
4inXhLix6/5XutgJoMK6sx5QmqbD6Dj9lUOiPBclzo0vE0EdO4X9qzA5hRWeXvxXnSPoREj9O2Lu
pHXBY340Ptk4Omlb+87AlHFSuXiZo0VcKTz3D2UWzt+zbhyfCD0SIq2Mtf/JdiF96Y2yjOLJY+HN
VFaQ2GqidTOFzakyywCli0XBKfOiMoht2wIophY5EUeQP3zbt/mQm+pnlY/jMVrzcW+5ef6xmuA7
2AzfG2vqnct+7KCMrutNl1RzTPJ7IFYS6mUnrnfacxX1anyfaflCyoNeXD6liZ9GantvD051o6wg
YXFT+/xDl4jYu5VMF0t34+Mgzg6LSKpvbeNmP8ox150QTQdmUC08umtQHtbWSDwe7hkUNSYXrr2T
6N3pljw6LeVTS+P/Rllzss+0C7tK2cXGkuF3WzHEpBuMP/I3YMWpjzsgzszl1bAeuiJrHnIfnoMr
VHBBeyHpj6bPpBfWt91oFBfbYEUac/zhKYx5PiAz3XbpM2cQG68JMs9PwZ6425Sd5x+Cque/6sz6
uHYre/eZ1yoKaGPdrbUXPaaJ4sAbGmDBarrQFTN8793lVTR/NMR1KZhinSgLw6BNZJjUwW2yhcKQ
0R/2RTQ236O2SF6M2k8xFwlbFLuoCaxPIc1h2mSmnK7zKttkN6vSeh0joutx2giC6VMj3hBooVt3
0npnM9wDdlajug4yqMKj65Ry2PRh1B5zWw2bqMbUsUk4TKIv4Md4dmYzuyFG5/6cfDr2N5bLRRsH
/Vodae0JAYqbwW3pgfI8Ac2IvhFW5gCmigAeq5sxSm+7dGj3YdbU79RdRd/73P0JEVRD13vn1pp8
9cvreoWKZ1ltswMQ0rwQWx4s7DTFyGRVNf3rGLg9Cd2g6E4o2OO2Nmbem6PnRZfMXsZtN/aP1hBG
LkZz7ufeZFpSiCEso7o1rm2SwusMJmJh2NCsCCZVOZIqJaV89sh8xKuTFSGfg1sc2mniidY7KoiN
qDOJrLn5Fa3Q46RglguczzFxdyx1wDSVGb4Vl4fpbJsdkkqjHfIshapTqhxBMyBa6yZqnfHahzlF
0klQFz/KvGArJKzRkTzMkumUpEvDItqQ3dscEEE9ugTsjsKM6ETxTDUQdeyNj9YL8O2jpcwPSigA
leWaRZvWKCJaFlyCQUaYiTdfKvkLJ4t8VW5j3Tqk9uvdKAfanB1P9TQckte5z1SUANPDlgzzUCKR
2wZMBcvsntJyIDhfRvKmx78fgx4UW45TZ7dTIz03DfAYJqXtnIKWL0oem3ThiAO1nt+gO06HoZfs
PCkBZrLvc/ZtRol9Bhq4vxPmsmLWmhcaqS1fbFtnqndmmwFdrcywuF9Mq5qnG5fZAfHLRV/If6xs
D5oj8ldTmi+hKn2Ghax3rHF8mSZmivtkSVCf8DzfW4VM9qtV9ZykKvOK+yB94LG4HIKwXE9sWJ89
t2muAkPxFRJFwqI/JxYoiX6/gI0JJyoSGnnOVFo+h43PoDJIbqsw77AqkDN5oK1d7Ie09uIxL907
FugMgTNwk8Kj8WZj8baLl1qhAtvRtBdhIIqtw/nvrohMfl2/NPbWgHiHw8bouNUj291YyGkXYfHr
r8to0wLeJECgye08uWHvnwpiud/SyQihzOOI/eUA97oniDnV+ljeXpSpkruo7bonxJPglPIP/+hQ
aU9S9R7DBpLAAozsrcSgAAoFXfyYWmwQClfZGxbs006MybQrR4/n0ZRb6w2tAYFemND4LosHAU9s
4wnbuU9wQLs8ZMvkKtfk1BJnZi3ekrNvVjfgXpvah3QN8oP+PL/17WJdomKlv4wqzUMheuO+LBmv
GBek98j6KPtMGIWO+WKgzvdi6fh7zFGd1RqoRzx5EgphFJ1maxqeoR7WD7PlzUfuJwrfcIpCke+C
qOYrQoECqakohCsIO8YTaftHylPY7wyFE8V07Ftk4nLzWNDEej+VdYJ7KlpOAy9GigBseddE4YdJ
k8KHNTh2u/EGT7zk2FjeTJmUp6E1ukPjUCG0yYnhUtPbZ7ykafX0Ysc0g30+F+VDEnEE6aDvEEC1
fFwfeXhvq4Y7T4NJsNBV+ONWKb111/e23T41KnohPcQIMWdh1t2IQVB9hLRmM93UMnrNIbiRMILj
+kDzTD4cYYMJACG+X3ox9e/CvNg+Cvihi2Dd0NEwoniCeYn45FtIoE+9SLcLAQG1dzI/gKxFVXzW
NJCXilRvhuy2uKF8A0bHNBrZi9c5HgBPn1s8xhSJh6uXa5/6m9JfxOrfWtZCA/SBatvcnM5csnZf
noOZkPTwDkz4lWPv8qMsjeajmBf7OSL+/c0C7HUWIv8mmkDtakfUJ7xzXRxMM0pBu1z9an3lAfjb
zbP3YvRfA+bDn047cIJwEek3gze9Un1ZHDEvVQ+CGi3p1saFL8eGI9qVGKlG8dtZvRm3Tye091E4
Yb7Jp7w6slMYHx0PTlWMop+JTddHafot9Kceb569PmaQe3CX0clTG//Zmf9/UfIovrKc/216On2+
Z3+QJf/2J/42OjEJabSkbonHrO77LqWVf0dLWsFfbAccBcXSf05QjFsmtmsTyAoRb9IZ/zVBuRaw
DIqjiFRzFCBT4PxbC3T3Hyco/ROoxKEQn4AfQaV/MC6XViImL0j8OxJuxilNmkXccGkjIBkhZrog
3Sx2XTqs6gB/VE8kYbzoJ5GKXxntiU9uUPLQsFqcQL7FzRIY+Q1THM+Uyg6J3naNH9bkhYeo3Roo
5uOVoHHKoz/Fu/XdbASvugbPi1PflFE+HNh/FMVdQIE+CydRhXvKDJpTjWs2DopJxLWy0m1TV+6W
AlhvT+cTxK4imh7LLmJ2Kni+XSrE9ssw2eNB+bM4Y/eSn7xE31wMq59uNJivzGvBwcQy/IZRy4xR
hn3qC4Z3B381/15ShAWlln12AyF9OZpd6+75ooy7pjASChGCeZ8RYuHg0UeAh3tqRSarnvfeUCGS
4KQq7o0ss3/MatEYgG5LL3EXD9Btr4oS2us4iWZLt92Pysuj7wsHzfulWZxDZ0c/liX0d7Op4sSZ
60e3MPDiTb1919d1f5pY5cZmAZyznlt58vwsv42M6j0aBQsqutN2Hpy7G4GHFeCuMf/kjZCcVOI5
e8IR1a+6yvvdWoTWL2Z2bGfh0LfHyM5/Tcw6O/LNy4tnhRK+Xo49UXRhGgNqDt9se8I0GhQZn037
o87rH8Lgr25ER1NaJmc6IGFHIZu3O5p0g9jrAuxbgWxYyoCD8iwQQVH9FKwL1ZQkuruTviK/i3nw
9yTjyfVypiyP7IFFvsmCgOp/0IbbxuD1ejBpQ1AUjjHfbfzSSq9uaZUPSg0rzN6MaXZ1xSVzbIMx
ylw8/hanxWCAYcstKoq0asPJnySs9ItHLdclQ3q+pd6ZVuAskQ+yF/2+GYblYwzdilnAdEbsukb3
O8IZCUFKutahDgp5QeDOj4vXDJcxCTFELL5MPzOKKOKqo6GA0nvIJmrqghuLXW27ycfAvMMmYW78
PlqrTd/YZhMLfwYaHlIK4iwKByWZXZuum1KgtMFExNqczfs5s+nHMWoDpl5tRzdzXbMMHTsXQzF6
eL+P5HLJBb9UIPzuPKxqAL8dNDW4dDv73eJ82IVhFcGGAubSe8anjz6ycbKsAN6V8AZ0eg7HONGo
cnRoudkHhRn9YJ0PlLsPmIixjNQhAe6KQuKfM+ytvc3m86PktXhel3rOYn/Gdyx7JFSWkPIlal3n
wSiTgM7NMNlPQM3SuCmlummlgfQRMuOcQ79kSKoTI9sxXa8PgQdkbBXomr5PB+64OPRYcVK6Vig+
h7CS0zO9OS3NXA1NfAX+fFaMaX5jdBQweHUU1hyG+Cf5Ldr1xq6ige5fSb1NP6udtc4F58VE7XIZ
rt/nRYA5lMLaZ8hI2wxe5Iaal+Q2C5v+wefwbiVh/y0vDf8aOdOxx9R4L9Fb43ZhoJq4rfHl2MuJ
4YPViPTbB4r7DMq8rAHwZxeqp3Koutt6mO1vNtPsG5UXYmv4rD4n2ctTqHBInhokraelEAyvLFyc
pTNvUe1ZQLbyMXVFf1H4sGMenubdwNAWY5LIYkYwh4eCiLapI83TKqxPnEr+XeeiqFAkaJ/qYfI3
uTXUMZ0Ndqm/5ENP4/w2ybtvRtApuutsZ3xiRaV+1WbHscoI1FEVrCMCJTha9hY7ePY3GR58rzzg
PO62ecKD3LTX8SbPpuV7U5lQtLsmjf1w9m/NpUEdaHkQRXQ+bxPKT16d1syOCudebCwV5dbuqAy2
zZ7/yktwPQKBMn5ZBYe+RWZOrHx3+l0kRnvnwgi9DsK3qEFhCMbl/J6udbrjfFRt7XaeISEMBmIH
jYOv9pqOl76urgOeknMW+U3s9H13Qx3K+LA27FDkEq4PpoWkNSDGic04JevOTf3+ULvs4dD3w+1Q
hgwIQeb+SvVeXAbLB4cwbYbHXa3VvSzuqZa4ZAZb5Lbz5A9kHpBqVrdeISUAs3da/5UyVu4Nx++o
TQsp9MnL5bbJJoMHVkoCzMvdt7LiKMfolN9ZSdMcVrO13mWdurhU1u8sX5LYlso+erPf1VTzJdQN
5day7SDLnOqouq6mdeL0YG4ipkR/RwKBL7ixvWgb5POjJCzzw1g8OlknUE7Kb7KHohpUszEEA6KZ
+uIcOSI4p5zJQ56gSXTkuUnZyGhehsBwrus6PUxpTs9LRecYzVBl7HHtfSuUXetysw23BFZUzuQX
f8VJH4XGtcR7w6axbyE8OeiT1A2GTD7+tE/DsdpRJ1bHZphcKAgoD60/IAj8H/bOZLttJOvWr3LX
HV/kQhdoBv+EPSmSkihZsjTBkiwbgT7QN0//f6CzqmxnVuateQ1yLWemZJIgEBHnnL2/jbCEgTp4
ml6ByuGBkps2g28UNqS6mozXoLUF2TEUFct3H/RvMtLVVut052bqaveL4abpO/ZC7Szq6r62MvEA
HvGTPtrEFeBeYmxkkVHbaNPWQ829LoXbfaoz2R6Ek73FU9zsZQxLtkyiOa8ChVE7pTRRBi2sDxFT
MGRxoX2pw7y4m0pgZADcRAeK+x4Uj/mCALo/0mjoJKSEoHs2okjbpVMnjpmK4oMZiU1hxbONB66M
Yz9RBdoLHd7gOsqtYOESFPjoe6Hato1X3oI6MZZDrQDPlcFXD4nVEv2LxL3hM7GiG7GrCYQ4Srq4
NwpPFj3T2TFRd8VKTXBvbEdM30BUPsqM4sZMYvchCXgLjZGgdIPOtXBi60T3N6c5Z7wGNe0+Ih0B
l6nimMKnhfkzHEfcA58whCAvg++1trWq20Zo8zfRkASvVTsOW3uIqldmPAwA/dZnNmt2e7eP203q
1K89TWTEXJmxCRn0JfPMLW3lm9YKNF8j4RuuF08H3x/xeoTpzdDg38bBDlg16852CjEZajg8F91N
P6Hjzx84VCU3eemx1QuDcVLUJ3RRiqIxtr4bqjO8o03mWGrrDXp1gkUGuhPR/lbGNqY7aYZHF1Ak
rfy43YXM3KBQgdy7Qw4w7KWdIlrxWqxLcSzQLvaviMpjnA2VUFuGo9Mtmux4mYjKOBRTlW+E1w9v
rRd42A9LeGVBUjsCD0RY5gsH9dhKFNPwJSeM9tVBvK1zzH3LQgwnvJFvWZuVm5gpb4GHSKv2Y617
FLkJqaZTlZBJWiZZTOsxyU8Kp9/SSkjM7LuslEuoRbQSKhPWyNSzpTkU58KfxW9JfMu5l2aNnm7o
n08bPVDsoH1gHGbTHCoRTpsSe/kusDT9GygDsWgIRl60DaIwstcZAcykDI4e1RpW+b3Az2Ixnx8Z
nAf1LJw0oVzwVb/iSAh35hAEazdvsa8g4koQJKIeR/FVr8o+RcFTMtv4XEp9Tihu3ZmIqd+7ig1p
gY4rPht9Y3wZlJvSCiLFTe/MFO1cYm6CfALa+uANQRsTadJ5svgStVmHdjTLUz97dAeZJPYhEF6U
3DQDvdzHfuy4akBhBo04eD/npLyIK1iPiOFTw6WFD7pjBVwxcVejDPOV1gRxA7B+HL4qoH0fvc87
5IwgPvM7xasGQ3Azmp3aI8MYqoXRkWqg1150aDuvPJWKny5qp3ih37iwkrHa8IqQbn3Gvy0D9m3k
ClUsQjXkH1WgG6ciGrw9Hu2JJ5hx29ltncdJotMt0Qx+2Fg8g8XkTuqGtJV+jY6qulRziG/sZBXa
PJXd672UKzhqIxIW2bc7O23IsAPVuOLUZ64KmyOM2dcZKLso2TlVaq/dVJg3el5DJdIx90SwqWgQ
y2ElnDGzCCrn9fREFUTNdPYzQdEMB+pIIe+pDc1clHqa0KLp40uP33gZpc34gl3gNoyJw1noqT88
IEEMV11Mc3TZkMp7GlVoLuOGJO/KwnhEQ4P2Axwa5d167MJIiFGGASyCEreoVZ4dhiyOH0MvbV4a
jp7UTHV3xlYXPmRiqjfefLGDTMZbmtDzZAMf2FkLup7hSz50a6dV+n6M6/IhCDK9WRFnGG9bZIn7
pK7ySxPSKg5Lo3yih2V8NiDBfc4LBhqZqx9tE+oOkyOihC1TAfPLfUYubaff0GhTD1AR63wVYEJw
T0CA7Ptclm/uVCGNU9OAN0mTOp5qaKnRMppCJm46LJ7bJB3T51hHBOjRn916hDyGxL8b5pZSqPnE
+Lv/6HDHLxV0LDA4oVrxjvJNXDF6Xw1VTjvUoT1JjxCuXINJ01yRDdS/T5z6OPFr5BTTbRzvStq8
pD3iRrtUIRw2vZzQYULPM9e1pxlr0wXNjA452stpio9w6aN9ZhEIDieKAnZwuJl07T31iumTDNHJ
LBwDz+ECSV2x1nG8PScsFSZ3fq/jUnGnW21kYpQSlLFtzC695PM5yZq4r6oJoRoNOiIrzAQhEyff
ZYQuZYevxgCrBj+e+nM+yBqiOgqLw3WU6zMtaULtPZY9bpAa0nX5uWh6L7s1kri2gJo6FGOlwS4A
crKWHuYzB7EQCDFn+tBQuvV3xrVXJhEyRnmnjc9NPqjhceo1ZLMLraHgbe7wz1ou0Zata7qK0Olq
6G+4JJUHYjUkGHNp1UaByu3/ZXZXSxsx5nkKh22guSVe0Gx4+qH98ye0kl8N7JhFyZQT5PdwKqO7
8wcDOyO0OLWM/kxGmGC4gkHaMDu+kWyvgcMOwlczs7ZdPEMLxEazq42Qxtpziftsp3VdNGs+6taf
YgCff8c3mQ0RP5jrv783xwRJ4bjk/Zi/kCIyTFS5HtAjVqo6u4qzYrCLuv+I10L9xAXAj4G1DTWM
7v56AUTcDBS9XX+OTBK4+MfR0k3uFpvrhf6voONvBB0G5SwdwX8v6NinaZTDpv5R0PH7L/1D0OEC
IHJN4hkFugS6j/x9v3clfeM3gXnFm2OCoMPAmPinjwdsEU4bH5yqAaGFL5duIltZI//n/1rOb3MQ
F/EAvmPOhKT/yNhDot3P9ynQJGI78fXgKALTAsH+Z2VH5ES0b4xaHoYSkQba0kIssGo7N6p0afWM
g2Fj7EUappIS+Ooce0BvrPMEitSaAnJXGRl5P16ROodpcm3sqF0x9fjs9OEevXNmb43YHbX7xI+r
5xI0nlgC5AxJFw9S0OmdWXeclDPmVGlAtbJoM31i2knyA2Mgx2Vz66tpPxlTY+MuLBiapq5VMQeM
B7m0GFwfcPwq9G+eVr778eh+ucrcG88HujjpVr6QCj8ycyagUyuDRpN59M1G4uvMnFNvY1vIuvZS
A0veuDX5LgsOcuTYg/OJHlQcj/fYo5tzFZrZZfZs5GtEIxqMS28IxSIXeki1F6tLKjBM8teXdESK
cReSNncw8aDfsOxukWAy4idnvdiIHGeDWUuAf01vJsZqEGAb7cY1n1OfGWVkVemDYYLm96X9GsJY
vRXF6K8Qi1l3rRlX+64Y7ZU0zDvpTDUEAsddayPSwUFp6Z3launZyvuL0DnTijQFQKwGV34BOaq2
NnqZJR2s5MbIMHVGDgqRrmJRX7QyCk8cO+1zL+GOUMpP7VHv16VZFOdAVdm3uHP8TUdiHVZ6orVo
hNUX0/G/iADNnxFA3nQ0RiUwK+g7i+nZxze1qOhQLlUqDl1fMLgBiv0QV7V1sQZ/uGEQ199FtQ5x
OZHvkDTkmygcJtvhcENralwJgJALB4Q4O7nS7rtiyB7SKsnoeKX1GUmHXGLzrpaBn9xXadyctYH8
5Ign9hNaOYy1tTmcR7DoK0XiASgQ3qkG3XSld0H4OHkuOD9QWgAS47yg0s7jGNW5UsaNxfDtMOrt
R8rP34atnd4zsYLygCvMv7iA3+89E87FVAUx7Xfw/2dbo6UZK3aUBMbqFj91ftFN7mjXaZujmdj2
zZiajJIse8PRvT4VZK6+0AckSERrGnmwY6z3gL7TkmK/s1cMpfotB/dwo5XtjUPO7UGXzqnr6hKu
o5NDli68eOnFA+euPO0SzogghAcdFngbYMVypuZJY0dA5c0wetQ3gXtjowqizMrRkrfxnbSQ6WDU
McbKX/mpfeHska5BYn2pGUnus7h4Guc4KuSkr5lbpRuIIM24zCLzRth0nzBO3KTjhxYiUi4MUq6m
Vn+2Wx87BTKBneo77dSDbloHrQpXsW6/sBjWt4gHho1GV5wk31DsR+wpTzbMZMIA3JrGZQWHERWP
E2sHlyPbAnDlC9zdct2iY9imLm7CuD5MTXRsskYuygZ7HU6jPKCEwBJJlradkewYAw1ACrBJ+nhY
2hyFLiCV0nvliXBPOBWTT6qyPayn4T4b0mkL84SICDbs7ZQMzsmuOpilVr+vRpglKxqQ/X1vN0/Y
JbSdVo7iTNNa5jxgBYotHQeHBgdhVRrUxXdj0FvZEWriOau896IsxNpxJv8x5lS4IR02gakdBXcj
M8db1MJvua3o1pS4MabIeHNUJ+Z5sd681hUfGc66WlUqNW8QNVCCm4JbWg9TBr52yvlOpncjy+5C
IlJakAUNvdXNx9ep9cnNCVifUUw3x2gcxld/HKDsksBePpQVthPdgSju5dltgb2KXAmfc+ldKAKc
L4qaiGmJzWEvFZ0OFTQu9irp4FxHeUOWpsr9SxO731RB/zY0oVb20ktpKngGInYI/h7qwDyDxWNH
GYyFZdEKmv1qJvYYM7sHwEWGuO9qPQbdMRuR5Xdb8tjlzSHLddmyt2jll0QDTbyQdkxYyiApym+T
yivwJRaDt0taGiDHwa6c+4EN+8GqAh6RpOfWo1PVic+1EVUHOWXIlDD+i/eGux9b+CxpXBpa4Nrw
15V7KYnfoEhAoXwoTHJXyzHQNo0f5+EuKBtEdVZ4K9M2fYCUbrmLqkOhIJOAG9efevmiPLted6ad
7YwolG8ep34YAh5aYNykjX0MrQo4gGsr2mFTT+Zrp6h0e6vrugUWUdTVLO3f8sTmaE4iWH9qurq+
Gwez1FcuHM5qMWERQEMvcJQuyDprn3UkOW9lpUcv7MkYCIFcnhD+Z7dBJ/xv+iBbYiTSwLpoUEKf
tSSdzpnu7oHiMabKLOdD5L5g6i2tsl20okMkTiLIXsB0yVhtlzXnh3EF8mIeL+L4Z/YHfuKp7UZx
pDWVfmixHiNdb02CdRwV9fdBaTtP7CP+WjH32LSMODWaP64KiKU1ZLivsN1/SahqbBajMHgiGKab
k82Qb2ej1O6i2CHd3rSy6oXQieRspSoMuYsbxCKmn004h8vkw27K5III+yGtU/RH0ZQHewZWGYYl
ycOqiqa8nUoL0ml9VTCZVzXTaPr6Sc0SJzGLnYJZ9gSZq9vkVy2UFvohCa2zRKqaxVKoFeniWLOE
yp7FVCOEY5LmZolVe1VbubPwyr9qsMZZjqWuyqz4qtLyZ8FWedVuebOMK74qurQBcZczy7x45lB8
tVf11zgLwXjn/tqaxWHBVSeWXzVjxiwfa2chWTBLyhhkucv8qjPDEYql46o+EwayCCsx3eM4i9MM
2TiI5Gx9Nc7StXQWsbmznI1YRhs1FRI3VDjNmjAcdG9GrRD71c2qZhJ+TK/6OHeWyg2zaK6+6uey
WUqXXFV16N1R2BGWVnxORuyz6wa2LhKJuJy+kvxjnQKd6ZNlOu/2LNpzZ/leMQv5rKumjyUefd94
1foR1cOKyGBW30ezGNBHEPTaiQqBoFRoBc1QTGj3rNF6d3vmxM0sK/SvCkPvqjYsK0afUCSKHVxX
/phMbeLtYFKPFy8Jym45mNJ46/wO6nYu1CvVeXMvfDxIy3gw9Zf2qnwMZxGkuuohMf4aH/5VJRlc
FZMo+IPPyPbzT/ixUFRas7iynWWWsJdQXE4V4kuAHsk+DpM7fWqjz0hWziGqqGKWa3boNnuP4Nx8
bPx7u/H1czvLO0M/YwwpMF7fwm7WFp4RutsSH4ZaiKqz30kBRilqz6LR/Kofja9aUuOqKzXqCFJO
GoZnGDjTuidka2/GKeZQWzSrSVnpptV1ZLJMANGsZF/lVcIatY5LyBOt50U3a1wTp6k+hagS3h27
CDbdVQ3Lt4kyVs0iWfSRyT68KmeDq4o2qsLYJsfGjj8U5pp8QfGJFUKTKUuL1Z8KxkbPaTCkjzTI
5FafVbrVrNetrtJdg+jrm6TK/GWI7EhmfXjwrkLfvELz613lv0QuJ59rzyWCgLkxUwAZCZyDSpnI
AGcZcaIZ6tAj/zjyCdOjOUuOg1l8nM0y5EyV3Sb0rXxfpqG1Al/2rK6SZWNWL4cMaO6ssmQ4Nuua
/1sl503UjH9XJVtXGO+/r5J3b/1b9JPpwfj+K/9Q7ggb7C8tHJwFFuxfStp/1MiYG36DD4+kx/Ds
WULzrxrZNNH0ELZG7Uqq3FwL/7NGNrzffGwU9NQs3UVh4Rv/iXZHzOaGf7VybBQ7nrAxhkMb9NgM
vF/YFzpi/ikWoflQ13NzU01ZPS46AybHjBrzj8omVkZGafVFuYn5KGWiXfBUjtscwbNaphEd37Qe
nHyhB2nPqNpYNr6GiGTo1Eut6/w9uHAIXtO6IrqLq0ExWIbPtC8kGTetjfRGzTkzpqbDYpxjha7J
NYU5JhcCY6YdQJh6IQ2t/ZpPKPs5JfX2rYYHEb1LGqULWTf9mx+q8c1lZYywknLZljLskLxXSTVt
MP6XBzFq6p1xYfzWhP2IyACUJ8z68WWspgoNeIgHwGIR/NpVoYFtO7VZG3TjPpTOvUH6S7RA6Gl+
mmEXyeqHrsqfdPos7oBfvwLw0iQjotUinXRulfxIXs4mG4lOUDsPU2X5e2G1Yq3MgYapXwwanVaz
RO4dmZl/V7jKPOa9yUdTjlfQa0901kUZj2vXFYRuTG13mgIhzyahch8MkrXnvBT1RY7wGEQUx6dW
NES5ejPAAJKAtw1lRQBybRW3nld9apBv7sRMQgt7FAjS3LrS/4hLp3z/6w99bb38dN/Re5hvYI6J
8JH/EP+qYBSGga7yB+Z4wYsxf/thUdB8N22gYq5e7dvYqijSemwo7LLEYmrNtKkx0Z2GdtDfVWJw
GXzRD7dhbieHvrDEQzDyp9Iyza+mKoybUDP7W9k6xtEKy+FOeMETDApz60cQIpK875ZOkuq7KO/J
AtUqilt0QquxIBhv0jPuaavRuxt9sj5ypz32lWnsUAGIHRL6GSQP1i0axmQ9iN6ksvYlbP6XVPnx
wbaL/gtqYQt6gNV/UdjU9le2WtWgAA8kEgHVtZsm6ocLD2Vydju0z2lNhHhiAXOKYkJqgsoBoxfj
PPSYii4jzNbtKorqklCq2N/qUwWeIQJK4ebEpAw53xIwxCg+ZRx4j6OXms8jiZRfvRT3JHESaKoX
HILK3QwK3OSyrnf+oKKbtGn0U0Bo3Z2XG91JYNBsOKK2QEVLOcW7kYRFfznZoXnRoma4rRuDC2rO
rI/Jm3a9mJ9NLZnuM6J5nm1Z06oiHuJo25W/1AGE/F1j+Oc1i3Ye4xAHEZVlWD7fpY+y8scHBrkc
YVudq11ko4MK89t8qyEhf2Iv9Fbw7iCV0b/fZ1hXvvSmB6awqXEh2P0oP5hdD2dF2+VQNnr57Ja2
WqUy5ezpqc8DmX2rsnWyT1nJ35J0lSCFr7NIM+C7PxYBuSV6Q4JYLcJhjSnfvDBDTuyFS4uB8Q0j
cYJ8oyXL1bjpbIy+LKgFI0+hGmMtGs1coxKm0xgP3XCukmK6v962HC/hRUbOeKpKYRxxOgXfitRD
2q9l9bNPdupzjvPpDDuFnlGGVUYis8mj91xPtmi5tIwjq9+iKmhbAg+p/N114kmGaTpQufVfP7rm
L11VLv+s7HN1MNvmDGD6pauK/KnG31wRJVUpR1s1BMsuxqrUHuLJ5xMggQYuUNYa4o+IM44YlK9O
jKzksPX0iO3F4hlE45iWwcFLOvWWdA4aOx8naLhUSCJfoHXwYWbUzb6MWu17x//f0oj/7APY8/YK
7Jp92bxmnv6QAJ/Dt0apBFwJ5FqzHmJjOJeUYZvSCUgaqXPWmaDsWS9MhyUml0Jbg/lUb3qgixuj
dwJCtSqLhXks3qzBNY5OT3iNNAl52qA3DR5p4hAfIfMQI/5fX/zrfvyvdXO+9y3bRU2MJhXPJOTs
n+99wDkRc7ReXOg2EOnV0x/+xt0ceLuqruh1AQU8xUM93Ka09LYNiTb43JC37z0VdQdyPqNlD4pl
n4qeoBi31B4bJyMIiN4Pxt6yzW8nr46Orsnn71EOwVelxvzWsU3wFeFRqoO+3evT5KFyKuEnt0Qg
5lu3gzGnYhLABpP5YtO2wTPVSbzTPOKjasaTOJhcZ5PWVrihRh1e8ENM26rvAizHEkUpLhNECaY5
fDVCiIELM7O1ObveNNaTpfyNVSTvBtigWlo5PcREqX1qA/rAJVaRg8KucX30Al8LGaVrkqlvwn9s
wYagNqzMC20+CEFZbHVLaBkg81Q9bWJdBi/ced1XO83mFWS+NBRxhzbKp5Otz8Y5wKcm+BD6doiZ
kkddoR1b2JQznymCv1gF0Tq0WoZ90pv1spp5KLTKzCMZMTSw4dCcY8J48r+5ETgk/nRs4E7wLeZi
c6Y3Em6Og78cG1irs7ZOuvICjKDBakKoFc3PeW1O+wESBOXK0pUzmImcPGiweqHeHHwseBxYk9bY
dPZSK106KHF6KCPIJOCC9ShZdoQczfKAfEMbYn5cDVd/H3s9/cTy37ybMA6+tpFrayvwtJm7YuaK
BCvnOHairyXWTM1H7gN77rSnVhqkm9TALYqCO6MQwjC+Gifl7kk3/ARmiBm3izoBsR9WEL90tHsE
hCPpki0NaiRULJEJ5VxFl3E3GFO9tWdQoptG85Fz/l4ZzzfPNQEzQgM3uxqAdK99a3w2lMpX5Mkh
YNBHiScm5oHwQ5ubNTZrG/2h534hnz1bVV2XHAoSVXaTn44apIWp3E7QMooT4hWbLKA2kU/sA9FT
rcVpupgUSgdSueiB1JCVgDslpRPuJOcWAlwAHdKtlqhFNFw2NKf6+YCDK+igewNbVZ05qwo/YIiY
tm3WYKcynY+bsOSlxRymxFCIPwdNy2MwSurfpefUto1t08gfw7CpEcLZ7DqTEVvv0gqicRkajkpu
6LTPxx9/vA+bqNDWEwiK9wzidbhsyowwWFZ2fanlk4FErk9wFRUJ1KMe/pdmj5ibhGFZn41iYgTC
fGC6RwgVgJFy4+FScbbcNRpANyi00/TNdBJv77WThlwrS+BxwrNB7VFN/druOhxGtROh8K1QYKHw
5S6MSk6ZiyGsVo0PxXUhVKCvSPRKv7luf2HaBrhccGwNSC9z82XaJ9nZdTN5Z6LHRRKXAm+o/XG6
v66o/53//k1lywbosGT8+8r2/LX/Py9AXX6c//7+S7/Xtq7xmwcVAAWYfR3/uv/y9Lv+by72EkpX
97v7hAKWmnEe8triNwQcHgsYfEfLc1zqod/nv5j+Ue9aTJMt3RMzC/8/qm1/XiCpZYmWcIWFpV/4
cybIz1ul0Tllp+thsadNhd4kyUNxa2GfPE8p58QfLs2fFHG/ovvn16IU17kWhIFQ1fz8Wl2tcz7z
jHzvWmSBTB25FTGeu6eRK3AsS9L4/vr1fjkCz5/N1imOaRzi+/mD46ZiguQqT+f1MoOFpNcVB454
mEiXGWxrnzeBY62twTMee4dgtL9+8V/sPvOL05dwaB7w7XloAn7+sKWmA41BOLWfqqb5yFJyzFHP
dfDYjIlCBGD/U2Dqf/eR/+QSs/xw/GEYSLk83zY/nvqbuomr3nOzfTVnE135/x1dZkiAEdC9EADv
31zjP7ygY3CT8nJM1XSMUvP//+GYGOvaoMy68lnXA4IhkOejCZypdJ6lvVrQPF/++rIaf7iuLso6
x0N17XNxibD4+QUh1upTGAzdri2GkpQzJ6jN22kq9W7hXeNsRryoZy8lU9nFz34pO5E/5YpB85KY
BZrJtErcSzNitWF8I9puoZSsjwbj6M+j6f3NXSCuB/0fzqI2vA7OoTz7wDh8HvZf3m+OeSKMs6bd
CdcK7UctM0VwU4f0WzZhQa5gVoZGfzAKOaZsGo0wHnkGx4vmAxk3mfY6hwgo9T4blaB7WdPxIOqP
ewkTcnFzjQmgzZPJQ8fin63zqjPOGf6XbEk2DESa1qzJ3NOqaFaKmhOZB2IwzlrlkkrRunpxo7QR
lGHjgGSMfPT4WDoK8e51liLhrZoQBgLJg6ReWYLYKVYJZxV5XeLvYr3TnmNwm0TsVmbFLRfEJcNH
tx41RGqw7QzsT4xWGTai4Y6HE43lzr4f8rE/MtZjJwPPQAQy/nNzcV0IqjHjOaWNT3ejb4iHTEog
ZLiQ1cs1L2iqdGvvdPg2l0NH64wRQHcH9RphgV9OLF+DHvugjirx5lXIeL8z2bMuUC+WbIaLVmrG
o5hjEqIpEm8cGc18j5t2eHGI426XtCFhr8/4+EtrEya0UglaxAzOfIk9H8ynSa5ptWo9AqvSluvo
TfA2g8o2HlufL23ySv+pLydCFTSHAJWQwJTS6nGFjUVEiIM/aKhUr7k13+9VGYfkDkor6tsThob6
g7i7+TAtTPVijh0o+brvINBr1ZhI2IBBlO2TEqhSgyjC91omL6Z8lh2JGJ5iPV01SesO62xkELrA
X2u/FbUHoBPt7Pf4Cp8a/AmEE64zYh65M4aE7CI7hFRa4QcHmTvz6rHHzxnCzlWBaBI0BL8UNH1Y
JFMJqbPiS/KlYe1bOSd99mr+rL3tpwQeEot2vf6kaeBxbj14bmSOrrAyyBrRM8OP6880AZCJjKAb
1o1J7jQ+6710m27Vh76/aaFfZUs5Px5Ok8A+wiEWkLtQdzopAnXfItdDqnyZe2fUmI1n6e2ioRcQ
n5uS2aFYeFliDg+MniEtISUagm6TxoAGUWvzC/REDX3fUxF0AzxLjaiUuiZAdct5Lu5X8JrG4MLJ
mMaGLAQDGYwmTXA0Kd1fHN9EdTpqjJZ66I7RXT/SQHuuufxyW+d5t61NmfdkFySEQXsdo09SD4kX
g/doh/Wjgmm6HmbwSZD7ZFJbKcG75bDvrdLeKC+2zoKp9rLr+l3ApP6GHOPh0cla1PuKrAHH1EZM
POjaiTMwPte6Wa4UVrtFg1DrVnNkc+llWZMqzPz3lUwe3+b+qntrGfrRcENDiAhl2JgIRPQ5UUAv
pjN03/CDoAg4m1nkHoj/xPGkc6pdtBPYLyPHRLPg3q0LoFIhVYyamg8/kpCGaw1Dy4qb2z8wWMNa
5iP89DkMu8GTRdhlvjI0+xP0f1SsVfmWc0o+xyh77F2J0b7jBy1uOgLRuKXGhIwXafAvC9bl4cI2
x71sBkCrduQAsEsTub0d60a9CKPxn5gVY2hxQy9DsNZ1w2UaZADGnLPF92icOhlSjHr921BANYyF
w4JZmMljrOnxcwyFZFr6I132QIeNG7mWRf3v66TukhuzYhstHind1oAL8xUabjvcGFbmiYNIJzx8
U62M14xDO9I0abfennH1ZPVLQ9XDhjE/DnfHtKz3KeyEs67y5JD6Kjj2mgrvKoJd96HnP7pSlk9p
U72N2TCv/pHxVGd+u4pbrhOsm7kZqYzoAKbBfG21oO2XjK4ZYPu9+2A6Hgp8IjjmdriGp4ym05Ln
EolPUFTexs/N/HZozaHdkPP0lBEasSqGGgZhl2EjA+OAREJLbUHOhRXkZ1TF9ntqWPy8YseqPgnp
m8G77/UM/ctSBcVmooiFaBgmrQ2UPtGOGF1bLl2G+mdqRPgZ1jcwGDv3bl1p6RjSwI26hsLpNJpB
/YJUg7OIagTp3T3hdonR8bWWPjnh1NY2i4WdhtW58upxP1qxh5xrJJ0jK+JspaE2+NBTxiAiECxv
iTNx05Qtd0odYjQMB22+ldqQQjiUM3/Z9FlLS8dkTY8hQjx1Ju/GaaR/rHu+GlKifNZBOHy8J9cb
4Twpm/8gk5xbcLBC/+ikBLysQpOYtbTqqt0ocYguOxHW9ZZ5kXf0FbbU2Ct45ZjNhBG8S1jXNfnD
Efiqt9eGNmf+aGsFk/02jTEL/nUJdCVx52tXm0OC58aBvGv6nIibVvX2sW9bHSqQmDq8k2QD5Sjd
1MKw5va0iWnqzU3ZH2uGxeRHiWiOCQLfCLSoEWQNRSN1zfb72zJypunbUsacJAJNY/tyqbJvyrQC
gjsSJdl0nH2JfvCRLab5eDCR1kB2bcfMHk6Gw/R3ie2keOnNUslbE24sX1aG32DZdxMvmVfR6F7s
UqU1enUHDCmSOhmWyBt7T+9cl7xk2zmQXYNpKyrF+IAPUbw40mBhHStQSb2qBsxvKbRJtgwjfOwJ
qBhZN1PnaE+WBx6XcfADRmv9oFqpfWsq4MfEoiBk4z3PSWOa6z+Z2OQoselCt8sSi8OjVZVsT2EF
FXdTuTZBVuEQzVcUxjHtCDGyrbdowdgwGVXkD8H8jcYYtN6mNuOOS2vuIs2Y25QM2fUKaC6uuGid
eiLQn2hfM7LhOnG0fHAs0tofsIGhaF0SRB5K75Imnu+wVSmf3hxbY0m6x5hEWmh8ij1OyyGUzoZw
IYPjRqojD4t0VGbLIM2iVdPj6e8dzC+Z5nMGwaivHxK7kmcCyzqQkXJc808JlEj4hzSe1Imvv7wg
B5T7pJPa50Hzo4PWoFZBic/WM3rZLjQdutAD8Mq07QWfo3RWaNTpIrv+jT3WAS506z70WNKtKmw3
hh4adGGMbFENQ7kvuiZchE1qXHKbJQaE5UwC6EhZQnbTLOiRJt+0yBZYTYoAghfcdFwXOOl4Avsl
q8I3xvzftHS89Qe733NfczBoS/3Wb5R+KzIUE52eLZ16zHZDK8o1Z+PgYXBaoDNsoqu4lP16sO1b
W2/sE+3x/J5vm305H9IDO1+2tTN6JlgtsUFnDkKm9NQmdo1eR463+qjCTwr870tVmNa56NA2Lq1Q
5wBJJzD1U2KguzsrMy6c/PI1UCP9m3ACcZilmMw28YfH4Fhyt7dpJGvx9FWUDl+I3fIIbwTwYLnK
Wj0tOGhrnVriikKPMrbdvIJIBr+0qVpWwyYubtrS1AAhjKU61UnKTZpJVpvIqbgjpy7gu0dCIVF+
IVwkJZRj9+qvy6i56vipKqFvR8EhaCwwYf9Dih6o5dhnx1M7Ja6H/m7AnvL/kbT6h2oNiZtBo8IQ
lP02hdvP1ZofSEynpGftUmAvUMFc13gsUVOliNeM4sax59Lluhz+9ef7Q+n/v+yd527dSPqnb2Vv
gA0WQ5EEFgvsCdJRtJLVtr8QstxmjlWMV79PHbln2sf7lzHfBxiM4bYtpqq33vALXBdrSF/Ca/E8
KsWfr0tJXroAA1HNzEv5oi164pWay/kMfgzxq8Hb7UHKlFjcjSbLff/q9G1O3y6AfqpiNjg3IU6e
Gm0puidCNoz9kHrfrGHvPIUm6gJuJdrrBArhxm57yhKTeWNsTHA/3sJ/O3a/6djRaMHp5J2O3UX9
LXupX/7ZsPvxb/4mbHh/BMwKaGqDHvFMe+1vLEoYYjONMbJ0OcUN8YI/+rtfJ/4I/IgVB4QAwg9+
Lf/q17kByp0MIvhnP2ge/0m/DmrP6eISrjBet5EPgi50Ts1YKejTbE1n6yJ213nndmX54lMdJVhD
2g46h+ztcbOohYkuWeG0LRKmsjLtq5tVxt68FaIu9rGdjd8CxFQ+rPgMfInsfIFhGWEHueFfVbu5
icFT1Wv9pfIZy9sYF3/os0limQJb4AaVFybGRV5BRFZRKXF/CB+Dvigf+nkYP9jjS9X0wFAgOTxr
hNw/N0VGJbSOJfOswm7nFxRcqnmTKWvB6tRNMDSZI1hwgAmCpNi3siu+piDKaP/3FWXq4vQxMsNL
hux9N6M7X0bDjTFoccG5kVjt/J5W0b5swgB6g8s0GL+S3D3vMM9DTCWN02s3D8ZwD3gyI+utS+lu
C6toXlsgPZ8bZuS3CITaaICV6iqJ1PQKK73+zMAPAyeAtcsVFOnufmnz5AXIByyNHL0vJuDUw1W7
laA4UfANp9vVn5s7310ajFfCuWM4UU3BeTlnxW3oVvM94l/rmdHDW1RzQVN/IIeFsjDWqKVJbzmf
nCy4E52K6Im41euMhRTQ4Cq8k76AQatz/eguDM1QmlV7pvXuIV5bUW4AF9SXvkY8MseE9yqcJ0T2
ViW6S5OloYac+EwlMr8LrkO7cuptby3ls1u1w+PgFZzjg8CHbShG8SkLiviTtqBytxOncF1H1vW0
ImoHcEJuGuT4txMNzOs1EcOfZbG03daPqv56ivvuKg3D8XuEEEsOk1lbxU6VsOFHry73LQIk+a6e
ImjdQgTjDdSKXmxIkoqX7ihPzUnsnydZRQrp5JP6kjNIKrdTTPWxKTo3uavDqBYHTrrsIW0L908n
qbL7aPW5Gs2A/lEgEk77IPWuhJMDWE8xkzyQD6ApvTTtztFjd5iQ+3xI0qrcyiqfP1t10l8i+hb9
NfVT0J9JG8kIUu0pzPb4B0UPkJDWCXhE0liIS7ryLvUy0PtjiP/QJlJr8erhmRdBoMGIILHXaheB
HyKVYhDFdyxwGFDpXTDn6kaJJb0MmH6SbDcTajpx7QEHW5Jqx3JtnkKXbAgd1wZp+44/F03i3XSj
NzR7iJntbQ61L1NgvNnln+Za5F6OZGkUGR3RGVIr/hFjZvNLU4tE680cjUsuke/AO6+k6YaSCKgV
BUgIjXREceJxxVYSVzt3uURgN6cql3cizIFPe8G6dV16d/SSoseZee+4V/NQfo5pS2xEGaPOGQyo
PG2L1kHJr1L+4zD4Azl9JvRWewuytgCYbz2oHtcaCaVzr8v9jWoUDhoFHqdRPBb70EV7pWe/PMRq
homVIUz1cT5SJyDN2PldkGGhEe28FmLJo7cqhvvlJpC1f+uIzjpMQ//sURPfW2TbaPgatoYLbQMj
d3nTGCZHZTgdpWF3tEO13MOYcYBNwf1oDAskXFR5P/UuUjjTG0cEXyk3KvcBKL+dC5WkMpwS0aW3
FdK7g2Gb2NBOxvySmSo/ybW688EwUyIoKtJwVXxIK3kOoapjTAmSTfFjDLPFcFxS1MsuYsN7EYYB
ExguDGn/58iwY7CYQvhhgjGTryJGV4FovUCnqQ2vJjYMm2L51iscC1feYaztq/xIxhFRYZ/ZKv04
H5k6UHbCYIG7A4nH54vRbXIebMPviQG0JRB+5JTndxoKEFRliO7LVWC4QZXdPI6ZW22qOdDbyZCI
7KkYd86RWTTMbXig5UQlb4hHw6joHqypvOlQw7nsXXWlDVFpicLx3DHkJaEWBGE8pjO7IKJ72SeB
l/F47foZOri6QVjXO5MTQEKW0ZXkayPt3KOseaRNzV1zbswKDVCH1QRd+hYBUphW1GR0+il877tl
oQWIxgP1fqbL+8IQtWTUfwsaUyxlibhaq6jbWwoi9Nb0vU2Y7WB8hSy/J+BzyQ4wKr6mhhq2GpJY
IpPltjTEsWUU/UcaDMPW8tE9caLs3u8t/HoN5ayHgQWrBxoa4jjV41jG8b1vSGqeoav5jb0g3jle
ReDgd4UhtZVz/JIamptjCG+Oob5lhgQnDR1uMMQ47cpLZahyM51u3HXtP31Do/MNoS7NZ6RXJXfq
FMHrRH/8IWRqvl2HGYHGZaVhih7vd6lo4jBZVoa4N2kPZEFv6HzEGDwfdQbHr0ur7gGLLFx8DQXQ
DSADYnyJOeSs0lfvyBWMGqW2QTE8sAhLBELt8i6n47KRhmaYGcKhEPZd4ClvZ6h3F9UKLbEM3Whn
UQt/8CfxxR97sNrCKh4rQ2j0DbVRI6pwRt8FviPh0HAfR1tuUfirz5bMcCOxAj+nU4ToFDTDS19N
C4472XwhNUcknuvyAsthKd4Kof/myb/Nk6OQzPJ/nmxfNNNJknz8Bz+S5Mj+QzDrInP+KUOO5B/I
yiBu4OACHDhHWPjfGbJrGM0CBwxmwCZB/neGzETbxdUdfA5wEi8w/+r//O+fkGrq5Pf/qx6quwaK
mWJU7p6UX2B+XN9z6a4C/YHb7J7Av5ZK67EOsvDS7qr5yspVu5sKp3iYXb/4VtUjErdHLhH9NXhF
xZFidCQb5YZ3FAfKuoOLARsJCsp457k6fi5WtvdVZ4hLqUaz76I5Movimvi/7Y40JxFDcpzL4Hnx
9XQ/YJKHusRSlfEl6tDlt3GEMDV2Q/icYioDkevIqNJHdlVtiFaakys11KvRkLBy4KnI8B25WbWh
aeEcVv5Vw9xKMNVGFnge/9RZ5z1APoPhNYxt/F0b2ldijTe00qBsQojMUUiFHuaBBP1zTrpq6ywq
/Y5rHByyKPGxv+vn4K6VGO3t5sVV7PRkvlmDXkyIYHnL96CyrPumzlEdCsYquR0tJ76QR/5aAjMM
unjjetdAxoscvcRVwJ2aECZakfc+lIxm97QL089ioc7dumEVniuwCAFK4bJ8XESafiBjgGs2NMkh
m8rkHGuf8NKHV3tuU727u7Wq5CPNkRUF3Dotg80C1meGaeoMcB3RWkSk0muib4uwUX4EchygU1ii
BM05oLdOXHSXQ1zke1RS5LqByYyLTzdHVwZadGS5g4+K2vDWI1/n4B+D4WEMqu6QAPQ5FMzwqULi
UG+jDITQ1ltl+9iVk74UQchgxzipNkdTVcv4q6JTH9g0+nBdBabKECfxg/FTOTB3koOnQ4jgxqwV
89d55jzHwxUZU+xcE+SS96XC45U5U7/NjsavKJ2hPjUZO1jwoPpSH01iZYpfbIhxrDpayNpHO1nL
OMtOCc4HG3woS/rY3qpf65604wDosXyOhzm/AKHb7Zlg5e4FYqHjSysiioqph6bEpAunXbcPKDkw
uxVNROE1Z2L6sGrGx8+djbXBeL9aYYZHkFiBUJ0HYswepiVI72iMLaL8xtcF9YaVQZ/xbkG2oV50
DQaU0ectKJcqvk0UwnqVaBBC8fSI/M0E4nIRzsck5Bqx6nZ5uT56CivuqXYFWtlCjPUhroXxMoMz
BjtbbsfICS4hUxZnqioqtrfbb0Gjb6En0CetoQ15EWqHCrTHttMiPstTrKWtQIMrBv+76ROX1m4h
rhwdoSVki2AzN94D+hqHcrL967X1YoBdPSxTu14OEOQx5x3mGc240cNCoqabA/ey7mzsLppF7pQa
3C2EU9S88lVfOlVf7TNkCC6guE/Xg4sv6YRS6HnnQ8FFZ3LtrqTqhku0s6qHRdRevcka6Z/LvEa1
NVL3a8rGLJr8O742HyF1bGQZFt/CvvF2dPExSMhy9WQNTnkLiDHYqhrJ42z2xWPvFUStEGUn6hKo
vLYkpUUGKt3kUxJuIaYi0zQUd8h5PUdeX26TlY1tYfid64R+WJ3iJijybdyhdZZn9uhvqD9Bza4S
EbpCmrfdTE+AztOdDb/7Imi8de+UEtVAJ3ceZGu4huVa7Cka/AtUJ6u9ZMrOkNVTww0mEva+m3P0
0FAk+tMtPe9TUPn5Li3I6ec2pTYadPBEj2W4aidZzgQpRUwhTYF9mvmx9Wqvc0OTo0jWD3YBuhFr
tvxuHYmNRUKC2sATOQxWxFBBWNG8T1Qyn8XOOmx1TWt5ApO+RdKpu63oy54HfWXoaM6LLalpmGSO
SJ5XKxpgnd6jL4mxoctLuZ8ooPfxCsUe8biSt+24ORuVJCx6zbKFQyR0R/jO2axnTD+s+jqD0f0h
VyGjYhtk9FgXK4WIY+/tEMBl7gXDWa/C6hPVSHiX0hAEncjn/5Sjtev4A9J7xVx/EOOQ7cCF2E/o
qJbf1eLpz4FIvMegm+v7rkuT/SI6+6xs4eqNqw4vINgr3BjpbOz90CkJumk2PGae21yGqXJfXMWS
dt1uuoZTXN+ETCsPs+WLD0r5xfYo+q6qaXlMRCVD2CQiu9VjRGZOsXatfCRs7NTPt2OuClSyQkJm
mXxAaDw/ZIBooQwNQYjFWcjQh5i/c3PAysYRYr20yzY9q2gZIVVTxh9TFNdSUPq++kL6l+F/iSP3
tTMW6oAxXYfjlJi/ApvB1dtt1yd3dCFwxjk+2iiyMIZAC/wjsovO9QpJ8BoSJ5ZipbRz1luXPvhy
EI9QIBz8bvMW998OzQIc1dI/265VOAoCd0lVQ9OMwNQdONHnl7Toyic39WBSQYaZ99PkotjleCvu
soO+9Ht9r4+2AUl/9BCwO2mS24USBn8BMC+YDaBg2md/At8wFpy6kQMnUWH8CdajVUFtXAsGgQTq
4horg9a4GoQaf4PYOB3g70YITl2PCqc3XghJugznE/YIE+OX88w4JrBI4ws+ZbkbjJ8CKB2NAEhw
OSRWu2Me8aOV/d/8+Hf5sW2Ecv7n9Pj/li+q+DlBPv6LvxmNTvQHCTAaPTQczSCAAcWb6o8InD88
zxZ25PjsWvq4/2oiAxV1PbAqcBfCNx7kv5rIPn/ko9ATks2+Nab/kxTZkCb/MaAwtwPb1UdbSITc
dXg6lgmDcamYVXl/obvW5vjqkibauwnSXKd3WufO8pyXFNVnanFLNADU4vuvc1y2NS0pv+mcs9by
GIsWXWjhtAZUxEwRwxJb8I+9jZzyssXaWq7o5MVzQud3dMfOG7duOSwrhLB8ALQHSKRlPyd2a00f
mRMxlynzIdEh0ASaKehgDGh/nbsqYWpMOpL7UQ/iebaQPa6JQFg/ks3GtfWb6Y34mbvjAWSEMSXo
rQtJHeGcvp1GSdFotfp/taCvQDVVSZCi5tZ7FP83pM34V25nkdXVd7PhlicvcEAwbB2SN54Hb/Nk
/viPtXX3Npj7Z01zwsbhloIgouDygAQfMbQnEyXA+HMFmjT5JgDPFDctCqrF5eoNoHYg5Ul60xvY
5HBJNuAEsCMpcjikpHN22xQvgD4WMopgQK3usrTB4ab7NU7WYbdiAIzNrdZIcTynvYxhQAKr6OTt
uhaCv1ZFHpYWNI/VgJP4+w9lZnD/nkF6cHnNGowiNMxEBFztBKsap8WcoUdR/2VP1iIf/Tqzmgfq
pWa9e/9CP9eD5kKmIGQK6Iuj1tYJxnkpqy4i4sffGPc4wt23ZYzCxsax2eGzG+TeB2QkfbK8Rfol
qjkt1d/4UGR+nX9//04YEJ08ssuxa8ahzJfQ7zKv5B9oWbSlFjuac/ltVGGPE0C75HRpe5TTA/cy
UYiHy//0JdM2AX9OUSXgkvomqP3zipZIrKBBL+u1HLoeo+xuaRECoXm9xgBe3n86swh//qAELk9A
uSHyIX948kGdrC6LNvOdbzPspMz7y1lKAE4XcTuw7gC7mleMEuGAvO37F/5lJdE68KX5n4OGF6zY
nx8SvSwQyHmhXrFOGMJ1k+NONT7EUIB5u+9fSvz6CQHeI/0iqUIJ3vbJC83h3xbT6FTfmGv4VXAA
NFt/LEEWddQrQYI854c5WmO7um6yvpY2FXBarM+5CtrWBUtKQMS/NY+r6J5qJnCpmMbaKa+LMenD
5TBMnsew+v2b/uXDILdjPAXprghbyNOARn84dBC7qF+RoKAvsemtqMi/j6gY+Z8ajNUadxdjdKDj
372sXz9MxFdhTGkDgXZwKvz5w8SWKct73/q6+pZwgNshdYWwLTBxlI22woVuVh7YJkXwgoIRs/Bd
1/d91G4ra3bGp6xaJ6y70nBe9deEcQcMN9yVliuwIp76HSaCfXGygLlB0OVmm0ShE4rTb+snIJGq
oW++oszksBXzcNHrnZJzz6JaF0xqx/NItUreWhCK2E0KIAyHQS0xEUr3EcLMyysLsMppxhp0Ascf
sCMwzsKjnHsLwF7cEl1ozCfyk2J2E2s0nIKClYp1OELVm7rXkmOYCnjki6RVbEK0pdKUCzrLXIb3
MU5+8+d1Yd/LDd2nmHfhAFwiyNtrJrv8zPEAWmF6kGI1QX/Hy6u/5DRgqs6ANVbrHds/8j/VzLHW
554cmXtEojmq4TFhwvipUE2b1/sBPNP6vGo3GJ/GvpPjg8r5LxOszZwIsklT2fDNHFh8XLqi1sAv
J3dbi42Oa2zDwzQ2ckGMBdKakQ2krdzhbyKsF/NXMhlA8zr3xzklt56CisNsoT4kBKseJN6yz5OI
S1vZFPHXQVeaq1nJ0spbNyqy7jPiOv54iL2xy25KUIeMTzEJqK/SzlqGywEOPGsJtXMT+bIxE8tV
CBqKw9LGGpdfujCmXD+0YaeVg6hz3RbF4ccDoK2Z8qh1gB1LvrPt2OKF+nbN8qNDYYJYCYnPgv+t
YskvWdAuVQ4Zs8jBQL+9hK7twNm7GZqJKRb3YTMx4U5X03gb3Gzh0lS9BMfFbXim5O2teqi+8eb8
kHlVf5gmnRaXddkPVrkVaWSu6GI0kH9fWvgreAMvAfxldA0ts1wahGry727R1CyaPJZ59QDdEPWl
sxyqOMul9XFfwha3jiJWTeIgwrtgj4DK7ncXlF0cnOlEF6F7aaFIvrzSQR15h82M2E259QmMIn4M
S1vyTtZgwDriIpb1CIQmWWuTu+Vixu15t0ATNg+RR6DDbzqYIDV2bxYc/xQw20gU2AOXHXmYBmIu
d9KDf+Z3CSNQd7xEutjjpzQLUwO9Q+Ug5HdWAmCbPMxpNLe08PT8R0TszL14EXWT3MogYAsuYVew
UijzpHcYEeDk9vIqC03eFlPVZ7fKC1n/2eDxmy1ESGQxNrkXmXfcjRVvcKCPyetEIdCsuZIU0KNJ
MmOZeZbQVmGJmtR6fGrDmv/vBKrLehPkmthA6riSZXhTxj5f+gX+P4OygkQMfkRvtrSHaEWz621P
8CWY8wz8olvhjk/4iDi8BfqErVoOoLJUXt2MpSf4gR3kZe4Pf+TBrGo3y3rMC4toFf5hDkt/7tHX
e4owLIvGHWoqgYlMaZnmKzNt68wvEABxzzSzL2ShWNtgNxMA9eudvywzyz9UoSO9fVRhw12TKEyN
vJW+PwIOQP+y7CCsx7mbfWhEmsX4zeSD+cI4Oi+2OHPYy6N1gZZjmS2bucesXW3nUilruipiBcjx
EFuKb9PRNWj8l1qJmoep43xJmseo6mKvvoXYGc3hVtqZN5V7AjHhZq+RCmWWnLRDEzFkJ2+fUYdw
wPGivZ4PpoWP0pNXyNcVlQX8Ygm2C88c5QyNcLzp0zlNk+uiSQcRwPyKlFk8WW5CSqAnMHhnjADM
urSRtGIN4ZbcFclVg407f9Y549DDVvNdQiWyibylXVXwPerNbFsIyN2qSeJCcpZjmclXqgVEoHTf
APvgZ0UdjGIXXbUiYuXaWRvr8czW7cTfpITBznqj+9jEJURKQIdEOjcZIYDyhPDUejOT4yudWkSH
kbfIXhCOViyosevBmFzw9ZEhvArxgvUOIdak3DjYoIFLewLRcBqnOKtz1oNS5ZSvYp8W3T70SnPI
aj1g4beZJZ4gFodyvxAflhAfDvwUl54ZASEKqH7b0TxL9yGqgswtKsekWLaFN9oroq1UIz/qEKK+
eTkTo5EmOi96omq0T9J8ci0G7qhEA4JF7HzXxVMd7z17iJEa72YeHqlxjFf34zIF3DEeQBZvCTXC
gI2dD9hy+GhDDeYN/ljWVYatOkHGa1wW7prNJnGWjWXCvbJCDi1hsSph9wV91E+MuGmisT+tJGPn
emHsBwK9dxG0t0h0AEoBpgHOehOsYpFfrHoq+0cbRcinCGUN3Jh6kMTdpazbsTiTzTi0r23FGXPV
Qx7xjKg6qKOmxj3xC7aQuAXAzW3Kb+jqrv1D1SA7/zIxTKWdjomUvZmsUkO8wl6uxa8E+rCPmznA
ADWcTZMfjrd9l8Zzs8HVu0JEpORYRRhAj2BK+EY9QX4OOxAvaT32QASSGXdEUvq1nxZwlSDOnQiR
UWvRnyNHDN6jRGzeS7Z55xWztUGuYAG8C4UgFWCqljjRFzrlJCu3AcODdd1FGQyH3rRNp+ZqZnPQ
gdbFzWTboj0b8YdAG5cEbX1KcujfHHxSB5dqWYZw43raEdtFEOEYeiRaMRVuHMweAM45PQORMsF9
ytU7sBHTehVHYFLOxSRSrAraWYBO0UG5Ig4Su7511xZN5X0cVNfnzbndBiCN9gyk5/mJRqurbyxQ
29aDZ3lqfdY1qxrlNCmZ2wfAPxpkZWTQGwsLP1nnDVD0Vu6ieS2L8zjT+Uxv0AurZhMVjXHjwZZW
dSHyCXlYYzfVNuO8Qx9t6f6Kch/NkO0QtE1A61f52j7XMZpB4W4obB/4W1xZhbxF/xkz5XPsZUhr
07/wO3IZMWybsBgcBHJ9vaxyL13tWslt7/Aw+d2P7Nte0LsXD1NSNZAVpoYJitF+B53lf5wWv229
XRtPfTyST9kJOcoyBj7ZGAADNkyPfB7rH/OLnAyqd+fRHCsRgYTN3YUmfUTmfmQ7pJ40Ea5iUkso
yaA5mfnIUk4JrA5XtVN4tcJ+IiX1027k6PHTKueU0TXqV+v5EgT8zLMBcUhCgFSFqRwClBu428Ub
qzI6H7A4kp8w76q5FdFaAQ5pCXijYdcOnU+Y9JUisw8Li7d07jk+WTDkB5NFR8vUEsvyEFTgdIWm
ZoyKvwuuyEbruZare4g8OI79AX8vl5iC8YfNg5KXoFG19f2KUdNFUZUOZ/QERZbUZFpwbGvPEMw3
J2eIXgl32icpElGAdtagWR9RoOn4M6zGUV+hMGtAJW2U3/Tcv4pyEycLLyj5K04uIu6ojluFkhwQ
N5Ov0hcn2jh66OXXaerq5gz316C+ThrgZ+JMt63Jpeo2MClLGmnzjnRTSy2+DxYImWg3wQrG6Jfz
kL7BBpVMLJXweul9Xj8xfDEp0rHdI1VlTqkfJxhURd5jATyDiCajydy9cJk9WEzCvDxqzhdwdPT2
mIaQuIacK9zBoCz8Pg5/v4m1YwvBOEHLgf5QnfITmwocv7crRI040oaEyCzFDJswapZqjv1PZS/o
Pb19Rg5MIZ4p/wb9FHbxzBNjbS74RoMa4ebd1kkxTundOuV2HH0ei8DPi0PaSkaeFx7p6Pi0AiPg
qTDzMM2nvmcuk17APjNJha2h5mDuBO6TQzGUHYulol8nZjgWdh/onVc4ZCnAR002PzZt3/sHG9Po
Mbxbdeo02bVkJsv9LKtn9oHr9jaPOgImHJ9gHJktguSuaXjVecdfiEfPJGqipDTOOnRg0beKB6RZ
zjsnKMmzoRmZ0zUdR/CA+IdPJKqgglqyQOn2Jt/U0qzHGH9FMmv82Sm14xW4zYJQ82L+tvGkX++m
Mgw4LkXKfTnbNA1MaljIITHJvNuau33bHoX2+S4wNho+aq8IfNW1O7tj8mUMpyTrD74IioBdjXIz
yzRbyAnyM68Ht4dcVu1E9U01iWRk0Fwysx8u+QGVS1I7NdBRtoCE0UjZ12vPI9jtmJlmBfp9+S4a
G0o+5tRZ/zL2g4GGqWJoNcFlmTz32puELupN7GMH+72yHVME5i0z7ydbzOaDMIMkvaTw5DvrxV+X
K3dyqJ8AgyzzeD47ble8jKmAHwSc7Zj5QOXCNBxrhhDO0TkD24LE4EdFHK51RGIwJ4lN9VUnncvv
EmqWfr9YljW/uuPQrXc2VlY2g682pRxBkydR1iGUrTs8ybV0B2trTYL3b6WRKbqRZjBZWD8LU+QH
UW8S+QRA5/gUqzjhq2lkKknX8aRZEaDq4ZOTo0RYEj3z1k3EXUVHuXfRBW2N4jr1A8tJ+lye1l68
mlDZEpPlAaObWaf7OphZ+geQgSmlSgEY7fVt69VjaVKr0qrwAt8YQhcjcQ3WzCyMejL9Iyt2kaDd
uAhPTfUH25tRNOOFrKbi9iNL8yInEZgtTrWctDc4/nokr8uUJ+dxWs/DvZyDVaFJMovyECqHmoKD
zfLID9xZj4ROjEsafkzkYfAbneddbTJRB1VO4sz0VjXOBU6+6UWXo8Ff3ZDwD9BR6Vw55T5KRlMF
vhUWJdBkbrpZ5wktV3bZAtVFhysVrzeCd10AOGQ2qx/F+ZpPmonB3PpQo9BeIfI8xFrvEdz3ipvA
SPjzF9eFFYUvmwlYms+IDv9cKHwLN/BL1MpkAOmj4sVtZlOhL2+RA3SbSXRRgTCr8v3e2v+nZxTa
LoIcDHQM9v+kHxjCLZ3iqJy+zrE2dSbcqzLFiwT8axkBpu953t9c8rSrRpsqpDyF6eAZYZHTPuvS
1nVoa6m/+nIy05u3pVGGlunsvv90v14K9UFyXNcMjBhNnXRWHZjj6HS4zdfMi018aqTnjiSFBGti
1/vXOnYD/9k/FrSOA+H6DhgxlDZP25TKRp9uKgv36+xWA4XMkFaIp2x97YHg2MJgEJyFq2wIGkPt
+Wj8DWPZheW21Q51N10IM9mIKHlN7HmLzD9mH3WfmBKhDnzFmRDIbuJ379/+L68KySWbxBbNPcpx
2D8/9zrnPq6QzQz8F1i8M/fBAWXKQg5XSqj3L/XLmgMuB5kEOmJEXzU87XeTRmH/TQL1EqXgp5dD
vGCQhKxZYLaIjBNsOH/zcKcjFMGHCaSDlB1dU+cX0knfKTdM6N+/tF5qYpSe2Wx3A3rCHBBOZM6s
OCLfJ5lY+P1fCE7b/QeiXeVfvP/sp6+ZqakPmcxMVdlusMp+fs1TrWfkDhL3Cz0JSsclTelSIdps
yvn3r3T6ltG8s3laeANcjebYSfO6IDEMXZGLL0PdBMUNit2mNM9yKrUDxrEma3z/gj8zexia4DZN
25khL+I+JE0nK0jnuN2G09J/QWTc9JN7KMOEOYLiwneFXFHOAjVksGkRAF0/5WR8/waOYiT/3IGk
WrCibRdoJyI9EIx+frlUieiktUH9Bau5Jan3zLIA89D1SKP8/C1tGbH/4syT6LHy0X80xS1fm5ZX
JWGIpBfT28upcvDb9Kt8iLKS5mrkUi2sJSKBGOEVUxOqXehqKwSvhpki0TqYfHNYwkpuII2mMSxP
1BqJTuQiOsAK7lVMPbwW0jdadPuQZN7RFxmj5XDdNYVlcis1KpN2Wb0TUMWgqWeOc2TpyW0C5Zoj
Hk5Ay20Fbw16RWpP1CwKWNX0cEJ9zPgcYZLlOEdZla6NSibePzIuPZ1JZ5wRK7hKcSMsLt9//b8s
ODRiPFv6kMsc99elPVBZpJa9Lp+btAOPekhabUqgCBAeofdHy/r9S5rd8tMHJ9RGxxlNaLC5v8j3
BCUkaGBKn6NEmh7jkEWyuEHP0imsWxsMHRfG0mKgiJpFbJJCCyUj/uP7t3H65K6LUhORU0Y8NoP3
k0O0ll0NmUKnn4uG9udlVvW6+ugUk9NfO0r/Rhr1NILgcQT1lU6RdEPmlf7JIpewmrO0VerL2LX5
+uwDKmJZ5HlrMqv3n8s52dL8dAQb8W/CxMlosdonD5ZM8G7KenQ+ooWBRkFM+1InZwltVCrdLJ84
HZAnWSt+CWjYsC5nH0UsUmG/xzqDti4tGEoeM79vJ2wA6SMAcSPDzhIqlDQgCLymTZ6attZsmTZA
qGXDJhxDadrERcV05Mm45PFwVuFzFiWJZSZFAjwve4OCAErdBUr22YJ1WGPDOHr/JZy8b95BRFyx
2adeAGHm9B34fqLB+2JrDKnenMww382WsyaMV5/fv5R7sp7NNyV4wWqOJMci/OafA9jUtPRUhRc/
hR7Gjlxr8GmdFmNnUv2BUE8Iepu9Az40lSCKjKZL+uN3/TiYDoE12bxc3wtMP5NasCXSOZVCu/vC
KvLBWq8xnEpBYmZthUPP4g4UTPuiRiP/UwZok7Lkx+CPaZEZIlll7rB31tBe+bOxqcwHXyEK+Z+s
43Q8eGtNjIIOqN5Zfmq+ZC7IWsC0jgT+ZqfRcDKV0dsIjR3J2kWrwBTPcUyXw90sAuhe85vzNvz5
8wVBYOzLUM5ET52zELGvn19pxxOMod3Gr+XoBp/yvvYdPMod/4C2YevR40/1WeKBqV7CrIwhjsX1
oXKK8nlMQJBu6hDl4Ugl7iaylhCLkFR3H2PqV3VXzgp/8zQcnUMW5fcVo7bXsfXA4Msexv6WWY78
MGLZdJUCgb7hREpXqvV0LHaWyt0/V+bI42XcY0e6aVE+9HZ0DYtna7U0xUGJEsxWRf2dx6lUnHml
5d4gQTzudLtg0RVxh8DovMuydJgS5EaUhENkYoSnRfkF1IR/tcyJIa2vnS12btsHTw7n80uLuAiO
RL1MaWEYJRAnr2s0K9zhOQMZCw7KtvDLtejbfS6GCFEnq+0fpacUaVE8HHIoPmeMCZZ2C8FBztg7
R5m1GbxqvCzrZq8nDP1QH8/zPwcU++iax0OBIkTfPK35QEvMw9WBbp/lbW1p33t6sb86i1ZfRLB6
H1MQ9dt0BqtbBCrbe9mSXb2/yX4O1iwIxsoEM59UAfZWEJ4siIb2T9D5Sf2N74VGF1jHYi/LRmPU
1dvy4/sX+3lDv10sAChnjnlyuNOMBGovqV0f1d+kHVRghGb7CQccR22qqrgZPRdfjTlpqntGhEHx
m3zsl5V/fEywOoxsCOKn9cjgq6hBc6P6BhyawhUbmmI+q1zs7n5zTBx/0r+P4eNTGp1C8r5IcCCf
FpEzkrnOCFbmm5ga9ozrcFxsGgqebDfDenionSp+yFRstTij+hHmKuP/Y+/MluNGri36RehAAkgM
rwXUSBZnUqJeECQlYZ7n/Pq7wHb7Suy2FH73S7cdNmtAAZl5ztl77TrJ92Mi7WDOe2RfiPXs69Zu
vVMJr/aR/RbXIn3F/qkoOLwYfVkQqdML61Yf0/J7MYBcLGnP3o7GYkDPpk7diErA14JHc20WHvex
5hQ23ZuMWZyYPBprrbd8TauIkLNmaHcikvqLPvemr/j9fnMW+iDC45KsxwCOQVwXkz3645FAaE43
W+6ivlrDevHjxIz3ZpXmh1nNcKS8/NlE4A3fLmLo0YDsOFjlIsvg17efXG/mn34ZZxVrrnoQ7BBs
4x82FJGFBeOD2PkaEWKe0U5r8TYQSOoFHVOSPhitYj44RT8Pm0SrCQiko38goNg7j9hq+k3uRNq1
QrN9MBVR8RKbwBdySkrpt5l2TpaSwB6ToAizMB/ogebXlcaPBte+mRdf9TNjl7QCzOLUnnPHsXGs
dpOVfF8IcbkynTrBTU/LM4mq+rqQfd4HVdgNr0seD4+6NLJbrXTZIOxZTDvT6KcBP30CYCf34tSP
G2J+x3hGYQ/ZhRGAkzYpgxD2xHtLau5lEi/WJ0FXGylytgYa//rirtfu47W16C44bFLoZI31+ftB
DYdxn/Ga7oRfG6AxV1pjpk91Yi4LdLdSJ9OaWuI37yh+Fr5yV4EFX1W36JFWfNhHKqcAktgWbJ3f
0jq1TrTNcIOGw6Jd0KhMdwwielZ6GbVfa1PPn5JoJjMt8fRbbfTM3W++/d9vLY6aLJ+Gi1sOz9yH
r99OhezcqCy/wUdycBaEVfilalU8Bk2xyE2jG/hnB7LT8EpKeoVBGtvyECOHxVM/eZ7PwBPGfVvZ
zmf8r+Pa+qWFXmpdfM7spDs0pjlf2QOJWxiR8LRXwNKnTYfjJqbDqRd4YYRb+W6hZL3XuCy7NOu1
M7ECEOlpZWiXdhcvxI/B1QxSmdSkz7N7+xWZGZcFY15OlGaxCu+bvERSMhGxMTL0fJIjpSlnke6+
N+byiNXebDetg1yGO5FxkW/T9bsxvaRk5IqiDkPXzFypt/M88ju0D+ep9roOo0tto6t1jYosOpcA
qL0Oj+pT31bJ56Gc+u/Wu3WgG9Pwd42vv68/3Ckeojmka6ub8eOSbBpMQrN5yr7BktFxrE1e+orK
Y2FqyE9GTeV8VR0JbnapvS5jOuG3s0c8Qr++Sf7phnVXCTJb3wrN/XjDopTqik45+TfCqCCzv/8g
thri/DLJ7X6nq9F7aNpy2C12TEiSF87PsduONfeJEg+/+TD/8MCufk8dtSXIoL8pdkGTTyRwZuk3
3JH2fWOL7s7INS1waOxesC8OV0Pe9KfaKotjPpvi3JcOG9k7qyxxYhdBMnkil6CyzO8o5xs4jU2S
3f/mU/7tyODY6F3JRQb+Lygq1//9h2VlLMIF27c1fKPr3USPnCxk59NJxOHT6eOVAUCUmVKnbDdw
W1l9j5Xu4D/BBj3tcUR3T5JgrUvdmbJHo7VICRzYBXZtSvgl6NnU8a2Gce+fP/T/fBa/81lAjmGR
/s9GiwukQC/dT7ieP//kLyey9Yd0kcdLYNhovNmm/3JaIC41/tAlchubOp+U7DUH4i83MovxD3nK
BC0j1+Ixw0VLhsAHt/Gv3MfAfn7a1STeAWYBDp1BW5oIpj4StZuwd/M0mm3K9toVPsIoMQW2IG0Q
2lyn1dQmDrh66BsZU7jwqioXrI6t1DUIDWgtrZV01yDzg0nKRHHeaiQzWOGBKkDY/mCOpNY7Ta7q
qyzG6eHsinYsrOmqR8pGuMFiOLgwrU5bGw19lxf25Wg13VsWTbe9lTiEMBoa93BsO1S9HgjSrokC
4hqWe81FuHbJ3DRBj+KJkog21oBU7Q3RdvplychI+mmnY9Z36AF2B5rvQ3NDLlN23zbMd7tcmdAR
MDcKzExjWl/YZcuyRHrxZ40jacVbLLbazmhQkj35svDUzKVE0Fgl7jW7vv3cgMQJNK+aviRsJTcK
dsCuGhZSnOg7rvQhY+ZkbMaau+krrd5nqsiPKNHiL3Ynm89GZ4LlEVXivVWe+5bPy5Wrt+l7y3A5
0jcMz+Ngm9eJTPSDR/LAtk9Nz59N4oQ2o+k1FBIldaOOoJeSKxqB8daOV2ywKGM9s0J72UwCzSlR
M8XNIIYO4GhB9l67THvSr5dbrzOWEwbElfyTYBCmONeSA/kRyVfuB3mbItZB+0Wf6zouSoKhpU1e
RzUL8Dl9+RArh4GiO1Q3WBkdf5xBWSJY6o0znE7jk8ZM0NrYjWFeV1Y0BPAnK8IHHeeIulWRUiSB
6CFrHLbCKAcQgSPcZy2ESDoRE5Zb6VwhnGzUF20p6h0Fu7ZH2aSOFgkKb2CBnGPcifpewQK+GrSm
uqy0aICrp7QFlKiyRyF284jIx+YY/K9/w1exxvisAS2uyV7WMaI0mwasc9me0prmaXmCoTLlVeD0
YYOGG9oDAAvhTjpnBiI11JaAEaG/vS8T/1tRf7uicmb55Yr6reyHt2z5eU19/6O/EGgC8xqjJYhm
wBhWzNm/Eutd7w+Ucesy63jMBxBo/HtFNb0/qNXYbnUof/baLvpxhaWAYl1kPAptcP2r/2qF/XmB
pWJYj2Rr9AH0cCJ+1nP1D/u7SceLhm0YnUaBsxTthXBu0Tco7vGy3ycNvvpRf021aT7WjQU8M61g
RY/V2B84g457sxHNHoYPIoEfLuPNn5XLjy4t2hJ/+2h8OXYiiIog3znZ//zR5k4uMsOgcnRGWVfX
Hobna1fZrPUskhL54lDdJwLB2jZBxtdHUKO0euR0gjE9/OqWpbjt6Ec07RZVd+F8UjVSsSVuJrq7
PJjPRRz3Nja5sVY7TM+aG+TIufVrRFJupwV0ujT3MGWhChA2l0TcIzpE9IdV18nax3gZIyyqGlMN
35N5Qxh2lzODZzBS0BsuvRMkaLFi1tLt3HKuJLW0HbYeYqobJezhEQwxUNe2KcZVRQivfuCE9Vos
hX5HzluVYpBv69Qn0w3kgUvBKHZjaMT5qTerPNuhFCYXJh1M67ZsSG2bomlXtiCbw0jbt4lqT02U
iv0wmN1bosfttVfIOUBicSGi6lRXdvfglPgZhDcve6cb+guyxsbTrI1akDiKFRegr32FlHK5LKN4
p5GSSOdgENWdZnnPupl2G0QCVRUokhE+ozuvnY0+yOkMsF67JTmW2HKHYdt2Ssb5MnLUvT5E+XVL
pMBmVl7pYGCwRbRDvWa9tl2RbjyyAzYzXXXFzqwn9p3uZvXdmJSmX4RucSNH5ZBjBw86O2Mf78zH
NCJ8dSaWbw0t2AIUMHYN8oGHRddnOOPkls52Lfd5XpS72kH774vWHvyOWeWa/yQOsxnWWwcl6cZU
egOkoK6O8B4gTyOPuuWqNxeunbU7TFD6KSId7rQOG0+x0PMoCEs9/1z3onuoHEQ7DWIR6WeDBtai
S9SVWRrzpTlS22B5tHcgvVcIK9++Ncbez5ex3RpJ1duk843WTtG0ZiyR1fFLxm1P26qd8UChF1es
+ne6M05XxHONF3Lqhi0Bxt7eauJ822vEMBhTYvKFepOAuqKF4qcMUL1JzC3dFk64m5jm0wFpLNSE
vIivzTl7qesNW+lN4sWI6FQU6bJ8M4DEnukKW4E7z+3BQok1+YiJ7Gd2YnIrQycWR2O00zaoJnOJ
6aqQjL5nB4Zohx6gczdGUzgGDLsGeCtajyXIozxaBY6h9iDnjvLPQrJ7RCEoaBRIUL0z1/E4Oqql
ESny+DKCRXBBw5mrZw2h8q1xZY6M8S5fDJnSBA+tNwThE46gfGofFMrfSy/3PC6fahi4QXAkvMsL
KXaT9emK3YaYXc4bI3JS8qEg13nTrVMSqLt3sso+Zn376MWTenVGNW/DqbOOjEmJZbcXWC610Kor
VsLpeYyBomxq1150fKyqFEGWtBn5u1M5LRsspc6XMnRAjkuy4FPAKsIdYQwTRU+O1AThkMZNyqyI
Sf7lUjm9sfGWcTxWkV1J4qJJTfRTECPXErRKuxmTyLimqT7d2u0oMPGXMYT9pezyawIca+CGtLXR
t46VBv9A1GNQw5a4slkOLorYy2m2gz9+4iDU3CWD2VfbOTfIk25g4WFNBovnmBDykpWV53CEygMx
JFagryw9m3vU27YrYW9Usj1PRhzfJAZVXL2S+NyVyRctQxEU9QQd4R3ZJ7sse0sjEptgpqxQPw0J
H1jtJdc+1ybDF6htEACNdxggOkKaKFFNl3VnrbxADCzNaSnE9By5MZTIlSsoegiDICoCpdka5uaV
P6i/owj7lUoYe2O6c6axvZdmhYQ7FHZ8K2h/foJHnNw5y1yIQ9d20Y1lWXXNLLzPUJ4S/vWlWnRU
YRbdb7lvV1piuHIT48ZrxEaKeTz3ECuBeIpJ4mQ1XRBbGcQDYmBXCqMcO94uj/rxO+u7d+dp8bRr
HLv7YmMGhATi6eoSiaSJHNhMjy3xCVtEMs2WtWE+pisRkvx4wT+46Vjnecgz7NCbRa9WGpyK0e++
YyVTCWGS1jCwSWcxVvBkJ5oTsDe4BWPfDBc9M433n+2gufEFEl6GGVA3fWMUzraL7bfUBJs2uRbD
y2Y2n6AJ1seUYuEGiYfgXYs3A6wiN6LMzOtZqy/TkKVfyfwyWtwQYiYZr85QbGypIY4XhRaQAVRv
EVGnVwtWqL1F4cAfqNm4Jn2Q33RawZ1yAOFJKowRFPECva/lHwmjnC9oAJrb1jDnCxQhVu53dQwY
VHrj27jCQjMGkgGI+nm/nkte8xUqyl0qTZ/UblijVrpyR5cVQdpVI501ttP2wnRXjCmKGpwDggaP
taULuVgBeEM6jWDRExSHGOCfbEQn5bZZgajWOxt1eeekRiSNhvD1V34qbV9Yqm7sTNTSmB/29Ttt
dVjBq8mKYKUo5ueKXzQrHa81YtHuFvo3GWreffrOcDWtFtxj2cXmuXunvNKvNK7DjBAdjljVl2XF
wfYDYFhIqfxe4TsvVkPr+8WUTcFrgpM1VrAsQCMsCc6Km3WbTlx2LGc8RSuONnon03LuglKbuz3w
DaRt2QsgsedOE3YgF4EbdsIxdkphazrAjFwNpBGU19gfclwjW61qCvIt9P6qStPl1qI9dj/no27S
GMNcvWlzQ9sNXXcXEZCAituV51hWMThbHrHLBHKZxAHQAbijiU77UhYWHMqclis+JNB66dy8ul5T
w99QmncCcjetB0xptFto4egJheqtTTu16uhi3sU7UA32ZV/oytowkBmMzawphwI/TcfLRtBXJR0F
/5LflpZNBjR68k/IwxftdjStwtoPbPokwlZMeXXugRB3Q26fRlTnoQ9zvGwOGcaoOZinMA7ZWi3O
X1VuuvfzLKygahyt4/5a7Au3zVhoY8/E7lDZeXpu4yWbsVc5BdBQd35qDa+5A2rqfGlCN91XNpTR
TUb28ZslQu3kknJZ7puuBUSmRYVukiaNtmfTkFKwh/YvbvDJxMWJgEzvOsIJ8R3nhpX4uR7pR1JL
ct0vq1HbdOZg68EMgdXsL2x3QZ395yH7f2Xd78o6sq7oX/3nRtllNRBt+xFt/edf/VXXuX/Q4AJG
AYPPei/t/l3ZedYfOnoGHfGRjb8duef/V3bmH+uMApurSyec4Qkil3/1zgxecG2RoxBgpsLR6L/q
nZnrxOP/B0Ko+XjAmfYJyYgZdd/HgVCytNNQJaI9Sm5clBepJu70uFFnd2T4UDXIs8hDcfTXTnNC
wlO89rgUZXgi3io8dez/vpM7RBDrdrnPLDWue0oO7pPz+oNbF5we4lrCINV7DyttOl/jQRy+pWts
8RxH+ZNlwH2q1/hX7vXwXOlWPAel4YxBi3PTF5HeTvu+0NSBdci+H8ph/o026UPzkCtgEQdoSS4D
1/Rv+pWUwxqFKrGtHDXnGwB6uGcWUpaNvl+/F5/7h1vkn0rWv11xinkTxSq6M9y9H3vlxmrQZ7RX
H6c1F2mO8lcOPeRLhFyDX7/Tz0qo9bdF/WPAxSOLldbCx2G6gqmk2N1z2IvUfrjVScpdpLZ3cdLf
j0Zu7Zc4De9+/aY/SxX+fFPkK/QLuJlcHPc/1+OpbsAL5vR5HGzWw4224lk7mJEyGGZJnPJ//24r
VAdZNkIkaAs/v1u0JuWURZofhT5hiyzbQu1mG5bi9ZB7v5vF/Dw9fP9q0BJ4E5Sw/zAYQoKfx0Wm
J8cmnnP4czG1fNA0RcVQQ2DNX+L5eqCcv5zIvz2o3OnrbdLZ3X/9nVEEoUEnqZ4mPIvKz985F52z
ICZIj82QMYxko+8COwrDB8+uwR//+gL//R5iqrOehl2J9p3G/s9vRupLbvatnR5rodQtFpEu6DWe
4BoWeHxciMNJA6eEdvGb9/37bQQVAv0jhTIkHlv/MKnNonRKIrtOj+XUjBzK+TUnc5iAAyQkUP36
O354L8uTvD4yEBIDWAX1j3mBVoI7ZYy95JhQzweoAJhN1Xq7XETLZD7++r0+rLfv77Vmk1qkFOqW
/KhwJuSJGoWz21EtahJIB5zilKOnFcGv3+djW2z9TiuHxrNZZFajxM+/20BgYQspIiFpS44ppxnq
iY21lKDhRlPex0lCfMwM9jwhfrBOwy2VVvwbFeKHe2f9rig4WOhgfKzDyw/3DsUZwAjZ8xnGjnmH
GBv6DUqLzjhqilMVuZSzJLL8Zj1/v4Q/bGnr26Jv4IsjN2APfVfX/dCsHCOb013oJMfYDc1PbWoX
JxJLlivwGjFWzZqkpV6rZkLKEZs5Prnhy3ic7HL+Cu+1ad9q0KynLCzBga8joTAJ+YdKtdtf/0L/
9DkZXXE0cDgdeOjGfv6JMmmGk3I07UAYvP2Kl9dqfXSHlFlhbk828w5KsM2Sao7DKXzKzjrCIeIC
0TweBwxDF17vhUcSEMwrT7M7bEQjstSgij1n3P/6s/79rsVws3pR6LVSK378qLpX0gjIp+RYePqS
kW+BEJzapeu3v36fvz+JSPD5yahCXP75cW9MNAwC2FwSSMmVuvWSNea8zJAFMoKR979+rw9yA4Az
IIzQ0mGyIancRWr08/VHGSk7a05ZzkkbDiI3HAOIiYMPdz/DiU04dT1Py4UYZudZK0qyoyrZ/+bC
Cv1d+/zz7QphDsMD4SL80BBJfv4YOdJ4gycjPDjD1C5HJzdYTHtvNutjNNTqlime/irjEEtoMqzJ
2zURlvznDLUydnV50UVjePKGYbnpAbUOm65J69ZHhc8c3cgKdSbWCCIyhso7zHjh9xFA/ZO75OoM
EHmGOty09r3TzBkcVVdejKQBkphZTMadHDL73o5r/dBjnbuMSws9hF4n2oPmTOp2iUJz2OQ0nK6L
Vu9f8hBZpNI4xjFzpUj25jL8XriarE9l0QD5LEEmH1QnrI5WaUyWuOmQsgkNdWWDlY1hvRBtKt4g
UZuPEwbPZgM7pND8jrTz7/nYWySv4UJHkUvm1jkyebItydIi2jF5HWIW76qL5Hc6y65BPALHRsox
3Y38KfHI1iLa1dpPaJC7AENg99V1BmOLB9V5xpzbundwWLnfePoJl8oqj7fHuKDdukbH2ql3g/Os
oPcHM1SPs7P+LZ5lPsYiTWvbJFOHbpjp3oNXmcuZfSZ/aiB6XL9f3tCe+q1RxvptbTa4GCr0JWC6
RGSbJ0MvUA9FXjFsGxWndJrfV6sBq03bK1YoV8zal7LKuCNx4pOUnudCHYak5totEu+23+p6/GDN
ifVpaHGk+kaklzdmZjgr+JTXmeIkPts9gQdECCSvre4hngnbdon2HtnyasMgX96TtGE+uhAOjI1m
cG0L00he86gwdgIQ7gttJkKkeGjydkMqqrqVE40uv8+IOdbHZr5OMKTHAbL85AtCGZYmAAxPYtGt
fGuu92ExVeHJJe4z8pfY7ZNAzYIDjCgqBV0Qn+gGVZ86RxPWfCRiSbds+m5Ut4XUGBypgnPOEHdw
W1O+AF3gdCKCvuMG25LEUL/EU6Qza3G5e2VmzTdtCPb7MMRUDID8tQcbSxu/Y2Qt5wh1+Clz8U4q
GnXM+mdEgHmz61O6/dGkqpUwJP1Fq1oi6+PkqLttecHwxPKhUieBbXT6GR6JOg2Nbh9MR4YPUe/g
Gl9zVewyO6MNIlcO6MV1oZx9lijm+2U47/UkNZ9domIgjRQQt5eeMdBgBjpwB5qOhuELBvg7byag
wGqhu6Ews4wnLxmvoWYsp1R4OxIszR3M7+rEvI5pizYQU1FMHkJtvhYZeK2PpzMPlrEfNkZnMfaS
1nPLzOlMdst1O/fuhon4HIyLa9EhMcydbJJHO7SL7dLVxkVOAI8+ZBKXXzntM6/Q/UyJFaOtg3Oo
ibNMvPgOodqrVxsvqOnhHmmFCYEIsLJBz+mo6e7nZk1HYMJf5/4yu+xqA4mahYkGEOvjZjSSq9hO
SGuw7IdxDC+q0ok+96giQCYs8ykGAOTX+J2DqjCWKzsxzXMPLuJWJHl30kaZBUrZl+iiF7feWAU5
Xx5YzMaIum/As+vDIqp02JThGDabJTJTAp+tSmxCLXIuB5nzgarcMpmHk9H8KJVl7mYSAMn3HQ3v
oheiueagZMXBZK+DM0fPH9t6iR5pWU73SyU5P1Rd7UabelTLOXOUuUUv5uysrHe/Qj5qj3Nuz0ea
xQVvyin63Eb6nSun6c6ZlmVrqmHYrvsPnM2qRpSf1E1x0/U0BR2etPzIyJKjgJFVod8unEUyl2FV
VtodsB4nYSki8TayQnYEB2TXgfxQtUOFkAUFx7ydp3R6XTjla7+tjeK60/snMB9NIBi0XVmNclM/
IrsJmxd+ZRgRqQFquu6yXZlm8mbl8uxsDGCf+jSaLsxhDvoknE7pNAB1MYiu/GKmcxduZGmQQTmy
Th5Lr41PcI4JsDEmtzsoTO41MaBlT4mQa7f50jrbYmk/l8TA7PSiH58HAGLfe2uGFm6XwngwCul8
miflqb0uCStdBuhdYTVwHsMzcqiV8q5mrbFvwQ+C0KqqNfOvcQ5U0N7Bm4XRb2oxtN9qw3W3NeLI
U9NjQSgs/exhWsh9vKSX9JFLjjClA48i927zsAGkGpqhSfGfxhZtilYAQNPoPvS5d+JHJYxHQvxn
E0YnXGJ6e5uV3t06BDYd56bEVFc1RuASbQ/9qySOJ4zkHjFnvrNhyGyJNbIeM8KnbqCzACQMRXok
uNs4cwWJfSxGDOyh2I9ScmODDkCZqPvQCg0CpHN5oLtvXnoReUptrSSRmY0ICA+t9jkk2V2uOvdl
6PlKLDSNP3YM+Xy3r4iIzEJYru+ow005MRqKMNc/lfpsXg26W13rKuTYj0UQQlmnwZ5bMq2ycFuO
+T7PSueZyGOaOFUTXcCrdqsgDK38uMC2+NZTjl+SnjCgb9JmGDS1x0ideTZ7uuVN7dqZlFdU7KiF
kMpQAIjqlIul5+nqkZqmRX5T27K/drt5PphNh70y8dxDMav2OAENgygVuhdVM4fndECyY0Vj8ZqV
TE+2hHs2n6xINjsgZNl3TxZJ6NeAYo6k2NBLSvP2yenqL4QPzltyRxkfeFIZDBEAA7zojCQIYdI6
7QjeirOsK/SeOOhSBlZKiJcIl8TXK6bxcki2WWG8TRri/2So0buij4DaEEXLmfFd9eqIcjwp4HmB
67EH0oCF1yLh1TN462+EPnavaZuxZjc5uwaLACnekActh5z4x14fUGq+2Ra14ka3yjn+HmtAt/oE
kA0Pdl9SJvXa98aOy/Msa+MqmeTwqEXh+Gq1ifscDR7+sjUpLA9mXbk0viXZF07h0xEpD5ptESxL
5mSER3T8tPRwxfWsaALNHck3Q3bO5HLKhM8pCsGDsTgBwDG6GkYTEg+BlpRP1c9I/FP9DDMgB+A/
sWcwyloKPx8G2+Z0CeFrI9JmPohwjWhoyTYLCEivWM4WFd27Jlxjf5YGiRPezDYi6A5xX9KV96NO
aQ8JHqIdNCB+NzaFvYn78VSrZHiDvfM+HcmDUiu4Cq2bfAlBIuRrR0k/rzgZcu+Zfh9s3QyfFmmY
L5pRa98NpB+XIXSuB1mq1BcVLzvjlXoUYNM2xiDbLyEsX46TuuczgX/kYBxu+9DWQdw3d7b5FDGz
3SyK5ZVUUG6q4kmXpb7RXe3OGecM1GmpfOSIOyRa9qYt4ZwTAlBsZg4ngYOlBKAjEeguNfamNK2K
DPrkNcuJKPc16mRCy/qKrTI6IFUzdoM9fetJodpTy1t+w9Bgl2EbxUVon4yukL5IRrEp5LBzIy/y
Yd0i/g25nfV0FheLLPaDEqR/8MJxNbh7Y2kAExdLvidIb0YxDGcJfFh0Tsvxu1YzZmhUAbphHI1T
QmN329HNOiXtAhUU0uLGmMeF57kd9tA09Nesx6pAjc+uw0HoRCyate28pNkVU0/WRD+nl5mY95kd
cZrnwOVTVNvI+ObrCVkSVLXZPkjgWr5ejC6lSR0A3IDmz1HwZhadziQtRRXXd9/6Vqu2tVapvbCT
NefP+9JC4tm1S21f9DW9A8XgI52628HUXhLb2lUhjjV98K5IQjsVWvM8Fep6yMITGPjHug3PLLk0
jIDXX9it+o4y+Ul43p1jlHsYzVjB0vzF0xNUhBlNSqf3XoXUO1+Rwxt4mpCPVZ60W70yXmdPcLDS
Ihb52DjmNnwmwkh36VCjQHAmcgzst2L0sPsUdLU3UqMiiKZh+KRM9TaPydFOB0QnTp5M/uIt0Scd
kZ6CceZmJ/Q7hEcuC4kUibkXagtZ8/M8zt1h6ONL2Tzq7jggDILsFnfJvWNG8cGZvMxvm3H4rBmt
u50nhFYjNczlMLTaAVXB+pgv+kmaifPZ7qySgVKD+BoQZ3tMGpv26JSu5YTjxfO+Irhhq6NRsDZo
jtRlP0qt3cXFfIcm3fuKRWfRTlqd09DZZCAs9b0xGpN5wfS761KIp+N8kxvA64hnabL0BUS4PdG4
QCt2jIhg8Bi/Z4x/6WpaaQ/wKRc70aGy3GSchw64+Bztqh96B5eFVqXNRvNomtrdRMmZedCjBiN8
dqMs/A72kweQd2XEINFAtBxFKKQCMJ+URRG3/YChMMzpM60zjaUawuchokAItYYaozJgXSVqvgKj
QgnchMtZsyRVcuJoW7Bjtn6FPzQZt723UHYMDsvShO3RL8VanYhkHr+lypiuU3sRl7rIFI4sUufj
bAqf4dLR5I4sR9wJeGVbW+IJoN+FMK6qJlue+3hcS16vJ2g7lnX3qSlHjg65Zut7SJTtkbM9L00S
sgaNkgKd8SwSO0c41FeT3X+x88IIkpbj38aK6xvZkgdKWsuxrBl3Krb8o5F1bKSdGZ7MWNIUQB18
dgeHHsE6qXl/v7G2tO2CcgSIqMnMJssJ/nGs4vP7/8VzC+NOtyn7Kyf19o6U6mCYWf3SFT012Nwa
dAlcc7qeFMcejWKTWY8q7Xsv42IiGJYbHb/K7r1RXOczYxRoLTDb6BsTsl3rmySJvb3m8RGLeMpO
turLvY0t51OV9HyBJOUVWUcUqjyS0slZF5/B5vOrl9iujiHQrWOLJ/EmmznvwqLRDyob1Hmul6X3
Z53vBSU/fKglZV8zxnXlyyVt9hzVVl/pkDttMGbhlG0SRVeE5iWLwSCoTnS04JU1yuaYhXpRcP/r
Srv0qqh+ofmX7PUspaPoqguvbTvydHKvpyWD9hxjaKQqKJ8TKfKYMfQriSDkAsIvEzIlaV6FKju9
33daUqrdmPILmKrPn/I2V7cxhlTKpFlbP19MphT+Mb6uRpl1mw/rNckHpmyC/8pvNV9VAFlPNk1K
3xK1OhulKPfV2orrhlJhtw1hHuYTxloS13e2xR3QWzqv7Y3rC+apfQ8tRIPZMroBUmb6+U7tBjPO
0s+Fzp+gQGiPTrn+r1XP1RL2zA0LrWTB/Klz76jWk0EzafrnWEgrDbIe4FzScd/HGsdr4dBnJTaP
gl8QXfVdCYumUsrdZCpeNJ216oVWYmkGbOfjI3YlcemJKTyNcVi9hDEG1wWtW73RYh5h7KbMJqc+
PIW1qF4yp0MU1swa1utuBKyP/iAUdxQHfMMSiehAylOUcQJGu7D3ysS4pG5pP/XeenkLPc9OQ8Vl
GrvKuJsyDLTvD6zRZfHXAibAC3hj3nqGpXYC4Rgee1quxWZwte5FAVSKgLfe9g1/57VJdsHi+4pn
dfRjkVB69PVbqbse0VUhsVtjG570nl8H4hkP+8wTiO/No2NRAqRrx34bVfZyNmmBn+tiDJ/bCS2r
r2wlLvLIENelaYcnmZt88p7KRwYly+FeNyXND8aibiDXu2DC8nApa0lLAbfG6Gcu4r7N5A3cJY7S
XyM9rV8YRWoVGpGaZ7pqZRhUVKcoAFkfybov96Qwag+KguC7E9Z8Ya9f78FWX7jzZB2eEJlhwXVJ
PjxoIIgDWCaUfa4dj5i1qJN9Coz5M6Cf+cs8ukyhOg7kREewyWxjjhXsjHVKuGo3llfx1A8PiT65
X+vRCr8n1Yx6WMb5ggGOnclKpma3SGeJNgTPtsfRa8LnFCpuuelaMp8Cp6LBHeQ1NPA/28//Ezr8
RuiAqdyk+/2fhQ7XcVL9qF3/1x/8pXHQ/0A8gBjB0Jmf0cfGXfSXet1C/uAwQMSdA2mEkfe/NQ7W
qnhfDxCIxW3+tVqF/vIH/R9757Ect5Kl4SdCB4BEwmzLooreU9ogSImC9x5PPx9q7sxIxRpWqGc7
i+6O7rjNLABpTv7nN/a/6MWrtHQF/CDssOy/Yq8fdxXor+CoJaHRc4egKX3US/R6xe+44MldB3PX
oxE+xfdBwqw+rBcxcvg4AvtikjA50MlZ3ttJU3xzanV4kpldfMMXu35RRVa/+IOqn+l5zPj+7/g/
v07HhWX2WKJFD8nrT/yf9ATciHvH2EX4IL5JKubbUg2yy0wOLPwyTMatU6gdHDhg8jOdT2SNR6PT
e5jF9mgOuLHgJHbUffACPSlMzBZ3hN2+Ygktlm3fhs5V7CByXUGLti7p12T4LY6mdTEYTvikRVX4
fZiy6afV1iV80mkkSSPx6zVWism2wTc9ni/e5h36Q9DagQKEgzttLrVCFPA4C+rMqvUW0ZDi1Wp0
dXoT6CM6eEvDcFe1gc1R/FjWqm0BfRd2GyglJvrmsOgiU4f5CWsUn2rs6Ws7v7BqAtGqPGnvAyxQ
N/loZASsNbAxN37pOMHS8RBei9BQX5SqUtZ2bD224AyAQfCAYcSZRXYNAuwj3VF6DpRcdC4XD28Z
K5NYkC/XjosJAmm58D0zWEJFhAatD+NrFtmpXCg1h57sI29lVmPzgjUdcVahmvRcGbUA42w+gOli
iD5u+gDj2sHRsTsx9J5N3NTLexzQozsVPz1tFfml+i2BS7MCDFUrLhuDs+5b9OMb4FqbKwJL6X7w
bB9UrCzNZDEZQfOIxAGLw4Zg8x19LijnmU6s3RBy0eLc7kHpQmTRG7z4PBtAtIkBjaUJYXlt+JO4
yIZKBUr0Ie7CWCSuL6omg88aKYaLAEpXEGFBNO6lfLVgy6wDaWa3cVYNm9ov9WrRSjxCjKqJsoVP
e2JD/EC1qZpe3mKLrGwn3fZ/loHebaBObHCT7FasVGdHEze9n/Sxw487b6P9RBz3Csqw9RZAnHAn
yi94gkXjjmFFg6DRG25MFniCCVxm0HjoQN62dhNpGNfaw96xNe8ZvKF17T7o4TtaMvgwerW7wWRh
kMTWWekHjeM4B6IuuQZLcJKFo/llSPTwJAXBZBAdVqy9h8An4/C6jUO8bBYEh5j9A9hGOBSw84C2
8Cv3StydB3ISF3bRxD+ziAYdbbsq2upQo3/GcQfsC3M3hX1aYGKtXtUlJcNbFyZJ4TpZZ8DarqkQ
pnYSuwShRPdqDqHvXAJl5G/I5Jt26TntULEqSoVsSY8E7VWFuW6wNBvsadcY4HJTyME6rriZZeMS
1nyjrdtOmcIHDATHEc/iUidO2cs4vHPIMf6qQptefJ8xOrjKSsahCiUowya6j6mkSz/gKGiyyyro
Q8LNVJG/1bkldhr4AFN9UPPdGNfxPRqGeTMMeH4c37MboDPrWm/z0lkqusNomFx6exi48gE/Tq1f
l7LGwB4JQ/3ShGYEozPs+PU04Ce3zIfJDfO++EbTJf/WA8DXUI07uOrUCsJe18DRuLWoQ/uuRlWr
XkUh4s1rh8zydlngG/1W1Qn1ESZjmNDPWzmMed4T5GodtaHNPhrjb349hPr0jCIEpu8SMGuK6+3g
6V4CtAuJYXyTXJ9Jcof6pvIftOTmlPdkxEpipunD0nrN/CEhDV4hJ/utHZuUqVNN9QUeAohgDux6
uGQw7fuWgDskDHhhl4QC3owHVj4uUdio1Fo03LVUVDfGgcFPsYjg5cDrzw4cf3um+w8H5r96UAGk
SoUioD+oA/RZKJAdNAPGQT8wCem1q2yWFSjdrDDg5aA2QE2B8iA/qBBws0OREJRW/y2fZQrBQbFA
vkOOvEM1dj5RNeuYRKb3WmuexEBIaOdgwb3Fk62/g0uCGkKJZ2WEfVBJaAfFhD6LJ4xZRqG1anwV
iLnToihjdhnMggs9bgdzQZtX/pBdZqJUElqwgcewjvRcmZaJJodLI4nyC6r94BJvaJQdTWknQOp2
IfGaQ/ohDiIQXZ+sBRNIeYSCxS4AXIaG6qAd0Q46EvOgKWkP+pLxoDXJDroT7aBBYR8HOPOlQdQk
G36divrlUA39f+F4pnCE3jO7NPzvhePVW5h9/F45/vP/+KdyNM1/OcKUhil0iCVcXCjN/qkcSeZD
1AePB94dFaBFUfdfQnLrX7PHG8gOWdM4Naj/Uzga8GblLEyneMR8aubN/oXs8bhuhIZCp4W/A4kJ
2eOxW8hI6pZoxpl66q1HZy3HK2Ilf3sb58mgkMBgB0sqMFhAqDS1T6VpO6OKzuR2nmAntRcsH1y3
eaX//c7/jVHmB/2NEYUBzjDIgFGwmayV7/nw0cjl/22II1KiFZLkk3cM0U53lno3hqtyev96CA1V
63G1arOxGbCDuGnMjq9Hr6vG1ivyuxL/bSWrfuTwBvs1N0kdH0uGll6c3CMr59qdtGA7HBuboRbk
6wGVb7G/7rchduXPejAJbQn+E62qxrrTZdrJFSBmf+lUZgisXKkrgefpRus87wHxBLCdlbbRI87R
AyWIFV3UZgcvI6fLZBeryLbrdZJrndtG1RJNW6ACYSKviBUruEqKYlzEZUu4BIUMSHQLjqQm1oWK
TBViEfnJi0COwZVaKiYX/wQJnkpHPVBkd9H4aTss4qFJVmgl28vWSacnnNmTFV7bOjGp5Q9TTy1I
aqlY2wrVeG1NiMf1+hKf9uZpyEbjrsfGYKvQ7FznoorAxwjZTVrN2NSxjXBiKLQrm9bQGmu7YTHQ
ALgXVsMfAUm4tCYcZvLJ1kca5bV2RWoL64Gu0tLP2+DOi7r+Bxb74103CWLGTG+wllaHpFQJp48+
M73XoIACvEphmTzBapNi1U/aR1UNGC/Cv2p+KaUx4CgW4ZtFZWwH8Hcb467rVP7Q/IKh/17lFEXN
AkJPsTRHDLhSQl0uCTsXmMMa+FZ75LGSMFNrMb2+xkK6EinXkW98NDVyln5s2p/RNDwZk/7hkP3x
bSAEYWm0SvjaxEO0U0cYA6TWlNo2642PGUp1FkFfTm5UIhGNYIUN4M1T89ziM7dIB35HNFjxPnVk
/Uymg7Uk+MW6SLmqAOX03lrIClUtUhaCjPVo52eiWzlVUW2Q46lbzqmJbqJp+lxORo+jblRBcBPb
30vYHi4oPAPoE5VuGTXbPrWJyJJR9xDnU/vQEMpLk8KpmRiEcd2R44KGkoDFvY0GgaIjb9cc38aN
7fA6F6XQvFUKCWCls3deY3UXRTu8EdNNkWBEQFxFqHnLlkvoPTpKH1ZXqD5EGRaVi6IP5Y2eaNE2
wAB+qxmV9+5ZEgn1oCvetd47kBPiwLLaWSTHxYEO8c0YVPpq9CnTh8k39mNRlZelMqPi6dTtTKcw
bz1MoLZousStpaX+ZW/IZy8tAdYQ3aFckp3qwuYy9V1ZNSjd2oFUZZw2vHc8v8jZLvq8WQilVbY5
PKJfRhTbv+iL4j2r1P1FxeXindAube23paEtHNtW10rdOBAJnPl9eKRYY+k5/Ewg+ZAe1g3JmqJY
dbVaG90Up9jLxPeNR0DnaY3PM9HAQpHa1rayaitRlL7auteh4ZTBnUoCgNsRr2yujHYAD7ZC7jMp
7fEfWkyEfElixnVLRfVWCZFdZa3v3KDyFI+gx5CRUMJSA5eavOgxVbsVHR0F1I72LTVcRj6f7O8q
kqJuhyhoroe6NC+1ARyWq4S8iAvge62U3ZJAYvOhQH+4amAVu0CzdreUqs4ApTZvXnggNncVnjvZ
YlK92FpkpilXEEdzxOK9iqeT2aSLIMmDhxIPkZ9yMmtX69iEYiWtt0wNWG9AGJtiLGqyNLCKX5EF
W684VVDRqUZ5kfTmHI+Tl8HjBFToL3yi9eYmTWCuIgcLFLho055f6z/qWj7tx3gsLyCdjMtEemG5
jMxMjRCHRc4OJEluEJuZUMl8ZzdbAuJTNdAcVGfRehCHxNKbGLMuaS/TH3HUZq2OVbX7z3ZEUNrj
Bu2Wsra8OeBWVxNn2XkN72HAFh9ffXu4JdytfO/LpmEb6+K7hFiabRCpJA+wC3zHf2xa551luQ06
0g88U6aNDl354gC2kxWT2Asbdi55xbn2Tr0JUy0B9P1VO1Arx3qA9aepdEpmbF7PTPmAVpp21ACX
DtWkNbdPkMLUZB2uOzsGx2QOgz+N2PjjbzlTeuYhIY2B+NC+65btON+JRDJ3ZOOmfrGGpl4BmvKP
GpVQ1iEi5KtDH0ivff0eOgGYqRHkz12YptvGwRCUVo63DidNxRhhzmUv6X9zowIlzts3rCSaHb66
dox+NpIr2+M6iAozZvOsumsHtgJtjoBc9UpzwiszRvyqKY3v4ICaD24OKUTnJqyJHapN7MnoWab7
qNYAka3cbNqZXDG5TVbwg9XBnFwnpMekIfR+PVD8QmNu6R10QJJ8t63Vky2wmIqWYQnh9vbDhJGp
VtEJQTanPBahiRaA+2iztgUOOtxRq12biODnoZUQz22OtDLlhacRjOWbNfqXEhSQ1a/YW6rRakd+
RPyMDaizzbKSBlZpKmtpVA7kGVpS/qHxOB92wDtc+CKacL1Jm5CISGeZO/B4ApqRt6IajTctLZN1
VjDBkWISEsyMXsL+J9DeULOPiDN8B2GwfiS9h+Aa3/ZvzUDxb5qodR6yCP4P1pG0UKoi29qVMF8b
ClK8c0Pdu0x6jMn/s2Wgk9Zy2zTxdDcpavfRZZ7ylBJeQ+sPEGRlK+Y/3yluBu/XqPJjB0P0G9Uo
tGsaacqjT+b5LRJiKCmJjlWNHMJvhBbadw7JSxsFX4YXvO2Nl65SjJdIFuM1J5W5CcpAWY1hqKxo
StF89rz8avKV6j7HTmdNtGG6VmJ87w5vvZFQOvPatm/0WN2oWYabdlVHF7KCfFfmWOtkLSLvnIm4
GWSuXliQb9YZ0Um7dGzEuihTjT6jarCIySzZtzRgbjxb83dwReHrHObyZGvQwxWDXDhuKBeTHQ7X
Vk3EGfwXf6kZKMIXNAziG7WM0p0JJeHV8bi+Nh6ajIUdchiiH+XzTyjd4jqnVVXSOfV7R6QYEdEM
kpM297PgysbjcM2mMO70wstuiKyaVmEuW58GVDE+q5DC5SIjbWc9EVVPtzZ2LhNnjBZtbEU3Ig5Q
xwq6pkab0nzuJ7w0rJ6GdFUMN6VVc3RbAR4qBErS0xqm1IpXeD954YKsEmfN2dTtnIMnsWfUMKea
JNOWGSDUY4uEYdOy4VADwSS60Ay9uSnpN9MvNzvkdHT+xl4r9iXk4w06MWVclHGmPOLCTmvGTjsq
ZkOQKtjRPiZumqXZyCICVZ1FPXY3Y2RFR/tKy5JnlR79Oi1oaeIhqL0fWLRGCjPS6Hv1fcTMsyUv
PCcuxZjJ5tANiRaROvQoiOJVbFl7szfGtd2M1Q6NKj02MXYwrFPHREXbdDO2ndViulNNeDSYAhD8
s/T4L4+GUvrNAhC3u2wbJVp6/KO3kUD5TMpJ6bnAKcY2VMW0Q8Jsbvsy3M5PdGMFAzl1jgyutQnY
ZdmG6YM+xNUa0mO2nvB935LS2VTgs6P+fSR7KeJsKB9EJ1BZxKFyAdXqtsUVZpEbgEl9pHzYJd5Y
mpG9ihYOVRKN3iWPEa8SlcSxhfTramPbVb/O6d9tPQ/CUUZdcgFrvEJXUKrWmgoxgOEk02UTjLc6
TaxlXJspcTTKD5rFNwN2Wht96NO5bit3KMx1IvLCxz4PpmVlK77LbrXlRXRLlEzZyocACoHKflUy
5JI4a+XQuurSW5FT5KPch6mi2g3kTFkY68QqeF7cDIhta/HfZceGW1Z4V0UW+EvikLO1GSZIgoDA
W7y1ouC733bSjbEhmxZjO3RrkrLyhwJBJaE5Pkz6RaoHF0FkFrdZFhevik86Ead6ir68gMXVWUgL
NND1VWIX8a7txmmvh068NbBLdQnGkjDK/NK4Nexquo18s3oofLL3oI5adA6GKl0RaW+uB6vyiGMI
gm3i4BqKuThXcnIv97jXjDAzmvLdqab0QnMUASEAw96KVERf9HCL8BePL+rsnfJe+zaYmX2lOW2j
Litd5nddGeGtpudtf+tNOHk3JD1sIyWoN40Nl1ZPUxVyNdYNKN0rvuIKBf+7ERhlv+yCabwxtCa6
y2STb1q0tN/MivpqMRCudz3aTvMN0xtrH+Nz8eKNlkrwVdaKZ3U+IU0Nd2A1sAN3IIjnIght4ypI
6+YFfxbpDk3Z7xPpdxe9MsY/GiOCoxpofNycjNRbcvXSn2ltqcvO1Iw3WDg55gx46+w1nMEuqwYe
honQlC55lxncdWvsyUayip4EKPgaYqgGAQJnhOtcGT/izrJf9dzKYINO9hJb2mkDyz9aRh3tF2o8
0gGrIIXq1yoDxnpjxU4WJZEbFV2yKDDr5PNy2u5HbhXoj8QEVkkgUV1MK8wIHpUEQlPW0D9hl18A
3NirzIHwFGvFSyUiQeYfhADohlaJKQqV8TZ3zPQxj9P8spkSfVdVUP+o51OItXg8xIXdKq6oeyV1
uS6ZysfYJFCN+0rutNa0nxulJMK6gA3HLYYoSiX0nmijN5ccisktpWL0Nmgif4rKuHwt2mKwtoWC
FwLZ0Zhj4lMjPUk+BSWNoTTZnSEwxsUkleZ2XJl6h1FFH+07vf3wexvyF/DO5eDYGX6c+fQjK1QT
wzcLUaYSX095h8MNkDONMbjqS+hEOcHjRR+guymaa+if/nVEMUQWbhKRE2rLEqa4ibChivR71v/P
OQl00XKmOYsW9wZods20d/K6vY1R4a4MVKnPQ1ULDi7M9TSw/ru6ID9IKAD9Ud1/h07/MLUIATYW
DfsVWZvaNiondvZCEUuWWvKA3SOGVwgLqnupJnW69Ez430GrbqauayEWBAbeIbmxJX+ajmBs0p2P
qxbvutThbhrp/jvchRqynZovJGmLsBUH65GrDucJ0pbvHk60q8J3XozB6C/UQtO3/BUdtWXZPBih
8ZP8+Oqmy5sRObSHYX8Ma5r3NkZXjjP1266yeGO5bW8xrBoq8BVeivCsF6sLjMewy3FfakMWbOVg
95FRU42B6WykIreNCPRb7iDPbMjxzVBM5p7eGVhz35jrIsm8t9yJwaNhVLizI/K1OXgwQKXCLUYn
xdHFY4ww3K7P7jNclqhwlbs0TYnwtMf0zgsV89YqVR/XLFO/1oJO/NKwGF7mUV+sK3D+vZcF7Q3t
3OAykbF8MObUbyQwk6e036IMi6WARkTKdrvuaJBiSDmod57Xmm7SI0fLmzjf0iVLHhp23EU7YKzi
OJ26rZL20W8nAict1dwLAoG2ONZ/D5zMciM/4MSiENyzkSpuKpzuklLO2vcGbF/6djH1b579apuo
C1d0u98FqrFvtd200Ed9JErvc4y4eqEVrXdBTzNagZb0TLZaf2x1BadsxdGlcx0mlU+Md1aWAz7X
eSE3ZYZd+NIOKniZY5U8ZkSrwV8dnW0QzjJQIKxH9DMfw4A6RcXfECKjqPbq1P8gYDOF8KKnS4oq
LkklVNRJg3eVho6GuZPmKjCa96x/WpGp+ZxCxV4ahFu4VIXJCrjjR62HUADV0YMfy/k69r1LG+LN
4goyRNOlrNQ7aigT5AyYSGlt7YfhJP2FkUuxNksBkEJn88b3NLdzFO9XYAp5i0+oflcPzq9yMJRn
n6X3hMN2FaxItqJ5CPfbW9XQIBb00whNdYYWy64yW2EH2i1s1GxnFK6fUVCcHyxpYgMxExuOBeAm
Bk1Zp9gElRvgd50CGBcWOXOy3HIfT89IFD+h4PY8mqMJ1YYlQMjQn+CxNZCgh4UPeY65D7sPgd0i
TK1hnfhFsvoa4T01FD4FFjlbsCHY+v4cSq3NAvhR48EC238cIoMjI+q0K7U5m7JmfUKSMU7U8XvA
jIEINOcIr9ZiSQCsYKgMJ+fLOGli16wiSk4m76L0h3Sb46j9tyA5r1LXhCbA4XAyPB5Uhh5GsDku
rmPMW9QRMSzMCsiOO+k5Zsex/tueh9LRfs8+AaZxnFcWs/lPRaFUbjoGwlsknhKxudnRLtZBNBPg
j9ti1EAQkym4apPhnNH8PCt+Z7UcxhfYvWNhMvdojmYNgedFoMZ+7dopBukUXbOFav/09Xw5ps7M
g0BpUe3ZEAEt7xF1ZtA4LhpHr9ymAbq1aPuHC98S3nWiq5M7jTqMkdYZ1sQ6VJuvhz41fyAnSTxa
aN588ionKnDQfF1UM0gyIl6QjQ+uAhBsKWoCW8WnAhuDxlt/PeyppS8MldqcLws3aqbz/NbJEbVj
5lbIsFYZJXst7Z5MqMqubzJrHdgZ/8aEFewxeCLMfs7HUSB+RQwLRHKGqxv5WOrllss/LmUEvJ7Z
ZT6psQ/fEhaUwQ2cjUY9UmM70/TPt8Rqvf9RH+YmMdg/h4a5qdSJhtAWorRpT+pb4M1gUg8U//Xb
PTVpiUUwyY8S8MQ+LRpLNBMi0gpBp2/cSWg1V4XPFvv1KKd2OT7h3L5SaXwe27IYiJkJnmHrOewC
GOnTinDGYaEZUXHm+516IAPGKUQ6UHnodn9Ol3hoMwxAezbUvsTQsM+/m3b+/evHOTfG0U4aSpyJ
OagrF/Xd1WRWW8NOz1klzB//eDdh/uGcyVSU1qfJ4UR2X+lN5RL3ykRoVX2vY+K9nLo+fA0Udhi4
7eqNT1rcCvMvdYfzw7kd7fPSI0tM0kJh/TlAF0c7miELdCe5U7q+BnemwZJz2WtxeZkoEZTxwjmX
g/L5vTIeuXTQAyUmPsdrr+RaZY+oxd2UbNYLwxyh02nWmVLi81wkJWx2FQbaJZ7jE/nQ15qpipPS
DRsfx9MiD5eIUS+tiF7G19PkxEg8hC1JHtEQxFtH08SB4DaNo527bG3Q3ZX6QozWY1FFz1+Pc+Iz
aZahqxrfip3LmDfu33ZIk3gw4VRW7k6huq6SN4Ww0ijOZqb+mbycz9bDNtTV34Y6KlfAqMxZ8ovG
vHMA7jPDX6S9RerZ4HRo+btsehol9Riez161Kg3QfRXT9m+wYZGbTHqzjuj+bvUaGC2tBAB4aqAU
kHZU7BsxoFDsg+mKVGsA/TITqIzoFnGvataJ3kTN3uqS4brPWxBs4oAT4m1mlpAZTmce1IC/e7T8
OMHp66ksAMJiZ8rH7+80SaCjOVnLO62D5sVJ56iYzr4fTTN8S2F+7dskoX+aQGHHJGljxSOYyWDu
TATloaQzq5VFjArtKfW4GDWQKLM8vS96+2qCfLVI87hc1xCyYLsKC1+CSCDg6XO4mJ1u7ZVIaZeD
kRsuve1+1TSYOzBOtALCsy5jAy5DFENFGtivV47fLyfLH1YGT+jwtnS8E52pVt+tWRHw13ONhD0N
BgdnFiX/0Vzz0q6k+hh5L5FSX3Zk7e746oNLbCXUqsETvfv1gJ8LHiGgKBoS6TfWb8cFD2LWruuL
NHcdu8EuNszTdYmr4KUpimYLLbS5DIBeH7H99f8qgWwOPhZUc+psMw5n5dOdo/LHTglaM8N2Yhxf
O7PXvsPS0h5xOIo+/vohIXiwG4F18K/j0pG+KPfNsSXSrqvoiqAEroBrW+RGUVbtzDoO7WVNgx2S
sA5o//XgJ7Yp6iph0gvnZgDP5M+pbsU+plrEzbi1l4fbss8efTiKc4x89ddlAClXrCecX7hekfL7
50hgQLWP40jiolV/GcesX+k2kVZVIsRfT1PKDQhTEKO4fXwyGiqw3259gsngFbT9ajIBXkV00/fS
3AA8/fzbF2ioggfTNQPrLnl8bPlhUmQG6UQutBrh4gOT5fQQ6enUiYjPWaF93uwZjNKG0kDS0D4+
vkq4IYHZpjyZYjwGQnnB1+BnNIhHlCRnapB5Lf9ZgjAU11KTR2PPP44wTQVhnZkCEQM/i7UAK3Vy
SXxX0kFHnGXgiX6uGj09IsaR0NjmRXd8vBiFZeNkE7ul1u1jp3jLR+1RVDEJVZj6YbKuX/79p6Pw
xoyIqoMRj2akxKYP2xYrdpW23Y9J5xpGfBOa6plhPhc2hiqxOkJsYFF9HAMKJFsOYcifdjtFn52E
cLwtBk7Erx/m81bJKCTb4t0/yyuO3Z2QVg9ZFGmxWwkQLZAexEjtLysz76KyoaFuT0ga8jO75Jyj
82mWzBuHJaXE0uvYKMtLJ6SjAWCCIzFA6sl846wrYvSJDl36KaOJXY8Y+S9wWojJfZvQDGfwtrfN
UPq7hD7ypqcsmkY5CwNibKmKguJgLgvKWb0KLc58cnTcwbCSkGd+/ckPg2McM05DbH78YaAkkONu
sHRBp7N1NDrRXhnAOb/+MJ93WD4MvEogJTItPpWcqVFyjPh54qJYwFo371w11h5tqzlXtZz6FI5J
bcs+ZHKH/XN/lVYisqLM2IiGgqRYxQt2g6kOm6+f5tQOZFIC4NvFpZx39+coE36Xg98qMeQhpNAd
ihhIMS1izDp5R+j591U0d0ZoohwZs7nm8Q0V0ySitAKW6Bh7P+d3V4XmXVp5L18/1anFMydqzPGY
XAyOp/FQx5k25SyeJJT2bTxqtNg8+ZNmS76pfGn/6BOsGUEL6zNH1ak9D0asQV0NUvbp0gN0qgbC
6GISk/WbJlOQ3vqbInomefeBhXhmtFMTnmuPzmTnZvkJJMNFCwopnjdu4RfxNiUm/K7XsfP4+mV+
MvrDOFPlJRI2b2gCmvPRvuq0+tBKIHfXbnv1OQzUfKPAOF54kZgTBGurf4rmVMA2b7qbcszia5lY
YhvYcDon3A9oLEfFSisxJ0LYCx+jbaNzt1vt5JtHITevTCGpf/6cyJVXq7In4dUF5KZN0JRvWuOQ
XCTsehda9ks7gE5YRUATIxPhc9x39c5z8u8BjI7JnG07+tTYgSI5C3NUCvIUeI6vX+SJtUZPmxLU
sgSmVMcHYmLxG8KBcrtHe1ZMGll8BWRKL4G/Mr59PdaJ16EdOMao8gCIj8sYHdsylQwoSntP+6kC
OKxSolfrMclcy8ki1P1mc6bCOLHoNI2OHRUNJ9anErurknGo/JzHi4gZJ2x8qcPaoY9RTQuBrcdT
WfXlCjZG5/79s2IWTBA8lQ0ayaNPbxCdFVZ2nbvc1a4xh6hApRMkaaaPJYr/PNrSP1P7nvqSlGzA
ALrG7fc4YpG1gnuIUeauovrlkhAHWAmZaO563LLc1OQi/fUTnjhzeEBqKMHBRrF4tAJTrzJQuPJq
h86nc2FU/Uot83IlYMT+O0M52CahpsQz8/gQLSwjbNKMK5rm5Nktqh5sPqzGvAhbTTuzfZ2ao4IF
NesQZqRf/3PJdlDisglkwK3T9hE7uA8py0fCvapF6Jd3hIA3f305YgNDdKFLTad9crwAtYFem15P
mTvpExw/q7+v2mpVgAOcGejExgykjoGtAHlGxjF/z99AnGLC5kH1uAImvkRmNmztqXw8MyUEf+Oo
oP9jjKM54ShRHBkkHbsQ+rUF1v/FHm9Dea+3Ju6DCfLM0EcXKfuqwKY28p/yviIgQdKrRbIbA/61
sCGzkE6vMcCAE5q27nHtcEPRVPvJMII73fEJBBiR9nuFmm1JFaUtHdvjEhqstwukTZNCHXC5QF6H
rxDt+/vJSSFbZRpGbHlak77akfLHBWrwb3D8pzrMZ1chAmVugsEKtlpVj7sEp5HrTgTpVadUnWvH
zmOYx/WSNxxvUrAitF8QBV3IiaTq9VOx9tpAQhaO+8vcECH2mFG7+fr1npqbnOKWxjwRs739n18Q
z7yyGU3mJjTht3Jo3uyguDGEshFpjhsLMTdfj3dqhVNzU+wB39MQOhpPBmNWCn/MXPSRM+Z03evx
rm+yM8Xr57babJWvC4A/MALTORoGp7pAVIOTuZDI74oinIWT9o8yfqIJfQUhZdlK/btfZWeuTOL0
uKC0vFEu18cFmVPgn1r0EkwkH6fXYCDF0a4M5Q6hi5qs4cxwxyllipFV3JUrooE1mtsZG3mpdzsJ
y19GvbITaqtstMbIlh7EUCZcsaXfSQfbid6lRpJNP0AFxMvQXzmNZoK9WNPK17wHPcYAyp5kucAy
w4ixo8DXIeL34BlWfKD50G6jQwrKgHcDii7+dxKOl0HdRGsL06vnUshzn+LUFzdJLiAeAZhBzCGk
v+8RxBnLNIu7zMV5dqS7tBh7dRtrTXdmZp3ai34b57gwQoWaJjl+qa4t58gN8IYlmXDrr6fvqQPR
xOaZvgL9Nuzs/3wYtUTEWuL36dJ0spcochdcxl/ymOimoB7PiM5ODgZeyZ2F0ORPZa9ZsRllCWtF
CUxS6HDcwiZyAwMULnUTnnl9pzYCE9if0wLJ3qfiNxlHYUawqFzSfO9w0jWXWOy95En10YRwFgLz
zJvUTs2LuefNBRYKwaeI86kuEt4vdVo0JNjQTbq2t6eq3+lg8atcKIFrFCVWQYUj7kPVC9zRR9Tg
52F2ZfuYBji5MT5ZSIKQZ3g+Xqdff+mTP48NERgJ/Jb29Z9fGneJWkFln7p9WXwIx39GGf+QCHgk
/8Y4ls1NkevvLJn7c5y6U8aggI/nchMtQHOat2xU+lXeVmcO0lNl65yJAMQy/5t1tA5F76DggHvp
NmhGghqKa5/dVbkkUUi7IVb3MU2cM0DFqQn825DHBWs0GQkcPTV1CZzckvf14RgJ5HZzX+XdmTuH
ODV/5wQXsGgMMsCS/nyPzZyKNQ1Wyjajj9+boPiFmbS5xEPRJpUdJ+7ZWIo0STVbh+WsNVC0mZlZ
QfrDE/OF+NfgxSuxQ211FAuo2tAZBU314E8OuRFZkpBaWNubwertZ1uya+KEWkOYUuqBzMQZ2sz1
X2qvI2fBSGso1O9R3l5DxSnWxER9hHbXL9JRhOs2HfWHAtI1h70uz8ymU2/BmZW6QBzM2+MGLJ4F
dZ2hT3CnYtpNzaQtGtV4wXXoAswURf/Ynxnw1CeelVkQZSzA1uPXXkSaP5YUQ25YYlbVFW1VbA62
VsLHlRENPZz0rxfMgTtxVBDCmNF5QJYL18yjL+0rY0KXNEldM52cZdC35oMRaN0ywyHmIsiT5Bkj
XQysDJiTB7mAHeDhlbYTrqZQ+rZKjyfzmddw4r1TbMwSaFKFuE7Mi++3QtgxRxsDPZG4eI4b66Aa
zassoGwco7x+iUgdIV81eD/zIk6AmLASQH3mXdv6dPf1BzkVXseKricPKqvwjQ2EVLGpvareEtYh
FswUmJMS/2yiNZcjPRmUF8a5DAtxYq+cdeHQMTSuOcYxvK9CjTDTJkzRLUf47x10DaHAMw1udSYv
eDPWrolgIyOxwt42AUTWlJQ+KkZ0/8HemXTHjWRZ+q/06T3iYB4WvfHZnU5SpChOGxxqIGbADJPB
8Ov7AyOySiLjhDqzt7XJyqwIyd0xmD17797vjp+Uo8yd1jGcsrdgon42HymL632qeKRwTBU7RH3e
Hkn+D40YmyV73IL6Sbdohd1Na9T9IfVlsJ3SIdiEyYXdFM7nwqmna15bTGiaF+EhDYfoVJrBkwlN
9jcH87/7/UzA8KAHy4T+feOIdltedr3D7y+L6TN8e7SoQEIeMstId/980//uoxBeozXAjc628a4A
YegkJXGQ1QF6fboRMlzcfJMoTlFaJg///Flv9+39m7Z0fx1Or2yD74//teGXg6oyDgcjFMcV+aUa
s9fsWvtYNCNw/tK6sBoz/tRPtrqCQJPc2L0B8M4pxV7UcADfvtD/4Bt+g29Alhey4vwXSmDz0r/8
rx91n/X66qX68X/+9+ULXJeX+vvPBIe//tBfBIfAW0LMlsGwyXGS5gAL+b8IDtEfVB/ojhjNLX1+
Hrm/CA4EVzPh5cmO3KV0/5ng4AR/UEssSDCUIgG7ofPvEBze7yIwyXza5KSlmchoPmhXaxNDfpUW
gA8Sy5uJvnHrM/Nc/aUivROjg/c7DMLymvz8ZPOBASEe7Fh8848dZXjhKVG7vj5ME+WuaYx4+3yV
7X+6CZ/+/Pt+Tr1+fxrkUxDkL9pVj6Xxw+bYM6kbpZdOB93jdlL2JG+KpiVDLHDF1jRUubI6Wlyu
zI3bTgXTl3/+eMLDPvxM2pQ2LkSSwbnH74/BZI2ASdRBfyA7sZwA56fzrgxSrNAIJc6TnbanCZV+
t8cHAQdJwEta6OUZlVLHlPUzAHgrWb2hi/DIZ2BSLSxJ4ayKnbYL/l3cX1W1dkpjHleTwByMk7gD
jojkXr/SWShunTwkAQA70iF18UDHgS9BtXvyETex3i+xIdlKJJam4yFZ21Y0XOeDKSfrDk2euGpB
X9+BOsBR6cCKUH4nXsKqykx8HqN+TTt+0ViX4305kFzc5VN9ji2QBTjzQmutGhvKTWzS/s60eCKl
jj+opiw6d3Aet1Tk8W00kmaxGTuxMJOCvq4IRjX5szGLr7O3CW0BABZ0sCuwp93pRkNVnJr02sOZ
QVsmQmSGiwx/TZC1N005krU5LiaNvA8AKfsog2ZnymhEVGpDoFt7KgZb3nQVqEwkOdPel1Z5lMiM
tpbTj/c5AOZ7mc/+Z+6OvUURQ/aJTdDD4E/ym26IoEsCqp1M1foLwtXmiXxo7oxkvT34C14jUCCd
nL6Ozj5Z2gcpU/2q8Md9MVv+iDbb7sHHoHGOp8Q94tmz7gbg9A95r+rz1DTRuaooZjZRLsEpuRXu
nZU/zCYS5FJsOxGXa1WP9haUfnEr/BS3C/EoYBCa9psb8z+TAoHgOoGLkByAzmM2cQdJ9iyvc2j0
eu9nQ3lsQm6uDoQiETOHDNw5CLyJSCWQTmBKpXNBcEQAtH5vWHFxmyDhA9KfyivS1pa00GT8UZik
cNYYbemdmSaLhtU8Z5Mc7xl3zJeRHPmrnFTvBXHjK2viF0fKEFdxsbzshvSujQRcnxvxW3w3j1Z9
lFbrETtRtQJDOP4gFUvvdWa714nLnYgRj63cWuhNBTa6Amw5cF0LsLMBTKs1OaQ5IQ2wAGusVXF8
65ux/Mbweb6sVaq/2GykexIVMCG2stjB4O+/m7lv3ZGurDZELII0NLi2XcJ9zIflUi+PaFnDMtZk
pO9mfE4JUHDuhOvjIXEtnn+yTcVTmQTxqeyKJ2V0AwFCbXWdhK8At8GuZkblpxyQK/uYdt4zsAG5
pLsP94nNs4nlqsgWEhqyOLd8duNgJDMgEGRweTyUCwp1SrlRGKr7XSxdcS0IBrmOgMZdDzq27uqs
E0+D5zfPmNZ4WgPs8a0dN88OTpKLHB7DZ3h4BH8YObzVsFbNSwKSFJmfow0cGVGxeftxYcpL0DWd
cTtpUfebKcvnS7q03YPgGH6rm94iC4UjBVkPFi7zMq/WvjKzQ9/YAT7keMr2uKQJBSt9k9tUFUOw
hNfIRyvD6AsxIMA3YjvyqvcxdtsPNF+twn8am1r137J2cJ8yHFlFchiduXaRWc5GvUVop4ZLLVXs
nVTiDO4tnmzcue6kv1hAAdaNP6T1CkAWskE5+zueQw9UOk15UkemnqVpqK+GhnwQnIHRyTWKT73Z
GTeNWd4a3nDlVqLa4R3zbmZgySsvIPOh9RKyI+IrQOnEzdDjOyT2nB4ru/jSMbjcEvc7bAdXf81C
kojccfhepHZ1NOrkG9Fk6TGdmQfV1iDODfnC29IbJyIVkv67hd90m2TdxdTLeIfa2MKtX0QbS7dw
UQIvQcSQZFfuTPAOWQqjXrfYiP08PBmFkJuslPW8ElEsj+huUCkbExx8E29ElRX0JKuyfE3ETGYN
PUQyOzpXryO3vtV1kG3tyogucugdl7ToFY41Xlgs39ZFptGpD1GYELTHjbSt0TyaRHccqgBjsVio
co0y7DWxA7yW9YI4MREq2kZlXigviw5DYn12qjja0VzpzlYdOeXW5tp/64RS/trjWIpyceYecvDo
xwNWXhLYLEVQUwyHvYPQX9vmgIYzsuiSRj7+4NiXGx1335xGDfvES9jz2MDDHU7ScZXaCDvz2pe3
jGctLK1Ft0O1lZIxXBjwhsPpOSTKb6WcYoLZuFiLyqJ4wqXUBGt/8sGEZiN8eSba4YbsM9Qlo+tQ
ITrMgiybuILBc4IjfUbb3GgWEWAIhbC7leC9unTLTlyQpwT3wjbtI5qJbuOkKW9VtwWoLFc1DZeV
7i3vJPx2+jIrh4jlhV3AEOqgyo0zGg0BEP78IkrTo9tWzXciFw12/C46TLMXHash1p+ywpk3YzzI
UwHJbu3bJW4vvxhXpUqKbec67k3Q0WJu4kV1kLQ4oU0R7qQxMmNZoqqU5yzwNyd/DPwEm7yp1c6N
Na7MaDR2EooJQtnqprQM9nLgUMcscyZnhXJykxhJdA9lx9qXGU+87zTpMRwnMqBV7F42dP4ABSrj
lpCx8MqSsz4t4bAl6VgRnBPpt9UPN5FX2A+CczShe1+7ShH1UKIbQ6STFpeim62jYNoi11nqtxfl
HDtPQx5odxV4CnmurcgvTzVpPuvcys0fAidhuXHRJU0bMzfH4yxhKAqIf/vBKr0nVQ4ZQVlFlp/d
Pum+VU7uEz3VuSMTOKsm9f0JL6CJY6rosNA2NSoUY6qLXZB649cmt5p1X6qlLhDyBstduUGsXzdb
+BzZhTEtul2cyXnA41elR/Tz7TmSXeOisKVxuFKNl2FQDuNunWeNd63tODvMaS2+2gImNtlCulju
DcDnpUTKc4d9aEkny72uPkc2IVphLfrvYRYrwayEI/TOLDo2HNS/+pVzNJhxbcS3gqkD7wCxa+cg
Xii9ibdgptOsIpxFeNcz+IlboxFgecfMSXewOQssxkyC1hVFXrpx/Ul8ncTAdCtFbIHpn90ZWbQ8
/Vl8ycy27jCLd98FAK9wY3spv8+qlm7SpLW9pQz1P0+Ef3dY76UEbDG6xSYHkHukcV+fS8gPB9fs
yKBrYLuC+kzyVSWIS9mkXsfmHlWNcVsn0XCf2U5ynVRUGjWc1atkfvsWkXx0jAVrArp1WZRh274C
pwwJ0wooTyIprU8sg/V3R/icgg1yLNm1yfbzExaiVdXydRbmxD61jOE+BTFbrECDhjXZGq3eJ5Wv
L8yR/Lh0GNUmWfygDcXWEzrTat3ppfzFPfQU9FMJjoSfQGMH4VU16VeMBtl+muOGOLwsIuhAQbTR
XmwSkiWcEtNYJH+jdrD+7gyxBINyXmIu/0EH1trEviSJ0R8Sw5anmBbuUg4H9VrmsoXIs5T3jgw3
IzfmudMtpnFVc7GH3vvdgcZ638NemuTLN3HgV/N13hvzhsZpKvjk/cHNqPzXWJC868Dv7W3Sw57R
LgVhGnFl+8ScPgUJsuu88wAN9M1zEtc8mLUjT50z6otaCfk4DK57DRVq+qKouH/TqfnQp1y+7OLF
YuaPOuuDi5DuTRGMhtMdjGyJL+tIX9CCF8208vTaGHjq2Ip4wKyRJx5YEK4D9qklQat5yQV1cwCM
5zdRr2/92F8Pvg5zUZf5DrMeArXfNSoTbMN2lOH3qyqHFCE0C4sndpDnWRnjvgU7u2FpnreaRhNp
WwMVVC44vAbp8pqi+LrNlStPWCpACEKB/S6yMrgJ/QSzcw+ILTbaRq5k7/1OnUUv9cNhFp1ZuOhe
oRwtw+Nfe6zeYCDp1ZikJszfax1kIt/KKtKgpCdWpwxldpQ6wSvpq+MBaFayMyz7BZPGA2weh2Ez
5ZLhqWQzoMy/HFvbfRoFYI1sdooL06ycZxut54SVTNTjBQyLkOgNq9iYLrhxmMJ6X7GUHJII2BrE
aEzjU0W9WlbRmQKS2JLJ0RfoV9Smlei3m2WFsYHX3Y5J6382IOUTspmYGEpr1zVWTscaiyOUulc1
xHAPLGAkK1Czc1jmXJIU/EszWfD1qoVHhcd9qdWnepY3Nbpt1hRs9hsXPtdjRC7HyjUzGuFkgGzt
KRZXBRKbcz4QpzISu4ktPh3vE0J9cVl4dvncOkPhn/pyDsazjFXCRcoIhDOmrp+2XlKk5noQTlzC
b3ByyNZrwH5G5274QbV938QA2zrpgAoJ/LlMjgUlzSael/9HTEEfb8yOYc06BmgdjujiQvuCCWcH
PcCZBLsxNX1rpnlNVlnKL07qqNlOLMIw0CZK+WACf2VoinyO0yauRg4iXegCdwc9soYx4a07j9DH
dRURrTG1HNzC1BVfdT4Uuzbrs/0wUl2ZheKJJLmk36S1P9z3WfkctJwfCbQUT6EqnWzT6iVnb7l2
0YIyOM0zF59Nx7iF6wBQmY3jpnDGbB+j56zXgK/LY0/K2stE6uSLqy1qQ7u07RWvbbFz+rD9xEk0
PGtpAm9RHPr9EiB9TSrmwwTN4mhOrEb9crar06hcp1U/KhDnJQRyLIDDzpqT6giJiVNLHQC7TrLg
pnLa4d60oCSTxQF8vmvJOXE5YQnrjTZdz+wAfWN1D3ZOQ0nKUlz1QQaKIXZZTfq4DjdO2HMyil0X
Q33jzbwjHdFmFhAU/mFvzvJbU09clWomPJTT4crL3PnAHF2epJB05WwGaqspWrbQtGK59DQAdaJu
5CNS6PBsKdoswAKjc2KJ9pTpoD77CReOmaPe16btrZuwHu8ZhXK8Vzrbh0sHiEmluKoK+kNBxjGZ
oeT8GvKWztssnMVT4VefxikQX8kd4rhtesm1VbvgbFTKhNrlL62NpXBevvXkLhmOIQKydt0w9ztr
R5E4v7yq07K+m0WhoOCzTXlyAjnaVjk4D2Z2sLgzOiPL4TWbTA7w6eTKG7NuuTNNTinytheLOqlx
aCe2vihQlRH+1ir6Og6IChqr/Loy0BdzAuBtGumuvT2GuOQpJJIa+uA0GPrSTeh4OJ2WN28dn9rh
8cGLVq59KFLkgnIKBhyVHUqXgqpkznkeYh+BxtIeMBKDy4AsO1jTcOTSL428OYOiVwgaQipNX9uQ
jMuZ161eTzqhGFELvjNM6F6ZYipupUACRShRES24RQ8lK7g0OUCYgm3FLU6UCdYZqiDIe8YC62Tm
FURUQQsOpD7tv8IkbHQgACwiXGAPyA5keA0vco0THwRlAUKPgsdsaXwxVGXmQ0cQgJd8nB2XRpnX
K/kNVACRvGavv9Sgb1ax3ZZHY2mu4GhjWeNETyLS0qlZorFWIaUGOYVzxt9U2TR75MwS51h8/Fv/
5m2TnAp6t3WTugSaGj9Mc17K5cDg9pUVxZLsEFj9+WgSpbcTLq2hurHiW9Mq67No7GKDRSU8h30n
HxuLHhqxV/TUkO/WZ4Wl5BoMPOtWYvYs7obdfcez1jxPCcVOa8rorALW2UalXMLUI5rchCMK1qMY
LPxyFa0cn/K8J1vnvDzPsl2WYYxLHXnZJR3JKAuoeYuWP84mqi8y5DR36dL1pi5ZdgEOaM8LzJt1
Yui+D5IAntSKk+uA4Omd1S7PD/AiaET0IUufnxMv3a+38jaM6JBCeypuKzXSRSKOdOMjB7t72xus
nhbwEIKTD1jy6TvRRB0Nz70OEsNjq1BReJYRZYjUhX2nWnJmogrOoU/M+NHlOLxO/dy6Ez58smzg
RmLBJ3uyNOsznNn67NkUsdVyD1LKw6cO0aPYtXNDca4sVjPyIu+1okwWBf05syntOyK8WWxZxx6h
04knLDTEMzFgXL+1BMeepmUI4u2U1KkipYjys2M1EWuOOSRJEIeze+PUDz2HnYoXG66MQxe0KXkp
tDk2z4Qd0KBW9IydLOao0FM4O0APNjbN5S2bPQ/P2zI7BVwNOkfkOzdu8sCpXpMZalfLeYKo69PU
OtOnlqbNFxFQtRuzomUxdiMX02R5S0feo4IoygfTHwVnPIdnzTDjW7jtzbNdTlV2rF1PnpQoaSIu
SyWGLXvbFk5xDckX+K+feXS94Hs6MmJ/SGmZ8E62dKcxZSzplhZOIxkMP4Ils7jnq5OsW/DiZhGH
EFKjxFdwcZQcspvLY17zkmUiS6+BfD6Po8dVI9jeOdphyqsyFlyDvjQ5DY1KPlKVgP8fJkKeVtCC
IuqWwcuuyJNikVWEyd03DTEkEPz1Zhy44TrEP1PYtNTf/ufbi6mrnC3GIOv1m6fYUwWbyrGe++kT
ZFq9q9I8I9au4YXOqCoToiDEilljco2pConF7GXzpfBnTmQq0ECii9fBnRufhD0OsG+N4oAIURfK
7a1aqgA9SY5khBMPexoJ/GJFUHsOWyZ0n8gLTIH2UMz2NFS2g0fM0qogi/HUx/1fOsf/GVX+dlQJ
i/CnMdXfjCq77uVbOnQ/+r77dV759if/RZyP/kBJ4SOo8Oh2WebPxHnnDw8gA4L/kLEaieccFP6F
nLffppIgCGDL44VdyDR/ZRURY2Q7i47uvxOO/n+Q83wC034UH+wLfDv717NIRMoOTVFDHMKsfE0p
9fdQt8hvCVEi/3R1/maG+HHgbwU2HgbsHgy8Pgh0yxq/+lKuHkJ7RkFkimdRN9NKxenwGzH3330S
n4GxBLk/IJHln/+kYUl6I55bQSJ3rwoyTQbzuhurHGnqfP9v/yQaCVA1Fq2EyWf9+kEjsoGIJA6i
v3mfi7J4jY3sNef//icf44VITx3/4/AT+zo2eG8SnElVtI1ChosEXpbrgsSdf//S8awikMAgzAj9
vW8hEWblAn4UxANU7Xkikx2ItU0NWOe/+VE+1+bn83sYIpxmfoD81MF/9V6AGowVM7RIiUOqyEb0
B32rk+keZui9GEnt++cr+L7d8vZhDq48nOQ0MN5bn4lWbXg3G3JwJN2JgK3kkJPGuWqM7MUM6VZl
QI1Xlgbp/c8f/DePIraMhYXypvB6/3r5bcNpmO7lgdZD83kAPLbyIjDAIDyc37xf75UAb7+Rlggd
EeRyvNW/PozzkA8af77ATEteAUnomtwTM/78H/ygnz5l6W389G4tCovRYKh3MKIJPHU73Y+Vqk91
+59dup8+6d3KpIoqbRiI84CUg974U/4yN5wB/h9eL/PjXcKMF4Y8GUHkglVYntWfflQTV15YNaJC
HmQ3G2GORrHSgr19diu9jRi7b6yotXZQ0L2D2U7NJi+diFrGrU/oInCjKM4fUPVBmrQM4r69tZGD
PHaOSwrHbgiKVw0y55jM1ngpAgKySFbv/JUd0WNqBP8KyUXVlmO+zXgcHGcwyepGt5H9UAR2c/Ti
PH4eKwoUVU3eIQ6g+TeaVEeV8zwXwQTYv9MDA26abnQwJbVl3+OpHYqy3qJaqz9DsnVP4DbVNxmz
ylu9z3eHCXqjc7e5UGE35us0CNNmq93S/JrDEcYpyPchXsl9qWJ+dEGU+q6JEnHNIK/Z9EAq0KU6
cZyvrKGMwJg5PbHSkIZ30mQalks66iQSGevK5NfNFQtXBQdvjTjBRkDB4pImGQhYuI8ghknyQu3a
kLOFw+PkVpSRONGaC8skvjqsKHfCqDLWQYlQPUlH72JKrPw5CZvy3ld0lGTniCfpV/ZDzG8Xq0DR
GxGVO8x8pzHGwB6IqF87juZdn3yX86zBWe6+U4DWKbqrGyI7++eYSwNgVoprf8hfTYt7OgBafKjC
7HXqVPy59+fmqJalMe265oLMMfolLeUmOcxRVKaw9P3pFqCNe2RF79dIQ7L9mJTOijIgW+D4Q02+
JdyflTswp0wcERHwm9SvPiEeVxZhF3ty7fA62IaiW//22Jcd0Qaw9MNz6nPJioyLgKmGXAaXTOpK
iuQunOGOgiPLiucICjKB1qrZkBmQM+KHdzyDwG79cp8xJRSXFn2laOOn8fiYxsKItgwsuxBMSpHN
K5+OwRlu3PwQQhi8Y7pTvdpB2pz4jZrgN1ZOBEPy4BIgfN9ADbtzyGLJ18AOCTdukccU2DHTEUYt
iXvnFj80lg9yr1Z9PBUeYQ4iaVagew3Mhn5038mW184l/nY9umxxM3hnTjtiAYGCpEzvMeYm434I
6/wlQpm8i2reI0A4aHqyaCyJPo0n6uZofJzbudhDTupxLhmtne1y4Xjzlqw3Roptl6hhRaKz9RUf
fPfdnnm3XIPB36ZUXvdlJAfuKcmJjw10yRpKI8xDBGo4J8RoGUNAlRlrq+BOeGlSPMvErk9TDMSY
2ZW9JtP7lQNIhG7Hd058EUKnIchuDN1xHkmRL1wBeWdInJQL8Zc7NDhsfUCeaJ6FnMBJzIk/5yNp
hoStTOmPWkTeoS58+ml+Sky2aw2PotPjHksT7Oxo4EGYVVjD2MxIqsZ0Iw0ww51V7iF4/yCuLdik
3fS5ljbygvErqVzZqap92kQxEedshcFNOvBSMmyetrQQxsuxb6NtUvCe40WNV7YIioeQ1N8LIJO7
auZ8nsyT6NeVIpQNZnWekZNY8lCzKk6fyLjUm3rIo2uHopIxHW99MZQcq0YR0ycm2WVuWd2Ich/3
1rLvCpffbVf5S9YZ4XWIEfWlnODDO2NvoTlXdBPc2DlNA08UsKH4eYiQTpilbjYjTrit1828RlUo
I8zbAxg3oyWjGxCwsU6Jk7mx/FbSUC5fPI+Fsm1ZPyDhBzdzRlCA3bZ6EweSZpjnDOENoO+W7h8A
PwCJPIZD1Mp9aVbDJtc5ixhxcxtf8dEtjblDBruUMb+lvqVYjURdkkZIgidPMEKnNiuvHQGkOVVO
yE2oxHUnl7q6sZuL0hI8TJw8BxKCLRf/E1cniyN6CT6NlrdVF5HaU1+E1g9TsVqNyzPimbN1VcR9
dpV7U7IbNV4dyO5LfLnRe6TPeLuOQcsaNK299pyZFbFvpvU4+80X5ETR9RzE9WYyg3btklsCkaJn
5S7NtoXt4Nd3o0hiEnbr+hTPQ3XTDaw9RsLqoSJeevIFueZRM+ycHFtWUo/ZlRPb5tfIGvoLWi3U
o81wHRZdeeh8c9znKeaEKkqMy77Nrp3MGR+NPO+u9ZT2l3E+P4BQV8hXkKGFGvSNO1veYY6ymXay
rK5BScafyuIpkCC5GcC+NsnCreuzL7zP9+1oJgdC2AkuTyq57k0Hs59GA8G2mOxZ3L8aXjOs7IBN
b1GyH40sLe+BYdentmbFMasQwZJpkdY9c0vFn4ssqQiI/rkHO85eZFP6ZAuxb9drmHbTcMDl4LZ7
mt0rm1asWvVdRASlLksWs5xDnuQRyaNqjTqvONZKmhG882BxT4KD3BAQOLerUjhZxSBU9ibyDCWX
DAr7S1fZ1UlJpzoRwkcuacMgi9FUN2wGC5dFSRuMeD7/QiubFHI2n7Jl/asCFd9KutmYi4scvLyb
jVV6UnnkgLgnFGUMT8hqmnoV+4MTOGtqcSTtqxlc2Wun85RQkbGofggPoY2VJcFxooeN2FBH7dKp
8UwajhPrug4XwTRRJX3/qfYDyOS5SxAAk4wkx4qQti6T08Eamfpa3XNYmAWKoqn8rHJnQk9o+TSa
KK4RO4hAj6e6zItNJsyvbjgcRJ4jINAO3VwPkbnt836xcIw3npcbl5ZTG4jRggoko2vrPe+p7aya
nGnxUIb9wZagLyYZvxSpVxDKZRfErzBNIrODGPfenq4G9mhmAwkRW7VrD8Y6Kp35itc1+ZaUAYqP
wuoIHA2miNLSMI7Z5JnhLkgq1jfXZ/l2E6oTTkuuWinQvYQ+8oMPBRMRZjXaG38jtf2oVV/EtiEl
fOQxcgVq9Gsx2s2EGA2dWR7oTLHe2Gq8BJVnBvgvqRNILMquNKYyJG8zdcUSm0sapO1dINtHnWJF
vzuooc/+9aD2p/h3Ic/BPfpAzwkSgoLgTZSHtrLuB5MeYsGaqoLspSYCN9Zsc/98xPhwMowWw6nN
J1nU43gE3l0Ad/SqhFbiYZQUYcSQxmxQbMd1nTYXhgsz/58/76OBb/nAwFvcP4AXPuAICJatC9cv
ALeERBktyPxmk3X1SNBaW730MBi3RYeb2PdC9elt21Gkifj71FbWDr2fsSYHznshHGLcT2Tx/OZg
99GVwvfDAI8Ka9G9fziUC7Br8HqH4pBWlXsaxq56bRyo5CvVq86sSJSn2C7Lkhcpza3+aiQ/c2UV
fGNhUWgjo3yhlKlPoY26QducPLtMIA8u9eBduKQjnOs2b+nod9G2HyXzgp6J+CFZgGQOaV3N1g2q
+DOYSvfF8bG2rCL+Yx8aVnCDdpINONYTJvIsy5/fdsW6BmK7VnNh/86eZC2n2F/aBsu1oKJEZ+97
iMrePRzJgDqV3as49DjkQaZ3zaqfMMUpx32UGeRxZusI1VDR7LwWNSuwun8X8xORzRjaCF65JTym
774BJnPl43rLDhHn7b1nJM2FcNXvloEPHQs+hUYFZDiAj3iw3x1Jh2wYY79usoPvUjz7EH/AOvn9
WqJiIcuhIPhE5xwemICNj//8PtgfrzElCuqKcCF0fCRnaqtwx7ZU+FY7lcSM8NBIGXEcPVcDpXHX
KE9fR4YX3deuvi8iLV8N4altr0dC7vqmTrNlvW37lSyH0EHSIign3aI9UH8zDEYy9l3GVtwfjRjk
x58dl//pV/+uX21Zi4roH6w12TcYLi/1L63qP//QX63q0P4DcwdrLtYZXHUwef7LWhOZf7h4BSI4
kB42PdfHIfKvVnX4B4wTzBk+YhaTRjLf4r9b1YS0QV5bWpe8NOCA/41W9XtiEJ0tQOYu2jdMXC6s
k3fvhJwMBL9lZ13UDD57uR4TErIPrUejAPFFjbW8STURHnlhGYqSF84bYpdUMMSNhPdCUl5tWyhR
oSCRrpj7M4hF0IFufpHY0iDnL655twj5xkfy05X+m9738s1+WrVs9kf60IuPlYXDY9n4dUsLu0GV
WJbbC0Qg062V1saaAHeit8fAZBClORn/8weyMX/4SGiPy55NX9/nbr7rTRtZSd7Y0CQXvh+dmz4g
yKgc2Vv2MEgSiQlCGvJgtSb6RiA4cloP7hi4h8hn4dl5CdEvxzjAP7OaRxiVK4I16aPYPQlkYZ2h
QW/qgQPfMt8tbauf925cNxd5t7Az6emwRxD+3vor2cpqXntwoZlpqpprbfjjdFvObEW2NXsvfS2a
bpXLkI+KaEck2zaIl0OHB7t+RSobXQmfO0Jx3XfDsMPNri+1j4OlxWYiWfjZeluHUkjDFQLc2RM+
1ob0MdZBkulki9hDJVuaOtMnM3VLBO5pYt9ZyBnmVRZ0/DaCT+STkRJ7mPiKrzHZWTiRqGmLJ3tU
JHX4jS3T6ymt+EaklztHip50+tJiiQJmIQ1kb3aeWh2GTSYSV2BOAmPnB9oXjzbD4/TUtx3PX9KV
M+00Qidu57ZmQOyU9vQgQmsynh2758plHThbRM/N1BxbgT1oPQJLnglHQQHG2WHkn4qBUNgtMYHs
4NMsER0ZBGeki1iHjmJDOBraVDTb2UIh9l5ylvD7QXPmGYeWP44GggOVhOIGWIK/2uwkFynTLnfB
dxl1Paa4YsTBnc2q2nIdSTz3MhLMcWCU9DEmD3XcZz033NZxAUlfYCwv09O83JJguTgRkTbcPxJh
LiJp0FvJyt4I1uS6qMs0IZ3LCE1E5jTIpsOiCA2R+WQWBLtW8xKW2Bk4YABsCjbNaJdbvBzJpvSk
tWiZJ32HSrK/YvfhbFblZJQxWx0wY+S9d6l14t8bY2BdqVGUnwieS15smiMHGsduuM7sOnipk2J8
EI6ZTwiUeGRThcJyVGMfrtN8qekrgk31yZ58D/1YE0T3BmyZ/sbOZsPfeGPAYzO2AZdXZZXfXpv9
5OFU9hKjxlk/SMciuMoN09mha+Aa9jc6tty7zKFIeNW5HsQT/7XKX8WkptusMmlx+Lh7103CM9Ix
rx/WnJytO3xp3J6yMKS/MmLFvUUEVtJGJaT2iSvDyxWQmjrvC9GoeNeZhugeybOfbkOW+HZrzAEX
OLNhMuwL5t4XHu4LsYqnjvP+mNOzzGN7+sTwQh4GkqWms0MGa0J84sCn0CTLZxh8Ha1BrIVcF6Kr
0eEMxOpd1Glht3fFPBvGPTG/szz3dmu0n/SErn1XcjxRX+aKY+SXzDWr4jYec8SOSMwlzVDHOc7j
UkTOuuJacqbkWk6mouyMooQLwQyqPcRliM/PZVUhvUxiTVy/PcjFZHDjSH/kPfbH5aXoW4QOq0kh
8WMxb+y7bDBwbTF9Sv3HqQwH+zqPEaMgHrKK5lvgKIs4+pDiMSwrPtMoknwiYjBp8+fWahEQrsja
6787cdgXDy0rhEVYcDx77XVT1bUfUtsYcbQNSgIJt3YBkWGF0jM/dTLgnvdla13l/exMD+EQy+KH
F9S2TQ9Ky4S0QHO07euK/WeWqBDQAB7j2g4J6Wwa3zSPqe3QIwDhS3/fgAaFDWxGj5Il4VWNafvR
G4d4STL8HIAVU2uraoYvGPmMLarbdMOD0a2dIUmPThnFePSIH1pVGbwGy7E0idNB5R3o/PgLhSmX
RkYb/f+ydx7LdSNZGn4idCDhsQWuvyRFL7NBUKIE710CTz9fXlbHlKgKKWrWE71Rd3UJF0Ai85z/
/IZWc2cBAFQZc4glqthk6mPTePpzbzdGaJb6Fw2oJxgqyCT5UpH9l8zSOxD7FX8t+sj9LmPiPirR
VR+Iubka565dtnnRyTuCI+IvtjlV25JDakPZZ94zdKu+CCspd0alAzeRHU3Ey+B2t35M1qLb5HQn
ZBUX12kTF09G1ruBr/fDbtUGIIBJYm9FOCFxbXPzYSrW8soG4diOMM/u2NabL5k/Jg+TVdzOri6z
fdcSQtUuZAXp1J37Ka3Th7h3iie8A/t41w0VogEOsE2Rt+up0Px8hwY1DSaMmBUxDfSGfN36kUOn
+VTZZZNssrWvdl6q1x8Tx1GPlqwgEtTtsQodd5Q3jSPNIAaJISrP7X+kndttCvjZB0NZS5LObNyQ
2+dam0S3K9LOFsqBTd8ZE4BsWe+9ol3UlMusjypQcBfb4i6L6mav4wqwIfuo+QTBCvQJTZtzrOi/
pu1SuuNNO1jRg98kzl7r13xna5iG4GS+elgSOM6NlgztmQ17OeDFsxxnTfj4auTzduk7cvygw4bt
uGTw53rncUqn9VXXi+zse/567qrO/1P0zjtYgZIIU0X+c+nxTXrvn0uiti5Nj5xryEdDA5xSKVh3
NjmELA1IGGFKfY74yg+/r4veDUkvV1WGA0izCePB8vPnq1rRmrjJbPunFkrRZxSLbAzNYFBj/P46
7yaKl+tA8MeglWpPsR5+vs6U1M7Y+3F0ssDJ2VP1jj1bsVJtGbFh/PuLqZEvj1PADHnvbiD4hrWY
IvDkFaDWtWIPXvgBWjr6299f6tdCFowEYiu1uI5Vx/tBehv7bkMILulfziJuKsVKs/HjAQkc6nOv
DGP+9fUEfYhgmRAqZHvvhtrCq/lsi9I+rTKJnt+OoIqcnzS0KzVV6VMyTf7wON+13rw7bk55C6F3
5+W9L9aXMrYGvxusE5xPqivydSh+2FA5gSsJqgosyL8VauXEn3UwbfmvFymDQJvnrOOiZNj6u5uu
K6vVZQGrfRxTlaQCsU2K+U/W0b9+ClwFmw8fr2Ib94B3H2ARGXMVpb1ziqFOHpYUsqLr/dFW55+u
QkPpYTcPnPELXuMMptHaGvdyYV44KRMkCKj/h2ViY6mLAwLdjrJD+Plzy1umwySb2icjgk6LGQuL
YlowIthC6RA3QyOn9Q8t3a/7F3s6exi3hRkml/35klU6RctcONZJqyPnk4B6ynh2ohQZMW/bVjB+
jcDpV5bI77+IX3cWPFOgzOCrjyftL18EVtypvjYE3eYjX3dUs08ODoSZNYNj/ftL/cMtsjigNlGD
40/0frN0UdZyqdKAH6oYiaWoz2vPhLSwFACuOjipVs3vL/pP94ddmodVpg3EZ77boSdY62biO+JU
ONBYqhLWRKF7yZ5G549f+gVF+7kv90EnMJmyXN/1fv3S1NhVZz9hWttDKc1EaWPA6erFfTOt3U2N
oJ/hyUKZLGfqOmZ/S38ztSg4d4CQFs1FzcASjcErRmQmVedaMf/3cqf5k3P0rxsvshLTVXwpGEzi
PdWsSu05RbbICi+BsMM0goScSY3zEtNvllrmU9b//k2IX79d5fpNXQkUCc/tPS0mLsBLIs64k+Zp
1LrSM+kfSMdCXdkJjsykidR6z1Jx045F+xki7io2ZurL+7Y32oLkzHFtd1RJMFXRlyT/+nBgOABz
Ep6aybu74Jh/o+3oLZ4Zk8dXX64eRbduZ19EzLCe4Icqhdmr/wnG+WVtQipUXwNQDksUcfjP33yb
9qroJ1F4siJCcNHwZMHSVixTqfD03z/+f7oYuBHxGYQJ/JpPBpvDx6uYQHKJH+1tVqH+R4tEl2Pr
DV3S7y/2y6vmzjxsw4WOOw7b2buvrsw10fSRvpAnb9NYxunAyuJDpEv8/YWMd+I3qLBsl6p4gM/I
kf6+MiqItZBO485UEF3S3+r0cGOoef2ApSnOkP25ySaQECtGxpDMCYO/onHNDixZHYN1K++TNAcn
0GaaJeaNSGtWlxG2rjlAWaBe5k4n+IP2vM1pjmemV7dDhdS6/Lcb8cUWn7kM5xrkz/elUEp+d+OW
fX8yVkbYM0OjM1qedB/ry7+uurgUa8BiFACk98uAChGoMUwSgUMHnRjRQMb94ybtb8mcqM9WJf+I
H6rT628bo8WxBlVS+YB5AgLy+7dUrSVh4J1tnZxWWt9xSJ9OnRX5zxdAxHFJy9u0a2E/1VIafzgA
jPdLxFIkTciaJldWQy/b/Pkzswo4DlBtspPA86Jckal7DibICypZ0wgxtPS+ImfMrc1UM2++8WPY
GISRx+nBGBbIHES2Lvf6WIIirrnCa1riuWgsxo4/X3QCXen0GXp3kd66w6JV/E1zah98KElMqnPP
rO/srIdmoJZXoXEY7JehI9p+6pamD9BXyFt7lkBjfcT8+JwDHEHhaKdY+bYxhb4mwjXvNrrIy7sZ
tOGmcwZtL63UuSVURVv3hF8zX54GnCh0F4MEkqIzncxn1x79ILG65mrILXwk3AJv6k2NNSEN9Jqe
UPaJENmPPSLKE0mLP8fYEokH9q1PmJKYa6ZY1QU5PyvCR1GI17nzckBxDRVg6MtGgaHYASS30yL5
s6u10Nkccumx2utIvT8Q+EBXVLUr/3Rt3b+KzymPQF78QtU1bcO3llSFjTVS1WMBkYtYUVuXTvr5
MfY0ed/ItUxuISoVpE/H7TTc9fB/yg2MIr7uWpRNfl+vMFo23TiIdsdEWN7npApdxY5T5/fwEPpX
yRh8BeHN7PW76VSjdd21QkFRMyHKAQI3/kVu3X6xEWqT1wCxmVGtkVlXk7I2ANHAgYLIoSGXO6dB
hbkBBwG5GtYEINwrF8fcwl/kbxxhwkEKm83q2Mps1B5knXLpNl85tXwd5kAbJIXZGx+qebKHe5GS
2L7JWS7JLf0qOj2xuBgOwCC0jtPU9W6+QbijhWtTIZRzDLZwe41ZQVU10UgY7py6V9YUifmYIG2L
OFcFjJq6K8C0vGbs170s6GEDxrOgjBAAZPcoKrsrUBvaLDBcGUl/1tKOs+FSB4DZs/qQ7QE1JA5T
uBMSdIS8RGdKIiXJmpc//GGNbhHlwmy9QHB2MfJjzESKRysz7Jc0SpJo2489vOy3z8pRrD1daWtm
Fwesl4qEAJLubZKBhBQJU1BOxTY0BrgVYefYrKLWUxqkpLB5rkavMHMz68evkJPnaSfhRt6+jWbI
0nuJbFMVErFFbefVLkRTkSkktgOeDxpSAg4IaEHgL8ef64yAjAnYlXtlu8wjglxPZbZDua/3Z6hG
fKZlozFpKBaLB2thv2buMt+I07u+avkhQgc72TWF0ZOsLVr5ZZSuqWEF4tp5fu/VxIFc27IQj06W
VVY4Yr61fPc0Jhlb+OKGdbeIBhQ4WaiNiccTs1tyHjMGSOogAa5grVhMc2CGWoPpfqQwz4lptbsB
U4OgSKcGX5UogrcRsoXb2anoetD6pQCURP1WrR6QBIS3U6nrEqgNhHzwAMjWccrmtxP//+ekf5iT
mkpH8bea5Rddz8eXPkmrmDn13yelf/1rf01KmZP9BxKyalCQ8INe0jr9ZUJIaf4fZBoI/P9uQGj5
/6FAxcyWASkf4EXq898hqf0fiNLEHJgKkaK4FP9mSPpz1YjWhTErY3tKK8WhoVL9+excIaGMmGc5
d+VUMKGpUjnedXh6OkDkbf/lbw/mH8aaP1cJl4uR26XcefFV5HbfVY2xLS20u4N1lwCPfr6g78sw
+c95OlBEOvCMP8d0GC++wv//D5dW+ZDQ9ulQf6m+tFwgPxfW3cqR9rnyO+YUbx2/Oyo+sqeGLr3e
qRoxWtlMfn/5n9sxdeeofQzs88A/eXHvL2+YKUp/QNq7osTMAMmmmkfrA2Ywp7RWl5MlMtDfX/Nd
XfTXRVkqDNOFQx347nFXDVyouPGNO5sp0WMFgfxolA4dFm2j/9wg5r+yLpO6EZliv0+GcXh1mj7d
FxqOYWHrwOdpXDXugCbLNAKHAOsFqgv7d2RPujjD0lXjOkU4D/pGsDVJsnfMP/QaP8MKb7cBrQVE
iFgPHdbQz0vUmz2TbTcx7sSosVbGgjF9MXJEez3nUJESkgZJvH/9/dP72cLyr6v6fB6gQ1xYcSX+
rvFwNN3NpN0BposJuzdN0WPdKvnBILBlW1/lvW0xObZdZMYEaY//Dte4XB+jCtVFE+ZL2/ru5U2+
X+VtLsWdo1HppOqDWXxG6PHUij9YiIufe6y/rvWW2MUFfwHd8FcaKl0fxR25nPJeaxKOxCkVnOSR
aVJW5Zb1MunUcLHOkDekG+Nj0TIk9BfZx+8f/K87EjY3OjkujK1QQL5ftYalMoz1SL8bh5aPxHIj
SkJjYBQWpKqp/f3V/ukjcdn2+C75j/tLarJoMj3VzMm463rib6sFDxgsSGiTRpcZaAlz9WhOyDaY
ObPK8fcSN+XkyzhcMlgjgchQnFwoCnELy3p7KUnJuPDfGASIGqhtKujgaWB75CRjV6yPxR+a5He4
1OUFopV0YXBwVNCDvftEsiLGsGbxxR3aGr3dXRrcy7qRQ9l8vtDYC29m31t4gKUH6h8jmcbrdPHb
Q7Ng/xekOcF6+5WRcbcRkd6D2UA9+f3D/odd0MUTVrFb+LG/wGeaNMaJjBdxZ9NVpcHlMWOZgT+p
jqViq0ahv7+g8X4xKYtwlFpIO2kO0au+ezDlEBuZni/93YVecKn9I4RoLxH2bHEw6krHbjrUtFEa
UbThTgWANzOJfkgx8MJyu1oY7dYUwBlmo/sLaIBJARunWhOXR9RzajjQoRFy9JOLvoeZy9Wlrjdc
bmhdaPR/f1dv8VP/225D0OFOeM9Mwyy84MGWft6cVkwc3Rayyl3NvxX6zbJ2mwzKzofWLJbhUOF5
M4eZO2UDNmJa4YSMF6Nk5yOfUgx+QCQE440fGpkxbfVycHe4teF0lTj9iMQea3sTDoEd0Uubq8/A
Opm1p0Yr4wFjRsQMwRwviY2FqEtXA9DGl5H187jlCHCQlmdY3FleU92R8JScvb7MrjCmr2+Iknfb
Dd2PPgaNUWifaILyD6Jeim94rjFUpQ6Ap7ysa8Pvm5LXxa4XzHoWJp7pwPmNIM0uSWE2s+a21ZMa
RgvYLxOWutc3yNrpWybX1ZrnEc64cp113QffbxPluRjnTsDUtJ2C0o5JLIOftnQh7BDvK2SuDi1T
Cah0WOU60LHikNUdjXZJtWME9nxlxCNgZoPZGQYh/sMyT2IMXQuHoztthpUNoX+o7BAck9TMEr/H
BhuusuhC6VtJtPGy2X+GGM6xm7NG3EUxJzAz9TFySuibL/pAF14Uv6624XVgY5CGlcduQwnIRjwx
Jr5/m14tmLElmwimO9aGUWEFkubdvcJ0Kx85mUUiPOwNKijgzQn+WLZc4yPYXmmS4LFdvNT4TQdN
Kr2jFafJzZT7wzcP1VAdxEai7/U06zZQN+IbfKK6XeenQd0y+5wxF/kEipuejMmTGxxajK8Qj2rI
Pm2/Jx0g2hmrWX8p/d7+RIoJ1gtOk7yyUOT3eIyyIViTuNroI68nTKKh2ndxgymhcCdGY3GpYx8c
VVJitqVpC83d8MpYywmlncbNo2Z7aX6eiCfNLVriwi8f3QnPKJ8FgLjH3ZQu+mA8VBbQIpwsLdsH
icYqypgNuwnxCNFEEoCIL0658XLhN580bCpMfm5OaPNmaZfS22m6Kn5WKDF1nvOCsOOsz3oM8MVu
r1kvrUdTu+2RmC1BiSfrk2R0jtpKzYxKcmTGcHJ99hVseJkqXShSiSc4TC0kVYApwgVy7MiHxvWG
YPEgzWoUbTrz69mfWV7VhdKjnG271IrvRtdbh3BdHNX3ks0RpzoTqqHw2I3K2X6BZeI/zwbThH5l
huuMTHQ0i33ItUp/W3ZJi1MgX6gX4nnGX7+09oV8YsNAdhXLS82BcP2tz7ikGI+trkwoFhxergag
iDRgO4vw/cFcKN4IMfC/xKtUE4SUwochNv8DvrdAvp7Nw+kMTupggIiAk3Yispuxatli4IeC0WBX
duW7tbwnToFDPYWZcXvZI6nhMGS2OURdXPUOUe1B9vXVo/Q7uIJ9P/LHy68txxH4HA2tvFXWmwbU
onS5bS+1SM5grfuAjS1UpXgSN+PKG5mg/p8XOPePk1gRLCqUb0xpN0wC6x8vZKZkAN/aLKp6XAzo
VIhnuCk+Sa6UJ1P/yowQaab60xuSF2dUn3o+2S+X2TnyAOwaC+Dk1o/bz1nOsCWUab/cXwqFNW8r
8PiscF4MZcOckXTzuWv5MdLwslfSApQNJ+XQsW41/UZXPE+njvSbviuA4FhGvDtD/dqqbqEf9ACX
F8YWaBVFeK0gXVvkzeeIfPuU5DaDsUuk9Ldvk8SpRh1zbPsODPIvhKsmqe2q1WD9hZcCZ1SlSr5m
w+tb82Oq0mfJfLAv4DqrCLHubdGNNQ5oGjAOIHtpWy8JEHux59jhBzaGhPqF8nPOtk0poq+FloBu
VpdPiFRWYMBJdqoM4uQZNt1851lz/1r4Pe+oQaFqDPxXnxivbostDHtbrVqVPIGjKRZBYaBQbIc3
fQMlyD1yO/UZN1fnPl1GXIm1BFPkzfQ2++bEHdTytKtC3OixQr5za1R4zES5ankQ6q6BNAlZKpOI
HlA4MEnIq0YWuGXgwY/B268PBivnmQ0QmZ/llLp4FHltsR1aHYWD4bNGCvCql6ScqUplgynY2yaQ
4/J2z2icp1Lk6CQcxW8kMpIPzlGXR8iIrar66otBMJATNZxHBUdT7reHNjJ5qynskk3BQc5zwFns
7Fdp9Hxhm+Js5bx0ijmR6wVkyzeKYYwM9KrrcNwPLivRkhkIM2RDtTao0beiK9h8IPHG/a0vGeMf
vVq9IGzO2ZqMOmoPZYcwF+tniRk47Wi/XZ1BoY7eSA1kzHH5ANxsv5jkVT8amuKZ4tvJ0SQ98Tib
HQ/ZNBaBw22U+UWwpH7zGWNEPvRWzBKqFnd4YTJDpWIH6mqG7peGF+9FxjGwzR6nmBY1ZevWg5mW
9lERIx9hU/JaBlWlrd7Me7pUjJdjc1l1VlSjhjyml3Dvq92gSzE8LchGowQlHulkFEe3aybpb7JZ
FOumUz/nYtyUp0zkkP3yvVYJKoMCIfy9vi64Qrrmau7GHh+1wO5jtqM05+My4Gg2KLg72wzIrZIj
CxwRcZJGgMLz5LZQImyIkLaPFPtedrMy75otsEgNlfMLztmsGv7fqCAkHM4Citcxb2vlKOZjyHcq
UeGU22JMjPaBaC6S+uCV8qBXdbgQf6j2PskkZ1/Hgk2eUiRWLbmFk6Gy0mPUrh7A216kGvcpM9gX
1MbaxYp9elm7Uaz4whcGlXTT5Svziujusj6BY6N9BhCwn6rWyq/d0WOJePrYHSw7n05JvHTeXwui
nEvvR+NO+RSW3dQdNPyVtsUCZR4sHmRYrYo3PmhuROLGsRj6i7Zi5GorXnDea2kdohsVVTDYFTvR
sqLsZqoBCNHZGUOXVN2QhnF8Q1IOStHOmvlnC4UQWLIwEL1bkMBYcuLRBrueN6KI+bJcZI/3Bjwd
cweAKm/HrGa3N1PxwXaN9Y5OnUX9NkEcZjbtyw5oAfeXm5ociDIcIk0d30PGUzLdmc9GHUBoNmNz
mcMGP4M+qOMOxju2tnBm0S7za7Nx4DMz24Xrxs0i78vFoiVoaNWefblQ+MH2TYNxIVk+mA1r0Mho
6qQgd1Vr1gdMEyHeDuNUJR9En5HGULGN3nQXAoNNojb2dGnNatcFPjWPgz1ShMRajip1xhW3aqS6
X9efb63RcB9GT5YfmJN9S7RIC3M/6w+EvOqBiw/FGdv+7EeMA2fg4gscmHgD5AiATT5gyfGYpQ0n
0pLOazgAefpUKIvznGeg93ZKxHVQ2/NKMsGYMTWFs4KBZVsPQTLJ8pg2TXZtWr0QIadmeaSzl4dK
NNUSFg1uoxEetj98WVAvXMYbOGSzwrreGDwYw/2gn1q1+Z/IVAKIxA6Ammq0ajqYosInr4Y0X4Gy
QTssoll7IGaB19PhbwxS5QseEjpfKPs41weIcdlwusvYU5nDEFom79vEY2IUY5FZyJYcTNwOzpdG
+UJ2nk2fT9VPlLj7ok3HQhuwyaipD6xo5pfKy2ESJezbq0186feaGpPTxW/8babOcKFl0XPkKb7e
pTGM9bhqTsjsGra8gT2tRh8cncHTugPmCJinKqHx3ODhQKKVj5fNoCwGGA47Zm4d6cF4r6jvOT87
NdkYy5jd6sKbn5Sq/bJv+lnO5kjYr7m9MAuMQtWbTYR9XdlhnLeJGuCrWVo4ShZIDeuBfa9r+YQI
xqRIjbQcRpK9c2K1M69rzQlEb5cccAJNv1uTw6QEewS+uEFjkmfnmP5dHD4c9OnnUeNkLvPKs44Y
wenukYZNDoee/ibwxrHb12gwdgUeKh69ymC/MJsRj54HM4g7ZlcC5+GRuBkEbQYdBp1E6XCwONPi
PCYg1pvLQLGxJd/DqpwJ30pmovV+OLEhYYBXpY7LX+l6W2cZjB1XTh6TbpRPUlkgJNaSPjVjjFce
Xwi7M90OQQ1YariB65S6ES5Wo912moPynXK68rYm5nYHI7a1b2Nj2q8QhNfvBVXljxqnAcrtuSAY
xlmMMwwI/UpQlO0xCZ8/wZVwus0YRQW+9W2VtVvs+NqTbcr0JnWhsMWZk34smyF+II5sQkBT4nSQ
97a+J8B6ufHNJnrCayD/VrcLf5Nd6WlPpVz58e1aaXSshY7BAWYoepcFeFc4ny+wwv9PeP4w4WHq
oUTVv1PCVdX3vh5e/j7g+evf+q8UjigpT7lzI3hT9lR/S5ny3Yv/mu54F7XbRSX3Xymc/x8ymFBO
WrB+Iee5DEz+O+UxyaZiVMTUCPDX52/+N1MegtIVXvy/kBHsUAEsaLiwVPmBOqOInyEjE+FnSbCu
fq50rU7aEQ9ZR9vggRuR+SFks80tEzPAxZyabicJiyY2pBnM71IWuN2Wa1qhJFr6a2wRLb9WEMz6
Ua6FZT0LH/7MZu7FVzrl+KmU+LSmsWN/nLDcvSYoY7hdCbSLdmmdEdRes8av45l/GE6O9Ju9liX5
oRuyin1Arrio2HdFN5hftZnUhDONDpiA5RjD1ZQRq/Fk5tHoXvVru+LUXDjziBNAaY6v2UWeZ/R8
x06tB7ih79YFM/w175eN2ekmdkXm+BnLkBk10Uj+0nVupjiPYhjhNrucd/tAT186oWlga7Ntiih9
EsmCdwUKpzXs0gwCPXlhuOJ2dfvgcNoee3dI9vQ/rwVN6zZ1U5Uf1QKyTQg39pmRPi6YWt46GRo1
esTFvCbLICqJy8Gac6hMkq87IN3tILQXYHZJxUVrf4QPABWASI9tC7kTTw58KjdQ0Vubik/r74Ve
2NeTj+JIDKMrjiPtA7zO1Y+e19JzHxrXjh67YTG8I0ZbJvVG39gFpqsW27vbRdmnCdfIrWYabpij
IucZNBOgl6xOjl8X56FxkTqO5Zwq7kqE+m9Z5jPzodgLtbhJtm7qrPdtFVupvue8ht4pQFuGDj4w
3Rzpj/NabaAHT0loRW2285YoOlh1aXxqVhMf5bXX1ke/cEGvhnh204Ol6V7xnHaEwj/FRMm7+naE
RSG17Uw2Sd/vUb8sen9MYrsqcYUq7FS8xD3Wlry5QgS2XQB59FZotI11s2KVsZV6hFcU1j9H1An3
XhI5W1IysB3J6zkLU5tcDKtuS4xc/QHXHnzog2LVTHAP2yA+Zo2msJMeqIzmPuYSqMo2jvHYXdME
ZwFAeeCm9Y3Vrm2Ipf0ef+Ho5OYVJ3beP2laciexSAg6LrMDNhkC3LjAued1h0gk2kXT8oBeoj+2
+K3TbrXZVVtq+rGxrXw3RK1x8ol3pFYW/bbXcG4pLZmeLMjCu9mrScYolvWot3yahlMYT/5ifKkG
j1waEbtBlgwa1ifZtKsrdxg4g8zsCO/mK51XcVLY0rlFe7JZ11LfkpCxRyAV9lYz7iyQ1xwJ2SYt
tSqMW83X8OPIkjBOku/22n7CdYuoF/Ql2CPqgKhWR1CIbnlY0I9LfFXZkmRoIsf2+E4/DKnWB6JO
RYCQJAqtLhO3/PrsnNmL1iEtG5ojEt7xOz6wy8ZLTB4OH9uhbSZMyqBAVPFKhFvb4o5iP9AS3+de
erWKaO93o07y1vqYOsO+1nv/5Mbzfe9jLLuWxobMlW2c8fRjJwm9yXrq23bvLfI6I7wHH/iRkqop
hu0UrcRyRtazg/1NMIMAb0RZfC8svcMJd3bwbUvGB87ga6+lrvUHjG2x+GcTTL1rq8FUKSslWiHP
F/RG8D10YpG2pewq5G/TzNpqCILlfTh7mC19qCX+ePC64tvqEigJjcs/OWyXp7FDEyUjM7tJaD4O
qOCTDV+FuIuT9m7K+q3mcVNrXd1Iz8peCrWb5WPkNjgX9Nq5aQzrPjVa51Q3QxLywiCtgO9jhpN8
0rUewoohfyRDKQ6x20NCS9siwKB+CW2kaSd8CUA12dbvBnPG63p1/GOeufeR090hdNR3bBPeuc60
2Q373Bk+sq+MGwN0EMjBHLKbjLlO2A75sNd5UTu9bkc0S3Zyb0rpX3dSR7+qDRsrKz9jsG6E1FTY
+pS7ioi2QGaNG6xVf987FbsLRiU4cGY7glpMfl4N1mSlmPonCiCMQry4/H2aDY8FkPXOKNfoYc7n
60ZrgdrFkD0xBXmyiSoICm166Vf/E3XiEQNf+jGioUhMK8grMuZdP3fH2sn2vpHR54KF3Bgibvez
132r7MXe2t3aH/TBeGwiN2cB52hVyqSYznY76zeJMO9Hv7kq+uTZyQ084omO0GtrYQ7SbPFl+2L5
M+I6yw5ztZc2mnfr9ea+TzN5L3l1+PhMMWCPs3pf8igWnwrbczad6fKpaRacRHe6xvtmO7X5Cf7j
sLOn1jh3hFIF7dSk4Px+nYT5Uni0M+N6TOrhMDTZaUqjfI+XcRrGvka5TOIQhxnNQuS7gYchDcQ/
a7S+WRrvC7BH826AUmBklMpu2+3aa/J8tJD5Rr0lCy352kjHCmdjvJJpy5kwF0/Cmg4ViUz+tHKw
Zj7Qajc8TDDdMdQov02yOvje8ilz82I7cT9AAXUeEqOcnqeFNqkrxY6ZiGeEsW2vNxLzc5ISorbZ
jPDsznZqx7tFM5egH2Pzc1SPzT3jvbwKNOR3zdbL2Zmm0qxuY23CdKfuMMQfONcakgEPS21ngNWi
2VVjMzK2qSIQNQN62qgTbGNqlNizOp6Jw6gdP9A8+2bGqvUZOW71QY8BizbWUjAaIT03G++rTPOO
fp+vJzmZT5bUm69aN2nxISpRv+5sdzb7wCzE3AWWVZMtwDlrbKfB/1Zq061IXJAXax7ue7u6nStN
gyKo3ZXwBT7gxvqx78xuN0qnPhGi9tHrSQmXaX4yNOTNUNOnjUHixRe2V+swY4j0kq2i26J0746m
1IxtVk/J3sEsO/C8Jg/L3OJm++mzH8f9ttI97TpGj/6Mi+EckPXt/XBGws5GhJqBnZjFS+25y4M7
a0iFR++zmTMpKb3SfaaXSzda5OghLn7ZI/b/OnQg6PG+S3axaeLtKC31EfHCFCxlYj2OwpHvmp8X
w1Hbltlr0+VfF11z7+nRpo9mz6ARreUNvoc23lYc2W4GZST00s5KoD12VtDoXXHGz6jGjn20qBGq
+FoYxWHIozwkRgTr6tGv75G/toSCeMl4R1Kcd1hdp/2orf6hHhb5OGF8uBN+6qehTyrVVTUMr23u
fWN3LjDkdPwNLL3xKc3E2alMf9/4mLrZyPi3eNxxQECf3AwGLvaJbUCw1erMQEtrorc27PYKaJU+
bOiXq9Ka/cNcC0kGVPutiEsRjrJISUii4X5gg+yBhEaz8AJnmJNibzHc2VmllXN49Vr1uUWcdo4B
iHcFtSBQTmcu+Hgx3MG5ajEfysQUX6HMOl+ttKKjXIfYD6IE8zaEEVuYzUC3gCTgntiuWeV0csdV
w4oe2yrT+BDRqJh8t1VHdmiCGLOk8sA1MJ1ixpORgHl+7lDB7vJyih98jUJUXFNohSVBFZ2/HvGR
ekWo5Oxb/Mg3JYooTABjJT+ujWCleWcupO95ayc7s4aAZLdmU9R1RhbF+GUaLKzu1gaMlGTVjV3g
ZNdFLedfXpOGWjFlipohwMmgOJiDYQVJl2Hzpc/bqDNvsiQzEYI73b5oHO+cJsDn2YCiKHcZvK7J
rpja7p4AbWuvi69jkVAwoXjdZmX0BK+4DIrW2ESaZWJX2TSb3u6wLcsi5HlLtXVbAusr1l2JB2OA
dEqEtVY1GPpOGxTkLdtJagdM4KegZ1TsrXnyZfaHK4cCf6d7PGKSV55wR6q3+GSj/U7L8+xgz5cJ
D5sESWmIewFRUbHbcCYW9bGurXsf+fCelKxvRTU+oZsmgtNZ74aSPsUYbPzdcboIu2bYNNaSBGZj
d9daJycCAzTjGVkVowgA/yc59FBkSQgg5EJj5Cw60nRq1L8JkrnAyGq40+X6hLsnmneU+ABxUfqa
d2IjpLtiYsgql4UTLLpFtKn0oidXFFf4Clo3nYXV6dhWPyh+Me9P+q1itoSJlhu80gkziz4h334s
nzorSzcFTqQ75gf+1rIodozWs5nbZsU1saBGsGDGuyN5ub1xvOir3nfxxs8lBlhzLu/aBbMLv3dE
uBQuVY/ApUxvsptKLiNTxToswTrDte8UK1ZfbrDIO2nC00G+ajN0pwmJpe/OV+j6Xmv6DXL0Phve
+hI3zt4V/XhFm7vwMHK00yvD+3za4juwL5IfmteOgXAUatNnzaHNu9s2Nc+VTNgek9YLkafqu6ah
vcUuwdyTSrs3alvAR87OBF5xgGY6nqbeE1QDMubT9UW64zdIdl/rOmf91CakpWu3jp7qaR2IEKji
L5pGhM9INgQ47hrGpnv1P+yd2W7kSLqkX+W8AAt0OldgMBfB2KXQlpIylTeEcuPudO7L08/HyOoz
lVWNqumLuTtAd6KyuySFGAynu/1mny2B/8nXUCGDoDrkPBw3FHNSz0r1w8ZQpri1bf2YjezODNTg
EJMgxXk5BUrAHCumwIvxQGvc4G/yclp4JGQRvy5PghppWyf72ffbU8Md/Hluku8yh1Amo3HeJNJq
MW7YsF3p6ijfiiorK1rmRXnHI8uGiYAMzAavggJqJY16HDurOw7GhFExc/NDlhpxE2qL+qKwgvj5
xmQVEAP2dg45un4Ze7/Ayp4MJ3bVOSDjRB3sQNl73CnxzWj27r5R/fOMjkcYJbgP/D57UMzlfzhp
298sSeqetfSR9Ys5P/fMePfOaDfPtoLw5zfWO2f47JIrmwN+bN6DvRvonKjiW4knO+yxm15Q4GhB
XKbpICuwxtnAaWmgS3ff4ZnaNikOA6lI9Stpb2PIECBvGaukbRdv0TYMAkwmlbc9ABmdyZ2VFNG9
CwiGdvv5C52jwaa0PLAsBVeMTe1F9YU6Ntl8cpoBMMU43AFYYFvRJqBG8uAzoLx0W/seZI8yAbui
HcU2qFm2Y863bwOQmnx2Yndiu8epf29b9ELRKB+Sksn2CV2pJ/aNJ69UsHiKctizXDk7VvOZt95R
O0aMUDP1PYcp/6nHoHDgKIzigpT/hq0jWEuQzPzCo5qn0Mhp4W5ugxvVKn+j84xKq8hzNn1ehgah
hk0lrBpjSmtCDyvSI0YLETaNZhDeteZNl9fdua3kj3qhGJag/WY9W1hLeidY3XcT3U0PWcPbWGGz
yYKcUueiGEMDbgA+l7Tb5hB7bkY7e0gt8BV5VV5i13ut/ADzSC7qcNLc/u007ZUwD/GI3lF0DmcZ
J5nXLkW+ld+DRUm770ulYUV0l5mExqaZIzIMEupLzTnLkios6VHZjF3Cr0dTC/0sIfQYVmXHjI5J
VUD8ybXDpmU+j3xSw37tVzT7jjXSEQ1NsMOXwcu+UFB38u36AdPRdGKgb205Qt6wRL/qaFB7u592
HLW4k7Ewhd3QAnsUqXm3iN46+Nj83GDhoYurHy6PeMI9cvKzfrcMbh7WNfxcDjqL+ljbBrLJOI7+
HuH+mbXzyZrjmd9o6Ha5O3Ly8keYdBwHkd+R56nmQRHAoJeOZ6wl7ONs9UV1VfCYxQZvpO8c6rFO
tjAllhdf2A/eElAqrIVF+ZK571rH29hNk7khG2WDhi5vpvzcy56xh333RX3XLtZN7rvvmM/JPbx3
ojz0nf+jGWbNMTcF7CqWLGzLYFtnKhSZzpDohx+6a/KwMPLPSW0ku3oNd6xMXeYnFaKKj1ayZEG8
VQotIBEL2xbYvFmVPTQJC3TY9o07hZp+hnuaa6yzwZ5eM3EpIDoNHMqHGqtW2/MkB2lEkaWp651q
J4w7Sedtxtq9YWJ2w5w1dLMJZ8OUF/0eFYeMddE7G4YO+M4yMdc9mOqlOdiQXwMGAHi80qIm4sKq
1m1IhzVOydaYUdFmYkfePRsgPdt96cPz2DdGPjahJERV3bicEfAA1VYPMdoORE0NGtfIiTSaA31X
5m0P5OxLm09e3gF4DloUi83/F73+8L26ey+/t/9rHQR8ZXPBOpd0//vXv7Y//x5/r9Z8wy9/gc+d
dvNj/72Zn763fcGX8o1+/zf/X//P//p+/S7/qMQ75j8o8W2b8h+t01+1+OvX/UuLBzCHfxhRnx4F
B6893/L3sEUgfvuZprAwiv4uwkv+8XfRXZq/wZ2DHRFYICtcnND/ieiOwP+r5g7MwyHvgIvblTIg
n75q8n8IHCMH1w4+kvxUZhSzezE1a3Ro8dlYSuZBTpeYx652gJJDRONBJOiasjdDZSl4O9X8slBC
zIY0XttoWVapEQvETHQsjwiYo+LREz+v/gmdNwvhhSztl5soZQLGZ0NbO4md8BJ41AjyKlnk5sSe
8rtrwzv9stiq6pR+xyaRATw1W7pPwLe8sMkoVPJHfBJ4u5a9lhTJe+SXzzihGGK7imYwXibljNGo
9LsM1LKHAUJ3EtzzE4acjAU/sdlTH7EEoJd+YGrdG2efXZZgjwhH49sQy9jdj4HH7tYcojjdlX08
MdWiRMB5S8wAvvNawYV5tOok8crNyJ52fKgtr082XuyP8d0SGIm/r/JZxE9jbLqkePOytjcpVkJW
0xbdamskpnROwl7/zZieOe/T1ORaHZAuySwTxHA27pywckWiBRomRn+RPsB2V8Qp9XQuw0mIdCr+
Ui5zfD94c7WrqFhDIfbmWm/Qi/xPSz91BqviOO0IFVL/7S7bjr+t+Uq6n7J6uPPYNrZhbsbyWJBi
ZR9Oa8QYgdJvikds6cWhbEqTzmSfsF6w183gZ+EAz+CmYVdQ2zVmVwha3DDao9e3xz1hzEH0OLjz
9MLDLP9kJnO+8QqVhBK4WdilufPdUFP2xNCVmoVgqrcqMIJ9QsXeqcMu/ZY5SCc050Gu9Rp1SgPV
ne0IpK0QxROGqvxxmIAdbTwj9vCx1AdDjC4bAHWagvnZY7FrNkYQtF+ctU6upCJyiw0hPeWxSy/F
2JU3UBHaXattRNAlLdgR02NX48I84DALvrpUdhccCpvsASdX/Y5rz6HOXs/mXTD7PCA67PVnShj5
qtlUJvZ8dOqRsvlXaRXPmaGtNxePUYwxJ/+aWq54dX0+VDZg1z2PdObnHG0RqXEmNHL8HkWt/76g
Hu4CXZnzZkji7h2Jb5ctjNZFMtqbXI83g5049wVM8r0cFhjTLlDbY0Pc8ARizcXD4Ik3XOz+nfAU
xerW2J2YwFOqZ88Bu/yqfW5hKN7L0amOuSzlzYgF6Q42GXMt7K6PsKBxJw46+1SrJHvjHS0O09TL
m75aimOvlL7LF7v4quPOjcII6845beTyUDvdwMEGhAaeGIxWkfY9dhVdSbDdQDY3mDJf/LmRj8Fi
upB++Ugci6mJkO/9ND0rDp/3PaLE7dDI9CNBWVrV8LSYF50P6aVL8vq5h1H9IU1dXMM5HQXGlAZv
KJrZazO43U3nVIGxQ6zOzubiLdZelEn5wNwxOmnaIw7dYsYkrwN/39SD88MZYOFjXZ8/Thm1fIiR
J5XrkgbR6AJcjv7THlf2eB1hqfhkBfpmdswZWVOyObX7b70aCYLmqjia8Aw2yuHEJERLVW+qvD1O
5Wm7TG79hWLh/gYvWIrNAOa4q+zxMas4eia5Px+rppePgFfmTz31FF9hRA6PXJDofiLr+xEVXoSD
PWIJbrtuW5VTRlO8nR20nbl0j/RV/qJTjI687XxajLHeB16uv9GS3R0Wv0RBmCJT7iZ3snGNNt2D
J2BgoE7OLtOJIaHE0bF+LFbCGMWEiMmtzGEG0eGZUsrhQofLA6ai4M6qrPiT5fP5X5yg3k9yJmRK
lZ55cdPcvARdHtwZTM8eccX3PCjIbdxWlaC3oZjui7rXFIXzQQUAFINWR+Qtw2js2LgStD7rimNF
7Ls0beBluvQ1co0nWWpQPImuECu1alt8cGcGXKHZGVHY1u78FbrhxHnR8BusS22WHVt6Kb4wLWSw
luVnniXgZOrK+pxxbD4VrQO/w07TZ9Fk7VPsdd6dhR63MWjixWA55/VLq/oAuddbLgObw3dd9Yxp
hRifCuxN6zCu9W4V4YtvFMxmc0gMnDoL5YxnIy6HQ9SK4W7oGnm2CmslqtX160hNw8PkcAaY6Zs/
yHRKHnmy4T4M+uqL3ynvx0ycm2FH1+LrCuJvKBDZWnWIlkZpxQg4/2aeWmdLE1uH2MfrDAOjZbcu
8mzcmG0xvGvY/wXsSsihFG8bpHATu36NetXtKg/6ne+UaRQ6bpb/UDYJ8zYY6o9+rFx3Z1dx+UXG
sX9Q9RRdehH5N4Ov4MdPS3NKAh9ZOqeEYLZ4vqGodcVdZ5vBfeaX7SUXc7fr/RZxuDKoQOhIEmd2
jl5deJwmB9V/9G3mGpZG22V8ZzAnb+XYP+q49W8XI5i/m7Iv+rX4g8d1wDW+KcbOeE4Sx30D083S
kzNgYd+Lg29dtDWs/yWKcFz6Fb2YSt6lzFBZligSyv1iFpsscvyD1yGScU+MKRUBgQFpVSRVSOGA
/54DANqbqXy3+7a6GLFyPviI0RthTvJ27AKbZXC2HsATmCHF5DiKnRa2mhSHpcM9P6t0i7PUutA1
kZ1iC2p1k6jqoYot+eL53bCbPAMZt66cg+FmCInwV3a4Ri2AfGm7NSqpga2a7aPnxPbXLmmKbiM6
vWz7cQg+CAdTgCKjsTeTBktblCU250VtP+RRTdujNUzBYxEr7wCYowpHU976UTPytpe2iZMBidR2
p3NAZmRHor/+TuzP6mgjQAqOuto7MnzSYVu0c6iiuX3QS6Ef8lnXR/ji1nGSCAB4x4xwHJdgOUSi
8T6yF7CeJxlkNBQQh/vhl0b/Vla+s49y/cmpC29nZMGjxByZ8fuZHfsO2peOFktevMm6jAIH3Rgn
V1ktCFtk04iHdr18TXVTUvyWRuPZ6qetU/F4m5GRuDVtjjRZ7jxE7E33IuVh3VOjmjFZbrxsK+uF
/QduhP5Oxn3Nwbd5VWZT3g+YNjQuKdM+8LxT+wHGPKd0jkZGKryjVRX+vSe8iaeCl76xQXNRfDME
7XqOjr3OIqbIeWBtPNGI/OQUsQi5s0EvVhqfQINx2YF8V7F9HVqYkBy3ntyGQNC4yPHkmjPESJo6
+ZyAguHmCDykzSVBgcytQ26yrGB+YTM9sVPFWWqZ44fBLOIXM6+KF9tiD2hjGLBDRk31vc674GbJ
XXYrsROdyMrgIyEsI/E6VDzBkIyjE1B11BqAldk567BYME4Tac8WM6iOnP3i9rukn6oNIF3CK8Iq
IGvCDAMF91PnN2fcjDXxzVZeEEkxeNUIsZjeYJ7H9XRO1LjsYjb+nxZU7sx2n2OXZo7eSu+gNwl+
S/tc5p74nIJ5QecoirCOsDNsvBJ+2DJYp9nw1GYYE7ldM9w7LZf3JpmRLoxHXyPoBSRctgQWqdyt
mc5UnRoPpjQokMFSO3FEuEkLgec4i194W/A809sQclLtt7Jgc2MUKfW/qby0jv0mWoaS09D1VCHn
xTbPfbTAsuDClCOzgBJ5AH+U3sBkUGem1jgXe39P4mc+M3S4T2bbepUNUNDQn4htma5q9gKaXbgY
E7zivJfbpZo5g9slWDmMikuaybfZsCaER0wJZeAfgsjx7ic3yUPtKogW3H7vRuvtICRHzyWG9aOm
m+mMgG1ekrJIt0M82uHiNzzmyPDjUPWAW7bdEsIucnD+9eNGV118pyAV7wkCzfeOyS+X+cUuXbqS
c4JuOsRAXBZ/8I/9YxAej9iaZZbkBG3o5D7nw18PhkmEfJD2fnrKSqIelM97jCcWn1XaoZ3+g22q
+qtmL6V4ZFNL+/c//NdM5M8f7pqWtdLvpHulwP/xVIqTi0nIotOTmKrm65I1tPOmRUIVT5A//f2P
+hMmav09CTHz3/X0S7r2T79nihPKBYPNj9JWrXZ8Rmaou3Ncff/7n/OXEpT1B4E7Cjj0m75w3T9h
DPJqxnKde/GpJ5K+T/xmjUPRNF+otHuom5zY60DyloyMXb7rtaOEVYXyZyNK1sM1czW1+/uX9Cvr
YL3Kq9POFnQxrGxI709n/97s/KTjlAEfRi0Xs2zmg8wYM27sIiA0b8ZJ85WaKt5n0UQ/Kyf+x8n5
T/oRt/Pfsjrg4XTJf4XvTVWk6lc7588v/V1C8pzfsGS6BG9d3kaLaoP/lpB8+zdprQ5Pstag5GzJ
G/8vJcn9jWEr8V4oi9Liy/iqfylL8jf+VeJC+Dwdk14E+Z8oS95fGighdpBiCPhEwQ0xScn/uoB4
+cRxo2gzms/XWIoI1gP40sakBKyhoZ2tG7RZ4Sb0Ema2aMqUT1u0YLOBbQEPWyM66V4uU5nvKqeK
66NRVAIPg4YSbxL3JdZWpvAh6MC2T6yRlKs5JN86mzkLu1X498xm5eknJGCkCAkj/GovLxlu3YLl
r97IQNGmaC5ErzAw4dwelfBvRWLZ74gHePvpZlRhpYiMbHoqY/XBgg3SUBtvrF9ypSzlWTo/WHUX
vPYALtGC9Zo5xKg3PV0d82UqpqcG1f+0RmWIM+jJg31kqbxCrmoqHxneIx3pmwRuSAfSWrVG7IS6
YsNtwkH0dCGE5WtL3EZjZmM3bcXA4QTpIzRGIPwriamqjP4oh0S+LCPhSyXXHJ40yYmhDuPet9Y2
CFaV6PUnmh1WAEERoqD4FnWwtN+yJuUK/MSNrxlAGa0c/kmuwTx7EnAG1tDvHPN1mz7mBTiCpMZm
XKOeBGPXtGLCU7OXVPtu3GDit7ZXqJ2fS3hjmcnvTtMUUdSePSuBG4bSCnDxncyN7JadDFGTMcXc
EKXDSVYwt6hk4Gt+omqZP2H9L6eS8wX3NVf45xuK3RwkWbxGlqx+fYeHGf4Eb2nbfiJXSI5wvPI/
Jgha5ZajUp4+GqXFr1Ax7wDHNCT86bcFCSWn6MlQjeClGT5e+VUjsHsn9AxKFw41TC6cM3mZmB8b
twXCBIvGYAo7Lj+SaI1Km4MKXudifOqW1tnP6EI2+SiCcYvVZo/ok4HNmYpYB5YS0pI2N+CqN3LX
ltzoOaaEaI8ayXdaIos/PcJ/xLHwMbxe42XJtcjB6wbuBnbavLOB7IjZXNsbAAQRfgTuTaCNsxU3
n0FJ7zYaLD56ULy6bzyZCHGzN4cVj0Y1br1g4g2uNJZsTAbE3gjFk4Q5K0ZjKaEcxnm7gVsUcAAf
y9tKB659vBbAGtlAomUeJa87XXpyLeWaM5OESchUjiV3TCR6oByTzY9UnEdB1673yRwAtunXt8iX
jJ1Kh2OwL1q+2TX6BXgaCP0axZoHIp/aFvqN6V70er2FU4O0y5zDNKjWD/s1qBq5AyWZeFj68EpF
vHIlSyowb+wEvtZ+pVkjxq1pyI64lQx14XPDXENVhXLXO+CaMl5zJjgkuHhXTAraqzzRh1T/5DDW
joYbQ3ZZPNtjRdIREBuiVUsdIAlFKh8L+j04wK9Z+cXySe8kzjhsrvlGz4Se9rMDozbXUhSfkDpH
4zUaT8SC6xOtIeLBIvQzw46zNjA6JZx0wjfjmnNeaiwim+4Kha6wTeLtQe/ACOC1iXxAu4WQZjTt
zHoaL8HWBC15hFlmIjZnwa1Dw8xWjglWVpo/+X3l1MTjfqFZN9nhK+QTZjUlLwhVmVCYVY3J09xO
+hJnoHjTmYZaOfNZztccEBF84qgl7WBsEThvnvKc5FLWcTo0VzpGRwqHK4gN+Elzo2PMRrN7y03S
m4Fo40PUJfRpSO55msloVfCTrFk+tMAo7ePUs0TKhV94yte+ViOweKMKbGbPkclQ8RxXHl5yqUry
V2WUMVZeaRe9bZGJwineHIs1Ltmm4JJ3Ar6tDCPf5gYHscjb2rRkYU2w3tgBFJE8uPCUVDiobtu8
wai3KRH8OGi2HbTxFWo+Ili46OskfdK1uqIsBa8nKymU3A3BeufgS6nms501fHsrjtpvcU6mMU0c
7m4ko2dqxYJXnDoiu8G2TDZKeHBPrve8TcDuylbiVRIo4s/ecxFd1+S3A3OG3/MaXR9GUXePAxOa
CcWiZX1rVgJMkcj1fgzmNdlck/9FXuWN/Lmk0VdDpEp7K//GifymP2V+W1MBh4jY7LQwxIPt8ukq
CnJ3YT9yeSW1FNdPXDn49uuougmZu3aaZH9dWaGvgxYcIVe8ihRzwusYU2zw0bkWshT2ukqJAR6u
nZCeClZee9ZT9SyS3qKhQn1TyRScGq3XhwECBQ9nxinIIhz77sZljTIX7B/60K98Ta1hwgQgubfm
ZD6y/MiS5GTMfDfZxDiaBOHzJbgpVduhhXjRRG6tTYPiccmK72ByCo9Yc2fEr9egveqckrdImXxq
8p6AFkhMaiuxd6V09Y6Wk4WybtxvlSpfyaw25yCaesJ5sz9O7ENk82zZPrL6+iDC+ls8wzPROER7
/0Eoz4z47A4SMRlDPt7r7s4xKYhhPhmThoiTl9SrHYQzFX2uOwuwKYSLFjpI2HReCLqJz8CmL0Vp
jMeum09t0msMxEFTRmurTxUGQfdR1T1un7beG64XPGh7wM2N69mCXPNxdgttrOUmTIFOQlQlq+pa
Xmu7ZNKk2VvUfmvwlK614PUm2gbOo7azUFdWeRSijqFN2Bo/s53Lfa6sgXEz0zazxxvgEHjB0OiN
5CctpTE4zC5eqGPA7qYJY+bcE5c/CahotJd7f+q8c0si/5F+lvqYTgbWuXIUL7YYkNg4Sd+nS+6f
PSvi7hUU3LiJX+1iP9PU7OoJ1nPu9TfYycyLRwqbNj/Dmd5pacteZq98gY5YF7dF3dqPdY57nRTi
6If20gR7f5ADxZ9N8CXxEVHbEfFm4Sbb1Zh58eTMDUbdLDiaQz1sZ1hDu9KniDi07WztKW6zi98k
8Ee4Xu43OI1qv9DHx3M8NQEQjS/BGtLJGUAdvGj8TCczMJHM+4I6Mj8lzqyI9dbWXuYeVT6d0zy2
nJrY/ih350zl9JWg9zMUKuoex7a9+GmyPDKoc8LK68s9LSf2IQoG71YHqb2L6/a5Dno8P43LzmjX
lnV1gW7JEoVljnatRO9i9g3nniz82Wobg6lp1Z7yoLdvK4lcyUVTuyGvnQ/4dSv8AbW/M7CY4nZx
DVIOZf5g1xmlKv7ZWHJxz0NgZsuHWQTAqXsq8Hc+xjjYpJLqaBltc/DXJ4ScCTtMMbkARsUoNTBK
3tqIgV2mm+CyZM5jn5JoYBZnPtEY7d9Cy+lerMkybudSF/hB6WBFI2Pv+qUbioB9iWUt525SNcpJ
V33KVomDWQb96NzfVv5sNZF/xLds3JkMQkOevB7qrk3rPE5Een7KE4Zo793Iy0+TUeeMFnD9hkPT
tHuDwA4ZMW80cUd3/cGMoN04fl6HLP7xdkHTIw6UdKdBOd80mM6dxSw0FNos1tVKnOaske9Rg39j
G1Xt9IkCHgoojIadYGqq7UwVLJQFtDCS3DBG4qgpd2klaF5PLe9otpM8YMKft601E14Y8V3fJr3h
iY2W1Ej3LCR+w7XrHPMJ53MhEPeKZmYvjisse0ojQW5fZKVdHL2lHeJvLP7xPsmsegsSXOMaHfCC
xgk5a+buMjp0tD+zMDWpe/QZj70aeWtBqHGBy+C1FckWRxAnkKTeeW5TXdKWz0Uqu/EV52pxWpgu
b/AX5/tl6ZYdEy/+mnkpAejCfBnjyecWh3lrG+fUWTd+LKS0w3wlGBivzJS7ZOjaj2toBBCZf3Fz
RaSA3cCHsrfMTwQM3GaDJTrqznkNquhj6+reJI9LoOls1GKxCJvILNjDkiTuvMuEwc4Jn6SM7qOO
GjcS7RXHENLM/ltUF9BToiwbgdsY48xgb4MhapEHD2DF4sAhIaNFVbZhjjHOfbOXb35S8tRdk1ku
Pm5fxnsahp3ypjYb/vecWTlCh1N2PnePRVze6dmDJte2BTW2bETcwebZlNa6mM+mWKanK66FvSjV
WDUWBOZm7M/+Q2EGRhoHe4sDtLXys/4kFfVJVKS6SzNYM9jYtmVVyenjYi99+8mGPFVj0g7YjVTK
oVJjQ7jkn8h+fxWr4M2BhOIMTy00r+JP9K4xcUW1WF18dEAyrdSjNk63fSAi604gVMZsNiN9SGWa
xCTxokXtNCG8u1h14hkiA9yNKmdX+R9fljUljpHGRdf4i16lZB9VSWbHx5+ow4mn/24tkgWTuYbN
u9Ri59OXUJq3xhDrn9njn0ahfyOI/olgh1zG9ZA+lZA+mE8uzp/iqQoQGGOmhWsyFxyFMrwwDDXb
2i8z3pBkdkinSEiQz7kXGSexbr9/VjEO2COse9udhxw0Nvjc5NitJ2hdxyr7caXljGolDfz95fo3
b6KDtOd45HZNk6nGn/S9IYhTQxp+QRRmIAcWzFPfEiXM17A/RbQAsXVJ/HBq63dM//NT3aFVXKsE
02pqnkpV/wMmU6yazx8SvlxCqP/Sxmxke0R8r6/4D24jw6mNpWffgCUVtNLmyv+7EmxaJB687sDK
kRQscFGolvKkVzKCGkkEHgTTBYKrrV7PYFzZv79U8t+9MBfiFrKscM1r4ecfBWdvMBlFNXVy1G7M
DjWuOHsxlRzHxpvYFclWfdBYVO0T7ClWjAmCVH4ebGt46u0Bc1IyjMGrac6clrF3cH4WHcfYa1tR
bC9s39OYJuIiWjGkzar1qMDkk23gaWRrCvcCxyrC4Lefh9K0pEevX1YVQM0agkuU4r0aMuAR6z7u
/QqZVJCX8nxD5oQT0N9fDutXnul6q7se5F7ydZjU3L/ULyXCAN03eMZBJg5roFUtsLf9fj3qXNEw
V1gWEbvB+KCsBfFkKhNe1oy968MUuFytWK51Gs5irMVfNv/IxeLPCZ9yTOKVI6W09PpmY06eqFjr
Qd1XMQoYsCliZzsYos3xZ50eaHDEGzefB+4QDgTfrr/s/yjR/6REC8+HKPs3TIFKde9/kqB/fs3v
EjQWxt9MS7pIxh5a86oY/8vFuNKkTdDQJv25wmT6x9rzf4kCEE74vygcIeLDbOm/JWgb4Xr9FHr0
i8HSpdDsP5GgEa9/XW5o2zFdgWouJfVoPkr4rxK0xultRdGc3HskJgTm35LNNSUbTujU3E9HjypQ
hXU7Tjg3pRLVwyqAGmFO/dZGZFnx8ZWWDun2rKdTstS4tjGAuF8Xtgq7UqW+vbFLPd9W5DSKj+li
17dVu5jfMhBlwUYAAO43LDbevCVpN8hDCsPjhbSzRyq/DobhTKyqGS8Ns8JdAtEfHxnJApLsbn7R
DKxC0UfdBu/8rdnPOt002o8xNKvF2tZz83noLeoayQCc7GHCmDRnvvjOAoydeKaFdB/4jI52eCAx
qdtukl4KOiFO2C28o9H0zWmoygwzcKomNAbjYHFY2VZW8HFU7GETo+iIIMXV+qrIGX6cnFaHSG1k
IPnEJvBsmuMa9hOCsADV19u+KjLsRp5sHBwNiqEV4/amZXwa4W7e8M5zlc2lFw88qB2Uk6V9aPWY
uTcjmN2vXJH5Jm+DLGqeF1cvp66xW8O+8RqIULusYQNtj+6kD43PUrzjeDFeqswu0nWnjPFDmGpP
VLUcRDjaSdLJY4bXhnYVdDY99N4NNkhK/5ZQwP+xsEImeQ82bxPEDb2DJ1ES2x1wnwQZgW0yP1TY
XIsfPE9vtcV8eWDo8tSitD0QtDKmb4HydPYjIG/3Y45MvDd3lmqdUnxALhB7t0vXhg66IbxPeiwI
CwIYHG5HZtNnl+AnF6rJo4SEUZ+dUlIocgdR75FzPIxXVAqCdPl4384ET9cWem5LYjjbmTWTvl0h
zn6Wc4KOzWW/pGl+yCvITCnPig4KXsopobC2aYAzJSzqLj77fufZoS252hBV/eiIXxH/fiFn51RO
ZrPH7NG+V5YuvlpdLSSj5tYlNVOvNkc/8gmLdZyLNqoNxLnl9LCxZVwwWSekeLRV/5l92QAIsrKd
B4Mr6DAl1/HnuLFNaEJ2uQeZYRwGaYNc4MddMJnqg1jE9KgQc9fUlZ/dQxH1MKz7Y7/JLTO/WdPO
I9uBltxS7qrTMJrOXdpFGXmvrrBvKSFZzgqzB1Z9k1Nyn7zzGiE5mMR3UWHu3KTF/tHb7i2nRVqA
pzz6zN4+2NP0OxwI0Ng7ANbqjDSnXyhHAcnnOY/rnX2P3dbceqZkf1QLzriEEBL25KEvtYOxi4wR
V0CbPyoxm/eVk8efYp1SK1nbNJEOeXFsC+IBc+rGhywb8gO1dNGGADH4pJHiF+02wYeY8cLGpQd7
BaMyJjDvlcyAXxBrvWX37DDzro1jBrb2o1OjzKKSTCMhZ2m9lQ6qLJa1pVpHMKZ8ci0bti3wwR+G
x5kn7Lga+xWaeOq74it43gA6CAbTrdHPdbDJB9f+oOWIEkKMu/pq+3P8TEwyNrFxN84Xcn/pQQG1
4Hto44Q7lOJUqZER+6Hg8E0ceJ3vhX6WZTu6cJnUqdg/Tg6k21Erkl+9S0AIzUlwo/ddeiOCpH/G
7UQGg+vz3E71I7c1UVlrvoUsSnt4HgVHw0u0j02j9s5+Y9BCGtiF/21yVfIQFH56BKiqvnEOD7aF
SZvwRlMr4e7myua0b4pT5GZPHefQ0ywJSefc3R+EUekS+WW2MLLJKBw7UidmRmn65MCh8IAU32XU
gm2w+snPVREzIeS8vp1GYWdbeiGdNwca9VYKvTxVE5ld22vGj8QPcULIrLpYhc5hV3rTV2NSpOEt
2f2IibRhYamXXVUk7WHioPfJAvtwv4g0uB8mf3mYlVPtVybcg0WE6SYyRvMDrqMlx9rY5PW+qtp4
11a1+U51SrO1p756ygCPdwxeEkAxWW9sbKw5P8g1mUc1KO9NWt1ibBdurd3CkhMm3Ty4G5RIuJYV
K78/Esb0/MG9WPUSg601JH4jYb3QyaVv/NFJzlXQ6IdaEG1iIjNwZYNk/o640H1wYAFkYW1FybY1
Z0SdRJD0RAViPiRw+izNPPehbdXfyxJWA8aNANyZVV2AJ2Shgc56Szf1+Fh4xg4LY3CpB8tBRZ/T
JDpJ18gviSnqrbDq7HPRDswTmUJePO3PH8xRtLg03SR4sgPYXYOPb7SaohRfYGSP4ZCk5n0z6Pxj
iYPwY+yr5oHgWwTIOEpv+omq3ATf/Ito7HmXmFV2mAnC7CLmPVheFTXDyPGkOicMWd1JFcsAYcLr
X2wm7DMaaau2BvbE0HXsagfT2Xyo8eLLnedH1VmNBkni8v+wdx5bchtpt32Vf905tGADwOBOAKSt
yvKOnGAVHbwL+Hj6f4MSb0vs21JrrokmVFYWk4mIz5yzTzGvV04OpjzMJNNHr7EtPsdhfrMXHGzO
BF4DnAQaMggR6mxkhvhs8vO1sInr7I68yhlfkO6/rsqB6WArLnqvBsMegHdkGJMV4trFc/IUu5NM
Ao21XAEVxMvsiFn19dg1co+Qnb35P8Xxf2XzIdTtT4vjm6+f5Htf/FGg8euLfquOfecXhgS2/V3N
pFPo8vN+BKpshbNDzSyYZnwHZ/2/4tgiVIWBCwkguHy8743oD9yW/neKYVAuPxXDCG2pNW0UGRTl
Dr/YH4vh0ho1FpDpdG2hgJjSiyok+pCCfUGXr/U1KfD2ivqdENAU0ShG5KDIivnJ8aQ49WqIH8vK
i1VQ8+tfpJGLW1P24nohiwhAEoFiBCOVlFMmrNU9sV7jm91X1Y30XCbOk+mPe3/wshsgw3BhIA7h
rZ+UyUIq7UNgJtbNkFROSLJTt9cnr7orCr2+G+Z5fGCYju+S1UvxArxpPtsaCKZgkaJ+0ztm9aOe
auDQvcZ/KFOvepDmgNGiUKfeMxb81m5yJzpHPehGKR9QSsYMG/n1oZYuO8DoTCYRQOAStsBMCmPZ
2amNmi7D/PE0wkJ5d92KnUbfxOi/lVjuOm7xO+GK9LWrinENOVDayEomc++nLtWf06UPziLy3aTb
E8+qXi/XLF255bv+Gc0fo24KUIgrNhVlqFuteqqHsQh1Y/lULAtOemsqOAS0Kbvuspo9Rd06/ces
VpQA2xL5uaQhvvHmKd1rQ6rOskJzFqTU/FE5ee6WLAVwIWcxd2f6CHC0MrnFz5vvgZcVMLpYe/UQ
4o/63FBOpPV4XWtGBjCmEl4wEHL/yMk4Iknwi3BAuHzLwLo/rsjjLm6nz9cciOuROYr1jierOYPU
GB5hrZcLx6BW7GqzhdsiU8heFUfShVQqfd8ZrhbBMa7vNdQMj0DQhw/MrcpvQK31JxM0Mh3+Ut9W
vaPdWJlLSLg+vPFZtWuIPM3nyPWqN0tm094A2x/VnNW4mQriEHVHAxMmly8dO5ZbpNQkwy3DEvrW
lHUB+pwEXT1GoM8gpkYZdtIA6aMpq0ZhCplhZ1Nd3Nf9pBcsbrqBfN0KRYPeYGYmjRNtBMki5uRd
fY+GBpXX3tjSSMKx1nGzmmoM0z5Z9ouhoWmaKH6vW0VeWZm0HlsnwVqyTvI7vUUWmxWJui1QeLew
+GPtM258rwripDf8oJsF2B8EiuNVnQmX5j5Nzxl9ZcBkMI8AhTpvGOFRnyz5ci38Qt+ldj9eGJew
i2vabrqXWqI+dCXNCsLYdrlq4dI/Qel3bj1cZ7RNyWGa3Pou0/vhAeuHuSsca0DUPSkcqwYrzcCB
i6SCdIAlJvrBLVio1USIQD3mks7zGBeMIU/OyuXMMtdAwUsFQJeLpLt64RhpqWswEtVJp++msXJ2
mday00sNdL14itqQcsvbIQHubgHqJ7cytc1IdFDuy6xEpMyzvbz2ceqikfbG9VGIwkrCti61ncqN
9Eh9WZ1HNWH7qthOxuGkdc60rzFl3eYxCix2YHVR3WioyF9cA7w7FtombkO762JOkgydvaqaL2yc
9a1GrZaLpdyKW75wsiLK10l7SaaeWV1OzHTMyCBZiH818iYkhZBN34LpFjASO8R7FiTGq+zjegwT
+oG225eicfTlYiDBW3DnWUmFwHNPZZJUfpjMq/AYWOtjrz/G2LVX8Zy4FcuZwUrHCYYYic/1WbUm
4LlwYPO2tJE9mcX8KPMl8T7bCf1iDSKw1GfnuSI/rXN3XgtXY6+N45B/WRlzGAX+PENKLi4mP/8M
yf5qSGZhv/yzIdnN1+n9yx+rgF9f8mNGZnDVEyhjketLyLH9O+omOuB/DcVM7n3XInub1T2BqAbF
wg9dpsMfkUDAF5Ix2veS4Ie9+betBc7o/7zFMH8adTMRA00oTJS/li/Qnf8keE4He5lq2VoXN+7d
lxWUOd2SgUDIUaUerWnVdbjxmzOy7M4IGqODiqSANZH5WR5Gs++unRhxwZuTquKmcUuZXnWAp8Aa
th3HxkiR/WJN9vQGs1pGQ7JynrTkTYf+5HEdtgOJLyjk6+kwzqvxwA4eJeYUT7es81mvb5B++n8l
XbCXOFv2GbuJoytztIWymEY4/+twYILcNkGbcqGFSUJ8YqSt0LTtdXXFPl1w3x4RYqsxWopc/5SP
+F0CmB3Flw7jyW2WOFOFAbFabmN2vCASoGrqUdVWeFRz8FbuqVmlzWjFGBk48azyp1YPlOpMKPqK
1dXp1lOi1YC8qmpdsA7zCyI6i5UGvKwjy+IeuWhz79t58qDyYrrtEHu0OeyLaE4rivu4b6ZDznrh
WPkli5bcbtgsZdxbd1Q3BR0H+O2hvViF+Ty07eCqFj+u3gzdMTacbDxUsQmp5YAgv2CnKUlQ16Ml
r2Sth8COlxvLVVVthLSA2snujWakWU46OGQ5kuG6LnaZh2CSw7ZlPG89TORrBJJZKiYJJ4un5aZA
MeTHOwoW6eNBgFq059hjGThuC54E8F2as6Q1Vm1PV270c+j0g8XUjxGBO6B00aY04h4QbsNWfDbi
K1OCK4k6u5+2L46rCLIhBnWvLfmMPaUSczmdh2EcW/3GWKt8sCCP9j0KyyooZnPujbeEgaapPnC4
rrX8MsyoMoEhFEqV8f0/B95/1fhYBCT/+YE3/8/xHQ1nmkksEL9CE05f/u//MX995Q95uv4LQneK
QE48kxP0t87HNX9xNrk6fgPgR56/HYc/9gL0SxxOGP1ZDdI2bdP8H62P+YvArIDp22Kf6bF9/Tut
0Nbo/H4JidOBH8TIaztSSc77absOz2TBFc/Xr9gG45ZiZGWK5OV3H8r/Z1vMX/Hf38TnyHcc/p7C
/2n3OjST1pKaoI6YJ7tgcXsVpe7khhiHh92fvxVXw7+9FTpvSkNbR4b/cxpdU1GC5YmljsSADEFW
kkJkmtByjG3wVZJ7fqygcB0W5dgB1MPmL97+3z5OGC6O7cGkMAz+0X6+T6BKes4sTAyE9fxkVu6r
h8vxz/+G25X0h3+x7S0ctkw+ratnip8271Jq64jAtDuiOX9aHOuFKXQTjibwWl11X//8zYgT/Pe3
s/Ho0LKjfmCJxRfx98tgK0HdszD7PLLK7c6Y9I02xFlenQuH6rOE1Qpuv4PpnHSDzhAQSlXQlT6C
HNJ9uPNoFRlsmQlVfZqzRABi56NOaiYfhlBZJk1AgZnXgdkZ7TZt9ANJF31CjWt9MvP5QAE64NP1
2JDLQTdfQCIRw0y0YhUBlrRu0m5kHpkWVjTq6/KysjG5ZtA8EwhBW8k0i7iMJ4HQ6TVb3SbwK4nB
PGmcW/K/igeBjCeYbCB0Y4KxjEwHI6A+jSOMxl3ADKHbT6NSJyroC8SmaW9V1TfbLR+azP7MguV+
kOj8Z9urzq2+fEzQlfIWudgxlAJ7DHQ7KlrVHZChYeeujcjp8/krU/fu5ObpbbvC9M58thy2WY07
WlBxs4BnxNMs4jN32ourGfE5T7MhZMy28UGnr8wH/aeFXO5oNfIcsEaXPA0CUPLo0Tf7U4KmLcH8
N8fTEZJDvMv1Jb2wjQnR0gR67IGGdiBwFDtGoMO61eKJD2Uih7KbQd1/6lyUBinFV4h+Gz2enudg
yFuDRU69SCme7drVXtNiIsKpgSO980iJf2qMgo2RzMYjVSQjAykJLTfJTr6Kq05emlJ3dmbdFXsM
iHxFqi6/65pmDXOMJjtkpCYRlqX+glbGgzfJpkpLM3P8MGY6jORQX41rTbnJU5YySEayagQxquso
7YDzoy43/JPSZHwdx6m8bxVDz0r21zEE7w/YY4cnGwDjEdaRcTEWSxyrmu8CxKBsPw71cqgr60PK
qJ91YwYoL3eJFLCR0t7rIskPmtXKC3l7zd2IlM3sx/UCE6NFRNeW+l7OuGsa4dBYw2JgnLE42UH6
9niFlbcIYpWKu8zt93FsNfS3A+I330hw4RcpQFvndZmSs13FW50537dr8cwOjUHJRHSMDd3xCp9k
EWREWgXTmMz3WjwbB9PK9KOht+VxhZ53ctq+u1obHUW9njjNbbVyb/CNZulMLGCi3+NfWd973MjE
HGmMt5JcuxoSYR6sBQGiKOkTkXOj+cZX7Uad3vFuSWEhm/TBVYDSXCBgI3w9L5oXf/CKoUZQnviH
JI7nq4W1R+g2I0Nb5F8HZgcxz36lBaatMyWKR0YhTsEAXJTzWZmpcb0gK9rHufBfGhCUDEqyOhJu
+m7F1qtvKFjQw6A/ZMuqH83J+ggA/RrlTvKIQs1G3cgnDcvvPNgNFvS4kIGyoRXH81REnWekeKby
i9Z3QPm6uIxIjv+SJR608JRkycCLk+kUawkLIk2/h2G4H5YmOeZkpASN384HVfBjk1h0z9LQ3Irj
adaitpPNfsTf/t5PJQzbtBW7ftl3bWI9OQT5kMFYgGWp3am/G7XWeufc9k5IVyyYlymzlW3AkKbA
ywJiaNVNXBYDuIy4XZ8bwyuvOZDUyVh86mLT+SCbGU64TzbSzFSdOJYYnJmeXjPMP6RcALDJWVgG
SYJMqqyM+qavvFM5mc+bIycgwwdKHX5mW3psQNg4R3GheZckLr7GCzp31fU7d8TYNep2Sz9gTbct
80k/QEHHTmxYxW22MlfxhVGeRGWSzeIxD2hmNb81jAZZ/qHLDnQ88GTFCB4gOIjLtv3Vyldj7nQG
88q+t1QucCajNTDKKieIxykRJ5bpsBMYxnlOxPKFhkG7JXWN0X5fhwV29hcndcAC++AOmE6VW+7B
YtMRcHqUZHodRuXa16WVzR32MTUxI/O0I5ZOEXad+9k1LIapmwIu6mInB+LmuU9lvxgHgu2rnTTt
FSTlmh3NwgZ5J/z0CJ4HF80yOkdncJxbkRnFMdWS5KPn7KokWw/lmvLxT+nybHByRaCoPEaNa/lk
eTjicQ8ifNOGwny0O7ETc1W9DgCXPi6TSG+EFOq1r62oAYmHnreV8mY02gGOa843j3CBo10A5yMX
QYu4PL/VRW+yGpWE7mCjOHE/zqcptzgzOoAN4grAGw0YGTv9+Gtd8c9U4y+mGpalbzX5f5b+PH3d
4kT6r5RO/yrwf3vVbwW+B6dskxdu/lKSP34U+L7O1oOSdzN9uqyuPYqnf3lPUddRb1Nc2Yj/tkrx
x4zD/oWYNGbOpKU5nuWj1PlppvFnMw60hD9XcKbPk4qjG/WPTpn9U4nvQhnS0tmpTxqTdKM9wIFP
8mnHkhViDznNngFk1TXn62ETaVd9t0asGHlUk9g9dpUNhtuJYUSTh2Lc9JvYe9lk32ITgCeJoK6A
hcyjIpY34PoMTFY4b+/+Jh83NyH56DtziJLS3iH/gBPUIje3cEA5WZ1E7Ca60Nhk6UiuR7xuOslX
+LSbgOD3fg/bD0dZ7aFqz9fmzcbhgx21r07jkuDOyMR+7F030odJD6c8S24xZ3vHes3KJzNl5B1M
vc2KwTJF85YaY3cwJ02dOcO59rgexaf4uxp/+a7Mr2SSXBq5Ds9FPnhsc5T+MM7SJAjRvZ9Gw7/A
myAPt+JwYJONNtwqKLHckfSDjHQuspzlAfdbfZwzoA2bgaBpG/cksfLuWequgRon47Z2/XNSFxA+
luKO+5Q1NB7HwFhnb1cmRH2Nm2lBbnKLubP1UGeCfu2jJjqNvdKOsaaMsw157Vz24NXpqABFaxSa
WxTZBYMcbgnYnZu4ax6fkMEg6kcXe53ElXMgAr3am53l8FN7dd9OZn9xMy1GyG4+ic2ksRYjV9uc
AyN1i/5eFTE/CHfNXozNEmktVg97M32MjKdwSH7Uq6w/GK1FCsKUUFCYZJpMXtbsGZCLL16GtOwy
4kC+JE5VBOV3v8myYD3xqnKKstTzjsji5b4TJgXtZlZBKIfodDOwYFjxP4GDmL9Ro/p7xfLIA6qB
Tpfnxr6317kvr9e8fU5HI38GVLG+awL7VFArR79oMH6vvC0Fq6l0LBeZj2ekpRIIxGa9YWLnnWNW
3rfWZswpcejgdMWro7EEPHqwpO4XYj7PXs39aFbSv7K7TCwBIyKAzpmhVe5x1MYM0CS4eaRTo41L
CF0VMFGcQ/l3D5FapLVPN2OR+d1jBH+pOmKZysNa+XiQEKoALSfeqsKYCCMkwkLpRr1RZcFiqorM
VeeIOBm0MumsFynM96bs3PiabI0lvWqN8lVk0n3AjnyINc/QSA0Z7dg8lIOFi4iLcK79z8rGurhL
4lXdqmlBZzaaXvUZkVWsrpErBbU3jM9Ou1jbtC2V464s3Cc77vMdEEwsGWXtn+fGNQF5xj0VcAvs
E1OjVuVziDI2Oba2W8hnsyQ+EXCNXpAiHdWMutwzXYfXa0Sx5Ah6OCj53KupVXu0KbWQO/oU/YNK
u3kIdexbN7Cm6ZlBU5gdznJnNe7rxR/jL/kGI0d86weccIgtbM3e6WND0kfsFCylKsggvrSNgkIL
t0CgD37+CenQqh29eiKhz2lKuMo0dUigJkanqPgXMNoXojL9F2AoznvBHJpvCn1GcjLSQZ+CenM0
1EjFvqy2NRQHM16m9ghJ0K2jCTkOcQxGHPu72tmSx1WZoHdGPobZMVE0hUDp0Cl/j/zj7OMdweJT
/rGERJJPYZFbBPP6NeAmbzUbAK9jl1rDFUY4R48aRibILhYXl3Jai1uKiWXvbA5iXS8nTFEOn3Eo
8HY+lbNnXkmwNfI7CQfuduXPhw0Qeal9uzuRa8pzvzhx5BQQq0JzZFIKFiA9UK16hwYV0l1tltcq
IZIqkIbTsAbdura2dffNPJBdWdpAkYOaHOEuGuvRAPYnzG3Me3C0Ot+eVfayBjicncQxpe11REmP
btnmO2H2ygjB62no2+v6xk1R7niTK24G0U0fHFJ9gWFb/tWK1wEQPMQdzN/JYZAYx4FbjaUeVL1a
P3dr94k7St6gpgdFiakgzKB/E3Gpd/pjQsbMHswZpG+YQfe2TXqVnhFDWJKfctsMnrYvgbyep1qP
Pyv4EXdrbES9K5ITR2d8xGulv8HuySLKYO/DZFBsBUNstscc0/CVC0DvYjs4ibC6FVE7r/nH1LSM
M0q06YaQ0/2g1eR6DzqsXRZYzI1zlgC7fI3VnfBRhcFROvRl3T4rtxlOq5hGRPy1OjB6d1jLGvNG
UNemcC6RLuJOZ5aOEBOYvsURD6TCiVqJMXfm/dGU2w4E0gwTKAKku3ZNUP2obXcLsvcg+Avs4URN
+MCQfnI0KvvNQnHEXej47fvkmcPFcJXxFcVss3cGZe1QrBpH0XfWK6qtdmf6ULFbutA9+ZLtTtZg
zgp97l5GnsMLwnd5hzHXv/bYKYYqrfPrIl2gAljpdFPQyISOWYojyqGPnWdn1ysC1FdiQXSQ6QZo
iLwXVALVRpnz6EibyiJAeSETNcx48u+c3F1IeRHy3XNrph6iiCwy3u9lj4kQibEnTmSW+/cFbIUr
A+HnpxmORtAuZCMVNMGnVE9eY1kLuBEVDW/tujAXV2uXYaL2At3Q3pY61nc2eeYXJ8v0K0vrN3yo
TOjB6fUj20htghGM4VkzRyzGI7IjuA84kX1tZl41LcIPO6BZIfQMcoHqxGQ8U3km9FG9+BVGqv/K
Jl1HOQEqjDPnHbEHNQVWfODKes5JICURbzxVmM7cR9IvvYQrL6kQXD/1AoXzP0P8X8vxv6jveQ6N
vxzin7/K/uv6+wL/t5f9mOBbv/ho9F2f5eUPldKPKb7DFJ+BhWsycAazTfn/Y4hvoOBnweiZ27jW
ZfH5rxrf+4WvMKIn/uR7/S/+To3P5P+nGt/X+bo5nkF1j1WFdvePU1quS0ZYoyOPPjcTEcnSQrqR
NLK4SuGbXaEy7qbHxOnBAutZOgKCqYf7tNWm6lDA2S4gx09ExXBMwaSLR4tMJ/C+ZrtgHSRvK7uH
AKADfq+tIPGRPqpFm2+SwoBlRs5N/LSYtfNGW/9eGgwU+VFPE/3341A06r6X/lPTJjDxawb+QSPK
uMeqiKwIfbK6jCxda5IaPPTkAoDg0A54JQtEVTy2mflQ13Nx7nmMdk3lAQxteeEsEE5iG1xuKgLu
I3z8xkOsTI1EOc3/1puSoI4Wn+AcTBXgxmRiFwi4pYB/PBnDTs29Hyq7z4GA80EVCk6rdNNP/Ptn
oab1vHo2JqQd8Oq8A/N4vwnzajwpKPyha428sHfm3iTuZ2Pac+RW/iuOpC4J69LT39wKkrNoJ5+T
0IckqxOTSGY6JgNt5N0NcM0BQUXrvs8GP5yzxhqRmfiSIJOMUyqYexYYHAhUhWabaB/G0XIeuWTZ
74nRMq6l1/v6YXaMEgYILn/AaaPxJqttSF4sOj+trNLl1mtL7ZtKZz9crC4+c0inXzSGITctmozD
99+v334rvtmSICz+ezKB+NdBjSI8dAXI3L0ux/owEoVM1g11W9bwIfceoMtaTRvbGZ8hYyljFGkw
DkUxX1Nbk0Ybl0ahuFLAf+5ThzzrAyHdjBNzlsIE9DXFWdnNaZI2UzBy7xiFZIn51mroBvZGu3pE
1RQ2+yLa0zefrKRzPvZ9xLuTEtT3TrazXeIfUa6XL1Kzyse0letb16b9NeW6/5SrCZidZUoRMWi2
zrUzJldxZ6ev+dpSZ4CJuWIllYUeFFBYLwPT+Yk0qDBX6KccIDX1AVQujGGnQ96PP1dsuWfqg6rn
9eDZvU+GrGl9mwUBbGB/q6oJDPBMW1OZZ8Xez/UhvSnKhp9Fvni7F40wZxPPAYA+LmLZuDmu0aJ/
iCt/vWRqLkKLEVGkBj2+VKLKyJBMZu9gDL5B/G1qvZRM9w+Vt4DZ4eYjIWgZsso7FIbePw6N/eYM
JVEqjv7KvnvNQybom0Z+VJrCBF9eqiRWQ9iDYttnniLbz8XLA6sO+B9oEIIaRk+S0VE2d71Q1X2v
WVRZ6woxOLON85jUWHiIcdpVQPi3BKeBKsFWZ8iqtOYFfg9KF8d6XjAUBnAmgEjGUvCgLugX7B6f
Bj1wxpdqjot9PUzLzmwGm3F1nCu4G71GbpHVX0bEiLeIIosrhFbOHYp5c0dCCfei7vY6LMOqpB31
NJ8RoN9lYzQvuvs2KS27xIaRfF5lnnNpNCc6R7gP7YY5F5aYqbAwywZrbok61HnNu+p8Hnotl6Sf
JU3VPXY+oTa7eTJSfN8TEAutqNUzrFodsVWX3kwsAc5Kb5sXELzrwexc3dzB/SVOm0JCBym+Kuq+
qRwI6kjrfmeNNVTImYPCCMZy1qNJiPVqjlFCpIvqX33+/tYJlcSSn9qqcftIqESeRyCn7LcEyrNi
ZtIeVEwu+ft3Ixj61AX64datDGVppk8CWDxizRIfgSmr/GqiDl/xblMa6rlJzJgl2j4keng5UBTV
4bxW743Su53MVvPUMOu/adZRe4IQyeE/mqna+/OSk9pTl0MLiVFJWkI8Oi4mBua/HOYmpWsV9WKM
6ds4WbpiiL/5cMnOZcMTamJjIVdse4qwrTuPi+KMknPlRULTOVanLfgGnTs3jGxEfWCKI08o2kyb
x2E2HwxneyOcEUsEH5XfpMQmfJn1GRV6Omt+fcNtv94QNtSsNElq2IFHUxfpGc7V9xnfP+PQvy6X
tqX5fx6H3nyd/+fydck+Nz+VS9vLfgi99E26bQsHUoGOdfH3Qi/dR+7NJBIZLubG76i+HzNRlxdR
2/gey+qf6iVKKdSUSMQNJNsmg9a/Uy85P63pmYLy9g5LbfoUVAn2T+VSh1NOzfjNryWBIOu7jVOr
h/3hDowVYBhw2Fkze731mOFtrrRTAznMkSGyjPoINkc/0G6vXyS4XVSveuuEC2JJdbUw9PjK0sKN
EK0KqbpjzZYN8xiwPfhpj8AClDfC/xpNE/NTCZafJ3slP9ehCFF56t/qmTYwbGwYFFo8QgNpr49W
TShwKOZp0D+U1lxmDBJtWpNQpo1eV+fM0+Zw8Vw2brSTK4iTRAHKSK/FhObTe0xNV20RurrHKHxn
kHLDdh4Yc9U/9QyijZ3HtKDUX7POHdR4qFt6xCrs9Yr0acBfBTk4evc5ZcKwd7t2vaO9q+l91jnn
pWLV1Me2puW//PMA/neiI2SPf/oAfodiRu/Fzwnn1vcX/vYI+sAtebg2+74FP8PcRJS/dSzfrco2
TmUWH95PuiMeTpwYPB4QZ7ee4nd+ZOcXH0wBj6dugsGg1fk7j6Dt/lGps2lkNpguIgymzzjrf1bq
sEVre7G45rXCL5KoQ9Yn64DwwmTis/YXbbCh3lWIBIPJI5YjYPWiPgDyE8gSMuPYT612jXBw3K2d
Vu2TtWtYQqv+0iT1MZXWePa62Y2gt4qrZqy1x67Gsgu/ks13xsqjtSvxODGOfs49f6hhWrJwN9qu
Yd6E71DgbYUmpQym5SiRieOMrUPeoYLm98ZC5STHIksvwqrkmUqI26mL72fV3S59E224h80MbRy7
nnLTY8kRuqU4Gzar2LHwozTpvoyOAT0654KuJpmHjHfWCwESyW4mCQX4Ew8cN3hX9toOyouxB4jH
vGgD7zNvOCC3rF/9dcp3fbvVjaW9Iz7iVharvQMcQVaGOYBldCuoaE7LBrcSvH+FAZFPygZP5PnH
tR+zBwKcm6gyDAXP0aQZadbNtNhORzyut3L1dUYwhdohx6aMMX2QDnprYRxzLFCTWDZnZN1k4JT9
GTDUJTXA0IDIefD1at4NsXtgNst8eBNCkAIQrGhdqIITnbQvHSREzgI1XV9Iy6Buwca6wz84RAPe
xKhcxySUjibY+46fqh6Vz7IgsyES5aqlgAktfMuNcvdaRoHtqK6OYDETqcmiLugccfRj/zwwEAq9
wkQ5o2LtZbVgnUG3cjATYq20RvLLTJugThrh9WRSIz6RcopZxvCmyHXJj2B17JBOo4EwWnSbVBYA
/o6XHJZRYGLGxr3zjfxju7T2VUf2G3wzEh8dtkRjL2eCZpNDao0u21tGpyXC/SLvnppevHiLus7N
2Q0SzKd7rYawZegqPbht9a6c/GPeDfYhb2IJhHMG9s9u/dyZ/lcbgGQ0TL4T8Z3YNtuBmPlKeDK5
95scjUJCBQiHidj0ZIC8ZqjQ7hmiGoNz6szc+LjaDGQL2V8tWvFJrfayW1Kv3eUZt51Tw29Uirw5
HNOkUdZ5F7lJax9ThaHWJholBKTYRYUh37R+QIHlLnGEaZBEsGbtDigZ7F1DtNJe0HDvycd+lqgJ
L7WeVnvL+5T4vX5eErcLnVZoT6VtkLFN62hHbpllD9VENnnd00HkBSlGLZbtp23lExECVTwo5GlR
36sLTWW5x/E972g1xV7BYIochjO7eoEmP5iafpdx+SLULqod4I00JO/dJHnMQuHh5uJkQNQKkYRM
R+CxJJxM5lWv6WOkccs/A/XnU/SIQTUhrYUi8WfiZiHz604Dc8XJ9eeVmL5g0AzBk9up/ZC2buiP
uPoxrNaPBVHIkPpH/WwM/eyQeABtIJy1It2Jltx1dl8iJImwoHsA58+vOl67KNn4H7XruslILynE
DRy6TxkKAvxLgKmmDg/I6E1a5Co+z1b1ztEl9QdOg/5tiVMPh27jnDcTWZCL4ZHktxN4HnH2lAue
UjoPIs673QySjzzCpQvUXIrItom5Nzv/M67ohwwrP6DSu3Ikxl7PM+OwZtrXylbrvpR4uQf3Opv5
/3u3Psxi3VBpdb13E02GKK3aaI3RdKRswQPDzt67Butw4gG0RDt0dCfWHyyVNj3LOISG7q07k2Y+
ksRshHoi5GU13f1Yme9+B5TeYzlCKEvvPMZmmoSV6++2uEedRw37cPd16hGQu2qNyXXMUdiUIACw
5Rf7vDQnhsDwBNahQCPuV94xJSSyKc2PQvTXeWLnJ+bIL97cY3eGbRCWqyVOI8uCJ9+fXktE9hGL
j68iZSQ/xeju5oRdsjFeufYgb1rPPGcN0j6naUoQswILoLwr05iAHCv1QqIKvklJqG/mw9931Ngc
bBs7V4xLaMeai3Ul8bCsY5hEOxYe7xLpY2+lHwlR8p9WmwScsjaulEAdMplrtx88tqSLxzvWSj2h
Qs/ueuyvucEltGjxQpOIwIbYmHIvR8cJ9Mp53MC8kRi67Grt+lMi8f0A3GCfNJDIiP5Gj/A1iA9l
sbzN8Tiy0iKZdTQh/SZluh/NYT4s9aLtIdjCeasm/3Yopzs9cXHc2fb2ixPg3vVxODgMEar4oSF6
FktEtl+6jJEbWkRWaNrr6JNG2QGHsEAEcBaO48mblOSsySTGslgcOX+zM8HAyDw1TrnZAzE8Smxg
WOwhhCjL2SeQ7whbbK1wYXl9SNz8dZ4yB7Wf97QO/VVfdFtce/LN0lr3XNZlvFHvVGC3wtg7jUvy
h13pZ6/d9sBEM4NHaOK9hP4WEdmK8e1TCaJneLZhKaAkhP3X+fVxgfxOdsYy4KScXwaQUQSj52gN
8zLo+PZVHpHN0ifcwk2BrvKQoXt1euvYmU0GdMNtmYM9WyMoK9R76yp73E5O33B6F+gO2znDyGjG
zoNlM1GRHxpS2FV9ltbUu36YNx4tASPCMtNSAPytVFL+U17/V+sAiuT/Ze9MluTGriT6K/0DoGF4
mLYRiDkyMiPn5AZGJknM8wMegK/vg2RRYqlNbVX7WkkmiSUyGQHc69f9uM5Q+9/325fvnfyf56SN
kjL58vuK+8ev/HURcD+5GEQgoOH0Ni2xcOX/mK89HPoIux7IqI+Q0+8nAZIA1gIB8lzfWYLN7My/
bD/uJ+R7h+TTMn4zSfl/Z752PO4Of/aJW44LsmqxJS2stg+C2294sWgSKi/TKD50BTjRyittTris
nScLKHHAJRggS4aafN8Z2moqIjbRZKQpWjfUPotbDZRF2LvbFl36wcdagNsl958TfBk7VuTFgkm5
O8Y5LNJEByWn9yy2D104u+22T/uQM6AGowaXvZ0jbGe2Ewz+hO2lLsZ9E4ojrp5+wOMRteh6XvQE
sIPhcbB5OftOCi5RPRtdHjJxEhB8muXAKKPyaZsMmh5IkfbXSFXGUVYlehd+6GXe1PJhQew09zaW
hzO/BEhkq7vwTSrtmoR12gUxCZt9a4ETndVUrsbO0l/4eg2n1NKnRxyZ1pava7ykhekU8+flT87b
utuYhQMs0kixwrg2jIwYOe0him3mQ2us15w1EyApjXGCmfJUcQhdDuPDjSemrYcsuNbAKgQRzvcI
aqiQDxkRqDvCQvjRhaUTW3VwMMBB7fkT5542BzgffEKwAwYeOupXztTkAb9n7qGdhF9TcT00NYbd
cLRe+iyr99yEz66YzJ3Rx7e8fTk9mpMu8sDFfkqVMaV5ZR7N4iy1doDiW8L28UBCr8JC7rGK8BTs
pjRdAW8xNtpgMqqnk1UQPOK64yu7P8+euZep/pakJuk2/iybLJTPYclt3Vft08T6sfbp//u8qCdH
g8mIZc6LsR5g6mUGDSivie47AVM1GFxeoSQ7mwtFiAxYPkcLF4hJ5dxGfefcZRbOVY2gyFvYhuaV
BS/d2LjMzpShfJemFTGDTLNDqVkS3c0q7Y6jz1U1dWC2EnY/506GPdZwQjwLWng1LPmKu6pc20R5
DzEhXVquJW6K6+hHVfOF1av7zJW7/5Gkg3F1ito+pVFjPWSwmgIc0v3Z7mhaoz244Eem6qK96U39
sxopXqLeUNuYSv8uyuKzq1TFVmeXDdZNwTGGKe0WYDBFwEU7eW9ASPrHWaP4MR3CHKZOiM11Lvq+
AHbR2ynumIo8dk632ucYL4nOja1P6k2nNcz72UJ/wtJjbmwXG1WyhLURjGYmfmgc57ohUrQeucpd
h9q840j0Nnf+m06dbatb/qZ19aLe+06CaVm4cdPuKG8ydzpuuBcQ2Y+gLL/rZk9HOQE9jv8Eh/Z2
PgzebZyz5tJJkdBf75j7iGfOPf8EoMtWF2MMTE5Ef9Rh5OyO2dcR8bjuo06ZN53fzdHOC8eWoHhb
vxXkoPv7Fvcrv6Vui/U6vBv6soKwlNU302AN2G3xu/S6v8N6E4NWn4fmas7YlvZ9aJAfJg6dnjKL
YrtN0qEfr0a9sm86RqqNa1XxIYY6tWnq5Xbjalpg1I73QspjsldyPiFWaay3XbyjJA0nkGNqWzsE
7uzrk9qWC5krGvPslXANsLK0USdiEFtRkmdYChR6OhIEGb02ta+0PGTIdBnNlUQZ196Q4VXm5HRM
M2sOKuJ7u4EgwXowiuhGDTYo1j5dBjnSEAdbeu3NSIMfEPEg7vMT95goKHJSiHRWVd4GN0KxTesT
vaGvuI+coGo78zDO4byx+V+d6MiubozcahJc5Rrtf03VmHpgL8Vkh8zhBua4bXO1/NZ6xGqKYYgN
JIht6jPXUz1PeMZoyIQFnGVv9D1zqRldsiHCoNi+HT7jBk+BOfbxCFjRb7em7YAkn4dLPkfTjz7G
9BYPrsuBL+KUA5Gl341h9y7wzi92fgxSsUPkBUWnP4TFlK8r9tlzkvefebFwXmKq3Jcz1IrVwoKc
ufwqxU5VJPKdkgUr37iwJ85kI/ztEBkPket4e0srECV1tyZN46U7ADpcrWfqPahuWBm8YDckOyas
HxrbHfnPgz65Bi2VhC0cxbLruJ5+ciRAZERpD0yMblL9bPhot26yGc38PnRmPOJd5O5U7ZMaCNvk
ByJxv3CUYdyRURdrrsN54Ftmc2h8A0BCGmVNoC8GOqJYWjWawI75it7EdZTQyYdrMQNPvkaa9VlV
E+M4ySbcqr45jUXRsKmO3Te7asd1VNRwf/O8PkvLovyiF/GhnTFB+rI4RHb7rfFJLvSZ+loUrOS6
MRmbvud1Y7TxwWu7aN+r3AqK0LsM9LxKrOcXq0B48frBviqRFNRid5doSu97vdOuKk7vRn6ux3DE
dNnq+SVyi3k7OhmEhpFoMO3yQ+cgr3Rglyg+gPM0sMK1YpyewKROK9Xzc71v+iRyjhC2JtidYL8r
zoPg8FZmMrLPAbmYonhFXwTXNKf0ZnANoV/PDwXwKu2VS/o40WvrenOQ2B0YEAK4JJ5pf80RFFzJ
yWcPv+HBdluH/vJhZpTpMLNdBpQIPla2Ya1MUigV7p62+D5VZHDoiEeNM7lXx0FNtcKLVffjS1Hp
49Glq/bUowfumknDeshwP+IWmrLhSCpK8ejPKUkmsiGJ1+gzijlPTC/TnC9ABVMSbX16HHSfG5Zt
usW9N/fJsdCpPcc6siFvqbbQQKNvjdlru05yx+wmr9kqEBFbq5UsfAVtg6ussfgBZRM8VI5z0bOY
wjpw04J7Igwtho7CEvukncUQ6LPdr1TVGxwyHWtWC0/OOrVU4MUbCWwBVc+cet9b8ebStzZ+2nDl
TTEu087tk9WcURMxddToQM3uhv6gx1N/gvahHbSmcRj8yLBnK5L7/q2B4CapnpubZMvxmwIIjyxf
gIjlBBR86m8oIDHM11RPr17cNveA7hXtK86UrCuomDsKDMctVFdnT5HdOKyaDC2TI0frLpC/Sb7k
vu8HIaHFc0Ftpr3K+ct/na0E0aizd5YMe3r78IIT1SnJmjQZZZ1dZSFIJgsOW0Mn3liYTy9icuhS
YQJqoE9jwT+IROgvBMBSEBQ6NMGot7xsW0+iHPi4SB0alZSvPLznDQk1ZGHf+Ipzlf3MtfUCeaEP
G2QKYoSYSZFrlOxpeWStNtdSOpTawY0sbumj9GheyOJ+I+34prZVzdW0kGfVu/YBlj+QltLy7GuX
t32Gi7XMd2Ixu6ISW0ev72Dv5/QxfhtDj72fmfsJ+oV7CgVGz8VP6xIXZzQLwsiI/JsCpXVtTu6r
LKzuZQpRUpzIFvgZoZaZo60fWnOa2zWNr86bVYtBrWlyarlcuTwHkPFucmI6301yYBTLJMYXnqfJ
MVGagXAunNeBUADdrW3hsjg3+LEDXIz4ryUC3lRK6743KmtjOwooHNDnTSYSf8fBt4fpPwyn2R3U
Zeoidd/hAeaqpMZ1itwGOa+Ov0xYaBvIl5XYGkmFiaI26nbTmAOQsGrkPk0L5waWmbM1B939Zpbm
eK4BjV88duSHekFhrnmepz/gInaPfqnnr5FBR2SAnOIfqykKjwkEkKNeh83W5fN60pvIIXkkFW2g
dL2ay7Vb4xxNbEzUm6l0DWZ/KHm2HfYUD1CkzKO5KLfKqe0dvVj0ZevM4rWfq0dQy9ZW09uNrJsU
TgLVlmlaDJcUGveJh8QQ8AXky+Li2+5IMMInaBO8+A2u/CUDOqFvVutsmBoc6Is9txXpqU6YUXI4
7AxQwAjjzLFnkJ2x2iRN7/wYZKW+QWJBS6pzf7wZTHO0tqoV1faf89pfOq+xWpOQ+e/7/22Wf2Fs
+9Pqb/78Rb9Oa+ITeF0+e3gECc/bPue6f53WlsO3wwKIaWo5U/Nf/X7dxp28nLwXReDX2m/BBrBt
G466MJdf9/cu2zaRot/XfkMHoeaT+CHSYRqW8Z9pnxYNvRwdozkKqUHrETn69CDJLUvvasdljBfe
B9axYvyduTq3Tq890VWTco12TCSBUWuJzzKF+Um403pYUo89i+eJuGeS3kl6QD9jMHHf7NkpjzG6
40mq1Ax8DQZ/A5y1OBIWJb2W+WATh7Q8p3WjATWJ6+qG70g974oJGY+wwzqaY7PeFoNq/bchwQG+
By4Mjl02E88lNfbe3UToiDgze226GIY2Fiftcu2Dk0q+DFKLX3ta9QpqwyvAHzWAU+csbT2W0Vbj
OyYWh1PC+Foo2g7UhSJox3O3xAjn+oJdhT9uPHati99lSkW4lx01N+OmADRJwL3EPgDrFcqjz7Kb
9ZBsL545h73ilsXPk9fURPCgWYe2r3PKGwYmTSMODf1dqbyjLTaLE5tJkxoIm4t7ifCYrYu+nbUJ
Hx8rMMkLUytQGRGL81XszfR6BxCxxLxmeo+otsBaZMaQpwhnV3P6jf6TqbMBkdHKbOP6I4VOtl4M
0c7MxrC9YDzUDroi/YwXPlxR6WutFPH2VdrFJVZ3bdhFgFu4UTjMBVanz6sBGtXVIHSwdfx6+gLF
l1w47W9rdvkYxx11OxDosjMAUmtXdaI40DjW77JyoJe8KStnlQ/5IuyOa7ePSXcXZRXQexfdIpGV
4CjzMXCgNQVCMrWlTlTtu9kPr22hipew1GS9ysLcW83aUN/mqfOUVUV0BTvQ3Sm2iysHweENSsxI
Jz1R+LaOxyufh4qSpip55gAW3uVmNcEgrTVzrfp+gJtnhoEyEvfi+1n4HJNs2Y+xo91qtCRwwWg1
Fgq3tc6hE+Y7LdWSmRMTp9Nn4mVUGoe589Q4RvkA3jgzVmDpI5pu0sYa10kBA39d0TtxKDltoW5J
knE9N5ODGud2p/Iserawnp78GXrrymA8eIQwzzGZlzLosh6I2Q+M+UxdQGmAlVHkVBLiqubVhGHm
rk1mAmPKfkwJYndpLyzQuqN7NmjDoz46mfOSjaQfbqkdNE/GOFZ7IdjcZDrxdw3ap73GuVM+t91Y
7obQrb8qM34xmnZYy9zzjvxNFxs8kGI9sTLdzBQqXkOni48lN4nHCBPja2/NRbEYwcz3tGr1kzaX
FPo0jeUeVT76W5HW36E3hHvD5uUKRxinWuimD37m9a+6k+YvUzYnL5aSycIW97KXBkcNXGy+YY4m
2x31DObGd5XcJjW86woMM87efJeSmLst/dI+qrEjCl1OlPARLfa1WwNX5Wq2scis8Dwkd2WYjoTR
67FdVwTV+RSTtYltb2RzlloXCK2ZNpXq67UK8UHyc5HQbXNmQk3nIN4pfNB+GcDENZ+Fq1m3KGJP
ydw+pLXmfhttWOnMgwsFj2YvhhCznjkNt6k4FfoUnnWJFOKkXRi4SXTwRefeTKpt+Gr03cMMIDiw
W716d3oCKrWaqztOPfPXRtFUvTIADTHcqxoWdCSeoljYa6fBAccpnejlPPvRDXaO/k3aQAJh8NK2
TI6BiiJuuemIQzCpoy/cjJLvucIE1A3NGb1GLTPaGLCuW68mHQlsyq7pQYFQ09kcWftF5jCoS+6j
fONEDFaIOrxtWxkaQUYK5K8Z9ZdUzEiDboZ+NC5Dl1BhSGujzp5fqHTcm7Dw7isl6C7IImU9DDL0
vmaqoMehT3qa27yl8IwJnIygFlJ9RK3QF1zp1cl3sINylDN4zoEWHu8iowzpzvRiVhdFWbu7tMRN
BrupS7fStGJ2p+vMog0IsRRQQuER5qwpJD5rhllduoTTKYpktZb6+N7wzrs3uEqCoQq7Nf9QbOsp
8Wkqmvwd/UTjWZOLdRhk07uoWvtHpYlvpJnMs0FiH4pwA/Uu9znR0cXBlxwALzRo74aAZ3YGkuuk
q3R+j3XoNY2eV+gk41Oltw/w77AXsHvTH08iPuGWvU24F+x0smrXxmgrpluCqNzgVbePtPiSZ0O0
5SIYcvtsDSxXNmd+1uwt3/f3lNP7fWNCj4qbvHqMXAylRtzWR5Vyym7b0M5v7Aoaht2Vw01V6tFe
UyMJFKdw5E6AS7/yyS2CUvfVXUKHxrdm5LKNj9/IGXuE9xw5CO/8DsFYQKZmc8YcwspjF3dFqNnb
3JyqgwFOcq13+hiwySdnrY3clVOW1U72Yx+IfpRvJjXvQe5V1Jm72WfZGV/Tpib8yOvxPKgigoHY
qfhOeIBhyq6iX71AgAZK1v0w4HluegTNh1R37M0gKOKrIvY0QeVdAC81fOCA1l0c3ZU75eOkmDoQ
5CArLGOTzj7AX1gpFLW1sXZQ9KQlgkqrUn1tEbo/N/iNtxins28F6aTNNMMs5rH3Ofby722WdAdL
43Wvs/QFjc2/o6HcX002bhFwQYhF1HMEQ2KYWyoojfNca+m7n3o2z85Y22GNBzPdhfk1lblF6Via
bCG4NYeegWTTQ73ZE1zutu7I5EVSyN5lZjyckqLK+R6NOECkgRipU8W1htg2bCy3K9+lrZI1v/dH
yCPGup9iZ68Gq1kn9s0sVL0vBblZvfbNbWXY741eX/veY3TAnYE8P+94RHO/sbRXA2btKo45wybZ
zISRs+ZkenVx6/bq6t3O75rdjF2HG3GmAmKF9x7YgiNlUdEWBp63wgJtrpykpHYT3GZHonEbivzG
KjTt3u9Gtcud3t+LKUVHsIorBuk7mrbirSx0RIaKemAnn0iK9IT4kixH+6irQM4ASgVq5sompbsr
B2vmIexat5ocTeRkzX2Uwkz2cwrpwreN703oYMGfwAgllKChILGYQfmIeR9Y/VVhdHtPiokCL42P
X9VpeweE39XRwKz7EkL/YPcGGJy6P4yEdgExRVy+k9k7FnK65on9WYTu0z+71F/bpVB8/99dqv3O
/PL7EdUUH7/kl0+YZhRY0ARLTa4SmAH/fUQ1TIGB0fI8XLq+hx8R/+CvXJXzyXSWAylW4F+Rqz+2
KWF8Qj4SmIc9eFWYGP/WERUMwJ+3KZyHls1SZto6GUtPXyCVv9Ovsq6fM9X7yV2a+TSzrTH2IWi0
Uebc+mEtyKA7TdvtgBuV+J1CHwWMgTtx1lk4VGq84BDjGe5SrLDqZJIhp/AkWkiDNmaeTEdGwtlR
D2W2j+ZSV3cyb/RvhV7jeF/xcEi8dWvEKNsmKgwKaoXZwBt2lS9IYsRNeizS0vhhRax1K77e3lfN
pG5pBK16dDPRrKoqIh8g4VWB7Q933JLmwPJz/ZZa2WpApnL6ngWn5Qkz5zX5o9kS2pOra189qJTE
tqEIkKdxKY8YkkOCRZlGWpEcXL5kn1XamxvcgHgCSVvG963rZfDwq3HimjOHPkUhqmg3Vs2fGP15
lt6ma/I68PUYSiY7YjQkaFKRcr4meJufuPnE6cU2Kentktq9TXiiUz9Kb0kCZYaeSOnGMVgCf/TR
83SZTA+uLWUZ8DcxvYYTjwONma1fTWMYPeA+5XqKLY2da+K3f0icMD7NaqTEMEl4RTti1A8R4f6N
j0WbWAg9g8bWpUGQixb9Ny9Ty3QZAfpnonCH4qh1JRXtmk0FAaaX2bv1MuX2+FoEH4l0TuByu2MM
2y7lTthCVXKnN2TMBvxTyydrbWZDMQZ+Ho9BovfWptMZiSjhiX+4LTJ3HCXZnsNwv1WR5QT2Em/p
q9i9NrMYMX3G3IbMSTKnOXhOaXmAwFM0xlWzfbUph8I5hsLFJdW2tvON0wUiLV+aCyrBjDt1qooY
d8vEJX/blFp9pt2Cpk+97LmlHKHhKK/m8UsLPIYZChfx9QwxBGORNUgGc5kYAoEYfDR3b6AO9BgW
nTiT5sGOuaKk1vNAahrCEkGBG8a6kpnl72o2BvehqMuEhm1t9OvnvB1cuGoVfSJTzFDIyQEtZo2z
c8m/mNxneR+FrX+GpBV/Kxp34rCeu6AMcm8qtPMAxbmDPTUyAmpech6IwZ+csFRfzAIqwSrrFIbg
usTNOUZTbKMcm2WLndHR4/2EPayitVXkJNgNhtG1guol9zri57aMkuQuGSeG7LgZCAtVUJz5ZgMI
WYrqp0QGUE2BXNUhTWznGah7E5iagI4V87cZ1MNStqOXWss5iJ0lunNKaorXLS8x92acC+SHztZ3
LeWu+H+5XvOJE0S+U5fhPNfc5KLhKRvgh4Y5Ww7sGMoOc0+9muDWdxLXHpwwvbufR5nOV6pR37XZ
L/lO0aMEKdZOJ/siK6vDkNgQpt5GPcCUMVyQWR7dpo8z0xlutLBuyx3/IdI5QQcp9zyJpgfR+CNq
qY1rbJ0QbXN2uR6bCkhdaNFAX7c/aHZ4snvHO1ucaOaHITOBIagsNghbhdMYeLVmnKyu029mOmmu
gqY6NlXhp8UmjXia2YAuuHY06W4eLe+Yah5GBk9p43geDVWdOCKXXEzrFmazF3ab3IiWjD9/V9U2
YvsKzFlYVw22NRC+Ps4DcvXmiQyRv7G8lNpDLVmKybk6G48wx5OAJmeTv+dMROnXtnHTL2TytCer
zYc3Ztuh3bSVEHzXxDiQAyMFXxhspwdsAFTV007abWjMidoT/wNu+Ia2VDbbpkPcfuV41CoeRafZ
5CQmoog1ltUp51KDLZgSGSysEXtqGy3QBKzUWtNivAyhyQOnquwC8ERV1j3dLkDgH40psp4Bu77Q
m4ghI+lGNH60bnPveMq9OnZiBJGk+VaaMdhAn7Jl0pfS3IBtQ9SvRjXel2EnLnlhYqhBoSiMG9VW
GFwkRsKd11TWayPH12gcqTWW0EmMwEgQXdbDoMtu1VNZ098A/DUu82R090VaQTihJGWMrsY4hC2m
UpFP87QvLFe6EPPZ7pDeqSBW3kV4mfGPNv2XvGl8vxZC9X/Xpu9AUS0tV1/+w5r2xy/8ZU0TEGIX
5BRi5hIIX7BTv6xp+ifIDNzBGaAIPhFX//dUZTJV+Y6nM+r8lLX/rVH7n0DNok4bngEne1G1/waR
yvxAlP4JYeouMXrX0E2BOQ0G1p+nqpxL1lzUOoZzt8ymgNmGj7idL6VhIVU5AC9Sw1qMAGCWFaAQ
f2V2bXtgQzT07dzgLVrHua6RPuxkbgcxpnyNC1/UB63/XqNK3Kola4nQrAciQctYzQU4S162XQfL
fhLB7ORkAjQL79sGIzHUHzQTVCmqgefdojAgoE28ZZfkJyY7nW1jnp9CUyMYKnIIS+1HXJR3V/MQ
ZUuIVP8IlBrjki39iJlmH5HT6iN+ypCUBQQlsCLF5T5x5+Q7kfXoXS3J1ZFf82pPVdqjopNsjT9C
ruTjCbxSZ0q5QL/kYKslEUv/bH4alpRsUsXyZliSs8aSoQ11VrVVtSRrmfRwQrswvtAJSN6OSwZX
W9K4Oao+2lMdEsRc0rpey48ZyCERXsKf+rF0MBeULglfc8n6mj4/eY6qxlHNfnEnl0wwd9Diqi85
4XRJDMcf4WF0svLIPYJ39ZItzlTsbk3AB/gEvOKGm1ukb2CRI8S10FBhH9n6CwlAee4JLnd2JB8M
8H/ezmtDgs2mlkb1qljyzmXbW89Yccxtyi13V0ARIBg9h+ENmFBwUZaOoF4RALXtobun3MADOeOE
9tGiQeoHb8ZyIwrj3h3uFrB40CnR7Bh87gSeiWqZDawLklP/tqirT21hjbdDl9prvwDg2nlyDbIK
Olcsi51VjvmR/uHwjKm5vNLHIW5ACL4kSLkBXMosILI7bUvg6Q9TbzcbR7OLvaIVQ68Muc5oHLnn
sq3f9lrnBuEo1CFyKuALlrcpBF7zuMcdGAIOSsgaVeE+9UN7MVZmPzBCvhuhr215X4UVoIDcuOdD
jotwHBvaaIyC4d2nZQr0MDVfpiCRYV8rPm1rghMnsKDxqvAaBy9d9zoX1NHNo6ttYxM3jz1hqVId
g1LUw4w1eiOB6Rtrr6xY0aHOY5yUeY0pi6LKo+t11Jxr8bRpeS2sc9HGF2to+NzwsVWr0cFHVk8w
ZvsyToJUF4zetUPYxjNsqqKVtFdDlIgKSI0opsh48sJ8TLZYARQmEduYhdMHqYqj2LtXzkhn3HrS
fK9/MM3MVg+c7NnXVtCwYuPZoFEv3eh2mpwcDJ5X6cVh/DKKGf9Ej0fT2pZ+BQ4hd5KJ//8huYBq
MV98tHl9lacGeniLYx/wrlFp9itE0jI9qCXnucq5tPCnSeGulbuWsvPhYUgSoaBZJD1yWRRpqXXB
fDakb1km27nEkvJhWIkX88pUO/4cDB+eFj5mUfRWGElE82tsMAZnWlXw8fxwwozTbLDUGR8eGU9N
LpU1xD28TVPAm4r2k/TEW1+VSr67mW9kzhs/I59XfN7L6pjI0uJ+UIZslfyLE2YHAHAAmeCc9jJ8
LAG5MWM2LL1rU7acREyNQp9/lI+/onwAZTf+Xxf5Q9XL+H/+b0jzj1/465KM/CE8eqChudsgtpdr
7b8uyXRl8Kq1+GYBY/g9Jy1IYgri0B6lFaQe3X8fk4X5SXjLi9qxCEt/UCX/zovaWuSN317UFNPy
2td13tFMDERJF+zMbx5yHx+KDMNGOwlhDFeUmmIzkyY6FPmcbdy677AmDea9lTvDjpY3rFLD5B88
A8dvlFXqcWJXZSlgSjYa6ZGY1AcbTGJargFHAw2mbGiTyeg+qi04qHJgYcDPJUT5rPrsTplCkm+J
EHsRUoFU8vBnzqUHsViAsSJjym5Ebj7IkhKjujYJJVMzcxFq6B6RLWLCStAYYDDl33QNXcCznhht
f1g1t1soN9fJn+R9CoR51yhblCsr7Yv7JJ37I+lAiMoul/PVSLHVDtWSJ1pOedUEe+ZQRCNrTTpL
GLu4E2XXW2tIVLMD/0PXL9DYzHGlcHQFwzgCnndH4FiUMlIVNeutvtFrEXKGauyz3np79q37Wge+
ZkH7uKF69VSGYxGkoO8WCznNRDHsyKbxwq3U62LNB6baeCXusYZuxRUo3DU3MCxAOFRPsxTZ1rU1
F22Iw1pYhZAdhFtvRzNiTBlLiKXMBbTFZ/n80GBSDtQUP/tcH59UYTuHUeC4Lo2KEq2u8VGrrSq8
1O1ExRRwsqRl6gKjrZ+GMrTmBwA6GQHxRFWe9p7lI2SxFW3h2sy7q0uRCUpKgNdk5wTWLZoF5Qqv
Ae3qVuld/MiHm4EvjudXuwBLdgVz3p6aFprKipJaI1QH93YsSnmvuVKXiEEajpuVN3fWsJJRYp8x
HcGbMKgp2WjZrMHkG/wCWCgwxos2IeNo9IqPYCZ2rJbY/GnJ/RmqyX5mbPgHLYmb+mf+BnandEjj
LMmc9mdKx++qZAnttLJqU3UNKXLZlU3luRE8w3kY1NYPeeDOOzHXrUQn/+gyUh/FRtrw0XJEDVaO
Z9mMmADNrf5HIVL2sx9JJbSaN1viVFQnGUuLEqCd8YpviqaP6aNmCcMolUvZ0r6EcEUEWes7Spmw
imnP8UdVkzkvtU3SocEJIAxHx9Jvvtlz1LBR41+4Lzlf0Ffs2kTBUoxZz+HPYqh0Mo11wU4NGFI5
A6aypUYKECG7O6XtJQOwEe8xo2sb7tKUT5Hfmx7aj0oqLinjS/ZRVEWBtPW5iWmvypceq2ZptHKW
bis50HLlxEvhFb8BpAG9W6DK9GGNSzNWsnRkOV1bPqNuUJzlNkuJFgcGZl62GHBES8tWvPRtebVL
9Zb9UcMVSap1YD7JGb8nPV3EPKjsSm2L+i7jA7Std/Ke4pXyrll6vtxGwIwc7Fs/HaLH8KMN7KMY
rFk6wv55If6lFyIvNt5D/311ffw+ful+vwRYP3/Frzeh9cnWARmikNP2+JOV9q83oUNoyqRWfSFt
Lfvsv3ZWi/cnvU0wBBz6QTFp8YL64xJg2p+85Z3Kcqb/ATn4G69ClEo249/fhbQQ2sKEWmCCa8bG
ZS48g9/ehYhH2kBhgX5QCOYvgybcFTDUdw/P+IWQEE4IDR/uWFTZvau8m66rh1dnSJsHokcPjd52
xx4dmmrGhSVZ9dphCi0n3A1VGt8Bd9W+9O7ST+FUWAOFF7pogDaC6F3p2pN1FSLJzAIzRG64B5zV
nnmBv6RXT12Ozxi/fjZX1o7wPMM6ThPdBfeBpjSSF/EHWYhVGAIv287047rDqlZt2zzlXimZIN2y
yI0jsWCH4kjMTnLjxrrotuQ9zPooRZTkCEDUKIJmxtk+8eQp6Do/4rPHPDFFHceNuTIqBHoRjmxx
pkuRNguWTRFANiVu+giIVWNuNdxsaIK4sqsvaRl63yIMvG4AbWvsYBIBMxmctdct8FC8NPRISn4L
3S4bK/Pk6da8ZMV9wKSpgXlMIUR124FuimEzV+nkBV6V7qlor9/GMiGqkZeWBOs/ehtFvcnbNLA7
eFYU016ZPERY7PnL6tObxiyrPUn857TC4JRiZlsRMIHuoCL6Dpsiil+w6AJenbiAuN54U4n2FOMz
eumioiTI3d1Z2DUR6AefnG3kvMsxVLiGFZEKu1uTr15no3WIxux5HABNTKSYqSAXXyOCxBsrzPoH
oDDgZ6jL2kFKftYsojC2SxVB57JIe2a5w+93P8zJM6rFj4rSzNPcVRBvs+gCPNfFUybfcJgei6Eq
95lM8JEnVoDmbK461pFTzXSxbZv5Lo4AlWVm9lzrWkI7mVbhVB2+c/N1oI7N4Z3yMXQhj2I/73sS
YnAYsqnPdmIQH9GPWxNtIxgG3F4RXg4CeUN8Dvu8vfGkMjeuLfQDdr2EopDZXvVaBNd7uUvhDhl2
Ber9Vy9ucO7Qj7ypG1tj8psIpaXR99AKq1tbo1tZJuMDAn6+Y9YBrpnUyb7MsFrRBOKsrGrCzAvP
jWS0LQ48F+Jt25r+NipsAUtC83eDo75TQl4cZCxZqXl2rJCGEiorxuRrxYV+PdhlQV08VgIwFR0c
KTJuDE9LaEMD76APOeUQ/8vemSzHjWRd+lXaeo8ywDG3WW8iECOD8yRyA6NECTPgmN3x9P2BWfVb
ZlZ1WtW+dpIyyYhAAO7X7z3nO322CYR6stza3BBG/2KU8Qk2Ahk1vWSEMRivLkn3G7tQ+Tlt3XBr
SCf7ZSN3eSejgJpkYKuFiAwvtIUVMWqzuEA4GK88b+CJx+bcIs9cDLTNHu7/KeCUDJ8gMBMGDRMe
FF0pg5wCc3zQ1jT7j6VTsFuaoqrXLLhs9aJ7e7thm40Bq/cUD2P+1GPFRBNjYbgiUFyc65GsMpQX
A6/GjYVWK+Y4OZatvTXjabojbcyiDcxtkYQTcxGiXPRnK1lUdwlWwvM4ZPURR7ieEdJwaxHLoj1T
bVveLTkY/Tz8stqWaIMEstneU+OY/mL/DnnW5rBlMzdbOd+Q5NfjHOBuoap0wIxZEzaetA6rA8pM
ycTFwIImqDragqGDzr2DnzasEgpoXmMmCAJsBnsEPiRIIVp7h5yqPNBryTYiWL4pDLAv+I/UTZkb
pIgUr2LJcPiURQO4ZDgPRuvc5KYoIrBpOWy57JP09y7KhMxeqi5H0YP8O7sWVKF0CcfFjuiqWHdt
FT+jzCpQFoR2eJFO2ZytEDGtb0+XCR3Wg2OHxmOB/ov5k5tx6CHVCP4y7MwxSXmMEdGJHTHtaq9L
bV57TClxqQ49Df1hYCCUNjt+T71vDFODjuepRSXn3cNftPdx65LJ25ZAQbDfo13NKPn642wxmSFH
BqlDGyzBRsdefT/b+q0eG/foTFX4oxP9vQ9qdqYpinHCDoZv3pegwqTeFvZ0YqoSoGi1bHCblhx+
xbSWdrkxGFf0rlLsqkg4anMBwLOq9HUSrEoQi/Ug0DcZ6prbxTCna52FjIf1CO6qRsuheqrUyRf4
IhwB9yR01MacRbAFgDxupNUdtIHXN7CH63Bk1Vps7ENImbkTB1WfmNS4uOgYQifW/DAGmBCKoCl2
zap/4bOFx1apg6Hb8NSZU4zbRBEV4IXVD71qaUzDHrbjqq8Bfkyb6kt0A2kM20CWw44JaDRzWAyj
fmhP9FnRGRvyl2r95yrzm90SIhwyewmpQxOAbDgcsdJapXtcmepsFO3nCqIrcacguixLABpuuy2F
X98KKhMUdnyxtanz/bzqiJZVUWSs2qJWEiWIZhnUZEKblakXEbMFFAFRFax3rfe+rBqlelUrpcXw
LpqiuHJlTC+O8NhNbM8a2VtuXbgHesw1iJ3movg1emW4V3J5T+TKX/ySRTEAjK/xE8diM+Us/bi1
vsMgmmG2DN1dXIh4m67KqtkJJjZ3+t+Mqd4QFf2SYfvTGbJyX7oUDJNyXqtuTMnl6duXMuBXLR0a
YvxTw69udARW5xw9L4soGgVkXgS75PehaOTJ/BKAFQOXAV3YWMVmxGIKcgcowmugiXRxBvsxy6Aw
TgkFf64C1nUvK7+LVXRWrfKzETDTPp98XDQMKPd9vlQXYQnc3XpxtpOtv/cp9qmJLshmDnkPc1oU
OxOc40tvigXbMEN/dtOV1JP6owJ7WEje/jQU+RuPfTFcD3MdPLW+y8/i+X7sxvhE3vC8NcowuR/B
O9y5Q5y/wYp5dD1v3iLCvHFE0x/tMUgw16a53MHS5UKnWeo8h24Bf415HwLHYOcssSeYTPj4k8dp
RtG5igszb4LTkTTi061V7Uaa73kjpNXcTtbCCJqW7NFXbvA+F735NiJqzGU83C6mjRF/goF5zOVg
37qVN+2sJVc1K6ukYQI9aRuKiV5HjBFdSbN6aIPQfZg1Cr4tq6ZBiSGk2LpggH71nY2FkQc14Tv1
TeQM2u+8g5SWyyODHbw5dn1IijNiTi9iLvkocT5uOXtfCA/Mv5GUbX4nz/hczmmM0KGBztIm9icI
Dfex9jLxAx0uinY6ubg/DUYvJ/kles2KlPGGcrX6Ya7yWPkllF0ls/EqnqXjXB7C2rvDVHCFJXXw
o4ntQB0tY8m5nb3J/4wTv9qmovdvw8HNXoFaOdfWmLkRSvJy53LU38pGLmXEsLfaNYPdPHS2gyFH
cyluVCECqJgxrnx/kCMKti4AYEQcApLjVXycWB3G61WUvAYB7CTv6zDQyDnkQOqrQwuh6JXVrHhl
ixu/lYBHH0kJiY9m7mcn052peOPWO7f1hGYmM/oYW5k3ly+JgKx0NRm6giWQducQhBlNfHPGN8zh
+Qy6edqmlbKKjXJqGaH7hzhqouMemPS/mrgLP105T8egb2jm5/lw6yRp99zYblfw/DUkyNo094vK
pXdNdbW8hN1QNTnHh35G0c0Ku+WcREreEkp7ZQtIPe1wCg7FFe3FiiSOVfA+x8HifUuKVQw/BYqd
NRidkAexQzIPTZWGkVM4Hvz9In2b/JmJW+OPj+VSa0j6aW1c0x3L3mJs73syWEBMVIsqT0jjzQjX
ZBJsHIcUqk2/6v7NWGFP53894n9V564KH3HQQcKp2/F7vToI8P3ne29Ykqvuy2PwZTcYqql6wryc
bmzTF4d59SXkq0OBFLQ0ahKMgNJYSujSnXT38+psKB236yJ3oQuWTzSJptwCk1sveJ1FXh9HXyV3
Qtqxfgj8vGtuVZLSXAgTZbZege4Hb3j2Wck01FiBx9+4jZSb2YpxLPx2dh6bvyMekVuQiNAzuEmr
cAP+ACBkqRwDlBycRBwndQe4IWUdVQEKcCBg9nFIPfeVkL1qjOBRSv/IfExa35nSxpFJMEFyyaY1
t51buMt3mEpnRDJEh9MM8gnvSUkfvGCDkceRIcqDagfOAlZrHBYX9dY0aJhhcydPHfdkNA52dpE5
pONYjP6vCvnDD7OGsrzp8EUCVqrkU1+EcfZmWQ4KJyecr9EPYB3ul2VNQA+Cn7SmkqNHlDl+uiE1
ti3hIy9MS8xd5rE67xhWFvuezIcPk8L6aiZYA39nScCtNA8Nv/a8iHa4lzKT31LlVA/zbLnnRWbz
VqA5itzUYhJkpZW9Swok+8yuqA7aoj+oAnVNhwLnxnFawlJ4j889VeRuUAqWd23lu4S9juIc4b8S
3bAbS/9kyHqKGg7uDzQLw31XmOLDRc9xJJtSboiOw++5guB8pqmHLAE80DXuKnGpPL7ePp2/lyGe
GcT5t7ZKw09UfrcT74RuoCm2Ugh9bK0SINo4JpeCI62ib+XMO+6bdi9D5e5aosAAXpMmvcHDgKc0
xrMblmzjMQC2d5rYktg5vzoaWWwjGmYnqWcs0hCQhh62qKER+dr2vokdpNShb9wO9qIf5ExwmYLr
rIoRogUyNiAqs1HuCCtLf0rpOddxnGUstG1yxFzPs9uz8I8SMnRJHt3SlQjK6biz6cz6HiZUeDOp
pNjldeYdCy8jqxEF0MbsGyZNpnUXBBWiu75XRI2u9gO/zjEnQNmisGuDmwKJy5YEhmJnlbGzyZlH
vn3lidhzX1fbKkurN0P2b5hIoAIQO+K4yjI3jZw+TQjux4DI5pOuwKFaHDzXqIphhOnC2Ewz0QRF
kXjgkcsPQPzpbuLb2ohafcPzf5UmxEUu7SewpG99znihFExSd8Q6Fs1G2fYOxQPUqywkRjPryXnB
MbSpEvLiqJlhFa/JdSXBcOx5KH3aC1r/mrul9w+WWfhwlUmwKJOkuKP/YJrR6GBL203SnG76gXo7
NzF/tmv7RwW9PIVtW4KXn5Zjkgfmz7nmiJYDOD8CXYVWbbQC7Tj95kJ2P4ZUDWe/ygiJCQr/TF8r
SlMtaXV6LRuwUZxxl08kMKXJPsna75zXKMV0nenIWfLqVI9yIvB76vUrkod+Q7/n2rar+IVS6inD
2b31obZdpZ5N/JZaKBwBY8QwKnG9jUYX1dP4Hlrt9WxpIv1y8VIbLHn5hCpKel2wnV07eEVOVW1s
4gWQbQYT4TGx+7Q0hQvbrBBXtU4vmVG/DdLvwUmmj52HHJWVdD9rqqM6kfVj2og3IlHKkz3VzmeP
oyMykw7BnFG9KD+wf0lZMS5I6gDxE10Pim8lQcsvHtZ6PTDjaZLcigYZxO8TPvVpg++YDMRQzw8t
npgGaWAc03Ya5hnvu6MZ1FSVxRlHIcCHKP5Qs2ANG2m7pOxAXEGzGXTpAI6BZ8AzCwCeNJHnJUsU
R5044quS/nWRu/IWlBlNAouh7UYsBQRMT2DA2k1BafW70UzljUDecuIP/KeiDn6JRDw4ecPiEWTp
OZRmcdYum6tlzz/iQhJAVhhFslPeiHEPsz+qF3VeMr/gUbdeOrakbWlhiRvF2guUdbIl6RZSneVN
6zNBlbdKV4VLJZz0giXBU900HxEmHv2pfYf5c0b9S+pJJs1TkRjXcdhT65QIEjCYnKWFFXS2C3/n
F155li7tP1T//Ra+EVBGTnHb2GkvXTLdh3n/acJniEDBuLtQ1fetg5Kfxox/qh3sUb4xpAfOLjQQ
l8q4ZVj3yrimvwLCBHmv87JtUtrkVZoy2WVNZR1VzuGsc8f+BBXZpHMxwGso3E85x+H9CB78mMdY
IdJGvxeJRedsAMXEfIfYxMH+HruT9TgHbhF5Cq/VFkPk/NPt/emRtQ/bggef2Tfb8dy1NKMQ85Iq
ZzjXZRcY9FmIVdh1ZlEAvqmvnaFEQ7rYzhiJbA7HnZ9Ylb/JzbQ4rzm9Vrg0+yLT8oOo+ObNZQa7
hg0vyw/GkLFaSRHGR4MK99Y3S+OYs+F1uPl8BSQi7xhJcURCmJWnEQSNc2cg1rYrrb9TZ/FoJRA+
s9wKbpvZjpHopeMPI/N+JR0ilE0IZRnOZxDeL4oRoZv5c72VmTmTbuaOd0KkznLTqaCRm9mvmgNd
0Ar71kBqDcYxshNQUvmRV2QqkiKrySlD3ITNjvGpY8bGjZV1LrIgNoMjufZPOnGfqRDcx5ZI5H3S
6uHIc6B3XteDrg+DlzkAXyfTWjwmZim3fWrfBlYff1SqNojEiAMkJoLgtpJDunE1o3y0L8R89Jt2
mNIraohB7cE7Ntsuz7zx7NSsPxuPKWZOduys1iYRYteZXhg1TYUgpeZwQ3k3N0C10fN0L5102itm
nwEmNMKJTexj9Pi0zOOtZl14Q/wa2jdz5ppPaKAtLwracQGHRWYAj3FM04gGNVFJNUxhe5TjxV+d
esSNzdiL2jrD5CNlF7FhIY3sxoSKCaXKxhLDSuIY1kqIVeatKjz/HcFLwKM95sNRBkjuYRu2FK2B
gx8nWdFjjPPVoztKkrBrs5AeyXlmwDdhhC+l6JNPN8XzF9VJzCiPnpp+gDmiiH7gQdst7erk8nsO
3kqwRVOCVjKabPkLfU69Y0RwT9pAvlmQwZxl4Q2Q1EbAiVnc3qtkEq/5Op+OoPegB+pc665vG7TZ
ZTsFD73bsZ+yljV3JUbbVwNV3NnGQDBuKjKMrjttDK8F8Rs3YHsJN5AkzXB47e37HoL0Q0iSGhQw
REhXhpGK75pY9fPQBxPKHJtmqBIjT2lTs6xuKjfAQBT0KeZhwq55KGeHHWskM6vf2F2Y5Dd0+FfV
PlSi8iq3hHZRlc0u33QFc27okjxSRX+3JD0pTAQhCSwEjXoyFz855/A6yFhJ9a8SuepbbPUUaotH
SBOdju4mDcMs2SR51r6OntvsZ4NdN2kcNjNuqYjDTrYzkz4/SGPGVUFr9KqLlX+aZnPYgaMuLtJC
gUllb5mXBmj6M7iWAcauyqooNWZnC6MtZjkZjHtZtPLGJbTxWGGD3/XTIg9zj+fclgV3idHNw3WA
1PEb3Vtwec0sn0zqu0vXtPN+HKj+aWf6dGmM9EGniPWCMEFAzCwDfElfXY9D+MOYLPL3rArjbOoO
kYFg6DqceDTsXKQAI+xTk1rBHYZ/dZq1O509w19gXhF/6wC54aYJQdhCkT/3aThe430rLkC6vpMR
QuZ2rLEdBvoj0RWiZQfnSBzktBUtYE1R2+kXLN/x3seBspMCgbTBjX5IJ4jVE3KAU9E39GyaotYC
yN8CI0ZZkQf7kBF/Qy1rLt1bVhK4y1FhOeKm8Ei+svrxLvAb+sBWWBLO7IqpfFAuejGdstmADmlA
a6GnusB1iWaX8Q09VhQRukn3VhEsm7BZbtxi4d/N+L63lb6dh5o+8FS8hL34Zics1qigdhm88IhO
yUdY47MIEwYeM9qyqDdKMyLAvNkLq3COs1MhCcwflkByVCAwAJQvtvgkWW6x2JIVk7evsm/zO7SR
ZG8KxNztcJjA8rwbijGIwHlnQ3zcmwsVsmqN7IA4DyBhMH5UYd7eQ3m6HxtR6o3ZBGzt1noQTEvj
luhXjW5TpKcWsffFmYxPx/DH6y/HQsf6v8kYg9HoCZ1vwwwBKKnUhYG6OnVl+/rfsfW/NbZ20EH/
1dj6efhI/zC1/u0H/j61hrZBmIWJSc30UErZa8LXP6bW1qrfMgWWRfPLwMZo+h/+NfE3JFWIqX+n
3LL9Fbxv2qvIyvUZdLv/icT6S0H9e+FWAPHTNm2CN9ZJNRrjPw6rm3ZFJOhAX4eMFRcaGbPUel95
c/gCOMw+FQrbPj3YRF4xluk/La2zgyLe9E63dXfssKpfCVZdVL5juKsySz2kWrt3rLI9+aoNus0Y
x4+NzoWzTlV5Tjyj0dGq5ugSTkHoPFMphXCzgDqziifzxCZslrFxG1bMKM6Iaeg0bgWe5QBBlq+z
8Th7LsaMU+KjQo1PMTba/Bz6QTs9yomL/GjUjU9nzklJi0nyGSo119KhIikoykxelm1eMiNMKpG0
mwR09fDQVU61HcnMuImrKqWNx0K2nVFLPtUVCToLjpkjH6qJymU0vsPwy55Iw6BAwEySEwCLp0bR
pVzwHe3TJh4/Qguza9dX5BBlK+7HIxN4GzYTfMdtqBZf1OccY5sLsBvroBK7eTan9kpQJNfWSvNW
N2lSTMYJYjfN4QJZj340oAou9MqTIl8nLdIV/kFgfBtxvprN0B4tM4mtNaSQAXqhHvD2Zt21xOAF
RJUtV4hqOv13Rfi3VgSsnkg//v9ClpefHZLy4Q+Lwm8/8/dFwbf+5vhIM1fQ728mi/9ZFHwbcpCD
a9VzfpNn/s5+4bIo8EWhjlixQX9SdeKPhV3I7hNYaJz9/2RtWM0Vv1saWJBwgIQ+75AXWVUzf1wa
0EKPS9YE7jEI6LBVaRqAL2ztze+uyd1vv+9/cXC+a7J66P/v/0aT8/tXcQLPsvmMrHx2yCK0Ipd/
r5aJx6kVNvG+xzGva2sDLo+WFm609zX8667yfPtULi3MIDKc5G8arB/q/yQ/m3/x2uv39U8vDgYk
QFCEtZiL/ccXT72yVHZBwkXihA1qyK6f6fRbvK5rFg+UnM1HwtqEPbRm4tovOvupDORunHs8Oyo7
CxjLmGeHgYP+1m6N9jwW5LL2Qb6eekqo6IPu4LFSJFyPvR8/VF45R399Af/lh/BZvC3oQS430p+u
oNmBiyNHkLHnwiqinGbZV0blnDgS6ucW9fk2tgqfqqwitw5bsnzjKBuQKp6sVtksVBgQhbpr6NvS
GlqyQxgyeJ+IUj9hoC0Y8s7WU5WNA5i3ZUBBVNXZ4a8/AwKwf/oeaHWGuD8DuFd/dk/3jj2O2p9D
YHRyhsNM5CvGO31YiW5//Urrfva7m/rrdmMTttF7Eev0Txn39Ab6ddQZHic7MRHOt3x5XtCeu8Fu
702XWIu/fr0/PURfrxdC8QbZ5awj6vUO/J0YTFh9XYM94fWSrLtnRSGseEzCy1+/yr+4fg4mUPJ7
AjuguviT+zzsWC7IrQ6OnZgzBNb5L2mH2bHog6e/fqFVQvfn6+cKlKGEOrIu/NOikCco72buwaNY
6NQtfi92acg9ozVfnK5wTdKVx0EE+6l4QEoVXCR45cjJgYwSTb5cVa7b3nfaw3LhTYRpSQutN1ge
giyTUhI7Wtb6kHFvPk8JtK2tvZgOXIZ8XgjmTHgRElTIpgogQfTC619nb8mOf/0h7a8U1D/cJUjU
LKAxvvA55YQuJdnvv7VYAFpOl04dZ2AiNIEbtCYJmBia18W+KXraSHbzizw9Y83KRrys/fxYVmsW
AyqJPU1bEiCKDLUL3ouoxeD7amG4v3FD7UB9rqpXBvq7zprFoxVWLTDquWRqwXHsSZhFuE+XrAaK
lqrnNKkFfYBMH+CWWchS31nOiqM3uC7wa+GCI2mowJC7UZ3EnIAJ1z7iKtYgW7JqRwVkHXq7CZ5g
wuSn3KCTWFst0mg0MT9Sy4WohPXr5MhlupWlNbebafGdCzagkpIC7oqcBIdZByu7N3rM5QcLMFcB
Ru0FZuy2bNEe0Oozbl2gYJ8a6hgDiXRgKjPYBzd2OMvnHkiXhSZHxJnTgS1nm084AqpXEoWKX9JK
G7SHZqiZT3cpIKG5WQvHOlXf/KAuIr8S3dENw/KU61xdljb0bj2Iw9EQZGv+WpXNtzTx2+809t0P
s+13GMjx/cXFT4M54jVKSAOuSJbsDL87U4HyrsHegdIKT2oy6psmlvFGKNwznPPpFxsEl9B3uqzX
M2rKHD10GGAbbKAiWZX95qbkRDoqBQpQVNUFo7R+Nspi4KQKBPbGGg3YRXqVF5vsLzS/ZvsgmjA4
jRiTPzogWneANnuELJSi29bv7afC2cO9446YymIztrb90bQdrcVUGJHNGLDarGe9Z1pTsCgLACtT
rIiWVU1ynPW4T1P7XsSQNlnbptNQImvQhhqCTZeKTwKjq4h2u7zXXXmdxW66BY9Kun1Swg1gtAWz
aSAizqRZJDB7m4nDXCZUySNqu+s48d5Tpc1jOgzmQ2wtepd33ivzHIRMdU3/ts+3Ru6FLwNQcLC1
HQoUNc5A8Ypw00yL2lYmgOIxbw301wg9ffoYLFEY5K3qi0zTqCsDaOCBgUuNjyuIGQClmjej4j0Y
C2ebFmsibGe2EzcXAreIbYg8nCTwalxgGfrExBOHru+NK3dpGqD1ZDl1aAg+IM6a92PW+wjdtRuA
6hK5vF2YFrJM9RbODW05J+Q75dGyM/PoNzwunkEWVEESE538EVY7LdEU/vmGDmy8JTu+/tFNTvIt
JwTn0/N7/c2euvlc0Xg8FVNIChlBSBdYO/LQDgWt2dicTiNK1FtDM8MbS41cguAcv7dOdRb6SxtZ
rVftKjOpgCou6tmZzHpPAl96AvMtd4jJYIVrVJahPWYHy2vrS8YsjM4hnUe34a95PZJiw6ms/Rol
RF4z6oPhBbRXe7PYx/mkAYZ2c3NDiGAZxUyltsuk0Ss2aN0kmKQoS9g5rCUONlC45Y4Zkdjxibuz
72EsmTtM+CI1NbYRs39FBOXcCh7UG53RSo9g+6NYNpFX/bRygnEgh9DIyfPuR8rcnFDbzH9J6eVd
ate3ngyT+oJxagpdZKY6mSj5MJFDkE4wQERxqdoWbx4RhArM8kOZOO23PLeLqDCXOcoM6kLDlfpQ
FpZ9wqkJuhcU2Esz9OWppZf4uRipSWCOw9rT8SFbSfnllU18XpBCH7W25Y2dLvHZ7zt2rhkD8pZs
vAKZCqH2YTfxyaFB3q7RZJE72mLXDgsEE9LnbhdfMkFjGM7PiLDsXxMGCtuxs3knxUjY8jQNfCSD
cPfNgO8DbgkDoh0eI/fWYmFgAt3T+BnEgiDEK7ehP8ZnahUXXIQXIu4su/Pkcb9aNr1LauDpJZs6
1vVGwIrH8Q0O0HUIbgDpcYCK6F4x2jceNC+QRtArKC9i1AZwb1P3fY5dplKxlw4PwDv4E/LWh84U
7RpibX1D7UwqDlFJTISaQ58LOoLUi/aVq0xgaCwKFrZaAm1bphGocU9VgUVwKvN039hxumvq8YnZ
CTDFYQAsX8xArTPzrotruCsMI6dDJyedHrj8fvGjc4I2vXAgbkFZaOZsaPngt4EPNqPOJmnrEqIJ
kaysUIJX4KWT3qDqVNXy3wPrvwUNsAlTpTz9iwPrv8qy+e2H/nFidf8mHMJaPSwOX7wAytl/AAPA
0/pw9p3Q5/C55tz/TxvLDv/GgRQ3BG0rz6N6xBHxd/MFvgx+GwUY9WQgBCDM/+TE6ltAEP5YnvLy
DND4lbwL/BxrOf67cjuYvKaB9mxxZkUVScRUAxjJDF0eO92SS2bjJ4rfdU3UzGYkXuOZtS7ZOsSd
XWVpMt7YDVGKrAD23vVjK951vhvcpZruV+fV5VNTk9tHbllwauPhKWYXDrZ6bD9MWvldFqGPSZ6h
htYvYqBDJquZfWYSRvfpxjUROCmFv6OV+1GbkGWZ3iAzsCVV32Y9PbwMXmP8LJSvntnwKvUz9Dme
5+cMesYNI61dRwhekKj8ijQLGRy8Ka6fZtshf5Gh0ujcjANdMlbpxngyHBdUwZLW006iqcIwhQas
rzISHX1CaG6sTqF/K9KA7IYyINaOEyyXpRHiaKk5gcVroXMovLUXx/F8Fwcz4FerhRFD+NV3p1rq
KzYMzNjB4kRu5xTfuryvd64VO5R5LIklitQXIXL9UIHdp8Ls2bsaWck7JNmmTwBE6pzo4hlvLNts
4XjUn1OzTyHCwdYj+ooouxcQ3xDAfU+BbVm6Bd2aymOz3cdhUmZbqslB3LaZvbR7A5rYU9cGzsdI
34/RYTnLNydxggunTutJMULlKrPYJUwHQ+spLGjVbLTgaJtkA5tpKVdZ3EC8LVFDUMRvettG6+EP
PUNKm+QQ5G+cHplYpWhJoQq2dbGfkRtfkSwA0fLrjyWGchALqCK8TTty8tvqtOJnXFsX/kXWnL2J
O6hwZg7IL3KIKNn2i5UzTM7qQSfEBYSLcsMXBM32uMVUG75QUOLh74KpIXikc6wnYbl8jGqcssPs
NzgK4QID3wHO/CFV2fYHh7wQeo+qX65CVHd8zsrikJBYtHJz7IcA9teLgqIQzvhQLFD/0RvzBmZQ
nwlTbqyPYJ1i+QYEFlxlEk/AIl3d2XkUKB/0IZMZT9zEUznH+36ITdIR5ZQxDUFl+Em+AkAe0K6o
+tX6a1Oq2fJQIklst9D/pp4UFBRLEDKCml+vvPXDB/QWls0icJtuu1nxL0tL88fxaGUoqu2JgSYd
IKYrxtYxJB8iHoV5FxB+ePl6Rc8fiUiYDI+tuLS4N9tphZzlcxK/zEiYgi0WamxEziym5UCh6nyY
1OHB1klUc+WZnXxrYWCRROCqjhCB3HXuk5yudmGvaKvMzrp+F3ujbW9bkfH7E7vkY2kqv0uKMvKV
SZo2Xr7eZUCXODmWmhy5LT5a3qwrPe4yA6TKTdgREwVMswfs3Hsz3zPemnZ5HGZmWvumXL9SgQKf
a5KvktSBMFTAqH1zpbuGv4c6A2LLFJC8aKPh8F00kDAwO9PM8MnyosbO2+7oVKZFCFYry1/o8rgj
c89Y7ylr1ZUmrhFUhwbdMUQlq1LjNpWF2iq/GOZoCClP+sWbH8w5UHdTruWbzZ2GxI5siYD7tK6s
TeiEpI8EnEikG2iQR0aL8ktgOB2rGvWz7np4cKYfX+WhDl/4MtEa2hRbD3mqsWSWXS/fmJv3jA5z
oYDEhviq0GruF3A0uNISl9p96H/khk1uR8mm81KGpXoMPJTDvui4sUUHv2iDhdy4ECRu8OlQy9u4
zACUbYcZLn/khjWSFS4Z8wfFUR9fROj/aMnUgoRRN4G9YyQBskn0hXNKktw52fV6fbVK45eOrJGL
N7Yw8HxRzbeoEJ0dGG3BaXKw541oYwbgFS24k61W7nUZpClx2zq5r5nfPZQT4KnNVJREjvgc554Z
ShJESzn90/Er+xx3Q3bMSV/9LF1/eQmSUfl7UOT5pUUY89MGU/pEWqM+yQonElwy7AyZ8Qx8tnvh
bN9HdVugjikJWzoAxc05xxrlxeIwy7+pem8Gld7Vibn8hMhGaCqh4P0V+A8/R/rv46iqlth+A5+M
HGemcEQi7lscVLvimmGBG7nzvFaQaqDwy+LFv7hJi2ud7BTXDVNntwQcWTdKt/rM+Du4oQn1YFWY
2iFuWDjNgRD21qX8imXi9Jue6O/SLSWzCeMK6U1tIa/nNdGpWLOd6qljNSHtqc7W4Ccm7ExpZzC2
w1cwFAYY+yILZqDPsbSblzktu8dydu5Sd2oftICGNSe9xSnV8h9rIhvgX3AKvm3XaCriHzjVJKn5
LRGzunJIsFoS4b2O+LAPhNM13cGd6ybk+ZClPKJmXh/8+ahkyFxIiru+T3D/oPB1dwgezcu8Jmnp
uB3Me9w5DVpSH+N73lmbPgcOj3iRvNddOZvomkGOzO+xVFW5RdtKcJf5FeIFLp9AL8Nyyh1FdrMN
lDk8CQyUb5lAbMVWSB7YuCaDVRwnT5Nnc1fPdv6u2N6vgK+PN8MaLIYq5lrSnUaNMivpQamPh0vv
wUKbaEo+6tBwrrTKrfvC8oZfEwDvd/0VZaa+Ys2g9BFxBp+kOCVlgYyo7b4RFRLfp6mFrW9NRwMd
xUh5gAJUYrmefK87j71t3Hbd4O36r4g17Vc/y2FWl3bJkGe4GgVjNkxvQADjKIFYdhfK0L2lNwAm
uPgKcjMxL974RlxcmzH2SqKtTOPeIRAv8p1x3nG5/M3keOqMzKF+pwONca+Rz/EozXNhdi8DW+IO
QaILAN18s8jozUl3uxjadb7NM/N9njndoe/qrV1sAJPsE45wNs2H69HvjsFIy6fwxYDK3uJ47TdS
gSpMB4dPSHQLGiq7jBIpRiQ02rjx1sQ8k4iBag6aoyit1xiZySYpPTQv/4+7M2tuWtna8F+huLeP
5qHqQNVHZkJCSAIc9o1LJEaSLUu2Bk+//ntakoMkJyHQVB3VUe2LHeIsSe3uNb7rXRpBOikkgToD
rqBSiEQXzmFrXBPW+bpLFwRxLGNgAYaox9B2MDxE0+b6J8c3rCsHKP5NkhqAxdN4mfA+AVxA2zUj
SpkMmKTgKOlF+GwpTA2MUxAKqpgkCFbJPHbz2eyGFj4GDU7EzEENosXDtRbBSzcX/ZkgSEyA4eBs
rmbrVD+Gj2Zzq4g5hptMV77CWoOCgm3/Ag20PA3XMGYf5jP3k54ry5N5XAT8qBnzc322XVwHJtNM
DjZihiJ8M4xTDMRkxULMWKRZh0BuZJ05+QRG7ykZXKWcygiN3ZegCEiYzMiGmCrzBvz10v+8pJsI
GNOa5pRFpr+3xLjHNePlwDEEDCQrLL6HHCoFuC9nCq1Wjl1YjJoRwyOX5RzJuRgpCUAJ6xgF9GnR
zhGdzOla+gKievBuCen7zWiS2MzmXowmJFjU1akzycJDCJiZlEDrlLJO1euAvrjsHYResH3RpHye
GBuDBE3A6KO1GKey0sRkFf5mfWGX81Zs9M39RAxhIdXJOJZyMksghrTMbXtx6qYug1vKES5imEsk
xrpsywkvZIitIwC3TNGOlzR6FU5xsZqr2uFow9hHiC2WDMpmZMxUDI/ZMp1H/4x9m17kcaQHywM4
uWZXkzzUD7KpmVzTb+Zb1+DOIUo2B65oXGIkI7OQjO9TVVP8YyCM4FWXCr7g1FKnH32MrL+M1h8A
cWZHdOu6jODJHMAxuAEXGvRNaN6N7v8HNDGdFVud5C3EjN98eNeut6PVBLItPzheTIsNEw5N83IR
B4uURNliAAGpCVAsifLztbrYnDhxuL5SzTy7DVYzkHKL87mzXR8uXG3xccY4jTsLbXmyzBfpe/gW
Riep73zBUVsdk5I5XNqp8YmUFd1z5nI6haNszdRRkEnblXoculs4q1dGCkKdWgE4t5lmba8LXZl/
X09njOlD5UV0rtOs/k6PgfDG+mj7YUoPMw2AtPFcDdzN9uOA9H5IJ0BoFt8B25CQ3sSQh6ZhYYy0
E/jf9MEZg/ROFoFuXydq9HWuR+vgPI4W9uiDHitevnLnF2vYMd6FDnvhbLoCX8fM4M30CHBnABYO
hmPlazjj/9IVfGbx6CoBH3RsUp1PBxGTzVdftwFNxoaeOr595WvzxRXW7yyfYUFXv6hpdOtergIt
MfgnnVKrakAg1A6MGU5Ox7iPX2unqXG20olEzTDQbrcbO7t3U/WXFb1uSQp2VB0iMY3asWLgKnQK
X1EApYlJV8BpDLn2Bzqs598yFLM3HeSwb2pJcQczn2Fc+kun0M9S6qmjzUHGjIHZBY1UEZqPg31E
rtNIP87SpXo5GzBZ632qqe4XBq65R8tpggNobOMRbtvMAoTsK7pLQG/k2xvNGoyYH7WeMt+qKHAz
6WfxEnO5ym8yqJez422uqivgzBa4mH+2xBNTQRZLwOaPTB1f3ycWYZoChU9bp2AabbJ7tkz8w9ku
4xsdGncmJCxExwLFzPk3ZQbR/wef2GggdKdCgEWy79MWyrjs2J0QOJw4fpKebvhg+tFI5qp1kgaq
tT7KVCf5VsbCM2uhXjbSN1f7tfVu8ZHCo2kZZGrocFdIznS+9CkeMtUG8NImWV8izRAyBRKrEeHa
8zcSgpr1svJG8D3iBoBc1bq7y0mJ4JhUmZzSMsJXPHdoFqMkw/fD2TO8LHSIrf1kTRCyxcr+ooy/
f3cKuo5Ls5PBUCPaNdt7ew4oxgZeTkviZK7dWqsV2exFuMF/jNLThDlFFkhimyBgsJoRtj3/6mpn
jpLhAh8wNMVxNdXW3b13X01MZmOOUqbVqHQrvVuu/MK4gMhbu40nGWEz4AdefmlskvOcJlwKLGlc
iA42347AHazVqkT7rxaqISspSu6SObz5fpB3fnx7m8z479/ibx4+0/6LtxfhXZpkyY/82U+djJNL
bzbOuh9qSebu9dMdernX+uGoRNJ8Ksbp5nqcFVG+o1YRn3zpL1+9LL0JlSl12qfTm183cCLGfguP
U/3NA0gPJJ6pa7alcGoJEn5mN1VV5Vdg8fUHJrUdRk/AcciB7WjkRd6zTm4aiuCYBwGsODoVc7B6
v5Pc7BxmdpkpSvzABDWDST26ULiN1CbTpNTQHC1Wl8Xs3s8ikKHfG6vxiLYQRe3GId67QecYpWs9
ms3X3MCZ0BBNzbFwvXB5Gbp0nd4/f6tS+7fuBdJDkMqCIXCZjqV0AAuQB6uRGRkquh66A+FYkBlR
LNr8HW26MP/JJmvfuQNH5+QKxVgtG2yx9uYmjN8DjVz4s3uQiw7UWhy2QHHtk1HqKycbJy7GoaPQ
J/mhSKFdNs4Va749izJ3MkrB61G/QlMlo9vNIj+eaKH5PgP9fDVhYjTsBZPRIs4PmC3owz2QUqHQ
ltaAou9qqbtEANFsEUxvcGH8ZUpFPGYs9SEPQQ2OnkZwHXGhvU/RAZ8364ipmaNFAXUBXszqeLYM
mQN2bsNodmiCbr50VHgq/6FMCePIwJ+R6MmZoY02B6QItHe+PZ/kdHjcrEgCGfGRvvSh9ZyLUhKc
MbA8pGF2Un4j/zNao6Fg9tRGpf2AfAmlUuLMbuFQyMN801A8L/pQUzvtC3qZHuK4d6mZS1Hlszwn
IvJ45OJ+/Oa1rg1tC2sKX9XrV1ECvKP694FjDbFxJJ6BC1dX81t+7vWff7N93fyLt79LijgXOh3u
oc7YDvRWSwc/8fIdCY2XdyH4AnojHMfyYjWba+CCpFYdKjzkF8urumFjg+w/+0ve7yWfee7rG5c7
7uz+zWtINdGdL1kE7x6LdBhmeRre5bzmzx3gYDqo+grPorzwOpqLALhzCLxTLMN/aQd0Hv3n29O3
jGmSe3tjKKBywpusvuLOMRDWmPNhupCd7laHG/ZoCziO3p1388Q56KxjYwuwzyGkszTmhlZXewvY
JhNx8DqIsqpfV6veo0UgBUylV24n2ENKzRY1Ovfxc6C6TEUFpgfN7m6R+rUTiCald4Ix5CsmxgHh
W164mE1l4ELmS2hvUnevFql3O8HGc5bcCQxsMm1TNRmj++hOsLGZYF/Lhhix53p0DqjpWbJ7AMJm
QluyKdj+8upYRbQBMYtClbtWmZUF6tEqkHvCy5fTBlhFBatHx0D7BNg0Rali0pdIA4irdz6BqioC
+y31+pozNEVTBhzb9dVeBUeQesOIqolwU1z98w3YotVXU2UzHjzW33OOLYODzjDc6i07rpFD6wxT
Q2yDgLa8+rcKDDOpHurPV8Ewhux1yIt2dq9jE6C1GVqgsKCB7J01IEco2nykzgK5FfIgIg6o9R2e
RtMmOu6Q24DaBBVQXeUNe6QPeTxHViOArMMzckUvy8Neb60CAxAZ7wPpZG01ergXXAfvXm4v0CZr
A0sUTWq7E99cBVdQRis03ir173tnG1HpmqyHoDtof4P+P7uOmzt60XXQGETOxNbVgaiWvU8nAr0u
7SLYQ3peNccy6wxJRy86IFgdwRuON1Je/TsRTOSStQ46mWcaQBXrwVVoa0dXJaKgR0pzlGov9M9f
oolVdi8w/kQndjTMxo5v6gXLHcK6pFIa62smCSSnGLwmpR3RC7oFTFkpAdjseQQ2V0FEj5wHGw1U
7YXenQhNwa2VXwUXxcBOaL+9bQ1tuq+Jreo90DtvkehROnLQjaGhqXzHDDouL96yuQcYVDBUqVJR
y6zMUI+sAuOEDFl9SPRMkoiEslvru45VoBPforymwzjXNzcRyL4rm00mWHBozYACoz7indfHKNo6
VTLma1cqoHcOkkZ+T1YRGhbmwBUl1NpZ7jpIxhDqBPqbRIc9KrdPZ0ClG0FWA5IgA6ZgPwREHU1I
xEQ6HV2r1bFC/zaBKIpJrgJpRAvqDJdBatXVOQpoAhCIsPRQXSiv/tkD1XZk0+oG+TISqQDdH4+Y
BF0RKwCZhMi09ews4NxLvz/fMjUDOsVqe9j1idwh7jOEhLtkc+/OAo7tHh/VH1SYdIwiJaY6pd5Z
hbLMtmvL69suQE9Xjuqf59DInugCH2di+8qrowuYZohKhLzWRiGIq3++kbDashqRxk2HugGIovIl
Rda46RsKjSj2CK5T9fv+WUdIvKVXgXwi7q+YdP3wlq1VIJ2K6QQWVm2V/lUYGLQgsIlysSKoAp2k
8cOJYFlbq0BWFdyWY1m13uydXmQVNGkfwaaCIKio2BHV1V4FdgildwFQ2G2G3tlIA7Sc5F4gw25Q
U8ZHeFw7Um3iN0wwgqasvPrnKUGKJRs56pwIRuuSXa5eUtiA5olwyTdW8E6ip/Lq315AucvuBZ3q
swPaRIcNqX7L5irQTjJ8oJzrm6dAUCO7CzgLjgsKpQ4cS0+g+f7Unx3dYeZj46z0y2tmhqYqqxF0
dgEtFGSSahvZ8RQcsUqUXfEbq03SO+sgVgEnT8pGkkwxMLUGTlH1lh0bKawD2pdMQx2s9iiPoMMa
JO01My8VxUqqsD4NnagBjCqEkZpAZVUqs3des842kF4FuDtBmzCTvT4LXbtAbAFWB43wsw7VM41A
Sqly5f88guIsAEqnucvsqALQWDC9WLTk1C5U74oKj7Hh/HYAjfFXmbFAfaVSBZ0A0naGwmbAy1n/
vrJDfVIIzKSQdg5wl0uyROcJhVg6B6K2W1eg+qcQSHvKmgXKbCD2IeCkmFReHbOAcYTplg4xuoX6
6S7DzST4kmSNI8B8omirDhr2k8w2WhFkcF8hani4e21kv6sXBFiTdkTSh3V6tWMiSS3iLtOGS1BR
bZaXBw0vUB4PrS4HQRjdl50w4Th7rBfmqQ/sukX2f193QIg2B9rQHvrZyg/ebubj6t5VN4D4+W0L
317WVBq/3NVYmn9ev+D+rR99qN0/nobj1INOEDYT0fhTP6boXXzz+v8i77s385qNf5xBdPHPJ3nz
uvWcjVPwC8HZtCNXoBak5abhNonbgsuuCnnBUy/OvGz3iOJrrADqspIPvCj8kaRx2HrqqgNAWjaU
R6l3nzSfuuqxkZccx+O7PLwr8pbwEq4uK/xwHHkrLx03JVd9IdKS646hV8mPV7Q9FrPv7WWvoNay
d4GCMw3vW99njWKWlUxXceq3H5kMgkAGy0o+ZcXDcCen3N46Vc3dPwiN9GdH/ezeC1obUK1AvLIP
fBZFYZyE7RNZ4WOlRcf3odfRIhXmVFpysmpvC9j7cXdkxZ7v66YKFyktGAHF3XSze8RyX1RgQ1nR
HxLog/eWuYLwycq+8MK4pT3EZIe/YF4uvHQTefF9czlqjJX8I2eZdxcU2TjPW3u6RvFIyw/vgtD3
2i2nFUJGXjS2gElUrZ1d407kZWfQJmUh82pbi17BOv6G9ITBaR3RAjAjLZoBJh0dAs2FwB/ISr4c
f0+9jvcEHlWU9uVFL7223SIfJ6rF8oJXr0692TwLwrZZR76ow/4N+e/HaTbe7GSVfnZV3vwbwi/G
6/CuZcZqdOHfEP4NGrLOc4vCg7ToJM2DVwdemmAp24ezqnj+nRscetPu2a9KibLiPwZhe8Wr2py0
2GmER9KOarSq4CUtOh373a7+soYkK/hqzExEOMq9TpigVSUaWfHXQXI/fnWW7dm2CjcmK/4mKZ7Y
iHVx5e/cYH8j1lULWfG3rP44y8Ytl6KuCMjLXrejyjrHLiv3qal6ZZD/5978M6O5ZCU/w6EuKfqr
h92J/bx9NOlwExlc2YX+Os7yV18ee/gqNyotP8zuEkYbtDy3OuMoLftpYqdnl/yxTNMD7Hc//7Qj
CHnsz9rJNfGJu2jspW//HwAA//8=</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D553-4B60-9CDE-156E253D73EB}">
          <cx:tx>
            <cx:txData>
              <cx:f>_xlchart.v1.8</cx:f>
              <cx:v>Profit</cx:v>
            </cx:txData>
          </cx:tx>
          <cx:spPr>
            <a:gradFill>
              <a:gsLst>
                <a:gs pos="0">
                  <a:schemeClr val="bg1"/>
                </a:gs>
                <a:gs pos="100000">
                  <a:srgbClr val="002060"/>
                </a:gs>
              </a:gsLst>
              <a:lin ang="7200000" scaled="0"/>
            </a:gradFill>
          </cx:spPr>
          <cx:dataLabels pos="outEnd">
            <cx:txPr>
              <a:bodyPr spcFirstLastPara="1" vertOverflow="ellipsis" horzOverflow="overflow" wrap="square" lIns="0" tIns="0" rIns="0" bIns="0" anchor="ctr" anchorCtr="1"/>
              <a:lstStyle/>
              <a:p>
                <a:pPr algn="ctr" rtl="0">
                  <a:defRPr b="1">
                    <a:solidFill>
                      <a:schemeClr val="bg2"/>
                    </a:solidFill>
                  </a:defRPr>
                </a:pPr>
                <a:endParaRPr lang="en-GB" sz="900" b="1" i="0" u="none" strike="noStrike" baseline="0">
                  <a:solidFill>
                    <a:schemeClr val="bg2"/>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GB" sz="900" b="1" i="0" u="none" strike="noStrike" baseline="0">
              <a:solidFill>
                <a:schemeClr val="bg1"/>
              </a:solidFill>
              <a:latin typeface="Calibri"/>
              <a:cs typeface="Calibri"/>
            </a:endParaRPr>
          </a:p>
        </cx:txPr>
      </cx:axis>
      <cx:axis id="1" hidden="1">
        <cx:valScaling/>
        <cx:tickLabels/>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7136-4891-8BCC-E165FFFBF939}">
          <cx:tx>
            <cx:txData>
              <cx:f>_xlchart.v5.12</cx:f>
              <cx:v>Sales</cx:v>
            </cx:txData>
          </cx:tx>
          <cx:dataId val="0"/>
          <cx:layoutPr>
            <cx:geography cultureLanguage="en-GB" cultureRegion="IN" attribution="Powered by Bing">
              <cx:geoCache provider="{E9337A44-BEBE-4D9F-B70C-5C5E7DAFC167}">
                <cx:binary>1H1pc9tIlu1fcfjzQIVcgezomogGKWqzZFuyXWV/QdCSCjsS+/br56RIuUTIkqdGevGC6o5iWKQS
N/Pk3c69mfz39fCv6/R2Xb0ZsjSv/3U9/P42bJriX7/9Vl+Ht9m6Psii60rX+q/m4Fpnv+m//oqu
b3+7qdZ9lAe/UZvw367DddXcDm//+98YLbjV7/T1uol0/rG9rcbL27pNm/qZ93761pv1TRbly6hu
qui6Ib+/PdH9+u2b27yJmvHTWNz+/nbnE2/f/DYf59Ez36QQq2lv8LecHtgOl8Lh3L77YW/fpDoP
tm9bih0I/F4Se/u+vH/2xTrD3xtp/uvN5zxqbm/eXDXr5ra+/8DPhLsTbX1zU93WNWZ29/rEIDuz
wmf+8/bNtW7zxqxkgEX9/e3sqVGtF5sPLLSZ2ueru7X4bReL//737BdYndlvHsA1X8pfvfUIrf+k
6+/r7BUBY/TAkZJTSp1dpFx54HKbMWpTtfm5B2KD1FaSF4P11DgzvP7zbj/xqqJJ56+JFz+gilHq
Er5BZQYbIeQAeAolhbxTQDKDbSPQy2F7Ypw5bN/2ArbnLcFD47jzyX9oHJmC8WOwjcz5uXFUBzZx
mWRqiy3fxW5moJ4W6+dmcfbnOzPZD+u30Hl+e91E121zvzI/8wr/0GWRA+EIIhgzngk/0JiHLsuB
hWQuFI6K+4duLOADaV6sTs+NNVOpxae9UKkdqRFnXOm2Cd8s1pVOo1c1iOxA2dAYSsgGvlnE4doH
ruK2C8O4MZiziGNXrhcD+YvhdlYFi7LYSywvdPX/BktxIJhijmD2T52bow6IK5gr5ca32TMsd+V6
MZa/GG6G5cV+YvmfKlnn9bq+t20vN6iMQ+OUazMiNii6uwZV0QPOFBFCuBuNndnVe4lejN+TA82Q
+8/lXmrh0a2ugug1Y0t6IDk8HVdbUzrzhC474BzBC6zpD1O7CUI2DnEr0Itxe2qcGWxH/9lL2BY6
1dX6Rr+iwrkH0DchbE43uMxwIzbsKndMZHn/0PsIZiPKixG7n9OjgWaQLd7vJ2TrNPpLV/mrKptz
QAWXUhH1c9CIOpDEoQ7h28Blht0PmR4t+sPEYAeADZP0iC9ZPD3Uzp///naxnyq3vE3X/bq6vV/B
V/BxSNVs15GUbX2c2vVxjjjg0pWcEbhC8zPzcfcSvRi7JweaIbc83EvNu7jt1jfrV8WNCcn5jwhz
FpsQIg+kQIjpuBsfB1P60MVt5Hkxak8MM8Ps4steYnZPLr/Rf72BY2iz769qN+HsbDgzwsCO7OTp
DtgTSZVkW5WbsSc/E+vFQP6vBp3ButzPRGGFWCF6TV2k7oFQQhC59W9qZkNd5Amuwzh12U/Dza1A
L8bwqXFmsK32k4E+uVmHrxhrcn4A/bIdeh+VPDKgHAYUObxrz1zenSAvBuvno8ygOlnupeE813mz
fk1ujMMkgtYkCinb3Q/i/4cmk9iIMbkgVBpj+tDPbUV5MVxPjTMD7PzTXgJ2koLL1NErcifcPiBQ
LaRq2xLA3CaCAeOuZML9O+58iNu9RC8G7smBZsid7KdVfKfbqI5eVdmYfaBcECfyhz/bVTZFQIsR
F6W7Lbk5U7kfIr0Yu6dHmoH3bj/TuZP85pWhUwdIwxV37xnJmZ1ELRz1H0eh8Lqxo3PXthHoxcBt
J/ZonBlsJxd7aS3PXptndhEfcocqZ1tORa720LspF6EKCqoouW5ycJTKH9rKjTyPFnvzkZ9RBD8v
qz4xzAyzs6u9xGxTzlquE928YhaOIJIzSbhwoFPmZ97EYNsHlNngoeXMSD6U58XIPTvYDL+r5V7i
d4bd3F4n4/3O/9m2/mflcuYcCOpQV4ptX9AsAXAFbKXjOIxss7aZrbyX6MXoPTnQDLmzr3uJ3Pk6
ym9fDzYuDhjYZhBffxvDh8ZSqgOKTJyje2+jkjPFuxPnxZj9fJQZYOeHewnY52Ydvh5e6BVilDlg
mLddKXTXud31eTmIJqmcFcGNHC8G6qeDzHD6/GkvcTpfV2O6zm9eEStQkrCJ0KxdjBx54NgE7Xr3
/VwIKx8GIPeSvBitJweaIXa+n07sj3Udoim60fn9+r3cjYEa4YSgGc99IgSh9oFApcC1+aYYPisE
/C3Ti9F7ZqgZfn/sZ752vq7r9XXY1rdN85pcCT1AfRS9lGqbUM8iEQedsDYaLlHMud83m7L3jjwv
hu/50WYInu8pgtF1GAXr19Q/NAk53FEo5GzijRl4CCMddIFBObfvz7zc+Vail8P31EBz5E7209tF
aJmtXzd7kwglFUEP17YNCKbxYSip+AFRqNmgS32md/eyvAJo21k9GmmO2n5SJedRXZv/F0V0v4Qv
d3nmqAdF08IP6ngWrrgoBghJ0UW0ZbkeqdwPoR4t+z8lTR5M8NFYcwj3kzkxM9Rt9Zr4gc+SDijK
bURiz1IC01eJvNshdGsyZ5n3vUSPFvz/Ap6Z2qOB5sjtZ7fXxe33al0n69fTPI4jBmjkMunchj+e
I6cOUDlwKLqJNu/PNO9eokcL/k+Re3KgGXIX+5mCX9z2b47XWYF04TWbvTg7kK5AWeceHuRxDx0e
Ak0wmWg9QSR69zPzeztivQKGDyb5aLQ5kMd7GbWYFTu9rerb8RWVEKVVBogE23Y3z5TQQeMCfCNO
3m4CUjVjwP6W6dGi/3M1vJ/eo6Hm+J3uLX7nt0N0/YqdJzhWgEM+cG98a0RnWkhseUBsFxC7CEg3
kGzyPYPcRppHy/1/Qe6JoebIne8tcl91ldyv4MvDThwJBwNGuTlKfPczww2tsgg6bdjXLfP8yPn1
b4xEr4LdTweaI/d1P5G7O5T16qU68GRcMugU25rFXd8HW4pOZ3Mi+d5s3u+cre49kOrlCD432BzF
/eQ634fRK9pMtBNxHLRCA9jPKTK0WOIdhibLv08kP7ScRpoXo/bTQWZovd/POOV9kqK78lXvY8BR
HZdB5baZwPw0skL5FU7Otu9L50jidxDbSvRy1J4aaI7c2V5ay/fVbfCq9QQcQ8bBVLTmyZ/bybt6
ArI8HMSaIXYnycvx+vkwc7Qu9xKtD7d5Xo9pt37VI1iwjq7CCawtjfn45L9z4DLXNf1FPzjqh7r2
UKoX4/fsYDMUP+xnFeFLhPOqr4qgaUYh1FXgxX4gtJOZuwcGXoGG9c37iD0fIngv0YvRe3KgGXJf
9hO5yxBXIL05qV+3bg5aTFKXKrE9sKNmNSDDqxCcwzLX2dz9zNB7KNWLEXx2sBmKlyd7aUU/3Q6v
es6fIPJnLsfVGpvEDmn3Q+VTaGFB0gfz+Xen2EPluxPnxbj9fJQZYJ/+3FPATJmrvn3FPjAmcK0X
8LC35xvnRQS0OjPOqDl5/APUXdC2Ir0CcE+NNAdvP2t4X26rDAd67h3OKxApHHfrCYr/zRkU3Nsg
qVQS5Nfdz6zws5XkxYg9Nc4Mry+f9lLZ/ritmzf3fvz1UGMIQThFnxEawe5+Zr3OuJ9IgtUEbbm1
ojMntyPWiyF8frQZkH982U8go/pa53X0ut0quJUNpQO5zQSQdT90dSidO/B0Agcff3CcD63mH/ci
vRzAJ0eag7efMcofo8b9pMHr6Z+hn5WSqK1uz0DOyj6ou6LRj+BKAHuL7f2zNwTmVqCXA7eZ2KNx
5rB9/f+jc0/fWfrjutflulkf3t0T++Da0uffvb/vdPan2xxs4xKvH97Cer/2Jze/v6UcFbgft8+a
IXZyt9l1hht1+/F3t+u6+f2tJeWBchjDhbQ4UomeJXNjWA9D//tbBDgmd0QghLIuLmJxkXzkhl/+
/S3yDgaaBtflbG/9QyOH+T1Bny+jYFMVQTVf4W6WH1fzftDpCD7px2ps//0mb7MPOsqb+ve3DIa9
2HzMSGmeSKitYPypAwId9y7h/ev1JXY/Pk3+KyVxlZM+Ebcu8ZtWHdKCF1a6sIsumr4I0RbJmluV
qFd5OdYjXzZ0EOGwsLRvfw/yiufWQtMhcU5VKMZ2mSgrL497laX1eSqywho9nQyi+C6SJh70EmuV
xmwROA4nt86gx/YyDQcnXbuuKPxrlrFSXgQyKgvmZSSqIQovRJW9D4nd9PkySEWVFJ7uRZa9I85Y
QuQgy8h4RjOWx39ZdafxNw8g/ckiwTnurBHqtZQr9OEangbLhR3xcI0ckkVtKEP31u91HpfHTcZT
fpzyrq6c46kOmqhfTFGB63tS24+ov3r+8QTGYff5pqGGoXiF0AqXFivz/gOMppi5tbRldBOThCXR
otFMsNBTilplvKqGPqiaZRU2AQ89i1tTkX/oORtruiB8kj07bWSY14mndckqcoFUuMR7zwuJLfxQ
RgcdrgxngkGCoIJmtuWujEMYWTSsmHUjraqz6TKYnMApV6nLG2Z7edVI+S0Rtt/AY/xQt19jY57L
Fc7f4YQCRb/f/LlFO2pHW8y9CUbsOel1dpHWf4bcp3ng9XHURu9zH5diN14Yapxj8J5/PFzubNoO
Uk/cV6a4wDkIxyzLA2gC0UWWPYTsxnJSp2QL0dtSrKFIVnOip8hJLyKLaHLOknJsr5LatqfQQ+dI
ikX5p5KgqU6CssfJXnMVpb0rSeiEfhqPdnXDZQ+VW41ETiRZiapva34YuT6X36oWS1B6tUQjyTdt
j12lDrtI20X/C1QQ6+8ui6DoWsfdeqaXD6nCbDc0MrLjMcn9a19NuaiOdFlk/nho+VmtxqPRrQZs
kefnT2aWzDEEG5JGo6i4HAKHLncXIFBTLFTRWN/Rl+Nk1vHQhEYhskGHuGS77WM+8UWU1SMtvEFR
hoUQkR22V1kh43GRW6TKr1QWZlW+LIWu6GXWRXn9/XkxjT19YG8dtPvbuJYc9x3guldoy8yWtL3v
VnY5Dd+HqqmwCew2sYGPPfRMWN5Qsc66KmhSGqVpem1eoiJof4HPo8XCFUO4IZ3ZICY54zBtu4vl
lrRuxlrq73kqLNjwGNZr6r1utJtRnDFfwO7XQYtrG7NY5LCoVZFVRBy7Vmx1iVeGsLbG8o8h/iqP
prQ740NS6OwXZoXMFQwXpoJXpWiKoUBYypl/GlifFyqf2Pfap9LKDuOmLtL2Qzk1UZEv+nIsIZzl
ZB3e02OZ6XHpJtNoXfVF4Z/UqkrjYJFNkz2eZWGZN76XK1v6zaIVtpVeykwFU7agTA0widSKR5Kf
2pNKMWoS+X1Z/kJNCfionQ0AVgN8v5I2zn3gjhIxsxjYmXnZ5V3xzRFaxGJR2GgHKj3fb5WqFmRy
LJh2f9xYz7TleK+9MycF8V28NfQNk+Wq7dmvdYjPrTju4EAwIhQhFHWkR9siGZI680NdfCsqaFF5
yOrE5eeUhGw8Y3U7YjmU36XTlywcxtHx2rDqy3ABg9/Ly6CcfOu4yng8famstpYXbiRNgDDwLkvV
UdIKA4+umcIWGjtHdJdFFSfTlymVSZ94dpoapxVh9QGQzlWIX7IRl4B/cbNhAHZMxCNe6skOGndZ
iJrVK+m0BrtkCCIEGOXd45UbWGPvuXqIMYRG8ADJIys3sUFTiCxZD7XMy2Kluop0V5zpqXlXVYlf
eWmaVTRbWIGfDccBh3P9mru5z790dkewyRw3QJzRlblGiPK8bZhbTay+g5IqLt7gjkSH2GxrMH/M
A6KK9NtEsroKvIHaTlF7vY51esLasoeheP6Jc2tEzVckUAK/jYYm9eiJdWXXYZ+x/iubWrMZ+5Yb
80drJ4Hzll0p5Dc/ZhM2YU/bpg7OHRgW7NPnxTCXWO8oBcP1/9SBr0DnG+WIknfN0cS6trSUzL5k
PM8a5jW6FdatLsMS1ihM6pwcVr6jow9d7QawOEUodHAYuA3ttIeDwH3aeQ0NyrPUd+XVwKrUHb26
J7K7bFzLjhalmAZ9hk1kh15scz8qPO5LYpQ9tLEPdRciujjx46Qxmt/hCOt783UFxeixpGJDd/T8
jOd2zcWBINscm6R3N2IiJ9idcSL9MO/L2vnctbmNIFZUFUUQ201m33IEWfw4JP2AbTskiuElaO4i
W0sWZkuzNu6pf+UP0mxpWkZTVh1HBWXGRJZTbZNVmXZFHR1NYkygdX6fmZiajG4G7XRICTV6fkp0
ZtlcREAu3CasGhAEHT8z1SXLs0nHOf3sNiGDbjVFYARoLNYa1b3TY/C9I2Tzw8GoOGylMSlVUcLR
WCFBGE8GYX6lywTN0amKHX4c9alZh3LstbzwywGfikJmpjgGmaxXieVUbFW4VcfqxQh/gen+Ymqz
DABTU7jqjaKpHXU8jnhvF61mSIiTtnr8zILOWKqmKrG1pnSK9HVjuwnNvbHR5fTFobnxj5mlCQAZ
ZJYG4+GUSdIEK8Wstv+MKLXCcvROzLD7WDfBmuSRpbDFeJ8Wxrq1MJvHES16mLUGEQkeGDW+jX8h
xyJYiizgWIqmcUKrWYi0jaESoaIx/rVZH2MKTW/5c5H2TEddhAuIrhwqXKSd9qNQl/QTl6MsrU9d
5mhYh014S0N36JIFMsswyH9lFmbuyDySo92Z2nBLKMDNEy871ohai8H5VLcEO6QZcbQvOoLvx/rw
uOBaHPq9pYfakykbseBp5+cIWWD0sEp9NaTNB0fWrh+v/Ia7MAZQyO6yAqsGD5BZUPxmyOGotrAF
ZZ9jKYfUzaEr0CIDR5AMBggrjghe1Bir7tLWmYYkIkngmxLZmDz1+dXmiu3aREzeOAEYCYLLVx9n
VAgHayuwh/FTGI4y9b2mTVix8Hvbjy8knXg1HpZhJQvXU5SqOPSqqozKUztt2SC8AtGOdVYFmcXP
/Sx02KLs9RBc21FqH/d+y+UycXKd3vA4narLTMsM3wo0kbR/zztiD9PSjXMlikWJ+LFuV30v3O6i
KkN/0J7M7Iy8Y3ZF1DLPK0UW8dC0le/pwS2n2AvzruLDIhiSDsrQTVU/pt5giZjHK0VJy69k2ow8
WNgDafv2qFB9SHzEb37QnDShg8hs4UxpP01Ia7EVi5MhGf3WK+silqtOOQFbiswapk+91DT60vI0
8JeMN5QsRuSnevRk0NRqqSLaJ4tApMExDnE2y1Lb/XTmq9y2j0hPQroKrNoN7cMi0Rn/PIouSKzP
StvD8GloBtacW3WTW5fwGE57Iyopq8+T0wW59gqtSVh/VMOUJkd+BHZjNWnuZtpTiWY0XDjVVJfu
d5LFbn4T0kJ3wxJbZSxvVdv0vb1I0r4m8XHj56Vwl8gDRCqP/MxK5IUijpUkR50saJ2Gt6Gbswar
PBDmVvx8YrrDlp5IVRfhR9DFjbQP85wXhXPSKj8K03e5GJIyOIy7oOm7d73wgyha+TzrW3Hp55SV
JzLmYeCusFckS7yim2y49bR2o155gcVl2SxDv5ri8aQPaiuMjvoog7dZJKrnMLBdEbXiT221UtQn
2By95S96hrCFXLQFoi7lNSNzB/k+pY6Dl2bzSyuKUryHdkCOx0265uX3qS0V7U5jWRUBPSaDZTnO
YoxF0jpHQx6TLPUE74xftIUVYToBE3Aq68EfwZQvYhEqEbwf+6IvnA+xb8V9unISZtHiJGlH5Xbv
ZcxEpLxSKcNJOFUjwuSLE/i+NZ1xntZYKWssYbLPYbXLUJxZzK+c9B2JyoikH+K4j13/sI9hCIJD
HaFLtVrAZBmRxs5KbXpoB+EYlUu7SOLKXeaNbYn8TxrQHM/L4lSpz23gluWiQuqNlaVuG8GDLIgM
zSCQHyGLV5bKxPQ8rDH7RRGSnMlVHPZmxVjaJHjRddhYV3nmGJPPuyZwnYXqG40NMOWIN44aVWX4
XLGZatiICctXxrgrxYEvqX08LQ0JksycRAYeUvCQij9IOph1zrmKwSVZrVUBCitP3JDfliUSmnJV
RREirUXvktEpF5EbitYCgrwt2y9NnLdRjvWywkkfhe3EyXDuxo4ROQLSxXQlsbPwBIa3yu++NZgN
JivLIC9GC79LVWaWpusIPgoX65Y9ZOhQY8Ect/OpKsbK7yDcQvxODIWWV4ngvmIL3isQQF7hhARr
sd09/lQrDOnElpmc34x3i9Fi11SLbYyrxCTMv1gtknNmR5V1tV1qa/Px+0XefA5MAU3OHVpkEIDk
Vth9TyJZRNVRlLMRky7phC9j8wLKgsi+QgIeaOWJDVB66hpsNWTebRWc5ESNvvBIEnajfK+yVmOV
Opql+AgtwLFVC9Acfqe8xB5N0BtkuA0HOuoEdvldbVZQF9Ag2LXNnEIaIUdbFDqXPTkeW9dk5/YG
2s32kH6SYn0kj/AXh8JJzeQHOYbYpwGpzGNCHkr8ctSl7YSfJyvibXOKmTKzvJuNNLVjCykxSTMK
iaoaf4drDhh2V92ERvTNglpTP+EfOmWaO4eWLfIkPplQqByKo8AGiWQf9lGrodMqDgzzUffAN+oc
Wn4nMsixfWqBiBWTrzoEu+9rcNlmQNqZF94FLl7S3DbqkE3CyJ+3Mgj7z20apEG0ygMX44YlIwE7
TurRIc0Z2+yVKK5V4xxtl1zFXQVxhoglGAQeQOPhcREl8PMdKSdpf0bkFrvdsiitJo8Wdh34eLiI
Q1zavmzSAtxmCsIAlA1gCtsTRwdGnVv4V/wuGVsZu6sEweIwnjJVp4M+bri2s2yRKp5mnefXAWhD
okiLz4dNWeMFQaNIL7KyxX/HrAdvJ+yegCoqweWnF13S+CAF+irG00kY6O6LzP0BWYA/Tmbv9wqm
PF4NrKSwMG4Vpq17mGZwsdnhYOW+qk+EgqsavtpyiGFvglTrJDne0slxk4ZVvGrDFPnu9chrnLA4
LuIQy3HE7nSm1G6KBav9PvGnLyx0dd98Llkf9vK42Ux9UEGNJWLFMCWYURL0tTiUk01g5ZqKm+Uj
Q2F2Dfgqs8U3/KlbJz1WgLTUzLeJIoqXChscny8jsI+WF6UTeGV8L0+SKw+UxSizc1aQCp+QIzE5
bCfaGvtqQ7JMRKSVv2rzsvLpSeCXE8aYNtSbj7QcrGEpeAKK0icJUt8sQ+6UL5oUxIQ4yxJp9Knh
fQQSPkjcBqaSSX+Ez6tHWJp4hczWLF4bMUMV0NZNwMXHaR7gz3EhDGb5tUd45lunvV9XVXShWGxI
St3C3Z07ic9k85GDxhr9w8GPrTFcyb4Qab0EdYF7yjwHJJD8xgNGkJLDGSqAP1l8wqxknhm3kQnf
bLeKVgSbb7OScaPBRLPIjlh32k8i852PydT21lWFYBqswlSUSn6DvcX+svpiwgrE3DZz8IvcgvFH
emlYqjRCvIrIWmW6L75JNYYl+c6HVKYXUpbF6K841XVj/dVHJB78Q3g0lgqvTsF/Wws3JU71BYxk
nzSf7KCMg2Dhi5GFw2XvILYpb1QXdSX9WvsuqImjKmm7TC0sOtXJl4m3lGuvhXcYkOwTohFTOo5Q
LWmxy7NY0UWHX1pO5zk9KlPDcjuTDZZlEYMgXuDa9dFM687cpGln7J8aA2NNEP0b5Y3qzHwiv2Pv
/Zia3wliW/jEGIzmgz4DO5EdInM3tY0o9QuocoBo0b+YmpEUhzEU1Wilysw72y2LmBKWSOEQJ97a
UPDGnFrBohrGijkeoZXtfmhDJ+i119s5CHs+Tr6iJ32ZGy0PrMnQgTXqRHjhCMuak3Kysb+5jfrD
BXhLI3kSodL4bfsgUSm4tBJbxbraZGx5FE9O4sV50fKPycZgJRuisUTrOHaDlZaGhKwrWXG+zIKs
1L4XlrK1rtpIFJhz06OK151GNDBhXMgHPMPpUiNWe6dwlk7gRzxftEbJC2rKjMu8H8yedPyJJpEn
wjrPssMwTqGNq82CgAc2Ri9BhzvG5TWx4rOQstRxf0F8zRJ6cDmwD9jBFMZNkke0ctighgC+ml6F
WktI7QTBAG3oNcxsaXGjQWkH4iX0uqg0sv8iu9vN7czjcQ0ajldsrh6f0+9VO2irrx1QVRvTGIMD
hhTIA6BJzz9qRqBDm2wcq8GzQFnhv9Kk9Q8qVL2blK6PUPJ+j9jJoPWiLHzO3+NmFLO7lQwNqG0U
A2HNKw7ItsbxeVl2KQT0NmD/uPiSO1eiHI59Tndl8TtGQd/GwRXuioYZiwQx8Xhd4wL2w0kjdP7V
Oj9+IPqdQBxIV1GQi2rGKyZhZZM0s/3LcsjhKIIEHv/EGROYua1mPz9BYmi7v8s7ZobmFJPA9Qcu
xdfLzonMIY15kDepvNxajD6cDGk/SjYKsRp47XaruPCn6mPbszFeZm1u7DmrYBqseuLwR7+QaHen
QyKkUubKX+Yogf6SeVlsVLbVOyMrL9ONUvWI66DjQ5v4sOuR20WAIOTtCM1UDM4BoYUVGkHigpXt
tOhKZPYrkTEtbG+AaRkXMPUlPg798MlFNDLkk4t+U88qNmb2+UnMYQRw+BZYG9cGgpIl+MaT3X0D
v1s2dLC6i7BOjGWa7gKhohZ5+3G03Jbjfuj/PdUlUABBtze+3+Gujcp8z9vu85wB0QhuUG4vtm5v
CMIy9mwNy6q9qsYlRf/seaD8TYs5FAOdW/zuvtGHOsp6H0x0F8UXG7eEINmg4SQp9CKvS+Mwnn+g
Ke892KbYECg/mXs60I/CwWjO+Mx+nIaomkRy7ORWlYiFk2UO+yYrKMyvVPDxowCdiwoeOn6RZM5N
XebTbGwDGRxvQpFOgB3BPqJlhpfnZ7VtxXgwMXCFeNTdFcn4hjAXR6F2kbNt1GWcKKyPqonaYX1I
xWC6EVrcN9Pqv+opRw19oesA3KryMn9Ctug1ImhIdgZvjRacYKGTAszPO8rBPdgfMl8EgT4eERsI
feEPUUKGceFTlJy+1mWZIQ2qYsrz8jBL24k2C1vbss6WbiVAtb1jA9FMflCbel4ikYyw936ekXI4
T4KwU2iZaTsZEXAiMVo1jpFoOFG2TK24ABTbAMWx8Gehl2zCCkToLpyFvDNjm1Qj6W2Y7j7MKEw3
UkMTBvQdtRDQauoiT8hpiw8gxJKtc8Hq1ARz1ia2KVAchbbbhUumyEvqJiOTl9eVyqOlLJw0br17
yqOE2wy9bSBzF0GhstZjfafSNU7cKTswS8gtEkkPC1fjkVmCrKI7tVGtiIJFOmS43ucIfH4ap58Z
wl7FLuTYKF6cxNK2DBlQdxV41nGTh6l+rFm5DJM2A+0KBsZBlcGLw8bV/sJqddDbmVfi/JSgH1Sp
Cqc/DEood/lJjKqb9CfUG0xFCzGgTeWFbmoUET5FBdjmYIkmJLQTrMKqJCReZARB518jUs/aPRVy
6Ok3IoaxcS9Am/nFx1ypOKGHcV5bNjJh3ME+NAu0cqGWfpjrEdgu+4FO1ejZFpiJboHQjAh3MfLR
798lqm7qyUM5uo+QTSu3Ql00Cu36iNtp03+XdpaM4dLnCLhzL3PyrPozB/NitZ67KbltbVGJengg
37kZ7Ha8ysNU0hZR9F2cBeLbxIlj3hins9ka6V00mDtpgpStUuiIKbyusmVGYMkC7UAMmiTU6xOr
U59gxLV7VeTKSldZJALhhUHQX4kxEvFyjHr/KOIdO45sNp1k1dAdg8nQl04l6WJQIrxwoia1wRl3
1Scfm/qYB0LXHrQv/B5XRfpnYEd6OSjiIxdNWXOEZBeUEs3FmVvY33QCdcz7Qr6TfVQsHR6GQNe2
qlXsDPww1lH7forTxj5EVN4cuqPNUuxYmV2HRXtFCS/OKm4FZ1lXN4eiBgWN3pfguNOtWoaqdz86
RViirl9EN1Fd+ss0LAJv5Hm+FL4qT92JZqvRz1EFzgvBMbQ75gse586qx5AnLvKx79Wg2yP0Pfg3
pUrSo2Qg6eSNKharMLb1VcHBzXspKJras5gOPvfD5K5TKxdI5dvsU+/S6NCmjX3KbRVGnrYs9o6D
pltVTY1zGLHjfwR5GKFfqWHqhqDUg3yGFOSyo3EYrYoxtw5JnTWXdcdBOMAULOtxaE9ZXY2JJ7Le
XfiO8kP3z6ijajxBB0J7XVMek0PdFg3SnCgLR6/Dtzvcuo1wsqXlW9VpptCOsOSkiT8OHUuQJ2X6
TNQNKRe+G+q1HdfFuwFf8XFWS2J2qC9MDTXo+tMB4ey57STdCdhv6zRKWEiXLqzfDel7lnvT5JIQ
aXNhfe2Lsr8tLWtY0IhM67qONUVHQYH2wWmqsXPDtEg9dExV7bKY+mQ4lW1QBp5NiuhiJA4MMVKq
RdezlJ3i2sy0OK2GslrRoqVnIs0GD0zvF9GP13br+xecQH26/2HvW5vjxNV1fxGnuIOqTp2qA/TF
3XbbcRyPky+U7SQgCZAQkpD49efpzOy1VjKzZ2p/P1VTmdjpbhrQ5X2fG4vRDaDFkFadG23RZF4k
u7TQ00X2qfrspUNNFoLe7pbKcGggeF3QLpNVYJL0Fcy0qJJ4mA4CQEEVh6P+4KKJf1h6r3nNte4+
zb2fX5STY1zNzri6jZRkFcP3A+NaAnPDxHP9VqeuXB9IvPRDPW2WvbJRbhVInvEZD/iYKylt9IGA
RLiRsSpro8L2lNIpfV3K3N0y4P0WtENqcNBWV60JZnSkprvNy0DQaog4eVUBipqmRH3Gqowt80O+
5nyPhT7Pa0K34qgj0T9ApwNtx9qrT7GY5MEaFx2YtPmrStpPK/rkT9s8buVhlqmv2Dx23zwuyKHX
hTE7lIH+o1YkayuVzmBseaersLf2JidcHmbUoVHVFQv5RCZN3hInkyemWvFmN7t9MxjgjS1EfJdC
WHAIsVM0s5v1R9SXQZWtk70N1MK/bKGYDskQtVBmAU6+9D5MsZc5rEghoyXwoIznxwLETC2XiR14
ZtQnaLsSfH8bn6JwSvYsT5bPwOXmBzL16hj5gXwcR7Wdu4XNO1dgyUUbPNLLlIb6pEy6PkxLq55U
WabvCbdYHOLZ20vqR0weYFr3UaLN2alivaGrSwRwm3I6tPmYNmiPobAE7EFutkC1t23bqw9bXPaf
SkAnn+et1E/Y8LsjJltxt0WBhoYpp/uBtNktGO4oqfVIhqbc/JRgvKtpv3WBeOCA4B86J+RcQxkS
7tXK5s9Sm7RDc71tt4qk5gyhEgc6MIqnLtnIiDV7dLuk4OUxAudXW7ml96XtEiDzKvgatDE0aLc+
SzdKaj861LpNYQBpl7c8S2yhdyGiUAZdDUS2t2sguwegLMMlSP30PGj1ivd0AHpp9LyMqGCYKdjF
EQb5ZSYjeiJCxl9M0Jq1Hvo1vIPUx3yisbXzoY+HJK1JHxXntBWq3JNwnMhp7EvZgMdNt8qC725K
so1FxTZNbDUm7XQRAfj+sw/mAtc6D1etbmdiQfRETkXrzZTO433i0uBDMREq69ypXux6ItUj66gd
d6B8fX8eKRe0CdSUQYTYtlFwKOyybI++nJTpD9fSI2zI7PDwVI6rJtaOnzh6cjXUUYHKpc5G09o7
oCVsqRMTdU9rsQlfi3DIbyHXa6NmjVAinjUacf2cUXR/CuuIkjrLUTh1E2RFR6vz4pTFLpzY05b4
NraVd3NIzCnGYhfelCkYgcM8+Ek1vV0y85EEHWdQ4HQDUZUK2m7gdZAS95EmUM1UcZ8OH4SPgu2w
otFkdVjMcXi7EuamOlbA8e+KActpA4Hc1gggWycWa1rDf8dPOvBuYfeDD3KyJbj8U+jGBjjNyK8q
LRln473WKSt143OWDzEA9kVgPpSgN2sT+XjcpZEZ+lveg52txgkwb71pN09VMnoQP4Vh/DjRNBO7
DkThHaeASRvmqDsmHR5D1ORl2BeAxJiKbninJOhIkxW+ilew37mO9SXIiCvqkbXpUhUpTwDFAbN7
jmSgvlqC0iRR0scHIdoo2XW2j01co4TrA1GDm4cUba2KPn/0QSoKFGam9HSosZJqvECEAUWIFBah
ucx3vRxklXVz5MiOj0VU9DsZO5Fld1Fgc/MJZO7YHtlcpq+dtV+2re8+db380hGZsQptwvhxhbZj
15atOoTYPEIsErkC/VVs58HHw0Ul1Oxtr0gtZ7nJqoBMU1bjmI0f1TTkjVK5r0xJU6yvVo/vumu3
fSEG0Hida+/AMJZhHbllnZsNm036QJY++VhAQKQaaoH1YDxgwFTQw61fIyH5BzlPS7lbiqK7XcQk
Ppp50d3OuM62N0CNu6IKRkduRsHmJp7mYc/nNvs48TDaEd2LM2+z4C7mLj3HEqSl6BaQ1wRtURPH
LeISTGEOm4vjoYJ1cBibkNh52ckoFxfoB1d9I9XaVmRZQ1fPvGN1mi9WViQaW2hIIYg0N0uOk9t5
gNwftxZPAGzBe88HBn6tUZiUa7V5ri7Y5bH505wPDWWoL/AV2kfsOnRvCpLXZpL9M6Nd9AXIm9tD
tEMOIiTjvpAFewhYqGo75v1LOI2fBgYlWIfGbV/ELfss1liLKkuE+JyErTqZOGld1SrHypoCHD21
MsZJdyEQbupsjWY3uWdoS052jeg775PiC2+76IVHyXprwdw2mZzFTQLI+Bnge8yva5qTVcLC+S5v
2wR1KxbH6yBM31N+bYb9NF53bRcvb8KWAd0NOQURCjBZ5DdTNlFRL4o6Da5pEwALi5VFdTJgHany
gLLsbpBL/Nb3veZVPOA7VGwo+rLm+Nwa8BfGRO9ldjPmJi4a3UPIqVBr8e40SqF/k+ja+prLJAm/
YONdVUWCcrXHQPO80ZIFRzpn8aerbmAfbZabivpA3meZY2/GlhLbAzrPvTAt1FCizZJbUHfqLD1E
JZXqUNLcusXINx5rR+sFMKOtqB3cu9YecwWTEn2akUAxv1qwVrYCI2d3E7PJCSB1B8kUdRuKechG
vyEW2Lb7sej1OfXo36oA5YhuhnYOsl0wj9D8hpvNnvUyDJ8LaV3Nl2RphjCYw4tZi+gj2LWSQBWE
Gq7K9doPhxVF1Qmr37Tu3Nz3DKUcQekJFUcgLkm/RkFt2qsSz49hJndKWjgMoEjBIKrTfuxZyu2+
szmolJHXjKNIU7trG2vr1s80Rk2dTO32Mi1m4vexiNalQVfRcixpJBebrFVkusEfgjBmU3qfm6Qt
Kx7NNHkdIBsNptoGpWPtHoQZd+Ed70UuSI1u26WyMls/LqYusOFmvunBX5VDZaDmTn0zWd+O/OzL
Nk7CejFowOTDYIEOJZWDzJuYvTJypi9dx1PRNSumCmgUuHGSSVXWzSLX+w612nRjehOM35d5cTbb
9dA/jdMum8G1fWzDGNzLQUIopadG+TQI2QMzkuM+pAHkUoZByQwOwELmjtP/NgakCHEdFzb5hsje
ZS8ZWKb+4+9gbSCvhIMeyBUajaPWyTM8dlfqHnqBKw+CebgVX7u0DV1+gK56w3ybo4XQz0aufdBX
UwmgK0Bn27I1xxaB5Vg/mx6AQnmrUVC6S8hI6NPadIuZ+WEDu4W7hS2PCfaWlGayY5MN2vjpnBic
3lZRAZXFUkP0koztx0Rnkua7HEJVmpxCY2YvoEOiGjUOeodu3ktZMqzHgRYNhwrpLoaYC6W7JFgx
PaEoosr0QHUxei+BwlogqbSGpMoMa7rrJpfSYSdXKG4IsINJlLcbSr9y1wZD3oIFsy2RporSmaS7
wm9JegDvNz7L0gyfAqhrdBULmM+q1GDu7KA2Gb+GE0eVBfV7r/hO5AvpG6ugU3HVFs8gH7fc+B8q
+xOhnX0AWGqPwIHprQjbpOZxbu5Y5P24k8kIsZYlIIJlMHxkxK3FzYwSrqiSSfq0ctPKp4PSIVSM
rpTrBHOO5V/lFrYcS2s6tlWOfdQ0Otn840KD1aFACIYdKlB0iC2TWXZQearHph1L9xZsrfOyirp1
jh5LTnnWrAj7fldIcFfVwixag2kLLLoRxaJ+h3JCLUfTZ9x+7QJ3RVxQUcdTvfG+28OnZdtgP5qo
hDgnnslUt2EqxC714XKMFlF8HuyQRktdtHEnagCKNEOHWvjlMpZ5aJo4zIx+gfQBsgloWKGyq6Hp
mC0KpCiGrgjg1qVD5z1W6Yw6/M6BcHPVmvBiV/B8OAXdIiBlNxnMFdDWyRHSjdibpSmnjICSCnR/
gG8BN6ZwXVAl0NYdZznMrDYAzN42CBYwNlrywQShwHlucp9H0j143OwmJW1Jdgzaim8BxEsAD5ns
bgMsw8sXNJdr/6Fgo7pWXUlMj6hg8pNKi4y+YYlM/CGxKXsUa9LeQSbZfe1UhCtfrpuDXK01QEa2
jbpK0nD9VLrMPKxq6HEKsLGBHS5GgdW0GGFW4Bl5jAAfFg1hYr2JAFrQZoU25rc1SeEjzPiSHqeU
McgTVfZxbjux1/EUvuRqiSpSQIfYq2GDQn/ZfAXLkb/AUxnTJjaLhalrmCCQJ9QSe9PlCuq0Zdog
B+3a1eHrkuEqjUA3XMup8PEeDBF41jCBsbDpbGKx9AbwO9BKywLywqRbZhQFk1/uEiPNbRdHtmzC
rJPFHkII+bS6QkN1rCecJdQAxZdU9WVXjSjA7+fgWvEuSCqZKtTUnlY5bwnkKHymfYMNnUF5Bbjk
YRuBAFRbLmW+4xYCuyYJR7rbZof3dBnkdJCNjLKxify+Lv20i9vF1avO/OcCq4U9Oz0p2QyzLR+X
TGmDw2XZjIaAAgUaY3GXDG18LvuBF5AJtX6sVNSScxD08ZsfKD+5QC4P0OqxGhqw+BWuGDOBZyiI
r2m2MFUXa0p9Y1bPlmpQpW53pqflgPVXJcOZRbHP9jpfs+eg7aW7ALniCcAAMfpqkGP0mRIoHqoR
QoyLgMIk3BVr5tEUkBiuhrkNs3E3Rqx/4plTa419E1Ud6vOmT9RcXq9bfr8mK2DoJBbtpRzG5GWG
yqKrrBk+J8soXpQWosLzWoA9QlEJoVRnMeQH9bkL1rBDbeWCOkDlcacM7D0LcJcvU2eCG8UwqRtF
eXGvjRYnnc3weqiC3wIXKI5BG5bPQIxpgWHQ5W8y3pKdS8Pl0Sof33A84yCumS3Xa7UWjpDOTIB4
imUpj0vST3mzkQCF00iJO0xZbIdHuGVpowBuNQpDPa3nJDM7lC/RefKihzZwjV761rsX0uqokosJ
YZ3M+G4sh/Y7ZMVhk2ap/lSi3D9EaRu9CSjQX0K8JasChwsHyf8LPDflnQPJf5BWY9aV5hUCZf0g
TejbqtQijDAPtgfSBRwVTZSOB+wHakKbsSRNWUCcgnffrnOsfmMAO5rSoVGZ4SneKtdH4jkoh/Qj
65N0rFOg+jdSThGoMCgteZK8ewP0X+24BB6k3rBB8dE24MDhYnpBRytG+ajSRaTZvWb9jFV+Qd4Z
tElqhv8ZIgHn2TiDawDhKO5TDymNP6wxvBpxk4jQ6f4mNP3IthsIub3+1FK3Zu/ZlAp+ZKIcdVq3
qQp10JQ2S1eFxYtDzQJOC/oIRiKahw2Ed9GGsrEMPa0Vz1Xobox3QDGrPHbZPk2ntfyST5PGojJL
PrgB61jWh1mDOg86hSbweddB0JJCYwU5Msp4qKo8vNCYNJCxpxmkoL0U38I58MXSgNCEUG+3yNXz
Howl7TjUQrJrryJyjMEZNEjHui2cP9ik1GhhaOJypZ5FubaWNSBiS/R9sAxRxy6MicWIZlmR/Rft
QpmYZX4zfLORr/Apkvp6FSlKsmqTPVaGYwubJCM1EOvrmaR5F5Lh0HfOFvNvJui2OKtoW3L8G7Tw
Re7OgV7QMJ+ZX9ohr11IysLu/4Ge+9kgAvIPBmo83xQ1JljpPPvV3zSF6DmYk+Q9ZHCR/MF6xznP
QD+pZOyg9lxLO411OKYqLqpCDTAiVQN4lKXWyeSKT+wH0fX33+tndhlfqwBPD7sqkjVAHoIr+pkz
pJmHNamjxVcu5NXbNP4u/Bg5GTAQAwG67B+Iyp85+esRYePG1bh6h0H5XiMG/pPvBWhY6hB+iW/j
70e0v6tqkmxSoOaXok8NRHA2dAEsH5SBrPz9VvyRn/DwOyP6ew7Au5Bw1nS9/uXH//MkRvz3v6/v
+ddrfkQl/PsnPN9GiUV813/7qsM3cU2pWH590U+fjKP/8e2uGQo//fCnOIf/JrDh8dtiBv3f/ONP
aQ4/xVn8lOYAnxku9r+0AH/Kc/jPALa/eOMfgQ7IZohgVIuuOZsIjyP/DnQI8E8lgb8EvBWikAqM
tT/yHBABgndcn5sNvg6KlKsHDnzyNdIBEXQR9AbRNRUev/6vM/zpNnbfxB8//xTnEP4iQAHnXV5H
FAzgV5L/T374WcG0OxIijkGxAADwvfhI0HFTmOXIuIOE8gVUlr0bAkkrNGcvQ5cFN+FaXGJhgCqO
W88baIrHDwRI4MNgwuesDTtaXevOvUjXstlMkNwo+KHqFGK7PfMORsuluEgIpqrYRQ/MreqVJONd
vg53SbAeWi3bRquMwIU9ZhBWmRIUJP1uQkMv4xW5mQuJzWgCqhEGJfacLF4rGm5nNC8PebQkFVHr
K/gXV2UcTXUKpktp+n0ZGG/GBBarQpSXInEwKRQo9rrpO+HT3RrZxxYbcIXKCMJEfmf89pAyfw47
vEox+K17+uolmjN4t94zzU+ATd5FkaPcWPZiaOF7Hvvkt3aGH0uVOVR5C9mJpQVBHpSXSCcv3A6v
RbhF+7BbH0PF765XQI+mbFI+fGdQT9YIiGD7ZPCiSUbg9KYroCpbLbD69bGcXF6Xcd7dqIG8ry0n
h6hPj13nz9zE4mbDw99rSMVwYcKwTjN6intgm467p7z3j6tMX/qEnzo3vKqZvYotuxSoovIqT5dd
ihNCJfddaP+QDrhXPtF7kOSAS1J+2lLTVthcx2qKOzSpAhcKEQ4teAWl4SkK+x3lBEbpwIqzxhaz
64LrtezHV6C+0JX7DSr9FfD39VgSFSOQl+1hXcIHHa8H9CPnqOxQXdnwLAsR1Jb335MBL8siegee
7Rzj5hxLAQSbgY6tROqftxaOq0HnAPigfG74ggNZWjLQtynIjoydhId/MZ0hSMzcE5CYxvlprcHv
6KYVeGI3sKPdELv3UmxnG3e0Zj10tnwuXqgL38o5uSdgaep8RSEf6+MG3ug4O/u0zdmRUgl0TSXH
DtBSFYQlrKAa/aQx2zkHgbBbV9xP+GiTEwHBtXPbtVqIxwSFW/gM8+47SVaNyAGUVrobTlFhn2Zl
nqCQ/T4iEQH6ZqEbM7onCKfQklEt9wM69N2WB30dRZTWP657NMECRNIXMU9sDzXDBWx0sdfX9+E8
KwSmYCgm+QstlD/mDsMxiNxFxoH8Av8LqQvW+wY8gYU5CMNucF1b+znNak+0Pc6Ft6dZZPZmGfPy
BqrU4J73ftjNmxzvp0D6fdgPFqTMvNRxMCTvOlq+ICwiv40gaAYS58BWpihoAfg3ZJwTSJW29RUG
XRVU6DBhY2LpPD0jAOJ5dEFumi0FLIM+idauBy078S8q8Rae7WHnegjKtoQ2Unu1m1PUmw18VjkD
vqO6Uyk0q/JivgxB/zCJVOzWIH0GTtwBx8oyiHCzVzd59T5B4oJZyXrApnNVFp5V0DHnUDGMaNWB
yzxEOtMo6zH8Nxa/C0Dj1TKPsuptCMIojvZJIXDfPKaA2TAM5zYKGwe78j0kluYAyVJbQXPzUgT5
BYDBetNa9R3l/jnNOZ6g8a9N5y/W8aug7T9kTFjFSVwQxHlg6hdQE/4ieKMsB3qwcnGE7+lq9p1h
7CzdhWbz3dZCI/H3R/u5AMp+HO2aa4O8IajPgF38XI6QdDVT7ovp2GGqN1PET2Dp+ipHHf0PR7qW
Ur+cV5JkMJDC54tMzh+713+KUYvCJayV4hhr/kqurOV1OWbR6utkqRZxg7+F/1B2/iyA/XF2Ceyn
oFHwlL/r/38+uy5BjkC5tNPRw/YFVYh9gksRmRFJelzhrQBmg2V/2M5qwer29xc2+dnD+cexUeoC
no2Q+PGrzk7C6oAGv5yOy6iShomxfPAtmEAsF2dgjPwYEve+Akvd89XCAmcXzFsCAlj1/r3PYT6d
trPpgEJsSXYkZERSh1G7uFzPa47lu8xjWXMwRbNgd1Ou9iMsrW7snsOsH5vcpRdTDlD4CEEOWSbk
Z+ALeZ2WWB7+/kz/YggleCIYcqlQ2UKr/MsQigcKSwDYlGMfL3uYWh5Csj2MG5D5fzjOX13RNEqu
pRWSS+A4//lukjWCa628jlUypDeLA9wVUeSnACOoppywZin5ne6i8cNg/UOhw/FD32EPTbfu+2yx
Ll9LFcZRQESxO8P9CWJqNU+gUS8Q4R76Ess9QN2x7ro+P8wudi9dFvsDuhMJc5CnZxOq5REA/LNT
2PZNTNOTpiX0drkW53Si31uaQcXEAQwoV4qDC9j3ViDCojP7TaP7gyDi2Pvs2PdwEXXjBm+8dGde
XI38ZntAqBVkJjE+m5TBF5VxXxcRaqy/v5B/scJAAIpYcSiyC3i6f7lhiBkRcxok03Fb4StFOeGw
smUyzqsAKsS/P9afJKDXdLNrgHIJgyDJ4l/aHQQbIAgJ2oEjkNjHdKGnUfzTgvljJv2ysqCpQlrb
9U8Sl78cg/Yzh/IsnI6CWLlfqIvrtN3erys9Bcl+0Ko98Tg9kiC+ADPtd8UEBNa1vy2MvZW5nap4
tAqiNJYcLcMmDr0YeGgPS2jUfb+maO2KlvLjkORbxbJkrUy4LbcD4H9wX59KjV/Dad7dpB7N+JCh
bkEUkK5ngiSEWMV9lZA5PhgnAU/H9Hs2YQjOlN9Zd9UYdL4uc4YCNYL9PIskOICeIldFP4Jw6AEY
bXgCwt/tMOlfzFjcC7TjQMfRgWbxzxNpiqFyFX6cjtGARsH2I60pLOZVHHCcc48rQFFuNYMvL2OW
w3i+qLBCMAkwHIzllk+7IJ/gC2+vlqg8Eo3pw5cVEA6kX8VWcYusBlOAlG2zyzWboMkUViJoKgT8
mP4ZiTHv2wL3TEE/QkmDqgocSq0Cd+B9+OxRiFUS4CIkQOuByPWxg4ytYgrjM5VY+JbcwjYbpFDQ
t4iWibPtGWIPi8ch/d1F+otJ8seTYa8P7UL8w8/XaO3mAtpMOx3XcmpQ4jg4i/B10tCAwun+4Y5A
yY6P+2UMl9iFsawhf6f805yE0x5S+tRMRxUvE9iaRTRAvE4tdipw5RRmWwzJzaNBsjGWKcZQAXbD
HfBSEDqizSsxEYmIKzvvSL6NcCaBAJp8+bbw6Daw5T0stkvdE1T7bhIJDHnLO2C1RzcgHKm4bsYY
Zl3CX9v1WqWugDq38G42E8QaAgk7VO+shodR45b+aC+31CUNzfBCovgpD67gqFztXrYG0PwG4M6V
7uFHE9ROCOdZNRenyaxPVKORLHln6m1Gq5dtK5SnHUDVlEAmaZ9iHj0AzjwlCaq1qDANnbhvrn8J
RvymBctat9LYfZSqZXedRovLLqJYn+D7RwORcbjNchnUw4xqCYkJQEc5RE4Sr1ZB9jIzJBsgDGq+
JZl7Vxo+SYMLzAZ6RxP0LMShFEfI3wvr7SOYiryG+wFe5PEUWHbaRrDAqsME1no4oSk+jC12FtBl
GJiYHfmq74Yo+9Iv63TiUXaxi22SWPn62hgBeIWZflbijNiRy6DTl1gBbf+HkfsX0xu1DrJgEZqF
EfVrGMvgEzbHaTYel8K/T4t9XELsexZtVpthWl/rrx+ttkCuwB4yK+yH1zk/9Xrv12WFZRxvg0a/
4XpiO8IJwFWY1JpBd2Cp4nLaEWf8cYiWAA0aHxFQk9LdPA3dOxK5yJ1UIBa3Dvui3npyi6QJVPlF
cokDrDFM+2cIUKGIUoi0yENqateBiIdF5WI6NIbYD/tE4IbAk3dTMPOkLVZQFetHVaIlJWa4s8Y8
ppmhBzHkbkcVT5oZ2Q5Qjz0x0IXNCDlUlQn/ni8gxqDAeoTXgR3h1r5YbCJoMs1TkruHazWvi//a
X/8/wvaXEeL/zj2NwhAl278W2T8BbP93eH17/feziq4hpL+/5Q9orcQjueFZQxwVjD4/gLL/ykoN
yhKPlo1iPHwPXVGEP1H7/QGuIVAeDyPK0DJh+cxz+Nb+Ba4l4f+KY+Bh0DnnKMTBrPxPALZfSxl8
ytXhdUX/EEnzJ6yYRTJOlyQNUEdg86ko89vRkHR5+o9r8hf936+z93qYAlwkIERMXUynnzeeLYKY
G3LZ4AhLWPSEbBKQhCYs78cVOXf/w0oQx0LeG2I04wReSLgEfz4W7gV88DZpjz4S5D7MsYsCu4e8
egvdg8xH+o9dUfTn00PUeB4B8gQAjsyz60b4H22g40s2R4VqjxTNNoSss9C3kHx3ENRCxJqBzlvJ
cwi/WrwP0f1ASzUg2/KQQ6U1HeYM20ZmbYoSzE2gvBhVRyJcQCHDV+HbBGsTxKELOYBNJof1utyO
uY9r+OKnE2hEtAYcNcMQKP0p0vl0Qgic3CObkl5ar+kl7RB52CTd1B/8DJKPdguidvQyfojhtP4G
C8X23PNUPReyuwuNp7u1GKbaQJ573OKE36VpnJd1zxLzIV7M+H1LNnG/JSv7FIeUVVPYDvts7ifQ
r6OtjZjWYyhaZNdhMzyUNoTHDGFXu6iHXmzQyXIuIi0uEAmg0gLh9hoOXXAc8qsAUAXrcfZgmqrU
kRZQYhCL96VEOC4KAAcx+dabKpxXsNSqTPfhEqvPlAeobRvXqwLbQeFX+PE/o2zP/HLbT5Lti6mA
GmJF3RHUYY940CpMxunNqEJ+Zsgx+Y0BUn4k4JT6+oqIfmUlgnkqGPgLGAOAtXB4i6jbK1uCi4Vl
sn/j/VBmNbTsw304oGAGZtiJ28Ks5uyhCXou/QasraUKksKrtJ9tEOOnELXdw0r/2Dsa1q1j/rGH
T323RKH6jBAquxcu1PvS5kEGTCofv6px7A/91L97xWTTwQR87kgJx0u0oSHeLbg4/dQOd/Mwbr8h
TDT4kCC88jbcYDivFhdx6CFtCNyRsjasAgFndU6zmxa4CbipadklnvLbkHXma7fk+o1Hng27rdty
lMOakhMuwYLcnPx91kO9QkR3mYYQgqdi+Bom2GRynp7bQLuK8+4TWcDYzq0cDoEswRFChQmqep0Q
b5GGNYJ88qqQ+swClUKnpdEj5GHJXlE4tnhx8SVpTdJABOahZc/nx3Yd4tu8Xx4yt65RhWYsxdDG
7AGcbpFAm8K8FNlvbiyCfaYCfYfYsu3t2gXUuLPZm4Tz4R7UPYydwDUfZ4TsoEYqH2HipzuTbS+B
UdjAtz7exX5bUAJu224l+fpxmoipu4jYvR/TD9M6/lYkrYiPFOpPmwIKtYAzppzCZtRi3xZNbmAL
GypfyphVG6Q7De9GjlCI2Hhe+2HOt9tyHby7GUiIZN+6hzA6rNoA1OUzX1YEf8BCaJa1w4UQc2O8
XdhTiniOTg8VogdKuz4VXvc7Ei1F12QQCUIy3cLAWWVzmFdEl9N0WC3cdi8uSBGEVHgeQxtZAr9u
6BD4cr+wBTAnYlc0UjH4unWPFo0aIpMktd0lB7CL4AaYy9aHDtrKEiBwPi/9mbRA0aDsatfscyyh
uIdzdGoDgMfKkfiZIXYh+3/snddy5Mi5dV/lvAAm4M3lKZQnWfSubzLYDh7IhEsAT/8vcDRxZlq/
NKF7KRQTIfWQrGahMj+z99p7tIVe8D2YkBVi9IHpcy5mMK/tY1HhDmTVH3XFu+HJ4pE9THZozZpj
uKkCilCzL18CMRsrh8AW80YPvnP2prExN3oZ9bDxjJRpT++gm7SpcK2JKbtdGWaAHIfmdFstkfVk
pw1tQKfW/zsQvnic50F/8+0azWFt1XKPyto5NSUetc3gItArBuYtzK3qM+v3aMeKY6njSgm0XMhE
myvluujBgzGw9p+dS9lmKAMl1VrdmeG0wTvFLkCI6Ava/CpWvVE/0gAKFK+1MSB3GXV1Pzmu/OEy
Fr3mhWTJno69QUEaVcsWqkuZ7loggCd8NdFt6WX+R1khroGNNIIU7ILq3tBFgCcHYkwdQ0rkzzyj
r37idyhfHLOf7soi90GbLVXzmFQpDqaOHZ3F4VEwpYag/HsZ/t8q8G+qQPoOxrD/ugqMP4ChI1PN
MEr/X+34+1f9oxBkVUpUNi0Qq1IbkrTHN/wdmm8w5vnNNbG2s0f9RJdSP/xpy2rh4Q0ZZMM//6wR
/7FldUDtMwhm6GWyImX09R8Vgr8266tH3GIDvKIMqDlppf5aw/RA2KQahulSaweKtmZYsWkckFdx
EejxnitpPufTWBc70yz6975xx+fC7Sb4HVGtXv/02/v/1IvWXxUFvzvWAcOvWgZzXRr8UlHxAZVF
lA7jxVa1dUmKpWaJETQIuqexh0A1and4D0ZJkdRWYa9ioBZIgQBkBS7lVlB/j/revOV7pGxLytJ6
BgQQWofZ98QPCz7X9DdT+c+h35+GHZ8eewiHLDo46ahxfxlAuhnSdAAy/QUCXZIwq17K59FFNbTv
g7nxQFFPVr7NAs6jJfCRxs2F6RyY0c3sh8am/55OXWfFmSG9LVakBjVslXLVBkxMQVM1eXpXDDiL
ELh2WzYR0UuXqiuYex7dYmf4N1mbjtXh378P//w2oCUxA94If1UH/DrpDGYDAassuwuzheilSULL
3riFzaMh62G601MbPUphlW///sf+Uk+b2FBoh6ipkdas/1hf1p/qacwOiSu7pL7U4WJdIIoNFwzc
MNpE+vLvf9LaePz5XVt/EpMwxCsIjaJgDTn/80+SNUQahbfqgl3X/QAp2Zas98PZ3hQy3ZkK2FXs
mHPYxBgxdfV3D836UPz1x/Og2EyQ1y6P0+GXHw/QIEM2Q6EeqMIDTc7yryjX1wDmrtshAG02s8lb
f9Cl0pgxiyb4gYIcQmE0u9eT77RmTB2OuyvHYf3stNKmggrn+Yc0Rrk1DWxnsYcFsz0Sw7MMf9Nq
/dr48EYBr+DYQDcCShUF0F9/faY/eLXnCePGGkT1kSGcTDaWwYjF3Tgz9OezTrPiK1INvLaLAv6E
qCuLkaEGP3uqrSae0yRAgpePPzKmMd9HT6bB3+weGcv/+ltmYMRDtGbIAsv0gl86Qr8NM7PFfnzD
FleKKNz2UbocVh5mtO+p3wAWKfN+rGZv2GA3CTAu1Ac6C3koXcmcsFTVgyT9g3FpqZNXnVfNae5Y
lUtPyWd8kuFWQDSi88nzDLStgzRW5F190dLoENKiuUyoJvMNim/UYDbD6SN+uvLBzpO7BH/ktCkH
VsLM7556Khtn67Pp31jZbHM2uMOybEwd5tdl6oXvwsS9kyLKuV6Qv0U0LCkqRh667GSELeJYzUB1
a2nP2C759E12eFEHcEooh6s+oKxQw4k0CftJpeSkHERgWNkGlYz4GgFAxcJSK+PLUOGjlrJDIoqh
9mSpqPyejdLnc+9UxWMWiSnYjGgHz61oh3jm94Ca045u8YtNOzSLam9ZkzXuSpbBGDY1sMiYkZfY
VZ3T4oqJblOBUXgL9qo/ctXYSB4ARqDtDMq3qTLTK7uN5KOHI+EwRLlh7zu/Wj5Cv2l3nTnly34s
wmRvIKr8wFqlf4LAkF68YERna57YY7Kf+rzhw6H1bk7GIdy3jUgZ9znVseZfBRLkthTuIw7qTc7S
xEAXr6kdG29aNm5fitihpKsQ7Be7ZMXJ3GvHcrcZa4OSUbWr+r3T66g7TE4wXfsIyEsBBEf1VbXB
jYfZ8XsqUvZe7502plU8HrUc5c03e67y3mnxsgyDNC990cOUwJyglgP4jF7AIUC3scntsnk0oeef
8tlxhnjgPWBfj68SAX2Kt3VbC1avwNwKrXZ+oRMzbsveErcpDQHO8mIOdLqdpzLqr/2ud3iitGis
TscDd+EehUYubkc+On4Sq1DSUVsOuPx9XWZttEF0ieR+N+FOo8qN0HptZgHDC9iIgPCXRiQ/7HUZ
lHShgqpg79Ws/uJw8Tgxa7vA1V2lrVFiV5+T7g43BGysJsnCn8YwBpm5NRu7B74QDuHFwwEqzrUT
9IGXx/XUqWU+dianG2bFJA3Am3XjovZR29XZfi79aj6aXVfJmE0mu9Bg8uby0AI3Ze3iu/arIavF
2mIHKlgaF5Vp3GKPM3DD93X9mldVVJ2cNurLXZH2/sMy0Fvsc6wU1lWq046mP0jttD+IdpT1I5ex
c0bZahf7gXl7vWv6Mll2oTUtCFLzWeqbKoSfsDP4qLSQOazh3JKOVG4T4STDNoCEI9kLddQnNdk3
yw9mHpGPf67HWwjmOVUny8wQSWXYKGLgFQhQsiYTKNNEgSpatzKCA6tzN3aAdy0I0fPFuGLq4u4t
KXCQB2kUyJ1FeEVzSjNLJ7siclOw8vx7jDHogXl8EqBGk86YIuNXYxGLXnuGOMjnyL5YC2ODbBOO
rFCf5lLbw8WXEVKbGl3zjTfUXEkJ2lW+IMJE5eyB8lr1O064Oj0rQKXTvtPekl3BBe+fXOSwH94k
MMSEFg8vgEI4J7vOXzJePGQPeDAOQPQYafAuA0r7XtLg25s8ycdHZLv6q2xT1paBTsQuJGUHj24o
+D5e2YAlrtvRuuA9dNz7rvesJ6vHYbbRPuTjuAfmOu1Gu8qzY4uFEyt1gGflNjOC6KU21fpw5rnq
DkHZMVmYZrcPY+ZJvDeprnlhDZ5764obLHpBXM3TXXFKtlvWalNz6rtI2Hd5C1XhgZVB5J4mN9fD
TT/1a/GZztMdmxrG942u+NFNsyzMSuyqXwADBOtffn3pmvOJ14Wx4OJ6NX+LQUEw3KRFUyxxVIx8
dGSZFNl9DbMX0+xAVZDwZ5ypdl+nt8pyZ9YzjkxN3m668OGmMlJ8I5k5KGyi8NOc3TwqOCr8b5pY
/kYcIJjk1jq5r6sXbHPRGVJWFm7A3hY8F7iPP3SNBwwvG2Mpp5/M7iqhzM2vGgm/6THktjh0tWld
VJSod1IYUCWlbprZ5yZMouGKmA08C3MbKMytALoOEklRsVq3529FWXh309Bh61Gk9BSv2q+S7ohd
tvoJ1nM9QzJVplv6gNBB1Dmn3Z5JbfRqmKLaV1omzPVcjrm51elDBvXmCk9i7m09NtHwBkvkZKx8
7egFEeSYoJer+ZgshnCik1s3lvpRcSDP59DikdpBOuAZyT0Mdnssd+OOS0arK6sdbD8WUdmP3LTO
aFJ6q/xLG4GRMWbK9PMS9a31HazJ3BHmhRgOaoLNt5oqa4VhaKhQJ8nbomMDwT747HHsb6Y5wEy2
LqrCoDu6FaJ2NAor5AY/crccZFk0DVqXyb02egxbu1TV1XiVwH9O49DrqvSJSqT7bsIvgnQTZN24
KdjEYRPSY6i4BWb1WCbKyt6sZnHCkaW2UczPssdLzzcDALFLoW8nZ0NI/TVNTGOEudv5xSmDqnU/
dYZYDi0e6myXLQMPaWb3uXM3FSXiy8qXq1FbjqZ/46LknGIWcbrbaXzlSETCOlsdpUHF2dF15c6a
nKndjiUDisMCOp2X6k5JsJ0FJjQ2nNiiX7HOWE+IGHnWuOmiF571qrurI3RLqE9kBHW0SjG4T8M7
WGkdWswWx+DZw8mttxq2lQtqowzHByW6CPFswhO9k5nDu0njME/XmcNa9jpoZercQSUo/ROMd/yG
2TQZyU3RGlJvqw5754ZqbGC1WTIq37RwXPddGhYp2CPTPKEv5HM/s5zJiNZIg99X8f+dpPzNJMUi
WOxPLdo/79NIv2nqjz+PUX7/kj/GKGb0m8mwBJ56QL31ud75Y4zChIXsMv93XCEiduQNf+zTAvZp
fNXvg5K/iNUdcglBhqEaof0iFiP8T9Zptv2LOg8fCf0Fujz6OiY+FE9/7YgqhXlqKnwNO1yCBaOi
1X1VItPy/MbkLB1DwnhyFfTLcCiAY1fmK3ArTDAFF0L3ZFduv7RAdhwg7GULY0rnDCGJ9gkfMx9z
oI+AOa8ziztCT7j9XQKlKtQ10XzMDa2R3eLTQvpzwnJbdSPGPMxwvbypyzmvGUpmLAaiUNbXHtaV
M+up0TzlmT/fzK4QT7mjJDQv/83omvGgmzFYMw3IHfByeZ1XeHyqfGK+6HmF/ZT6GWPJLGUATFWw
XqFElkQ7jadcb8t2Yf3ls8t+WHBMf5jSZrJKpuN4Q0gZZxIFFrPddlxPnMhJzPJQT2N5mEaybra0
rNmJO0IF6Ib7MY+72WS1YBg0xL6ce+RPxThsjDXWKq3c4ihFq/f50qLUwVjON8aDKSasL2K8tT1R
v/d6th40uYHjAQUuWQBdx8w9gbLBjiKZl01XVO0299T41rcIt8WCbD5uEyWn09TAVsXh6/EXxZ09
2G9E0ylSCKySNtFv4YUU485PpLI2ndVea6IUVtoX8DaKWIYlWaG9k89E9yXCXnBtf/YN2WcPkX72
E+PaWpArQ5eh6Dfsz87DWZsQ/7MfGfM+AOS7dineZ8eC1JbuhVaQZAx6mCNE23QLAIM+x15bHr02
P2j86INQhdMTASygP7LWVgndl/mxwCrdFx6fxv26ptpR2s8f1TqDpMyuaLqaST5adZtekfFQvjVr
cybM0dKxNJKeYBIukq3dBrcwpWno1taOMQogffxadHzmZ/eXJKXaz2MycQO10e20tolqbRiHtXVM
P7vIZm0oiTvxwJSkA2slCvETUFX71K9NKCGk4gufBjpTohOir6Ia6VfpvsfikPTKfhJlNpx0WwV7
GBF0uVEtukdspd/MtQUe12aYiDr6Yj4B2akJaGDj+bNzTtYmuvJL91ysjfW6nj2M3apS9brFsrbe
2oR3n/14R2cOQK29qNBcvpZ9JbYU1PPLkMnqKD67esMw6fDl2uyPa9s/N1N9UR5ZC5v+cy5gj5mI
vXVYYKWiefYT1W+0EdUnCD/Ja88KD4tvL8qHYh06dAvsKXAph76B8NgGwmUR4hbmvZcqGu7P2UVT
u4iNQk9Y4urTmD94vbzlYo3ols3yBzfqfGJz3KBSh8QxTnO0qUX/LafboPHQOvbAshzXOAe4HfbH
pOdXgOJeXBdJNG2j0Q7aYovDk/eRZkKlcvDxQ9Ct8WPhiQ9z+/tA6b+34t/eih6jv3+9X/hf0oDq
7qP767W4fs0fMpOIQHTPN5lxAeT7i4Mrcn/zLXxdPhO6z70DGpA/rkX/N9YRTHddZqB0+qu964/t
gvMbFxhbCrSuyFDWIN3/wMflhdy9f550Ep/Ff531arY8758DGknysXmsB/fklSEoOA/4bVv342Eh
OutM+UpRbDQ4Shqt5+8wFoNrr3DBlYSWpR+aZgDn3Enjg4EDoBDPjS5sBJwnn4Fbwo3gk6TbucEF
m0f3MOdj9lR1HjDDYcxOVeJbXxopiAnIg/zMsmFHVKT6yoY1P07MzBjZ5UyyN90gl28knhhxJhIA
kGIq7EfouMUZV3R9JQKnPAzI+h0M6zeNh/mDiQxG2rxKz9bY0dJlFaORyvCdrW0kwZmUA+h/opxu
GxmWVPphdD13yZhvcKja95MxRAAmC/PGmjOoYoDcx83YOGpvB9wsVmMnb2vzfqGev7MmQBXCtp4g
KDRby8feXysANYghpPOTYes635sRTFhjbcdt1fZAWi2X3TGdt+N6QARaTsqDV5ryu+aO3jstOTkq
o7Ovh6Z4Vm5ORzeVbn6Q1ZQfIwacW+1q8EfBbNFY28NrE2YCn3mq7/smW75Fs57fYHs49wlkySOk
rvbiO/l07/n8ckywBnvAS8MVPBP1tXKGaQtiJtjLsRwPgVXw10imiX1CXSJF/Bxvu8N3I3JWpS4G
ikheEXrLsNKYdgMxT+SGNPW288RNVciKaadxAglQbHFkI34YW3VQavR+JpAZkC32GdQypIyEo4iT
TQzqnbUEC7ebkRfnFFuwsXOWfLiS7py/JHMWvQfKJ2wu8yVwJEQActTqKRJudrOYvnnDHh3SC4qB
7JXsre46H8zy0W1cecCsbkcbTRbT0ZvKIN8glXfulznIbpLEXfZzENBDIYkIHmjhLC6yXoUMEp1x
xYKad1HLs9IkvS/Qp7rltwFc80UQLH2Eg+lc+T2Cikr6YGDCIHtT5Ohc6kR691jql+PE0OFCS+dc
2dpb2fxNcksKR/eUL04Ug6ctT5UxnGQtVmRV7YVs1KT9XkeWf6MSlybQKuUxz0uwHhUIp712U++2
lPrKTrXL46jao2H2ABOS/iMd8JsDdyusnS1F8KEc/cNTU3VKZgnYbq68U6OEuw8YJ24x4Ngvjlt8
m7Ujk9hIXPs9COunZnSWl66TMzCQ2rxvUt+vMS6SIUFCGBCriLnLJR3xn8SaqIYPGtj8LkgKhe/b
caJv+LzTQz3yRcmSlc/M9qt4dAxKmLGorvKEN1E7DuXjAHwsJIjkMXC6HvwNsqhNX1hPfVOfuMH8
cwODoIZXHqOaqNC74r68dyyrfPBEefRn3Z99sdQn7P9Y1SU6z4HDks1nlJ0CJjZ7YEhqG3SoX1AD
5w+ICdwfC3Ch2CnyNF5SBLUwX4o3AMLTc1BL417aVRPzhgYEWqQFpEgAJ3dGOzFJ9dWVQmCUx1G0
9/q8OogO1CDGqhJ03v0oxPhmCMTmhe9Y97lJ+ktNuF8Xl9ocL7U5tt+cHrYK0p4tXLLgAI+JQVhp
DQbFlxO+sYVUjO/NpcwgAcwNgRBzcrt0TXEwpp7h3zx7bD7GyV9t9iQ2JAQcD/XS0UI0A/7PKBqf
k2VGJVgWEbwOamOOuS4rNyjVzSuqX3kz14L8HMt4y+2iDTdJQjWUlRFKDV+hAGprPy6N7BUZjXkq
TUAa1JVqY+dF87UkjORKNGl074GjOXWdN1UbkJH9fdYbBWzjOvbofz78PJgOOa3enclKoI8lqLHL
GDZmHIpqKTekyPg74JvRS8StcVlg7r4iFcuuq2X8EhG1d+RGXGJQIOOlQ+PLo6Tz6y73yUWZjei6
Gtz2rs+FuslNrV4MkZVQ3yq5Y3Se7K0InNTCAhTjlXJeC+Z8R5/d+a4VYbNPp9z+QVD4cKOJbv5w
HbVeLuA+39KqzJ6JcxvLDbKhaO/kUXIAcQWyaE6YF1kivcMvySFO/7wZEzU9mgO/+jr1lu0893LX
TXaIwnqFA05lk946Qa550CjIsQ14wFbNYTnMiTMcaphqpyJa5HM5wDe2ZL4jbW65Kxj27+RIojjh
juYCdsdgT+cl095XzXixxsQ+R1ZSfIGbUWw1mr/NaHHd4tKbrogrlkfWgaTlFaqN3gvfz7ZVrc23
UiB85GRKT6K3t7Pte3fLkBvfpBuYZ0lc6R4iX3drZXV58lyDYBeSPu7LWYfPiQ7F3jKV+ZiOGVin
MRAGJETD3zs0DJd2Vl9rODnfzGXg+B/afoHfMrkJOxdtYSFDo2R3xpVXm6t/oAYmR15Ho4nS21j1
ACC3KjLzfu0euPvzPHkaPAoRfOLAKOPaifp7lajy2KR8pDeTDArsCF0L2IktvfoZQW48jWXKynvS
xnUGGBLrW3U3su449t7w7rUeOsVmhewwqBq+Fr3/DiPzwxTDz6Bc3onrfagteC3ERiHPd1R1auH2
7FqVPdkqkWeWncHTKAv7pch1/Y2twPTaCr5wrJlmf/jZTJ97lsyCzeEsVafG/kBHDWj1hlILoAuM
q8L0mJg2vQu2K0uvJ9sLIN1MQ3inejX7b50vfg5kGoT0bJo3Dt2SjTqUuWcsGvNA8pVcDhWkj5tM
KqN5lxyg1F7RSIaRKPaqIJT0HBrMwjqd21uKvOLKYml5HtosePdY/X0xA5Hkd2JKy6sg9az2Ca90
Kg7lwgixjqdOQ+4i79XLv4eIHIxnT2GURg5KuCUCWRimJxVkzrY2zPnQRk29H/3uFZmbxnCWlFsS
ViEaJe4r+Ah99DNJml7VDxf+zWkfkaUSQ+s8Z617PWCkQqBpILcoIMe+wG8zjtQiz/WSlrvUtwMc
GBHxWUaWAH8urTiprflCL6suLe/meenp1tJMf6yhSec28o1N5xrDwaqnGQzWWm4RHjwQcOe0V1l2
KsSe7A3SAxvRHwGAu3GhwuzQIdyOZ+Hegx/otrkyktPiEgUJw1mcW2zD594Ec2yVJfNxS14jsIRG
mgTqy+D4ZQyBaj5kasygNOHKZk9Kc52VWIWFKyfinwsuMoapJMYN4XFgtIKO1q4OninMn7jgKaNl
IYGAMulxrO9+WPvha2cOddB9G9xVavAMAYCKI2bqnhGD9tma/LeJ+5smjuHiv23itj/KD/3R/vhz
E/f71/yjiQtQ/bvRam5Bke8jlv8/iRh/FCC1gM2LhOH3+eUfPVz0G/NBPtURVTybHYvO648eDoOB
S79lYhSwyVDCyfAf9HDWLwmuNFV4b+gJiRnC0sB89ReJU5GPaW6RwnacCdh7Y4pWSyhHDtO2CQFi
PAVt1e+lmu/Kxl5WVvIY43KIEKqbck9TVqONdRbrTWQD6/C6ZtvJCkL/mHp/ZR2lOVc4PUmZ9Hd1
aKzZaOUX1yB/0mHOQvIdy/bZMQmomCKQsvwSs6OoPO8x73V9PVHEXMrc4xMcYmU8Bmw+ACkBhTv7
lllsMZQh2gwgqPUrYJOztr0CtY4ZvwK6b0xeftC8OHsDbUKegiUTp8Zo+4c6StwzXeCXPFDGW1ZW
xlOiamx7UB2RJtgJK2rCdWXYyVtQbRh1pu5+DJPvnlHwl4SihxPJvnftudhHEduF2XPIoiFV52Am
xU9JQwF7IoLZUZsLlH/JRM5WgBTUwk9PR/ved6bVV9jf9DC7N4Nt32dW+ITw+AYMWg09oX7UarGu
J41ovSzqkRpIr/+orjFEXruhfBMVVrbF6idkucmXyIeTy5W/WfsUrMNflLf2pE3zOOXG8l6QP7iV
Tppui1AO+4GNXZxllF9B9DQ5YicCZoEwzdaXQGyHx7eGMe0cgiUwb53CMBDVFOhRu6h8aebBfWEr
BPu8LgnfZSUO1A/5LGAq9ocm6M1F3iGMXEA8GeeerLiPxuUKQWg7AkRjUxk7smTTZEP41N5RhAtL
S69Xt+Cp2je3CJ/8LmuA2WOLsNAaXIOnD3ZLEFnHSPkhpOzwuVykQcCYo5+hayZnl7DjIGYvjAMi
EsM3wySCL4ao79z3qPUvVYY2hgIonUIOW7XsyrR+dNAM7pyWiejWbpyHruyZsoUCY4WTsjbkkwP1
Y8y2acl+bawmFR1a5VBBJNKCH5/N4MWIz9j0yPubi21Nw1VCdYvjFAPfM9vN7MqtfPOLy1982+Hb
iKssBwzo8bts9laI0IbJw2xe6Rkl+6mhBGYMn/fzT7IYFuMQIhYTP+co0Del3YI7SGq32JVcrKwT
yoQ6Obce/3vQ133Wz39z0DOMtzj7/vW47nHlIP1P/NE2ZfbXXdY/vvSPAz/8zeNbAXHyTYuhCOO3
f+yyQuc3h2wz1gN4937/kz/Oe+83QJw8KTb6FZdzH7XbH+c9SCb8zx5jPsxIDPTc/+S896JfZnZs
2BDimi7aSF6HBeXsr7usAcZv3eZZc5xQwetdlBYOMq06i7Ck4AL3a8y9cZ3k4X3E+pUTJ6uzi/Yx
xlI1I1BqnYFNr8icV59wiTuC6erHkXqUgEsLKxYOIloKwHBHDkG2wWyjvatsRXYERd2AiGSPVm1B
p+bdJmVI6VzDfkgvhdXAECnZDJ6HRZVqh51jBZbOM87/YvDTaUsWRf2zq7g1NkAg3X1hdO5tio3i
rki5FEhYHw3EnYaDfA1KNeM4r87Zv6D6OY1Tx5q9mf0bm9wDicVVOKcB0ctZE312wklr1rsJedS7
WfGitqoS/Q9+CnOd1mWsEouhBvAUgh9O+cblvIs48U+TAGcRs0tpih1kWNg8JjJlRlAcgRlv+NET
3nTn1x4CBXKLxPfF93Dl0t91rxJzDN+XV/bqSq97pesqHqICOxv5TemtHkT9JLuwue27dpy51aaE
6JMB4hGalICFX1kRPMFOhhEV2jEZ3rPcxwLmS36RuSVERVmbcT26+RTcI9KRX6wkDO9Eibudu701
ra0A/lZvo1I3THeqDotzcJpkJW8BOkd3XpfSe+R0p8eO39+esVF0De5bHZY01dcp9+R+Qp5cAeQE
2G5ZKrw3YEtArsA7Ec2hd6wsfMr4jq0n0RTuCRa3czbKDIkNuu/bolVgkxe3mnd+kFtnt2N7ocpi
QJGH06tjelz1/J0tZ48DSn3VeJrfGYbZrxIgshNH4JD8mPyf7jspoNwKeFTW3ewc3U9IzBh+uNEj
vuXkfnKWKcEMTJQzuzbnC1An+nCePI/00dTQH+FSwCDvrOhawodN9iztuFImlrJHEah+OQ3DDGAj
E4NxbeOd0eQBIWFzzCmsCaF0orw/IbrxyADWcngIkNYV16kzRXcyNCwCVqAFPdOWuDcpyUw6AYkO
enoTwkxcPDIO2sU5JFwEkcCVlms5bwx+Ee1x9rImfFcj97rRR1rFMHAdwftjUAy4hPUovQuDMNwn
rUUPcySuwujPvQ9U81QqNWevtiRO8OzxHwKDeHze6OuMx1m3YJMKcQOAcrzKxr57TVV1IaQ6uS5x
mUffkNKQUbKxnarhDk8qM6i3gV2azx4B1PtsYTZNabPsREsNZFI7bnrHLIn6TPRL1nPHGVHa3HSw
NHcdvuZ8sFIsSyu7I8ixRCB3SfWL7zOUP/LxNp7qxBGHpm1ZlA+egwyQkEYJQd8GullMqEJ7u6P+
qnkNR3rHicycwR62LM3gQoZmfmIw5G3nqH5oFsjZeSdO+QiSMaJhP2tSI3fBBKfa7QFdqgYIm+Ea
372Fk4ZZR6yQy0yhlR/mzLYIlOgD0nKnR2YTJHAl+hD2ufditeRm5cMwwDcYmlsdmg9YVm0wceBR
DDT822TdboxkrXJU+Mle1F3c4dO8Mhly/cjngPRTW7yrttDHSavysfYBHuRj08XzCrx2y268Q3Xt
7FWDylJn6Xxw/eWSqXBGtmz2cZoyzQVkjhsIWnnMLrCIs7ZtJGXd8t6IAHxWGdwusr3pQYqDCade
L5wGdL2oSajyDfOmbYW+9bsyZPncfI04bZkuWeEuE0TjNm2PWlN4XdyQ3ntcGgzu5Tga57zKyDYp
Z8blQfKlyWzoxBY0jCKY660dDQ0u0KZFR60wilZJ/wwDqOfB0MYhaaefQ+uXhznN513fautptGzx
xSk8jMKTSN0TwP4KKTUCjNOAg7Y4OpXrXdWKFgGeL4YQmTS4aIfCPYdwxePJMIL7QeIhyxaupk8V
Q++5FU+FvwQXVkHEP43FkuW7UGX9Q0SS1kuEJG/nMOTdcfemlyUKGUU1KPSIV86KN2Lkqr01MFAW
mR3uq64nmWEZ5Tv8avOVgb6xQ1iO8VHXCyYGu7kiSaM9Vk4V3jv8wU3nT8YteJWXIFEV8ReRGvZJ
t/iX1hbWhBGYQTUmuDy5jooqjCjmICKXfTYEIMshCWwU4ost25l54zHuR1ttOReHkB6yJFN2WYbE
SRw0IjwEjLXORsscpcWQt1HGYLz00uxeeeJqtc0GLa9Mp33wRd7cA4AzL05e1Nuw5zc9lDwGrt6b
E4z4aQX52TY0sZGZyKmlDfjhQFb8MVQte3ry1MnW7IX2uAf9+VxjvHDinGKVHX5mPTe4eR7SqAi/
g/OlaYpUeK2E/cWIhp90F8mbb/urq64G6O96z7XrGTd8pgqAwAVrMYtzbpmVeE5al/Ff/kUQA0Zs
oHdYGrffLIJ5lpPNb/M4RwRKNMRNBu2HqspiMzrmqUinYtdatvyRCJIACkQGW1rm/DjaYBpjm7n2
bvGFdVd26DlwZBb3teWzZ+lrBsftsKOBYvVhJ2PWxwRNaQayVrVckhmYNMKd7wP4ZxZzlFLUFxB6
ABQ7Y8nENF8IYzPB++Pg7iHjqLWYUShVIX1sCDZ0djh4sw9kv0+G7cNU1Mr8ktr0tk0WBj9aq30Y
RuungEjBqpLUJCN4r0tIbnQB2WEqTLLGmO5eM/8lTttR700CH2IhfUfXheDslHKHfoi8Doznx3ya
0T6P8uTN6N9y33rO9Fxclzzzmzrz8Tq2GM3tvE9jaeaHdiSRrOmnR/f/sXcm23Hj2Bb9lfcDzMUG
JMhp9BHqW8uecFm2xb4F+69/m3K6SgqppJU1rkF5VWZaYgQJgMC95+xDIYuUjDCHdmkv2zCefjbs
P5eN1RY3oNw4IaqJe+1n1rhCa9mt0Ts1QKURlA9tAbJbc3+gG3gwOAJ+1SvbusC9ny4z176qjIZx
Zf/IzMzYI0EEvoiT8aTM4TS2lflLZv2SfcFPSFhVuGr5SEsjV/3OLTFbKlGKNec15A2uE27Zschr
QxsDzmF9vAGiPFwQBuBfEth1qHnoRVpviSkkf0sJTrQlQxSq42oMB3NVG7FxbpXx3ZCUDqTNsN2W
fYQpRJqAuUmKwAUEHkR2Dt8OdZPglX6qVcpZIW2+b+JoO282KyO/KGQTIAj1IH8UT3YU7CqkXotQ
0y/8Xl3MLZgUwO2yVngPyuwbrExi5dRw26v2sjSaC/Q/Z+zWiBVxJuhLDVIm/KwJe0ACPceYaU4a
BlkythURWzZIYZ/mMXFXTlbly9CpF+YobWDwSTZdmnWe/Eb7/K/C98nBD+Yeer7/fO7DZlPU338W
Lyt8v3/mX+rF+YhGq5ECMX4vczZ8/VEvzsJGew7RBiLh/T7X/X3kg6dLsrc1OzT/Vf37c+Rz/sLU
ZIJW5NBnSUP3/smRTxz70eb9n8QmJTldUu875vvp9AF0X8NcgBCpij3aXZ47tg9154m8PsR6Jmmf
JMhFwnhL4xOWwKmFfJuQ0oy+lQQ1V4yiZDtMWkNineWaabHfYz+KWixmp4OJWm3bJG4Gf5u4kR1F
p3bQdzRQJv6tz6YUzbAn7nSb5vuEPq/N2iE8NboM3j5xdK7UFiHdSSCsVLWzA6G5KNs5loJhhW/p
d/pXM6/9ZknAS12ONzF1MRK0XBH08ormQxt6FxHYp57ACSI7M5dI2SX2BlId07aetBF8BK76JSmf
WGL+Vxf/7XX+bNagH/p41uT5rx9N9KNtXk2c5x/7UykxqH9TAHCkSYgP84Zaxd8TR1p/AfzD8YoH
WsyUaqrmfyYOsw1opYka8o+I6U+tROh/UcOmoI4TB/zNP3RPC0orr/RNwpV0jvByAoChaoKj9HWt
BCMSEqwi6nYF2NyVGXJ+CKecI2TTPIxO8ujqlFjLggovxllviW2ft/8wJngSEg4wjXvrdi4btbRJ
zoY2Pe3cORoOlpNZ1daCoCeakjF2P+qpyATpy6P8zdgEzLXn0K28TelpCJKcFlquZ16VTIUVOluQ
2cJN1kYlh0VgcE2aSR2vvJxr0nddxYl66FKPxmhUIPOHiubY8aOjlfoqzfjricG+ChlwvS+7+sFw
w3I5cSomytDW1pkv74mnuI4t47Fj583PAuAucMoHDYAPgquX0jGvDHClCzPn+zjlQBZjXT04Ruwt
mhmv0mt8vRyLDloVys6dJvd17e4pjze4vrg1HS60oIGGOcXJk5low8JxuJWFW6uVXvFL045bIMCP
8BW4Dbq7zyKlVpi32BPofIauFGggSGBbtKFZ7GIBHadI2RA7bKKhOIur3m2b9fyTscCeHXkkO03m
LDAZuQUlub5ruzGmq6BIr7wxxdWouCQmMPvEFpTkccyb67biA1mlk6z0KbhLFDY9X86yiSJ/GvMK
54tVE+Lnj7TWkxFlqQdazE81g/vg3Xo6GpvnErnSCY+Z0yE2WJOoP+sdcq7YU7ck8CVwgFAJEU80
bYgdmuD4cfcsvBwYI+TeNbTb50ESVSP6G1GpVSkZB3iwrrLOBUeoe7cYKjqO8/wBbPqqi/hQQUzB
BQUN631MXE8RZMNBeo2JkHUeRQ1/F/n8eaQM1KCFMtdy7tU4Pvv1Cf/LAqV5uaQRc854fho8slNM
FPeLtI8eKW/y7Cf+Kaa+xTZey6HmuYQQdQU/k3GXlIFYyJTldEbGsMeeqH54ft5ZQPJMh1xk2fR8
3yBkyBBnwKOveF+0jpsedFCWTHJGNW8DrEyMTlcyVIp5LqCvHe/SkH90XNKvDD4IMw+RQZlE5y23
C4H27Yj5b91z4F1I2fuHHtLGWYhUZ+lJ9SDZPC8dyRN2WwaTy2x8vhl5yaToNf5qmWSPGRSntY/P
6ZCayl4Ln0GbJso/jFQDrzMVl0sTFf+iB4G1tJqSzXlmmus6KfRVVgtuqd7xGYJQnbgKXiTSQ+PU
qvwIr9ZkrhOyZZdIqAhVjXPKMgWjjAMDVr48OaMroq+I2yEit6PDTXMnXevME5hE0VUX2ufP08uK
p2mnG61J9Avi+hY5OyGOqOT0jMctOJQdglDPtwO9/TU5e0zDBMf787PVwGEvND8/dToKhIHBEIA4
7WGs5d48j/IJWPamgI+3RU6TrDEDehtU7+mq19ipPw+AeYQzxa8iMdEIGlnGvI75LSZv2j0/5qYl
iripGUZoLqEyUpT8Xka2trNDvuqkcS1CqLQdRSdWLzt6RNDAIzCSJ3Rh0PRhoax1jdmcWY23NHPD
P+h1m59iNB3O7cHeun38qNGEoQNIr9BPzLk1woxoJ13bBTbzlOKacTripNxIh0GWZ1Z+SqGGq+cs
X4RLIdBlccApiZFIbL0wJQdcG/hlRt8tgag5S+i81gqTr4Khrup979ANlDmw4yHKdJBYtrXWUgju
MjBY3HoenSYB5PuteRVanrudjHzc4tsia1503RKkFlTIjo/QtwazSMKZZsfCHxIW7/PaZHqDuX6e
tPh0OzR2NCeNJry0a4ZEbYsrc5w5Y77mUiYgWw+ZCYOpGiDKoqNYJgV5PGGl0z11xHDeyuSJbRy3
ZmQGPN9rh+LkKsn4la3BcxU57gQxNGqluTZL4Cw8kqnmX5rIXFbkxqVb16+eKsm/ztp4zaQv6X2x
nghquRwu6x+uTqRhPvPOi0reUzEs1gkodK1vzyXOjIUF2+swRgM0Hy1VqQFbaSQfPempXee/4evp
9I3wuayDo+4KZ+25BqeyaarjRzMuhhWCJw82l27e2gHJmsqlL3qGCbk9RL3OI7R07MYLwi1Fu55j
bxZhETWXYSCoMC4QZSBRrUFYxxTaSGZHNA9kExlZCWS/qrQDMNDv5N8VP6HM/RCRXrSLwBqSJ7ey
tImasjZNlPK8od+Ra1VsMCoOXsn5t7KWZUwebxYDQV8FvIpWFDf9M68vJm2TWnmvzkFruBJDgFDZ
rhmnRnsYA9EtQ6Bx6akfelazqOvUIGBiJIbr3O4ckxgD2ELadd6yfQilc/tiK3b5m0XxMoHjiJ0w
72uEg5AKn5sO3MSae0QvUBwpfOFJwLLbyWhEnTOFT1HCy8XK3du2LiyGFbNORIz0j687+6RekDF+
Xxd4Oz5S+Lpvek8cpE3g/mW7M/rnxY45aEXJz7ynZTGUydPHV6PR9vZqEpm8KQwPD9fR7m3qA9LG
przdpSMDZN4JeAkCYXDa+u/v9b+j8yeHAI/+4Ytn8sb3h965qaMfzf8VT//HMbrNHl+zlH7//J/T
AKdeEpfgas6mHA4D/26cSvkXzltaZzrt0efT8r9OA5bLWVlwYvUsOEr0VRlzf47R7l84AC2T/4ih
yDT5T/9EKfOmcarPfVOLHixdSMeav/nLSTMaeWKgy9Z3yTC7sJ7gG14MI12GmdrQ57ss0g8KURfi
gwcjQQ1CluuLm/fOtJ1PWK9GNBtGLk2NAVIo4A1sja8+QgE9tHTdQN8V9aif++JhhMGiumSdZ8Df
TBCITdWSUhrktBJIYS4DTvQA79e9+VWw5ZxC3vPYZXUIAvSVQOpCD5e4v2d/lLC7BavsCq81rZ3y
h0CqGxVsymhwacm3mC3i/H9HIWAejndqKrYRPUOlrUfb24miYQMXJM4pO5+csq7esIZqtbKslZ5g
brLy+9ElEYcxsRtQoZKIs4D2eRK0ADqieLoSDT1ad+5KuNoZIgjWdLCSa5WcIta7Qq3RrgfCbE0N
hafjfTUsba0C+R0tM4eWmBxGx1oKhwDuylvoYbhui3TVDdkSY//1oGGDpFhPEThbd035jd6lvo3S
9hIAAtEO+eMEr7OJk2VFHtDWmfgYPdxkQkLzH9kg9G0Su4jk9f5HLoJV4LTqlGolMUE6ST6O4mLT
Jkqsi2BO9X1+6v9bXD5ZXGZrEXPwPxfmNtTlop/fX5YX/v6Zv1cUV/+LX4GuAgDbs6ji34U5V/7F
IuNAgAN0xCIxm6T+aDEozBFzRfOUD6CbvCr/taKAdEOBwRKFdoJDLvukf7KivJnNDuU4Aimo8TE2
KQa+ns0BjvTJLYuWOnmLbBMBPq10YQKiFq3lsT216/wU5F9Eiz5kw/niXr2zmBy9HeFrzDUUypU6
KRXQ647WkqoKJq+bhmbbt2a3lmPmrI3ITHF4RNnuv7gUHmp0gQR+seN4/UVri0askdnNFg1YtE1N
4gMshdoe73b1X3wrbqVnOcjWKRDNO5AXO5vJoMrPCoWiehhopMAPWAFOT5bNINv9x9/qyBT+fANJ
jMCBbjEo3oR8gKxrk9TmBnqRD7tuNEF7tM7T0DmrIPcxeBdIAmf0JE0XmnkfX5wx+PJN8PfFZx0R
oxgxwdH3bLDW+FbZNCT/CQc/2BCuc0NUpx9f5e0YsXG8m9SP8R+SO3h0FQUvVHWV3yLgFghdhJkr
qsFDJbs1HQ4s6h9f7ghMx5ey2RyzO0TvyjB5Lse9eHjYtE0rNJp2yzGIbIuk/iUt88kN6DQZaXZC
M/Pv6i1pge9H0b29jfjmSeKgnjjLv5yjd7ofcnZyraKdvSc4ZOGE8LC8Yv3x95pv04tt7/P3Mnlf
E0epc9Sy5tv84nsh3mbvUCXt1oq6cWFp2il70IvRMKmP6Zm9+Phq793Fl1c7emjgKIMqsNN2C17W
WBA3tgi6DKxZnMB+xHi/qJPk8eNLmiykb74hbQbHttAyMyCPlrIxTBy375l2RuiICwx06X2gtwhS
0WLscK+h1K2uJb5t5D1C/XQa3T2UtrVrg7rYdq3XrdsB+3Hdy/LHMFjafnQIWTD9prqZ0FykMgzQ
OlTTJwuT8c7zJ4cQtjc1Y2m+GXGuoi5TNEyjqG8F0RIzmpUKrt2tNc1Cn6sMvO9u0a9on5drE5vK
N32SA+dmtzwH92AtgzLwLiA7/P3W/48j0373o7E+zzPc5n/zf38xaGIvBT9mpw1Iu3Bt+qG9ggU5
LCvXadaqCtTdEFnxUu8dL6X/OeWHIY/rUzheHWmDAzrbTs8Btah4UdF+X1hApVZ+7nLeNoORXZdZ
n5vOpO0nDuErPCj4QiV5ExVlnfsWotR907k+MXJ0p2tBLB9Cl4iue+2y1xkOTVIryrwpmybf9nCY
2iehSO4gu3DeFaO1GK0p2aAVJEhbay4KT067KgLkMArKHIOf+qd6OOpfNCRg2zjHnuvb41MyWteN
S8aChzVw1zhhc8Fvzjcfj9a3E8S1bTYGzHqyXqU8GqyDojRks7vbRio815I2hEGp741ouG0nv1y3
bWb84ynJFcEVof2cDyLPmswXz9Krh871pqTZ1r5PvLhYQ1P44eXitLaAr4EVevj4G75dtwGWsNrQ
WfRmNtrRsqYCr8t5Ns02HtNyYXai3wfkpK9ds/4sw+PtMCUDxnRM/HUkeSJefT1MgxaVeQ/pdOu5
nX1SaJWxL/pWfnID372KcFy2KYDIuIevr5LRv8zQM/G6IxS5XlTS03awGtzLj++b8XYd49vgPnfp
PRHRbh9dJwGkZjglloRhICwIcyDJhiSVrRyVowyA9cGWgoFPbQNIovsFTtW2EEn02bJkvVlO8ejT
S7aB11gQZ46eX1UVYoo6qbZkMkoq2V66gRTXbERPiBfV10nsMS9561ovfj2LI5Im7reBrXdn2TQB
2k4K/5MnYL77mSSmUuxFHnvWo9dKIDSNIHVLbYkoz/d6ba89vYUKhu/53MdIuwxlW359DrVJSZe+
aOe8Z4eC3cpzc9S/eforNYbuPHGR8k79N9yE5hJpVnkz5i36riZCLhuE/SEf03PMyZ9tLt7/As8h
Emzpmf/zs38xCX2j9rIRcvpWkEkaAJPftL0I7kJWsWVZyXjlg+xfZtJpeGPV2QHw3nc3kreqdrx9
W/r+cnDrbg2fzbsqJlncuuQsTGBoDpZLgRme2UgTKNZ4VzTpBlVP+cn2yJgf++t9BMPixTc4Gp19
k/KBixHDjBYHB3/y8kNjDwQfafqqiWoW+Za+fBzre6ugLaFK7N8fTxDr3VFAKQ1Rg2saJHG8vonu
yFoy2q3axlrYlDSJXPuRbdWlFORzgcH/WaTd8EWaRvgDtm/TdsEyLkxMJwTP44BVG1MnMKp2hETd
aPSotM22XIZccItZJ16KODB+jblhsFRKPN7J2tZjiJ6a96V043pndLZ+qtlGOisTv9MHu3FGLhSI
Z3aSp+xP7vnbrRtJkySACHYIyPmPK6U4sGTi06jbVnH6Jfe3sovTlTYhwqa1YH2yT3xn2XbYA3Py
FJJffByHpNLEobhsqO1zNjBgZN7atKgETMpPrjSfuI5GEleasdaCkghehdePkcyRtpSIPLdjHdwm
hhV8idNp1k6MnCbsMQFtoDuae/Ad47NglXfevo5OtgitdV5MbLxfX7oJgIb4sY5iRI5foTJfDrK6
1oX/lMrmkSOvs/p4yD7vPd98Vxs1jUEOPfaLo1njdZoiKIshyzE8v24t9j2jb63GHGWs1U2/oBHe
FlE6rIKxZHMjaCB1KqghZEyfzJ53BxNqIN4saFjeyAmitunssGP+9gTGrvRSYjgDJ7vQoiJY2mH8
9PE3f+elCTuGUiqFQsI9j1dscibJq2gHHvJY04EscQtMrRt+ckZ89/4aVDIYSdxe4R4tCbEygsIQ
pdpyRq6XbjeEEEFij1YyLI8eMvAygH650sYKx5ePH4BqQAqDVjuZJhLSPv7Obw/lLqlL7JZ15hDd
qqOH3Y9EgIQq4cN0tHngUIP/q6czBKQBKZYG2X4qy7ehbMxFkbT6J9PqGJ3NSc9lXXS42ezbiQU4
ujwZInjbcr3ejoYIH0uJC4wWcdBcqMiwoTg7heMsi5ZfgCiWfjZq5Sq1V8ioSB0BMxcmtKDH/qwL
LbpZZtO0xm9/w8d36Z2Fhg66Q3zTnPkqj5N7Q82NRjt3qi2xzPWmFeAyhaq8NXv56JNb8s6lUPgI
6eF5JtLguPYTxYYqK/ih22bysydhjXhR8jBDzOzo6uc//lrsQW2stHNJ7c2qVtLCb0pXVFswPvWV
RwzsphilfxLXzfePr/TOIsaVKIuwRYSQflypMCe88UXLlSKsqysfz+wNXDsiZ3QF1nvIKJEX4fjJ
8vHureR8TeqYYwiEg69XziDQcxjndrUF/YrQwyapJ4ozFK46KpiPvx/KxbdvCHYaOqpBdIPoKI5G
spuIog0mgyEiar3aOOAqYPWHokf5TPpLunRqZa4c9uTpsrK6XttwcmyH9TRIK4NiYzO5SCmcvL2v
xvTehA8UrhCtuu0K+KiD99+vwu9gHbSzhAQkhRQknbNe8pmXkfOVLGRGBa0Vr7NJQe/JFBhPnkNj
iOOS0xr6PfLgIAmNW6clh3aVChKENrGRDc4aylBoPng90VW/nJhiSbAoOcGEJ8RJWf6qjpI6vFNp
YYz7NKe6toWvnIm1ppfGIZsgim5Vm3Tq3M5owJ6Jph39K0fBRd7wz1oPvLZWCRIZ4SGqz4H7Bmeu
zGdGg20V8aa1sXZ0pPXCBci1YmfUhIwvxqA264UXRveZwiEIChVE/h5zSYDApS2KZDMm0RissxLM
+Gk85/8hvvJK+hFK9R5ZWJ09DquiA9l9kpEJrFN3yEpzVWb2vLmK4H19l4B10Dv6zbCcXFq8N6UN
JRk6oorHyx6V/E0eibpZj1rlyWudrOdgTS5R0O7ZxA6byh28CEFAABQeyec0LZWKvW2ODqxYp5gL
yIXVTLpGlbLdO7w9ODHSrLBQ9wP3QfZc4vly2yvqvJu2s8svPkHrDyn+nOsmdwDoQ5rcaXMclVV5
F206bvJKYSKT+bUvKaKKEMo12OqtKZJ+lWCT2ARtd7C6sUdvo77HiQPcpDUh9cWDtcHA91NYWo8W
fqQ9L2q5dQDsrD0ROVvhTXhSemw1MXbvEzTlw6NsoFiKdkQKIrvvU+UQVWSBhoeit7Cj9F7XnbUD
n+jS9rJ6bRBodIkOdVqCHTFO3CwNz2DPw+6RRAKoyL8fSLze2ppxFUUQIekO+nvfE8lyiJOWTQWG
5JS3xEopOV0l6bCvGmwNeKds/khmlx2KH1EfkgGh+qQn1XpoakD0oY9pRwI+6i1MUzzZS98V1/Cg
h7XRu+EGWQSwG3zGK98cze3E1vXaD9LyG6oW/TQPJUKxpnJWBI/VT46GfFxrSI5wKVjjHynsPdp0
mJpkze0xc5l7NUrcc0N3wMG8iezSACI5PmSQpx/yyN9JW9xE7fgA/ZtWou5RqGv9h4w8qZoZmLn7
rpXwPbQKurmt3SIl9g/Kt6IVenoX6ZLQeA4V9qbYm1Yh54brqNa6yyqo3WvV0mbsLXXajL6EAzMz
i7T8l6qwkbpWE+0ilQH3z9zuSaimhcJPfhTqFSwbiOjbosrJuKGRqNdgxYvIawgidMNpYTJ4vmTQ
E4aVrDhH8DJlkSATrf+KGT85r3pGWTyiEXMTY0+A3wjqvSk2jjG5J/yfYj0wIdY+PkQS59zf+XME
dElVLUbTF2TTTcqsv2Lu2xC1BqFEA41dbuWcbTdIQI87K0kxqGVujTdlLOhvn2qagxgmkW4dLHBS
2dqB8qyuKNJWkM1r7hQsqzxdTW7W3T5bW800hoaZ5Um072NMLDaRAudGjz0JWWo/LQBTDYcwUvqj
o/vsJ6nvlms56elJyUv2R4MbyUH5E2By6O3IAqignBvRJf6TR3GfiMKc7ERCjJEETqM73NFnyp7q
skYnOWbK+AbjnbS7trQviFwrvwKd71cw1sdtw47l1gUc9bVT/J5RSwGkN2Z1mHCuLaMhF3tTWOoL
VbiZjKDCCYBAy0hAFFU9hERH/KhKkWySQaseZGVGuxiJd7qHw5dsIsDSX1BrA/iUsANXjm9jBG0n
xeRITc2Gso3ELnAcexmz4drDWgcmRQl5zanUqzcJ56Zsl5WEriwaEm/vK7+f6f5YltyFF8zik0IX
CN4yWoNg1MJ0HoNafwAzF94gmE8Xhaxb8im4ndo90h2+opzDi04Cc+KjOkl335lD258Fvh9cRC7s
NyIIp7MCeeepCAW/lQS2rdAj56ZrTHtasBOpDk4ZhhegtvHi0phcUzizL4KaqbrOi2zaTO2QbPpi
ENlWShlcpGnZyWVpA29jElVMKp4uRfjqkCDNv5BoIx/rLqivxITFVkXc74jY+O0EF33rhtxUUvnG
E42heVXadflozyfMZe5MJWF2Fd4W7my0swdIWI5G9o9Ri+pQouM9nTpVPjZjWT90uGhAL8jqR2EE
QDamNuS2wjP3DwHVCHAZjfrp9cq+EFOl9disveBiwAZQst8FJPuTeASBOLE0e0vQUe8Nfzw1eC2X
q96jW66hdCaYNw9BGbtt6yO0K3TjtjRGchXtwr8rnZAkO7stvjkBolhQhVOIDGDyDexBbCLtFnFd
0LgVuZm6vwrIojiZeTw7vPDDnavFrIuBH+2edbylrgUXLRCJCYW1zQ48B9xyAdQr3dfJHG6AyzYh
0ilBOBpmDX8BsZ4L9KxPm1U8lYgaJuY5ZaxcfYGuNj65slM/ZSDspe+P6d6om3mUt3BV6bmY9k2U
hd098ghcfn3Bh0xtjN5uU5ffrTh0bjRczCnJS314MTpZDmwYV8ZDWk3Dpeuo9l4n8fA6mh83Lj33
1EZFeV2Jjgsl2rjxpMTyxSYjvBCKu+bGePL1QBuf9AnDpDYQRgD8xPWvSU8Q+0oPEX1aPb+xmBJs
yvpw5+l0ZKaelIjDhJMjXGtZOD5JfIU5tneotgvqLQrzsKOR+uhoBQJvoi8ziJqa41+LkCPXomxV
Ne6zrnNCvjsjadKqmqXXEYw01qzwglC7wlhmxlRcalZMEbcbU561rtyw2ztW4eZL6JRPBYwYWGl6
Fi+rrK+e4Ica9yKA7t71yviFSpxoH6ZedcVqMT0VZlzWSxgE+GDr2G5/mS5BKDwzrHZaWXJbHN7k
aqv3iVEv5ozZ28lMtWuv0VnNpEPSZOlWV42fU/ivzPK86cby6wAp7spo3ODCd6po23hISVHDkdqi
wplO7zK/c4jJXypMjvoVNjjFGl8kMyqRAI4ndtTyjDOxvyEGvp5RBKakbtpYWDV9y/02Kbc597My
2HZp2u2Ek/FoeG2eWkiHQQLLILp0BJZ7oqzUXV0S2T2L9Jqg4F+psixXfldaj7YX2BtREn9RCmyK
pjXAc+ksZ2twvxZ0NAXB2DXzkHyc8drIalAJKaeGGaN9b6aBgNtX3OCaOYPRhvhY1yPOMnW96knn
Oa+o/+ht2OH8LWsumzgXek+8BdEtrBvWRHtdj7SzAV/BRT7a/o3jm8WMUmgDFt1sgtZGs7EybH1v
R82hG8d0FTE3z/Sgr09hhuYIlFEKsdVnC+jR/qOE+t0DhbxPZD5cJzAlf3aAnKtIN1jSCHqbLFWt
c8dAUdyIk2GIxRf22ySy6wNG5n7uMxXNJqSyvK/8QtItC9mQdnExfnGHPrjW87DfyKHcOUVarbwe
YtgiQsXv9tN36n/Z1ySDd8M7h5tEjG7AQs8JZykBCYTLOEnUPtF0a9H5eP6STCC4bVsaX8acDAl5
+RJXhr614ljdtJXmsNR5wXWruEhr+/KyJe1hQWEaHRHk5+9e5Dn3ZPikuyiS9wM+rC3lUvLIUbJS
iZvZMkXUh2eRS+EGM/beh2T0GOp+v+lcTd82yHNXbkS6at8xGVUZgp5OKBUG4+icsLkQX2Jhb3N7
KDZMJxbgIuZ0GjhAbDzo0E9d0ppfhlIY517mTagWMnFbQjtcDuxhNzZr10nmq/TesKW8Gjuekt2p
odpI9oWLuqkJsANq+mui1WQuy4BQYhLr/RuQgEEEeykHk1uWcAFwdmM0RiZL5hAk0Am0UCsdNvRk
GH8HnY5QHflcAwuUmE2hwTeCNjvp5peGfKENU3EDiASZPD02NmSyPcca7t+RsME2Q3Sw2qSOC8dt
omtXryeEzZZ7okbYRr4erkMbA2ti1fZFVtpFsQx7z6BpkU77cSzmEGmN104GCo8JR8pyGQwxuUJW
iHEmJvwJZS4slEVKVDCa56Lvzjy/iR8yUzhb26AAT2mt4I01lZQ02kgbLj3fqk5HitmzbaGL4IvW
sGk9mLDXNlm3NaTLnd81y85VyRkOt+JE5SjglCiImqXBg/FENZjj4nHhqHhnDJr34NEz5ZwDmiaf
E5jsaVkBiJ/j4UKsD11jPJB5U+8LUz4ak/PLr4vqGzvW9FuqSDWLUcjdyZR4KFzqwbqRbXY1OuxY
UnKmaXp7zbQMcOFj3dAHvNNZFx00q+jFqpO6kjuZGBC0cuEUF1ofzIFHI/AOyjeIt003xjPbpimL
UGHY8bcsi/Mrs3KzK0CHSbqIRhbQOOybn6kyyb0GCPGz8vUJ/4TGL6xQARzsOi5u0Aa7/UPNjofn
FnHIIS8k5S2hOdY+LV3eKN5QfuVtSe1sSg2iVtB2W/sCr/4t+2NOpkkWikOQDOpnlhC9qFpFEUGN
ZFsnUEmgdEyN/01XsUHQ8xxUUgiifVQ1+N/gmnIIF34EHqScfPWTUFvIBCa2RahTiZ3fpNXAwqDC
YUalBE1XbITXU9HAyMjwCM12dl/khHuFpAaTQxYU/jd4P/yMVw5pvZKxl4BvyXWGUW6NTbLqFJ9y
HUMLQj6KSktyiBm4aByJXJ1Ek91wbtTzziC+GsNysGHzym+eNGide9FTflyFwhu1rTbOW4CGDilp
mkPmncahDtXFqYEzL1OfhAoi6njVLdOh9b91dQcAI2ij2coU2MTOti1XbSuLyMpeWN633zfT7rSg
XVi0JzFLKB1lmjQgLSw4TxRby7MhmFSE5AF3mYsCEJLyGxv9WL5No5hyD8qCiANmMpDiYFAFusDU
PxibxsZeNdZNcWP3KCp4hPRbCfGu5hhdaVMPqUs9iU8UKoZum4GyCM9wlXRPnUNtdNGadhmeOZoR
3iZjZ8K4JvqLfAN5lUivwkNVuvotHhY1IjEVpKaJli+9Mzudz8iunE8d5T4PzxmHXKP/V9jpkmfC
3KX2H44r6jLcxU5r+PtTbqqfEaeXaMGHnSHfnfoVkSqXbr22Jm2q9YB5kQEVkTaR6syfRc/jnHY5
9T+II3BeFoxDdnR2KMp4rzs1RZSa3gomnSqya6a64MDNS5j31zJr9TlLAxcgYYITQaMXYWfpRKCy
hUyhLjcYM8zwzojJEKnSQj/Qk653fdZiAwvcASNBEt1PU9jf9Sbugud64P80qJ9oUBFbz/2M/6xB
/RKpH0WuovylCvXvn/qjQnWQoYMBQziOyOg1xd/8C7WBgzIM+/gsD6Gk+8flSriNSx8DBRBVZvru
fIy/de3C/IsWIVIyui2oNxHM/xMV6uumFK50sjNB9nAY57cZz174l21x1LFh0tqhc8KaVe/qDIiX
TUTIbhpHksuaWtmf1M7fuyBaK5RwbP3o1hz1ixK+dWlSszxBVklsRtdHW8AWYLJSt9oFozLOXzyQ
y9+dvpdml9dl899fUM5dTizwlOyPxTAeWdpqTks4kVDJv9PLBQcRxxyX7S7afnyp123V50vxqHnW
yCN0qR+3BWqCBoM2McRJkvX290jSsLahcJcLxwyM82aavHuZgKOosU1ef3zpd74lI8lmNLjIX9+0
dPoq6Uad0/6JMjnn5W7JK1uzc8iVHVm0n3TZjnQyz1+UEWggnITr6NAHed2KGAo2FuCUxElfIAZc
SFjhHaufTm5j18iYLYIVl+Eho9zkLsc67NSDMArel0NKnKNu5t4nXci3X582vQtxD6e2I9kqvP5A
MekrbRr44sTtBV/XI3J9q2sJf/x318KOwquPIczAOVLnBDGcq5AjwYmleuOcmhbH/yYbrltKGl8/
fqrzffx373q+z4gOaKliZwd+rh/3E1HH1OySWnHS+eGTMuEGt0TXfPI037t3LEKzVIw8D+wtr+8d
HnZBPzQVJ1OiipMY0yk+DDByS2NKePl9/I2ORCy/v5Jl4s7nXcotdI+eFDBYo5uomp7AwSTJ0+q4
puFrylmktSq/unNmMqghJilblOuRhN89XVXrE/H2OyMYFQLLHqfgWY5wPGAI3TBJWk04RbqNebCS
3JjF2hzB/5+9M1mPm7my7RPBH/pmmsieyS4pUSQn+ChSQt8EukDg6e8K2q4q+V6Xr+eeeOJfFJWJ
Js4+e+/VGQNXqMCLvytLu/c3pIk5Gn3dvF4HLIsnSH/83z+U/9c34HK2opyDb5rWgz+/gbKiIxz8
BTcvedyraZrMwoSCb1wCuLt//6/yyf556M3YWf7xikLt6FvWsc5N7vHxRlHKLYt2y6Metan9a6XM
PzWx/vmo5/HtuiZ7WEwmeIX+78uXiZQ5W3TI3MqE3WgYfffaOFX3ukoO9HppE/6La/krAvXfd4z+
K7W4YvIK5mp2MST8+VF25Yr3hEKJs5mQNXBDhtPNQPLzShHZcs0155YKMMS1LERZz1NuKdyy7Q2A
MTSmMPfpPBO8/r6eIKNbdgMXgA3OLMnwBm5zq/1XHxIJrj/ucu0LpTVL93t+OSh5Nf75OzchQsZS
O+55qMx6b65o5W3uG/vUGlCDWrNWSxpzbAR2HLdFp0hq8MMee0i8tNcXFb8jyiVfZOKl4+fq1OPn
wkjDNiBbua9sYfDkNfuCNksP8ClM4DSCi56FyxVCRX9kfzF+9lhJToHiz22HAk1d2oV4HeegvQlT
l07Ngg8QvD1rxDSvAHNgPImexzUzKDaIEmEdrQGm/WYI6NHa1lHmlzHFMAmZ5ilHkqoawd8R8kl/
1YYKgeVr484caRmbO+tuyFquEMSI7lVRtLQeAFhG/ll2DgPymIJxY1iFS1vSsfRZFpV4DTo2Euca
oPbVgtv7YABYg5PZlWn+ZqmIryxYgQXrghmZPHNk5tobS/+d8zpX+xfOVlnR8ElVgX5Dz/DsalXa
HwyA9nEm7XztfVBdngxEHOSpSxUq4WD8HJHHG8ZSSImGI7hJFy35J1iYncXlE03YCzLM5ofEcYbP
fhjDraYQfyP3z+cTsYS9DkO6PtszvZVd5PI91b6Mnq2lHz5L8G72xifwvluHxHLiUGk/dqf4r4xE
UVWawPHa1AW4TcwOwGYnExjs11sO6EmITgd2jd1N1hfHlFA3okIQcGW7GPPVpm7UGhAo5mBiIEQ8
0FMXXczC1mqbAnFLJYnhbz2qyO5gKnDVlCAJ3gO/5NNURdEhW7ShauJZL5sITfO8NGZKuQ+DOxMT
t6mUEzH+3bLe9SPvRb/NuP9aM9V77TVEPDRqpmHFOieEVBCyjQ3Q1lAoywT7mdU4XMtzYUTPJCn5
seGI8roYDsWyVsi7aByDcgEWzXt5M8JEJH2Nx+B2BcxAQCCvvXdKSr13X3eT4iXo8cYDJu2f4AbY
R1ynUEvt1HffGnAP38I1V7d0vlZbMSwt22ujssK9BVb+TC//fEorIhqbgSRRTONfO23NgX5slA7d
7U03RUlCq1B3oRmyj3eztoNMAXQt9wYnXpDfYgWNhW0oLIeppbHtXJqKfQPXJM1I5tA8jt1AwwUN
SfWvlnHwN4bS9uTZKFx03KC+K3ToJZ6ASMp4rXhwSbODPTIaqnvxaQcd9oOn/A+UCWs7QMG+tANr
0D3GlUBuIgy4W6tom8PcTu1dhOuKnt91yN5SB4U9aEfILn7mH0SjkhtLjXh0wkH6rEcpfKcrYGXd
ItszE3GqNqyp17emEvgxPRtXAMwT+MmJx566lM1b0RXBuG1mwAilyRZeH0YJsC0Cj0jf18ZOcAbU
hZ2Af0NGWR5MVNO1ZnKdysE4kY7pTkVPGx3eUvUrQWjbgXMwHlXU1i85BouY9gIyLA16GqBnpIWy
fw9GOmDDfDXYgtdZTHGjtWfnxw8KjTt3yUwe/04CXLKkOZvKAQoW2hGWA9BQ6gypGUgJPgxLJy+c
dMMjqSTlbRvWqji9E/4it4oSzAJpdgrbDibPOCDOgtfewfuZvnelj8N3bob95JWARzLzAwBvi1aX
27TNsEiHqedsoViYBzRD9DCLrTBf/JpdfFeA3ktNvtEgtYtLG0TNgzlOtKEPIxe14XMie1fJaN0Z
LDgI2Q5MDLu2G0E349nigI3YD/iZp+34mfYmD6R2jaxvytRl9+Y4R889+9B0F06LZ+7KnD55iIVE
czd1kKDV2R5UkMRylwd4pgYKd9UfwVLwPg7Rqmmys932hvWp/mnWgrmvzEceQTyNdZley9N2YY7C
HKJh7PNqATzBQUaHoCeOLvzs5ehRgfTaARTmV6MXhtahqqle7VaknOcynOOW09ponlY2UJbnFVnY
/Vbd7G6GOaB+ETfosGsKV/6qQymwR5aG9wNHTXTqs2g4VhB28AktaT5tKqvIfg7z+F4gJu48N0/T
mCpTMbxUK8WYT1Qft84xpIXhbqb5OvarvNxlUopjYfiQvMKm+75GaY1WR2P795mejSvcz992tb4s
dAvcl6M9HnmuUm1oR9RGulNnf6bUn32ueS6f0gnn+wN3fLETM5DFjZtSgL2ZM0oVNqIagjNdmbie
F1l1NeV/PMfjchpSuiSixbxxRatuxTA6V58aUgAJdTlZNPAnOXZo9IRno5kX2qmtsbpd+t69p8u5
uheWO11rFs+xdgx/0D5RsX9fnZ9t5M83FACv9sZL7NzfsLeipTXrwRBNq4ywGdK/AfPcozU1dM9K
zj+TzpBPckzLR2uaKIjNU++tlH6pKdxZxLsSV9ZGKCe9i1yV3/YLoq0RycjfZHi63+2cutE6cKJd
k0OGs3zTIE4+DnV/sHjk7dkbTvN2Ie+WbHI3CZZ9VjVw/squgxHnrE9dnpEHUtP6OGKv30RzKl+n
ahTTzhwGNz8vUJ69GBwUS5UwkWF55y8mZosom4YjU65xKYK1/W7SexSB6Z7gftlGYJbHiYvnjr1h
99uaxXA7dd18QBlUN00x1NW2izJWkK3FeJHxcDuUboLc2XGyMDCtBvMjrFU6bJqvxpOBR95ruYwO
reSVd1lym8eoY1JogRo/44uwa2wxcdW09u0YKLaQKhLU6oZV4PJAtOSv1vanBFadoPioS92T62IZ
dCp/PQ5TkF+H2hLfJ0sNz2FFc+m8rGW8FgBfoNFgKCTTTuvvWgQUUkkasKxkzT7NeuQ9NGqaA63U
ebV1+age5pU5hR1H0Mcs0PN71OXlu9lLcvX5SO4+d4SzDw2nDzZN13h7MQSejFs7x+g+ce3+Tqps
wXDvjB+SzdWn9CkE2ZsdsfeY9hZE06KtAnpyyU7+pgRa5Ns+oxP5GIzdby9b0oehqKEVrPRDnB25
sE1pW3pps4USq40b9JSm83a+N6jzxDPpJ+M2SjmzQyJbFsL7bUAX5kRV1g0eXep93GB+yXzVYsJI
1+IeNBGstaRrqvsmqip0VJTzx8xw+NYqBCQX64dE+H2GkLok7l8n2P9oof9CC7Vs00Qa+Oda6OFX
26d/Fnz87c/8XQk1/xLCmYkIXNpa1XCY/f+ORvD+ohVBLkTyjjq7zf/19zw+0/LflE/HBKCAlhd5
KKmko+x/R/ikC+Qf5i68rUyJESsWiwmVaMCfc1dkt03IIbQ6OmH6KmkT3owDOxmkxBdw2U89nKlG
e+DC2nphvWvtp0DtKRE6j9ovh8PBPjmUNZ8G7aZrLHDQkXbY0c0BKFq77ngP979VQiK8zfDktdqd
Z2ifHvEa82p8efe0i8+p8Bh2YZ7vE6NZdlMaXCHrhA9yzen1HuubRuaSnzZp+4ygUN2wgbJp5yAG
v1jM9b0abKDR2l1YYDOkgnZ99DgzbNtABswqcvrGzU0FpnYo0uqPuxPTotTuRYarH75b5xtbOxsD
7XEctdux0L5HUzsgLX/AeKZdkUzeOxeb5IRdctK+SSVwUNZYKdvJopgPH/C21z7LXDsuS86MIHlw
YXaVYF2qnZm99mhK7daULo4xWDWfo3ZyAjZIMN3wnGPB+26zTdeWxTNbM06MOWNCoV2h69jQ4o9R
VGrHaI11dMRCiuPsPtGe0skQy7Fz8CcuQWtdI+09HWdcqGQU93UkH4Hl1NeSBOAlr8J+2hSke+jf
narbnjlC7uxwZuNCr/LLhHvmkdCSe3IGY4wdp8ES0KVz/yQcI3niVODduCXD1Maovf4I51Owgeny
O+gh8iWJWB0h30fPjPUlPLR2wsTW4gDM5qjeUUSN34Ps1GMgJTufymGkq5gHj6MTdq9BXrCtK4K5
em7KhjpC3sHomMxkbvO1/bQqzMIps8AF41y47XLH4sOLbI4N2YSXarC75twPCU3Ka2s2Z2GsbOxF
2AQCHmbJHG+1dU7tHVqGwvy9t2VQvAU2u9btkqTNDv988lzYrDM5QNe7pc7BO5T66AcH5MbV2zBW
/8Vb1yUMZZHFeEz7ycrxuwDrOprMawp1/W4aS6poJubQ3ZDzSlpl3R+dUTLqeUTht70I0SFMp3pW
WP5+9lPgnAzHmYo4HUY+1b7lv8nm5YEP0Igx6TKG0pHDabP1CDyP/EjyY4rJrEnVg40w8exNlDEe
PYQ0HXxO1RW2ML9j3ZrMuD6a2kCLThk7iu8Bfi8/EIASjAK0iman5lptl7HuXjPuv0OOYKPj4Myg
MDlQUjhtV8+dBeJCUVL5mYt1PliT0/3yFrw1ydR291+/WUFTQbifJ4sfX9l28JiikzAY9uAqnCQL
H/+qGRhj/bvSS+vGa6ZvA4ddKm4VCZFc/8O/TDvkWcbvwVLzH1Yan+4xfw9bXrtqZ0YD0WnpFm9f
V1pBc/gKWzOap42l8G7ki4woyY0AFXDOwZaVFvg9MZs9s7q2f8hGe7rH2g0eIR66p7ZEerTYbzOw
4dCwOdW6x46j/X6a3OZMMSLfmk3B3b6SCExjkOUQSlv/nrWEuhGJZV8TswivUhj1LuOKZNaJPLAw
Np5B6dUZo2+y8IPmkL8RaEC5r9LMeGpXEuCrjwMAbCOF+yCYdl/fVi3r9ilnIRTGQ5k0Y2yRSEf/
4u5VuhvbEoObUAOpK7P9lB8/SUI+QbVw1a/8D3741xD7Y2x/dW4X693QZHezUA+TMXybBb6F2Wvf
mhx3X+0rQBG39jjhcUofstkERjNmx7rof3s0fkcOk8qIO6Cxg+sywCOZs8NIP3jaUxTu6cpwX5eH
d4m3Y6Dd2J1q41AXjI+8xyamNTomrNzyr2yCvw+6ktyfeYaXFjXlfkBhuRWQBM9rdZcv0VYuxXag
29zRJefWSN25tdjFPmxTnOtSV6L7bUl3ZTS7O0VdJQsYZLxZl6iPX33qBs3qTbrEM03rQleuC12+
XqzUsDc2hewOzew9De1N6D3ikqzicp4cdvTUuBv0uQ/0ukO4ANWqq96rmSNWrah/N3QRPCYiLDV2
b89x5/vt06Qr4+kOXT9rWuRtXSevM1j7job5ppi6cxSUmKIon/e8lS9YF9IvYko2hS6pL33ru68w
MLDAP5W6yN6kxvoodbm9GU4dnU8U3ps03xNHAHHZtq/CpBR/QT24KF2U3+vK/EL55tabaaG3ahHT
b7nhIP3bUd2104X7ua7edyUl/AEGxq1FL/9IuPsdLClV/cU86CNxGENTRErVlf50XbtiM68rzwNd
+Z9CXmaRr0EAK067KHkS8AEyDQowm1DdESyBHuB8kQSa0ebQ2qxMiutso8rAHKg0fIDLCqCxBhI4
Gk0gvygF9WQUx7Ipu607oF8OFjiDwaPKkkLRk6qBUzhd9z5p+IEIh2iLivtiajCCqREJkYYlGFAT
qKl5FZlzMDVOQVodPSMaseDh9YxbjV3oXQCRChCDz22IywQ4Q1jwHoZrtB2Jbl3oy013HBLCT5Dz
8zXQfIdSkx7aQEMfBs1/kF8oiNkGDsCAVHwvAgDK7gAvYtDkCLyD1TnqmaQp/02IqhjYs3xYE+XA
n01rZ0f9oXkXaCoF5Hoil5ngZKX1KNn14V03d/KtMVX1Jm3QF76GYHgah9FrMEbFXcST/IuXkWl0
RvJF0fA1UGPGNm6dhy/ORqaRG7aGb4Tomya3RPo8ajSHb/VAfhzMo3yJsIUTjfSYy2K6kDt1uWIa
uiLRDzvgsKvkNbggnLVsHM+uhoYkGh+S/BUkAlIErx10kfWLNDJGjXE3pqF34qRQMvW2YpcvFdOg
9Fp3lwFAaeiHvbc0GEX2uTxCiRU/fDESUdEAFSwy+HwCSQen24FZD9ZTqYErOGqNs6khLCx0xbHV
YJZOI1qKL1gLfnZ+LSZXajV+BhrpMmi4S/mFedHAFyQv0C82UddJ42A4M9wuJJQI8x9SlFDiKetr
8cWPKZqZMI8UPUhB8DK5Bs3UGjnT9qULj2O9BUtFWST2/o2tETVeNcwPq8bWlBpg02qUjdJQG1Fo
jgPMwFdk7DtaqYdfzKscQHw17iPNxZk0IQfxPMVel+dbStq5xb9IOqF55Q3a3jcBgJ8umtRmMKX3
7HTLYZFLuh1QC5TvBHeM35QshyHEnsY6gFxHoLP6XTu36S+xqIOjOT+zaKvdrNk/i7ks53yGBzQV
kIEoB77kqbi6iedt4QIXJ7X6y01SkOTH5m1kwNCxuMLj4ulq3QQTNbS68yirrO7Acr9IHx2/EFtu
4UGmxBukO6PtGwa6fpoKVhvIvqnCNCUrtZwgi/nrxeOoUsZFWpfeTg0FikjY2Vgep3Ip4G3P09Ru
az8nCTqgkKmPrAxxZbMMSFr7yNvwB76iR8OM5n3dRNr+NsmnJFjXnaXW4S4tvBYep+feYrJ6EauT
79bOv+ZRa0CgH6FOkuDYVqCm70XQeT+RvFVc2M360xqs8VbWgbHPrflXnyqCCZ4934bz7GwBmLpn
UMlS25iGB0xv9gXzmbimHFV2doL9VBnBG7VfyUbQDvuOjKRwhvcuuglg3NpAgkoL00R4HVgczPkS
J3iteFV2Fd02Liv6MPoWGQDXPdaxq8NBm13XZ2BrwpWo+zvfYpXUuh8ZVcz4k/PorNLVb3aFpQ/9
KXaynybGyc+g9IqLlM3AOX5wjw4ggxMl208mBUMmPeisnckNjeVpXROaR9fVVReXJNIjIuX6o+rN
6nbI6g8G0LTetbaYMHSN2q/WJO02b7IPUde89Q1Rf0IL0c+sZBz3E4rxvrfM/pXji7+zEWavYwKM
nDPQ1ckL756m5nTYWEAoz6YbAZdXK3fa1Mhnf5LTjegoJV6rOaR8R43VfdkIKE5g6bKfhOPMdJMU
+bKvrYxXgRnpenVGw5ZzQBWFn2Fq8uCYU8+64rsOf1C/znbVqSk0zAikYFV2XINHPgJzPJmy+dbo
aJOnQ06JjjuBe1h2obWCZiMK1elQVKvjUXlKUMrSkSn/Kz3lNaCeeshkLZbPlkso5VBSfCWtQAeO
3zAw6gAWEvNXHovTs45nLX8NazkDwS0cc/PvTIe5Ah3r6nXAayHpVerI16DDXziML2U/1cxZBMP8
2pwfUh0Wc3RsrNQBslVHyTwdKut1vKzQQTN+se8Mfsk2gDe2N9A0T9VXMu1LyviP6vMvVB/b8nTi
/5+rPrf07rdgwf+nAe5vf+jvsg8MlMhD9aFvEW/Uf2k+EfhjsAWRH/6P9kUQDr5lIRHTOsdFQxPc
f6s/PsWMWiLiP8Ab92/63kjk/yn/0G5PD4mLASREt3Dwov0p//RkkAQlQtl55QAveOikPsB5shG2
2nS+CwuSncCd4XntNSeTe4d4jkckrE0r5vlb7Bh7TTDF5Qr83V7K+wxIXLnxDYjIUdAfSNI655GG
8w2G6k5svXABbd/irYfgWMpgrzIvu5mBL17MlBl609rVpcv68oHmwPBANC07JCidB7es3JH2AiPZ
Ekv2D2ue9acSP9/txH1Dmc7AcOlMBLQ3NUjdm2Bp5VvJSENkGNhf7GQTgyLrccT2Nrm2wnVJjhty
OU3mz7Jc6VEpq/B2LR229f0S0uHuAqyUs7/sGQr9e5ksxIQtmsbMmDwQXVlg0I9lbxsfsu0FWaE8
4inXhLix6/5XutgJoMK6sx5QmqbD6Dj9lUOiPBclzo0vE0EdO4X9qzA5hRWeXvxXnSPoREj9O2Lu
pHXBY340Ptk4Omlb+87AlHFSuXiZo0VcKTz3D2UWzt+zbhyfCD0SIq2Mtf/JdiF96Y2yjOLJY+HN
VFaQ2GqidTOFzakyywCli0XBKfOiMoht2wIophY5EUeQP3zbt/mQm+pnlY/jMVrzcW+5ef6xmuA7
2AzfG2vqnct+7KCMrutNl1RzTPJ7IFYS6mUnrnfacxX1anyfaflCyoNeXD6liZ9GantvD051o6wg
YXFT+/xDl4jYu5VMF0t34+Mgzg6LSKpvbeNmP8ox150QTQdmUC08umtQHtbWSDwe7hkUNSYXrr2T
6N3pljw6LeVTS+P/Rllzss+0C7tK2cXGkuF3WzHEpBuMP/I3YMWpjzsgzszl1bAeuiJrHnIfnoMr
VHBBeyHpj6bPpBfWt91oFBfbYEUac/zhKYx5PiAz3XbpM2cQG68JMs9PwZ6425Sd5x+Cque/6sz6
uHYre/eZ1yoKaGPdrbUXPaaJ4sAbGmDBarrQFTN8793lVTR/NMR1KZhinSgLw6BNZJjUwW2yhcKQ
0R/2RTQ236O2SF6M2k8xFwlbFLuoCaxPIc1h2mSmnK7zKttkN6vSeh0joutx2giC6VMj3hBooVt3
0npnM9wDdlajug4yqMKj65Ry2PRh1B5zWw2bqMbUsUk4TKIv4Md4dmYzuyFG5/6cfDr2N5bLRRsH
/Vodae0JAYqbwW3pgfI8Ac2IvhFW5gCmigAeq5sxSm+7dGj3YdbU79RdRd/73P0JEVRD13vn1pp8
9cvreoWKZ1ltswMQ0rwQWx4s7DTFyGRVNf3rGLg9Cd2g6E4o2OO2Nmbem6PnRZfMXsZtN/aP1hBG
LkZz7ufeZFpSiCEso7o1rm2SwusMJmJh2NCsCCZVOZIqJaV89sh8xKuTFSGfg1sc2mniidY7KoiN
qDOJrLn5Fa3Q46RglguczzFxdyx1wDSVGb4Vl4fpbJsdkkqjHfIshapTqhxBMyBa6yZqnfHahzlF
0klQFz/KvGArJKzRkTzMkumUpEvDItqQ3dscEEE9ugTsjsKM6ETxTDUQdeyNj9YL8O2jpcwPSigA
leWaRZvWKCJaFlyCQUaYiTdfKvkLJ4t8VW5j3Tqk9uvdKAfanB1P9TQckte5z1SUANPDlgzzUCKR
2wZMBcvsntJyIDhfRvKmx78fgx4UW45TZ7dTIz03DfAYJqXtnIKWL0oem3ThiAO1nt+gO06HoZfs
PCkBZrLvc/ZtRol9Bhq4vxPmsmLWmhcaqS1fbFtnqndmmwFdrcywuF9Mq5qnG5fZAfHLRV/If6xs
D5oj8ldTmi+hKn2Ghax3rHF8mSZmivtkSVCf8DzfW4VM9qtV9ZykKvOK+yB94LG4HIKwXE9sWJ89
t2muAkPxFRJFwqI/JxYoiX6/gI0JJyoSGnnOVFo+h43PoDJIbqsw77AqkDN5oK1d7Ie09uIxL907
FugMgTNwk8Kj8WZj8baLl1qhAtvRtBdhIIqtw/nvrohMfl2/NPbWgHiHw8bouNUj291YyGkXYfHr
r8to0wLeJECgye08uWHvnwpiud/SyQihzOOI/eUA97oniDnV+ljeXpSpkruo7bonxJPglPIP/+hQ
aU9S9R7DBpLAAozsrcSgAAoFXfyYWmwQClfZGxbs006MybQrR4/n0ZRb6w2tAYFemND4LosHAU9s
4wnbuU9wQLs8ZMvkKtfk1BJnZi3ekrNvVjfgXpvah3QN8oP+PL/17WJdomKlv4wqzUMheuO+LBmv
GBek98j6KPtMGIWO+WKgzvdi6fh7zFGd1RqoRzx5EgphFJ1maxqeoR7WD7PlzUfuJwrfcIpCke+C
qOYrQoECqakohCsIO8YTaftHylPY7wyFE8V07Ftk4nLzWNDEej+VdYJ7KlpOAy9GigBseddE4YdJ
k8KHNTh2u/EGT7zk2FjeTJmUp6E1ukPjUCG0yYnhUtPbZ7ykafX0Ysc0g30+F+VDEnEE6aDvEEC1
fFwfeXhvq4Y7T4NJsNBV+ONWKb111/e23T41KnohPcQIMWdh1t2IQVB9hLRmM93UMnrNIbiRMILj
+kDzTD4cYYMJACG+X3ox9e/CvNg+Cvihi2Dd0NEwoniCeYn45FtIoE+9SLcLAQG1dzI/gKxFVXzW
NJCXilRvhuy2uKF8A0bHNBrZi9c5HgBPn1s8xhSJh6uXa5/6m9JfxOrfWtZCA/SBatvcnM5csnZf
noOZkPTwDkz4lWPv8qMsjeajmBf7OSL+/c0C7HUWIv8mmkDtakfUJ7xzXRxMM0pBu1z9an3lAfjb
zbP3YvRfA+bDn047cIJwEek3gze9Un1ZHDEvVQ+CGi3p1saFL8eGI9qVGKlG8dtZvRm3Tye091E4
Yb7Jp7w6slMYHx0PTlWMop+JTddHafot9Kceb569PmaQe3CX0clTG//Zmf9/UfIovrKc/216On2+
Z3+QJf/2J/42OjEJabSkbonHrO77LqWVf0dLWsFfbAccBcXSf05QjFsmtmsTyAoRb9IZ/zVBuRaw
DIqjiFRzFCBT4PxbC3T3Hyco/ROoxKEQn4AfQaV/MC6XViImL0j8OxJuxilNmkXccGkjIBkhZrog
3Sx2XTqs6gB/VE8kYbzoJ5GKXxntiU9uUPLQsFqcQL7FzRIY+Q1THM+Uyg6J3naNH9bkhYeo3Roo
5uOVoHHKoz/Fu/XdbASvugbPi1PflFE+HNh/FMVdQIE+CydRhXvKDJpTjWs2DopJxLWy0m1TV+6W
AlhvT+cTxK4imh7LLmJ2Kni+XSrE9ssw2eNB+bM4Y/eSn7xE31wMq59uNJivzGvBwcQy/IZRy4xR
hn3qC4Z3B381/15ShAWlln12AyF9OZpd6+75ooy7pjASChGCeZ8RYuHg0UeAh3tqRSarnvfeUCGS
4KQq7o0ss3/MatEYgG5LL3EXD9Btr4oS2us4iWZLt92Pysuj7wsHzfulWZxDZ0c/liX0d7Op4sSZ
60e3MPDiTb1919d1f5pY5cZmAZyznlt58vwsv42M6j0aBQsqutN2Hpy7G4GHFeCuMf/kjZCcVOI5
e8IR1a+6yvvdWoTWL2Z2bGfh0LfHyM5/Tcw6O/LNy4tnhRK+Xo49UXRhGgNqDt9se8I0GhQZn037
o87rH8Lgr25ER1NaJmc6IGFHIZu3O5p0g9jrAuxbgWxYyoCD8iwQQVH9FKwL1ZQkuruTviK/i3nw
9yTjyfVypiyP7IFFvsmCgOp/0IbbxuD1ejBpQ1AUjjHfbfzSSq9uaZUPSg0rzN6MaXZ1xSVzbIMx
ylw8/hanxWCAYcstKoq0asPJnySs9ItHLdclQ3q+pd6ZVuAskQ+yF/2+GYblYwzdilnAdEbsukb3
O8IZCUFKutahDgp5QeDOj4vXDJcxCTFELL5MPzOKKOKqo6GA0nvIJmrqghuLXW27ycfAvMMmYW78
PlqrTd/YZhMLfwYaHlIK4iwKByWZXZuum1KgtMFExNqczfs5s+nHMWoDpl5tRzdzXbMMHTsXQzF6
eL+P5HLJBb9UIPzuPKxqAL8dNDW4dDv73eJ82IVhFcGGAubSe8anjz6ycbKsAN6V8AZ0eg7HONGo
cnRoudkHhRn9YJ0PlLsPmIixjNQhAe6KQuKfM+ytvc3m86PktXhel3rOYn/Gdyx7JFSWkPIlal3n
wSiTgM7NMNlPQM3SuCmlummlgfQRMuOcQ79kSKoTI9sxXa8PgQdkbBXomr5PB+64OPRYcVK6Vig+
h7CS0zO9OS3NXA1NfAX+fFaMaX5jdBQweHUU1hyG+Cf5Ldr1xq6ige5fSb1NP6udtc4F58VE7XIZ
rt/nRYA5lMLaZ8hI2wxe5Iaal+Q2C5v+wefwbiVh/y0vDf8aOdOxx9R4L9Fb43ZhoJq4rfHl2MuJ
4YPViPTbB4r7DMq8rAHwZxeqp3Koutt6mO1vNtPsG5UXYmv4rD4n2ctTqHBInhokraelEAyvLFyc
pTNvUe1ZQLbyMXVFf1H4sGMenubdwNAWY5LIYkYwh4eCiLapI83TKqxPnEr+XeeiqFAkaJ/qYfI3
uTXUMZ0Ndqm/5ENP4/w2ybtvRtApuutsZ3xiRaV+1WbHscoI1FEVrCMCJTha9hY7ePY3GR58rzzg
PO62ecKD3LTX8SbPpuV7U5lQtLsmjf1w9m/NpUEdaHkQRXQ+bxPKT16d1syOCudebCwV5dbuqAy2
zZ7/yktwPQKBMn5ZBYe+RWZOrHx3+l0kRnvnwgi9DsK3qEFhCMbl/J6udbrjfFRt7XaeISEMBmIH
jYOv9pqOl76urgOeknMW+U3s9H13Qx3K+LA27FDkEq4PpoWkNSDGic04JevOTf3+ULvs4dD3w+1Q
hgwIQeb+SvVeXAbLB4cwbYbHXa3VvSzuqZa4ZAZb5Lbz5A9kHpBqVrdeISUAs3da/5UyVu4Nx++o
TQsp9MnL5bbJJoMHVkoCzMvdt7LiKMfolN9ZSdMcVrO13mWdurhU1u8sX5LYlso+erPf1VTzJdQN
5day7SDLnOqouq6mdeL0YG4ipkR/RwKBL7ixvWgb5POjJCzzw1g8OlknUE7Kb7KHohpUszEEA6KZ
+uIcOSI4p5zJQ56gSXTkuUnZyGhehsBwrus6PUxpTs9LRecYzVBl7HHtfSuUXetysw23BFZUzuQX
f8VJH4XGtcR7w6axbyE8OeiT1A2GTD7+tE/DsdpRJ1bHZphcKAgoD60/IAj8H/bOZLttJOvWr3LX
HV/kQhdoBv+EPSmSkihZsjTBkiwbgT7QN0//f6CzqmxnVuateQ1yLWemZJIgEBHnnL2/jbCEgTp4
ml6ByuGBkps2g28UNqS6mozXoLUF2TEUFct3H/RvMtLVVut052bqaveL4abpO/ZC7Szq6r62MvEA
HvGTPtrEFeBeYmxkkVHbaNPWQ829LoXbfaoz2R6Ek73FU9zsZQxLtkyiOa8ChVE7pTRRBi2sDxFT
MGRxoX2pw7y4m0pgZADcRAeK+x4Uj/mCALo/0mjoJKSEoHs2okjbpVMnjpmK4oMZiU1hxbONB66M
Yz9RBdoLHd7gOsqtYOESFPjoe6Hato1X3oI6MZZDrQDPlcFXD4nVEv2LxL3hM7GiG7GrCYQ4Srq4
NwpPFj3T2TFRd8VKTXBvbEdM30BUPsqM4sZMYvchCXgLjZGgdIPOtXBi60T3N6c5Z7wGNe0+Ih0B
l6nimMKnhfkzHEfcA58whCAvg++1trWq20Zo8zfRkASvVTsOW3uIqldmPAwA/dZnNmt2e7eP203q
1K89TWTEXJmxCRn0JfPMLW3lm9YKNF8j4RuuF08H3x/xeoTpzdDg38bBDlg16852CjEZajg8F91N
P6Hjzx84VCU3eemx1QuDcVLUJ3RRiqIxtr4bqjO8o03mWGrrDXp1gkUGuhPR/lbGNqY7aYZHF1Ak
rfy43YXM3KBQgdy7Qw4w7KWdIlrxWqxLcSzQLvaviMpjnA2VUFuGo9Mtmux4mYjKOBRTlW+E1w9v
rRd42A9LeGVBUjsCD0RY5gsH9dhKFNPwJSeM9tVBvK1zzH3LQgwnvJFvWZuVm5gpb4GHSKv2Y617
FLkJqaZTlZBJWiZZTOsxyU8Kp9/SSkjM7LuslEuoRbQSKhPWyNSzpTkU58KfxW9JfMu5l2aNnm7o
n08bPVDsoH1gHGbTHCoRTpsSe/kusDT9GygDsWgIRl60DaIwstcZAcykDI4e1RpW+b3Az2Ixnx8Z
nAf1LJw0oVzwVb/iSAh35hAEazdvsa8g4koQJKIeR/FVr8o+RcFTMtv4XEp9Tihu3ZmIqd+7ig1p
gY4rPht9Y3wZlJvSCiLFTe/MFO1cYm6CfALa+uANQRsTadJ5svgStVmHdjTLUz97dAeZJPYhEF6U
3DQDvdzHfuy4akBhBo04eD/npLyIK1iPiOFTw6WFD7pjBVwxcVejDPOV1gRxA7B+HL4qoH0fvc87
5IwgPvM7xasGQ3Azmp3aI8MYqoXRkWqg1150aDuvPJWKny5qp3ih37iwkrHa8IqQbn3Gvy0D9m3k
ClUsQjXkH1WgG6ciGrw9Hu2JJ5hx29ltncdJotMt0Qx+2Fg8g8XkTuqGtJV+jY6qulRziG/sZBXa
PJXd672UKzhqIxIW2bc7O23IsAPVuOLUZ64KmyOM2dcZKLso2TlVaq/dVJg3el5DJdIx90SwqWgQ
y2ElnDGzCCrn9fREFUTNdPYzQdEMB+pIIe+pDc1clHqa0KLp40uP33gZpc34gl3gNoyJw1noqT88
IEEMV11Mc3TZkMp7GlVoLuOGJO/KwnhEQ4P2Axwa5d167MJIiFGGASyCEreoVZ4dhiyOH0MvbV4a
jp7UTHV3xlYXPmRiqjfefLGDTMZbmtDzZAMf2FkLup7hSz50a6dV+n6M6/IhCDK9WRFnGG9bZIn7
pK7ySxPSKg5Lo3yih2V8NiDBfc4LBhqZqx9tE+oOkyOihC1TAfPLfUYubaff0GhTD1AR63wVYEJw
T0CA7Ptclm/uVCGNU9OAN0mTOp5qaKnRMppCJm46LJ7bJB3T51hHBOjRn916hDyGxL8b5pZSqPnE
+Lv/6HDHLxV0LDA4oVrxjvJNXDF6Xw1VTjvUoT1JjxCuXINJ01yRDdS/T5z6OPFr5BTTbRzvStq8
pD3iRrtUIRw2vZzQYULPM9e1pxlr0wXNjA452stpio9w6aN9ZhEIDieKAnZwuJl07T31iumTDNHJ
LBwDz+ECSV2x1nG8PScsFSZ3fq/jUnGnW21kYpQSlLFtzC695PM5yZq4r6oJoRoNOiIrzAQhEyff
ZYQuZYevxgCrBj+e+nM+yBqiOgqLw3WU6zMtaULtPZY9bpAa0nX5uWh6L7s1kri2gJo6FGOlwS4A
crKWHuYzB7EQCDFn+tBQuvV3xrVXJhEyRnmnjc9NPqjhceo1ZLMLraHgbe7wz1ou0Zata7qK0Olq
6G+4JJUHYjUkGHNp1UaByu3/ZXZXSxsx5nkKh22guSVe0Gx4+qH98ye0kl8N7JhFyZQT5PdwKqO7
8wcDOyO0OLWM/kxGmGC4gkHaMDu+kWyvgcMOwlczs7ZdPEMLxEazq42Qxtpziftsp3VdNGs+6taf
YgCff8c3mQ0RP5jrv783xwRJ4bjk/Zi/kCIyTFS5HtAjVqo6u4qzYrCLuv+I10L9xAXAj4G1DTWM
7v56AUTcDBS9XX+OTBK4+MfR0k3uFpvrhf6voONvBB0G5SwdwX8v6NinaZTDpv5R0PH7L/1D0OEC
IHJN4hkFugS6j/x9v3clfeM3gXnFm2OCoMPAmPinjwdsEU4bH5yqAaGFL5duIltZI//n/1rOb3MQ
F/EAvmPOhKT/yNhDot3P9ynQJGI78fXgKALTAsH+Z2VH5ES0b4xaHoYSkQba0kIssGo7N6p0afWM
g2Fj7EUappIS+Ooce0BvrPMEitSaAnJXGRl5P16ROodpcm3sqF0x9fjs9OEevXNmb43YHbX7xI+r
5xI0nlgC5AxJFw9S0OmdWXeclDPmVGlAtbJoM31i2knyA2Mgx2Vz66tpPxlTY+MuLBiapq5VMQeM
B7m0GFwfcPwq9G+eVr778eh+ucrcG88HujjpVr6QCj8ycyagUyuDRpN59M1G4uvMnFNvY1vIuvZS
A0veuDX5LgsOcuTYg/OJHlQcj/fYo5tzFZrZZfZs5GtEIxqMS28IxSIXeki1F6tLKjBM8teXdESK
cReSNncw8aDfsOxukWAy4idnvdiIHGeDWUuAf01vJsZqEGAb7cY1n1OfGWVkVemDYYLm96X9GsJY
vRXF6K8Qi1l3rRlX+64Y7ZU0zDvpTDUEAsddayPSwUFp6Z3launZyvuL0DnTijQFQKwGV34BOaq2
NnqZJR2s5MbIMHVGDgqRrmJRX7QyCk8cO+1zL+GOUMpP7VHv16VZFOdAVdm3uHP8TUdiHVZ6orVo
hNUX0/G/iADNnxFA3nQ0RiUwK+g7i+nZxze1qOhQLlUqDl1fMLgBiv0QV7V1sQZ/uGEQ199FtQ5x
OZHvkDTkmygcJtvhcENralwJgJALB4Q4O7nS7rtiyB7SKsnoeKX1GUmHXGLzrpaBn9xXadyctYH8
5Ign9hNaOYy1tTmcR7DoK0XiASgQ3qkG3XSld0H4OHkuOD9QWgAS47yg0s7jGNW5UsaNxfDtMOrt
R8rP34atnd4zsYLygCvMv7iA3+89E87FVAUx7Xfw/2dbo6UZK3aUBMbqFj91ftFN7mjXaZujmdj2
zZiajJIse8PRvT4VZK6+0AckSERrGnmwY6z3gL7TkmK/s1cMpfotB/dwo5XtjUPO7UGXzqnr6hKu
o5NDli68eOnFA+euPO0SzogghAcdFngbYMVypuZJY0dA5c0wetQ3gXtjowqizMrRkrfxnbSQ6WDU
McbKX/mpfeHska5BYn2pGUnus7h4Guc4KuSkr5lbpRuIIM24zCLzRth0nzBO3KTjhxYiUi4MUq6m
Vn+2Wx87BTKBneo77dSDbloHrQpXsW6/sBjWt4gHho1GV5wk31DsR+wpTzbMZMIA3JrGZQWHERWP
E2sHlyPbAnDlC9zdct2iY9imLm7CuD5MTXRsskYuygZ7HU6jPKCEwBJJlradkewYAw1ACrBJ+nhY
2hyFLiCV0nvliXBPOBWTT6qyPayn4T4b0mkL84SICDbs7ZQMzsmuOpilVr+vRpglKxqQ/X1vN0/Y
JbSdVo7iTNNa5jxgBYotHQeHBgdhVRrUxXdj0FvZEWriOau896IsxNpxJv8x5lS4IR02gakdBXcj
M8db1MJvua3o1pS4MabIeHNUJ+Z5sd681hUfGc66WlUqNW8QNVCCm4JbWg9TBr52yvlOpncjy+5C
IlJakAUNvdXNx9ep9cnNCVifUUw3x2gcxld/HKDsksBePpQVthPdgSju5dltgb2KXAmfc+ldKAKc
L4qaiGmJzWEvFZ0OFTQu9irp4FxHeUOWpsr9SxO731RB/zY0oVb20ktpKngGInYI/h7qwDyDxWNH
GYyFZdEKmv1qJvYYM7sHwEWGuO9qPQbdMRuR5Xdb8tjlzSHLddmyt2jll0QDTbyQdkxYyiApym+T
yivwJRaDt0taGiDHwa6c+4EN+8GqAh6RpOfWo1PVic+1EVUHOWXIlDD+i/eGux9b+CxpXBpa4Nrw
15V7KYnfoEhAoXwoTHJXyzHQNo0f5+EuKBtEdVZ4K9M2fYCUbrmLqkOhIJOAG9efevmiPLted6ad
7YwolG8ep34YAh5aYNykjX0MrQo4gGsr2mFTT+Zrp6h0e6vrugUWUdTVLO3f8sTmaE4iWH9qurq+
Gwez1FcuHM5qMWERQEMvcJQuyDprn3UkOW9lpUcv7MkYCIFcnhD+Z7dBJ/xv+iBbYiTSwLpoUEKf
tSSdzpnu7oHiMabKLOdD5L5g6i2tsl20okMkTiLIXsB0yVhtlzXnh3EF8mIeL+L4Z/YHfuKp7UZx
pDWVfmixHiNdb02CdRwV9fdBaTtP7CP+WjH32LSMODWaP64KiKU1ZLivsN1/SahqbBajMHgiGKab
k82Qb2ej1O6i2CHd3rSy6oXQieRspSoMuYsbxCKmn004h8vkw27K5III+yGtU/RH0ZQHewZWGYYl
ycOqiqa8nUoL0ml9VTCZVzXTaPr6Sc0SJzGLnYJZ9gSZq9vkVy2UFvohCa2zRKqaxVKoFeniWLOE
yp7FVCOEY5LmZolVe1VbubPwyr9qsMZZjqWuyqz4qtLyZ8FWedVuebOMK74qurQBcZczy7x45lB8
tVf11zgLwXjn/tqaxWHBVSeWXzVjxiwfa2chWTBLyhhkucv8qjPDEYql46o+EwayCCsx3eM4i9MM
2TiI5Gx9Nc7StXQWsbmznI1YRhs1FRI3VDjNmjAcdG9GrRD71c2qZhJ+TK/6OHeWyg2zaK6+6uey
WUqXXFV16N1R2BGWVnxORuyz6wa2LhKJuJy+kvxjnQKd6ZNlOu/2LNpzZ/leMQv5rKumjyUefd94
1foR1cOKyGBW30ezGNBHEPTaiQqBoFRoBc1QTGj3rNF6d3vmxM0sK/SvCkPvqjYsK0afUCSKHVxX
/phMbeLtYFKPFy8Jym45mNJ46/wO6nYu1CvVeXMvfDxIy3gw9Zf2qnwMZxGkuuohMf4aH/5VJRlc
FZMo+IPPyPbzT/ixUFRas7iynWWWsJdQXE4V4kuAHsk+DpM7fWqjz0hWziGqqGKWa3boNnuP4Nx8
bPx7u/H1czvLO0M/YwwpMF7fwm7WFp4RutsSH4ZaiKqz30kBRilqz6LR/Kofja9aUuOqKzXqCFJO
GoZnGDjTuidka2/GKeZQWzSrSVnpptV1ZLJMANGsZF/lVcIatY5LyBOt50U3a1wTp6k+hagS3h27
CDbdVQ3Lt4kyVs0iWfSRyT68KmeDq4o2qsLYJsfGjj8U5pp8QfGJFUKTKUuL1Z8KxkbPaTCkjzTI
5FafVbrVrNetrtJdg+jrm6TK/GWI7EhmfXjwrkLfvELz613lv0QuJ59rzyWCgLkxUwAZCZyDSpnI
AGcZcaIZ6tAj/zjyCdOjOUuOg1l8nM0y5EyV3Sb0rXxfpqG1Al/2rK6SZWNWL4cMaO6ssmQ4Nuua
/1sl503UjH9XJVtXGO+/r5J3b/1b9JPpwfj+K/9Q7ggb7C8tHJwFFuxfStp/1MiYG36DD4+kx/Ds
WULzrxrZNNH0ELZG7Uqq3FwL/7NGNrzffGwU9NQs3UVh4Rv/iXZHzOaGf7VybBQ7nrAxhkMb9NgM
vF/YFzpi/ikWoflQ13NzU01ZPS46AybHjBrzj8omVkZGafVFuYn5KGWiXfBUjtscwbNaphEd37Qe
nHyhB2nPqNpYNr6GiGTo1Eut6/w9uHAIXtO6IrqLq0ExWIbPtC8kGTetjfRGzTkzpqbDYpxjha7J
NYU5JhcCY6YdQJh6IQ2t/ZpPKPs5JfX2rYYHEb1LGqULWTf9mx+q8c1lZYywknLZljLskLxXSTVt
MP6XBzFq6p1xYfzWhP2IyACUJ8z68WWspgoNeIgHwGIR/NpVoYFtO7VZG3TjPpTOvUH6S7RA6Gl+
mmEXyeqHrsqfdPos7oBfvwLw0iQjotUinXRulfxIXs4mG4lOUDsPU2X5e2G1Yq3MgYapXwwanVaz
RO4dmZl/V7jKPOa9yUdTjlfQa0901kUZj2vXFYRuTG13mgIhzyahch8MkrXnvBT1RY7wGEQUx6dW
NES5ejPAAJKAtw1lRQBybRW3nld9apBv7sRMQgt7FAjS3LrS/4hLp3z/6w99bb38dN/Re5hvYI6J
8JH/EP+qYBSGga7yB+Z4wYsxf/thUdB8N22gYq5e7dvYqijSemwo7LLEYmrNtKkx0Z2GdtDfVWJw
GXzRD7dhbieHvrDEQzDyp9Iyza+mKoybUDP7W9k6xtEKy+FOeMETDApz60cQIpK875ZOkuq7KO/J
AtUqilt0QquxIBhv0jPuaavRuxt9sj5ypz32lWnsUAGIHRL6GSQP1i0axmQ9iN6ksvYlbP6XVPnx
wbaL/gtqYQt6gNV/UdjU9le2WtWgAA8kEgHVtZsm6ocLD2Vydju0z2lNhHhiAXOKYkJqgsoBoxfj
PPSYii4jzNbtKorqklCq2N/qUwWeIQJK4ebEpAw53xIwxCg+ZRx4j6OXms8jiZRfvRT3JHESaKoX
HILK3QwK3OSyrnf+oKKbtGn0U0Bo3Z2XG91JYNBsOKK2QEVLOcW7kYRFfznZoXnRoma4rRuDC2rO
rI/Jm3a9mJ9NLZnuM6J5nm1Z06oiHuJo25W/1AGE/F1j+Oc1i3Ye4xAHEZVlWD7fpY+y8scHBrkc
YVudq11ko4MK89t8qyEhf2Iv9Fbw7iCV0b/fZ1hXvvSmB6awqXEh2P0oP5hdD2dF2+VQNnr57Ja2
WqUy5ezpqc8DmX2rsnWyT1nJ35J0lSCFr7NIM+C7PxYBuSV6Q4JYLcJhjSnfvDBDTuyFS4uB8Q0j
cYJ8oyXL1bjpbIy+LKgFI0+hGmMtGs1coxKm0xgP3XCukmK6v962HC/hRUbOeKpKYRxxOgXfitRD
2q9l9bNPdupzjvPpDDuFnlGGVUYis8mj91xPtmi5tIwjq9+iKmhbAg+p/N114kmGaTpQufVfP7rm
L11VLv+s7HN1MNvmDGD6pauK/KnG31wRJVUpR1s1BMsuxqrUHuLJ5xMggQYuUNYa4o+IM44YlK9O
jKzksPX0iO3F4hlE45iWwcFLOvWWdA4aOx8naLhUSCJfoHXwYWbUzb6MWu17x//f0oj/7APY8/YK
7Jp92bxmnv6QAJ/Dt0apBFwJ5FqzHmJjOJeUYZvSCUgaqXPWmaDsWS9MhyUml0Jbg/lUb3qgixuj
dwJCtSqLhXks3qzBNY5OT3iNNAl52qA3DR5p4hAfIfMQI/5fX/zrfvyvdXO+9y3bRU2MJhXPJOTs
n+99wDkRc7ReXOg2EOnV0x/+xt0ceLuqruh1AQU8xUM93Ka09LYNiTb43JC37z0VdQdyPqNlD4pl
n4qeoBi31B4bJyMIiN4Pxt6yzW8nr46Orsnn71EOwVelxvzWsU3wFeFRqoO+3evT5KFyKuEnt0Qg
5lu3gzGnYhLABpP5YtO2wTPVSbzTPOKjasaTOJhcZ5PWVrihRh1e8ENM26rvAizHEkUpLhNECaY5
fDVCiIELM7O1ObveNNaTpfyNVSTvBtigWlo5PcREqX1qA/rAJVaRg8KucX30Al8LGaVrkqlvwn9s
wYagNqzMC20+CEFZbHVLaBkg81Q9bWJdBi/ced1XO83mFWS+NBRxhzbKp5Otz8Y5wKcm+BD6doiZ
kkddoR1b2JQznymCv1gF0Tq0WoZ90pv1spp5KLTKzCMZMTSw4dCcY8J48r+5ETgk/nRs4E7wLeZi
c6Y3Em6Og78cG1irs7ZOuvICjKDBakKoFc3PeW1O+wESBOXK0pUzmImcPGiweqHeHHwseBxYk9bY
dPZSK106KHF6KCPIJOCC9ShZdoQczfKAfEMbYn5cDVd/H3s9/cTy37ybMA6+tpFrayvwtJm7YuaK
BCvnOHairyXWTM1H7gN77rSnVhqkm9TALYqCO6MQwjC+Gifl7kk3/ARmiBm3izoBsR9WEL90tHsE
hCPpki0NaiRULJEJ5VxFl3E3GFO9tWdQoptG85Fz/l4ZzzfPNQEzQgM3uxqAdK99a3w2lMpX5Mkh
YNBHiScm5oHwQ5ubNTZrG/2h534hnz1bVV2XHAoSVXaTn44apIWp3E7QMooT4hWbLKA2kU/sA9FT
rcVpupgUSgdSueiB1JCVgDslpRPuJOcWAlwAHdKtlqhFNFw2NKf6+YCDK+igewNbVZ05qwo/YIiY
tm3WYKcynY+bsOSlxRymxFCIPwdNy2MwSurfpefUto1t08gfw7CpEcLZ7DqTEVvv0gqicRkajkpu
6LTPxx9/vA+bqNDWEwiK9wzidbhsyowwWFZ2fanlk4FErk9wFRUJ1KMe/pdmj5ibhGFZn41iYgTC
fGC6RwgVgJFy4+FScbbcNRpANyi00/TNdBJv77WThlwrS+BxwrNB7VFN/druOhxGtROh8K1QYKHw
5S6MSk6ZiyGsVo0PxXUhVKCvSPRKv7luf2HaBrhccGwNSC9z82XaJ9nZdTN5Z6LHRRKXAm+o/XG6
v66o/53//k1lywbosGT8+8r2/LX/Py9AXX6c//7+S7/Xtq7xmwcVAAWYfR3/uv/y9Lv+by72EkpX
97v7hAKWmnEe8triNwQcHgsYfEfLc1zqod/nv5j+Ue9aTJMt3RMzC/8/qm1/XiCpZYmWcIWFpV/4
cybIz1ul0Tllp+thsadNhd4kyUNxa2GfPE8p58QfLs2fFHG/ovvn16IU17kWhIFQ1fz8Wl2tcz7z
jHzvWmSBTB25FTGeu6eRK3AsS9L4/vr1fjkCz5/N1imOaRzi+/mD46ZiguQqT+f1MoOFpNcVB454
mEiXGWxrnzeBY62twTMee4dgtL9+8V/sPvOL05dwaB7w7XloAn7+sKWmA41BOLWfqqb5yFJyzFHP
dfDYjIlCBGD/U2Dqf/eR/+QSs/xw/GEYSLk83zY/nvqbuomr3nOzfTVnE135/x1dZkiAEdC9EADv
31zjP7ygY3CT8nJM1XSMUvP//+GYGOvaoMy68lnXA4IhkOejCZypdJ6lvVrQPF/++rIaf7iuLso6
x0N17XNxibD4+QUh1upTGAzdri2GkpQzJ6jN22kq9W7hXeNsRryoZy8lU9nFz34pO5E/5YpB85KY
BZrJtErcSzNitWF8I9puoZSsjwbj6M+j6f3NXSCuB/0fzqI2vA7OoTz7wDh8HvZf3m+OeSKMs6bd
CdcK7UctM0VwU4f0WzZhQa5gVoZGfzAKOaZsGo0wHnkGx4vmAxk3mfY6hwgo9T4blaB7WdPxIOqP
ewkTcnFzjQmgzZPJQ8fin63zqjPOGf6XbEk2DESa1qzJ3NOqaFaKmhOZB2IwzlrlkkrRunpxo7QR
lGHjgGSMfPT4WDoK8e51liLhrZoQBgLJg6ReWYLYKVYJZxV5XeLvYr3TnmNwm0TsVmbFLRfEJcNH
tx41RGqw7QzsT4xWGTai4Y6HE43lzr4f8rE/MtZjJwPPQAQy/nNzcV0IqjHjOaWNT3ejb4iHTEog
ZLiQ1cs1L2iqdGvvdPg2l0NH64wRQHcH9RphgV9OLF+DHvugjirx5lXIeL8z2bMuUC+WbIaLVmrG
o5hjEqIpEm8cGc18j5t2eHGI426XtCFhr8/4+EtrEya0UglaxAzOfIk9H8ynSa5ptWo9AqvSluvo
TfA2g8o2HlufL23ySv+pLydCFTSHAJWQwJTS6nGFjUVEiIM/aKhUr7k13+9VGYfkDkor6tsThob6
g7i7+TAtTPVijh0o+brvINBr1ZhI2IBBlO2TEqhSgyjC91omL6Z8lh2JGJ5iPV01SesO62xkELrA
X2u/FbUHoBPt7Pf4Cp8a/AmEE64zYh65M4aE7CI7hFRa4QcHmTvz6rHHzxnCzlWBaBI0BL8UNH1Y
JFMJqbPiS/KlYe1bOSd99mr+rL3tpwQeEot2vf6kaeBxbj14bmSOrrAyyBrRM8OP6880AZCJjKAb
1o1J7jQ+6710m27Vh76/aaFfZUs5Px5Ok8A+wiEWkLtQdzopAnXfItdDqnyZe2fUmI1n6e2ioRcQ
n5uS2aFYeFliDg+MniEtISUagm6TxoAGUWvzC/REDX3fUxF0AzxLjaiUuiZAdct5Lu5X8JrG4MLJ
mMaGLAQDGYwmTXA0Kd1fHN9EdTpqjJZ66I7RXT/SQHuuufxyW+d5t61NmfdkFySEQXsdo09SD4kX
g/doh/Wjgmm6HmbwSZD7ZFJbKcG75bDvrdLeKC+2zoKp9rLr+l3ApP6GHOPh0cla1PuKrAHH1EZM
POjaiTMwPte6Wa4UVrtFg1DrVnNkc+llWZMqzPz3lUwe3+b+qntrGfrRcENDiAhl2JgIRPQ5UUAv
pjN03/CDoAg4m1nkHoj/xPGkc6pdtBPYLyPHRLPg3q0LoFIhVYyamg8/kpCGaw1Dy4qb2z8wWMNa
5iP89DkMu8GTRdhlvjI0+xP0f1SsVfmWc0o+xyh77F2J0b7jBy1uOgLRuKXGhIwXafAvC9bl4cI2
x71sBkCrduQAsEsTub0d60a9CKPxn5gVY2hxQy9DsNZ1w2UaZADGnLPF92icOhlSjHr921BANYyF
w4JZmMljrOnxcwyFZFr6I132QIeNG7mWRf3v66TukhuzYhstHind1oAL8xUabjvcGFbmiYNIJzx8
U62M14xDO9I0abfennH1ZPVLQ9XDhjE/DnfHtKz3KeyEs67y5JD6Kjj2mgrvKoJd96HnP7pSlk9p
U72N2TCv/pHxVGd+u4pbrhOsm7kZqYzoAKbBfG21oO2XjK4ZYPu9+2A6Hgp8IjjmdriGp4ym05Ln
EolPUFTexs/N/HZozaHdkPP0lBEasSqGGgZhl2EjA+OAREJLbUHOhRXkZ1TF9ntqWPy8YseqPgnp
m8G77/UM/ctSBcVmooiFaBgmrQ2UPtGOGF1bLl2G+mdqRPgZ1jcwGDv3bl1p6RjSwI26hsLpNJpB
/YJUg7OIagTp3T3hdonR8bWWPjnh1NY2i4WdhtW58upxP1qxh5xrJJ0jK+JspaE2+NBTxiAiECxv
iTNx05Qtd0odYjQMB22+ldqQQjiUM3/Z9FlLS8dkTY8hQjx1Ju/GaaR/rHu+GlKifNZBOHy8J9cb
4Twpm/8gk5xbcLBC/+ikBLysQpOYtbTqqt0ocYguOxHW9ZZ5kXf0FbbU2Ct45ZjNhBG8S1jXNfnD
Efiqt9eGNmf+aGsFk/02jTEL/nUJdCVx52tXm0OC58aBvGv6nIibVvX2sW9bHSqQmDq8k2QD5Sjd
1MKw5va0iWnqzU3ZH2uGxeRHiWiOCQLfCLSoEWQNRSN1zfb72zJypunbUsacJAJNY/tyqbJvyrQC
gjsSJdl0nH2JfvCRLab5eDCR1kB2bcfMHk6Gw/R3ie2keOnNUslbE24sX1aG32DZdxMvmVfR6F7s
UqU1enUHDCmSOhmWyBt7T+9cl7xk2zmQXYNpKyrF+IAPUbw40mBhHStQSb2qBsxvKbRJtgwjfOwJ
qBhZN1PnaE+WBx6XcfADRmv9oFqpfWsq4MfEoiBk4z3PSWOa6z+Z2OQoselCt8sSi8OjVZVsT2EF
FXdTuTZBVuEQzVcUxjHtCDGyrbdowdgwGVXkD8H8jcYYtN6mNuOOS2vuIs2Y25QM2fUKaC6uuGid
eiLQn2hfM7LhOnG0fHAs0tofsIGhaF0SRB5K75Imnu+wVSmf3hxbY0m6x5hEWmh8ij1OyyGUzoZw
IYPjRqojD4t0VGbLIM2iVdPj6e8dzC+Z5nMGwaivHxK7kmcCyzqQkXJc808JlEj4hzSe1Imvv7wg
B5T7pJPa50Hzo4PWoFZBic/WM3rZLjQdutAD8Mq07QWfo3RWaNTpIrv+jT3WAS506z70WNKtKmw3
hh4adGGMbFENQ7kvuiZchE1qXHKbJQaE5UwC6EhZQnbTLOiRJt+0yBZYTYoAghfcdFwXOOl4Avsl
q8I3xvzftHS89Qe733NfczBoS/3Wb5R+KzIUE52eLZ16zHZDK8o1Z+PgYXBaoDNsoqu4lP16sO1b
W2/sE+3x/J5vm305H9IDO1+2tTN6JlgtsUFnDkKm9NQmdo1eR463+qjCTwr870tVmNa56NA2Lq1Q
5wBJJzD1U2KguzsrMy6c/PI1UCP9m3ACcZilmMw28YfH4Fhyt7dpJGvx9FWUDl+I3fIIbwTwYLnK
Wj0tOGhrnVriikKPMrbdvIJIBr+0qVpWwyYubtrS1AAhjKU61UnKTZpJVpvIqbgjpy7gu0dCIVF+
IVwkJZRj9+qvy6i56vipKqFvR8EhaCwwYf9Dih6o5dhnx1M7Ja6H/m7AnvL/kbT6h2oNiZtBo8IQ
lP02hdvP1ZofSEynpGftUmAvUMFc13gsUVOliNeM4sax59Lluhz+9ef7Q+n/v+yd527dSPqnb2Vv
gA0WQ5EEFgvsCdJRtJLVtr8QstxmjlWMV79PHbln2sf7lzHfBxiM4bYtpqq33vALXBdrSF/Ca/E8
KsWfr0tJXroAA1HNzEv5oi164pWay/kMfgzxq8Hb7UHKlFjcjSbLff/q9G1O3y6AfqpiNjg3IU6e
Gm0puidCNoz9kHrfrGHvPIUm6gJuJdrrBArhxm57yhKTeWNsTHA/3sJ/O3a/6djRaMHp5J2O3UX9
LXupX/7ZsPvxb/4mbHh/BMwKaGqDHvFMe+1vLEoYYjONMbJ0OcUN8YI/+rtfJ/4I/IgVB4QAwg9+
Lf/q17kByp0MIvhnP2ge/0m/DmrP6eISrjBet5EPgi50Ts1YKejTbE1n6yJ213nndmX54lMdJVhD
2g46h+ztcbOohYkuWeG0LRKmsjLtq5tVxt68FaIu9rGdjd8CxFQ+rPgMfInsfIFhGWEHueFfVbu5
icFT1Wv9pfIZy9sYF3/os0limQJb4AaVFybGRV5BRFZRKXF/CB+Dvigf+nkYP9jjS9X0wFAgOTxr
hNw/N0VGJbSOJfOswm7nFxRcqnmTKWvB6tRNMDSZI1hwgAmCpNi3siu+piDKaP/3FWXq4vQxMsNL
hux9N6M7X0bDjTFoccG5kVjt/J5W0b5swgB6g8s0GL+S3D3vMM9DTCWN02s3D8ZwD3gyI+utS+lu
C6toXlsgPZ8bZuS3CITaaICV6iqJ1PQKK73+zMAPAyeAtcsVFOnufmnz5AXIByyNHL0vJuDUw1W7
laA4UfANp9vVn5s7310ajFfCuWM4UU3BeTlnxW3oVvM94l/rmdHDW1RzQVN/IIeFsjDWqKVJbzmf
nCy4E52K6Im41euMhRTQ4Cq8k76AQatz/eguDM1QmlV7pvXuIV5bUW4AF9SXvkY8MseE9yqcJ0T2
ViW6S5OloYac+EwlMr8LrkO7cuptby3ls1u1w+PgFZzjg8CHbShG8SkLiviTtqBytxOncF1H1vW0
ImoHcEJuGuT4txMNzOs1EcOfZbG03daPqv56ivvuKg3D8XuEEEsOk1lbxU6VsOFHry73LQIk+a6e
ImjdQgTjDdSKXmxIkoqX7ihPzUnsnydZRQrp5JP6kjNIKrdTTPWxKTo3uavDqBYHTrrsIW0L908n
qbL7aPW5Gs2A/lEgEk77IPWuhJMDWE8xkzyQD6ApvTTtztFjd5iQ+3xI0qrcyiqfP1t10l8i+hb9
NfVT0J9JG8kIUu0pzPb4B0UPkJDWCXhE0liIS7ryLvUy0PtjiP/QJlJr8erhmRdBoMGIILHXaheB
HyKVYhDFdyxwGFDpXTDn6kaJJb0MmH6SbDcTajpx7QEHW5Jqx3JtnkKXbAgd1wZp+44/F03i3XSj
NzR7iJntbQ61L1NgvNnln+Za5F6OZGkUGR3RGVIr/hFjZvNLU4tE680cjUsuke/AO6+k6YaSCKgV
BUgIjXREceJxxVYSVzt3uURgN6cql3cizIFPe8G6dV16d/SSoseZee+4V/NQfo5pS2xEGaPOGQyo
PG2L1kHJr1L+4zD4Azl9JvRWewuytgCYbz2oHtcaCaVzr8v9jWoUDhoFHqdRPBb70EV7pWe/PMRq
homVIUz1cT5SJyDN2PldkGGhEe28FmLJo7cqhvvlJpC1f+uIzjpMQ//sURPfW2TbaPgatoYLbQMj
d3nTGCZHZTgdpWF3tEO13MOYcYBNwf1oDAskXFR5P/UuUjjTG0cEXyk3KvcBKL+dC5WkMpwS0aW3
FdK7g2Gb2NBOxvySmSo/ybW688EwUyIoKtJwVXxIK3kOoapjTAmSTfFjDLPFcFxS1MsuYsN7EYYB
ExguDGn/58iwY7CYQvhhgjGTryJGV4FovUCnqQ2vJjYMm2L51iscC1feYaztq/xIxhFRYZ/ZKv04
H5k6UHbCYIG7A4nH54vRbXIebMPviQG0JRB+5JTndxoKEFRliO7LVWC4QZXdPI6ZW22qOdDbyZCI
7KkYd86RWTTMbXig5UQlb4hHw6joHqypvOlQw7nsXXWlDVFpicLx3DHkJaEWBGE8pjO7IKJ72SeB
l/F47foZOri6QVjXO5MTQEKW0ZXkayPt3KOseaRNzV1zbswKDVCH1QRd+hYBUphW1GR0+il877tl
oQWIxgP1fqbL+8IQtWTUfwsaUyxlibhaq6jbWwoi9Nb0vU2Y7WB8hSy/J+BzyQ4wKr6mhhq2GpJY
IpPltjTEsWUU/UcaDMPW8tE9caLs3u8t/HoN5ayHgQWrBxoa4jjV41jG8b1vSGqeoav5jb0g3jle
ReDgd4UhtZVz/JIamptjCG+Oob5lhgQnDR1uMMQ47cpLZahyM51u3HXtP31Do/MNoS7NZ6RXJXfq
FMHrRH/8IWRqvl2HGYHGZaVhih7vd6lo4jBZVoa4N2kPZEFv6HzEGDwfdQbHr0ur7gGLLFx8DQXQ
DSADYnyJOeSs0lfvyBWMGqW2QTE8sAhLBELt8i6n47KRhmaYGcKhEPZd4ClvZ6h3F9UKLbEM3Whn
UQt/8CfxxR97sNrCKh4rQ2j0DbVRI6pwRt8FviPh0HAfR1tuUfirz5bMcCOxAj+nU4ToFDTDS19N
C4472XwhNUcknuvyAsthKd4Kof/myb/Nk6OQzPJ/nmxfNNNJknz8Bz+S5Mj+QzDrInP+KUOO5B/I
yiBu4OACHDhHWPjfGbJrGM0CBwxmwCZB/neGzETbxdUdfA5wEi8w/+r//O+fkGrq5Pf/qx6quwaK
mWJU7p6UX2B+XN9z6a4C/YHb7J7Av5ZK67EOsvDS7qr5yspVu5sKp3iYXb/4VtUjErdHLhH9NXhF
xZFidCQb5YZ3FAfKuoOLARsJCsp457k6fi5WtvdVZ4hLqUaz76I5Movimvi/7Y40JxFDcpzL4Hnx
9XQ/YJKHusRSlfEl6tDlt3GEMDV2Q/icYioDkevIqNJHdlVtiFaakys11KvRkLBy4KnI8B25WbWh
aeEcVv5Vw9xKMNVGFnge/9RZ5z1APoPhNYxt/F0b2ldijTe00qBsQojMUUiFHuaBBP1zTrpq6ywq
/Y5rHByyKPGxv+vn4K6VGO3t5sVV7PRkvlmDXkyIYHnL96CyrPumzlEdCsYquR0tJ76QR/5aAjMM
unjjetdAxoscvcRVwJ2aECZakfc+lIxm97QL089ioc7dumEVniuwCAFK4bJ8XESafiBjgGs2NMkh
m8rkHGuf8NKHV3tuU727u7Wq5CPNkRUF3Dotg80C1meGaeoMcB3RWkSk0muib4uwUX4EchygU1ii
BM05oLdOXHSXQ1zke1RS5LqByYyLTzdHVwZadGS5g4+K2vDWI1/n4B+D4WEMqu6QAPQ5FMzwqULi
UG+jDITQ1ltl+9iVk74UQchgxzipNkdTVcv4q6JTH9g0+nBdBabKECfxg/FTOTB3koOnQ4jgxqwV
89d55jzHwxUZU+xcE+SS96XC45U5U7/NjsavKJ2hPjUZO1jwoPpSH01iZYpfbIhxrDpayNpHO1nL
OMtOCc4HG3woS/rY3qpf65604wDosXyOhzm/AKHb7Zlg5e4FYqHjSysiioqph6bEpAunXbcPKDkw
uxVNROE1Z2L6sGrGx8+djbXBeL9aYYZHkFiBUJ0HYswepiVI72iMLaL8xtcF9YaVQZ/xbkG2oV50
DQaU0ectKJcqvk0UwnqVaBBC8fSI/M0E4nIRzsck5Bqx6nZ5uT56CivuqXYFWtlCjPUhroXxMoMz
BjtbbsfICS4hUxZnqioqtrfbb0Gjb6En0CetoQ15EWqHCrTHttMiPstTrKWtQIMrBv+76ROX1m4h
rhwdoSVki2AzN94D+hqHcrL967X1YoBdPSxTu14OEOQx5x3mGc240cNCoqabA/ey7mzsLppF7pQa
3C2EU9S88lVfOlVf7TNkCC6guE/Xg4sv6YRS6HnnQ8FFZ3LtrqTqhku0s6qHRdRevcka6Z/LvEa1
NVL3a8rGLJr8O742HyF1bGQZFt/CvvF2dPExSMhy9WQNTnkLiDHYqhrJ42z2xWPvFUStEGUn6hKo
vLYkpUUGKt3kUxJuIaYi0zQUd8h5PUdeX26TlY1tYfid64R+WJ3iJijybdyhdZZn9uhvqD9Bza4S
EbpCmrfdTE+AztOdDb/7Imi8de+UEtVAJ3ceZGu4huVa7Cka/AtUJ6u9ZMrOkNVTww0mEva+m3P0
0FAk+tMtPe9TUPn5Li3I6ec2pTYadPBEj2W4aidZzgQpRUwhTYF9mvmx9Wqvc0OTo0jWD3YBuhFr
tvxuHYmNRUKC2sATOQxWxFBBWNG8T1Qyn8XOOmx1TWt5ApO+RdKpu63oy54HfWXoaM6LLalpmGSO
SJ5XKxpgnd6jL4mxoctLuZ8ooPfxCsUe8biSt+24ORuVJCx6zbKFQyR0R/jO2axnTD+s+jqD0f0h
VyGjYhtk9FgXK4WIY+/tEMBl7gXDWa/C6hPVSHiX0hAEncjn/5Sjtev4A9J7xVx/EOOQ7cCF2E/o
qJbf1eLpz4FIvMegm+v7rkuT/SI6+6xs4eqNqw4vINgr3BjpbOz90CkJumk2PGae21yGqXJfXMWS
dt1uuoZTXN+ETCsPs+WLD0r5xfYo+q6qaXlMRCVD2CQiu9VjRGZOsXatfCRs7NTPt2OuClSyQkJm
mXxAaDw/ZIBooQwNQYjFWcjQh5i/c3PAysYRYr20yzY9q2gZIVVTxh9TFNdSUPq++kL6l+F/iSP3
tTMW6oAxXYfjlJi/ApvB1dtt1yd3dCFwxjk+2iiyMIZAC/wjsovO9QpJ8BoSJ5ZipbRz1luXPvhy
EI9QIBz8bvMW998OzQIc1dI/265VOAoCd0lVQ9OMwNQdONHnl7Toyic39WBSQYaZ99PkotjleCvu
soO+9Ht9r4+2AUl/9BCwO2mS24USBn8BMC+YDaBg2md/At8wFpy6kQMnUWH8CdajVUFtXAsGgQTq
4horg9a4GoQaf4PYOB3g70YITl2PCqc3XghJugznE/YIE+OX88w4JrBI4ws+ZbkbjJ8CKB2NAEhw
OSRWu2Me8aOV/d/8+Hf5sW2Ecv7n9Pj/li+q+DlBPv6LvxmNTvQHCTAaPTQczSCAAcWb6o8InD88
zxZ25PjsWvq4/2oiAxV1PbAqcBfCNx7kv5rIPn/ko9ATks2+Nab/kxTZkCb/MaAwtwPb1UdbSITc
dXg6lgmDcamYVXl/obvW5vjqkibauwnSXKd3WufO8pyXFNVnanFLNADU4vuvc1y2NS0pv+mcs9by
GIsWXWjhtAZUxEwRwxJb8I+9jZzyssXaWq7o5MVzQud3dMfOG7duOSwrhLB8ALQHSKRlPyd2a00f
mRMxlynzIdEh0ASaKehgDGh/nbsqYWpMOpL7UQ/iebaQPa6JQFg/ks3GtfWb6Y34mbvjAWSEMSXo
rQtJHeGcvp1GSdFotfp/taCvQDVVSZCi5tZ7FP83pM34V25nkdXVd7PhlicvcEAwbB2SN54Hb/Nk
/viPtXX3Npj7Z01zwsbhloIgouDygAQfMbQnEyXA+HMFmjT5JgDPFDctCqrF5eoNoHYg5Ul60xvY
5HBJNuAEsCMpcjikpHN22xQvgD4WMopgQK3usrTB4ab7NU7WYbdiAIzNrdZIcTynvYxhQAKr6OTt
uhaCv1ZFHpYWNI/VgJP4+w9lZnD/nkF6cHnNGowiNMxEBFztBKsap8WcoUdR/2VP1iIf/Tqzmgfq
pWa9e/9CP9eD5kKmIGQK6Iuj1tYJxnkpqy4i4sffGPc4wt23ZYzCxsax2eGzG+TeB2QkfbK8Rfol
qjkt1d/4UGR+nX9//04YEJ08ssuxa8ahzJfQ7zKv5B9oWbSlFjuac/ltVGGPE0C75HRpe5TTA/cy
UYiHy//0JdM2AX9OUSXgkvomqP3zipZIrKBBL+u1HLoeo+xuaRECoXm9xgBe3n86swh//qAELk9A
uSHyIX948kGdrC6LNvOdbzPspMz7y1lKAE4XcTuw7gC7mleMEuGAvO37F/5lJdE68KX5n4OGF6zY
nx8SvSwQyHmhXrFOGMJ1k+NONT7EUIB5u+9fSvz6CQHeI/0iqUIJ3vbJC83h3xbT6FTfmGv4VXAA
NFt/LEEWddQrQYI854c5WmO7um6yvpY2FXBarM+5CtrWBUtKQMS/NY+r6J5qJnCpmMbaKa+LMenD
5TBMnsew+v2b/uXDILdjPAXprghbyNOARn84dBC7qF+RoKAvsemtqMi/j6gY+Z8ajNUadxdjdKDj
372sXz9MxFdhTGkDgXZwKvz5w8SWKct73/q6+pZwgNshdYWwLTBxlI22woVuVh7YJkXwgoIRs/Bd
1/d91G4ra3bGp6xaJ6y70nBe9deEcQcMN9yVliuwIp76HSaCfXGygLlB0OVmm0ShE4rTb+snIJGq
oW++oszksBXzcNHrnZJzz6JaF0xqx/NItUreWhCK2E0KIAyHQS0xEUr3EcLMyysLsMppxhp0Ascf
sCMwzsKjnHsLwF7cEl1ozCfyk2J2E2s0nIKClYp1OELVm7rXkmOYCnjki6RVbEK0pdKUCzrLXIb3
MU5+8+d1Yd/LDd2nmHfhAFwiyNtrJrv8zPEAWmF6kGI1QX/Hy6u/5DRgqs6ANVbrHds/8j/VzLHW
554cmXtEojmq4TFhwvipUE2b1/sBPNP6vGo3GJ/GvpPjg8r5LxOszZwIsklT2fDNHFh8XLqi1sAv
J3dbi42Oa2zDwzQ2ckGMBdKakQ2krdzhbyKsF/NXMhlA8zr3xzklt56CisNsoT4kBKseJN6yz5OI
S1vZFPHXQVeaq1nJ0spbNyqy7jPiOv54iL2xy25KUIeMTzEJqK/SzlqGywEOPGsJtXMT+bIxE8tV
CBqKw9LGGpdfujCmXD+0YaeVg6hz3RbF4ccDoK2Z8qh1gB1LvrPt2OKF+nbN8qNDYYJYCYnPgv+t
YskvWdAuVQ4Zs8jBQL+9hK7twNm7GZqJKRb3YTMx4U5X03gb3Gzh0lS9BMfFbXim5O2teqi+8eb8
kHlVf5gmnRaXddkPVrkVaWSu6GI0kH9fWvgreAMvAfxldA0ts1wahGry727R1CyaPJZ59QDdEPWl
sxyqOMul9XFfwha3jiJWTeIgwrtgj4DK7ncXlF0cnOlEF6F7aaFIvrzSQR15h82M2E259QmMIn4M
S1vyTtZgwDriIpb1CIQmWWuTu+Vixu15t0ATNg+RR6DDbzqYIDV2bxYc/xQw20gU2AOXHXmYBmIu
d9KDf+Z3CSNQd7xEutjjpzQLUwO9Q+Ug5HdWAmCbPMxpNLe08PT8R0TszL14EXWT3MogYAsuYVew
UijzpHcYEeDk9vIqC03eFlPVZ7fKC1n/2eDxmy1ESGQxNrkXmXfcjRVvcKCPyetEIdCsuZIU0KNJ
MmOZeZbQVmGJmtR6fGrDmv/vBKrLehPkmthA6riSZXhTxj5f+gX+P4OygkQMfkRvtrSHaEWz621P
8CWY8wz8olvhjk/4iDi8BfqErVoOoLJUXt2MpSf4gR3kZe4Pf+TBrGo3y3rMC4toFf5hDkt/7tHX
e4owLIvGHWoqgYlMaZnmKzNt68wvEABxzzSzL2ShWNtgNxMA9eudvywzyz9UoSO9fVRhw12TKEyN
vJW+PwIOQP+y7CCsx7mbfWhEmsX4zeSD+cI4Oi+2OHPYy6N1gZZjmS2bucesXW3nUilruipiBcjx
EFuKb9PRNWj8l1qJmoep43xJmseo6mKvvoXYGc3hVtqZN5V7AjHhZq+RCmWWnLRDEzFkJ2+fUYdw
wPGivZ4PpoWP0pNXyNcVlQX8Ygm2C88c5QyNcLzp0zlNk+uiSQcRwPyKlFk8WW5CSqAnMHhnjADM
urSRtGIN4ZbcFclVg407f9Y549DDVvNdQiWyibylXVXwPerNbFsIyN2qSeJCcpZjmclXqgVEoHTf
APvgZ0UdjGIXXbUiYuXaWRvr8czW7cTfpITBznqj+9jEJURKQIdEOjcZIYDyhPDUejOT4yudWkSH
kbfIXhCOViyosevBmFzw9ZEhvArxgvUOIdak3DjYoIFLewLRcBqnOKtz1oNS5ZSvYp8W3T70SnPI
aj1g4beZJZ4gFodyvxAflhAfDvwUl54ZASEKqH7b0TxL9yGqgswtKsekWLaFN9oroq1UIz/qEKK+
eTkTo5EmOi96omq0T9J8ci0G7qhEA4JF7HzXxVMd7z17iJEa72YeHqlxjFf34zIF3DEeQBZvCTXC
gI2dD9hy+GhDDeYN/ljWVYatOkHGa1wW7prNJnGWjWXCvbJCDi1hsSph9wV91E+MuGmisT+tJGPn
emHsBwK9dxG0t0h0AEoBpgHOehOsYpFfrHoq+0cbRcinCGUN3Jh6kMTdpazbsTiTzTi0r23FGXPV
Qx7xjKg6qKOmxj3xC7aQuAXAzW3Kb+jqrv1D1SA7/zIxTKWdjomUvZmsUkO8wl6uxa8E+rCPmznA
ADWcTZMfjrd9l8Zzs8HVu0JEpORYRRhAj2BK+EY9QX4OOxAvaT32QASSGXdEUvq1nxZwlSDOnQiR
UWvRnyNHDN6jRGzeS7Z55xWztUGuYAG8C4UgFWCqljjRFzrlJCu3AcODdd1FGQyH3rRNp+ZqZnPQ
gdbFzWTboj0b8YdAG5cEbX1KcujfHHxSB5dqWYZw43raEdtFEOEYeiRaMRVuHMweAM45PQORMsF9
ytU7sBHTehVHYFLOxSRSrAraWYBO0UG5Ig4Su7511xZN5X0cVNfnzbndBiCN9gyk5/mJRqurbyxQ
29aDZ3lqfdY1qxrlNCmZ2wfAPxpkZWTQGwsLP1nnDVD0Vu6ieS2L8zjT+Uxv0AurZhMVjXHjwZZW
dSHyCXlYYzfVNuO8Qx9t6f6Kch/NkO0QtE1A61f52j7XMZpB4W4obB/4W1xZhbxF/xkz5XPsZUhr
07/wO3IZMWybsBgcBHJ9vaxyL13tWslt7/Aw+d2P7Nte0LsXD1NSNZAVpoYJitF+B53lf5wWv229
XRtPfTyST9kJOcoyBj7ZGAADNkyPfB7rH/OLnAyqd+fRHCsRgYTN3YUmfUTmfmQ7pJ40Ea5iUkso
yaA5mfnIUk4JrA5XtVN4tcJ+IiX1027k6PHTKueU0TXqV+v5EgT8zLMBcUhCgFSFqRwClBu428Ub
qzI6H7A4kp8w76q5FdFaAQ5pCXijYdcOnU+Y9JUisw8Li7d07jk+WTDkB5NFR8vUEsvyEFTgdIWm
ZoyKvwuuyEbruZare4g8OI79AX8vl5iC8YfNg5KXoFG19f2KUdNFUZUOZ/QERZbUZFpwbGvPEMw3
J2eIXgl32icpElGAdtagWR9RoOn4M6zGUV+hMGtAJW2U3/Tcv4pyEycLLyj5K04uIu6ojluFkhwQ
N5Ov0hcn2jh66OXXaerq5gz316C+ThrgZ+JMt63Jpeo2MClLGmnzjnRTSy2+DxYImWg3wQrG6Jfz
kL7BBpVMLJXweul9Xj8xfDEp0rHdI1VlTqkfJxhURd5jATyDiCajydy9cJk9WEzCvDxqzhdwdPT2
mIaQuIacK9zBoCz8Pg5/v4m1YwvBOEHLgf5QnfITmwocv7crRI040oaEyCzFDJswapZqjv1PZS/o
Pb19Rg5MIZ4p/wb9FHbxzBNjbS74RoMa4ebd1kkxTundOuV2HH0ei8DPi0PaSkaeFx7p6Pi0AiPg
qTDzMM2nvmcuk17APjNJha2h5mDuBO6TQzGUHYulol8nZjgWdh/onVc4ZCnAR002PzZt3/sHG9Po
Mbxbdeo02bVkJsv9LKtn9oHr9jaPOgImHJ9gHJktguSuaXjVecdfiEfPJGqipDTOOnRg0beKB6RZ
zjsnKMmzoRmZ0zUdR/CA+IdPJKqgglqyQOn2Jt/U0qzHGH9FMmv82Sm14xW4zYJQ82L+tvGkX++m
Mgw4LkXKfTnbNA1MaljIITHJvNuau33bHoX2+S4wNho+aq8IfNW1O7tj8mUMpyTrD74IioBdjXIz
yzRbyAnyM68Ht4dcVu1E9U01iWRk0Fwysx8u+QGVS1I7NdBRtoCE0UjZ12vPI9jtmJlmBfp9+S4a
G0o+5tRZ/zL2g4GGqWJoNcFlmTz32puELupN7GMH+72yHVME5i0z7ydbzOaDMIMkvaTw5DvrxV+X
K3dyqJ8AgyzzeD47ble8jKmAHwSc7Zj5QOXCNBxrhhDO0TkD24LE4EdFHK51RGIwJ4lN9VUnncvv
EmqWfr9YljW/uuPQrXc2VlY2g682pRxBkydR1iGUrTs8ybV0B2trTYL3b6WRKbqRZjBZWD8LU+QH
UW8S+QRA5/gUqzjhq2lkKknX8aRZEaDq4ZOTo0RYEj3z1k3EXUVHuXfRBW2N4jr1A8tJ+lye1l68
mlDZEpPlAaObWaf7OphZ+geQgSmlSgEY7fVt69VjaVKr0qrwAt8YQhcjcQ3WzCyMejL9Iyt2kaDd
uAhPTfUH25tRNOOFrKbi9iNL8yInEZgtTrWctDc4/nokr8uUJ+dxWs/DvZyDVaFJMovyECqHmoKD
zfLID9xZj4ROjEsafkzkYfAbneddbTJRB1VO4sz0VjXOBU6+6UWXo8Ff3ZDwD9BR6Vw55T5KRlMF
vhUWJdBkbrpZ5wktV3bZAtVFhysVrzeCd10AOGQ2qx/F+ZpPmonB3PpQo9BeIfI8xFrvEdz3ipvA
SPjzF9eFFYUvmwlYms+IDv9cKHwLN/BL1MpkAOmj4sVtZlOhL2+RA3SbSXRRgTCr8v3e2v+nZxTa
LoIcDHQM9v+kHxjCLZ3iqJy+zrE2dSbcqzLFiwT8axkBpu953t9c8rSrRpsqpDyF6eAZYZHTPuvS
1nVoa6m/+nIy05u3pVGGlunsvv90v14K9UFyXNcMjBhNnXRWHZjj6HS4zdfMi018aqTnjiSFBGti
1/vXOnYD/9k/FrSOA+H6DhgxlDZP25TKRp9uKgv36+xWA4XMkFaIp2x97YHg2MJgEJyFq2wIGkPt
+Wj8DWPZheW21Q51N10IM9mIKHlN7HmLzD9mH3WfmBKhDnzFmRDIbuJ379/+L68KySWbxBbNPcpx
2D8/9zrnPq6QzQz8F1i8M/fBAWXKQg5XSqj3L/XLmgMuB5kEOmJEXzU87XeTRmH/TQL1EqXgp5dD
vGCQhKxZYLaIjBNsOH/zcKcjFMGHCaSDlB1dU+cX0knfKTdM6N+/tF5qYpSe2Wx3A3rCHBBOZM6s
OCLfJ5lY+P1fCE7b/QeiXeVfvP/sp6+ZqakPmcxMVdlusMp+fs1TrWfkDhL3Cz0JSsclTelSIdps
yvn3r3T6ltG8s3laeANcjebYSfO6IDEMXZGLL0PdBMUNit2mNM9yKrUDxrEma3z/gj8zexia4DZN
25khL+I+JE0nK0jnuN2G09J/QWTc9JN7KMOEOYLiwneFXFHOAjVksGkRAF0/5WR8/waOYiT/3IGk
WrCibRdoJyI9EIx+frlUieiktUH9Bau5Jan3zLIA89D1SKP8/C1tGbH/4syT6LHy0X80xS1fm5ZX
JWGIpBfT28upcvDb9Kt8iLKS5mrkUi2sJSKBGOEVUxOqXehqKwSvhpki0TqYfHNYwkpuII2mMSxP
1BqJTuQiOsAK7lVMPbwW0jdadPuQZN7RFxmj5XDdNYVlcis1KpN2Wb0TUMWgqWeOc2TpyW0C5Zoj
Hk5Ay20Fbw16RWpP1CwKWNX0cEJ9zPgcYZLlOEdZla6NSibePzIuPZ1JZ5wRK7hKcSMsLt9//b8s
ODRiPFv6kMsc99elPVBZpJa9Lp+btAOPekhabUqgCBAeofdHy/r9S5rd8tMHJ9RGxxlNaLC5v8j3
BCUkaGBKn6NEmh7jkEWyuEHP0imsWxsMHRfG0mKgiJpFbJJCCyUj/uP7t3H65K6LUhORU0Y8NoP3
k0O0ll0NmUKnn4uG9udlVvW6+ugUk9NfO0r/Rhr1NILgcQT1lU6RdEPmlf7JIpewmrO0VerL2LX5
+uwDKmJZ5HlrMqv3n8s52dL8dAQb8W/CxMlosdonD5ZM8G7KenQ+ooWBRkFM+1InZwltVCrdLJ84
HZAnWSt+CWjYsC5nH0UsUmG/xzqDti4tGEoeM79vJ2wA6SMAcSPDzhIqlDQgCLymTZ6attZsmTZA
qGXDJhxDadrERcV05Mm45PFwVuFzFiWJZSZFAjwve4OCAErdBUr22YJ1WGPDOHr/JZy8b95BRFyx
2adeAGHm9B34fqLB+2JrDKnenMww382WsyaMV5/fv5R7sp7NNyV4wWqOJMci/OafA9jUtPRUhRc/
hR7Gjlxr8GmdFmNnUv2BUE8Iepu9Az40lSCKjKZL+uN3/TiYDoE12bxc3wtMP5NasCXSOZVCu/vC
KvLBWq8xnEpBYmZthUPP4g4UTPuiRiP/UwZok7Lkx+CPaZEZIlll7rB31tBe+bOxqcwHXyEK+Z+s
43Q8eGtNjIIOqN5Zfmq+ZC7IWsC0jgT+ZqfRcDKV0dsIjR3J2kWrwBTPcUyXw90sAuhe85vzNvz5
8wVBYOzLUM5ET52zELGvn19pxxOMod3Gr+XoBp/yvvYdPMod/4C2YevR40/1WeKBqV7CrIwhjsX1
oXKK8nlMQJBu6hDl4Ugl7iaylhCLkFR3H2PqV3VXzgp/8zQcnUMW5fcVo7bXsfXA4Msexv6WWY78
MGLZdJUCgb7hREpXqvV0LHaWyt0/V+bI42XcY0e6aVE+9HZ0DYtna7U0xUGJEsxWRf2dx6lUnHml
5d4gQTzudLtg0RVxh8DovMuydJgS5EaUhENkYoSnRfkF1IR/tcyJIa2vnS12btsHTw7n80uLuAiO
RL1MaWEYJRAnr2s0K9zhOQMZCw7KtvDLtejbfS6GCFEnq+0fpacUaVE8HHIoPmeMCZZ2C8FBztg7
R5m1GbxqvCzrZq8nDP1QH8/zPwcU++iax0OBIkTfPK35QEvMw9WBbp/lbW1p33t6sb86i1ZfRLB6
H1MQ9dt0BqtbBCrbe9mSXb2/yX4O1iwIxsoEM59UAfZWEJ4siIb2T9D5Sf2N74VGF1jHYi/LRmPU
1dvy4/sX+3lDv10sAChnjnlyuNOMBGovqV0f1d+kHVRghGb7CQccR22qqrgZPRdfjTlpqntGhEHx
m3zsl5V/fEywOoxsCOKn9cjgq6hBc6P6BhyawhUbmmI+q1zs7n5zTBx/0r+P4eNTGp1C8r5IcCCf
FpEzkrnOCFbmm5ga9ozrcFxsGgqebDfDenionSp+yFRstTij+hHmKuP/Y+/MluNGri36RehAAkgM
rwXUSBZnUqJeECQlYZ7n/Pq7wHb7Suy2FH73S7cdNmtAAZl5ztl77TrJ92Mi7WDOe2RfiPXs69Zu
vVMJr/aR/RbXIn3F/qkoOLwYfVkQqdML61Yf0/J7MYBcLGnP3o7GYkDPpk7diErA14JHc20WHvex
5hQ23ZuMWZyYPBprrbd8TauIkLNmaHcikvqLPvemr/j9fnMW+iDC45KsxwCOQVwXkz3645FAaE43
W+6ivlrDevHjxIz3ZpXmh1nNcKS8/NlE4A3fLmLo0YDsOFjlIsvg17efXG/mn34ZZxVrrnoQ7BBs
4x82FJGFBeOD2PkaEWKe0U5r8TYQSOoFHVOSPhitYj44RT8Pm0SrCQiko38goNg7j9hq+k3uRNq1
QrN9MBVR8RKbwBdySkrpt5l2TpaSwB6ToAizMB/ogebXlcaPBte+mRdf9TNjl7QCzOLUnnPHsXGs
dpOVfF8IcbkynTrBTU/LM4mq+rqQfd4HVdgNr0seD4+6NLJbrXTZIOxZTDvT6KcBP30CYCf34tSP
G2J+x3hGYQ/ZhRGAkzYpgxD2xHtLau5lEi/WJ0FXGylytgYa//rirtfu47W16C44bFLoZI31+ftB
DYdxn/Ga7oRfG6AxV1pjpk91Yi4LdLdSJ9OaWuI37yh+Fr5yV4EFX1W36JFWfNhHKqcAktgWbJ3f
0jq1TrTNcIOGw6Jd0KhMdwwielZ6GbVfa1PPn5JoJjMt8fRbbfTM3W++/d9vLY6aLJ+Gi1sOz9yH
r99OhezcqCy/wUdycBaEVfilalU8Bk2xyE2jG/hnB7LT8EpKeoVBGtvyECOHxVM/eZ7PwBPGfVvZ
zmf8r+Pa+qWFXmpdfM7spDs0pjlf2QOJWxiR8LRXwNKnTYfjJqbDqRd4YYRb+W6hZL3XuCy7NOu1
M7ECEOlpZWiXdhcvxI/B1QxSmdSkz7N7+xWZGZcFY15OlGaxCu+bvERSMhGxMTL0fJIjpSlnke6+
N+byiNXebDetg1yGO5FxkW/T9bsxvaRk5IqiDkPXzFypt/M88ju0D+ep9roOo0tto6t1jYosOpcA
qL0Oj+pT31bJ56Gc+u/Wu3WgG9Pwd42vv68/3Ckeojmka6ub8eOSbBpMQrN5yr7BktFxrE1e+orK
Y2FqyE9GTeV8VR0JbnapvS5jOuG3s0c8Qr++Sf7phnVXCTJb3wrN/XjDopTqik45+TfCqCCzv/8g
thri/DLJ7X6nq9F7aNpy2C12TEiSF87PsduONfeJEg+/+TD/8MCufk8dtSXIoL8pdkGTTyRwZuk3
3JH2fWOL7s7INS1waOxesC8OV0Pe9KfaKotjPpvi3JcOG9k7qyxxYhdBMnkil6CyzO8o5xs4jU2S
3f/mU/7tyODY6F3JRQb+Lygq1//9h2VlLMIF27c1fKPr3USPnCxk59NJxOHT6eOVAUCUmVKnbDdw
W1l9j5Xu4D/BBj3tcUR3T5JgrUvdmbJHo7VICRzYBXZtSvgl6NnU8a2Gce+fP/T/fBa/81lAjmGR
/s9GiwukQC/dT7ieP//kLyey9Yd0kcdLYNhovNmm/3JaIC41/tAlchubOp+U7DUH4i83MovxD3nK
BC0j1+Ixw0VLhsAHt/Gv3MfAfn7a1STeAWYBDp1BW5oIpj4StZuwd/M0mm3K9toVPsIoMQW2IG0Q
2lyn1dQmDrh66BsZU7jwqioXrI6t1DUIDWgtrZV01yDzg0nKRHHeaiQzWOGBKkDY/mCOpNY7Ta7q
qyzG6eHsinYsrOmqR8pGuMFiOLgwrU5bGw19lxf25Wg13VsWTbe9lTiEMBoa93BsO1S9HgjSrokC
4hqWe81FuHbJ3DRBj+KJkog21oBU7Q3RdvplychI+mmnY9Z36AF2B5rvQ3NDLlN23zbMd7tcmdAR
MDcKzExjWl/YZcuyRHrxZ40jacVbLLbazmhQkj35svDUzKVE0Fgl7jW7vv3cgMQJNK+aviRsJTcK
dsCuGhZSnOg7rvQhY+ZkbMaau+krrd5nqsiPKNHiL3Ynm89GZ4LlEVXivVWe+5bPy5Wrt+l7y3A5
0jcMz+Ngm9eJTPSDR/LAtk9Nz59N4oQ2o+k1FBIldaOOoJeSKxqB8daOV2ywKGM9s0J72UwCzSlR
M8XNIIYO4GhB9l67THvSr5dbrzOWEwbElfyTYBCmONeSA/kRyVfuB3mbItZB+0Wf6zouSoKhpU1e
RzUL8Dl9+RArh4GiO1Q3WBkdf5xBWSJY6o0znE7jk8ZM0NrYjWFeV1Y0BPAnK8IHHeeIulWRUiSB
6CFrHLbCKAcQgSPcZy2ESDoRE5Zb6VwhnGzUF20p6h0Fu7ZH2aSOFgkKb2CBnGPcifpewQK+GrSm
uqy0aICrp7QFlKiyRyF284jIx+YY/K9/w1exxvisAS2uyV7WMaI0mwasc9me0prmaXmCoTLlVeD0
YYOGG9oDAAvhTjpnBiI11JaAEaG/vS8T/1tRf7uicmb55Yr6reyHt2z5eU19/6O/EGgC8xqjJYhm
wBhWzNm/Eutd7w+Ucesy63jMBxBo/HtFNb0/qNXYbnUof/baLvpxhaWAYl1kPAptcP2r/2qF/XmB
pWJYj2Rr9AH0cCJ+1nP1D/u7SceLhm0YnUaBsxTthXBu0Tco7vGy3ycNvvpRf021aT7WjQU8M61g
RY/V2B84g457sxHNHoYPIoEfLuPNn5XLjy4t2hJ/+2h8OXYiiIog3znZ//zR5k4uMsOgcnRGWVfX
Hobna1fZrPUskhL54lDdJwLB2jZBxtdHUKO0euR0gjE9/OqWpbjt6Ec07RZVd+F8UjVSsSVuJrq7
PJjPRRz3Nja5sVY7TM+aG+TIufVrRFJupwV0ujT3MGWhChA2l0TcIzpE9IdV18nax3gZIyyqGlMN
35N5Qxh2lzODZzBS0BsuvRMkaLFi1tLt3HKuJLW0HbYeYqobJezhEQwxUNe2KcZVRQivfuCE9Vos
hX5HzluVYpBv69Qn0w3kgUvBKHZjaMT5qTerPNuhFCYXJh1M67ZsSG2bomlXtiCbw0jbt4lqT02U
iv0wmN1bosfttVfIOUBicSGi6lRXdvfglPgZhDcve6cb+guyxsbTrI1akDiKFRegr32FlHK5LKN4
p5GSSOdgENWdZnnPupl2G0QCVRUokhE+ozuvnY0+yOkMsF67JTmW2HKHYdt2Ssb5MnLUvT5E+XVL
pMBmVl7pYGCwRbRDvWa9tl2RbjyyAzYzXXXFzqwn9p3uZvXdmJSmX4RucSNH5ZBjBw86O2Mf78zH
NCJ8dSaWbw0t2AIUMHYN8oGHRddnOOPkls52Lfd5XpS72kH774vWHvyOWeWa/yQOsxnWWwcl6cZU
egOkoK6O8B4gTyOPuuWqNxeunbU7TFD6KSId7rQOG0+x0PMoCEs9/1z3onuoHEQ7DWIR6WeDBtai
S9SVWRrzpTlS22B5tHcgvVcIK9++Ncbez5ex3RpJ1duk843WTtG0ZiyR1fFLxm1P26qd8UChF1es
+ne6M05XxHONF3Lqhi0Bxt7eauJ822vEMBhTYvKFepOAuqKF4qcMUL1JzC3dFk64m5jm0wFpLNSE
vIivzTl7qesNW+lN4sWI6FQU6bJ8M4DEnukKW4E7z+3BQok1+YiJ7Gd2YnIrQycWR2O00zaoJnOJ
6aqQjL5nB4Zohx6gczdGUzgGDLsGeCtajyXIozxaBY6h9iDnjvLPQrJ7RCEoaBRIUL0z1/E4Oqql
ESny+DKCRXBBw5mrZw2h8q1xZY6M8S5fDJnSBA+tNwThE46gfGofFMrfSy/3PC6fahi4QXAkvMsL
KXaT9emK3YaYXc4bI3JS8qEg13nTrVMSqLt3sso+Zn376MWTenVGNW/DqbOOjEmJZbcXWC610Kor
VsLpeYyBomxq1150fKyqFEGWtBn5u1M5LRsspc6XMnRAjkuy4FPAKsIdYQwTRU+O1AThkMZNyqyI
Sf7lUjm9sfGWcTxWkV1J4qJJTfRTECPXErRKuxmTyLimqT7d2u0oMPGXMYT9pezyawIca+CGtLXR
t46VBv9A1GNQw5a4slkOLorYy2m2gz9+4iDU3CWD2VfbOTfIk25g4WFNBovnmBDykpWV53CEygMx
JFagryw9m3vU27YrYW9Usj1PRhzfJAZVXL2S+NyVyRctQxEU9QQd4R3ZJ7sse0sjEptgpqxQPw0J
H1jtJdc+1ybDF6htEACNdxggOkKaKFFNl3VnrbxADCzNaSnE9By5MZTIlSsoegiDICoCpdka5uaV
P6i/owj7lUoYe2O6c6axvZdmhYQ7FHZ8K2h/foJHnNw5y1yIQ9d20Y1lWXXNLLzPUJ4S/vWlWnRU
YRbdb7lvV1piuHIT48ZrxEaKeTz3ECuBeIpJ4mQ1XRBbGcQDYmBXCqMcO94uj/rxO+u7d+dp8bRr
HLv7YmMGhATi6eoSiaSJHNhMjy3xCVtEMs2WtWE+pisRkvx4wT+46Vjnecgz7NCbRa9WGpyK0e++
YyVTCWGS1jCwSWcxVvBkJ5oTsDe4BWPfDBc9M433n+2gufEFEl6GGVA3fWMUzraL7bfUBJs2uRbD
y2Y2n6AJ1seUYuEGiYfgXYs3A6wiN6LMzOtZqy/TkKVfyfwyWtwQYiYZr85QbGypIY4XhRaQAVRv
EVGnVwtWqL1F4cAfqNm4Jn2Q33RawZ1yAOFJKowRFPECva/lHwmjnC9oAJrb1jDnCxQhVu53dQwY
VHrj27jCQjMGkgGI+nm/nkte8xUqyl0qTZ/UblijVrpyR5cVQdpVI501ttP2wnRXjCmKGpwDggaP
taULuVgBeEM6jWDRExSHGOCfbEQn5bZZgajWOxt1eeekRiSNhvD1V34qbV9Yqm7sTNTSmB/29Ttt
dVjBq8mKYKUo5ueKXzQrHa81YtHuFvo3GWreffrOcDWtFtxj2cXmuXunvNKvNK7DjBAdjljVl2XF
wfYDYFhIqfxe4TsvVkPr+8WUTcFrgpM1VrAsQCMsCc6Km3WbTlx2LGc8RSuONnon03LuglKbuz3w
DaRt2QsgsedOE3YgF4EbdsIxdkphazrAjFwNpBGU19gfclwjW61qCvIt9P6qStPl1qI9dj/no27S
GMNcvWlzQ9sNXXcXEZCAituV51hWMThbHrHLBHKZxAHQAbijiU77UhYWHMqclis+JNB66dy8ul5T
w99QmncCcjetB0xptFto4egJheqtTTu16uhi3sU7UA32ZV/oytowkBmMzawphwI/TcfLRtBXJR0F
/5LflpZNBjR68k/IwxftdjStwtoPbPokwlZMeXXugRB3Q26fRlTnoQ9zvGwOGcaoOZinMA7ZWi3O
X1VuuvfzLKygahyt4/5a7Au3zVhoY8/E7lDZeXpu4yWbsVc5BdBQd35qDa+5A2rqfGlCN91XNpTR
TUb28ZslQu3kknJZ7puuBUSmRYVukiaNtmfTkFKwh/YvbvDJxMWJgEzvOsIJ8R3nhpX4uR7pR1JL
ct0vq1HbdOZg68EMgdXsL2x3QZ395yH7f2Xd78o6sq7oX/3nRtllNRBt+xFt/edf/VXXuX/Q4AJG
AYPPei/t/l3ZedYfOnoGHfGRjb8duef/V3bmH+uMApurSyec4Qkil3/1zgxecG2RoxBgpsLR6L/q
nZnrxOP/B0Ko+XjAmfYJyYgZdd/HgVCytNNQJaI9Sm5clBepJu70uFFnd2T4UDXIs8hDcfTXTnNC
wlO89rgUZXgi3io8dez/vpM7RBDrdrnPLDWue0oO7pPz+oNbF5we4lrCINV7DyttOl/jQRy+pWts
8RxH+ZNlwH2q1/hX7vXwXOlWPAel4YxBi3PTF5HeTvu+0NSBdci+H8ph/o026UPzkCtgEQdoSS4D
1/Rv+pWUwxqFKrGtHDXnGwB6uGcWUpaNvl+/F5/7h1vkn0rWv11xinkTxSq6M9y9H3vlxmrQZ7RX
H6c1F2mO8lcOPeRLhFyDX7/Tz0qo9bdF/WPAxSOLldbCx2G6gqmk2N1z2IvUfrjVScpdpLZ3cdLf
j0Zu7Zc4De9+/aY/SxX+fFPkK/QLuJlcHPc/1+OpbsAL5vR5HGzWw4224lk7mJEyGGZJnPJ//24r
VAdZNkIkaAs/v1u0JuWURZofhT5hiyzbQu1mG5bi9ZB7v5vF/Dw9fP9q0BJ4E5Sw/zAYQoKfx0Wm
J8cmnnP4czG1fNA0RcVQQ2DNX+L5eqCcv5zIvz2o3OnrbdLZ3X/9nVEEoUEnqZ4mPIvKz985F52z
ICZIj82QMYxko+8COwrDB8+uwR//+gL//R5iqrOehl2J9p3G/s9vRupLbvatnR5rodQtFpEu6DWe
4BoWeHxciMNJA6eEdvGb9/37bQQVAv0jhTIkHlv/MKnNonRKIrtOj+XUjBzK+TUnc5iAAyQkUP36
O354L8uTvD4yEBIDWAX1j3mBVoI7ZYy95JhQzweoAJhN1Xq7XETLZD7++r0+rLfv77Vmk1qkFOqW
/KhwJuSJGoWz21EtahJIB5zilKOnFcGv3+djW2z9TiuHxrNZZFajxM+/20BgYQspIiFpS44ppxnq
iY21lKDhRlPex0lCfMwM9jwhfrBOwy2VVvwbFeKHe2f9rig4WOhgfKzDyw/3DsUZwAjZ8xnGjnmH
GBv6DUqLzjhqilMVuZSzJLL8Zj1/v4Q/bGnr26Jv4IsjN2APfVfX/dCsHCOb013oJMfYDc1PbWoX
JxJLlivwGjFWzZqkpV6rZkLKEZs5Prnhy3ic7HL+Cu+1ad9q0KynLCzBga8joTAJ+YdKtdtf/0L/
9DkZXXE0cDgdeOjGfv6JMmmGk3I07UAYvP2Kl9dqfXSHlFlhbk828w5KsM2Sao7DKXzKzjrCIeIC
0TweBwxDF17vhUcSEMwrT7M7bEQjstSgij1n3P/6s/79rsVws3pR6LVSK378qLpX0gjIp+RYePqS
kW+BEJzapeu3v36fvz+JSPD5yahCXP75cW9MNAwC2FwSSMmVuvWSNea8zJAFMoKR979+rw9yA4Az
IIzQ0mGyIancRWr08/VHGSk7a05ZzkkbDiI3HAOIiYMPdz/DiU04dT1Py4UYZudZK0qyoyrZ/+bC
Cv1d+/zz7QphDsMD4SL80BBJfv4YOdJ4gycjPDjD1C5HJzdYTHtvNutjNNTqlime/irjEEtoMqzJ
2zURlvznDLUydnV50UVjePKGYbnpAbUOm65J69ZHhc8c3cgKdSbWCCIyhso7zHjh9xFA/ZO75OoM
EHmGOty09r3TzBkcVVdejKQBkphZTMadHDL73o5r/dBjnbuMSws9hF4n2oPmTOp2iUJz2OQ0nK6L
Vu9f8hBZpNI4xjFzpUj25jL8XriarE9l0QD5LEEmH1QnrI5WaUyWuOmQsgkNdWWDlY1hvRBtKt4g
UZuPEwbPZgM7pND8jrTz7/nYWySv4UJHkUvm1jkyebItydIi2jF5HWIW76qL5Hc6y65BPALHRsox
3Y38KfHI1iLa1dpPaJC7AENg99V1BmOLB9V5xpzbundwWLnfePoJl8oqj7fHuKDdukbH2ql3g/Os
oPcHM1SPs7P+LZ5lPsYiTWvbJFOHbpjp3oNXmcuZfSZ/aiB6XL9f3tCe+q1RxvptbTa4GCr0JWC6
RGSbJ0MvUA9FXjFsGxWndJrfV6sBq03bK1YoV8zal7LKuCNx4pOUnudCHYak5totEu+23+p6/GDN
ifVpaHGk+kaklzdmZjgr+JTXmeIkPts9gQdECCSvre4hngnbdon2HtnyasMgX96TtGE+uhAOjI1m
cG0L00he86gwdgIQ7gttJkKkeGjydkMqqrqVE40uv8+IOdbHZr5OMKTHAbL85AtCGZYmAAxPYtGt
fGuu92ExVeHJJe4z8pfY7ZNAzYIDjCgqBV0Qn+gGVZ86RxPWfCRiSbds+m5Ut4XUGBypgnPOEHdw
W1O+AF3gdCKCvuMG25LEUL/EU6Qza3G5e2VmzTdtCPb7MMRUDID8tQcbSxu/Y2Qt5wh1+Clz8U4q
GnXM+mdEgHmz61O6/dGkqpUwJP1Fq1oi6+PkqLttecHwxPKhUieBbXT6GR6JOg2Nbh9MR4YPUe/g
Gl9zVewyO6MNIlcO6MV1oZx9lijm+2U47/UkNZ9domIgjRQQt5eeMdBgBjpwB5qOhuELBvg7byag
wGqhu6Ews4wnLxmvoWYsp1R4OxIszR3M7+rEvI5pizYQU1FMHkJtvhYZeK2PpzMPlrEfNkZnMfaS
1nPLzOlMdst1O/fuhon4HIyLa9EhMcydbJJHO7SL7dLVxkVOAI8+ZBKXXzntM6/Q/UyJFaOtg3Oo
ibNMvPgOodqrVxsvqOnhHmmFCYEIsLJBz+mo6e7nZk1HYMJf5/4yu+xqA4mahYkGEOvjZjSSq9hO
SGuw7IdxDC+q0ok+96giQCYs8ykGAOTX+J2DqjCWKzsxzXMPLuJWJHl30kaZBUrZl+iiF7feWAU5
Xx5YzMaIum/As+vDIqp02JThGDabJTJTAp+tSmxCLXIuB5nzgarcMpmHk9H8KJVl7mYSAMn3HQ3v
oheiueagZMXBZK+DM0fPH9t6iR5pWU73SyU5P1Rd7UabelTLOXOUuUUv5uysrHe/Qj5qj3Nuz0ea
xQVvyin63Eb6nSun6c6ZlmVrqmHYrvsPnM2qRpSf1E1x0/U0BR2etPzIyJKjgJFVod8unEUyl2FV
VtodsB4nYSki8TayQnYEB2TXgfxQtUOFkAUFx7ydp3R6XTjla7+tjeK60/snMB9NIBi0XVmNclM/
IrsJmxd+ZRgRqQFquu6yXZlm8mbl8uxsDGCf+jSaLsxhDvoknE7pNAB1MYiu/GKmcxduZGmQQTmy
Th5Lr41PcI4JsDEmtzsoTO41MaBlT4mQa7f50jrbYmk/l8TA7PSiH58HAGLfe2uGFm6XwngwCul8
miflqb0uCStdBuhdYTVwHsMzcqiV8q5mrbFvwQ+C0KqqNfOvcQ5U0N7Bm4XRb2oxtN9qw3W3NeLI
U9NjQSgs/exhWsh9vKSX9JFLjjClA48i927zsAGkGpqhSfGfxhZtilYAQNPoPvS5d+JHJYxHQvxn
E0YnXGJ6e5uV3t06BDYd56bEVFc1RuASbQ/9qySOJ4zkHjFnvrNhyGyJNbIeM8KnbqCzACQMRXok
uNs4cwWJfSxGDOyh2I9ScmODDkCZqPvQCg0CpHN5oLtvXnoReUptrSSRmY0ICA+t9jkk2V2uOvdl
6PlKLDSNP3YM+Xy3r4iIzEJYru+ow005MRqKMNc/lfpsXg26W13rKuTYj0UQQlmnwZ5bMq2ycFuO
+T7PSueZyGOaOFUTXcCrdqsgDK38uMC2+NZTjl+SnjCgb9JmGDS1x0ideTZ7uuVN7dqZlFdU7KiF
kMpQAIjqlIul5+nqkZqmRX5T27K/drt5PphNh70y8dxDMav2OAENgygVuhdVM4fndECyY0Vj8ZqV
TE+2hHs2n6xINjsgZNl3TxZJ6NeAYo6k2NBLSvP2yenqL4QPzltyRxkfeFIZDBEAA7zojCQIYdI6
7QjeirOsK/SeOOhSBlZKiJcIl8TXK6bxcki2WWG8TRri/2So0buij4DaEEXLmfFd9eqIcjwp4HmB
67EH0oCF1yLh1TN462+EPnavaZuxZjc5uwaLACnekActh5z4x14fUGq+2Ra14ka3yjn+HmtAt/oE
kA0Pdl9SJvXa98aOy/Msa+MqmeTwqEXh+Gq1ifscDR7+sjUpLA9mXbk0viXZF07h0xEpD5ptESxL
5mSER3T8tPRwxfWsaALNHck3Q3bO5HLKhM8pCsGDsTgBwDG6GkYTEg+BlpRP1c9I/FP9DDMgB+A/
sWcwyloKPx8G2+Z0CeFrI9JmPohwjWhoyTYLCEivWM4WFd27Jlxjf5YGiRPezDYi6A5xX9KV96NO
aQ8JHqIdNCB+NzaFvYn78VSrZHiDvfM+HcmDUiu4Cq2bfAlBIuRrR0k/rzgZcu+Zfh9s3QyfFmmY
L5pRa98NpB+XIXSuB1mq1BcVLzvjlXoUYNM2xiDbLyEsX46TuuczgX/kYBxu+9DWQdw3d7b5FDGz
3SyK5ZVUUG6q4kmXpb7RXe3OGecM1GmpfOSIOyRa9qYt4ZwTAlBsZg4ngYOlBKAjEeguNfamNK2K
DPrkNcuJKPc16mRCy/qKrTI6IFUzdoM9fetJodpTy1t+w9Bgl2EbxUVon4yukL5IRrEp5LBzIy/y
Yd0i/g25nfV0FheLLPaDEqR/8MJxNbh7Y2kAExdLvidIb0YxDGcJfFh0Tsvxu1YzZmhUAbphHI1T
QmN329HNOiXtAhUU0uLGmMeF57kd9tA09Nesx6pAjc+uw0HoRCyate28pNkVU0/WRD+nl5mY95kd
cZrnwOVTVNvI+ObrCVkSVLXZPkjgWr5ejC6lSR0A3IDmz1HwZhadziQtRRXXd9/6Vqu2tVapvbCT
NefP+9JC4tm1S21f9DW9A8XgI52628HUXhLb2lUhjjV98K5IQjsVWvM8Fep6yMITGPjHug3PLLk0
jIDXX9it+o4y+Ul43p1jlHsYzVjB0vzF0xNUhBlNSqf3XoXUO1+Rwxt4mpCPVZ60W70yXmdPcLDS
Ihb52DjmNnwmwkh36VCjQHAmcgzst2L0sPsUdLU3UqMiiKZh+KRM9TaPydFOB0QnTp5M/uIt0Scd
kZ6CceZmJ/Q7hEcuC4kUibkXagtZ8/M8zt1h6ONL2Tzq7jggDILsFnfJvWNG8cGZvMxvm3H4rBmt
u50nhFYjNczlMLTaAVXB+pgv+kmaifPZ7qySgVKD+BoQZ3tMGpv26JSu5YTjxfO+Irhhq6NRsDZo
jtRlP0qt3cXFfIcm3fuKRWfRTlqd09DZZCAs9b0xGpN5wfS761KIp+N8kxvA64hnabL0BUS4PdG4
QCt2jIhg8Bi/Z4x/6WpaaQ/wKRc70aGy3GSchw64+Bztqh96B5eFVqXNRvNomtrdRMmZedCjBiN8
dqMs/A72kweQd2XEINFAtBxFKKQCMJ+URRG3/YChMMzpM60zjaUawuchokAItYYaozJgXSVqvgKj
QgnchMtZsyRVcuJoW7Bjtn6FPzQZt723UHYMDsvShO3RL8VanYhkHr+lypiuU3sRl7rIFI4sUufj
bAqf4dLR5I4sR9wJeGVbW+IJoN+FMK6qJlue+3hcS16vJ2g7lnX3qSlHjg65Zut7SJTtkbM9L00S
sgaNkgKd8SwSO0c41FeT3X+x88IIkpbj38aK6xvZkgdKWsuxrBl3Krb8o5F1bKSdGZ7MWNIUQB18
dgeHHsE6qXl/v7G2tO2CcgSIqMnMJssJ/nGs4vP7/8VzC+NOtyn7Kyf19o6U6mCYWf3SFT012Nwa
dAlcc7qeFMcejWKTWY8q7Xsv42IiGJYbHb/K7r1RXOczYxRoLTDb6BsTsl3rmySJvb3m8RGLeMpO
turLvY0t51OV9HyBJOUVWUcUqjyS0slZF5/B5vOrl9iujiHQrWOLJ/EmmznvwqLRDyob1Hmul6X3
Z53vBSU/fKglZV8zxnXlyyVt9hzVVl/pkDttMGbhlG0SRVeE5iWLwSCoTnS04JU1yuaYhXpRcP/r
Srv0qqh+ofmX7PUspaPoqguvbTvydHKvpyWD9hxjaKQqKJ8TKfKYMfQriSDkAsIvEzIlaV6FKju9
33daUqrdmPILmKrPn/I2V7cxhlTKpFlbP19MphT+Mb6uRpl1mw/rNckHpmyC/8pvNV9VAFlPNk1K
3xK1OhulKPfV2orrhlJhtw1hHuYTxloS13e2xR3QWzqv7Y3rC+apfQ8tRIPZMroBUmb6+U7tBjPO
0s+Fzp+gQGiPTrn+r1XP1RL2zA0LrWTB/Klz76jWk0EzafrnWEgrDbIe4FzScd/HGsdr4dBnJTaP
gl8QXfVdCYumUsrdZCpeNJ216oVWYmkGbOfjI3YlcemJKTyNcVi9hDEG1wWtW73RYh5h7KbMJqc+
PIW1qF4yp0MU1swa1utuBKyP/iAUdxQHfMMSiehAylOUcQJGu7D3ysS4pG5pP/XeenkLPc9OQ8Vl
GrvKuJsyDLTvD6zRZfHXAibAC3hj3nqGpXYC4Rgee1quxWZwte5FAVSKgLfe9g1/57VJdsHi+4pn
dfRjkVB69PVbqbse0VUhsVtjG570nl8H4hkP+8wTiO/No2NRAqRrx34bVfZyNmmBn+tiDJ/bCS2r
r2wlLvLIENelaYcnmZt88p7KRwYly+FeNyXND8aibiDXu2DC8nApa0lLAbfG6Gcu4r7N5A3cJY7S
XyM9rV8YRWoVGpGaZ7pqZRhUVKcoAFkfybov96Qwag+KguC7E9Z8Ya9f78FWX7jzZB2eEJlhwXVJ
PjxoIIgDWCaUfa4dj5i1qJN9Coz5M6Cf+cs8ukyhOg7kREewyWxjjhXsjHVKuGo3llfx1A8PiT65
X+vRCr8n1Yx6WMb5ggGOnclKpma3SGeJNgTPtsfRa8LnFCpuuelaMp8Cp6LBHeQ1NPA/28//Ezr8
RuiAqdyk+/2fhQ7XcVL9qF3/1x/8pXHQ/0A8gBjB0Jmf0cfGXfSXet1C/uAwQMSdA2mEkfe/NQ7W
qnhfDxCIxW3+tVqF/vIH/R9757Ect5Kl4SdCB4BEwmzLooreU9ogSImC9x5PPx9q7sxIxRpWqGc7
i+6O7rjNLABpTv7nN/a/6MWrtHQF/CDssOy/Yq8fdxXor+CoJaHRc4egKX3US/R6xe+44MldB3PX
oxE+xfdBwqw+rBcxcvg4AvtikjA50MlZ3ttJU3xzanV4kpldfMMXu35RRVa/+IOqn+l5zPj+7/g/
v07HhWX2WKJFD8nrT/yf9ATciHvH2EX4IL5JKubbUg2yy0wOLPwyTMatU6gdHDhg8jOdT2SNR6PT
e5jF9mgOuLHgJHbUffACPSlMzBZ3hN2+Ygktlm3fhs5V7CByXUGLti7p12T4LY6mdTEYTvikRVX4
fZiy6afV1iV80mkkSSPx6zVWism2wTc9ni/e5h36Q9DagQKEgzttLrVCFPA4C+rMqvUW0ZDi1Wp0
dXoT6CM6eEvDcFe1gc1R/FjWqm0BfRd2GyglJvrmsOgiU4f5CWsUn2rs6Ws7v7BqAtGqPGnvAyxQ
N/loZASsNbAxN37pOMHS8RBei9BQX5SqUtZ2bD224AyAQfCAYcSZRXYNAuwj3VF6DpRcdC4XD28Z
K5NYkC/XjosJAmm58D0zWEJFhAatD+NrFtmpXCg1h57sI29lVmPzgjUdcVahmvRcGbUA42w+gOli
iD5u+gDj2sHRsTsx9J5N3NTLexzQozsVPz1tFfml+i2BS7MCDFUrLhuDs+5b9OMb4FqbKwJL6X7w
bB9UrCzNZDEZQfOIxAGLw4Zg8x19LijnmU6s3RBy0eLc7kHpQmTRG7z4PBtAtIkBjaUJYXlt+JO4
yIZKBUr0Ie7CWCSuL6omg88aKYaLAEpXEGFBNO6lfLVgy6wDaWa3cVYNm9ov9WrRSjxCjKqJsoVP
e2JD/EC1qZpe3mKLrGwn3fZ/loHebaBObHCT7FasVGdHEze9n/Sxw487b6P9RBz3Csqw9RZAnHAn
yi94gkXjjmFFg6DRG25MFniCCVxm0HjoQN62dhNpGNfaw96xNe8ZvKF17T7o4TtaMvgwerW7wWRh
kMTWWekHjeM4B6IuuQZLcJKFo/llSPTwJAXBZBAdVqy9h8An4/C6jUO8bBYEh5j9A9hGOBSw84C2
8Cv3StydB3ISF3bRxD+ziAYdbbsq2upQo3/GcQfsC3M3hX1aYGKtXtUlJcNbFyZJ4TpZZ8DarqkQ
pnYSuwShRPdqDqHvXAJl5G/I5Jt26TntULEqSoVsSY8E7VWFuW6wNBvsadcY4HJTyME6rriZZeMS
1nyjrdtOmcIHDATHEc/iUidO2cs4vHPIMf6qQptefJ8xOrjKSsahCiUowya6j6mkSz/gKGiyyyro
Q8LNVJG/1bkldhr4AFN9UPPdGNfxPRqGeTMMeH4c37MboDPrWm/z0lkqusNomFx6exi48gE/Tq1f
l7LGwB4JQ/3ShGYEozPs+PU04Ce3zIfJDfO++EbTJf/WA8DXUI07uOrUCsJe18DRuLWoQ/uuRlWr
XkUh4s1rh8zydlngG/1W1Qn1ESZjmNDPWzmMed4T5GodtaHNPhrjb349hPr0jCIEpu8SMGuK6+3g
6V4CtAuJYXyTXJ9Jcof6pvIftOTmlPdkxEpipunD0nrN/CEhDV4hJ/utHZuUqVNN9QUeAohgDux6
uGQw7fuWgDskDHhhl4QC3owHVj4uUdio1Fo03LVUVDfGgcFPsYjg5cDrzw4cf3um+w8H5r96UAGk
SoUioD+oA/RZKJAdNAPGQT8wCem1q2yWFSjdrDDg5aA2QE2B8iA/qBBws0OREJRW/y2fZQrBQbFA
vkOOvEM1dj5RNeuYRKb3WmuexEBIaOdgwb3Fk62/g0uCGkKJZ2WEfVBJaAfFhD6LJ4xZRqG1anwV
iLnToihjdhnMggs9bgdzQZtX/pBdZqJUElqwgcewjvRcmZaJJodLI4nyC6r94BJvaJQdTWknQOp2
IfGaQ/ohDiIQXZ+sBRNIeYSCxS4AXIaG6qAd0Q46EvOgKWkP+pLxoDXJDroT7aBBYR8HOPOlQdQk
G36divrlUA39f+F4pnCE3jO7NPzvhePVW5h9/F45/vP/+KdyNM1/OcKUhil0iCVcXCjN/qkcSeZD
1AePB94dFaBFUfdfQnLrX7PHG8gOWdM4Naj/Uzga8GblLEyneMR8aubN/oXs8bhuhIZCp4W/A4kJ
2eOxW8hI6pZoxpl66q1HZy3HK2Ilf3sb58mgkMBgB0sqMFhAqDS1T6VpO6OKzuR2nmAntRcsH1y3
eaX//c7/jVHmB/2NEYUBzjDIgFGwmayV7/nw0cjl/22II1KiFZLkk3cM0U53lno3hqtyev96CA1V
63G1arOxGbCDuGnMjq9Hr6vG1ivyuxL/bSWrfuTwBvs1N0kdH0uGll6c3CMr59qdtGA7HBuboRbk
6wGVb7G/7rchduXPejAJbQn+E62qxrrTZdrJFSBmf+lUZgisXKkrgefpRus87wHxBLCdlbbRI87R
AyWIFV3UZgcvI6fLZBeryLbrdZJrndtG1RJNW6ACYSKviBUruEqKYlzEZUu4BIUMSHQLjqQm1oWK
TBViEfnJi0COwZVaKiYX/wQJnkpHPVBkd9H4aTss4qFJVmgl28vWSacnnNmTFV7bOjGp5Q9TTy1I
aqlY2wrVeG1NiMf1+hKf9uZpyEbjrsfGYKvQ7FznoorAxwjZTVrN2NSxjXBiKLQrm9bQGmu7YTHQ
ALgXVsMfAUm4tCYcZvLJ1kca5bV2RWoL64Gu0tLP2+DOi7r+Bxb74103CWLGTG+wllaHpFQJp48+
M73XoIACvEphmTzBapNi1U/aR1UNGC/Cv2p+KaUx4CgW4ZtFZWwH8Hcb467rVP7Q/IKh/17lFEXN
AkJPsTRHDLhSQl0uCTsXmMMa+FZ75LGSMFNrMb2+xkK6EinXkW98NDVyln5s2p/RNDwZk/7hkP3x
bSAEYWm0SvjaxEO0U0cYA6TWlNo2642PGUp1FkFfTm5UIhGNYIUN4M1T89ziM7dIB35HNFjxPnVk
/Uymg7Uk+MW6SLmqAOX03lrIClUtUhaCjPVo52eiWzlVUW2Q46lbzqmJbqJp+lxORo+jblRBcBPb
30vYHi4oPAPoE5VuGTXbPrWJyJJR9xDnU/vQEMpLk8KpmRiEcd2R44KGkoDFvY0GgaIjb9cc38aN
7fA6F6XQvFUKCWCls3deY3UXRTu8EdNNkWBEQFxFqHnLlkvoPTpKH1ZXqD5EGRaVi6IP5Y2eaNE2
wAB+qxmV9+5ZEgn1oCvetd47kBPiwLLaWSTHxYEO8c0YVPpq9CnTh8k39mNRlZelMqPi6dTtTKcw
bz1MoLZousStpaX+ZW/IZy8tAdYQ3aFckp3qwuYy9V1ZNSjd2oFUZZw2vHc8v8jZLvq8WQilVbY5
PKJfRhTbv+iL4j2r1P1FxeXindAube23paEtHNtW10rdOBAJnPl9eKRYY+k5/Ewg+ZAe1g3JmqJY
dbVaG90Up9jLxPeNR0DnaY3PM9HAQpHa1rayaitRlL7auteh4ZTBnUoCgNsRr2yujHYAD7ZC7jMp
7fEfWkyEfElixnVLRfVWCZFdZa3v3KDyFI+gx5CRUMJSA5eavOgxVbsVHR0F1I72LTVcRj6f7O8q
kqJuhyhoroe6NC+1ARyWq4S8iAvge62U3ZJAYvOhQH+4amAVu0CzdreUqs4ApTZvXnggNncVnjvZ
YlK92FpkpilXEEdzxOK9iqeT2aSLIMmDhxIPkZ9yMmtX69iEYiWtt0wNWG9AGJtiLGqyNLCKX5EF
W684VVDRqUZ5kfTmHI+Tl8HjBFToL3yi9eYmTWCuIgcLFLho055f6z/qWj7tx3gsLyCdjMtEemG5
jMxMjRCHRc4OJEluEJuZUMl8ZzdbAuJTNdAcVGfRehCHxNKbGLMuaS/TH3HUZq2OVbX7z3ZEUNrj
Bu2Wsra8OeBWVxNn2XkN72HAFh9ffXu4JdytfO/LpmEb6+K7hFiabRCpJA+wC3zHf2xa551luQ06
0g88U6aNDl354gC2kxWT2Asbdi55xbn2Tr0JUy0B9P1VO1Arx3qA9aepdEpmbF7PTPmAVpp21ACX
DtWkNbdPkMLUZB2uOzsGx2QOgz+N2PjjbzlTeuYhIY2B+NC+65btON+JRDJ3ZOOmfrGGpl4BmvKP
GpVQ1iEi5KtDH0ivff0eOgGYqRHkz12YptvGwRCUVo63DidNxRhhzmUv6X9zowIlzts3rCSaHb66
dox+NpIr2+M6iAozZvOsumsHtgJtjoBc9UpzwiszRvyqKY3v4ICaD24OKUTnJqyJHapN7MnoWab7
qNYAka3cbNqZXDG5TVbwg9XBnFwnpMekIfR+PVD8QmNu6R10QJJ8t63Vky2wmIqWYQnh9vbDhJGp
VtEJQTanPBahiRaA+2iztgUOOtxRq12biODnoZUQz22OtDLlhacRjOWbNfqXEhSQ1a/YW6rRakd+
RPyMDaizzbKSBlZpKmtpVA7kGVpS/qHxOB92wDtc+CKacL1Jm5CISGeZO/B4ApqRt6IajTctLZN1
VjDBkWISEsyMXsL+J9DeULOPiDN8B2GwfiS9h+Aa3/ZvzUDxb5qodR6yCP4P1pG0UKoi29qVMF8b
ClK8c0Pdu0x6jMn/s2Wgk9Zy2zTxdDcpavfRZZ7ylBJeQ+sPEGRlK+Y/3yluBu/XqPJjB0P0G9Uo
tGsaacqjT+b5LRJiKCmJjlWNHMJvhBbadw7JSxsFX4YXvO2Nl65SjJdIFuM1J5W5CcpAWY1hqKxo
StF89rz8avKV6j7HTmdNtGG6VmJ87w5vvZFQOvPatm/0WN2oWYabdlVHF7KCfFfmWOtkLSLvnIm4
GWSuXliQb9YZ0Um7dGzEuihTjT6jarCIySzZtzRgbjxb83dwReHrHObyZGvQwxWDXDhuKBeTHQ7X
Vk3EGfwXf6kZKMIXNAziG7WM0p0JJeHV8bi+Nh6ajIUdchiiH+XzTyjd4jqnVVXSOfV7R6QYEdEM
kpM297PgysbjcM2mMO70wstuiKyaVmEuW58GVDE+q5DC5SIjbWc9EVVPtzZ2LhNnjBZtbEU3Ig5Q
xwq6pkab0nzuJ7w0rJ6GdFUMN6VVc3RbAR4qBErS0xqm1IpXeD954YKsEmfN2dTtnIMnsWfUMKea
JNOWGSDUY4uEYdOy4VADwSS60Ay9uSnpN9MvNzvkdHT+xl4r9iXk4w06MWVclHGmPOLCTmvGTjsq
ZkOQKtjRPiZumqXZyCICVZ1FPXY3Y2RFR/tKy5JnlR79Oi1oaeIhqL0fWLRGCjPS6Hv1fcTMsyUv
PCcuxZjJ5tANiRaROvQoiOJVbFl7szfGtd2M1Q6NKj02MXYwrFPHREXbdDO2ndViulNNeDSYAhD8
s/T4L4+GUvrNAhC3u2wbJVp6/KO3kUD5TMpJ6bnAKcY2VMW0Q8Jsbvsy3M5PdGMFAzl1jgyutQnY
ZdmG6YM+xNUa0mO2nvB935LS2VTgs6P+fSR7KeJsKB9EJ1BZxKFyAdXqtsUVZpEbgEl9pHzYJd5Y
mpG9ihYOVRKN3iWPEa8SlcSxhfTramPbVb/O6d9tPQ/CUUZdcgFrvEJXUKrWmgoxgOEk02UTjLc6
TaxlXJspcTTKD5rFNwN2Wht96NO5bit3KMx1IvLCxz4PpmVlK77LbrXlRXRLlEzZyocACoHKflUy
5JI4a+XQuurSW5FT5KPch6mi2g3kTFkY68QqeF7cDIhta/HfZceGW1Z4V0UW+EvikLO1GSZIgoDA
W7y1ouC733bSjbEhmxZjO3RrkrLyhwJBJaE5Pkz6RaoHF0FkFrdZFhevik86Ead6ir68gMXVWUgL
NND1VWIX8a7txmmvh068NbBLdQnGkjDK/NK4Nexquo18s3oofLL3oI5adA6GKl0RaW+uB6vyiGMI
gm3i4BqKuThXcnIv97jXjDAzmvLdqab0QnMUASEAw96KVERf9HCL8BePL+rsnfJe+zaYmX2lOW2j
Litd5nddGeGtpudtf+tNOHk3JD1sIyWoN40Nl1ZPUxVyNdYNKN0rvuIKBf+7ERhlv+yCabwxtCa6
y2STb1q0tN/MivpqMRCudz3aTvMN0xtrH+Nz8eKNlkrwVdaKZ3U+IU0Nd2A1sAN3IIjnIght4ypI
6+YFfxbpDk3Z7xPpdxe9MsY/GiOCoxpofNycjNRbcvXSn2ltqcvO1Iw3WDg55gx46+w1nMEuqwYe
honQlC55lxncdWvsyUayip4EKPgaYqgGAQJnhOtcGT/izrJf9dzKYINO9hJb2mkDyz9aRh3tF2o8
0gGrIIXq1yoDxnpjxU4WJZEbFV2yKDDr5PNy2u5HbhXoj8QEVkkgUV1MK8wIHpUEQlPW0D9hl18A
3NirzIHwFGvFSyUiQeYfhADohlaJKQqV8TZ3zPQxj9P8spkSfVdVUP+o51OItXg8xIXdKq6oeyV1
uS6ZysfYJFCN+0rutNa0nxulJMK6gA3HLYYoSiX0nmijN5ccisktpWL0Nmgif4rKuHwt2mKwtoWC
FwLZ0Zhj4lMjPUk+BSWNoTTZnSEwxsUkleZ2XJl6h1FFH+07vf3wexvyF/DO5eDYGX6c+fQjK1QT
wzcLUaYSX095h8MNkDONMbjqS+hEOcHjRR+guymaa+if/nVEMUQWbhKRE2rLEqa4ibChivR71v/P
OQl00XKmOYsW9wZods20d/K6vY1R4a4MVKnPQ1ULDi7M9TSw/ru6ID9IKAD9Ud1/h07/MLUIATYW
DfsVWZvaNiondvZCEUuWWvKA3SOGVwgLqnupJnW69Ez430GrbqauayEWBAbeIbmxJX+ajmBs0p2P
qxbvutThbhrp/jvchRqynZovJGmLsBUH65GrDucJ0pbvHk60q8J3XozB6C/UQtO3/BUdtWXZPBih
8ZP8+Oqmy5sRObSHYX8Ma5r3NkZXjjP1266yeGO5bW8xrBoq8BVeivCsF6sLjMewy3FfakMWbOVg
95FRU42B6WykIreNCPRb7iDPbMjxzVBM5p7eGVhz35jrIsm8t9yJwaNhVLizI/K1OXgwQKXCLUYn
xdHFY4ww3K7P7jNclqhwlbs0TYnwtMf0zgsV89YqVR/XLFO/1oJO/NKwGF7mUV+sK3D+vZcF7Q3t
3OAykbF8MObUbyQwk6e036IMi6WARkTKdrvuaJBiSDmod57Xmm7SI0fLmzjf0iVLHhp23EU7YKzi
OJ26rZL20W8nAict1dwLAoG2ONZ/D5zMciM/4MSiENyzkSpuKpzuklLO2vcGbF/6djH1b579apuo
C1d0u98FqrFvtd200Ed9JErvc4y4eqEVrXdBTzNagZb0TLZaf2x1BadsxdGlcx0mlU+Md1aWAz7X
eSE3ZYZd+NIOKniZY5U8ZkSrwV8dnW0QzjJQIKxH9DMfw4A6RcXfECKjqPbq1P8gYDOF8KKnS4oq
LkklVNRJg3eVho6GuZPmKjCa96x/WpGp+ZxCxV4ahFu4VIXJCrjjR62HUADV0YMfy/k69r1LG+LN
4goyRNOlrNQ7aigT5AyYSGlt7YfhJP2FkUuxNksBkEJn88b3NLdzFO9XYAp5i0+oflcPzq9yMJRn
n6X3hMN2FaxItqJ5CPfbW9XQIBb00whNdYYWy64yW2EH2i1s1GxnFK6fUVCcHyxpYgMxExuOBeAm
Bk1Zp9gElRvgd50CGBcWOXOy3HIfT89IFD+h4PY8mqMJ1YYlQMjQn+CxNZCgh4UPeY65D7sPgd0i
TK1hnfhFsvoa4T01FD4FFjlbsCHY+v4cSq3NAvhR48EC238cIoMjI+q0K7U5m7JmfUKSMU7U8XvA
jIEINOcIr9ZiSQCsYKgMJ+fLOGli16wiSk4m76L0h3Sb46j9tyA5r1LXhCbA4XAyPB5Uhh5GsDku
rmPMW9QRMSzMCsiOO+k5Zsex/tueh9LRfs8+AaZxnFcWs/lPRaFUbjoGwlsknhKxudnRLtZBNBPg
j9ti1EAQkym4apPhnNH8PCt+Z7UcxhfYvWNhMvdojmYNgedFoMZ+7dopBukUXbOFav/09Xw5ps7M
g0BpUe3ZEAEt7xF1ZtA4LhpHr9ymAbq1aPuHC98S3nWiq5M7jTqMkdYZ1sQ6VJuvhz41fyAnSTxa
aN588ionKnDQfF1UM0gyIl6QjQ+uAhBsKWoCW8WnAhuDxlt/PeyppS8MldqcLws3aqbz/NbJEbVj
5lbIsFYZJXst7Z5MqMqubzJrHdgZ/8aEFewxeCLMfs7HUSB+RQwLRHKGqxv5WOrllss/LmUEvJ7Z
ZT6psQ/fEhaUwQ2cjUY9UmM70/TPt8Rqvf9RH+YmMdg/h4a5qdSJhtAWorRpT+pb4M1gUg8U//Xb
PTVpiUUwyY8S8MQ+LRpLNBMi0gpBp2/cSWg1V4XPFvv1KKd2OT7h3L5SaXwe27IYiJkJnmHrOewC
GOnTinDGYaEZUXHm+516IAPGKUQ6UHnodn9Ol3hoMwxAezbUvsTQsM+/m3b+/evHOTfG0U4aSpyJ
OagrF/Xd1WRWW8NOz1klzB//eDdh/uGcyVSU1qfJ4UR2X+lN5RL3ykRoVX2vY+K9nLo+fA0Udhi4
7eqNT1rcCvMvdYfzw7kd7fPSI0tM0kJh/TlAF0c7miELdCe5U7q+BnemwZJz2WtxeZkoEZTxwjmX
g/L5vTIeuXTQAyUmPsdrr+RaZY+oxd2UbNYLwxyh02nWmVLi81wkJWx2FQbaJZ7jE/nQ15qpipPS
DRsfx9MiD5eIUS+tiF7G19PkxEg8hC1JHtEQxFtH08SB4DaNo527bG3Q3ZX6QozWY1FFz1+Pc+Iz
aZahqxrfip3LmDfu33ZIk3gw4VRW7k6huq6SN4Ww0ijOZqb+mbycz9bDNtTV34Y6KlfAqMxZ8ovG
vHMA7jPDX6S9RerZ4HRo+btsehol9Riez161Kg3QfRXT9m+wYZGbTHqzjuj+bvUaGC2tBAB4aqAU
kHZU7BsxoFDsg+mKVGsA/TITqIzoFnGvataJ3kTN3uqS4brPWxBs4oAT4m1mlpAZTmce1IC/e7T8
OMHp66ksAMJiZ8rH7+80SaCjOVnLO62D5sVJ56iYzr4fTTN8S2F+7dskoX+aQGHHJGljxSOYyWDu
TATloaQzq5VFjArtKfW4GDWQKLM8vS96+2qCfLVI87hc1xCyYLsKC1+CSCDg6XO4mJ1u7ZVIaZeD
kRsuve1+1TSYOzBOtALCsy5jAy5DFENFGtivV47fLyfLH1YGT+jwtnS8E52pVt+tWRHw13ONhD0N
BgdnFiX/0Vzz0q6k+hh5L5FSX3Zk7e746oNLbCXUqsETvfv1gJ8LHiGgKBoS6TfWb8cFD2LWruuL
NHcdu8EuNszTdYmr4KUpimYLLbS5DIBeH7H99f8qgWwOPhZUc+psMw5n5dOdo/LHTglaM8N2Yhxf
O7PXvsPS0h5xOIo+/vohIXiwG4F18K/j0pG+KPfNsSXSrqvoiqAEroBrW+RGUVbtzDoO7WVNgx2S
sA5o//XgJ7Yp6iph0gvnZgDP5M+pbsU+plrEzbi1l4fbss8efTiKc4x89ddlAClXrCecX7hekfL7
50hgQLWP40jiolV/GcesX+k2kVZVIsRfT1PKDQhTEKO4fXwyGiqw3259gsngFbT9ajIBXkV00/fS
3AA8/fzbF2ioggfTNQPrLnl8bPlhUmQG6UQutBrh4gOT5fQQ6enUiYjPWaF93uwZjNKG0kDS0D4+
vkq4IYHZpjyZYjwGQnnB1+BnNIhHlCRnapB5Lf9ZgjAU11KTR2PPP44wTQVhnZkCEQM/i7UAK3Vy
SXxX0kFHnGXgiX6uGj09IsaR0NjmRXd8vBiFZeNkE7ul1u1jp3jLR+1RVDEJVZj6YbKuX/79p6Pw
xoyIqoMRj2akxKYP2xYrdpW23Y9J5xpGfBOa6plhPhc2hiqxOkJsYFF9HAMKJFsOYcifdjtFn52E
cLwtBk7Erx/m81bJKCTb4t0/yyuO3Z2QVg9ZFGmxWwkQLZAexEjtLysz76KyoaFuT0ga8jO75Jyj
82mWzBuHJaXE0uvYKMtLJ6SjAWCCIzFA6sl846wrYvSJDl36KaOJXY8Y+S9wWojJfZvQDGfwtrfN
UPq7hD7ypqcsmkY5CwNibKmKguJgLgvKWb0KLc58cnTcwbCSkGd+/ckPg2McM05DbH78YaAkkONu
sHRBp7N1NDrRXhnAOb/+MJ93WD4MvEogJTItPpWcqVFyjPh54qJYwFo371w11h5tqzlXtZz6FI5J
bcs+ZHKH/XN/lVYisqLM2IiGgqRYxQt2g6kOm6+f5tQOZFIC4NvFpZx39+coE36Xg98qMeQhpNAd
ihhIMS1izDp5R+j591U0d0ZoohwZs7nm8Q0V0ySitAKW6Bh7P+d3V4XmXVp5L18/1anFMydqzPGY
XAyOp/FQx5k25SyeJJT2bTxqtNg8+ZNmS76pfGn/6BOsGUEL6zNH1ak9D0asQV0NUvbp0gN0qgbC
6GISk/WbJlOQ3vqbInomefeBhXhmtFMTnmuPzmTnZvkJJMNFCwopnjdu4RfxNiUm/K7XsfP4+mV+
MvrDOFPlJRI2b2gCmvPRvuq0+tBKIHfXbnv1OQzUfKPAOF54kZgTBGurf4rmVMA2b7qbcszia5lY
YhvYcDon3A9oLEfFSisxJ0LYCx+jbaNzt1vt5JtHITevTCGpf/6cyJVXq7In4dUF5KZN0JRvWuOQ
XCTsehda9ks7gE5YRUATIxPhc9x39c5z8u8BjI7JnG07+tTYgSI5C3NUCvIUeI6vX+SJtUZPmxLU
sgSmVMcHYmLxG8KBcrtHe1ZMGll8BWRKL4G/Mr59PdaJ16EdOMao8gCIj8sYHdsylQwoSntP+6kC
OKxSolfrMclcy8ki1P1mc6bCOLHoNI2OHRUNJ9anErurknGo/JzHi4gZJ2x8qcPaoY9RTQuBrcdT
WfXlCjZG5/79s2IWTBA8lQ0ayaNPbxCdFVZ2nbvc1a4xh6hApRMkaaaPJYr/PNrSP1P7nvqSlGzA
ALrG7fc4YpG1gnuIUeauovrlkhAHWAmZaO563LLc1OQi/fUTnjhzeEBqKMHBRrF4tAJTrzJQuPJq
h86nc2FU/Uot83IlYMT+O0M52CahpsQz8/gQLSwjbNKMK5rm5Nktqh5sPqzGvAhbTTuzfZ2ao4IF
NesQZqRf/3PJdlDisglkwK3T9hE7uA8py0fCvapF6Jd3hIA3f305YgNDdKFLTad9crwAtYFem15P
mTvpExw/q7+v2mpVgAOcGejExgykjoGtAHlGxjF/z99AnGLC5kH1uAImvkRmNmztqXw8MyUEf+Oo
oP9jjKM54ShRHBkkHbsQ+rUF1v/FHm9Dea+3Ju6DCfLM0EcXKfuqwKY28p/yviIgQdKrRbIbA/61
sCGzkE6vMcCAE5q27nHtcEPRVPvJMII73fEJBBiR9nuFmm1JFaUtHdvjEhqstwukTZNCHXC5QF6H
rxDt+/vJSSFbZRpGbHlak77akfLHBWrwb3D8pzrMZ1chAmVugsEKtlpVj7sEp5HrTgTpVadUnWvH
zmOYx/WSNxxvUrAitF8QBV3IiaTq9VOx9tpAQhaO+8vcECH2mFG7+fr1npqbnOKWxjwRs739n18Q
z7yyGU3mJjTht3Jo3uyguDGEshFpjhsLMTdfj3dqhVNzU+wB39MQOhpPBmNWCn/MXPSRM+Z03evx
rm+yM8Xr57babJWvC4A/MALTORoGp7pAVIOTuZDI74oinIWT9o8yfqIJfQUhZdlK/btfZWeuTOL0
uKC0vFEu18cFmVPgn1r0EkwkH6fXYCDF0a4M5Q6hi5qs4cxwxyllipFV3JUrooE1mtsZG3mpdzsJ
y19GvbITaqtstMbIlh7EUCZcsaXfSQfbid6lRpJNP0AFxMvQXzmNZoK9WNPK17wHPcYAyp5kucAy
w4ixo8DXIeL34BlWfKD50G6jQwrKgHcDii7+dxKOl0HdRGsL06vnUshzn+LUFzdJLiAeAZhBzCGk
v+8RxBnLNIu7zMV5dqS7tBh7dRtrTXdmZp3ai34b57gwQoWaJjl+qa4t58gN8IYlmXDrr6fvqQPR
xOaZvgL9Nuzs/3wYtUTEWuL36dJ0spcochdcxl/ymOimoB7PiM5ODgZeyZ2F0ORPZa9ZsRllCWtF
CUxS6HDcwiZyAwMULnUTnnl9pzYCE9if0wLJ3qfiNxlHYUawqFzSfO9w0jWXWOy95En10YRwFgLz
zJvUTs2LuefNBRYKwaeI86kuEt4vdVo0JNjQTbq2t6eq3+lg8atcKIFrFCVWQYUj7kPVC9zRR9Tg
52F2ZfuYBji5MT5ZSIKQZ3g+Xqdff+mTP48NERgJ/Jb29Z9fGneJWkFln7p9WXwIx39GGf+QCHgk
/8Y4ls1NkevvLJn7c5y6U8aggI/nchMtQHOat2xU+lXeVmcO0lNl65yJAMQy/5t1tA5F76DggHvp
NmhGghqKa5/dVbkkUUi7IVb3MU2cM0DFqQn825DHBWs0GQkcPTV1CZzckvf14RgJ5HZzX+XdmTuH
ODV/5wQXsGgMMsCS/nyPzZyKNQ1Wyjajj9+boPiFmbS5xEPRJpUdJ+7ZWIo0STVbh+WsNVC0mZlZ
QfrDE/OF+NfgxSuxQ211FAuo2tAZBU314E8OuRFZkpBaWNubwertZ1uya+KEWkOYUuqBzMQZ2sz1
X2qvI2fBSGso1O9R3l5DxSnWxER9hHbXL9JRhOs2HfWHAtI1h70uz8ymU2/BmZW6QBzM2+MGLJ4F
dZ2hT3CnYtpNzaQtGtV4wXXoAswURf/Ynxnw1CeelVkQZSzA1uPXXkSaP5YUQ25YYlbVFW1VbA62
VsLHlRENPZz0rxfMgTtxVBDCmNF5QJYL18yjL+0rY0KXNEldM52cZdC35oMRaN0ywyHmIsiT5Bkj
XQysDJiTB7mAHeDhlbYTrqZQ+rZKjyfzmddw4r1TbMwSaFKFuE7Mi++3QtgxRxsDPZG4eI4b66Aa
zassoGwco7x+iUgdIV81eD/zIk6AmLASQH3mXdv6dPf1BzkVXseKricPKqvwjQ2EVLGpvareEtYh
FswUmJMS/2yiNZcjPRmUF8a5DAtxYq+cdeHQMTSuOcYxvK9CjTDTJkzRLUf47x10DaHAMw1udSYv
eDPWrolgIyOxwt42AUTWlJQ+KkZ0/8HemXTHjWRZ+q/06T3iYB4WvfHZnU5SpChOGxxqIGbADJPB
8Ov7AyOySiLjhDqzt7XJyqwIyd0xmD17797vjp+Uo8yd1jGcsrdgon42HymL632qeKRwTBU7RH3e
Hkn+D40YmyV73IL6Sbdohd1Na9T9IfVlsJ3SIdiEyYXdFM7nwqmna15bTGiaF+EhDYfoVJrBkwlN
9jcH87/7/UzA8KAHy4T+feOIdltedr3D7y+L6TN8e7SoQEIeMstId/980//uoxBeozXAjc628a4A
YegkJXGQ1QF6fboRMlzcfJMoTlFaJg///Flv9+39m7Z0fx1Or2yD74//teGXg6oyDgcjFMcV+aUa
s9fsWvtYNCNw/tK6sBoz/tRPtrqCQJPc2L0B8M4pxV7UcADfvtD/4Bt+g29Alhey4vwXSmDz0r/8
rx91n/X66qX68X/+9+ULXJeX+vvPBIe//tBfBIfAW0LMlsGwyXGS5gAL+b8IDtEfVB/ojhjNLX1+
Hrm/CA4EVzPh5cmO3KV0/5ng4AR/UEssSDCUIgG7ofPvEBze7yIwyXza5KSlmchoPmhXaxNDfpUW
gA8Sy5uJvnHrM/Nc/aUivROjg/c7DMLymvz8ZPOBASEe7Fh8848dZXjhKVG7vj5ME+WuaYx4+3yV
7X+6CZ/+/Pt+Tr1+fxrkUxDkL9pVj6Xxw+bYM6kbpZdOB93jdlL2JG+KpiVDLHDF1jRUubI6Wlyu
zI3bTgXTl3/+eMLDPvxM2pQ2LkSSwbnH74/BZI2ASdRBfyA7sZwA56fzrgxSrNAIJc6TnbanCZV+
t8cHAQdJwEta6OUZlVLHlPUzAHgrWb2hi/DIZ2BSLSxJ4ayKnbYL/l3cX1W1dkpjHleTwByMk7gD
jojkXr/SWShunTwkAQA70iF18UDHgS9BtXvyETex3i+xIdlKJJam4yFZ21Y0XOeDKSfrDk2euGpB
X9+BOsBR6cCKUH4nXsKqykx8HqN+TTt+0ViX4305kFzc5VN9ji2QBTjzQmutGhvKTWzS/s60eCKl
jj+opiw6d3Aet1Tk8W00kmaxGTuxMJOCvq4IRjX5szGLr7O3CW0BABZ0sCuwp93pRkNVnJr02sOZ
QVsmQmSGiwx/TZC1N005krU5LiaNvA8AKfsog2ZnymhEVGpDoFt7KgZb3nQVqEwkOdPel1Z5lMiM
tpbTj/c5AOZ7mc/+Z+6OvUURQ/aJTdDD4E/ym26IoEsCqp1M1foLwtXmiXxo7oxkvT34C14jUCCd
nL6Ozj5Z2gcpU/2q8Md9MVv+iDbb7sHHoHGOp8Q94tmz7gbg9A95r+rz1DTRuaooZjZRLsEpuRXu
nZU/zCYS5FJsOxGXa1WP9haUfnEr/BS3C/EoYBCa9psb8z+TAoHgOoGLkByAzmM2cQdJ9iyvc2j0
eu9nQ3lsQm6uDoQiETOHDNw5CLyJSCWQTmBKpXNBcEQAtH5vWHFxmyDhA9KfyivS1pa00GT8UZik
cNYYbemdmSaLhtU8Z5Mc7xl3zJeRHPmrnFTvBXHjK2viF0fKEFdxsbzshvSujQRcnxvxW3w3j1Z9
lFbrETtRtQJDOP4gFUvvdWa714nLnYgRj63cWuhNBTa6Amw5cF0LsLMBTKs1OaQ5IQ2wAGusVXF8
65ux/Mbweb6sVaq/2GykexIVMCG2stjB4O+/m7lv3ZGurDZELII0NLi2XcJ9zIflUi+PaFnDMtZk
pO9mfE4JUHDuhOvjIXEtnn+yTcVTmQTxqeyKJ2V0AwFCbXWdhK8At8GuZkblpxyQK/uYdt4zsAG5
pLsP94nNs4nlqsgWEhqyOLd8duNgJDMgEGRweTyUCwp1SrlRGKr7XSxdcS0IBrmOgMZdDzq27uqs
E0+D5zfPmNZ4WgPs8a0dN88OTpKLHB7DZ3h4BH8YObzVsFbNSwKSFJmfow0cGVGxeftxYcpL0DWd
cTtpUfebKcvnS7q03YPgGH6rm94iC4UjBVkPFi7zMq/WvjKzQ9/YAT7keMr2uKQJBSt9k9tUFUOw
hNfIRyvD6AsxIMA3YjvyqvcxdtsPNF+twn8am1r137J2cJ8yHFlFchiduXaRWc5GvUVop4ZLLVXs
nVTiDO4tnmzcue6kv1hAAdaNP6T1CkAWskE5+zueQw9UOk15UkemnqVpqK+GhnwQnIHRyTWKT73Z
GTeNWd4a3nDlVqLa4R3zbmZgySsvIPOh9RKyI+IrQOnEzdDjOyT2nB4ru/jSMbjcEvc7bAdXf81C
kojccfhepHZ1NOrkG9Fk6TGdmQfV1iDODfnC29IbJyIVkv67hd90m2TdxdTLeIfa2MKtX0QbS7dw
UQIvQcSQZFfuTPAOWQqjXrfYiP08PBmFkJuslPW8ElEsj+huUCkbExx8E29ElRX0JKuyfE3ETGYN
PUQyOzpXryO3vtV1kG3tyogucugdl7ToFY41Xlgs39ZFptGpD1GYELTHjbSt0TyaRHccqgBjsVio
co0y7DWxA7yW9YI4MREq2kZlXigviw5DYn12qjja0VzpzlYdOeXW5tp/64RS/trjWIpyceYecvDo
xwNWXhLYLEVQUwyHvYPQX9vmgIYzsuiSRj7+4NiXGx1335xGDfvES9jz2MDDHU7ScZXaCDvz2pe3
jGctLK1Ft0O1lZIxXBjwhsPpOSTKb6WcYoLZuFiLyqJ4wqXUBGt/8sGEZiN8eSba4YbsM9Qlo+tQ
ITrMgiybuILBc4IjfUbb3GgWEWAIhbC7leC9unTLTlyQpwT3wjbtI5qJbuOkKW9VtwWoLFc1DZeV
7i3vJPx2+jIrh4jlhV3AEOqgyo0zGg0BEP78IkrTo9tWzXciFw12/C46TLMXHash1p+ywpk3YzzI
UwHJbu3bJW4vvxhXpUqKbec67k3Q0WJu4kV1kLQ4oU0R7qQxMmNZoqqU5yzwNyd/DPwEm7yp1c6N
Na7MaDR2EooJQtnqprQM9nLgUMcscyZnhXJykxhJdA9lx9qXGU+87zTpMRwnMqBV7F42dP4ABSrj
lpCx8MqSsz4t4bAl6VgRnBPpt9UPN5FX2A+CczShe1+7ShH1UKIbQ6STFpeim62jYNoi11nqtxfl
HDtPQx5odxV4CnmurcgvTzVpPuvcys0fAidhuXHRJU0bMzfH4yxhKAqIf/vBKr0nVQ4ZQVlFlp/d
Pum+VU7uEz3VuSMTOKsm9f0JL6CJY6rosNA2NSoUY6qLXZB649cmt5p1X6qlLhDyBstduUGsXzdb
+BzZhTEtul2cyXnA41elR/Tz7TmSXeOisKVxuFKNl2FQDuNunWeNd63tODvMaS2+2gImNtlCulju
DcDnpUTKc4d9aEkny72uPkc2IVphLfrvYRYrwayEI/TOLDo2HNS/+pVzNJhxbcS3gqkD7wCxa+cg
Xii9ibdgptOsIpxFeNcz+IlboxFgecfMSXewOQssxkyC1hVFXrpx/Ul8ncTAdCtFbIHpn90ZWbQ8
/Vl8ycy27jCLd98FAK9wY3spv8+qlm7SpLW9pQz1P0+Ef3dY76UEbDG6xSYHkHukcV+fS8gPB9fs
yKBrYLuC+kzyVSWIS9mkXsfmHlWNcVsn0XCf2U5ynVRUGjWc1atkfvsWkXx0jAVrArp1WZRh274C
pwwJ0wooTyIprU8sg/V3R/icgg1yLNm1yfbzExaiVdXydRbmxD61jOE+BTFbrECDhjXZGq3eJ5Wv
L8yR/Lh0GNUmWfygDcXWEzrTat3ppfzFPfQU9FMJjoSfQGMH4VU16VeMBtl+muOGOLwsIuhAQbTR
XmwSkiWcEtNYJH+jdrD+7gyxBINyXmIu/0EH1trEviSJ0R8Sw5anmBbuUg4H9VrmsoXIs5T3jgw3
IzfmudMtpnFVc7GH3vvdgcZ638NemuTLN3HgV/N13hvzhsZpKvjk/cHNqPzXWJC868Dv7W3Sw57R
LgVhGnFl+8ScPgUJsuu88wAN9M1zEtc8mLUjT50z6otaCfk4DK57DRVq+qKouH/TqfnQp1y+7OLF
YuaPOuuDi5DuTRGMhtMdjGyJL+tIX9CCF8208vTaGHjq2Ip4wKyRJx5YEK4D9qklQat5yQV1cwCM
5zdRr2/92F8Pvg5zUZf5DrMeArXfNSoTbMN2lOH3qyqHFCE0C4sndpDnWRnjvgU7u2FpnreaRhNp
WwMVVC44vAbp8pqi+LrNlStPWCpACEKB/S6yMrgJ/QSzcw+ILTbaRq5k7/1OnUUv9cNhFp1ZuOhe
oRwtw+Nfe6zeYCDp1ZikJszfax1kIt/KKtKgpCdWpwxldpQ6wSvpq+MBaFayMyz7BZPGA2weh2Ez
5ZLhqWQzoMy/HFvbfRoFYI1sdooL06ycZxut54SVTNTjBQyLkOgNq9iYLrhxmMJ6X7GUHJII2BrE
aEzjU0W9WlbRmQKS2JLJ0RfoV9Smlei3m2WFsYHX3Y5J6382IOUTspmYGEpr1zVWTscaiyOUulc1
xHAPLGAkK1Czc1jmXJIU/EszWfD1qoVHhcd9qdWnepY3Nbpt1hRs9hsXPtdjRC7HyjUzGuFkgGzt
KRZXBRKbcz4QpzISu4ktPh3vE0J9cVl4dvncOkPhn/pyDsazjFXCRcoIhDOmrp+2XlKk5noQTlzC
b3ByyNZrwH5G5274QbV938QA2zrpgAoJ/LlMjgUlzSael/9HTEEfb8yOYc06BmgdjujiQvuCCWcH
PcCZBLsxNX1rpnlNVlnKL07qqNlOLMIw0CZK+WACf2VoinyO0yauRg4iXegCdwc9soYx4a07j9DH
dRURrTG1HNzC1BVfdT4Uuzbrs/0wUl2ZheKJJLmk36S1P9z3WfkctJwfCbQUT6EqnWzT6iVnb7l2
0YIyOM0zF59Nx7iF6wBQmY3jpnDGbB+j56zXgK/LY0/K2stE6uSLqy1qQ7u07RWvbbFz+rD9xEk0
PGtpAm9RHPr9EiB9TSrmwwTN4mhOrEb9crar06hcp1U/KhDnJQRyLIDDzpqT6giJiVNLHQC7TrLg
pnLa4d60oCSTxQF8vmvJOXE5YQnrjTZdz+wAfWN1D3ZOQ0nKUlz1QQaKIXZZTfq4DjdO2HMyil0X
Q33jzbwjHdFmFhAU/mFvzvJbU09clWomPJTT4crL3PnAHF2epJB05WwGaqspWrbQtGK59DQAdaJu
5CNS6PBsKdoswAKjc2KJ9pTpoD77CReOmaPe16btrZuwHu8ZhXK8Vzrbh0sHiEmluKoK+kNBxjGZ
oeT8GvKWztssnMVT4VefxikQX8kd4rhtesm1VbvgbFTKhNrlL62NpXBevvXkLhmOIQKydt0w9ztr
R5E4v7yq07K+m0WhoOCzTXlyAjnaVjk4D2Z2sLgzOiPL4TWbTA7w6eTKG7NuuTNNTinytheLOqlx
aCe2vihQlRH+1ir6Og6IChqr/Loy0BdzAuBtGumuvT2GuOQpJJIa+uA0GPrSTeh4OJ2WN28dn9rh
8cGLVq59KFLkgnIKBhyVHUqXgqpkznkeYh+BxtIeMBKDy4AsO1jTcOTSL428OYOiVwgaQipNX9uQ
jMuZ161eTzqhGFELvjNM6F6ZYipupUACRShRES24RQ8lK7g0OUCYgm3FLU6UCdYZqiDIe8YC62Tm
FURUQQsOpD7tv8IkbHQgACwiXGAPyA5keA0vco0THwRlAUKPgsdsaXwxVGXmQ0cQgJd8nB2XRpnX
K/kNVACRvGavv9Sgb1ax3ZZHY2mu4GhjWeNETyLS0qlZorFWIaUGOYVzxt9U2TR75MwS51h8/Fv/
5m2TnAp6t3WTugSaGj9Mc17K5cDg9pUVxZLsEFj9+WgSpbcTLq2hurHiW9Mq67No7GKDRSU8h30n
HxuLHhqxV/TUkO/WZ4Wl5BoMPOtWYvYs7obdfcez1jxPCcVOa8rorALW2UalXMLUI5rchCMK1qMY
LPxyFa0cn/K8J1vnvDzPsl2WYYxLHXnZJR3JKAuoeYuWP84mqi8y5DR36dL1pi5ZdgEOaM8LzJt1
Yui+D5IAntSKk+uA4Omd1S7PD/AiaET0IUufnxMv3a+38jaM6JBCeypuKzXSRSKOdOMjB7t72xus
nhbwEIKTD1jy6TvRRB0Nz70OEsNjq1BReJYRZYjUhX2nWnJmogrOoU/M+NHlOLxO/dy6Ez58smzg
RmLBJ3uyNOsznNn67NkUsdVyD1LKw6cO0aPYtXNDca4sVjPyIu+1okwWBf05syntOyK8WWxZxx6h
04knLDTEMzFgXL+1BMeepmUI4u2U1KkipYjys2M1EWuOOSRJEIeze+PUDz2HnYoXG66MQxe0KXkp
tDk2z4Qd0KBW9IydLOao0FM4O0APNjbN5S2bPQ/P2zI7BVwNOkfkOzdu8sCpXpMZalfLeYKo69PU
OtOnlqbNFxFQtRuzomUxdiMX02R5S0feo4IoygfTHwVnPIdnzTDjW7jtzbNdTlV2rF1PnpQoaSIu
SyWGLXvbFk5xDckX+K+feXS94Hs6MmJ/SGmZ8E62dKcxZSzplhZOIxkMP4Ils7jnq5OsW/DiZhGH
EFKjxFdwcZQcspvLY17zkmUiS6+BfD6Po8dVI9jeOdphyqsyFlyDvjQ5DY1KPlKVgP8fJkKeVtCC
IuqWwcuuyJNikVWEyd03DTEkEPz1Zhy44TrEP1PYtNTf/ufbi6mrnC3GIOv1m6fYUwWbyrGe++kT
ZFq9q9I8I9au4YXOqCoToiDEilljco2pConF7GXzpfBnTmQq0ECii9fBnRufhD0OsG+N4oAIURfK
7a1aqgA9SY5khBMPexoJ/GJFUHsOWyZ0n8gLTIH2UMz2NFS2g0fM0qogi/HUx/1fOsf/GVX+dlQJ
i/CnMdXfjCq77uVbOnQ/+r77dV759if/RZyP/kBJ4SOo8Oh2WebPxHnnDw8gA4L/kLEaieccFP6F
nLffppIgCGDL44VdyDR/ZRURY2Q7i47uvxOO/n+Q83wC034UH+wLfDv717NIRMoOTVFDHMKsfE0p
9fdQt8hvCVEi/3R1/maG+HHgbwU2HgbsHgy8Pgh0yxq/+lKuHkJ7RkFkimdRN9NKxenwGzH3330S
n4GxBLk/IJHln/+kYUl6I55bQSJ3rwoyTQbzuhurHGnqfP9v/yQaCVA1Fq2EyWf9+kEjsoGIJA6i
v3mfi7J4jY3sNef//icf44VITx3/4/AT+zo2eG8SnElVtI1ChosEXpbrgsSdf//S8awikMAgzAj9
vW8hEWblAn4UxANU7Xkikx2ItU0NWOe/+VE+1+bn83sYIpxmfoD81MF/9V6AGowVM7RIiUOqyEb0
B32rk+keZui9GEnt++cr+L7d8vZhDq48nOQ0MN5bn4lWbXg3G3JwJN2JgK3kkJPGuWqM7MUM6VZl
QI1Xlgbp/c8f/DePIraMhYXypvB6/3r5bcNpmO7lgdZD83kAPLbyIjDAIDyc37xf75UAb7+Rlggd
EeRyvNW/PozzkA8af77ATEteAUnomtwTM/78H/ygnz5l6W389G4tCovRYKh3MKIJPHU73Y+Vqk91
+59dup8+6d3KpIoqbRiI84CUg974U/4yN5wB/h9eL/PjXcKMF4Y8GUHkglVYntWfflQTV15YNaJC
HmQ3G2GORrHSgr19diu9jRi7b6yotXZQ0L2D2U7NJi+diFrGrU/oInCjKM4fUPVBmrQM4r69tZGD
PHaOSwrHbgiKVw0y55jM1ngpAgKySFbv/JUd0WNqBP8KyUXVlmO+zXgcHGcwyepGt5H9UAR2c/Ti
PH4eKwoUVU3eIQ6g+TeaVEeV8zwXwQTYv9MDA26abnQwJbVl3+OpHYqy3qJaqz9DsnVP4DbVNxmz
ylu9z3eHCXqjc7e5UGE35us0CNNmq93S/JrDEcYpyPchXsl9qWJ+dEGU+q6JEnHNIK/Z9EAq0KU6
cZyvrKGMwJg5PbHSkIZ30mQalks66iQSGevK5NfNFQtXBQdvjTjBRkDB4pImGQhYuI8ghknyQu3a
kLOFw+PkVpSRONGaC8skvjqsKHfCqDLWQYlQPUlH72JKrPw5CZvy3ld0lGTniCfpV/ZDzG8Xq0DR
GxGVO8x8pzHGwB6IqF87juZdn3yX86zBWe6+U4DWKbqrGyI7++eYSwNgVoprf8hfTYt7OgBafKjC
7HXqVPy59+fmqJalMe265oLMMfolLeUmOcxRVKaw9P3pFqCNe2RF79dIQ7L9mJTOijIgW+D4Q02+
JdyflTswp0wcERHwm9SvPiEeVxZhF3ty7fA62IaiW//22Jcd0Qaw9MNz6nPJioyLgKmGXAaXTOpK
iuQunOGOgiPLiucICjKB1qrZkBmQM+KHdzyDwG79cp8xJRSXFn2laOOn8fiYxsKItgwsuxBMSpHN
K5+OwRlu3PwQQhi8Y7pTvdpB2pz4jZrgN1ZOBEPy4BIgfN9ADbtzyGLJ18AOCTdukccU2DHTEUYt
iXvnFj80lg9yr1Z9PBUeYQ4iaVagew3Mhn5038mW184l/nY9umxxM3hnTjtiAYGCpEzvMeYm434I
6/wlQpm8i2reI0A4aHqyaCyJPo0n6uZofJzbudhDTupxLhmtne1y4Xjzlqw3Roptl6hhRaKz9RUf
fPfdnnm3XIPB36ZUXvdlJAfuKcmJjw10yRpKI8xDBGo4J8RoGUNAlRlrq+BOeGlSPMvErk9TDMSY
2ZW9JtP7lQNIhG7Hd058EUKnIchuDN1xHkmRL1wBeWdInJQL8Zc7NDhsfUCeaJ6FnMBJzIk/5yNp
hoStTOmPWkTeoS58+ml+Sky2aw2PotPjHksT7Oxo4EGYVVjD2MxIqsZ0Iw0ww51V7iF4/yCuLdik
3fS5ljbygvErqVzZqap92kQxEedshcFNOvBSMmyetrQQxsuxb6NtUvCe40WNV7YIioeQ1N8LIJO7
auZ8nsyT6NeVIpQNZnWekZNY8lCzKk6fyLjUm3rIo2uHopIxHW99MZQcq0YR0ycm2WVuWd2Ich/3
1rLvCpffbVf5S9YZ4XWIEfWlnODDO2NvoTlXdBPc2DlNA08UsKH4eYiQTpilbjYjTrit1828RlUo
I8zbAxg3oyWjGxCwsU6Jk7mx/FbSUC5fPI+Fsm1ZPyDhBzdzRlCA3bZ6EweSZpjnDOENoO+W7h8A
PwCJPIZD1Mp9aVbDJtc5ixhxcxtf8dEtjblDBruUMb+lvqVYjURdkkZIgidPMEKnNiuvHQGkOVVO
yE2oxHUnl7q6sZuL0hI8TJw8BxKCLRf/E1cniyN6CT6NlrdVF5HaU1+E1g9TsVqNyzPimbN1VcR9
dpV7U7IbNV4dyO5LfLnRe6TPeLuOQcsaNK299pyZFbFvpvU4+80X5ETR9RzE9WYyg3btklsCkaJn
5S7NtoXt4Nd3o0hiEnbr+hTPQ3XTDaw9RsLqoSJeevIFueZRM+ycHFtWUo/ZlRPb5tfIGvoLWi3U
o81wHRZdeeh8c9znKeaEKkqMy77Nrp3MGR+NPO+u9ZT2l3E+P4BQV8hXkKGFGvSNO1veYY6ymXay
rK5BScafyuIpkCC5GcC+NsnCreuzL7zP9+1oJgdC2AkuTyq57k0Hs59GA8G2mOxZ3L8aXjOs7IBN
b1GyH40sLe+BYdentmbFMasQwZJpkdY9c0vFn4ssqQiI/rkHO85eZFP6ZAuxb9drmHbTcMDl4LZ7
mt0rm1asWvVdRASlLksWs5xDnuQRyaNqjTqvONZKmhG882BxT4KD3BAQOLerUjhZxSBU9ibyDCWX
DAr7S1fZ1UlJpzoRwkcuacMgi9FUN2wGC5dFSRuMeD7/QiubFHI2n7Jl/asCFd9KutmYi4scvLyb
jVV6UnnkgLgnFGUMT8hqmnoV+4MTOGtqcSTtqxlc2Wun85RQkbGofggPoY2VJcFxooeN2FBH7dKp
8UwajhPrug4XwTRRJX3/qfYDyOS5SxAAk4wkx4qQti6T08Eamfpa3XNYmAWKoqn8rHJnQk9o+TSa
KK4RO4hAj6e6zItNJsyvbjgcRJ4jINAO3VwPkbnt836xcIw3npcbl5ZTG4jRggoko2vrPe+p7aya
nGnxUIb9wZagLyYZvxSpVxDKZRfErzBNIrODGPfenq4G9mhmAwkRW7VrD8Y6Kp35itc1+ZaUAYqP
wuoIHA2miNLSMI7Z5JnhLkgq1jfXZ/l2E6oTTkuuWinQvYQ+8oMPBRMRZjXaG38jtf2oVV/EtiEl
fOQxcgVq9Gsx2s2EGA2dWR7oTLHe2Gq8BJVnBvgvqRNILMquNKYyJG8zdcUSm0sapO1dINtHnWJF
vzuooc/+9aD2p/h3Ic/BPfpAzwkSgoLgTZSHtrLuB5MeYsGaqoLspSYCN9Zsc/98xPhwMowWw6nN
J1nU43gE3l0Ad/SqhFbiYZQUYcSQxmxQbMd1nTYXhgsz/58/76OBb/nAwFvcP4AXPuAICJatC9cv
ALeERBktyPxmk3X1SNBaW730MBi3RYeb2PdC9elt21Gkifj71FbWDr2fsSYHznshHGLcT2Tx/OZg
99GVwvfDAI8Ka9G9fziUC7Br8HqH4pBWlXsaxq56bRyo5CvVq86sSJSn2C7Lkhcpza3+aiQ/c2UV
fGNhUWgjo3yhlKlPoY26QducPLtMIA8u9eBduKQjnOs2b+nod9G2HyXzgp6J+CFZgGQOaV3N1g2q
+DOYSvfF8bG2rCL+Yx8aVnCDdpINONYTJvIsy5/fdsW6BmK7VnNh/86eZC2n2F/aBsu1oKJEZ+97
iMrePRzJgDqV3as49DjkQaZ3zaqfMMUpx32UGeRxZusI1VDR7LwWNSuwun8X8xORzRjaCF65JTym
774BJnPl43rLDhHn7b1nJM2FcNXvloEPHQs+hUYFZDiAj3iw3x1Jh2wYY79usoPvUjz7EH/AOvn9
WqJiIcuhIPhE5xwemICNj//8PtgfrzElCuqKcCF0fCRnaqtwx7ZU+FY7lcSM8NBIGXEcPVcDpXHX
KE9fR4YX3deuvi8iLV8N4altr0dC7vqmTrNlvW37lSyH0EHSIign3aI9UH8zDEYy9l3GVtwfjRjk
x58dl//pV/+uX21Zi4roH6w12TcYLi/1L63qP//QX63q0P4DcwdrLtYZXHUwef7LWhOZf7h4BSI4
kB42PdfHIfKvVnX4B4wTzBk+YhaTRjLf4r9b1YS0QV5bWpe8NOCA/41W9XtiEJ0tQOYu2jdMXC6s
k3fvhJwMBL9lZ13UDD57uR4TErIPrUejAPFFjbW8STURHnlhGYqSF84bYpdUMMSNhPdCUl5tWyhR
oSCRrpj7M4hF0IFufpHY0iDnL655twj5xkfy05X+m9738s1+WrVs9kf60IuPlYXDY9n4dUsLu0GV
WJbbC0Qg062V1saaAHeit8fAZBClORn/8weyMX/4SGiPy55NX9/nbr7rTRtZSd7Y0CQXvh+dmz4g
yKgc2Vv2MEgSiQlCGvJgtSb6RiA4cloP7hi4h8hn4dl5CdEvxzjAP7OaRxiVK4I16aPYPQlkYZ2h
QW/qgQPfMt8tbauf925cNxd5t7Az6emwRxD+3vor2cpqXntwoZlpqpprbfjjdFvObEW2NXsvfS2a
bpXLkI+KaEck2zaIl0OHB7t+RSobXQmfO0Jx3XfDsMPNri+1j4OlxWYiWfjZeluHUkjDFQLc2RM+
1ob0MdZBkulki9hDJVuaOtMnM3VLBO5pYt9ZyBnmVRZ0/DaCT+STkRJ7mPiKrzHZWTiRqGmLJ3tU
JHX4jS3T6ymt+EaklztHip50+tJiiQJmIQ1kb3aeWh2GTSYSV2BOAmPnB9oXjzbD4/TUtx3PX9KV
M+00Qidu57ZmQOyU9vQgQmsynh2758plHThbRM/N1BxbgT1oPQJLnglHQQHG2WHkn4qBUNgtMYHs
4NMsER0ZBGeki1iHjmJDOBraVDTb2UIh9l5ylvD7QXPmGYeWP44GggOVhOIGWIK/2uwkFynTLnfB
dxl1Paa4YsTBnc2q2nIdSTz3MhLMcWCU9DEmD3XcZz033NZxAUlfYCwv09O83JJguTgRkTbcPxJh
LiJp0FvJyt4I1uS6qMs0IZ3LCE1E5jTIpsOiCA2R+WQWBLtW8xKW2Bk4YABsCjbNaJdbvBzJpvSk
tWiZJ32HSrK/YvfhbFblZJQxWx0wY+S9d6l14t8bY2BdqVGUnwieS15smiMHGsduuM7sOnipk2J8
EI6ZTwiUeGRThcJyVGMfrtN8qekrgk31yZ58D/1YE0T3BmyZ/sbOZsPfeGPAYzO2AZdXZZXfXpv9
5OFU9hKjxlk/SMciuMoN09mha+Aa9jc6tty7zKFIeNW5HsQT/7XKX8WkptusMmlx+Lh7103CM9Ix
rx/WnJytO3xp3J6yMKS/MmLFvUUEVtJGJaT2iSvDyxWQmjrvC9GoeNeZhugeybOfbkOW+HZrzAEX
OLNhMuwL5t4XHu4LsYqnjvP+mNOzzGN7+sTwQh4GkqWms0MGa0J84sCn0CTLZxh8Ha1BrIVcF6Kr
0eEMxOpd1Glht3fFPBvGPTG/szz3dmu0n/SErn1XcjxRX+aKY+SXzDWr4jYec8SOSMwlzVDHOc7j
UkTOuuJacqbkWk6mouyMooQLwQyqPcRliM/PZVUhvUxiTVy/PcjFZHDjSH/kPfbH5aXoW4QOq0kh
8WMxb+y7bDBwbTF9Sv3HqQwH+zqPEaMgHrKK5lvgKIs4+pDiMSwrPtMoknwiYjBp8+fWahEQrsja
6787cdgXDy0rhEVYcDx77XVT1bUfUtsYcbQNSgIJt3YBkWGF0jM/dTLgnvdla13l/exMD+EQy+KH
F9S2TQ9Ky4S0QHO07euK/WeWqBDQAB7j2g4J6Wwa3zSPqe3QIwDhS3/fgAaFDWxGj5Il4VWNafvR
G4d4STL8HIAVU2uraoYvGPmMLarbdMOD0a2dIUmPThnFePSIH1pVGbwGy7E0idNB5R3o/PgLhSmX
RkYb/f+ydx7LdSNZGn4idCDhsQWuvyRFL7NBUKIE710CTz9fXlbHlKgKKWrWE71Rd3UJF0Ai85z/
/IZWc2cBAFQZc4glqthk6mPTePpzbzdGaJb6Fw2oJxgqyCT5UpH9l8zSOxD7FX8t+sj9LmPiPirR
VR+Iubka565dtnnRyTuCI+IvtjlV25JDakPZZ94zdKu+CCspd0alAzeRHU3Ey+B2t35M1qLb5HQn
ZBUX12kTF09G1ruBr/fDbtUGIIBJYm9FOCFxbXPzYSrW8soG4diOMM/u2NabL5k/Jg+TVdzOri6z
fdcSQtUuZAXp1J37Ka3Th7h3iie8A/t41w0VogEOsE2Rt+up0Px8hwY1DSaMmBUxDfSGfN36kUOn
+VTZZZNssrWvdl6q1x8Tx1GPlqwgEtTtsQodd5Q3jSPNIAaJISrP7X+kndttCvjZB0NZS5LObNyQ
2+dam0S3K9LOFsqBTd8ZE4BsWe+9ol3UlMusjypQcBfb4i6L6mav4wqwIfuo+QTBCvQJTZtzrOi/
pu1SuuNNO1jRg98kzl7r13xna5iG4GS+elgSOM6NlgztmQ17OeDFsxxnTfj4auTzduk7cvygw4bt
uGTw53rncUqn9VXXi+zse/567qrO/1P0zjtYgZIIU0X+c+nxTXrvn0uiti5Nj5xryEdDA5xSKVh3
NjmELA1IGGFKfY74yg+/r4veDUkvV1WGA0izCePB8vPnq1rRmrjJbPunFkrRZxSLbAzNYFBj/P46
7yaKl+tA8MeglWpPsR5+vs6U1M7Y+3F0ssDJ2VP1jj1bsVJtGbFh/PuLqZEvj1PADHnvbiD4hrWY
IvDkFaDWtWIPXvgBWjr6299f6tdCFowEYiu1uI5Vx/tBehv7bkMILulfziJuKsVKs/HjAQkc6nOv
DGP+9fUEfYhgmRAqZHvvhtrCq/lsi9I+rTKJnt+OoIqcnzS0KzVV6VMyTf7wON+13rw7bk55C6F3
5+W9L9aXMrYGvxusE5xPqivydSh+2FA5gSsJqgosyL8VauXEn3UwbfmvFymDQJvnrOOiZNj6u5uu
K6vVZQGrfRxTlaQCsU2K+U/W0b9+ClwFmw8fr2Ib94B3H2ARGXMVpb1ziqFOHpYUsqLr/dFW55+u
QkPpYTcPnPELXuMMptHaGvdyYV44KRMkCKj/h2ViY6mLAwLdjrJD+Plzy1umwySb2icjgk6LGQuL
YlowIthC6RA3QyOn9Q8t3a/7F3s6exi3hRkml/35klU6RctcONZJqyPnk4B6ynh2ohQZMW/bVjB+
jcDpV5bI77+IX3cWPFOgzOCrjyftL18EVtypvjYE3eYjX3dUs08ODoSZNYNj/ftL/cMtsjigNlGD
40/0frN0UdZyqdKAH6oYiaWoz2vPhLSwFACuOjipVs3vL/pP94ddmodVpg3EZ77boSdY62biO+JU
ONBYqhLWRKF7yZ5G549f+gVF+7kv90EnMJmyXN/1fv3S1NhVZz9hWttDKc1EaWPA6erFfTOt3U2N
oJ/hyUKZLGfqOmZ/S38ztSg4d4CQFs1FzcASjcErRmQmVedaMf/3cqf5k3P0rxsvshLTVXwpGEzi
PdWsSu05RbbICi+BsMM0goScSY3zEtNvllrmU9b//k2IX79d5fpNXQkUCc/tPS0mLsBLIs64k+Zp
1LrSM+kfSMdCXdkJjsykidR6z1Jx045F+xki7io2ZurL+7Y32oLkzHFtd1RJMFXRlyT/+nBgOABz
Ep6aybu74Jh/o+3oLZ4Zk8dXX64eRbduZ19EzLCe4Icqhdmr/wnG+WVtQipUXwNQDksUcfjP33yb
9qroJ1F4siJCcNHwZMHSVixTqfD03z/+f7oYuBHxGYQJ/JpPBpvDx6uYQHKJH+1tVqH+R4tEl2Pr
DV3S7y/2y6vmzjxsw4WOOw7b2buvrsw10fSRvpAnb9NYxunAyuJDpEv8/YWMd+I3qLBsl6p4gM/I
kf6+MiqItZBO485UEF3S3+r0cGOoef2ApSnOkP25ySaQECtGxpDMCYO/onHNDixZHYN1K++TNAcn
0GaaJeaNSGtWlxG2rjlAWaBe5k4n+IP2vM1pjmemV7dDhdS6/Lcb8cUWn7kM5xrkz/elUEp+d+OW
fX8yVkbYM0OjM1qedB/ry7+uurgUa8BiFACk98uAChGoMUwSgUMHnRjRQMb94ybtb8mcqM9WJf+I
H6rT628bo8WxBlVS+YB5AgLy+7dUrSVh4J1tnZxWWt9xSJ9OnRX5zxdAxHFJy9u0a2E/1VIafzgA
jPdLxFIkTciaJldWQy/b/Pkzswo4DlBtspPA86Jckal7DibICypZ0wgxtPS+ImfMrc1UM2++8WPY
GISRx+nBGBbIHES2Lvf6WIIirrnCa1riuWgsxo4/X3QCXen0GXp3kd66w6JV/E1zah98KElMqnPP
rO/srIdmoJZXoXEY7JehI9p+6pamD9BXyFt7lkBjfcT8+JwDHEHhaKdY+bYxhb4mwjXvNrrIy7sZ
tOGmcwZtL63UuSVURVv3hF8zX54GnCh0F4MEkqIzncxn1x79ILG65mrILXwk3AJv6k2NNSEN9Jqe
UPaJENmPPSLKE0mLP8fYEokH9q1PmJKYa6ZY1QU5PyvCR1GI17nzckBxDRVg6MtGgaHYASS30yL5
s6u10Nkccumx2utIvT8Q+EBXVLUr/3Rt3b+KzymPQF78QtU1bcO3llSFjTVS1WMBkYtYUVuXTvr5
MfY0ed/ItUxuISoVpE/H7TTc9fB/yg2MIr7uWpRNfl+vMFo23TiIdsdEWN7npApdxY5T5/fwEPpX
yRh8BeHN7PW76VSjdd21QkFRMyHKAQI3/kVu3X6xEWqT1wCxmVGtkVlXk7I2ANHAgYLIoSGXO6dB
hbkBBwG5GtYEINwrF8fcwl/kbxxhwkEKm83q2Mps1B5knXLpNl85tXwd5kAbJIXZGx+qebKHe5GS
2L7JWS7JLf0qOj2xuBgOwCC0jtPU9W6+QbijhWtTIZRzDLZwe41ZQVU10UgY7py6V9YUifmYIG2L
OFcFjJq6K8C0vGbs170s6GEDxrOgjBAAZPcoKrsrUBvaLDBcGUl/1tKOs+FSB4DZs/qQ7QE1JA5T
uBMSdIS8RGdKIiXJmpc//GGNbhHlwmy9QHB2MfJjzESKRysz7Jc0SpJo2489vOy3z8pRrD1daWtm
Fwesl4qEAJLubZKBhBQJU1BOxTY0BrgVYefYrKLWUxqkpLB5rkavMHMz68evkJPnaSfhRt6+jWbI
0nuJbFMVErFFbefVLkRTkSkktgOeDxpSAg4IaEHgL8ef64yAjAnYlXtlu8wjglxPZbZDua/3Z6hG
fKZlozFpKBaLB2thv2buMt+I07u+avkhQgc72TWF0ZOsLVr5ZZSuqWEF4tp5fu/VxIFc27IQj06W
VVY4Yr61fPc0Jhlb+OKGdbeIBhQ4WaiNiccTs1tyHjMGSOogAa5grVhMc2CGWoPpfqQwz4lptbsB
U4OgSKcGX5UogrcRsoXb2anoetD6pQCURP1WrR6QBIS3U6nrEqgNhHzwAMjWccrmtxP//+ekf5iT
mkpH8bea5Rddz8eXPkmrmDn13yelf/1rf01KmZP9BxKyalCQ8INe0jr9ZUJIaf4fZBoI/P9uQGj5
/6FAxcyWASkf4EXq898hqf0fiNLEHJgKkaK4FP9mSPpz1YjWhTErY3tKK8WhoVL9+excIaGMmGc5
d+VUMKGpUjnedXh6OkDkbf/lbw/mH8aaP1cJl4uR26XcefFV5HbfVY2xLS20u4N1lwCPfr6g78sw
+c95OlBEOvCMP8d0GC++wv//D5dW+ZDQ9ulQf6m+tFwgPxfW3cqR9rnyO+YUbx2/Oyo+sqeGLr3e
qRoxWtlMfn/5n9sxdeeofQzs88A/eXHvL2+YKUp/QNq7osTMAMmmmkfrA2Ywp7RWl5MlMtDfX/Nd
XfTXRVkqDNOFQx347nFXDVyouPGNO5sp0WMFgfxolA4dFm2j/9wg5r+yLpO6EZliv0+GcXh1mj7d
FxqOYWHrwOdpXDXugCbLNAKHAOsFqgv7d2RPujjD0lXjOkU4D/pGsDVJsnfMP/QaP8MKb7cBrQVE
iFgPHdbQz0vUmz2TbTcx7sSosVbGgjF9MXJEez3nUJESkgZJvH/9/dP72cLyr6v6fB6gQ1xYcSX+
rvFwNN3NpN0BposJuzdN0WPdKvnBILBlW1/lvW0xObZdZMYEaY//Dte4XB+jCtVFE+ZL2/ru5U2+
X+VtLsWdo1HppOqDWXxG6PHUij9YiIufe6y/rvWW2MUFfwHd8FcaKl0fxR25nPJeaxKOxCkVnOSR
aVJW5Zb1MunUcLHOkDekG+Nj0TIk9BfZx+8f/K87EjY3OjkujK1QQL5ftYalMoz1SL8bh5aPxHIj
SkJjYBQWpKqp/f3V/ukjcdn2+C75j/tLarJoMj3VzMm463rib6sFDxgsSGiTRpcZaAlz9WhOyDaY
ObPK8fcSN+XkyzhcMlgjgchQnFwoCnELy3p7KUnJuPDfGASIGqhtKujgaWB75CRjV6yPxR+a5He4
1OUFopV0YXBwVNCDvftEsiLGsGbxxR3aGr3dXRrcy7qRQ9l8vtDYC29m31t4gKUH6h8jmcbrdPHb
Q7Ng/xekOcF6+5WRcbcRkd6D2UA9+f3D/odd0MUTVrFb+LG/wGeaNMaJjBdxZ9NVpcHlMWOZgT+p
jqViq0ahv7+g8X4xKYtwlFpIO2kO0au+ezDlEBuZni/93YVecKn9I4RoLxH2bHEw6krHbjrUtFEa
UbThTgWANzOJfkgx8MJyu1oY7dYUwBlmo/sLaIBJARunWhOXR9RzajjQoRFy9JOLvoeZy9Wlrjdc
bmhdaPR/f1dv8VP/225D0OFOeM9Mwyy84MGWft6cVkwc3Rayyl3NvxX6zbJ2mwzKzofWLJbhUOF5
M4eZO2UDNmJa4YSMF6Nk5yOfUgx+QCQE440fGpkxbfVycHe4teF0lTj9iMQea3sTDoEd0Uubq8/A
Opm1p0Yr4wFjRsQMwRwviY2FqEtXA9DGl5H187jlCHCQlmdY3FleU92R8JScvb7MrjCmr2+Iknfb
Dd2PPgaNUWifaILyD6Jeim94rjFUpQ6Ap7ysa8Pvm5LXxa4XzHoWJp7pwPmNIM0uSWE2s+a21ZMa
RgvYLxOWutc3yNrpWybX1ZrnEc64cp113QffbxPluRjnTsDUtJ2C0o5JLIOftnQh7BDvK2SuDi1T
Cah0WOU60LHikNUdjXZJtWME9nxlxCNgZoPZGQYh/sMyT2IMXQuHoztthpUNoX+o7BAck9TMEr/H
BhuusuhC6VtJtPGy2X+GGM6xm7NG3EUxJzAz9TFySuibL/pAF14Uv6624XVgY5CGlcduQwnIRjwx
Jr5/m14tmLElmwimO9aGUWEFkubdvcJ0Kx85mUUiPOwNKijgzQn+WLZc4yPYXmmS4LFdvNT4TQdN
Kr2jFafJzZT7wzcP1VAdxEai7/U06zZQN+IbfKK6XeenQd0y+5wxF/kEipuejMmTGxxajK8Qj2rI
Pm2/Jx0g2hmrWX8p/d7+RIoJ1gtOk7yyUOT3eIyyIViTuNroI68nTKKh2ndxgymhcCdGY3GpYx8c
VVJitqVpC83d8MpYywmlncbNo2Z7aX6eiCfNLVriwi8f3QnPKJ8FgLjH3ZQu+mA8VBbQIpwsLdsH
icYqypgNuwnxCNFEEoCIL0658XLhN580bCpMfm5OaPNmaZfS22m6Kn5WKDF1nvOCsOOsz3oM8MVu
r1kvrUdTu+2RmC1BiSfrk2R0jtpKzYxKcmTGcHJ99hVseJkqXShSiSc4TC0kVYApwgVy7MiHxvWG
YPEgzWoUbTrz69mfWV7VhdKjnG271IrvRtdbh3BdHNX3ks0RpzoTqqHw2I3K2X6BZeI/zwbThH5l
huuMTHQ0i33ItUp/W3ZJi1MgX6gX4nnGX7+09oV8YsNAdhXLS82BcP2tz7ikGI+trkwoFhxergag
iDRgO4vw/cFcKN4IMfC/xKtUE4SUwochNv8DvrdAvp7Nw+kMTupggIiAk3Yispuxatli4IeC0WBX
duW7tbwnToFDPYWZcXvZI6nhMGS2OURdXPUOUe1B9vXVo/Q7uIJ9P/LHy68txxH4HA2tvFXWmwbU
onS5bS+1SM5grfuAjS1UpXgSN+PKG5mg/p8XOPePk1gRLCqUb0xpN0wC6x8vZKZkAN/aLKp6XAzo
VIhnuCk+Sa6UJ1P/yowQaab60xuSF2dUn3o+2S+X2TnyAOwaC+Dk1o/bz1nOsCWUab/cXwqFNW8r
8PiscF4MZcOckXTzuWv5MdLwslfSApQNJ+XQsW41/UZXPE+njvSbviuA4FhGvDtD/dqqbqEf9ACX
F8YWaBVFeK0gXVvkzeeIfPuU5DaDsUuk9Ldvk8SpRh1zbPsODPIvhKsmqe2q1WD9hZcCZ1SlSr5m
w+tb82Oq0mfJfLAv4DqrCLHubdGNNQ5oGjAOIHtpWy8JEHux59jhBzaGhPqF8nPOtk0poq+FloBu
VpdPiFRWYMBJdqoM4uQZNt1851lz/1r4Pe+oQaFqDPxXnxivbostDHtbrVqVPIGjKRZBYaBQbIc3
fQMlyD1yO/UZN1fnPl1GXIm1BFPkzfQ2++bEHdTytKtC3OixQr5za1R4zES5ankQ6q6BNAlZKpOI
HlA4MEnIq0YWuGXgwY/B268PBivnmQ0QmZ/llLp4FHltsR1aHYWD4bNGCvCql6ScqUplgynY2yaQ
4/J2z2icp1Lk6CQcxW8kMpIPzlGXR8iIrar66otBMJATNZxHBUdT7reHNjJ5qynskk3BQc5zwFns
7Fdp9Hxhm+Js5bx0ijmR6wVkyzeKYYwM9KrrcNwPLivRkhkIM2RDtTao0beiK9h8IPHG/a0vGeMf
vVq9IGzO2ZqMOmoPZYcwF+tniRk47Wi/XZ1BoY7eSA1kzHH5ANxsv5jkVT8amuKZ4tvJ0SQ98Tib
HQ/ZNBaBw22U+UWwpH7zGWNEPvRWzBKqFnd4YTJDpWIH6mqG7peGF+9FxjGwzR6nmBY1ZevWg5mW
9lERIx9hU/JaBlWlrd7Me7pUjJdjc1l1VlSjhjyml3Dvq92gSzE8LchGowQlHulkFEe3aybpb7JZ
FOumUz/nYtyUp0zkkP3yvVYJKoMCIfy9vi64Qrrmau7GHh+1wO5jtqM05+My4Gg2KLg72wzIrZIj
CxwRcZJGgMLz5LZQImyIkLaPFPtedrMy75otsEgNlfMLztmsGv7fqCAkHM4Citcxb2vlKOZjyHcq
UeGU22JMjPaBaC6S+uCV8qBXdbgQf6j2PskkZ1/Hgk2eUiRWLbmFk6Gy0mPUrh7A216kGvcpM9gX
1MbaxYp9elm7Uaz4whcGlXTT5Svziujusj6BY6N9BhCwn6rWyq/d0WOJePrYHSw7n05JvHTeXwui
nEvvR+NO+RSW3dQdNPyVtsUCZR4sHmRYrYo3PmhuROLGsRj6i7Zi5GorXnDea2kdohsVVTDYFTvR
sqLsZqoBCNHZGUOXVN2QhnF8Q1IOStHOmvlnC4UQWLIwEL1bkMBYcuLRBrueN6KI+bJcZI/3Bjwd
cweAKm/HrGa3N1PxwXaN9Y5OnUX9NkEcZjbtyw5oAfeXm5ociDIcIk0d30PGUzLdmc9GHUBoNmNz
mcMGP4M+qOMOxju2tnBm0S7za7Nx4DMz24Xrxs0i78vFoiVoaNWefblQ+MH2TYNxIVk+mA1r0Mho
6qQgd1Vr1gdMEyHeDuNUJR9En5HGULGN3nQXAoNNojb2dGnNatcFPjWPgz1ShMRajip1xhW3aqS6
X9efb63RcB9GT5YfmJN9S7RIC3M/6w+EvOqBiw/FGdv+7EeMA2fg4gscmHgD5AiATT5gyfGYpQ0n
0pLOazgAefpUKIvznGeg93ZKxHVQ2/NKMsGYMTWFs4KBZVsPQTLJ8pg2TXZtWr0QIadmeaSzl4dK
NNUSFg1uoxEetj98WVAvXMYbOGSzwrreGDwYw/2gn1q1+Z/IVAKIxA6Ammq0ajqYosInr4Y0X4Gy
QTssoll7IGaB19PhbwxS5QseEjpfKPs41weIcdlwusvYU5nDEFom79vEY2IUY5FZyJYcTNwOzpdG
+UJ2nk2fT9VPlLj7ok3HQhuwyaipD6xo5pfKy2ESJezbq0186feaGpPTxW/8babOcKFl0XPkKb7e
pTGM9bhqTsjsGra8gT2tRh8cncHTugPmCJinKqHx3ODhQKKVj5fNoCwGGA47Zm4d6cF4r6jvOT87
NdkYy5jd6sKbn5Sq/bJv+lnO5kjYr7m9MAuMQtWbTYR9XdlhnLeJGuCrWVo4ShZIDeuBfa9r+YQI
xqRIjbQcRpK9c2K1M69rzQlEb5cccAJNv1uTw6QEewS+uEFjkmfnmP5dHD4c9OnnUeNkLvPKs44Y
wenukYZNDoee/ibwxrHb12gwdgUeKh69ymC/MJsRj54HM4g7ZlcC5+GRuBkEbQYdBp1E6XCwONPi
PCYg1pvLQLGxJd/DqpwJ30pmovV+OLEhYYBXpY7LX+l6W2cZjB1XTh6TbpRPUlkgJNaSPjVjjFce
Xwi7M90OQQ1YariB65S6ES5Wo912moPynXK68rYm5nYHI7a1b2Nj2q8QhNfvBVXljxqnAcrtuSAY
xlmMMwwI/UpQlO0xCZ8/wZVwus0YRQW+9W2VtVvs+NqTbcr0JnWhsMWZk34smyF+II5sQkBT4nSQ
97a+J8B6ufHNJnrCayD/VrcLf5Nd6WlPpVz58e1aaXSshY7BAWYoepcFeFc4ny+wwv9PeP4w4WHq
oUTVv1PCVdX3vh5e/j7g+evf+q8UjigpT7lzI3hT9lR/S5ny3Yv/mu54F7XbRSX3Xymc/x8ymFBO
WrB+Iee5DEz+O+UxyaZiVMTUCPDX52/+N1MegtIVXvy/kBHsUAEsaLiwVPmBOqOInyEjE+FnSbCu
fq50rU7aEQ9ZR9vggRuR+SFks80tEzPAxZyabicJiyY2pBnM71IWuN2Wa1qhJFr6a2wRLb9WEMz6
Ua6FZT0LH/7MZu7FVzrl+KmU+LSmsWN/nLDcvSYoY7hdCbSLdmmdEdRes8av45l/GE6O9Ju9liX5
oRuyin1Arrio2HdFN5hftZnUhDONDpiA5RjD1ZQRq/Fk5tHoXvVru+LUXDjziBNAaY6v2UWeZ/R8
x06tB7ih79YFM/w175eN2ekmdkXm+BnLkBk10Uj+0nVupjiPYhjhNrucd/tAT186oWlga7Ntiih9
EsmCdwUKpzXs0gwCPXlhuOJ2dfvgcNoee3dI9vQ/rwVN6zZ1U5Uf1QKyTQg39pmRPi6YWt46GRo1
esTFvCbLICqJy8Gac6hMkq87IN3tILQXYHZJxUVrf4QPABWASI9tC7kTTw58KjdQ0Vubik/r74Ve
2NeTj+JIDKMrjiPtA7zO1Y+e19JzHxrXjh67YTG8I0ZbJvVG39gFpqsW27vbRdmnCdfIrWYabpij
IucZNBOgl6xOjl8X56FxkTqO5Zwq7kqE+m9Z5jPzodgLtbhJtm7qrPdtFVupvue8ht4pQFuGDj4w
3Rzpj/NabaAHT0loRW2285YoOlh1aXxqVhMf5bXX1ke/cEGvhnh204Ol6V7xnHaEwj/FRMm7+naE
RSG17Uw2Sd/vUb8sen9MYrsqcYUq7FS8xD3Wlry5QgS2XQB59FZotI11s2KVsZV6hFcU1j9H1An3
XhI5W1IysB3J6zkLU5tcDKtuS4xc/QHXHnzog2LVTHAP2yA+Zo2msJMeqIzmPuYSqMo2jvHYXdME
ZwFAeeCm9Y3Vrm2Ipf0ef+Ho5OYVJ3beP2laciexSAg6LrMDNhkC3LjAued1h0gk2kXT8oBeoj+2
+K3TbrXZVVtq+rGxrXw3RK1x8ol3pFYW/bbXcG4pLZmeLMjCu9mrScYolvWot3yahlMYT/5ifKkG
j1waEbtBlgwa1ifZtKsrdxg4g8zsCO/mK51XcVLY0rlFe7JZ11LfkpCxRyAV9lYz7iyQ1xwJ2SYt
tSqMW83X8OPIkjBOku/22n7CdYuoF/Ql2CPqgKhWR1CIbnlY0I9LfFXZkmRoIsf2+E4/DKnWB6JO
RYCQJAqtLhO3/PrsnNmL1iEtG5ojEt7xOz6wy8ZLTB4OH9uhbSZMyqBAVPFKhFvb4o5iP9AS3+de
erWKaO93o07y1vqYOsO+1nv/5Mbzfe9jLLuWxobMlW2c8fRjJwm9yXrq23bvLfI6I7wHH/iRkqop
hu0UrcRyRtazg/1NMIMAb0RZfC8svcMJd3bwbUvGB87ga6+lrvUHjG2x+GcTTL1rq8FUKSslWiHP
F/RG8D10YpG2pewq5G/TzNpqCILlfTh7mC19qCX+ePC64tvqEigJjcs/OWyXp7FDEyUjM7tJaD4O
qOCTDV+FuIuT9m7K+q3mcVNrXd1Iz8peCrWb5WPkNjgX9Nq5aQzrPjVa51Q3QxLywiCtgO9jhpN8
0rUewoohfyRDKQ6x20NCS9siwKB+CW2kaSd8CUA12dbvBnPG63p1/GOeufeR090hdNR3bBPeuc60
2Q373Bk+sq+MGwN0EMjBHLKbjLlO2A75sNd5UTu9bkc0S3Zyb0rpX3dSR7+qDRsrKz9jsG6E1FTY
+pS7ioi2QGaNG6xVf987FbsLRiU4cGY7glpMfl4N1mSlmPonCiCMQry4/H2aDY8FkPXOKNfoYc7n
60ZrgdrFkD0xBXmyiSoICm166Vf/E3XiEQNf+jGioUhMK8grMuZdP3fH2sn2vpHR54KF3Bgibvez
132r7MXe2t3aH/TBeGwiN2cB52hVyqSYznY76zeJMO9Hv7kq+uTZyQ084omO0GtrYQ7SbPFl+2L5
M+I6yw5ztZc2mnfr9ea+TzN5L3l1+PhMMWCPs3pf8igWnwrbczad6fKpaRacRHe6xvtmO7X5Cf7j
sLOn1jh3hFIF7dSk4Px+nYT5Uni0M+N6TOrhMDTZaUqjfI+XcRrGvka5TOIQhxnNQuS7gYchDcQ/
a7S+WRrvC7BH826AUmBklMpu2+3aa/J8tJD5Rr0lCy352kjHCmdjvJJpy5kwF0/Cmg4ViUz+tHKw
Zj7Qajc8TDDdMdQov02yOvje8ilz82I7cT9AAXUeEqOcnqeFNqkrxY6ZiGeEsW2vNxLzc5ISorbZ
jPDsznZqx7tFM5egH2Pzc1SPzT3jvbwKNOR3zdbL2Zmm0qxuY23CdKfuMMQfONcakgEPS21ngNWi
2VVjMzK2qSIQNQN62qgTbGNqlNizOp6Jw6gdP9A8+2bGqvUZOW71QY8BizbWUjAaIT03G++rTPOO
fp+vJzmZT5bUm69aN2nxISpRv+5sdzb7wCzE3AWWVZMtwDlrbKfB/1Zq061IXJAXax7ue7u6nStN
gyKo3ZXwBT7gxvqx78xuN0qnPhGi9tHrSQmXaX4yNOTNUNOnjUHixRe2V+swY4j0kq2i26J0746m
1IxtVk/J3sEsO/C8Jg/L3OJm++mzH8f9ttI97TpGj/6Mi+EckPXt/XBGws5GhJqBnZjFS+25y4M7
a0iFR++zmTMpKb3SfaaXSzda5OghLn7ZI/b/OnQg6PG+S3axaeLtKC31EfHCFCxlYj2OwpHvmp8X
w1Hbltlr0+VfF11z7+nRpo9mz6ARreUNvoc23lYc2W4GZST00s5KoD12VtDoXXHGz6jGjn20qBGq
+FoYxWHIozwkRgTr6tGv75G/toSCeMl4R1Kcd1hdp/2orf6hHhb5OGF8uBN+6qehTyrVVTUMr23u
fWN3LjDkdPwNLL3xKc3E2alMf9/4mLrZyPi3eNxxQECf3AwGLvaJbUCw1erMQEtrorc27PYKaJU+
bOiXq9Ka/cNcC0kGVPutiEsRjrJISUii4X5gg+yBhEaz8AJnmJNibzHc2VmllXN49Vr1uUWcdo4B
iHcFtSBQTmcu+Hgx3MG5ajEfysQUX6HMOl+ttKKjXIfYD6IE8zaEEVuYzUC3gCTgntiuWeV0csdV
w4oe2yrT+BDRqJh8t1VHdmiCGLOk8sA1MJ1ixpORgHl+7lDB7vJyih98jUJUXFNohSVBFZ2/HvGR
ekWo5Oxb/Mg3JYooTABjJT+ujWCleWcupO95ayc7s4aAZLdmU9R1RhbF+GUaLKzu1gaMlGTVjV3g
ZNdFLedfXpOGWjFlipohwMmgOJiDYQVJl2Hzpc/bqDNvsiQzEYI73b5oHO+cJsDn2YCiKHcZvK7J
rpja7p4AbWuvi69jkVAwoXjdZmX0BK+4DIrW2ESaZWJX2TSb3u6wLcsi5HlLtXVbAusr1l2JB2OA
dEqEtVY1GPpOGxTkLdtJagdM4KegZ1TsrXnyZfaHK4cCf6d7PGKSV55wR6q3+GSj/U7L8+xgz5cJ
D5sESWmIewFRUbHbcCYW9bGurXsf+fCelKxvRTU+oZsmgtNZ74aSPsUYbPzdcboIu2bYNNaSBGZj
d9daJycCAzTjGVkVowgA/yc59FBkSQgg5EJj5Cw60nRq1L8JkrnAyGq40+X6hLsnmneU+ABxUfqa
d2IjpLtiYsgql4UTLLpFtKn0oidXFFf4Clo3nYXV6dhWPyh+Me9P+q1itoSJlhu80gkziz4h334s
nzorSzcFTqQ75gf+1rIodozWs5nbZsU1saBGsGDGuyN5ub1xvOir3nfxxs8lBlhzLu/aBbMLv3dE
uBQuVY/ApUxvsptKLiNTxToswTrDte8UK1ZfbrDIO2nC00G+ajN0pwmJpe/OV+j6Xmv6DXL0Phve
+hI3zt4V/XhFm7vwMHK00yvD+3za4juwL5IfmteOgXAUatNnzaHNu9s2Nc+VTNgek9YLkafqu6ah
vcUuwdyTSrs3alvAR87OBF5xgGY6nqbeE1QDMubT9UW64zdIdl/rOmf91CakpWu3jp7qaR2IEKji
L5pGhM9INgQ47hrGpnv1P+yd2W7kSLqkX+W8AAt0OldgMBfB2KXQlpIylTeEcuPudO7L08/HyOoz
lVWNqumLuTtAd6KyuySFGAynu/1mny2B/8nXUCGDoDrkPBw3FHNSz0r1w8ZQpri1bf2YjezODNTg
EJMgxXk5BUrAHCumwIvxQGvc4G/yclp4JGQRvy5PghppWyf72ffbU8Md/Hluku8yh1Amo3HeJNJq
MW7YsF3p6ijfiiorK1rmRXnHI8uGiYAMzAavggJqJY16HDurOw7GhFExc/NDlhpxE2qL+qKwgvj5
xmQVEAP2dg45un4Ze7/Ayp4MJ3bVOSDjRB3sQNl73CnxzWj27r5R/fOMjkcYJbgP/D57UMzlfzhp
298sSeqetfSR9Ys5P/fMePfOaDfPtoLw5zfWO2f47JIrmwN+bN6DvRvonKjiW4knO+yxm15Q4GhB
XKbpICuwxtnAaWmgS3ff4ZnaNikOA6lI9Stpb2PIECBvGaukbRdv0TYMAkwmlbc9ABmdyZ2VFNG9
CwiGdvv5C52jwaa0PLAsBVeMTe1F9YU6Ntl8cpoBMMU43AFYYFvRJqBG8uAzoLx0W/seZI8yAbui
HcU2qFm2Y863bwOQmnx2Yndiu8epf29b9ELRKB+Sksn2CV2pJ/aNJ69UsHiKctizXDk7VvOZt95R
O0aMUDP1PYcp/6nHoHDgKIzigpT/hq0jWEuQzPzCo5qn0Mhp4W5ugxvVKn+j84xKq8hzNn1ehgah
hk0lrBpjSmtCDyvSI0YLETaNZhDeteZNl9fdua3kj3qhGJag/WY9W1hLeidY3XcT3U0PWcPbWGGz
yYKcUueiGEMDbgA+l7Tb5hB7bkY7e0gt8BV5VV5i13ut/ADzSC7qcNLc/u007ZUwD/GI3lF0DmcZ
J5nXLkW+ld+DRUm770ulYUV0l5mExqaZIzIMEupLzTnLkios6VHZjF3Cr0dTC/0sIfQYVmXHjI5J
VUD8ybXDpmU+j3xSw37tVzT7jjXSEQ1NsMOXwcu+UFB38u36AdPRdGKgb205Qt6wRL/qaFB7u592
HLW4k7Ewhd3QAnsUqXm3iN46+Nj83GDhoYurHy6PeMI9cvKzfrcMbh7WNfxcDjqL+ljbBrLJOI7+
HuH+mbXzyZrjmd9o6Ha5O3Ly8keYdBwHkd+R56nmQRHAoJeOZ6wl7ONs9UV1VfCYxQZvpO8c6rFO
tjAllhdf2A/eElAqrIVF+ZK571rH29hNk7khG2WDhi5vpvzcy56xh333RX3XLtZN7rvvmM/JPbx3
ojz0nf+jGWbNMTcF7CqWLGzLYFtnKhSZzpDohx+6a/KwMPLPSW0ku3oNd6xMXeYnFaKKj1ayZEG8
VQotIBEL2xbYvFmVPTQJC3TY9o07hZp+hnuaa6yzwZ5eM3EpIDoNHMqHGqtW2/MkB2lEkaWp651q
J4w7Sedtxtq9YWJ2w5w1dLMJZ8OUF/0eFYeMddE7G4YO+M4yMdc9mOqlOdiQXwMGAHi80qIm4sKq
1m1IhzVOydaYUdFmYkfePRsgPdt96cPz2DdGPjahJERV3bicEfAA1VYPMdoORE0NGtfIiTSaA31X
5m0P5OxLm09e3gF4DloUi83/F73+8L26ey+/t/9rHQR8ZXPBOpd0//vXv7Y//x5/r9Z8wy9/gc+d
dvNj/72Zn763fcGX8o1+/zf/X//P//p+/S7/qMQ75j8o8W2b8h+t01+1+OvX/UuLBzCHfxhRnx4F
B6893/L3sEUgfvuZprAwiv4uwkv+8XfRXZq/wZ2DHRFYICtcnND/ieiOwP+r5g7MwyHvgIvblTIg
n75q8n8IHCMH1w4+kvxUZhSzezE1a3Ro8dlYSuZBTpeYx652gJJDRONBJOiasjdDZSl4O9X8slBC
zIY0XttoWVapEQvETHQsjwiYo+LREz+v/gmdNwvhhSztl5soZQLGZ0NbO4md8BJ41AjyKlnk5sSe
8rtrwzv9stiq6pR+xyaRATw1W7pPwLe8sMkoVPJHfBJ4u5a9lhTJe+SXzzihGGK7imYwXibljNGo
9LsM1LKHAUJ3EtzzE4acjAU/sdlTH7EEoJd+YGrdG2efXZZgjwhH49sQy9jdj4HH7tYcojjdlX08
MdWiRMB5S8wAvvNawYV5tOok8crNyJ52fKgtr082XuyP8d0SGIm/r/JZxE9jbLqkePOytjcpVkJW
0xbdamskpnROwl7/zZieOe/T1ORaHZAuySwTxHA27pywckWiBRomRn+RPsB2V8Qp9XQuw0mIdCr+
Ui5zfD94c7WrqFhDIfbmWm/Qi/xPSz91BqviOO0IFVL/7S7bjr+t+Uq6n7J6uPPYNrZhbsbyWJBi
ZR9Oa8QYgdJvikds6cWhbEqTzmSfsF6w183gZ+EAz+CmYVdQ2zVmVwha3DDao9e3xz1hzEH0OLjz
9MLDLP9kJnO+8QqVhBK4WdilufPdUFP2xNCVmoVgqrcqMIJ9QsXeqcMu/ZY5SCc050Gu9Rp1SgPV
ne0IpK0QxROGqvxxmIAdbTwj9vCx1AdDjC4bAHWagvnZY7FrNkYQtF+ctU6upCJyiw0hPeWxSy/F
2JU3UBHaXattRNAlLdgR02NX48I84DALvrpUdhccCpvsASdX/Y5rz6HOXs/mXTD7PCA67PVnShj5
qtlUJvZ8dOqRsvlXaRXPmaGtNxePUYwxJ/+aWq54dX0+VDZg1z2PdObnHG0RqXEmNHL8HkWt/76g
Hu4CXZnzZkji7h2Jb5ctjNZFMtqbXI83g5049wVM8r0cFhjTLlDbY0Pc8ARizcXD4Ik3XOz+nfAU
xerW2J2YwFOqZ88Bu/yqfW5hKN7L0amOuSzlzYgF6Q42GXMt7K6PsKBxJw46+1SrJHvjHS0O09TL
m75aimOvlL7LF7v4quPOjcII6845beTyUDvdwMEGhAaeGIxWkfY9dhVdSbDdQDY3mDJf/LmRj8Fi
upB++Ugci6mJkO/9ND0rDp/3PaLE7dDI9CNBWVrV8LSYF50P6aVL8vq5h1H9IU1dXMM5HQXGlAZv
KJrZazO43U3nVIGxQ6zOzubiLdZelEn5wNwxOmnaIw7dYsYkrwN/39SD88MZYOFjXZ8/Thm1fIiR
J5XrkgbR6AJcjv7THlf2eB1hqfhkBfpmdswZWVOyObX7b70aCYLmqjia8Aw2yuHEJERLVW+qvD1O
5Wm7TG79hWLh/gYvWIrNAOa4q+zxMas4eia5Px+rppePgFfmTz31FF9hRA6PXJDofiLr+xEVXoSD
PWIJbrtuW5VTRlO8nR20nbl0j/RV/qJTjI687XxajLHeB16uv9GS3R0Wv0RBmCJT7iZ3snGNNt2D
J2BgoE7OLtOJIaHE0bF+LFbCGMWEiMmtzGEG0eGZUsrhQofLA6ai4M6qrPiT5fP5X5yg3k9yJmRK
lZ55cdPcvARdHtwZTM8eccX3PCjIbdxWlaC3oZjui7rXFIXzQQUAFINWR+Qtw2js2LgStD7rimNF
7Ls0beBluvQ1co0nWWpQPImuECu1alt8cGcGXKHZGVHY1u78FbrhxHnR8BusS22WHVt6Kb4wLWSw
luVnniXgZOrK+pxxbD4VrQO/w07TZ9Fk7VPsdd6dhR63MWjixWA55/VLq/oAuddbLgObw3dd9Yxp
hRifCuxN6zCu9W4V4YtvFMxmc0gMnDoL5YxnIy6HQ9SK4W7oGnm2CmslqtX160hNw8PkcAaY6Zs/
yHRKHnmy4T4M+uqL3ynvx0ycm2FH1+LrCuJvKBDZWnWIlkZpxQg4/2aeWmdLE1uH2MfrDAOjZbcu
8mzcmG0xvGvY/wXsSsihFG8bpHATu36NetXtKg/6ne+UaRQ6bpb/UDYJ8zYY6o9+rFx3Z1dx+UXG
sX9Q9RRdehH5N4Ov4MdPS3NKAh9ZOqeEYLZ4vqGodcVdZ5vBfeaX7SUXc7fr/RZxuDKoQOhIEmd2
jl5deJwmB9V/9G3mGpZG22V8ZzAnb+XYP+q49W8XI5i/m7Iv+rX4g8d1wDW+KcbOeE4Sx30D083S
kzNgYd+Lg29dtDWs/yWKcFz6Fb2YSt6lzFBZligSyv1iFpsscvyD1yGScU+MKRUBgQFpVSRVSOGA
/54DANqbqXy3+7a6GLFyPviI0RthTvJ27AKbZXC2HsATmCHF5DiKnRa2mhSHpcM9P6t0i7PUutA1
kZ1iC2p1k6jqoYot+eL53bCbPAMZt66cg+FmCInwV3a4Ri2AfGm7NSqpga2a7aPnxPbXLmmKbiM6
vWz7cQg+CAdTgCKjsTeTBktblCU250VtP+RRTdujNUzBYxEr7wCYowpHU976UTPytpe2iZMBidR2
p3NAZmRHor/+TuzP6mgjQAqOuto7MnzSYVu0c6iiuX3QS6Ef8lnXR/ji1nGSCAB4x4xwHJdgOUSi
8T6yF7CeJxlkNBQQh/vhl0b/Vla+s49y/cmpC29nZMGjxByZ8fuZHfsO2peOFktevMm6jAIH3Rgn
V1ktCFtk04iHdr18TXVTUvyWRuPZ6qetU/F4m5GRuDVtjjRZ7jxE7E33IuVh3VOjmjFZbrxsK+uF
/QduhP5Oxn3Nwbd5VWZT3g+YNjQuKdM+8LxT+wHGPKd0jkZGKryjVRX+vSe8iaeCl76xQXNRfDME
7XqOjr3OIqbIeWBtPNGI/OQUsQi5s0EvVhqfQINx2YF8V7F9HVqYkBy3ntyGQNC4yPHkmjPESJo6
+ZyAguHmCDykzSVBgcytQ26yrGB+YTM9sVPFWWqZ44fBLOIXM6+KF9tiD2hjGLBDRk31vc674GbJ
XXYrsROdyMrgIyEsI/E6VDzBkIyjE1B11BqAldk567BYME4Tac8WM6iOnP3i9rukn6oNIF3CK8Iq
IGvCDAMF91PnN2fcjDXxzVZeEEkxeNUIsZjeYJ7H9XRO1LjsYjb+nxZU7sx2n2OXZo7eSu+gNwl+
S/tc5p74nIJ5QecoirCOsDNsvBJ+2DJYp9nw1GYYE7ldM9w7LZf3JpmRLoxHXyPoBSRctgQWqdyt
mc5UnRoPpjQokMFSO3FEuEkLgec4i194W/A809sQclLtt7Jgc2MUKfW/qby0jv0mWoaS09D1VCHn
xTbPfbTAsuDClCOzgBJ5AH+U3sBkUGem1jgXe39P4mc+M3S4T2bbepUNUNDQn4htma5q9gKaXbgY
E7zivJfbpZo5g9slWDmMikuaybfZsCaER0wJZeAfgsjx7ic3yUPtKogW3H7vRuvtICRHzyWG9aOm
m+mMgG1ekrJIt0M82uHiNzzmyPDjUPWAW7bdEsIucnD+9eNGV118pyAV7wkCzfeOyS+X+cUuXbqS
c4JuOsRAXBZ/8I/9YxAej9iaZZbkBG3o5D7nw18PhkmEfJD2fnrKSqIelM97jCcWn1XaoZ3+g22q
+qtmL6V4ZFNL+/c//NdM5M8f7pqWtdLvpHulwP/xVIqTi0nIotOTmKrm65I1tPOmRUIVT5A//f2P
+hMmav09CTHz3/X0S7r2T79nihPKBYPNj9JWrXZ8Rmaou3Ncff/7n/OXEpT1B4E7Cjj0m75w3T9h
DPJqxnKde/GpJ5K+T/xmjUPRNF+otHuom5zY60DyloyMXb7rtaOEVYXyZyNK1sM1czW1+/uX9Cvr
YL3Kq9POFnQxrGxI709n/97s/KTjlAEfRi0Xs2zmg8wYM27sIiA0b8ZJ85WaKt5n0UQ/Kyf+x8n5
T/oRt/Pfsjrg4XTJf4XvTVWk6lc7588v/V1C8pzfsGS6BG9d3kaLaoP/lpB8+zdprQ5Pstag5GzJ
G/8vJcn9jWEr8V4oi9Liy/iqfylL8jf+VeJC+Dwdk14E+Z8oS95fGighdpBiCPhEwQ0xScn/uoB4
+cRxo2gzms/XWIoI1gP40sakBKyhoZ2tG7RZ4Sb0Ema2aMqUT1u0YLOBbQEPWyM66V4uU5nvKqeK
66NRVAIPg4YSbxL3JdZWpvAh6MC2T6yRlKs5JN86mzkLu1X498xm5eknJGCkCAkj/GovLxlu3YLl
r97IQNGmaC5ErzAw4dwelfBvRWLZ74gHePvpZlRhpYiMbHoqY/XBgg3SUBtvrF9ypSzlWTo/WHUX
vPYALtGC9Zo5xKg3PV0d82UqpqcG1f+0RmWIM+jJg31kqbxCrmoqHxneIx3pmwRuSAfSWrVG7IS6
YsNtwkH0dCGE5WtL3EZjZmM3bcXA4QTpIzRGIPwriamqjP4oh0S+LCPhSyXXHJ40yYmhDuPet9Y2
CFaV6PUnmh1WAEERoqD4FnWwtN+yJuUK/MSNrxlAGa0c/kmuwTx7EnAG1tDvHPN1mz7mBTiCpMZm
XKOeBGPXtGLCU7OXVPtu3GDit7ZXqJ2fS3hjmcnvTtMUUdSePSuBG4bSCnDxncyN7JadDFGTMcXc
EKXDSVYwt6hk4Gt+omqZP2H9L6eS8wX3NVf45xuK3RwkWbxGlqx+fYeHGf4Eb2nbfiJXSI5wvPI/
Jgha5ZajUp4+GqXFr1Ax7wDHNCT86bcFCSWn6MlQjeClGT5e+VUjsHsn9AxKFw41TC6cM3mZmB8b
twXCBIvGYAo7Lj+SaI1Km4MKXudifOqW1tnP6EI2+SiCcYvVZo/ok4HNmYpYB5YS0pI2N+CqN3LX
ltzoOaaEaI8ayXdaIos/PcJ/xLHwMbxe42XJtcjB6wbuBnbavLOB7IjZXNsbAAQRfgTuTaCNsxU3
n0FJ7zYaLD56ULy6bzyZCHGzN4cVj0Y1br1g4g2uNJZsTAbE3gjFk4Q5K0ZjKaEcxnm7gVsUcAAf
y9tKB659vBbAGtlAomUeJa87XXpyLeWaM5OESchUjiV3TCR6oByTzY9UnEdB1673yRwAtunXt8iX
jJ1Kh2OwL1q+2TX6BXgaCP0axZoHIp/aFvqN6V70er2FU4O0y5zDNKjWD/s1qBq5AyWZeFj68EpF
vHIlSyowb+wEvtZ+pVkjxq1pyI64lQx14XPDXENVhXLXO+CaMl5zJjgkuHhXTAraqzzRh1T/5DDW
joYbQ3ZZPNtjRdIREBuiVUsdIAlFKh8L+j04wK9Z+cXySe8kzjhsrvlGz4Se9rMDozbXUhSfkDpH
4zUaT8SC6xOtIeLBIvQzw46zNjA6JZx0wjfjmnNeaiwim+4Kha6wTeLtQe/ACOC1iXxAu4WQZjTt
zHoaL8HWBC15hFlmIjZnwa1Dw8xWjglWVpo/+X3l1MTjfqFZN9nhK+QTZjUlLwhVmVCYVY3J09xO
+hJnoHjTmYZaOfNZztccEBF84qgl7WBsEThvnvKc5FLWcTo0VzpGRwqHK4gN+Elzo2PMRrN7y03S
m4Fo40PUJfRpSO55msloVfCTrFk+tMAo7ePUs0TKhV94yte+ViOweKMKbGbPkclQ8RxXHl5yqUry
V2WUMVZeaRe9bZGJwineHIs1Ltmm4JJ3Ar6tDCPf5gYHscjb2rRkYU2w3tgBFJE8uPCUVDiobtu8
wai3KRH8OGi2HbTxFWo+Ili46OskfdK1uqIsBa8nKymU3A3BeufgS6nms501fHsrjtpvcU6mMU0c
7m4ko2dqxYJXnDoiu8G2TDZKeHBPrve8TcDuylbiVRIo4s/ecxFd1+S3A3OG3/MaXR9GUXePAxOa
CcWiZX1rVgJMkcj1fgzmNdlck/9FXuWN/Lmk0VdDpEp7K//GifymP2V+W1MBh4jY7LQwxIPt8ukq
CnJ3YT9yeSW1FNdPXDn49uuougmZu3aaZH9dWaGvgxYcIVe8ihRzwusYU2zw0bkWshT2ukqJAR6u
nZCeClZee9ZT9SyS3qKhQn1TyRScGq3XhwECBQ9nxinIIhz77sZljTIX7B/60K98Ta1hwgQgubfm
ZD6y/MiS5GTMfDfZxDiaBOHzJbgpVduhhXjRRG6tTYPiccmK72ByCo9Yc2fEr9egveqckrdImXxq
8p6AFkhMaiuxd6V09Y6Wk4WybtxvlSpfyaw25yCaesJ5sz9O7ENk82zZPrL6+iDC+ls8wzPROER7
/0Eoz4z47A4SMRlDPt7r7s4xKYhhPhmThoiTl9SrHYQzFX2uOwuwKYSLFjpI2HReCLqJz8CmL0Vp
jMeum09t0msMxEFTRmurTxUGQfdR1T1un7beG64XPGh7wM2N69mCXPNxdgttrOUmTIFOQlQlq+pa
Xmu7ZNKk2VvUfmvwlK614PUm2gbOo7azUFdWeRSijqFN2Bo/s53Lfa6sgXEz0zazxxvgEHjB0OiN
5CctpTE4zC5eqGPA7qYJY+bcE5c/CahotJd7f+q8c0si/5F+lvqYTgbWuXIUL7YYkNg4Sd+nS+6f
PSvi7hUU3LiJX+1iP9PU7OoJ1nPu9TfYycyLRwqbNj/Dmd5pacteZq98gY5YF7dF3dqPdY57nRTi
6If20gR7f5ADxZ9N8CXxEVHbEfFm4Sbb1Zh58eTMDUbdLDiaQz1sZ1hDu9KniDi07WztKW6zi98k
8Ee4Xu43OI1qv9DHx3M8NQEQjS/BGtLJGUAdvGj8TCczMJHM+4I6Mj8lzqyI9dbWXuYeVT6d0zy2
nJrY/ih350zl9JWg9zMUKuoex7a9+GmyPDKoc8LK68s9LSf2IQoG71YHqb2L6/a5Dno8P43LzmjX
lnV1gW7JEoVljnatRO9i9g3nniz82Wobg6lp1Z7yoLdvK4lcyUVTuyGvnQ/4dSv8AbW/M7CY4nZx
DVIOZf5g1xmlKv7ZWHJxz0NgZsuHWQTAqXsq8Hc+xjjYpJLqaBltc/DXJ4ScCTtMMbkARsUoNTBK
3tqIgV2mm+CyZM5jn5JoYBZnPtEY7d9Cy+lerMkybudSF/hB6WBFI2Pv+qUbioB9iWUt525SNcpJ
V33KVomDWQb96NzfVv5sNZF/xLds3JkMQkOevB7qrk3rPE5Een7KE4Zo793Iy0+TUeeMFnD9hkPT
tHuDwA4ZMW80cUd3/cGMoN04fl6HLP7xdkHTIw6UdKdBOd80mM6dxSw0FNos1tVKnOaske9Rg39j
G1Xt9IkCHgoojIadYGqq7UwVLJQFtDCS3DBG4qgpd2klaF5PLe9otpM8YMKft601E14Y8V3fJr3h
iY2W1Ej3LCR+w7XrHPMJ53MhEPeKZmYvjisse0ojQW5fZKVdHL2lHeJvLP7xPsmsegsSXOMaHfCC
xgk5a+buMjp0tD+zMDWpe/QZj70aeWtBqHGBy+C1FckWRxAnkKTeeW5TXdKWz0Uqu/EV52pxWpgu
b/AX5/tl6ZYdEy/+mnkpAejCfBnjyecWh3lrG+fUWTd+LKS0w3wlGBivzJS7ZOjaj2toBBCZf3Fz
RaSA3cCHsrfMTwQM3GaDJTrqznkNquhj6+reJI9LoOls1GKxCJvILNjDkiTuvMuEwc4Jn6SM7qOO
GjcS7RXHENLM/ltUF9BToiwbgdsY48xgb4MhapEHD2DF4sAhIaNFVbZhjjHOfbOXb35S8tRdk1ku
Pm5fxnsahp3ypjYb/vecWTlCh1N2PnePRVze6dmDJte2BTW2bETcwebZlNa6mM+mWKanK66FvSjV
WDUWBOZm7M/+Q2EGRhoHe4sDtLXys/4kFfVJVKS6SzNYM9jYtmVVyenjYi99+8mGPFVj0g7YjVTK
oVJjQ7jkn8h+fxWr4M2BhOIMTy00r+JP9K4xcUW1WF18dEAyrdSjNk63fSAi604gVMZsNiN9SGWa
xCTxokXtNCG8u1h14hkiA9yNKmdX+R9fljUljpHGRdf4i16lZB9VSWbHx5+ow4mn/24tkgWTuYbN
u9Ri59OXUJq3xhDrn9njn0ahfyOI/olgh1zG9ZA+lZA+mE8uzp/iqQoQGGOmhWsyFxyFMrwwDDXb
2i8z3pBkdkinSEiQz7kXGSexbr9/VjEO2COse9udhxw0Nvjc5NitJ2hdxyr7caXljGolDfz95fo3
b6KDtOd45HZNk6nGn/S9IYhTQxp+QRRmIAcWzFPfEiXM17A/RbQAsXVJ/HBq63dM//NT3aFVXKsE
02pqnkpV/wMmU6yazx8SvlxCqP/Sxmxke0R8r6/4D24jw6mNpWffgCUVtNLmyv+7EmxaJB687sDK
kRQscFGolvKkVzKCGkkEHgTTBYKrrV7PYFzZv79U8t+9MBfiFrKscM1r4ecfBWdvMBlFNXVy1G7M
DjWuOHsxlRzHxpvYFclWfdBYVO0T7ClWjAmCVH4ebGt46u0Bc1IyjMGrac6clrF3cH4WHcfYa1tR
bC9s39OYJuIiWjGkzar1qMDkk23gaWRrCvcCxyrC4Lefh9K0pEevX1YVQM0agkuU4r0aMuAR6z7u
/QqZVJCX8nxD5oQT0N9fDutXnul6q7se5F7ydZjU3L/ULyXCAN03eMZBJg5roFUtsLf9fj3qXNEw
V1gWEbvB+KCsBfFkKhNe1oy968MUuFytWK51Gs5irMVfNv/IxeLPCZ9yTOKVI6W09PpmY06eqFjr
Qd1XMQoYsCliZzsYos3xZ50eaHDEGzefB+4QDgTfrr/s/yjR/6REC8+HKPs3TIFKde9/kqB/fs3v
EjQWxt9MS7pIxh5a86oY/8vFuNKkTdDQJv25wmT6x9rzf4kCEE74vygcIeLDbOm/JWgb4Xr9FHr0
i8HSpdDsP5GgEa9/XW5o2zFdgWouJfVoPkr4rxK0xultRdGc3HskJgTm35LNNSUbTujU3E9HjypQ
hXU7Tjg3pRLVwyqAGmFO/dZGZFnx8ZWWDun2rKdTstS4tjGAuF8Xtgq7UqW+vbFLPd9W5DSKj+li
17dVu5jfMhBlwUYAAO43LDbevCVpN8hDCsPjhbSzRyq/DobhTKyqGS8Ns8JdAtEfHxnJApLsbn7R
DKxC0UfdBu/8rdnPOt002o8xNKvF2tZz83noLeoayQCc7GHCmDRnvvjOAoydeKaFdB/4jI52eCAx
qdtukl4KOiFO2C28o9H0zWmoygwzcKomNAbjYHFY2VZW8HFU7GETo+iIIMXV+qrIGX6cnFaHSG1k
IPnEJvBsmuMa9hOCsADV19u+KjLsRp5sHBwNiqEV4/amZXwa4W7e8M5zlc2lFw88qB2Uk6V9aPWY
uTcjmN2vXJH5Jm+DLGqeF1cvp66xW8O+8RqIULusYQNtj+6kD43PUrzjeDFeqswu0nWnjPFDmGpP
VLUcRDjaSdLJY4bXhnYVdDY99N4NNkhK/5ZQwP+xsEImeQ82bxPEDb2DJ1ES2x1wnwQZgW0yP1TY
XIsfPE9vtcV8eWDo8tSitD0QtDKmb4HydPYjIG/3Y45MvDd3lmqdUnxALhB7t0vXhg66IbxPeiwI
CwIYHG5HZtNnl+AnF6rJo4SEUZ+dUlIocgdR75FzPIxXVAqCdPl4384ET9cWem5LYjjbmTWTvl0h
zn6Wc4KOzWW/pGl+yCvITCnPig4KXsopobC2aYAzJSzqLj77fufZoS252hBV/eiIXxH/fiFn51RO
ZrPH7NG+V5YuvlpdLSSj5tYlNVOvNkc/8gmLdZyLNqoNxLnl9LCxZVwwWSekeLRV/5l92QAIsrKd
B4Mr6DAl1/HnuLFNaEJ2uQeZYRwGaYNc4MddMJnqg1jE9KgQc9fUlZ/dQxH1MKz7Y7/JLTO/WdPO
I9uBltxS7qrTMJrOXdpFGXmvrrBvKSFZzgqzB1Z9k1Nyn7zzGiE5mMR3UWHu3KTF/tHb7i2nRVqA
pzz6zN4+2NP0OxwI0Ng7ANbqjDSnXyhHAcnnOY/rnX2P3dbceqZkf1QLzriEEBL25KEvtYOxi4wR
V0CbPyoxm/eVk8efYp1SK1nbNJEOeXFsC+IBc+rGhywb8gO1dNGGADH4pJHiF+02wYeY8cLGpQd7
BaMyJjDvlcyAXxBrvWX37DDzro1jBrb2o1OjzKKSTCMhZ2m9lQ6qLJa1pVpHMKZ8ci0bti3wwR+G
x5kn7Lga+xWaeOq74it43gA6CAbTrdHPdbDJB9f+oOWIEkKMu/pq+3P8TEwyNrFxN84Xcn/pQQG1
4Hto44Q7lOJUqZER+6Hg8E0ceJ3vhX6WZTu6cJnUqdg/Tg6k21Erkl+9S0AIzUlwo/ddeiOCpH/G
7UQGg+vz3E71I7c1UVlrvoUsSnt4HgVHw0u0j02j9s5+Y9BCGtiF/21yVfIQFH56BKiqvnEOD7aF
SZvwRlMr4e7myua0b4pT5GZPHefQ0ywJSefc3R+EUekS+WW2MLLJKBw7UidmRmn65MCh8IAU32XU
gm2w+snPVREzIeS8vp1GYWdbeiGdNwca9VYKvTxVE5ld22vGj8QPcULIrLpYhc5hV3rTV2NSpOEt
2f2IibRhYamXXVUk7WHioPfJAvtwv4g0uB8mf3mYlVPtVybcg0WE6SYyRvMDrqMlx9rY5PW+qtp4
11a1+U51SrO1p756ygCPdwxeEkAxWW9sbKw5P8g1mUc1KO9NWt1ibBdurd3CkhMm3Ty4G5RIuJYV
K78/Esb0/MG9WPUSg601JH4jYb3QyaVv/NFJzlXQ6IdaEG1iIjNwZYNk/o640H1wYAFkYW1FybY1
Z0SdRJD0RAViPiRw+izNPPehbdXfyxJWA8aNANyZVV2AJ2Shgc56Szf1+Fh4xg4LY3CpB8tBRZ/T
JDpJ18gviSnqrbDq7HPRDswTmUJePO3PH8xRtLg03SR4sgPYXYOPb7SaohRfYGSP4ZCk5n0z6Pxj
iYPwY+yr5oHgWwTIOEpv+omq3ATf/Ito7HmXmFV2mAnC7CLmPVheFTXDyPGkOicMWd1JFcsAYcLr
X2wm7DMaaau2BvbE0HXsagfT2Xyo8eLLnedH1VmNBkni8v+wdx5bchtpt32Vf905tGADwOBOAKSt
yvKOnGAVHbwL+Hj6f4MSb0vs21JrrokmVFYWk4mIz5yzTzGvV04OpjzMJNNHr7EtPsdhfrMXHGzO
BF4DnAQaMggR6mxkhvhs8vO1sInr7I68yhlfkO6/rsqB6WArLnqvBsMegHdkGJMV4trFc/IUu5NM
Ao21XAEVxMvsiFn19dg1co+Qnb35P8Xxf2XzIdTtT4vjm6+f5Htf/FGg8euLfquOfecXhgS2/V3N
pFPo8vN+BKpshbNDzSyYZnwHZ/2/4tgiVIWBCwkguHy8743oD9yW/neKYVAuPxXDCG2pNW0UGRTl
Dr/YH4vh0ho1FpDpdG2hgJjSiyok+pCCfUGXr/U1KfD2ivqdENAU0ShG5KDIivnJ8aQ49WqIH8vK
i1VQ8+tfpJGLW1P24nohiwhAEoFiBCOVlFMmrNU9sV7jm91X1Y30XCbOk+mPe3/wshsgw3BhIA7h
rZ+UyUIq7UNgJtbNkFROSLJTt9cnr7orCr2+G+Z5fGCYju+S1UvxArxpPtsaCKZgkaJ+0ztm9aOe
auDQvcZ/KFOvepDmgNGiUKfeMxb81m5yJzpHPehGKR9QSsYMG/n1oZYuO8DoTCYRQOAStsBMCmPZ
2amNmi7D/PE0wkJ5d92KnUbfxOi/lVjuOm7xO+GK9LWrinENOVDayEomc++nLtWf06UPziLy3aTb
E8+qXi/XLF255bv+Gc0fo24KUIgrNhVlqFuteqqHsQh1Y/lULAtOemsqOAS0Kbvuspo9Rd06/ces
VpQA2xL5uaQhvvHmKd1rQ6rOskJzFqTU/FE5ee6WLAVwIWcxd2f6CHC0MrnFz5vvgZcVMLpYe/UQ
4o/63FBOpPV4XWtGBjCmEl4wEHL/yMk4Iknwi3BAuHzLwLo/rsjjLm6nz9cciOuROYr1jierOYPU
GB5hrZcLx6BW7GqzhdsiU8heFUfShVQqfd8ZrhbBMa7vNdQMj0DQhw/MrcpvQK31JxM0Mh3+Ut9W
vaPdWJlLSLg+vPFZtWuIPM3nyPWqN0tm094A2x/VnNW4mQriEHVHAxMmly8dO5ZbpNQkwy3DEvrW
lHUB+pwEXT1GoM8gpkYZdtIA6aMpq0ZhCplhZ1Nd3Nf9pBcsbrqBfN0KRYPeYGYmjRNtBMki5uRd
fY+GBpXX3tjSSMKx1nGzmmoM0z5Z9ouhoWmaKH6vW0VeWZm0HlsnwVqyTvI7vUUWmxWJui1QeLew
+GPtM258rwripDf8oJsF2B8EiuNVnQmX5j5Nzxl9ZcBkMI8AhTpvGOFRnyz5ci38Qt+ldj9eGJew
i2vabrqXWqI+dCXNCsLYdrlq4dI/Qel3bj1cZ7RNyWGa3Pou0/vhAeuHuSsca0DUPSkcqwYrzcCB
i6SCdIAlJvrBLVio1USIQD3mks7zGBeMIU/OyuXMMtdAwUsFQJeLpLt64RhpqWswEtVJp++msXJ2
mday00sNdL14itqQcsvbIQHubgHqJ7cytc1IdFDuy6xEpMyzvbz2ceqikfbG9VGIwkrCti61ncqN
9Eh9WZ1HNWH7qthOxuGkdc60rzFl3eYxCix2YHVR3WioyF9cA7w7FtombkO762JOkgydvaqaL2yc
9a1GrZaLpdyKW75wsiLK10l7SaaeWV1OzHTMyCBZiH818iYkhZBN34LpFjASO8R7FiTGq+zjegwT
+oG225eicfTlYiDBW3DnWUmFwHNPZZJUfpjMq/AYWOtjrz/G2LVX8Zy4FcuZwUrHCYYYic/1WbUm
4LlwYPO2tJE9mcX8KPMl8T7bCf1iDSKw1GfnuSI/rXN3XgtXY6+N45B/WRlzGAX+PENKLi4mP/8M
yf5qSGZhv/yzIdnN1+n9yx+rgF9f8mNGZnDVEyhjketLyLH9O+omOuB/DcVM7n3XInub1T2BqAbF
wg9dpsMfkUDAF5Ix2veS4Ie9+betBc7o/7zFMH8adTMRA00oTJS/li/Qnf8keE4He5lq2VoXN+7d
lxWUOd2SgUDIUaUerWnVdbjxmzOy7M4IGqODiqSANZH5WR5Gs++unRhxwZuTquKmcUuZXnWAp8Aa
th3HxkiR/WJN9vQGs1pGQ7JynrTkTYf+5HEdtgOJLyjk6+kwzqvxwA4eJeYUT7es81mvb5B++n8l
XbCXOFv2GbuJoytztIWymEY4/+twYILcNkGbcqGFSUJ8YqSt0LTtdXXFPl1w3x4RYqsxWopc/5SP
+F0CmB3Flw7jyW2WOFOFAbFabmN2vCASoGrqUdVWeFRz8FbuqVmlzWjFGBk48azyp1YPlOpMKPqK
1dXp1lOi1YC8qmpdsA7zCyI6i5UGvKwjy+IeuWhz79t58qDyYrrtEHu0OeyLaE4rivu4b6ZDznrh
WPkli5bcbtgsZdxbd1Q3BR0H+O2hvViF+Ty07eCqFj+u3gzdMTacbDxUsQmp5YAgv2CnKUlQ16Ml
r2Sth8COlxvLVVVthLSA2snujWakWU46OGQ5kuG6LnaZh2CSw7ZlPG89TORrBJJZKiYJJ4un5aZA
MeTHOwoW6eNBgFq059hjGThuC54E8F2as6Q1Vm1PV270c+j0g8XUjxGBO6B00aY04h4QbsNWfDbi
K1OCK4k6u5+2L46rCLIhBnWvLfmMPaUSczmdh2EcW/3GWKt8sCCP9j0KyyooZnPujbeEgaapPnC4
rrX8MsyoMoEhFEqV8f0/B95/1fhYBCT/+YE3/8/xHQ1nmkksEL9CE05f/u//MX995Q95uv4LQneK
QE48kxP0t87HNX9xNrk6fgPgR56/HYc/9gL0SxxOGP1ZDdI2bdP8H62P+YvArIDp22Kf6bF9/Tut
0Nbo/H4JidOBH8TIaztSSc77absOz2TBFc/Xr9gG45ZiZGWK5OV3H8r/Z1vMX/Hf38TnyHcc/p7C
/2n3OjST1pKaoI6YJ7tgcXsVpe7khhiHh92fvxVXw7+9FTpvSkNbR4b/cxpdU1GC5YmljsSADEFW
kkJkmtByjG3wVZJ7fqygcB0W5dgB1MPmL97+3z5OGC6O7cGkMAz+0X6+T6BKes4sTAyE9fxkVu6r
h8vxz/+G25X0h3+x7S0ctkw+ratnip8271Jq64jAtDuiOX9aHOuFKXQTjibwWl11X//8zYgT/Pe3
s/Ho0LKjfmCJxRfx98tgK0HdszD7PLLK7c6Y9I02xFlenQuH6rOE1Qpuv4PpnHSDzhAQSlXQlT6C
HNJ9uPNoFRlsmQlVfZqzRABi56NOaiYfhlBZJk1AgZnXgdkZ7TZt9ANJF31CjWt9MvP5QAE64NP1
2JDLQTdfQCIRw0y0YhUBlrRu0m5kHpkWVjTq6/KysjG5ZtA8EwhBW8k0i7iMJ4HQ6TVb3SbwK4nB
PGmcW/K/igeBjCeYbCB0Y4KxjEwHI6A+jSOMxl3ADKHbT6NSJyroC8SmaW9V1TfbLR+azP7MguV+
kOj8Z9urzq2+fEzQlfIWudgxlAJ7DHQ7KlrVHZChYeeujcjp8/krU/fu5ObpbbvC9M58thy2WY07
WlBxs4BnxNMs4jN32ourGfE5T7MhZMy28UGnr8wH/aeFXO5oNfIcsEaXPA0CUPLo0Tf7U4KmLcH8
N8fTEZJDvMv1Jb2wjQnR0gR67IGGdiBwFDtGoMO61eKJD2Uih7KbQd1/6lyUBinFV4h+Gz2enudg
yFuDRU69SCme7drVXtNiIsKpgSO980iJf2qMgo2RzMYjVSQjAykJLTfJTr6Kq05emlJ3dmbdFXsM
iHxFqi6/65pmDXOMJjtkpCYRlqX+glbGgzfJpkpLM3P8MGY6jORQX41rTbnJU5YySEayagQxquso
7YDzoy43/JPSZHwdx6m8bxVDz0r21zEE7w/YY4cnGwDjEdaRcTEWSxyrmu8CxKBsPw71cqgr60PK
qJ91YwYoL3eJFLCR0t7rIskPmtXKC3l7zd2IlM3sx/UCE6NFRNeW+l7OuGsa4dBYw2JgnLE42UH6
9niFlbcIYpWKu8zt93FsNfS3A+I330hw4RcpQFvndZmSs13FW50537dr8cwOjUHJRHSMDd3xCp9k
EWREWgXTmMz3WjwbB9PK9KOht+VxhZ53ctq+u1obHUW9njjNbbVyb/CNZulMLGCi3+NfWd973MjE
HGmMt5JcuxoSYR6sBQGiKOkTkXOj+cZX7Uad3vFuSWEhm/TBVYDSXCBgI3w9L5oXf/CKoUZQnviH
JI7nq4W1R+g2I0Nb5F8HZgcxz36lBaatMyWKR0YhTsEAXJTzWZmpcb0gK9rHufBfGhCUDEqyOhJu
+m7F1qtvKFjQw6A/ZMuqH83J+ggA/RrlTvKIQs1G3cgnDcvvPNgNFvS4kIGyoRXH81REnWekeKby
i9Z3QPm6uIxIjv+SJR608JRkycCLk+kUawkLIk2/h2G4H5YmOeZkpASN384HVfBjk1h0z9LQ3Irj
adaitpPNfsTf/t5PJQzbtBW7ftl3bWI9OQT5kMFYgGWp3am/G7XWeufc9k5IVyyYlymzlW3AkKbA
ywJiaNVNXBYDuIy4XZ8bwyuvOZDUyVh86mLT+SCbGU64TzbSzFSdOJYYnJmeXjPMP6RcALDJWVgG
SYJMqqyM+qavvFM5mc+bIycgwwdKHX5mW3psQNg4R3GheZckLr7GCzp31fU7d8TYNep2Sz9gTbct
80k/QEHHTmxYxW22MlfxhVGeRGWSzeIxD2hmNb81jAZZ/qHLDnQ88GTFCB4gOIjLtv3Vyldj7nQG
88q+t1QucCajNTDKKieIxykRJ5bpsBMYxnlOxPKFhkG7JXWN0X5fhwV29hcndcAC++AOmE6VW+7B
YtMRcHqUZHodRuXa16WVzR32MTUxI/O0I5ZOEXad+9k1LIapmwIu6mInB+LmuU9lvxgHgu2rnTTt
FSTlmh3NwgZ5J/z0CJ4HF80yOkdncJxbkRnFMdWS5KPn7KokWw/lmvLxT+nybHByRaCoPEaNa/lk
eTjicQ8ifNOGwny0O7ETc1W9DgCXPi6TSG+EFOq1r62oAYmHnreV8mY02gGOa843j3CBo10A5yMX
QYu4PL/VRW+yGpWE7mCjOHE/zqcptzgzOoAN4grAGw0YGTv9+Gtd8c9U4y+mGpalbzX5f5b+PH3d
4kT6r5RO/yrwf3vVbwW+B6dskxdu/lKSP34U+L7O1oOSdzN9uqyuPYqnf3lPUddRb1Nc2Yj/tkrx
x4zD/oWYNGbOpKU5nuWj1PlppvFnMw60hD9XcKbPk4qjG/WPTpn9U4nvQhnS0tmpTxqTdKM9wIFP
8mnHkhViDznNngFk1TXn62ETaVd9t0asGHlUk9g9dpUNhtuJYUSTh2Lc9JvYe9lk32ITgCeJoK6A
hcyjIpY34PoMTFY4b+/+Jh83NyH56DtziJLS3iH/gBPUIje3cEA5WZ1E7Ca60Nhk6UiuR7xuOslX
+LSbgOD3fg/bD0dZ7aFqz9fmzcbhgx21r07jkuDOyMR+7F030odJD6c8S24xZ3vHes3KJzNl5B1M
vc2KwTJF85YaY3cwJ02dOcO59rgexaf4uxp/+a7Mr2SSXBq5Ds9FPnhsc5T+MM7SJAjRvZ9Gw7/A
myAPt+JwYJONNtwqKLHckfSDjHQuspzlAfdbfZwzoA2bgaBpG/cksfLuWequgRon47Z2/XNSFxA+
luKO+5Q1NB7HwFhnb1cmRH2Nm2lBbnKLubP1UGeCfu2jJjqNvdKOsaaMsw157Vz24NXpqABFaxSa
WxTZBYMcbgnYnZu4ax6fkMEg6kcXe53ElXMgAr3am53l8FN7dd9OZn9xMy1GyG4+ic2ksRYjV9uc
AyN1i/5eFTE/CHfNXozNEmktVg97M32MjKdwSH7Uq6w/GK1FCsKUUFCYZJpMXtbsGZCLL16GtOwy
4kC+JE5VBOV3v8myYD3xqnKKstTzjsji5b4TJgXtZlZBKIfodDOwYFjxP4GDmL9Ro/p7xfLIA6qB
Tpfnxr6317kvr9e8fU5HI38GVLG+awL7VFArR79oMH6vvC0Fq6l0LBeZj2ekpRIIxGa9YWLnnWNW
3rfWZswpcejgdMWro7EEPHqwpO4XYj7PXs39aFbSv7K7TCwBIyKAzpmhVe5x1MYM0CS4eaRTo41L
CF0VMFGcQ/l3D5FapLVPN2OR+d1jBH+pOmKZysNa+XiQEKoALSfeqsKYCCMkwkLpRr1RZcFiqorM
VeeIOBm0MumsFynM96bs3PiabI0lvWqN8lVk0n3AjnyINc/QSA0Z7dg8lIOFi4iLcK79z8rGurhL
4lXdqmlBZzaaXvUZkVWsrpErBbU3jM9Ou1jbtC2V464s3Cc77vMdEEwsGWXtn+fGNQF5xj0VcAvs
E1OjVuVziDI2Oba2W8hnsyQ+EXCNXpAiHdWMutwzXYfXa0Sx5Ah6OCj53KupVXu0KbWQO/oU/YNK
u3kIdexbN7Cm6ZlBU5gdznJnNe7rxR/jL/kGI0d86weccIgtbM3e6WND0kfsFCylKsggvrSNgkIL
t0CgD37+CenQqh29eiKhz2lKuMo0dUigJkanqPgXMNoXojL9F2AoznvBHJpvCn1GcjLSQZ+CenM0
1EjFvqy2NRQHM16m9ghJ0K2jCTkOcQxGHPu72tmSx1WZoHdGPobZMVE0hUDp0Cl/j/zj7OMdweJT
/rGERJJPYZFbBPP6NeAmbzUbAK9jl1rDFUY4R48aRibILhYXl3Jai1uKiWXvbA5iXS8nTFEOn3Eo
8HY+lbNnXkmwNfI7CQfuduXPhw0Qeal9uzuRa8pzvzhx5BQQq0JzZFIKFiA9UK16hwYV0l1tltcq
IZIqkIbTsAbdura2dffNPJBdWdpAkYOaHOEuGuvRAPYnzG3Me3C0Ot+eVfayBjicncQxpe11REmP
btnmO2H2ygjB62no2+v6xk1R7niTK24G0U0fHFJ9gWFb/tWK1wEQPMQdzN/JYZAYx4FbjaUeVL1a
P3dr94k7St6gpgdFiakgzKB/E3Gpd/pjQsbMHswZpG+YQfe2TXqVnhFDWJKfctsMnrYvgbyep1qP
Pyv4EXdrbES9K5ITR2d8xGulv8HuySLKYO/DZFBsBUNstscc0/CVC0DvYjs4ibC6FVE7r/nH1LSM
M0q06YaQ0/2g1eR6DzqsXRZYzI1zlgC7fI3VnfBRhcFROvRl3T4rtxlOq5hGRPy1OjB6d1jLGvNG
UNemcC6RLuJOZ5aOEBOYvsURD6TCiVqJMXfm/dGU2w4E0gwTKAKku3ZNUP2obXcLsvcg+Avs4URN
+MCQfnI0KvvNQnHEXej47fvkmcPFcJXxFcVss3cGZe1QrBpH0XfWK6qtdmf6ULFbutA9+ZLtTtZg
zgp97l5GnsMLwnd5hzHXv/bYKYYqrfPrIl2gAljpdFPQyISOWYojyqGPnWdn1ysC1FdiQXSQ6QZo
iLwXVALVRpnz6EibyiJAeSETNcx48u+c3F1IeRHy3XNrph6iiCwy3u9lj4kQibEnTmSW+/cFbIUr
A+HnpxmORtAuZCMVNMGnVE9eY1kLuBEVDW/tujAXV2uXYaL2At3Q3pY61nc2eeYXJ8v0K0vrN3yo
TOjB6fUj20htghGM4VkzRyzGI7IjuA84kX1tZl41LcIPO6BZIfQMcoHqxGQ8U3km9FG9+BVGqv/K
Jl1HOQEqjDPnHbEHNQVWfODKes5JICURbzxVmM7cR9IvvYQrL6kQXD/1AoXzP0P8X8vxv6jveQ6N
vxzin7/K/uv6+wL/t5f9mOBbv/ho9F2f5eUPldKPKb7DFJ+BhWsycAazTfn/Y4hvoOBnweiZ27jW
ZfH5rxrf+4WvMKIn/uR7/S/+To3P5P+nGt/X+bo5nkF1j1WFdvePU1quS0ZYoyOPPjcTEcnSQrqR
NLK4SuGbXaEy7qbHxOnBAutZOgKCqYf7tNWm6lDA2S4gx09ExXBMwaSLR4tMJ/C+ZrtgHSRvK7uH
AKADfq+tIPGRPqpFm2+SwoBlRs5N/LSYtfNGW/9eGgwU+VFPE/3341A06r6X/lPTJjDxawb+QSPK
uMeqiKwIfbK6jCxda5IaPPTkAoDg0A54JQtEVTy2mflQ13Nx7nmMdk3lAQxteeEsEE5iG1xuKgLu
I3z8xkOsTI1EOc3/1puSoI4Wn+AcTBXgxmRiFwi4pYB/PBnDTs29Hyq7z4GA80EVCk6rdNNP/Ptn
oab1vHo2JqQd8Oq8A/N4vwnzajwpKPyha428sHfm3iTuZ2Pac+RW/iuOpC4J69LT39wKkrNoJ5+T
0IckqxOTSGY6JgNt5N0NcM0BQUXrvs8GP5yzxhqRmfiSIJOMUyqYexYYHAhUhWabaB/G0XIeuWTZ
74nRMq6l1/v6YXaMEgYILn/AaaPxJqttSF4sOj+trNLl1mtL7ZtKZz9crC4+c0inXzSGITctmozD
99+v334rvtmSICz+ezKB+NdBjSI8dAXI3L0ux/owEoVM1g11W9bwIfceoMtaTRvbGZ8hYyljFGkw
DkUxX1Nbk0Ybl0ahuFLAf+5ThzzrAyHdjBNzlsIE9DXFWdnNaZI2UzBy7xiFZIn51mroBvZGu3pE
1RQ2+yLa0zefrKRzPvZ9xLuTEtT3TrazXeIfUa6XL1Kzyse0letb16b9NeW6/5SrCZidZUoRMWi2
zrUzJldxZ6ev+dpSZ4CJuWIllYUeFFBYLwPT+Yk0qDBX6KccIDX1AVQujGGnQ96PP1dsuWfqg6rn
9eDZvU+GrGl9mwUBbGB/q6oJDPBMW1OZZ8Xez/UhvSnKhp9Fvni7F40wZxPPAYA+LmLZuDmu0aJ/
iCt/vWRqLkKLEVGkBj2+VKLKyJBMZu9gDL5B/G1qvZRM9w+Vt4DZ4eYjIWgZsso7FIbePw6N/eYM
JVEqjv7KvnvNQybom0Z+VJrCBF9eqiRWQ9iDYttnniLbz8XLA6sO+B9oEIIaRk+S0VE2d71Q1X2v
WVRZ6woxOLON85jUWHiIcdpVQPi3BKeBKsFWZ8iqtOYFfg9KF8d6XjAUBnAmgEjGUvCgLugX7B6f
Bj1wxpdqjot9PUzLzmwGm3F1nCu4G71GbpHVX0bEiLeIIosrhFbOHYp5c0dCCfei7vY6LMOqpB31
NJ8RoN9lYzQvuvs2KS27xIaRfF5lnnNpNCc6R7gP7YY5F5aYqbAwywZrbok61HnNu+p8Hnotl6Sf
JU3VPXY+oTa7eTJSfN8TEAutqNUzrFodsVWX3kwsAc5Kb5sXELzrwexc3dzB/SVOm0JCBym+Kuq+
qRwI6kjrfmeNNVTImYPCCMZy1qNJiPVqjlFCpIvqX33+/tYJlcSSn9qqcftIqESeRyCn7LcEyrNi
ZtIeVEwu+ft3Ixj61AX64datDGVppk8CWDxizRIfgSmr/GqiDl/xblMa6rlJzJgl2j4keng5UBTV
4bxW743Su53MVvPUMOu/adZRe4IQyeE/mqna+/OSk9pTl0MLiVFJWkI8Oi4mBua/HOYmpWsV9WKM
6ds4WbpiiL/5cMnOZcMTamJjIVdse4qwrTuPi+KMknPlRULTOVanLfgGnTs3jGxEfWCKI08o2kyb
x2E2HwxneyOcEUsEH5XfpMQmfJn1GRV6Omt+fcNtv94QNtSsNElq2IFHUxfpGc7V9xnfP+PQvy6X
tqX5fx6H3nyd/+fydck+Nz+VS9vLfgi99E26bQsHUoGOdfH3Qi/dR+7NJBIZLubG76i+HzNRlxdR
2/gey+qf6iVKKdSUSMQNJNsmg9a/Uy85P63pmYLy9g5LbfoUVAn2T+VSh1NOzfjNryWBIOu7jVOr
h/3hDowVYBhw2Fkze731mOFtrrRTAznMkSGyjPoINkc/0G6vXyS4XVSveuuEC2JJdbUw9PjK0sKN
EK0KqbpjzZYN8xiwPfhpj8AClDfC/xpNE/NTCZafJ3slP9ehCFF56t/qmTYwbGwYFFo8QgNpr49W
TShwKOZp0D+U1lxmDBJtWpNQpo1eV+fM0+Zw8Vw2brSTK4iTRAHKSK/FhObTe0xNV20RurrHKHxn
kHLDdh4Yc9U/9QyijZ3HtKDUX7POHdR4qFt6xCrs9Yr0acBfBTk4evc5ZcKwd7t2vaO9q+l91jnn
pWLV1Me2puW//PMA/neiI2SPf/oAfodiRu/Fzwnn1vcX/vYI+sAtebg2+74FP8PcRJS/dSzfrco2
TmUWH95PuiMeTpwYPB4QZ7ee4nd+ZOcXH0wBj6dugsGg1fk7j6Dt/lGps2lkNpguIgymzzjrf1bq
sEVre7G45rXCL5KoQ9Yn64DwwmTis/YXbbCh3lWIBIPJI5YjYPWiPgDyE8gSMuPYT612jXBw3K2d
Vu2TtWtYQqv+0iT1MZXWePa62Y2gt4qrZqy1x67Gsgu/ks13xsqjtSvxODGOfs49f6hhWrJwN9qu
Yd6E71DgbYUmpQym5SiRieOMrUPeoYLm98ZC5STHIksvwqrkmUqI26mL72fV3S59E224h80MbRy7
nnLTY8kRuqU4Gzar2LHwozTpvoyOAT0654KuJpmHjHfWCwESyW4mCQX4Ew8cN3hX9toOyouxB4jH
vGgD7zNvOCC3rF/9dcp3fbvVjaW9Iz7iVharvQMcQVaGOYBldCuoaE7LBrcSvH+FAZFPygZP5PnH
tR+zBwKcm6gyDAXP0aQZadbNtNhORzyut3L1dUYwhdohx6aMMX2QDnprYRxzLFCTWDZnZN1k4JT9
GTDUJTXA0IDIefD1at4NsXtgNst8eBNCkAIQrGhdqIITnbQvHSREzgI1XV9Iy6Buwca6wz84RAPe
xKhcxySUjibY+46fqh6Vz7IgsyES5aqlgAktfMuNcvdaRoHtqK6OYDETqcmiLugccfRj/zwwEAq9
wkQ5o2LtZbVgnUG3cjATYq20RvLLTJugThrh9WRSIz6RcopZxvCmyHXJj2B17JBOo4EwWnSbVBYA
/o6XHJZRYGLGxr3zjfxju7T2VUf2G3wzEh8dtkRjL2eCZpNDao0u21tGpyXC/SLvnppevHiLus7N
2Q0SzKd7rYawZegqPbht9a6c/GPeDfYhb2IJhHMG9s9u/dyZ/lcbgGQ0TL4T8Z3YNtuBmPlKeDK5
95scjUJCBQiHidj0ZIC8ZqjQ7hmiGoNz6szc+LjaDGQL2V8tWvFJrfayW1Kv3eUZt51Tw29Uirw5
HNOkUdZ5F7lJax9ThaHWJholBKTYRYUh37R+QIHlLnGEaZBEsGbtDigZ7F1DtNJe0HDvycd+lqgJ
L7WeVnvL+5T4vX5eErcLnVZoT6VtkLFN62hHbpllD9VENnnd00HkBSlGLZbtp23lExECVTwo5GlR
36sLTWW5x/E972g1xV7BYIochjO7eoEmP5iafpdx+SLULqod4I00JO/dJHnMQuHh5uJkQNQKkYRM
R+CxJJxM5lWv6WOkccs/A/XnU/SIQTUhrYUi8WfiZiHz604Dc8XJ9eeVmL5g0AzBk9up/ZC2buiP
uPoxrNaPBVHIkPpH/WwM/eyQeABtIJy1It2Jltx1dl8iJImwoHsA58+vOl67KNn4H7XruslILynE
DRy6TxkKAvxLgKmmDg/I6E1a5Co+z1b1ztEl9QdOg/5tiVMPh27jnDcTWZCL4ZHktxN4HnH2lAue
UjoPIs673QySjzzCpQvUXIrItom5Nzv/M67ohwwrP6DSu3Ikxl7PM+OwZtrXylbrvpR4uQf3Opv5
/3u3Psxi3VBpdb13E02GKK3aaI3RdKRswQPDzt67Butw4gG0RDt0dCfWHyyVNj3LOISG7q07k2Y+
ksRshHoi5GU13f1Yme9+B5TeYzlCKEvvPMZmmoSV6++2uEedRw37cPd16hGQu2qNyXXMUdiUIACw
5Rf7vDQnhsDwBNahQCPuV94xJSSyKc2PQvTXeWLnJ+bIL97cY3eGbRCWqyVOI8uCJ9+fXktE9hGL
j68iZSQ/xeju5oRdsjFeufYgb1rPPGcN0j6naUoQswILoLwr05iAHCv1QqIKvklJqG/mw9931Ngc
bBs7V4xLaMeai3Ul8bCsY5hEOxYe7xLpY2+lHwlR8p9WmwScsjaulEAdMplrtx88tqSLxzvWSj2h
Qs/ueuyvucEltGjxQpOIwIbYmHIvR8cJ9Mp53MC8kRi67Grt+lMi8f0A3GCfNJDIiP5Gj/A1iA9l
sbzN8Tiy0iKZdTQh/SZluh/NYT4s9aLtIdjCeasm/3Yopzs9cXHc2fb2ixPg3vVxODgMEar4oSF6
FktEtl+6jJEbWkRWaNrr6JNG2QGHsEAEcBaO48mblOSsySTGslgcOX+zM8HAyDw1TrnZAzE8Smxg
WOwhhCjL2SeQ7whbbK1wYXl9SNz8dZ4yB7Wf97QO/VVfdFtce/LN0lr3XNZlvFHvVGC3wtg7jUvy
h13pZ6/d9sBEM4NHaOK9hP4WEdmK8e1TCaJneLZhKaAkhP3X+fVxgfxOdsYy4KScXwaQUQSj52gN
8zLo+PZVHpHN0ifcwk2BrvKQoXt1euvYmU0GdMNtmYM9WyMoK9R76yp73E5O33B6F+gO2znDyGjG
zoNlM1GRHxpS2FV9ltbUu36YNx4tASPCMtNSAPytVFL+U17/V+sAiuT/Ze9MluTGriT6K/0DoGF4
mLYRiDkyMiPn5AZGJknM8wMegK/vg2RRYqlNbVX7WkkmiSUyGQHc69f9uM5Q+9/325fvnfyf56SN
kjL58vuK+8ev/HURcD+5GEQgoOH0Ni2xcOX/mK89HPoIux7IqI+Q0+8nAZIA1gIB8lzfWYLN7My/
bD/uJ+R7h+TTMn4zSfl/Z752PO4Of/aJW44LsmqxJS2stg+C2294sWgSKi/TKD50BTjRyittTris
nScLKHHAJRggS4aafN8Z2moqIjbRZKQpWjfUPotbDZRF2LvbFl36wcdagNsl958TfBk7VuTFgkm5
O8Y5LNJEByWn9yy2D104u+22T/uQM6AGowaXvZ0jbGe2Ewz+hO2lLsZ9E4ojrp5+wOMRteh6XvQE
sIPhcbB5OftOCi5RPRtdHjJxEhB8muXAKKPyaZsMmh5IkfbXSFXGUVYlehd+6GXe1PJhQew09zaW
hzO/BEhkq7vwTSrtmoR12gUxCZt9a4ETndVUrsbO0l/4eg2n1NKnRxyZ1pava7ykhekU8+flT87b
utuYhQMs0kixwrg2jIwYOe0him3mQ2us15w1EyApjXGCmfJUcQhdDuPDjSemrYcsuNbAKgQRzvcI
aqiQDxkRqDvCQvjRhaUTW3VwMMBB7fkT5542BzgffEKwAwYeOupXztTkAb9n7qGdhF9TcT00NYbd
cLRe+iyr99yEz66YzJ3Rx7e8fTk9mpMu8sDFfkqVMaV5ZR7N4iy1doDiW8L28UBCr8JC7rGK8BTs
pjRdAW8xNtpgMqqnk1UQPOK64yu7P8+euZep/pakJuk2/iybLJTPYclt3Vft08T6sfbp//u8qCdH
g8mIZc6LsR5g6mUGDSivie47AVM1GFxeoSQ7mwtFiAxYPkcLF4hJ5dxGfefcZRbOVY2gyFvYhuaV
BS/d2LjMzpShfJemFTGDTLNDqVkS3c0q7Y6jz1U1dWC2EnY/506GPdZwQjwLWng1LPmKu6pc20R5
DzEhXVquJW6K6+hHVfOF1av7zJW7/5Gkg3F1ito+pVFjPWSwmgIc0v3Z7mhaoz244Eem6qK96U39
sxopXqLeUNuYSv8uyuKzq1TFVmeXDdZNwTGGKe0WYDBFwEU7eW9ASPrHWaP4MR3CHKZOiM11Lvq+
AHbR2ynumIo8dk632ucYL4nOja1P6k2nNcz72UJ/wtJjbmwXG1WyhLURjGYmfmgc57ohUrQeucpd
h9q840j0Nnf+m06dbatb/qZ19aLe+06CaVm4cdPuKG8ydzpuuBcQ2Y+gLL/rZk9HOQE9jv8Eh/Z2
PgzebZyz5tJJkdBf75j7iGfOPf8EoMtWF2MMTE5Ef9Rh5OyO2dcR8bjuo06ZN53fzdHOC8eWoHhb
vxXkoPv7Fvcrv6Vui/U6vBv6soKwlNU302AN2G3xu/S6v8N6E4NWn4fmas7YlvZ9aJAfJg6dnjKL
YrtN0qEfr0a9sm86RqqNa1XxIYY6tWnq5Xbjalpg1I73QspjsldyPiFWaay3XbyjJA0nkGNqWzsE
7uzrk9qWC5krGvPslXANsLK0USdiEFtRkmdYChR6OhIEGb02ta+0PGTIdBnNlUQZ196Q4VXm5HRM
M2sOKuJ7u4EgwXowiuhGDTYo1j5dBjnSEAdbeu3NSIMfEPEg7vMT95goKHJSiHRWVd4GN0KxTesT
vaGvuI+coGo78zDO4byx+V+d6MiubozcahJc5Rrtf03VmHpgL8Vkh8zhBua4bXO1/NZ6xGqKYYgN
JIht6jPXUz1PeMZoyIQFnGVv9D1zqRldsiHCoNi+HT7jBk+BOfbxCFjRb7em7YAkn4dLPkfTjz7G
9BYPrsuBL+KUA5Gl341h9y7wzi92fgxSsUPkBUWnP4TFlK8r9tlzkvefebFwXmKq3Jcz1IrVwoKc
ufwqxU5VJPKdkgUr37iwJ85kI/ztEBkPket4e0srECV1tyZN46U7ADpcrWfqPahuWBm8YDckOyas
HxrbHfnPgz65Bi2VhC0cxbLruJ5+ciRAZERpD0yMblL9bPhot26yGc38PnRmPOJd5O5U7ZMaCNvk
ByJxv3CUYdyRURdrrsN54Ftmc2h8A0BCGmVNoC8GOqJYWjWawI75it7EdZTQyYdrMQNPvkaa9VlV
E+M4ySbcqr45jUXRsKmO3Te7asd1VNRwf/O8PkvLovyiF/GhnTFB+rI4RHb7rfFJLvSZ+loUrOS6
MRmbvud1Y7TxwWu7aN+r3AqK0LsM9LxKrOcXq0B48frBviqRFNRid5doSu97vdOuKk7vRn6ux3DE
dNnq+SVyi3k7OhmEhpFoMO3yQ+cgr3Rglyg+gPM0sMK1YpyewKROK9Xzc71v+iRyjhC2JtidYL8r
zoPg8FZmMrLPAbmYonhFXwTXNKf0ZnANoV/PDwXwKu2VS/o40WvrenOQ2B0YEAK4JJ5pf80RFFzJ
yWcPv+HBdluH/vJhZpTpMLNdBpQIPla2Ya1MUigV7p62+D5VZHDoiEeNM7lXx0FNtcKLVffjS1Hp
49Glq/bUowfumknDeshwP+IWmrLhSCpK8ejPKUkmsiGJ1+gzijlPTC/TnC9ABVMSbX16HHSfG5Zt
usW9N/fJsdCpPcc6siFvqbbQQKNvjdlru05yx+wmr9kqEBFbq5UsfAVtg6ussfgBZRM8VI5z0bOY
wjpw04J7Igwtho7CEvukncUQ6LPdr1TVGxwyHWtWC0/OOrVU4MUbCWwBVc+cet9b8ebStzZ+2nDl
TTEu087tk9WcURMxddToQM3uhv6gx1N/gvahHbSmcRj8yLBnK5L7/q2B4CapnpubZMvxmwIIjyxf
gIjlBBR86m8oIDHM11RPr17cNveA7hXtK86UrCuomDsKDMctVFdnT5HdOKyaDC2TI0frLpC/Sb7k
vu8HIaHFc0Ftpr3K+ct/na0E0aizd5YMe3r78IIT1SnJmjQZZZ1dZSFIJgsOW0Mn3liYTy9icuhS
YQJqoE9jwT+IROgvBMBSEBQ6NMGot7xsW0+iHPi4SB0alZSvPLznDQk1ZGHf+Ipzlf3MtfUCeaEP
G2QKYoSYSZFrlOxpeWStNtdSOpTawY0sbumj9GheyOJ+I+34prZVzdW0kGfVu/YBlj+QltLy7GuX
t32Gi7XMd2Ixu6ISW0ev72Dv5/QxfhtDj72fmfsJ+oV7CgVGz8VP6xIXZzQLwsiI/JsCpXVtTu6r
LKzuZQpRUpzIFvgZoZaZo60fWnOa2zWNr86bVYtBrWlyarlcuTwHkPFucmI6301yYBTLJMYXnqfJ
MVGagXAunNeBUADdrW3hsjg3+LEDXIz4ryUC3lRK6743KmtjOwooHNDnTSYSf8fBt4fpPwyn2R3U
Zeoidd/hAeaqpMZ1itwGOa+Ov0xYaBvIl5XYGkmFiaI26nbTmAOQsGrkPk0L5waWmbM1B939Zpbm
eK4BjV88duSHekFhrnmepz/gInaPfqnnr5FBR2SAnOIfqykKjwkEkKNeh83W5fN60pvIIXkkFW2g
dL2ay7Vb4xxNbEzUm6l0DWZ/KHm2HfYUD1CkzKO5KLfKqe0dvVj0ZevM4rWfq0dQy9ZW09uNrJsU
TgLVlmlaDJcUGveJh8QQ8AXky+Li2+5IMMInaBO8+A2u/CUDOqFvVutsmBoc6Is9txXpqU6YUXI4
7AxQwAjjzLFnkJ2x2iRN7/wYZKW+QWJBS6pzf7wZTHO0tqoV1faf89pfOq+xWpOQ+e/7/22Wf2Fs
+9Pqb/78Rb9Oa+ITeF0+e3gECc/bPue6f53WlsO3wwKIaWo5U/Nf/X7dxp28nLwXReDX2m/BBrBt
G466MJdf9/cu2zaRot/XfkMHoeaT+CHSYRqW8Z9pnxYNvRwdozkKqUHrETn69CDJLUvvasdljBfe
B9axYvyduTq3Tq890VWTco12TCSBUWuJzzKF+Um403pYUo89i+eJuGeS3kl6QD9jMHHf7NkpjzG6
40mq1Ax8DQZ/A5y1OBIWJb2W+WATh7Q8p3WjATWJ6+qG70g974oJGY+wwzqaY7PeFoNq/bchwQG+
By4Mjl02E88lNfbe3UToiDgze226GIY2Fiftcu2Dk0q+DFKLX3ta9QpqwyvAHzWAU+csbT2W0Vbj
OyYWh1PC+Foo2g7UhSJox3O3xAjn+oJdhT9uPHati99lSkW4lx01N+OmADRJwL3EPgDrFcqjz7Kb
9ZBsL545h73ilsXPk9fURPCgWYe2r3PKGwYmTSMODf1dqbyjLTaLE5tJkxoIm4t7ifCYrYu+nbUJ
Hx8rMMkLUytQGRGL81XszfR6BxCxxLxmeo+otsBaZMaQpwhnV3P6jf6TqbMBkdHKbOP6I4VOtl4M
0c7MxrC9YDzUDroi/YwXPlxR6WutFPH2VdrFJVZ3bdhFgFu4UTjMBVanz6sBGtXVIHSwdfx6+gLF
l1w47W9rdvkYxx11OxDosjMAUmtXdaI40DjW77JyoJe8KStnlQ/5IuyOa7ePSXcXZRXQexfdIpGV
4CjzMXCgNQVCMrWlTlTtu9kPr22hipew1GS9ysLcW83aUN/mqfOUVUV0BTvQ3Sm2iysHweENSsxI
Jz1R+LaOxyufh4qSpip55gAW3uVmNcEgrTVzrfp+gJtnhoEyEvfi+1n4HJNs2Y+xo91qtCRwwWg1
Fgq3tc6hE+Y7LdWSmRMTp9Nn4mVUGoe589Q4RvkA3jgzVmDpI5pu0sYa10kBA39d0TtxKDltoW5J
knE9N5ODGud2p/Iserawnp78GXrrymA8eIQwzzGZlzLosh6I2Q+M+UxdQGmAlVHkVBLiqubVhGHm
rk1mAmPKfkwJYndpLyzQuqN7NmjDoz46mfOSjaQfbqkdNE/GOFZ7IdjcZDrxdw3ap73GuVM+t91Y
7obQrb8qM34xmnZYy9zzjvxNFxs8kGI9sTLdzBQqXkOni48lN4nHCBPja2/NRbEYwcz3tGr1kzaX
FPo0jeUeVT76W5HW36E3hHvD5uUKRxinWuimD37m9a+6k+YvUzYnL5aSycIW97KXBkcNXGy+YY4m
2x31DObGd5XcJjW86woMM87efJeSmLst/dI+qrEjCl1OlPARLfa1WwNX5Wq2scis8Dwkd2WYjoTR
67FdVwTV+RSTtYltb2RzlloXCK2ZNpXq67UK8UHyc5HQbXNmQk3nIN4pfNB+GcDENZ+Fq1m3KGJP
ydw+pLXmfhttWOnMgwsFj2YvhhCznjkNt6k4FfoUnnWJFOKkXRi4SXTwRefeTKpt+Gr03cMMIDiw
W716d3oCKrWaqztOPfPXRtFUvTIADTHcqxoWdCSeoljYa6fBAccpnejlPPvRDXaO/k3aQAJh8NK2
TI6BiiJuuemIQzCpoy/cjJLvucIE1A3NGb1GLTPaGLCuW68mHQlsyq7pQYFQ09kcWftF5jCoS+6j
fONEDFaIOrxtWxkaQUYK5K8Z9ZdUzEiDboZ+NC5Dl1BhSGujzp5fqHTcm7Dw7isl6C7IImU9DDL0
vmaqoMehT3qa27yl8IwJnIygFlJ9RK3QF1zp1cl3sINylDN4zoEWHu8iowzpzvRiVhdFWbu7tMRN
BrupS7fStGJ2p+vMog0IsRRQQuER5qwpJD5rhllduoTTKYpktZb6+N7wzrs3uEqCoQq7Nf9QbOsp
8Wkqmvwd/UTjWZOLdRhk07uoWvtHpYlvpJnMs0FiH4pwA/Uu9znR0cXBlxwALzRo74aAZ3YGkuuk
q3R+j3XoNY2eV+gk41Oltw/w77AXsHvTH08iPuGWvU24F+x0smrXxmgrpluCqNzgVbePtPiSZ0O0
5SIYcvtsDSxXNmd+1uwt3/f3lNP7fWNCj4qbvHqMXAylRtzWR5Vyym7b0M5v7Aoaht2Vw01V6tFe
UyMJFKdw5E6AS7/yyS2CUvfVXUKHxrdm5LKNj9/IGXuE9xw5CO/8DsFYQKZmc8YcwspjF3dFqNnb
3JyqgwFOcq13+hiwySdnrY3clVOW1U72Yx+IfpRvJjXvQe5V1Jm72WfZGV/Tpib8yOvxPKgigoHY
qfhOeIBhyq6iX71AgAZK1v0w4HluegTNh1R37M0gKOKrIvY0QeVdAC81fOCA1l0c3ZU75eOkmDoQ
5CArLGOTzj7AX1gpFLW1sXZQ9KQlgkqrUn1tEbo/N/iNtxins28F6aTNNMMs5rH3Ofby722WdAdL
43Wvs/QFjc2/o6HcX002bhFwQYhF1HMEQ2KYWyoojfNca+m7n3o2z85Y22GNBzPdhfk1lblF6Via
bCG4NYeegWTTQ73ZE1zutu7I5EVSyN5lZjyckqLK+R6NOECkgRipU8W1htg2bCy3K9+lrZI1v/dH
yCPGup9iZ68Gq1kn9s0sVL0vBblZvfbNbWXY741eX/veY3TAnYE8P+94RHO/sbRXA2btKo45wybZ
zISRs+ZkenVx6/bq6t3O75rdjF2HG3GmAmKF9x7YgiNlUdEWBp63wgJtrpykpHYT3GZHonEbivzG
KjTt3u9Gtcud3t+LKUVHsIorBuk7mrbirSx0RIaKemAnn0iK9IT4kixH+6irQM4ASgVq5sompbsr
B2vmIexat5ocTeRkzX2Uwkz2cwrpwreN703oYMGfwAgllKChILGYQfmIeR9Y/VVhdHtPiokCL42P
X9VpeweE39XRwKz7EkL/YPcGGJy6P4yEdgExRVy+k9k7FnK65on9WYTu0z+71F/bpVB8/99dqv3O
/PL7EdUUH7/kl0+YZhRY0ARLTa4SmAH/fUQ1TIGB0fI8XLq+hx8R/+CvXJXzyXSWAylW4F+Rqz+2
KWF8Qj4SmIc9eFWYGP/WERUMwJ+3KZyHls1SZto6GUtPXyCVv9Ovsq6fM9X7yV2a+TSzrTH2IWi0
Uebc+mEtyKA7TdvtgBuV+J1CHwWMgTtx1lk4VGq84BDjGe5SrLDqZJIhp/AkWkiDNmaeTEdGwtlR
D2W2j+ZSV3cyb/RvhV7jeF/xcEi8dWvEKNsmKgwKaoXZwBt2lS9IYsRNeizS0vhhRax1K77e3lfN
pG5pBK16dDPRrKoqIh8g4VWB7Q933JLmwPJz/ZZa2WpApnL6ngWn5Qkz5zX5o9kS2pOra189qJTE
tqEIkKdxKY8YkkOCRZlGWpEcXL5kn1XamxvcgHgCSVvG963rZfDwq3HimjOHPkUhqmg3Vs2fGP15
lt6ma/I68PUYSiY7YjQkaFKRcr4meJufuPnE6cU2Kentktq9TXiiUz9Kb0kCZYaeSOnGMVgCf/TR
83SZTA+uLWUZ8DcxvYYTjwONma1fTWMYPeA+5XqKLY2da+K3f0icMD7NaqTEMEl4RTti1A8R4f6N
j0WbWAg9g8bWpUGQixb9Ny9Ty3QZAfpnonCH4qh1JRXtmk0FAaaX2bv1MuX2+FoEH4l0TuByu2MM
2y7lTthCVXKnN2TMBvxTyydrbWZDMQZ+Ho9BovfWptMZiSjhiX+4LTJ3HCXZnsNwv1WR5QT2Em/p
q9i9NrMYMX3G3IbMSTKnOXhOaXmAwFM0xlWzfbUph8I5hsLFJdW2tvON0wUiLV+aCyrBjDt1qooY
d8vEJX/blFp9pt2Cpk+97LmlHKHhKK/m8UsLPIYZChfx9QwxBGORNUgGc5kYAoEYfDR3b6AO9BgW
nTiT5sGOuaKk1vNAahrCEkGBG8a6kpnl72o2BvehqMuEhm1t9OvnvB1cuGoVfSJTzFDIyQEtZo2z
c8m/mNxneR+FrX+GpBV/Kxp34rCeu6AMcm8qtPMAxbmDPTUyAmpech6IwZ+csFRfzAIqwSrrFIbg
usTNOUZTbKMcm2WLndHR4/2EPayitVXkJNgNhtG1guol9zri57aMkuQuGSeG7LgZCAtVUJz5ZgMI
WYrqp0QGUE2BXNUhTWznGah7E5iagI4V87cZ1MNStqOXWss5iJ0lunNKaorXLS8x92acC+SHztZ3
LeWu+H+5XvOJE0S+U5fhPNfc5KLhKRvgh4Y5Ww7sGMoOc0+9muDWdxLXHpwwvbufR5nOV6pR37XZ
L/lO0aMEKdZOJ/siK6vDkNgQpt5GPcCUMVyQWR7dpo8z0xlutLBuyx3/IdI5QQcp9zyJpgfR+CNq
qY1rbJ0QbXN2uR6bCkhdaNFAX7c/aHZ4snvHO1ucaOaHITOBIagsNghbhdMYeLVmnKyu029mOmmu
gqY6NlXhp8UmjXia2YAuuHY06W4eLe+Yah5GBk9p43geDVWdOCKXXEzrFmazF3ab3IiWjD9/V9U2
YvsKzFlYVw22NRC+Ps4DcvXmiQyRv7G8lNpDLVmKybk6G48wx5OAJmeTv+dMROnXtnHTL2TytCer
zYc3Ztuh3bSVEHzXxDiQAyMFXxhspwdsAFTV007abWjMidoT/wNu+Ia2VDbbpkPcfuV41CoeRafZ
5CQmoog1ltUp51KDLZgSGSysEXtqGy3QBKzUWtNivAyhyQOnquwC8ERV1j3dLkDgH40psp4Bu77Q
m4ghI+lGNH60bnPveMq9OnZiBJGk+VaaMdhAn7Jl0pfS3IBtQ9SvRjXel2EnLnlhYqhBoSiMG9VW
GFwkRsKd11TWayPH12gcqTWW0EmMwEgQXdbDoMtu1VNZ098A/DUu82R090VaQTihJGWMrsY4hC2m
UpFP87QvLFe6EPPZ7pDeqSBW3kV4mfGPNv2XvGl8vxZC9X/Xpu9AUS0tV1/+w5r2xy/8ZU0TEGIX
5BRi5hIIX7BTv6xp+ifIDNzBGaAIPhFX//dUZTJV+Y6nM+r8lLX/rVH7n0DNok4bngEne1G1/waR
yvxAlP4JYeouMXrX0E2BOQ0G1p+nqpxL1lzUOoZzt8ymgNmGj7idL6VhIVU5AC9Sw1qMAGCWFaAQ
f2V2bXtgQzT07dzgLVrHua6RPuxkbgcxpnyNC1/UB63/XqNK3Kola4nQrAciQctYzQU4S162XQfL
fhLB7ORkAjQL79sGIzHUHzQTVCmqgefdojAgoE28ZZfkJyY7nW1jnp9CUyMYKnIIS+1HXJR3V/MQ
ZUuIVP8IlBrjki39iJlmH5HT6iN+ypCUBQQlsCLF5T5x5+Q7kfXoXS3J1ZFf82pPVdqjopNsjT9C
ruTjCbxSZ0q5QL/kYKslEUv/bH4alpRsUsXyZliSs8aSoQ11VrVVtSRrmfRwQrswvtAJSN6OSwZX
W9K4Oao+2lMdEsRc0rpey48ZyCERXsKf+rF0MBeULglfc8n6mj4/eY6qxlHNfnEnl0wwd9Diqi85
4XRJDMcf4WF0svLIPYJ39ZItzlTsbk3AB/gEvOKGm1ukb2CRI8S10FBhH9n6CwlAee4JLnd2JB8M
8H/ezmtDgs2mlkb1qljyzmXbW89Yccxtyi13V0ARIBg9h+ENmFBwUZaOoF4RALXtobun3MADOeOE
9tGiQeoHb8ZyIwrj3h3uFrB40CnR7Bh87gSeiWqZDawLklP/tqirT21hjbdDl9prvwDg2nlyDbIK
Olcsi51VjvmR/uHwjKm5vNLHIW5ACL4kSLkBXMosILI7bUvg6Q9TbzcbR7OLvaIVQ68Muc5oHLnn
sq3f9lrnBuEo1CFyKuALlrcpBF7zuMcdGAIOSsgaVeE+9UN7MVZmPzBCvhuhr215X4UVoIDcuOdD
jotwHBvaaIyC4d2nZQr0MDVfpiCRYV8rPm1rghMnsKDxqvAaBy9d9zoX1NHNo6ttYxM3jz1hqVId
g1LUw4w1eiOB6Rtrr6xY0aHOY5yUeY0pi6LKo+t11Jxr8bRpeS2sc9HGF2to+NzwsVWr0cFHVk8w
ZvsyToJUF4zetUPYxjNsqqKVtFdDlIgKSI0opsh48sJ8TLZYARQmEduYhdMHqYqj2LtXzkhn3HrS
fK9/MM3MVg+c7NnXVtCwYuPZoFEv3eh2mpwcDJ5X6cVh/DKKGf9Ej0fT2pZ+BQ4hd5KJ//8huYBq
MV98tHl9lacGeniLYx/wrlFp9itE0jI9qCXnucq5tPCnSeGulbuWsvPhYUgSoaBZJD1yWRRpqXXB
fDakb1km27nEkvJhWIkX88pUO/4cDB+eFj5mUfRWGElE82tsMAZnWlXw8fxwwozTbLDUGR8eGU9N
LpU1xD28TVPAm4r2k/TEW1+VSr67mW9kzhs/I59XfN7L6pjI0uJ+UIZslfyLE2YHAHAAmeCc9jJ8
LAG5MWM2LL1rU7acREyNQp9/lI+/onwAZTf+Xxf5Q9XL+H/+b0jzj1/465KM/CE8eqChudsgtpdr
7b8uyXRl8Kq1+GYBY/g9Jy1IYgri0B6lFaQe3X8fk4X5SXjLi9qxCEt/UCX/zovaWuSN317UFNPy
2td13tFMDERJF+zMbx5yHx+KDMNGOwlhDFeUmmIzkyY6FPmcbdy677AmDea9lTvDjpY3rFLD5B88
A8dvlFXqcWJXZSlgSjYa6ZGY1AcbTGJargFHAw2mbGiTyeg+qi04qHJgYcDPJUT5rPrsTplCkm+J
EHsRUoFU8vBnzqUHsViAsSJjym5Ebj7IkhKjujYJJVMzcxFq6B6RLWLCStAYYDDl33QNXcCznhht
f1g1t1soN9fJn+R9CoR51yhblCsr7Yv7JJ37I+lAiMoul/PVSLHVDtWSJ1pOedUEe+ZQRCNrTTpL
GLu4E2XXW2tIVLMD/0PXL9DYzHGlcHQFwzgCnndH4FiUMlIVNeutvtFrEXKGauyz3np79q37Wge+
ZkH7uKF69VSGYxGkoO8WCznNRDHsyKbxwq3U62LNB6baeCXusYZuxRUo3DU3MCxAOFRPsxTZ1rU1
F22Iw1pYhZAdhFtvRzNiTBlLiKXMBbTFZ/n80GBSDtQUP/tcH59UYTuHUeC4Lo2KEq2u8VGrrSq8
1O1ExRRwsqRl6gKjrZ+GMrTmBwA6GQHxRFWe9p7lI2SxFW3h2sy7q0uRCUpKgNdk5wTWLZoF5Qqv
Ae3qVuld/MiHm4EvjudXuwBLdgVz3p6aFprKipJaI1QH93YsSnmvuVKXiEEajpuVN3fWsJJRYp8x
HcGbMKgp2WjZrMHkG/wCWCgwxos2IeNo9IqPYCZ2rJbY/GnJ/RmqyX5mbPgHLYmb+mf+BnandEjj
LMmc9mdKx++qZAnttLJqU3UNKXLZlU3luRE8w3kY1NYPeeDOOzHXrUQn/+gyUh/FRtrw0XJEDVaO
Z9mMmADNrf5HIVL2sx9JJbSaN1viVFQnGUuLEqCd8YpviqaP6aNmCcMolUvZ0r6EcEUEWes7Spmw
imnP8UdVkzkvtU3SocEJIAxHx9Jvvtlz1LBR41+4Lzlf0Ffs2kTBUoxZz+HPYqh0Mo11wU4NGFI5
A6aypUYKECG7O6XtJQOwEe8xo2sb7tKUT5Hfmx7aj0oqLinjS/ZRVEWBtPW5iWmvypceq2ZptHKW
bis50HLlxEvhFb8BpAG9W6DK9GGNSzNWsnRkOV1bPqNuUJzlNkuJFgcGZl62GHBES8tWvPRtebVL
9Zb9UcMVSap1YD7JGb8nPV3EPKjsSm2L+i7jA7Std/Ke4pXyrll6vtxGwIwc7Fs/HaLH8KMN7KMY
rFk6wv55If6lFyIvNt5D/311ffw+ful+vwRYP3/Frzeh9cnWARmikNP2+JOV9q83oUNoyqRWfSFt
Lfvsv3ZWi/cnvU0wBBz6QTFp8YL64xJg2p+85Z3Kcqb/ATn4G69ClEo249/fhbQQ2sKEWmCCa8bG
ZS48g9/ehYhH2kBhgX5QCOYvgybcFTDUdw/P+IWQEE4IDR/uWFTZvau8m66rh1dnSJsHokcPjd52
xx4dmmrGhSVZ9dphCi0n3A1VGt8Bd9W+9O7ST+FUWAOFF7pogDaC6F3p2pN1FSLJzAIzRG64B5zV
nnmBv6RXT12Ozxi/fjZX1o7wPMM6ThPdBfeBpjSSF/EHWYhVGAIv287047rDqlZt2zzlXimZIN2y
yI0jsWCH4kjMTnLjxrrotuQ9zPooRZTkCEDUKIJmxtk+8eQp6Do/4rPHPDFFHceNuTIqBHoRjmxx
pkuRNguWTRFANiVu+giIVWNuNdxsaIK4sqsvaRl63yIMvG4AbWvsYBIBMxmctdct8FC8NPRISn4L
3S4bK/Pk6da8ZMV9wKSpgXlMIUR124FuimEzV+nkBV6V7qlor9/GMiGqkZeWBOs/ehtFvcnbNLA7
eFYU016ZPERY7PnL6tObxiyrPUn857TC4JRiZlsRMIHuoCL6Dpsiil+w6AJenbiAuN54U4n2FOMz
eumioiTI3d1Z2DUR6AefnG3kvMsxVLiGFZEKu1uTr15no3WIxux5HABNTKSYqSAXXyOCxBsrzPoH
oDDgZ6jL2kFKftYsojC2SxVB57JIe2a5w+93P8zJM6rFj4rSzNPcVRBvs+gCPNfFUybfcJgei6Eq
95lM8JEnVoDmbK461pFTzXSxbZv5Lo4AlWVm9lzrWkI7mVbhVB2+c/N1oI7N4Z3yMXQhj2I/73sS
YnAYsqnPdmIQH9GPWxNtIxgG3F4RXg4CeUN8Dvu8vfGkMjeuLfQDdr2EopDZXvVaBNd7uUvhDhl2
Ber9Vy9ucO7Qj7ypG1tj8psIpaXR99AKq1tbo1tZJuMDAn6+Y9YBrpnUyb7MsFrRBOKsrGrCzAvP
jWS0LQ48F+Jt25r+NipsAUtC83eDo75TQl4cZCxZqXl2rJCGEiorxuRrxYV+PdhlQV08VgIwFR0c
KTJuDE9LaEMD76APOeUQ/8vemSzHjWRd+lXaeo8ywDG3WW8iECOD8yRyA6NECTPgmN3x9P2BWfVb
ZlZ1WtW+dpIyyYhAAO7X7z3nO322CYR6stza3BBG/2KU8Qk2Ahk1vWSEMRivLkn3G7tQ+Tlt3XBr
SCf7ZSN3eSejgJpkYKuFiAwvtIUVMWqzuEA4GK88b+CJx+bcIs9cDLTNHu7/KeCUDJ8gMBMGDRMe
FF0pg5wCc3zQ1jT7j6VTsFuaoqrXLLhs9aJ7e7thm40Bq/cUD2P+1GPFRBNjYbgiUFyc65GsMpQX
A6/GjYVWK+Y4OZatvTXjabojbcyiDcxtkYQTcxGiXPRnK1lUdwlWwvM4ZPURR7ieEdJwaxHLoj1T
bVveLTkY/Tz8stqWaIMEstneU+OY/mL/DnnW5rBlMzdbOd+Q5NfjHOBuoap0wIxZEzaetA6rA8pM
ycTFwIImqDragqGDzr2DnzasEgpoXmMmCAJsBnsEPiRIIVp7h5yqPNBryTYiWL4pDLAv+I/UTZkb
pIgUr2LJcPiURQO4ZDgPRuvc5KYoIrBpOWy57JP09y7KhMxeqi5H0YP8O7sWVKF0CcfFjuiqWHdt
FT+jzCpQFoR2eJFO2ZytEDGtb0+XCR3Wg2OHxmOB/ov5k5tx6CHVCP4y7MwxSXmMEdGJHTHtaq9L
bV57TClxqQ49Df1hYCCUNjt+T71vDFODjuepRSXn3cNftPdx65LJ25ZAQbDfo13NKPn642wxmSFH
BqlDGyzBRsdefT/b+q0eG/foTFX4oxP9vQ9qdqYpinHCDoZv3pegwqTeFvZ0YqoSoGi1bHCblhx+
xbSWdrkxGFf0rlLsqkg4anMBwLOq9HUSrEoQi/Ug0DcZ6prbxTCna52FjIf1CO6qRsuheqrUyRf4
IhwB9yR01MacRbAFgDxupNUdtIHXN7CH63Bk1Vps7ENImbkTB1WfmNS4uOgYQifW/DAGmBCKoCl2
zap/4bOFx1apg6Hb8NSZU4zbRBEV4IXVD71qaUzDHrbjqq8Bfkyb6kt0A2kM20CWw44JaDRzWAyj
fmhP9FnRGRvyl2r95yrzm90SIhwyewmpQxOAbDgcsdJapXtcmepsFO3nCqIrcacguixLABpuuy2F
X98KKhMUdnyxtanz/bzqiJZVUWSs2qJWEiWIZhnUZEKblakXEbMFFAFRFax3rfe+rBqlelUrpcXw
LpqiuHJlTC+O8NhNbM8a2VtuXbgHesw1iJ3movg1emW4V3J5T+TKX/ySRTEAjK/xE8diM+Us/bi1
vsMgmmG2DN1dXIh4m67KqtkJJjZ3+t+Mqd4QFf2SYfvTGbJyX7oUDJNyXqtuTMnl6duXMuBXLR0a
YvxTw69udARW5xw9L4soGgVkXgS75PehaOTJ/BKAFQOXAV3YWMVmxGIKcgcowmugiXRxBvsxy6Aw
TgkFf64C1nUvK7+LVXRWrfKzETDTPp98XDQMKPd9vlQXYQnc3XpxtpOtv/cp9qmJLshmDnkPc1oU
OxOc40tvigXbMEN/dtOV1JP6owJ7WEje/jQU+RuPfTFcD3MdPLW+y8/i+X7sxvhE3vC8NcowuR/B
O9y5Q5y/wYp5dD1v3iLCvHFE0x/tMUgw16a53MHS5UKnWeo8h24Bf415HwLHYOcssSeYTPj4k8dp
RtG5igszb4LTkTTi061V7Uaa73kjpNXcTtbCCJqW7NFXbvA+F735NiJqzGU83C6mjRF/goF5zOVg
37qVN+2sJVc1K6ukYQI9aRuKiV5HjBFdSbN6aIPQfZg1Cr4tq6ZBiSGk2LpggH71nY2FkQc14Tv1
TeQM2u+8g5SWyyODHbw5dn1IijNiTi9iLvkocT5uOXtfCA/Mv5GUbX4nz/hczmmM0KGBztIm9icI
Dfex9jLxAx0uinY6ubg/DUYvJ/kles2KlPGGcrX6Ya7yWPkllF0ls/EqnqXjXB7C2rvDVHCFJXXw
o4ntQB0tY8m5nb3J/4wTv9qmovdvw8HNXoFaOdfWmLkRSvJy53LU38pGLmXEsLfaNYPdPHS2gyFH
cyluVCECqJgxrnx/kCMKti4AYEQcApLjVXycWB3G61WUvAYB7CTv6zDQyDnkQOqrQwuh6JXVrHhl
ixu/lYBHH0kJiY9m7mcn052peOPWO7f1hGYmM/oYW5k3ly+JgKx0NRm6giWQducQhBlNfHPGN8zh
+Qy6edqmlbKKjXJqGaH7hzhqouMemPS/mrgLP105T8egb2jm5/lw6yRp99zYblfw/DUkyNo094vK
pXdNdbW8hN1QNTnHh35G0c0Ku+WcREreEkp7ZQtIPe1wCg7FFe3FiiSOVfA+x8HifUuKVQw/BYqd
NRidkAexQzIPTZWGkVM4Hvz9In2b/JmJW+OPj+VSa0j6aW1c0x3L3mJs73syWEBMVIsqT0jjzQjX
ZBJsHIcUqk2/6v7NWGFP53894n9V564KH3HQQcKp2/F7vToI8P3ne29Ykqvuy2PwZTcYqql6wryc
bmzTF4d59SXkq0OBFLQ0ahKMgNJYSujSnXT38+psKB236yJ3oQuWTzSJptwCk1sveJ1FXh9HXyV3
Qtqxfgj8vGtuVZLSXAgTZbZege4Hb3j2Wck01FiBx9+4jZSb2YpxLPx2dh6bvyMekVuQiNAzuEmr
cAP+ACBkqRwDlBycRBwndQe4IWUdVQEKcCBg9nFIPfeVkL1qjOBRSv/IfExa35nSxpFJMEFyyaY1
t51buMt3mEpnRDJEh9MM8gnvSUkfvGCDkceRIcqDagfOAlZrHBYX9dY0aJhhcydPHfdkNA52dpE5
pONYjP6vCvnDD7OGsrzp8EUCVqrkU1+EcfZmWQ4KJyecr9EPYB3ul2VNQA+Cn7SmkqNHlDl+uiE1
ti3hIy9MS8xd5rE67xhWFvuezIcPk8L6aiZYA39nScCtNA8Nv/a8iHa4lzKT31LlVA/zbLnnRWbz
VqA5itzUYhJkpZW9Swok+8yuqA7aoj+oAnVNhwLnxnFawlJ4j889VeRuUAqWd23lu4S9juIc4b8S
3bAbS/9kyHqKGg7uDzQLw31XmOLDRc9xJJtSboiOw++5guB8pqmHLAE80DXuKnGpPL7ePp2/lyGe
GcT5t7ZKw09UfrcT74RuoCm2Ugh9bK0SINo4JpeCI62ib+XMO+6bdi9D5e5aosAAXpMmvcHDgKc0
xrMblmzjMQC2d5rYktg5vzoaWWwjGmYnqWcs0hCQhh62qKER+dr2vokdpNShb9wO9qIf5ExwmYLr
rIoRogUyNiAqs1HuCCtLf0rpOddxnGUstG1yxFzPs9uz8I8SMnRJHt3SlQjK6biz6cz6HiZUeDOp
pNjldeYdCy8jqxEF0MbsGyZNpnUXBBWiu75XRI2u9gO/zjEnQNmisGuDmwKJy5YEhmJnlbGzyZlH
vn3lidhzX1fbKkurN0P2b5hIoAIQO+K4yjI3jZw+TQjux4DI5pOuwKFaHDzXqIphhOnC2Ewz0QRF
kXjgkcsPQPzpbuLb2ohafcPzf5UmxEUu7SewpG99znihFExSd8Q6Fs1G2fYOxQPUqywkRjPryXnB
MbSpEvLiqJlhFa/JdSXBcOx5KH3aC1r/mrul9w+WWfhwlUmwKJOkuKP/YJrR6GBL203SnG76gXo7
NzF/tmv7RwW9PIVtW4KXn5Zjkgfmz7nmiJYDOD8CXYVWbbQC7Tj95kJ2P4ZUDWe/ygiJCQr/TF8r
SlMtaXV6LRuwUZxxl08kMKXJPsna75zXKMV0nenIWfLqVI9yIvB76vUrkod+Q7/n2rar+IVS6inD
2b31obZdpZ5N/JZaKBwBY8QwKnG9jUYX1dP4Hlrt9WxpIv1y8VIbLHn5hCpKel2wnV07eEVOVW1s
4gWQbQYT4TGx+7Q0hQvbrBBXtU4vmVG/DdLvwUmmj52HHJWVdD9rqqM6kfVj2og3IlHKkz3VzmeP
oyMykw7BnFG9KD+wf0lZMS5I6gDxE10Pim8lQcsvHtZ6PTDjaZLcigYZxO8TPvVpg++YDMRQzw8t
npgGaWAc03Ya5hnvu6MZ1FSVxRlHIcCHKP5Qs2ANG2m7pOxAXEGzGXTpAI6BZ8AzCwCeNJHnJUsU
R5044quS/nWRu/IWlBlNAouh7UYsBQRMT2DA2k1BafW70UzljUDecuIP/KeiDn6JRDw4ecPiEWTp
OZRmcdYum6tlzz/iQhJAVhhFslPeiHEPsz+qF3VeMr/gUbdeOrakbWlhiRvF2guUdbIl6RZSneVN
6zNBlbdKV4VLJZz0giXBU900HxEmHv2pfYf5c0b9S+pJJs1TkRjXcdhT65QIEjCYnKWFFXS2C3/n
F155li7tP1T//Ra+EVBGTnHb2GkvXTLdh3n/acJniEDBuLtQ1fetg5Kfxox/qh3sUb4xpAfOLjQQ
l8q4ZVj3yrimvwLCBHmv87JtUtrkVZoy2WVNZR1VzuGsc8f+BBXZpHMxwGso3E85x+H9CB78mMdY
IdJGvxeJRedsAMXEfIfYxMH+HruT9TgHbhF5Cq/VFkPk/NPt/emRtQ/bggef2Tfb8dy1NKMQ85Iq
ZzjXZRcY9FmIVdh1ZlEAvqmvnaFEQ7rYzhiJbA7HnZ9Ylb/JzbQ4rzm9Vrg0+yLT8oOo+ObNZQa7
hg0vyw/GkLFaSRHGR4MK99Y3S+OYs+F1uPl8BSQi7xhJcURCmJWnEQSNc2cg1rYrrb9TZ/FoJRA+
s9wKbpvZjpHopeMPI/N+JR0ilE0IZRnOZxDeL4oRoZv5c72VmTmTbuaOd0KkznLTqaCRm9mvmgNd
0Ar71kBqDcYxshNQUvmRV2QqkiKrySlD3ITNjvGpY8bGjZV1LrIgNoMjufZPOnGfqRDcx5ZI5H3S
6uHIc6B3XteDrg+DlzkAXyfTWjwmZim3fWrfBlYff1SqNojEiAMkJoLgtpJDunE1o3y0L8R89Jt2
mNIraohB7cE7Ntsuz7zx7NSsPxuPKWZOduys1iYRYteZXhg1TYUgpeZwQ3k3N0C10fN0L5102itm
nwEmNMKJTexj9Pi0zOOtZl14Q/wa2jdz5ppPaKAtLwracQGHRWYAj3FM04gGNVFJNUxhe5TjxV+d
esSNzdiL2jrD5CNlF7FhIY3sxoSKCaXKxhLDSuIY1kqIVeatKjz/HcFLwKM95sNRBkjuYRu2FK2B
gx8nWdFjjPPVoztKkrBrs5AeyXlmwDdhhC+l6JNPN8XzF9VJzCiPnpp+gDmiiH7gQdst7erk8nsO
3kqwRVOCVjKabPkLfU69Y0RwT9pAvlmQwZxl4Q2Q1EbAiVnc3qtkEq/5Op+OoPegB+pc665vG7TZ
ZTsFD73bsZ+yljV3JUbbVwNV3NnGQDBuKjKMrjttDK8F8Rs3YHsJN5AkzXB47e37HoL0Q0iSGhQw
REhXhpGK75pY9fPQBxPKHJtmqBIjT2lTs6xuKjfAQBT0KeZhwq55KGeHHWskM6vf2F2Y5Dd0+FfV
PlSi8iq3hHZRlc0u33QFc27okjxSRX+3JD0pTAQhCSwEjXoyFz855/A6yFhJ9a8SuepbbPUUaotH
SBOdju4mDcMs2SR51r6OntvsZ4NdN2kcNjNuqYjDTrYzkz4/SGPGVUFr9KqLlX+aZnPYgaMuLtJC
gUllb5mXBmj6M7iWAcauyqooNWZnC6MtZjkZjHtZtPLGJbTxWGGD3/XTIg9zj+fclgV3idHNw3WA
1PEb3Vtwec0sn0zqu0vXtPN+HKj+aWf6dGmM9EGniPWCMEFAzCwDfElfXY9D+MOYLPL3rArjbOoO
kYFg6DqceDTsXKQAI+xTk1rBHYZ/dZq1O509w19gXhF/6wC54aYJQdhCkT/3aThe430rLkC6vpMR
QuZ2rLEdBvoj0RWiZQfnSBzktBUtYE1R2+kXLN/x3seBspMCgbTBjX5IJ4jVE3KAU9E39GyaotYC
yN8CI0ZZkQf7kBF/Qy1rLt1bVhK4y1FhOeKm8Ei+svrxLvAb+sBWWBLO7IqpfFAuejGdstmADmlA
a6GnusB1iWaX8Q09VhQRukn3VhEsm7BZbtxi4d/N+L63lb6dh5o+8FS8hL34Zics1qigdhm88IhO
yUdY47MIEwYeM9qyqDdKMyLAvNkLq3COs1MhCcwflkByVCAwAJQvtvgkWW6x2JIVk7evsm/zO7SR
ZG8KxNztcJjA8rwbijGIwHlnQ3zcmwsVsmqN7IA4DyBhMH5UYd7eQ3m6HxtR6o3ZBGzt1noQTEvj
luhXjW5TpKcWsffFmYxPx/DH6y/HQsf6v8kYg9HoCZ1vwwwBKKnUhYG6OnVl+/rfsfW/NbZ20EH/
1dj6efhI/zC1/u0H/j61hrZBmIWJSc30UErZa8LXP6bW1qrfMgWWRfPLwMZo+h/+NfE3JFWIqX+n
3LL9Fbxv2qvIyvUZdLv/icT6S0H9e+FWAPHTNm2CN9ZJNRrjPw6rm3ZFJOhAX4eMFRcaGbPUel95
c/gCOMw+FQrbPj3YRF4xluk/La2zgyLe9E63dXfssKpfCVZdVL5juKsySz2kWrt3rLI9+aoNus0Y
x4+NzoWzTlV5Tjyj0dGq5ugSTkHoPFMphXCzgDqziifzxCZslrFxG1bMKM6Iaeg0bgWe5QBBlq+z
8Th7LsaMU+KjQo1PMTba/Bz6QTs9yomL/GjUjU9nzklJi0nyGSo119KhIikoykxelm1eMiNMKpG0
mwR09fDQVU61HcnMuImrKqWNx0K2nVFLPtUVCToLjpkjH6qJymU0vsPwy55Iw6BAwEySEwCLp0bR
pVzwHe3TJh4/Qguza9dX5BBlK+7HIxN4GzYTfMdtqBZf1OccY5sLsBvroBK7eTan9kpQJNfWSvNW
N2lSTMYJYjfN4QJZj340oAou9MqTIl8nLdIV/kFgfBtxvprN0B4tM4mtNaSQAXqhHvD2Zt21xOAF
RJUtV4hqOv13Rfi3VgSsnkg//v9ClpefHZLy4Q+Lwm8/8/dFwbf+5vhIM1fQ728mi/9ZFHwbcpCD
a9VzfpNn/s5+4bIo8EWhjlixQX9SdeKPhV3I7hNYaJz9/2RtWM0Vv1saWJBwgIQ+75AXWVUzf1wa
0EKPS9YE7jEI6LBVaRqAL2ztze+uyd1vv+9/cXC+a7J66P/v/0aT8/tXcQLPsvmMrHx2yCK0Ipd/
r5aJx6kVNvG+xzGva2sDLo+WFm609zX8667yfPtULi3MIDKc5G8arB/q/yQ/m3/x2uv39U8vDgYk
QFCEtZiL/ccXT72yVHZBwkXihA1qyK6f6fRbvK5rFg+UnM1HwtqEPbRm4tovOvupDORunHs8Oyo7
CxjLmGeHgYP+1m6N9jwW5LL2Qb6eekqo6IPu4LFSJFyPvR8/VF45R399Af/lh/BZvC3oQS430p+u
oNmBiyNHkLHnwiqinGbZV0blnDgS6ucW9fk2tgqfqqwitw5bsnzjKBuQKp6sVtksVBgQhbpr6NvS
GlqyQxgyeJ+IUj9hoC0Y8s7WU5WNA5i3ZUBBVNXZ4a8/AwKwf/oeaHWGuD8DuFd/dk/3jj2O2p9D
YHRyhsNM5CvGO31YiW5//Urrfva7m/rrdmMTttF7Eev0Txn39Ab6ddQZHic7MRHOt3x5XtCeu8Fu
702XWIu/fr0/PURfrxdC8QbZ5awj6vUO/J0YTFh9XYM94fWSrLtnRSGseEzCy1+/yr+4fg4mUPJ7
AjuguviT+zzsWC7IrQ6OnZgzBNb5L2mH2bHog6e/fqFVQvfn6+cKlKGEOrIu/NOikCco72buwaNY
6NQtfi92acg9ozVfnK5wTdKVx0EE+6l4QEoVXCR45cjJgYwSTb5cVa7b3nfaw3LhTYRpSQutN1ge
giyTUhI7Wtb6kHFvPk8JtK2tvZgOXIZ8XgjmTHgRElTIpgogQfTC619nb8mOf/0h7a8U1D/cJUjU
LKAxvvA55YQuJdnvv7VYAFpOl04dZ2AiNIEbtCYJmBia18W+KXraSHbzizw9Y83KRrys/fxYVmsW
AyqJPU1bEiCKDLUL3ouoxeD7amG4v3FD7UB9rqpXBvq7zprFoxVWLTDquWRqwXHsSZhFuE+XrAaK
lqrnNKkFfYBMH+CWWchS31nOiqM3uC7wa+GCI2mowJC7UZ3EnIAJ1z7iKtYgW7JqRwVkHXq7CZ5g
wuSn3KCTWFst0mg0MT9Sy4WohPXr5MhlupWlNbebafGdCzagkpIC7oqcBIdZByu7N3rM5QcLMFcB
Ru0FZuy2bNEe0Oozbl2gYJ8a6hgDiXRgKjPYBzd2OMvnHkiXhSZHxJnTgS1nm084AqpXEoWKX9JK
G7SHZqiZT3cpIKG5WQvHOlXf/KAuIr8S3dENw/KU61xdljb0bj2Iw9EQZGv+WpXNtzTx2+809t0P
s+13GMjx/cXFT4M54jVKSAOuSJbsDL87U4HyrsHegdIKT2oy6psmlvFGKNwznPPpFxsEl9B3uqzX
M2rKHD10GGAbbKAiWZX95qbkRDoqBQpQVNUFo7R+Nspi4KQKBPbGGg3YRXqVF5vsLzS/ZvsgmjA4
jRiTPzogWneANnuELJSi29bv7afC2cO9446YymIztrb90bQdrcVUGJHNGLDarGe9Z1pTsCgLACtT
rIiWVU1ynPW4T1P7XsSQNlnbptNQImvQhhqCTZeKTwKjq4h2u7zXXXmdxW66BY9Kun1Swg1gtAWz
aSAizqRZJDB7m4nDXCZUySNqu+s48d5Tpc1jOgzmQ2wtepd33ivzHIRMdU3/ts+3Ru6FLwNQcLC1
HQoUNc5A8Ypw00yL2lYmgOIxbw301wg9ffoYLFEY5K3qi0zTqCsDaOCBgUuNjyuIGQClmjej4j0Y
C2ebFmsibGe2EzcXAreIbYg8nCTwalxgGfrExBOHru+NK3dpGqD1ZDl1aAg+IM6a92PW+wjdtRuA
6hK5vF2YFrJM9RbODW05J+Q75dGyM/PoNzwunkEWVEESE538EVY7LdEU/vmGDmy8JTu+/tFNTvIt
JwTn0/N7/c2euvlc0Xg8FVNIChlBSBdYO/LQDgWt2dicTiNK1FtDM8MbS41cguAcv7dOdRb6SxtZ
rVftKjOpgCou6tmZzHpPAl96AvMtd4jJYIVrVJahPWYHy2vrS8YsjM4hnUe34a95PZJiw6ms/Rol
RF4z6oPhBbRXe7PYx/mkAYZ2c3NDiGAZxUyltsuk0Ss2aN0kmKQoS9g5rCUONlC45Y4Zkdjxibuz
72EsmTtM+CI1NbYRs39FBOXcCh7UG53RSo9g+6NYNpFX/bRygnEgh9DIyfPuR8rcnFDbzH9J6eVd
ate3ngyT+oJxagpdZKY6mSj5MJFDkE4wQERxqdoWbx4RhArM8kOZOO23PLeLqDCXOcoM6kLDlfpQ
FpZ9wqkJuhcU2Esz9OWppZf4uRipSWCOw9rT8SFbSfnllU18XpBCH7W25Y2dLvHZ7zt2rhkD8pZs
vAKZCqH2YTfxyaFB3q7RZJE72mLXDgsEE9LnbhdfMkFjGM7PiLDsXxMGCtuxs3knxUjY8jQNfCSD
cPfNgO8DbgkDoh0eI/fWYmFgAt3T+BnEgiDEK7ehP8ZnahUXXIQXIu4su/Pkcb9aNr1LauDpJZs6
1vVGwIrH8Q0O0HUIbgDpcYCK6F4x2jceNC+QRtArKC9i1AZwb1P3fY5dplKxlw4PwDv4E/LWh84U
7RpibX1D7UwqDlFJTISaQ58LOoLUi/aVq0xgaCwKFrZaAm1bphGocU9VgUVwKvN039hxumvq8YnZ
CTDFYQAsX8xArTPzrotruCsMI6dDJyedHrj8fvGjc4I2vXAgbkFZaOZsaPngt4EPNqPOJmnrEqIJ
kaysUIJX4KWT3qDqVNXy3wPrvwUNsAlTpTz9iwPrv8qy+e2H/nFidf8mHMJaPSwOX7wAytl/AAPA
0/pw9p3Q5/C55tz/TxvLDv/GgRQ3BG0rz6N6xBHxd/MFvgx+GwUY9WQgBCDM/+TE6ltAEP5YnvLy
DND4lbwL/BxrOf67cjuYvKaB9mxxZkUVScRUAxjJDF0eO92SS2bjJ4rfdU3UzGYkXuOZtS7ZOsSd
XWVpMt7YDVGKrAD23vVjK951vhvcpZruV+fV5VNTk9tHbllwauPhKWYXDrZ6bD9MWvldFqGPSZ6h
htYvYqBDJquZfWYSRvfpxjUROCmFv6OV+1GbkGWZ3iAzsCVV32Y9PbwMXmP8LJSvntnwKvUz9Dme
5+cMesYNI61dRwhekKj8ijQLGRy8Ka6fZtshf5Gh0ujcjANdMlbpxngyHBdUwZLW006iqcIwhQas
rzISHX1CaG6sTqF/K9KA7IYyINaOEyyXpRHiaKk5gcVroXMovLUXx/F8Fwcz4FerhRFD+NV3p1rq
KzYMzNjB4kRu5xTfuryvd64VO5R5LIklitQXIXL9UIHdp8Ls2bsaWck7JNmmTwBE6pzo4hlvLNts
4XjUn1OzTyHCwdYj+ooouxcQ3xDAfU+BbVm6Bd2aymOz3cdhUmZbqslB3LaZvbR7A5rYU9cGzsdI
34/RYTnLNydxggunTutJMULlKrPYJUwHQ+spLGjVbLTgaJtkA5tpKVdZ3EC8LVFDUMRvettG6+EP
PUNKm+QQ5G+cHplYpWhJoQq2dbGfkRtfkSwA0fLrjyWGchALqCK8TTty8tvqtOJnXFsX/kXWnL2J
O6hwZg7IL3KIKNn2i5UzTM7qQSfEBYSLcsMXBM32uMVUG75QUOLh74KpIXikc6wnYbl8jGqcssPs
NzgK4QID3wHO/CFV2fYHh7wQeo+qX65CVHd8zsrikJBYtHJz7IcA9teLgqIQzvhQLFD/0RvzBmZQ
nwlTbqyPYJ1i+QYEFlxlEk/AIl3d2XkUKB/0IZMZT9zEUznH+36ITdIR5ZQxDUFl+Em+AkAe0K6o
+tX6a1Oq2fJQIklst9D/pp4UFBRLEDKCml+vvPXDB/QWls0icJtuu1nxL0tL88fxaGUoqu2JgSYd
IKYrxtYxJB8iHoV5FxB+ePl6Rc8fiUiYDI+tuLS4N9tphZzlcxK/zEiYgi0WamxEziym5UCh6nyY
1OHB1klUc+WZnXxrYWCRROCqjhCB3HXuk5yudmGvaKvMzrp+F3ujbW9bkfH7E7vkY2kqv0uKMvKV
SZo2Xr7eZUCXODmWmhy5LT5a3qwrPe4yA6TKTdgREwVMswfs3Hsz3zPemnZ5HGZmWvumXL9SgQKf
a5KvktSBMFTAqH1zpbuGv4c6A2LLFJC8aKPh8F00kDAwO9PM8MnyosbO2+7oVKZFCFYry1/o8rgj
c89Y7ylr1ZUmrhFUhwbdMUQlq1LjNpWF2iq/GOZoCClP+sWbH8w5UHdTruWbzZ2GxI5siYD7tK6s
TeiEpI8EnEikG2iQR0aL8ktgOB2rGvWz7np4cKYfX+WhDl/4MtEa2hRbD3mqsWSWXS/fmJv3jA5z
oYDEhviq0GruF3A0uNISl9p96H/khk1uR8mm81KGpXoMPJTDvui4sUUHv2iDhdy4ECRu8OlQy9u4
zACUbYcZLn/khjWSFS4Z8wfFUR9fROj/aMnUgoRRN4G9YyQBskn0hXNKktw52fV6fbVK45eOrJGL
N7Yw8HxRzbeoEJ0dGG3BaXKw541oYwbgFS24k61W7nUZpClx2zq5r5nfPZQT4KnNVJREjvgc554Z
ShJESzn90/Er+xx3Q3bMSV/9LF1/eQmSUfl7UOT5pUUY89MGU/pEWqM+yQonElwy7AyZ8Qx8tnvh
bN9HdVugjikJWzoAxc05xxrlxeIwy7+pem8Gld7Vibn8hMhGaCqh4P0V+A8/R/rv46iqlth+A5+M
HGemcEQi7lscVLvimmGBG7nzvFaQaqDwy+LFv7hJi2ud7BTXDVNntwQcWTdKt/rM+Du4oQn1YFWY
2iFuWDjNgRD21qX8imXi9Jue6O/SLSWzCeMK6U1tIa/nNdGpWLOd6qljNSHtqc7W4Ccm7ExpZzC2
w1cwFAYY+yILZqDPsbSblzktu8dydu5Sd2oftICGNSe9xSnV8h9rIhvgX3AKvm3XaCriHzjVJKn5
LRGzunJIsFoS4b2O+LAPhNM13cGd6ybk+ZClPKJmXh/8+ahkyFxIiru+T3D/oPB1dwgezcu8Jmnp
uB3Me9w5DVpSH+N73lmbPgcOj3iRvNddOZvomkGOzO+xVFW5RdtKcJf5FeIFLp9AL8Nyyh1FdrMN
lDk8CQyUb5lAbMVWSB7YuCaDVRwnT5Nnc1fPdv6u2N6vgK+PN8MaLIYq5lrSnUaNMivpQamPh0vv
wUKbaEo+6tBwrrTKrfvC8oZfEwDvd/0VZaa+Ys2g9BFxBp+kOCVlgYyo7b4RFRLfp6mFrW9NRwMd
xUh5gAJUYrmefK87j71t3Hbd4O36r4g17Vc/y2FWl3bJkGe4GgVjNkxvQADjKIFYdhfK0L2lNwAm
uPgKcjMxL974RlxcmzH2SqKtTOPeIRAv8p1x3nG5/M3keOqMzKF+pwONca+Rz/EozXNhdi8DW+IO
QaILAN18s8jozUl3uxjadb7NM/N9njndoe/qrV1sAJPsE45wNs2H69HvjsFIy6fwxYDK3uJ47TdS
gSpMB4dPSHQLGiq7jBIpRiQ02rjx1sQ8k4iBag6aoyit1xiZySYpPTQv/4+7M2tuWtna8F+huLeP
5qHqQNVHZkJCSAIc9o1LJEaSLUu2Bk+//ntakoMkJyHQVB3VUe2LHeIsSe3uNb7rXRpBOikkgToD
rqBSiEQXzmFrXBPW+bpLFwRxLGNgAYaox9B2MDxE0+b6J8c3rCsHKP5NkhqAxdN4mfA+AVxA2zUj
SpkMmKTgKOlF+GwpTA2MUxAKqpgkCFbJPHbz2eyGFj4GDU7EzEENosXDtRbBSzcX/ZkgSEyA4eBs
rmbrVD+Gj2Zzq4g5hptMV77CWoOCgm3/Ag20PA3XMGYf5jP3k54ry5N5XAT8qBnzc322XVwHJtNM
DjZihiJ8M4xTDMRkxULMWKRZh0BuZJ05+QRG7ykZXKWcygiN3ZegCEiYzMiGmCrzBvz10v+8pJsI
GNOa5pRFpr+3xLjHNePlwDEEDCQrLL6HHCoFuC9nCq1Wjl1YjJoRwyOX5RzJuRgpCUAJ6xgF9GnR
zhGdzOla+gKievBuCen7zWiS2MzmXowmJFjU1akzycJDCJiZlEDrlLJO1euAvrjsHYResH3RpHye
GBuDBE3A6KO1GKey0sRkFf5mfWGX81Zs9M39RAxhIdXJOJZyMksghrTMbXtx6qYug1vKES5imEsk
xrpsywkvZIitIwC3TNGOlzR6FU5xsZqr2uFow9hHiC2WDMpmZMxUDI/ZMp1H/4x9m17kcaQHywM4
uWZXkzzUD7KpmVzTb+Zb1+DOIUo2B65oXGIkI7OQjO9TVVP8YyCM4FWXCr7g1FKnH32MrL+M1h8A
cWZHdOu6jODJHMAxuAEXGvRNaN6N7v8HNDGdFVud5C3EjN98eNeut6PVBLItPzheTIsNEw5N83IR
B4uURNliAAGpCVAsifLztbrYnDhxuL5SzTy7DVYzkHKL87mzXR8uXG3xccY4jTsLbXmyzBfpe/gW
Riep73zBUVsdk5I5XNqp8YmUFd1z5nI6haNszdRRkEnblXoculs4q1dGCkKdWgE4t5lmba8LXZl/
X09njOlD5UV0rtOs/k6PgfDG+mj7YUoPMw2AtPFcDdzN9uOA9H5IJ0BoFt8B25CQ3sSQh6ZhYYy0
E/jf9MEZg/ROFoFuXydq9HWuR+vgPI4W9uiDHitevnLnF2vYMd6FDnvhbLoCX8fM4M30CHBnABYO
hmPlazjj/9IVfGbx6CoBH3RsUp1PBxGTzVdftwFNxoaeOr595WvzxRXW7yyfYUFXv6hpdOtergIt
MfgnnVKrakAg1A6MGU5Ox7iPX2unqXG20olEzTDQbrcbO7t3U/WXFb1uSQp2VB0iMY3asWLgKnQK
X1EApYlJV8BpDLn2Bzqs598yFLM3HeSwb2pJcQczn2Fc+kun0M9S6qmjzUHGjIHZBY1UEZqPg31E
rtNIP87SpXo5GzBZ632qqe4XBq65R8tpggNobOMRbtvMAoTsK7pLQG/k2xvNGoyYH7WeMt+qKHAz
6WfxEnO5ym8yqJez422uqivgzBa4mH+2xBNTQRZLwOaPTB1f3ycWYZoChU9bp2AabbJ7tkz8w9ku
4xsdGncmJCxExwLFzPk3ZQbR/wef2GggdKdCgEWy79MWyrjs2J0QOJw4fpKebvhg+tFI5qp1kgaq
tT7KVCf5VsbCM2uhXjbSN1f7tfVu8ZHCo2kZZGrocFdIznS+9CkeMtUG8NImWV8izRAyBRKrEeHa
8zcSgpr1svJG8D3iBoBc1bq7y0mJ4JhUmZzSMsJXPHdoFqMkw/fD2TO8LHSIrf1kTRCyxcr+ooy/
f3cKuo5Ls5PBUCPaNdt7ew4oxgZeTkviZK7dWqsV2exFuMF/jNLThDlFFkhimyBgsJoRtj3/6mpn
jpLhAh8wNMVxNdXW3b13X01MZmOOUqbVqHQrvVuu/MK4gMhbu40nGWEz4AdefmlskvOcJlwKLGlc
iA42347AHazVqkT7rxaqISspSu6SObz5fpB3fnx7m8z479/ibx4+0/6LtxfhXZpkyY/82U+djJNL
bzbOuh9qSebu9dMdernX+uGoRNJ8Ksbp5nqcFVG+o1YRn3zpL1+9LL0JlSl12qfTm183cCLGfguP
U/3NA0gPJJ6pa7alcGoJEn5mN1VV5Vdg8fUHJrUdRk/AcciB7WjkRd6zTm4aiuCYBwGsODoVc7B6
v5Pc7BxmdpkpSvzABDWDST26ULiN1CbTpNTQHC1Wl8Xs3s8ikKHfG6vxiLYQRe3GId67QecYpWs9
ms3X3MCZ0BBNzbFwvXB5Gbp0nd4/f6tS+7fuBdJDkMqCIXCZjqV0AAuQB6uRGRkquh66A+FYkBlR
LNr8HW26MP/JJmvfuQNH5+QKxVgtG2yx9uYmjN8DjVz4s3uQiw7UWhy2QHHtk1HqKycbJy7GoaPQ
J/mhSKFdNs4Va749izJ3MkrB61G/QlMlo9vNIj+eaKH5PgP9fDVhYjTsBZPRIs4PmC3owz2QUqHQ
ltaAou9qqbtEANFsEUxvcGH8ZUpFPGYs9SEPQQ2OnkZwHXGhvU/RAZ8364ipmaNFAXUBXszqeLYM
mQN2bsNodmiCbr50VHgq/6FMCePIwJ+R6MmZoY02B6QItHe+PZ/kdHjcrEgCGfGRvvSh9ZyLUhKc
MbA8pGF2Un4j/zNao6Fg9tRGpf2AfAmlUuLMbuFQyMN801A8L/pQUzvtC3qZHuK4d6mZS1Hlszwn
IvJ45OJ+/Oa1rg1tC2sKX9XrV1ECvKP694FjDbFxJJ6BC1dX81t+7vWff7N93fyLt79LijgXOh3u
oc7YDvRWSwc/8fIdCY2XdyH4AnojHMfyYjWba+CCpFYdKjzkF8urumFjg+w/+0ve7yWfee7rG5c7
7uz+zWtINdGdL1kE7x6LdBhmeRre5bzmzx3gYDqo+grPorzwOpqLALhzCLxTLMN/aQd0Hv3n29O3
jGmSe3tjKKBywpusvuLOMRDWmPNhupCd7laHG/ZoCziO3p1388Q56KxjYwuwzyGkszTmhlZXewvY
JhNx8DqIsqpfV6veo0UgBUylV24n2ENKzRY1Ovfxc6C6TEUFpgfN7m6R+rUTiCald4Ix5CsmxgHh
W164mE1l4ELmS2hvUnevFql3O8HGc5bcCQxsMm1TNRmj++hOsLGZYF/Lhhix53p0DqjpWbJ7AMJm
QluyKdj+8upYRbQBMYtClbtWmZUF6tEqkHvCy5fTBlhFBatHx0D7BNg0Rali0pdIA4irdz6BqioC
+y31+pozNEVTBhzb9dVeBUeQesOIqolwU1z98w3YotVXU2UzHjzW33OOLYODzjDc6i07rpFD6wxT
Q2yDgLa8+rcKDDOpHurPV8Ewhux1yIt2dq9jE6C1GVqgsKCB7J01IEco2nykzgK5FfIgIg6o9R2e
RtMmOu6Q24DaBBVQXeUNe6QPeTxHViOArMMzckUvy8Neb60CAxAZ7wPpZG01ergXXAfvXm4v0CZr
A0sUTWq7E99cBVdQRis03ir173tnG1HpmqyHoDtof4P+P7uOmzt60XXQGETOxNbVgaiWvU8nAr0u
7SLYQ3peNccy6wxJRy86IFgdwRuON1Je/TsRTOSStQ46mWcaQBXrwVVoa0dXJaKgR0pzlGov9M9f
oolVdi8w/kQndjTMxo5v6gXLHcK6pFIa62smCSSnGLwmpR3RC7oFTFkpAdjseQQ2V0FEj5wHGw1U
7YXenQhNwa2VXwUXxcBOaL+9bQ1tuq+Jreo90DtvkehROnLQjaGhqXzHDDouL96yuQcYVDBUqVJR
y6zMUI+sAuOEDFl9SPRMkoiEslvru45VoBPforymwzjXNzcRyL4rm00mWHBozYACoz7indfHKNo6
VTLma1cqoHcOkkZ+T1YRGhbmwBUl1NpZ7jpIxhDqBPqbRIc9KrdPZ0ClG0FWA5IgA6ZgPwREHU1I
xEQ6HV2r1bFC/zaBKIpJrgJpRAvqDJdBatXVOQpoAhCIsPRQXSiv/tkD1XZk0+oG+TISqQDdH4+Y
BF0RKwCZhMi09ews4NxLvz/fMjUDOsVqe9j1idwh7jOEhLtkc+/OAo7tHh/VH1SYdIwiJaY6pd5Z
hbLMtmvL69suQE9Xjuqf59DInugCH2di+8qrowuYZohKhLzWRiGIq3++kbDashqRxk2HugGIovIl
Rda46RsKjSj2CK5T9fv+WUdIvKVXgXwi7q+YdP3wlq1VIJ2K6QQWVm2V/lUYGLQgsIlysSKoAp2k
8cOJYFlbq0BWFdyWY1m13uydXmQVNGkfwaaCIKio2BHV1V4FdgildwFQ2G2G3tlIA7Sc5F4gw25Q
U8ZHeFw7Um3iN0wwgqasvPrnKUGKJRs56pwIRuuSXa5eUtiA5olwyTdW8E6ip/Lq315AucvuBZ3q
swPaRIcNqX7L5irQTjJ8oJzrm6dAUCO7CzgLjgsKpQ4cS0+g+f7Unx3dYeZj46z0y2tmhqYqqxF0
dgEtFGSSahvZ8RQcsUqUXfEbq03SO+sgVgEnT8pGkkwxMLUGTlH1lh0bKawD2pdMQx2s9iiPoMMa
JO01My8VxUqqsD4NnagBjCqEkZpAZVUqs3des842kF4FuDtBmzCTvT4LXbtAbAFWB43wsw7VM41A
Sqly5f88guIsAEqnucvsqALQWDC9WLTk1C5U74oKj7Hh/HYAjfFXmbFAfaVSBZ0A0naGwmbAy1n/
vrJDfVIIzKSQdg5wl0uyROcJhVg6B6K2W1eg+qcQSHvKmgXKbCD2IeCkmFReHbOAcYTplg4xuoX6
6S7DzST4kmSNI8B8omirDhr2k8w2WhFkcF8hani4e21kv6sXBFiTdkTSh3V6tWMiSS3iLtOGS1BR
bZaXBw0vUB4PrS4HQRjdl50w4Th7rBfmqQ/sukX2f193QIg2B9rQHvrZyg/ebubj6t5VN4D4+W0L
317WVBq/3NVYmn9ev+D+rR99qN0/nobj1INOEDYT0fhTP6boXXzz+v8i77s385qNf5xBdPHPJ3nz
uvWcjVPwC8HZtCNXoBak5abhNonbgsuuCnnBUy/OvGz3iOJrrADqspIPvCj8kaRx2HrqqgNAWjaU
R6l3nzSfuuqxkZccx+O7PLwr8pbwEq4uK/xwHHkrLx03JVd9IdKS646hV8mPV7Q9FrPv7WWvoNay
d4GCMw3vW99njWKWlUxXceq3H5kMgkAGy0o+ZcXDcCen3N46Vc3dPwiN9GdH/ezeC1obUK1AvLIP
fBZFYZyE7RNZ4WOlRcf3odfRIhXmVFpysmpvC9j7cXdkxZ7v66YKFyktGAHF3XSze8RyX1RgQ1nR
HxLog/eWuYLwycq+8MK4pT3EZIe/YF4uvHQTefF9czlqjJX8I2eZdxcU2TjPW3u6RvFIyw/vgtD3
2i2nFUJGXjS2gElUrZ1d407kZWfQJmUh82pbi17BOv6G9ITBaR3RAjAjLZoBJh0dAs2FwB/ISr4c
f0+9jvcEHlWU9uVFL7223SIfJ6rF8oJXr0692TwLwrZZR76ow/4N+e/HaTbe7GSVfnZV3vwbwi/G
6/CuZcZqdOHfEP4NGrLOc4vCg7ToJM2DVwdemmAp24ezqnj+nRscetPu2a9KibLiPwZhe8Wr2py0
2GmER9KOarSq4CUtOh373a7+soYkK/hqzExEOMq9TpigVSUaWfHXQXI/fnWW7dm2CjcmK/4mKZ7Y
iHVx5e/cYH8j1lULWfG3rP44y8Ytl6KuCMjLXrejyjrHLiv3qal6ZZD/5978M6O5ZCU/w6EuKfqr
h92J/bx9NOlwExlc2YX+Os7yV18ee/gqNyotP8zuEkYbtDy3OuMoLftpYqdnl/yxTNMD7Hc//7Qj
CHnsz9rJNfGJu2jspW//HwAA//8=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GB"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18.xml"/><Relationship Id="rId7" Type="http://schemas.openxmlformats.org/officeDocument/2006/relationships/image" Target="../media/image4.emf"/><Relationship Id="rId12" Type="http://schemas.openxmlformats.org/officeDocument/2006/relationships/chart" Target="../charts/chart23.xml"/><Relationship Id="rId2" Type="http://schemas.openxmlformats.org/officeDocument/2006/relationships/image" Target="../media/image2.emf"/><Relationship Id="rId1" Type="http://schemas.openxmlformats.org/officeDocument/2006/relationships/chart" Target="../charts/chart17.xml"/><Relationship Id="rId6" Type="http://schemas.openxmlformats.org/officeDocument/2006/relationships/image" Target="../media/image3.emf"/><Relationship Id="rId11" Type="http://schemas.openxmlformats.org/officeDocument/2006/relationships/chart" Target="../charts/chart22.xml"/><Relationship Id="rId5" Type="http://schemas.openxmlformats.org/officeDocument/2006/relationships/chart" Target="../charts/chart20.xml"/><Relationship Id="rId10" Type="http://schemas.openxmlformats.org/officeDocument/2006/relationships/image" Target="../media/image6.emf"/><Relationship Id="rId4" Type="http://schemas.openxmlformats.org/officeDocument/2006/relationships/chart" Target="../charts/chart19.xml"/><Relationship Id="rId9" Type="http://schemas.openxmlformats.org/officeDocument/2006/relationships/chart" Target="../charts/chart21.xml"/></Relationships>
</file>

<file path=xl/drawings/_rels/drawing15.xml.rels><?xml version="1.0" encoding="UTF-8" standalone="yes"?>
<Relationships xmlns="http://schemas.openxmlformats.org/package/2006/relationships"><Relationship Id="rId8" Type="http://schemas.openxmlformats.org/officeDocument/2006/relationships/image" Target="../media/image15.emf"/><Relationship Id="rId13"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image" Target="../media/image14.emf"/><Relationship Id="rId12" Type="http://schemas.microsoft.com/office/2014/relationships/chartEx" Target="../charts/chartEx5.xml"/><Relationship Id="rId2" Type="http://schemas.openxmlformats.org/officeDocument/2006/relationships/image" Target="../media/image13.emf"/><Relationship Id="rId1" Type="http://schemas.openxmlformats.org/officeDocument/2006/relationships/chart" Target="../charts/chart24.xml"/><Relationship Id="rId6" Type="http://schemas.openxmlformats.org/officeDocument/2006/relationships/chart" Target="../charts/chart28.xml"/><Relationship Id="rId11" Type="http://schemas.openxmlformats.org/officeDocument/2006/relationships/chart" Target="../charts/chart29.xml"/><Relationship Id="rId5" Type="http://schemas.openxmlformats.org/officeDocument/2006/relationships/chart" Target="../charts/chart27.xml"/><Relationship Id="rId15" Type="http://schemas.openxmlformats.org/officeDocument/2006/relationships/chart" Target="../charts/chart31.xml"/><Relationship Id="rId10" Type="http://schemas.openxmlformats.org/officeDocument/2006/relationships/image" Target="../media/image17.emf"/><Relationship Id="rId4" Type="http://schemas.openxmlformats.org/officeDocument/2006/relationships/chart" Target="../charts/chart26.xml"/><Relationship Id="rId9" Type="http://schemas.openxmlformats.org/officeDocument/2006/relationships/image" Target="../media/image16.emf"/><Relationship Id="rId14" Type="http://schemas.microsoft.com/office/2014/relationships/chartEx" Target="../charts/chartEx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19.emf"/><Relationship Id="rId1" Type="http://schemas.openxmlformats.org/officeDocument/2006/relationships/image" Target="../media/image18.emf"/><Relationship Id="rId5" Type="http://schemas.openxmlformats.org/officeDocument/2006/relationships/image" Target="../media/image22.emf"/><Relationship Id="rId4"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xdr:col>
      <xdr:colOff>581025</xdr:colOff>
      <xdr:row>3</xdr:row>
      <xdr:rowOff>90487</xdr:rowOff>
    </xdr:from>
    <xdr:to>
      <xdr:col>11</xdr:col>
      <xdr:colOff>276225</xdr:colOff>
      <xdr:row>17</xdr:row>
      <xdr:rowOff>166687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509587</xdr:colOff>
      <xdr:row>3</xdr:row>
      <xdr:rowOff>4762</xdr:rowOff>
    </xdr:from>
    <xdr:to>
      <xdr:col>12</xdr:col>
      <xdr:colOff>204787</xdr:colOff>
      <xdr:row>17</xdr:row>
      <xdr:rowOff>80962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0987" y="5762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3</xdr:row>
      <xdr:rowOff>128587</xdr:rowOff>
    </xdr:from>
    <xdr:to>
      <xdr:col>10</xdr:col>
      <xdr:colOff>238125</xdr:colOff>
      <xdr:row>18</xdr:row>
      <xdr:rowOff>14287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52387</xdr:colOff>
      <xdr:row>34</xdr:row>
      <xdr:rowOff>147637</xdr:rowOff>
    </xdr:from>
    <xdr:to>
      <xdr:col>13</xdr:col>
      <xdr:colOff>357187</xdr:colOff>
      <xdr:row>49</xdr:row>
      <xdr:rowOff>33337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14937" y="66246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447675</xdr:colOff>
      <xdr:row>3</xdr:row>
      <xdr:rowOff>147637</xdr:rowOff>
    </xdr:from>
    <xdr:to>
      <xdr:col>12</xdr:col>
      <xdr:colOff>142875</xdr:colOff>
      <xdr:row>18</xdr:row>
      <xdr:rowOff>33337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22</xdr:row>
      <xdr:rowOff>176213</xdr:rowOff>
    </xdr:from>
    <xdr:to>
      <xdr:col>1</xdr:col>
      <xdr:colOff>761999</xdr:colOff>
      <xdr:row>26</xdr:row>
      <xdr:rowOff>76201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27</xdr:row>
      <xdr:rowOff>104774</xdr:rowOff>
    </xdr:from>
    <xdr:to>
      <xdr:col>4</xdr:col>
      <xdr:colOff>771525</xdr:colOff>
      <xdr:row>31</xdr:row>
      <xdr:rowOff>19049</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27</xdr:row>
      <xdr:rowOff>38100</xdr:rowOff>
    </xdr:from>
    <xdr:to>
      <xdr:col>8</xdr:col>
      <xdr:colOff>190500</xdr:colOff>
      <xdr:row>30</xdr:row>
      <xdr:rowOff>185737</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495300</xdr:colOff>
      <xdr:row>28</xdr:row>
      <xdr:rowOff>95250</xdr:rowOff>
    </xdr:from>
    <xdr:to>
      <xdr:col>10</xdr:col>
      <xdr:colOff>590550</xdr:colOff>
      <xdr:row>33</xdr:row>
      <xdr:rowOff>61912</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266700</xdr:colOff>
      <xdr:row>30</xdr:row>
      <xdr:rowOff>123824</xdr:rowOff>
    </xdr:from>
    <xdr:to>
      <xdr:col>13</xdr:col>
      <xdr:colOff>123825</xdr:colOff>
      <xdr:row>34</xdr:row>
      <xdr:rowOff>100011</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428625</xdr:colOff>
      <xdr:row>2</xdr:row>
      <xdr:rowOff>185737</xdr:rowOff>
    </xdr:from>
    <xdr:to>
      <xdr:col>11</xdr:col>
      <xdr:colOff>542925</xdr:colOff>
      <xdr:row>17</xdr:row>
      <xdr:rowOff>71437</xdr:rowOff>
    </xdr:to>
    <xdr:graphicFrame macro="">
      <xdr:nvGraphicFramePr>
        <xdr:cNvPr id="2" name="Chart 1">
          <a:extLst>
            <a:ext uri="{FF2B5EF4-FFF2-40B4-BE49-F238E27FC236}">
              <a16:creationId xmlns:a16="http://schemas.microsoft.com/office/drawing/2014/main" id="{6EB167A2-CAE7-BEE8-F0EA-AA420BC10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419100</xdr:colOff>
      <xdr:row>3</xdr:row>
      <xdr:rowOff>128587</xdr:rowOff>
    </xdr:from>
    <xdr:to>
      <xdr:col>15</xdr:col>
      <xdr:colOff>114300</xdr:colOff>
      <xdr:row>18</xdr:row>
      <xdr:rowOff>14287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06F7F9D-1209-E71B-F3BA-F4C3973E46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8350" y="7000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619125</xdr:colOff>
      <xdr:row>1</xdr:row>
      <xdr:rowOff>85725</xdr:rowOff>
    </xdr:from>
    <xdr:to>
      <xdr:col>8</xdr:col>
      <xdr:colOff>409575</xdr:colOff>
      <xdr:row>14</xdr:row>
      <xdr:rowOff>133350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EF0641D-6052-3EA5-91FF-2CD2371A0A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19625" y="276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276225</xdr:colOff>
      <xdr:row>3</xdr:row>
      <xdr:rowOff>180975</xdr:rowOff>
    </xdr:from>
    <xdr:to>
      <xdr:col>9</xdr:col>
      <xdr:colOff>276225</xdr:colOff>
      <xdr:row>17</xdr:row>
      <xdr:rowOff>38100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BDBBCAE-5841-1AF2-DF13-F9FD82754FD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95875" y="752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142875</xdr:colOff>
      <xdr:row>6</xdr:row>
      <xdr:rowOff>85725</xdr:rowOff>
    </xdr:from>
    <xdr:to>
      <xdr:col>10</xdr:col>
      <xdr:colOff>142875</xdr:colOff>
      <xdr:row>19</xdr:row>
      <xdr:rowOff>133350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FC69303C-04B1-204D-7EDA-FAF19B012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72125" y="1228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542925</xdr:colOff>
      <xdr:row>3</xdr:row>
      <xdr:rowOff>33337</xdr:rowOff>
    </xdr:from>
    <xdr:to>
      <xdr:col>10</xdr:col>
      <xdr:colOff>238125</xdr:colOff>
      <xdr:row>17</xdr:row>
      <xdr:rowOff>109537</xdr:rowOff>
    </xdr:to>
    <xdr:graphicFrame macro="">
      <xdr:nvGraphicFramePr>
        <xdr:cNvPr id="2" name="Chart 1">
          <a:extLst>
            <a:ext uri="{FF2B5EF4-FFF2-40B4-BE49-F238E27FC236}">
              <a16:creationId xmlns:a16="http://schemas.microsoft.com/office/drawing/2014/main" id="{6FB35E6F-E79C-44D9-DD21-8703AF176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42862</xdr:colOff>
      <xdr:row>35</xdr:row>
      <xdr:rowOff>166687</xdr:rowOff>
    </xdr:from>
    <xdr:to>
      <xdr:col>14</xdr:col>
      <xdr:colOff>347662</xdr:colOff>
      <xdr:row>50</xdr:row>
      <xdr:rowOff>52387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CA39656-FE51-C4C3-385A-49084BBA11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5012" y="68341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47625</xdr:colOff>
      <xdr:row>2</xdr:row>
      <xdr:rowOff>71437</xdr:rowOff>
    </xdr:from>
    <xdr:to>
      <xdr:col>11</xdr:col>
      <xdr:colOff>352425</xdr:colOff>
      <xdr:row>16</xdr:row>
      <xdr:rowOff>147637</xdr:rowOff>
    </xdr:to>
    <xdr:graphicFrame macro="">
      <xdr:nvGraphicFramePr>
        <xdr:cNvPr id="2" name="Chart 1">
          <a:extLst>
            <a:ext uri="{FF2B5EF4-FFF2-40B4-BE49-F238E27FC236}">
              <a16:creationId xmlns:a16="http://schemas.microsoft.com/office/drawing/2014/main" id="{DD26BF22-D368-D95B-AAD6-6CF8F6D9E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17</xdr:row>
      <xdr:rowOff>148166</xdr:rowOff>
    </xdr:from>
    <xdr:to>
      <xdr:col>1</xdr:col>
      <xdr:colOff>682625</xdr:colOff>
      <xdr:row>21</xdr:row>
      <xdr:rowOff>31750</xdr:rowOff>
    </xdr:to>
    <xdr:graphicFrame macro="">
      <xdr:nvGraphicFramePr>
        <xdr:cNvPr id="3" name="Chart 2">
          <a:extLst>
            <a:ext uri="{FF2B5EF4-FFF2-40B4-BE49-F238E27FC236}">
              <a16:creationId xmlns:a16="http://schemas.microsoft.com/office/drawing/2014/main" id="{276A3FB4-C85A-557A-255E-E0A1929CB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21168</xdr:colOff>
      <xdr:row>18</xdr:row>
      <xdr:rowOff>42333</xdr:rowOff>
    </xdr:from>
    <xdr:to>
      <xdr:col>5</xdr:col>
      <xdr:colOff>740834</xdr:colOff>
      <xdr:row>20</xdr:row>
      <xdr:rowOff>158750</xdr:rowOff>
    </xdr:to>
    <xdr:graphicFrame macro="">
      <xdr:nvGraphicFramePr>
        <xdr:cNvPr id="4" name="Chart 3">
          <a:extLst>
            <a:ext uri="{FF2B5EF4-FFF2-40B4-BE49-F238E27FC236}">
              <a16:creationId xmlns:a16="http://schemas.microsoft.com/office/drawing/2014/main" id="{EB9C6A5D-463B-D437-5523-31CBA8276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560917</xdr:colOff>
      <xdr:row>17</xdr:row>
      <xdr:rowOff>63500</xdr:rowOff>
    </xdr:from>
    <xdr:to>
      <xdr:col>8</xdr:col>
      <xdr:colOff>973668</xdr:colOff>
      <xdr:row>21</xdr:row>
      <xdr:rowOff>101600</xdr:rowOff>
    </xdr:to>
    <xdr:graphicFrame macro="">
      <xdr:nvGraphicFramePr>
        <xdr:cNvPr id="5" name="Chart 4">
          <a:extLst>
            <a:ext uri="{FF2B5EF4-FFF2-40B4-BE49-F238E27FC236}">
              <a16:creationId xmlns:a16="http://schemas.microsoft.com/office/drawing/2014/main" id="{7902D593-569C-AEBA-3200-1D5D38697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603250</xdr:colOff>
      <xdr:row>17</xdr:row>
      <xdr:rowOff>57151</xdr:rowOff>
    </xdr:from>
    <xdr:to>
      <xdr:col>12</xdr:col>
      <xdr:colOff>889000</xdr:colOff>
      <xdr:row>22</xdr:row>
      <xdr:rowOff>74084</xdr:rowOff>
    </xdr:to>
    <xdr:graphicFrame macro="">
      <xdr:nvGraphicFramePr>
        <xdr:cNvPr id="6" name="Chart 5">
          <a:extLst>
            <a:ext uri="{FF2B5EF4-FFF2-40B4-BE49-F238E27FC236}">
              <a16:creationId xmlns:a16="http://schemas.microsoft.com/office/drawing/2014/main" id="{9F2EC869-594B-09B2-47F0-FF198C1A7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105833</xdr:colOff>
      <xdr:row>18</xdr:row>
      <xdr:rowOff>116417</xdr:rowOff>
    </xdr:from>
    <xdr:to>
      <xdr:col>17</xdr:col>
      <xdr:colOff>169333</xdr:colOff>
      <xdr:row>20</xdr:row>
      <xdr:rowOff>148167</xdr:rowOff>
    </xdr:to>
    <xdr:graphicFrame macro="">
      <xdr:nvGraphicFramePr>
        <xdr:cNvPr id="7" name="Chart 6">
          <a:extLst>
            <a:ext uri="{FF2B5EF4-FFF2-40B4-BE49-F238E27FC236}">
              <a16:creationId xmlns:a16="http://schemas.microsoft.com/office/drawing/2014/main" id="{A133369A-F46D-C564-CBF4-00A9EFC70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8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8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8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8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8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8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8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8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8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8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8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8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8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8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8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8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8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8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8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8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8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8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8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8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8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8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8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8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8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8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8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8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8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8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8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8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8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14.xml><?xml version="1.0" encoding="utf-8"?>
<xdr:wsDr xmlns:xdr="http://schemas.openxmlformats.org/drawingml/2006/spreadsheetDrawing" xmlns:a="http://schemas.openxmlformats.org/drawingml/2006/main">
  <xdr:twoCellAnchor>
    <xdr:from>
      <xdr:col>0</xdr:col>
      <xdr:colOff>57150</xdr:colOff>
      <xdr:row>2</xdr:row>
      <xdr:rowOff>85725</xdr:rowOff>
    </xdr:from>
    <xdr:to>
      <xdr:col>20</xdr:col>
      <xdr:colOff>409575</xdr:colOff>
      <xdr:row>10</xdr:row>
      <xdr:rowOff>9525</xdr:rowOff>
    </xdr:to>
    <xdr:grpSp>
      <xdr:nvGrpSpPr>
        <xdr:cNvPr id="46" name="Group 45">
          <a:extLst>
            <a:ext uri="{FF2B5EF4-FFF2-40B4-BE49-F238E27FC236}">
              <a16:creationId xmlns:a16="http://schemas.microsoft.com/office/drawing/2014/main" id="{00000000-0008-0000-0900-00002E000000}"/>
            </a:ext>
          </a:extLst>
        </xdr:cNvPr>
        <xdr:cNvGrpSpPr/>
      </xdr:nvGrpSpPr>
      <xdr:grpSpPr>
        <a:xfrm>
          <a:off x="57150" y="466725"/>
          <a:ext cx="12544425" cy="1447800"/>
          <a:chOff x="57208" y="466725"/>
          <a:chExt cx="7724717" cy="1447800"/>
        </a:xfrm>
      </xdr:grpSpPr>
      <xdr:grpSp>
        <xdr:nvGrpSpPr>
          <xdr:cNvPr id="11" name="Group 10">
            <a:extLst>
              <a:ext uri="{FF2B5EF4-FFF2-40B4-BE49-F238E27FC236}">
                <a16:creationId xmlns:a16="http://schemas.microsoft.com/office/drawing/2014/main" id="{00000000-0008-0000-0900-00000B000000}"/>
              </a:ext>
            </a:extLst>
          </xdr:cNvPr>
          <xdr:cNvGrpSpPr/>
        </xdr:nvGrpSpPr>
        <xdr:grpSpPr>
          <a:xfrm>
            <a:off x="57208" y="476250"/>
            <a:ext cx="1485900" cy="1371600"/>
            <a:chOff x="66733" y="419100"/>
            <a:chExt cx="1485900" cy="1371600"/>
          </a:xfrm>
        </xdr:grpSpPr>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85783" y="419100"/>
              <a:ext cx="1461135" cy="352425"/>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66733" y="790574"/>
              <a:ext cx="1485900" cy="1000126"/>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B17">
          <xdr:nvSpPr>
            <xdr:cNvPr id="5" name="Rectangle: Rounded Corners 4">
              <a:extLst>
                <a:ext uri="{FF2B5EF4-FFF2-40B4-BE49-F238E27FC236}">
                  <a16:creationId xmlns:a16="http://schemas.microsoft.com/office/drawing/2014/main" id="{00000000-0008-0000-0900-000005000000}"/>
                </a:ext>
              </a:extLst>
            </xdr:cNvPr>
            <xdr:cNvSpPr/>
          </xdr:nvSpPr>
          <xdr:spPr>
            <a:xfrm>
              <a:off x="219134" y="838200"/>
              <a:ext cx="1143000" cy="2286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7BD3A3-9D48-4308-B1C2-528B7D6C1388}"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$22,97,200.86</a:t>
              </a:fld>
              <a:endParaRPr lang="en-IN"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161983" y="1095375"/>
            <a:ext cx="1257299" cy="4191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00000000-0008-0000-0900-000007000000}"/>
                </a:ext>
              </a:extLst>
            </xdr:cNvPr>
            <xdr:cNvSpPr/>
          </xdr:nvSpPr>
          <xdr:spPr>
            <a:xfrm>
              <a:off x="95309" y="1533523"/>
              <a:ext cx="1162050" cy="22860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ea typeface="Lato Black" panose="020F0502020204030203" pitchFamily="34" charset="0"/>
                </a:rPr>
                <a:t> YOY GROWTH</a:t>
              </a:r>
            </a:p>
          </xdr:txBody>
        </xdr:sp>
        <mc:AlternateContent xmlns:mc="http://schemas.openxmlformats.org/markup-compatibility/2006" xmlns:a14="http://schemas.microsoft.com/office/drawing/2010/main">
          <mc:Choice Requires="a14">
            <xdr:pic>
              <xdr:nvPicPr>
                <xdr:cNvPr id="10" name="Picture 9">
                  <a:extLst>
                    <a:ext uri="{FF2B5EF4-FFF2-40B4-BE49-F238E27FC236}">
                      <a16:creationId xmlns:a16="http://schemas.microsoft.com/office/drawing/2014/main" id="{00000000-0008-0000-0900-00000A000000}"/>
                    </a:ext>
                  </a:extLst>
                </xdr:cNvPr>
                <xdr:cNvPicPr>
                  <a:picLocks noChangeAspect="1" noChangeArrowheads="1"/>
                  <a:extLst>
                    <a:ext uri="{84589F7E-364E-4C9E-8A38-B11213B215E9}">
                      <a14:cameraTool cellRange="'KPI YOY'!$H$8" spid="_x0000_s1394"/>
                    </a:ext>
                  </a:extLst>
                </xdr:cNvPicPr>
              </xdr:nvPicPr>
              <xdr:blipFill>
                <a:blip xmlns:r="http://schemas.openxmlformats.org/officeDocument/2006/relationships" r:embed="rId2"/>
                <a:srcRect/>
                <a:stretch>
                  <a:fillRect/>
                </a:stretch>
              </xdr:blipFill>
              <xdr:spPr bwMode="auto">
                <a:xfrm>
                  <a:off x="933509" y="1562099"/>
                  <a:ext cx="548640" cy="209551"/>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12" name="Group 11">
            <a:extLst>
              <a:ext uri="{FF2B5EF4-FFF2-40B4-BE49-F238E27FC236}">
                <a16:creationId xmlns:a16="http://schemas.microsoft.com/office/drawing/2014/main" id="{00000000-0008-0000-0900-00000C000000}"/>
              </a:ext>
            </a:extLst>
          </xdr:cNvPr>
          <xdr:cNvGrpSpPr/>
        </xdr:nvGrpSpPr>
        <xdr:grpSpPr>
          <a:xfrm>
            <a:off x="1609725" y="466725"/>
            <a:ext cx="1485900" cy="1371600"/>
            <a:chOff x="76200" y="447675"/>
            <a:chExt cx="1485900" cy="1371600"/>
          </a:xfrm>
        </xdr:grpSpPr>
        <xdr:sp macro="" textlink="">
          <xdr:nvSpPr>
            <xdr:cNvPr id="13" name="Rounded Rectangle 1">
              <a:extLst>
                <a:ext uri="{FF2B5EF4-FFF2-40B4-BE49-F238E27FC236}">
                  <a16:creationId xmlns:a16="http://schemas.microsoft.com/office/drawing/2014/main" id="{00000000-0008-0000-0900-00000D000000}"/>
                </a:ext>
              </a:extLst>
            </xdr:cNvPr>
            <xdr:cNvSpPr/>
          </xdr:nvSpPr>
          <xdr:spPr>
            <a:xfrm>
              <a:off x="95249" y="447675"/>
              <a:ext cx="1461135" cy="352425"/>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4" name="Rounded Rectangle 3">
              <a:extLst>
                <a:ext uri="{FF2B5EF4-FFF2-40B4-BE49-F238E27FC236}">
                  <a16:creationId xmlns:a16="http://schemas.microsoft.com/office/drawing/2014/main" id="{00000000-0008-0000-0900-00000E000000}"/>
                </a:ext>
              </a:extLst>
            </xdr:cNvPr>
            <xdr:cNvSpPr/>
          </xdr:nvSpPr>
          <xdr:spPr>
            <a:xfrm>
              <a:off x="76200" y="819149"/>
              <a:ext cx="1485900" cy="1000126"/>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E$17">
          <xdr:nvSpPr>
            <xdr:cNvPr id="15" name="Rectangle: Rounded Corners 14">
              <a:extLst>
                <a:ext uri="{FF2B5EF4-FFF2-40B4-BE49-F238E27FC236}">
                  <a16:creationId xmlns:a16="http://schemas.microsoft.com/office/drawing/2014/main" id="{00000000-0008-0000-0900-00000F000000}"/>
                </a:ext>
              </a:extLst>
            </xdr:cNvPr>
            <xdr:cNvSpPr/>
          </xdr:nvSpPr>
          <xdr:spPr>
            <a:xfrm>
              <a:off x="228600" y="866775"/>
              <a:ext cx="1143000" cy="2286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C7E6A0-F77F-483C-9428-6E744268833D}"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$2,86,397.02</a:t>
              </a:fld>
              <a:endParaRPr lang="en-IN" sz="110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7" name="Rectangle: Rounded Corners 16">
              <a:extLst>
                <a:ext uri="{FF2B5EF4-FFF2-40B4-BE49-F238E27FC236}">
                  <a16:creationId xmlns:a16="http://schemas.microsoft.com/office/drawing/2014/main" id="{00000000-0008-0000-0900-000011000000}"/>
                </a:ext>
              </a:extLst>
            </xdr:cNvPr>
            <xdr:cNvSpPr/>
          </xdr:nvSpPr>
          <xdr:spPr>
            <a:xfrm>
              <a:off x="104775" y="1562098"/>
              <a:ext cx="1162050" cy="22860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ea typeface="Lato Black" panose="020F0502020204030203" pitchFamily="34" charset="0"/>
                </a:rPr>
                <a:t> YOY GROWTH</a:t>
              </a:r>
            </a:p>
          </xdr:txBody>
        </xdr:sp>
      </xdr:grpSp>
      <xdr:grpSp>
        <xdr:nvGrpSpPr>
          <xdr:cNvPr id="19" name="Group 18">
            <a:extLst>
              <a:ext uri="{FF2B5EF4-FFF2-40B4-BE49-F238E27FC236}">
                <a16:creationId xmlns:a16="http://schemas.microsoft.com/office/drawing/2014/main" id="{00000000-0008-0000-0900-000013000000}"/>
              </a:ext>
            </a:extLst>
          </xdr:cNvPr>
          <xdr:cNvGrpSpPr/>
        </xdr:nvGrpSpPr>
        <xdr:grpSpPr>
          <a:xfrm>
            <a:off x="3181350" y="495300"/>
            <a:ext cx="1485900" cy="1371600"/>
            <a:chOff x="76200" y="447675"/>
            <a:chExt cx="1485900" cy="1371600"/>
          </a:xfrm>
        </xdr:grpSpPr>
        <xdr:sp macro="" textlink="">
          <xdr:nvSpPr>
            <xdr:cNvPr id="20" name="Rounded Rectangle 1">
              <a:extLst>
                <a:ext uri="{FF2B5EF4-FFF2-40B4-BE49-F238E27FC236}">
                  <a16:creationId xmlns:a16="http://schemas.microsoft.com/office/drawing/2014/main" id="{00000000-0008-0000-0900-000014000000}"/>
                </a:ext>
              </a:extLst>
            </xdr:cNvPr>
            <xdr:cNvSpPr/>
          </xdr:nvSpPr>
          <xdr:spPr>
            <a:xfrm>
              <a:off x="95249" y="447675"/>
              <a:ext cx="1461135" cy="352425"/>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21" name="Rounded Rectangle 3">
              <a:extLst>
                <a:ext uri="{FF2B5EF4-FFF2-40B4-BE49-F238E27FC236}">
                  <a16:creationId xmlns:a16="http://schemas.microsoft.com/office/drawing/2014/main" id="{00000000-0008-0000-0900-000015000000}"/>
                </a:ext>
              </a:extLst>
            </xdr:cNvPr>
            <xdr:cNvSpPr/>
          </xdr:nvSpPr>
          <xdr:spPr>
            <a:xfrm>
              <a:off x="76200" y="819149"/>
              <a:ext cx="1485900" cy="1000126"/>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H$17">
          <xdr:nvSpPr>
            <xdr:cNvPr id="22" name="Rectangle: Rounded Corners 21">
              <a:extLst>
                <a:ext uri="{FF2B5EF4-FFF2-40B4-BE49-F238E27FC236}">
                  <a16:creationId xmlns:a16="http://schemas.microsoft.com/office/drawing/2014/main" id="{00000000-0008-0000-0900-000016000000}"/>
                </a:ext>
              </a:extLst>
            </xdr:cNvPr>
            <xdr:cNvSpPr/>
          </xdr:nvSpPr>
          <xdr:spPr>
            <a:xfrm>
              <a:off x="228600" y="866775"/>
              <a:ext cx="1143000" cy="2286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D64D155-0B5E-4B5E-9173-D0E2BAE97BE0}"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4" name="Rectangle: Rounded Corners 23">
              <a:extLst>
                <a:ext uri="{FF2B5EF4-FFF2-40B4-BE49-F238E27FC236}">
                  <a16:creationId xmlns:a16="http://schemas.microsoft.com/office/drawing/2014/main" id="{00000000-0008-0000-0900-000018000000}"/>
                </a:ext>
              </a:extLst>
            </xdr:cNvPr>
            <xdr:cNvSpPr/>
          </xdr:nvSpPr>
          <xdr:spPr>
            <a:xfrm>
              <a:off x="104775" y="1562098"/>
              <a:ext cx="1162050" cy="22860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ea typeface="Lato Black" panose="020F0502020204030203" pitchFamily="34" charset="0"/>
                </a:rPr>
                <a:t> YOY GROWTH</a:t>
              </a:r>
            </a:p>
          </xdr:txBody>
        </xdr:sp>
      </xdr:grpSp>
      <xdr:grpSp>
        <xdr:nvGrpSpPr>
          <xdr:cNvPr id="26" name="Group 25">
            <a:extLst>
              <a:ext uri="{FF2B5EF4-FFF2-40B4-BE49-F238E27FC236}">
                <a16:creationId xmlns:a16="http://schemas.microsoft.com/office/drawing/2014/main" id="{00000000-0008-0000-0900-00001A000000}"/>
              </a:ext>
            </a:extLst>
          </xdr:cNvPr>
          <xdr:cNvGrpSpPr/>
        </xdr:nvGrpSpPr>
        <xdr:grpSpPr>
          <a:xfrm>
            <a:off x="4752974" y="514350"/>
            <a:ext cx="1485901" cy="1381125"/>
            <a:chOff x="76199" y="438150"/>
            <a:chExt cx="1485901" cy="1381125"/>
          </a:xfrm>
        </xdr:grpSpPr>
        <xdr:sp macro="" textlink="">
          <xdr:nvSpPr>
            <xdr:cNvPr id="27" name="Rounded Rectangle 1">
              <a:extLst>
                <a:ext uri="{FF2B5EF4-FFF2-40B4-BE49-F238E27FC236}">
                  <a16:creationId xmlns:a16="http://schemas.microsoft.com/office/drawing/2014/main" id="{00000000-0008-0000-0900-00001B000000}"/>
                </a:ext>
              </a:extLst>
            </xdr:cNvPr>
            <xdr:cNvSpPr/>
          </xdr:nvSpPr>
          <xdr:spPr>
            <a:xfrm>
              <a:off x="76199" y="438150"/>
              <a:ext cx="1461135" cy="352425"/>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Lato Black" panose="020F0502020204030203" pitchFamily="34" charset="0"/>
                  <a:ea typeface="Lato Black" panose="020F0502020204030203" pitchFamily="34" charset="0"/>
                  <a:cs typeface="Lato Black" panose="020F0502020204030203" pitchFamily="34" charset="0"/>
                </a:rPr>
                <a:t>NO</a:t>
              </a:r>
              <a:r>
                <a:rPr lang="en-IN" sz="12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Rounded Rectangle 3">
              <a:extLst>
                <a:ext uri="{FF2B5EF4-FFF2-40B4-BE49-F238E27FC236}">
                  <a16:creationId xmlns:a16="http://schemas.microsoft.com/office/drawing/2014/main" id="{00000000-0008-0000-0900-00001C000000}"/>
                </a:ext>
              </a:extLst>
            </xdr:cNvPr>
            <xdr:cNvSpPr/>
          </xdr:nvSpPr>
          <xdr:spPr>
            <a:xfrm>
              <a:off x="76200" y="819149"/>
              <a:ext cx="1485900" cy="1000126"/>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K$17">
          <xdr:nvSpPr>
            <xdr:cNvPr id="29" name="Rectangle: Rounded Corners 28">
              <a:extLst>
                <a:ext uri="{FF2B5EF4-FFF2-40B4-BE49-F238E27FC236}">
                  <a16:creationId xmlns:a16="http://schemas.microsoft.com/office/drawing/2014/main" id="{00000000-0008-0000-0900-00001D000000}"/>
                </a:ext>
              </a:extLst>
            </xdr:cNvPr>
            <xdr:cNvSpPr/>
          </xdr:nvSpPr>
          <xdr:spPr>
            <a:xfrm>
              <a:off x="228600" y="866775"/>
              <a:ext cx="1143000" cy="2286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1B0DE25-3EAC-42E8-8249-06D70252689E}"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IN"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1" name="Rectangle: Rounded Corners 30">
              <a:extLst>
                <a:ext uri="{FF2B5EF4-FFF2-40B4-BE49-F238E27FC236}">
                  <a16:creationId xmlns:a16="http://schemas.microsoft.com/office/drawing/2014/main" id="{00000000-0008-0000-0900-00001F000000}"/>
                </a:ext>
              </a:extLst>
            </xdr:cNvPr>
            <xdr:cNvSpPr/>
          </xdr:nvSpPr>
          <xdr:spPr>
            <a:xfrm>
              <a:off x="104775" y="1562098"/>
              <a:ext cx="1162050" cy="22860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ea typeface="Lato Black" panose="020F0502020204030203" pitchFamily="34" charset="0"/>
                </a:rPr>
                <a:t> YOY GROWTH</a:t>
              </a:r>
            </a:p>
          </xdr:txBody>
        </xdr:sp>
      </xdr:grpSp>
      <xdr:grpSp>
        <xdr:nvGrpSpPr>
          <xdr:cNvPr id="33" name="Group 32">
            <a:extLst>
              <a:ext uri="{FF2B5EF4-FFF2-40B4-BE49-F238E27FC236}">
                <a16:creationId xmlns:a16="http://schemas.microsoft.com/office/drawing/2014/main" id="{00000000-0008-0000-0900-000021000000}"/>
              </a:ext>
            </a:extLst>
          </xdr:cNvPr>
          <xdr:cNvGrpSpPr/>
        </xdr:nvGrpSpPr>
        <xdr:grpSpPr>
          <a:xfrm>
            <a:off x="6296025" y="542925"/>
            <a:ext cx="1485900" cy="1371600"/>
            <a:chOff x="76200" y="447675"/>
            <a:chExt cx="1485900" cy="1371600"/>
          </a:xfrm>
        </xdr:grpSpPr>
        <xdr:sp macro="" textlink="">
          <xdr:nvSpPr>
            <xdr:cNvPr id="34" name="Rounded Rectangle 1">
              <a:extLst>
                <a:ext uri="{FF2B5EF4-FFF2-40B4-BE49-F238E27FC236}">
                  <a16:creationId xmlns:a16="http://schemas.microsoft.com/office/drawing/2014/main" id="{00000000-0008-0000-0900-000022000000}"/>
                </a:ext>
              </a:extLst>
            </xdr:cNvPr>
            <xdr:cNvSpPr/>
          </xdr:nvSpPr>
          <xdr:spPr>
            <a:xfrm>
              <a:off x="95249" y="447675"/>
              <a:ext cx="1461135" cy="352425"/>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Lato Black" panose="020F0502020204030203" pitchFamily="34" charset="0"/>
                  <a:ea typeface="Lato Black" panose="020F0502020204030203" pitchFamily="34" charset="0"/>
                  <a:cs typeface="Lato Black" panose="020F0502020204030203" pitchFamily="34" charset="0"/>
                </a:rPr>
                <a:t>PROFIT</a:t>
              </a:r>
              <a:r>
                <a:rPr lang="en-IN" sz="1200" baseline="0">
                  <a:latin typeface="Lato Black" panose="020F0502020204030203" pitchFamily="34" charset="0"/>
                  <a:ea typeface="Lato Black" panose="020F0502020204030203" pitchFamily="34" charset="0"/>
                  <a:cs typeface="Lato Black" panose="020F0502020204030203" pitchFamily="34" charset="0"/>
                </a:rPr>
                <a:t> MARGIN</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5" name="Rounded Rectangle 3">
              <a:extLst>
                <a:ext uri="{FF2B5EF4-FFF2-40B4-BE49-F238E27FC236}">
                  <a16:creationId xmlns:a16="http://schemas.microsoft.com/office/drawing/2014/main" id="{00000000-0008-0000-0900-000023000000}"/>
                </a:ext>
              </a:extLst>
            </xdr:cNvPr>
            <xdr:cNvSpPr/>
          </xdr:nvSpPr>
          <xdr:spPr>
            <a:xfrm>
              <a:off x="76200" y="819149"/>
              <a:ext cx="1485900" cy="1000126"/>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N$17">
          <xdr:nvSpPr>
            <xdr:cNvPr id="36" name="Rectangle: Rounded Corners 35">
              <a:extLst>
                <a:ext uri="{FF2B5EF4-FFF2-40B4-BE49-F238E27FC236}">
                  <a16:creationId xmlns:a16="http://schemas.microsoft.com/office/drawing/2014/main" id="{00000000-0008-0000-0900-000024000000}"/>
                </a:ext>
              </a:extLst>
            </xdr:cNvPr>
            <xdr:cNvSpPr/>
          </xdr:nvSpPr>
          <xdr:spPr>
            <a:xfrm>
              <a:off x="228600" y="866775"/>
              <a:ext cx="1143000" cy="2286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0E6DAD-D27A-47D3-A92F-97E10B994C2A}"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8" name="Rectangle: Rounded Corners 37">
              <a:extLst>
                <a:ext uri="{FF2B5EF4-FFF2-40B4-BE49-F238E27FC236}">
                  <a16:creationId xmlns:a16="http://schemas.microsoft.com/office/drawing/2014/main" id="{00000000-0008-0000-0900-000026000000}"/>
                </a:ext>
              </a:extLst>
            </xdr:cNvPr>
            <xdr:cNvSpPr/>
          </xdr:nvSpPr>
          <xdr:spPr>
            <a:xfrm>
              <a:off x="104775" y="1562098"/>
              <a:ext cx="1162050" cy="22860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ea typeface="Lato Black" panose="020F0502020204030203" pitchFamily="34" charset="0"/>
                </a:rPr>
                <a:t> YOY GROWTH</a:t>
              </a:r>
            </a:p>
          </xdr:txBody>
        </xdr:sp>
      </xdr:grpSp>
    </xdr:grpSp>
    <xdr:clientData/>
  </xdr:twoCellAnchor>
  <xdr:twoCellAnchor>
    <xdr:from>
      <xdr:col>0</xdr:col>
      <xdr:colOff>19050</xdr:colOff>
      <xdr:row>0</xdr:row>
      <xdr:rowOff>57151</xdr:rowOff>
    </xdr:from>
    <xdr:to>
      <xdr:col>20</xdr:col>
      <xdr:colOff>342899</xdr:colOff>
      <xdr:row>2</xdr:row>
      <xdr:rowOff>19051</xdr:rowOff>
    </xdr:to>
    <xdr:sp macro="" textlink="">
      <xdr:nvSpPr>
        <xdr:cNvPr id="3" name="Rectangle: Rounded Corners 2">
          <a:extLst>
            <a:ext uri="{FF2B5EF4-FFF2-40B4-BE49-F238E27FC236}">
              <a16:creationId xmlns:a16="http://schemas.microsoft.com/office/drawing/2014/main" id="{00000000-0008-0000-0900-000003000000}"/>
            </a:ext>
          </a:extLst>
        </xdr:cNvPr>
        <xdr:cNvSpPr/>
      </xdr:nvSpPr>
      <xdr:spPr>
        <a:xfrm>
          <a:off x="19050" y="57151"/>
          <a:ext cx="12515849" cy="3429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Black" panose="020F0502020204030203" pitchFamily="34" charset="0"/>
              <a:ea typeface="Lato Black" panose="020F0502020204030203" pitchFamily="34" charset="0"/>
              <a:cs typeface="Lato Black" panose="020F0502020204030203" pitchFamily="34" charset="0"/>
            </a:rPr>
            <a:t>ECOMMERCE</a:t>
          </a:r>
          <a:r>
            <a:rPr lang="en-IN" sz="11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533400</xdr:colOff>
      <xdr:row>5</xdr:row>
      <xdr:rowOff>171450</xdr:rowOff>
    </xdr:from>
    <xdr:to>
      <xdr:col>7</xdr:col>
      <xdr:colOff>132586</xdr:colOff>
      <xdr:row>7</xdr:row>
      <xdr:rowOff>161925</xdr:rowOff>
    </xdr:to>
    <xdr:graphicFrame macro="">
      <xdr:nvGraphicFramePr>
        <xdr:cNvPr id="40" name="Chart 39">
          <a:extLst>
            <a:ext uri="{FF2B5EF4-FFF2-40B4-BE49-F238E27FC236}">
              <a16:creationId xmlns:a16="http://schemas.microsoft.com/office/drawing/2014/main" id="{00000000-0008-0000-09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152401</xdr:colOff>
      <xdr:row>5</xdr:row>
      <xdr:rowOff>190499</xdr:rowOff>
    </xdr:from>
    <xdr:to>
      <xdr:col>11</xdr:col>
      <xdr:colOff>342901</xdr:colOff>
      <xdr:row>8</xdr:row>
      <xdr:rowOff>33336</xdr:rowOff>
    </xdr:to>
    <xdr:graphicFrame macro="">
      <xdr:nvGraphicFramePr>
        <xdr:cNvPr id="41" name="Chart 40">
          <a:extLst>
            <a:ext uri="{FF2B5EF4-FFF2-40B4-BE49-F238E27FC236}">
              <a16:creationId xmlns:a16="http://schemas.microsoft.com/office/drawing/2014/main" id="{00000000-0008-0000-09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190499</xdr:colOff>
      <xdr:row>6</xdr:row>
      <xdr:rowOff>85724</xdr:rowOff>
    </xdr:from>
    <xdr:to>
      <xdr:col>15</xdr:col>
      <xdr:colOff>428625</xdr:colOff>
      <xdr:row>8</xdr:row>
      <xdr:rowOff>85725</xdr:rowOff>
    </xdr:to>
    <xdr:graphicFrame macro="">
      <xdr:nvGraphicFramePr>
        <xdr:cNvPr id="42" name="Chart 41">
          <a:extLst>
            <a:ext uri="{FF2B5EF4-FFF2-40B4-BE49-F238E27FC236}">
              <a16:creationId xmlns:a16="http://schemas.microsoft.com/office/drawing/2014/main" id="{00000000-0008-0000-09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400050</xdr:colOff>
          <xdr:row>8</xdr:row>
          <xdr:rowOff>57150</xdr:rowOff>
        </xdr:from>
        <xdr:to>
          <xdr:col>7</xdr:col>
          <xdr:colOff>428625</xdr:colOff>
          <xdr:row>9</xdr:row>
          <xdr:rowOff>85725</xdr:rowOff>
        </xdr:to>
        <xdr:pic>
          <xdr:nvPicPr>
            <xdr:cNvPr id="48" name="Picture 47">
              <a:extLst>
                <a:ext uri="{FF2B5EF4-FFF2-40B4-BE49-F238E27FC236}">
                  <a16:creationId xmlns:a16="http://schemas.microsoft.com/office/drawing/2014/main" id="{00000000-0008-0000-0900-000030000000}"/>
                </a:ext>
              </a:extLst>
            </xdr:cNvPr>
            <xdr:cNvPicPr>
              <a:picLocks noChangeAspect="1" noChangeArrowheads="1"/>
              <a:extLst>
                <a:ext uri="{84589F7E-364E-4C9E-8A38-B11213B215E9}">
                  <a14:cameraTool cellRange="'KPI YOY'!$I$8" spid="_x0000_s1395"/>
                </a:ext>
              </a:extLst>
            </xdr:cNvPicPr>
          </xdr:nvPicPr>
          <xdr:blipFill>
            <a:blip xmlns:r="http://schemas.openxmlformats.org/officeDocument/2006/relationships" r:embed="rId6"/>
            <a:srcRect/>
            <a:stretch>
              <a:fillRect/>
            </a:stretch>
          </xdr:blipFill>
          <xdr:spPr bwMode="auto">
            <a:xfrm>
              <a:off x="4057650" y="1581150"/>
              <a:ext cx="638175" cy="2190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495300</xdr:colOff>
          <xdr:row>8</xdr:row>
          <xdr:rowOff>123825</xdr:rowOff>
        </xdr:from>
        <xdr:to>
          <xdr:col>15</xdr:col>
          <xdr:colOff>533400</xdr:colOff>
          <xdr:row>9</xdr:row>
          <xdr:rowOff>171450</xdr:rowOff>
        </xdr:to>
        <xdr:pic>
          <xdr:nvPicPr>
            <xdr:cNvPr id="50" name="Picture 49">
              <a:extLst>
                <a:ext uri="{FF2B5EF4-FFF2-40B4-BE49-F238E27FC236}">
                  <a16:creationId xmlns:a16="http://schemas.microsoft.com/office/drawing/2014/main" id="{00000000-0008-0000-0900-000032000000}"/>
                </a:ext>
              </a:extLst>
            </xdr:cNvPr>
            <xdr:cNvPicPr>
              <a:picLocks noChangeAspect="1" noChangeArrowheads="1"/>
              <a:extLst>
                <a:ext uri="{84589F7E-364E-4C9E-8A38-B11213B215E9}">
                  <a14:cameraTool cellRange="'KPI YOY'!$K$8" spid="_x0000_s1396"/>
                </a:ext>
              </a:extLst>
            </xdr:cNvPicPr>
          </xdr:nvPicPr>
          <xdr:blipFill>
            <a:blip xmlns:r="http://schemas.openxmlformats.org/officeDocument/2006/relationships" r:embed="rId7"/>
            <a:srcRect/>
            <a:stretch>
              <a:fillRect/>
            </a:stretch>
          </xdr:blipFill>
          <xdr:spPr bwMode="auto">
            <a:xfrm>
              <a:off x="9029700" y="1647825"/>
              <a:ext cx="647700" cy="238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142875</xdr:colOff>
          <xdr:row>8</xdr:row>
          <xdr:rowOff>142875</xdr:rowOff>
        </xdr:from>
        <xdr:to>
          <xdr:col>20</xdr:col>
          <xdr:colOff>161925</xdr:colOff>
          <xdr:row>10</xdr:row>
          <xdr:rowOff>0</xdr:rowOff>
        </xdr:to>
        <xdr:pic>
          <xdr:nvPicPr>
            <xdr:cNvPr id="52" name="Picture 51">
              <a:extLst>
                <a:ext uri="{FF2B5EF4-FFF2-40B4-BE49-F238E27FC236}">
                  <a16:creationId xmlns:a16="http://schemas.microsoft.com/office/drawing/2014/main" id="{00000000-0008-0000-0900-000034000000}"/>
                </a:ext>
              </a:extLst>
            </xdr:cNvPr>
            <xdr:cNvPicPr>
              <a:picLocks noChangeAspect="1" noChangeArrowheads="1"/>
              <a:extLst>
                <a:ext uri="{84589F7E-364E-4C9E-8A38-B11213B215E9}">
                  <a14:cameraTool cellRange="'KPI YOY'!$L$8" spid="_x0000_s1397"/>
                </a:ext>
              </a:extLst>
            </xdr:cNvPicPr>
          </xdr:nvPicPr>
          <xdr:blipFill>
            <a:blip xmlns:r="http://schemas.openxmlformats.org/officeDocument/2006/relationships" r:embed="rId8"/>
            <a:srcRect/>
            <a:stretch>
              <a:fillRect/>
            </a:stretch>
          </xdr:blipFill>
          <xdr:spPr bwMode="auto">
            <a:xfrm>
              <a:off x="11725275" y="1666875"/>
              <a:ext cx="628650" cy="23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57150</xdr:colOff>
      <xdr:row>9</xdr:row>
      <xdr:rowOff>171450</xdr:rowOff>
    </xdr:from>
    <xdr:to>
      <xdr:col>8</xdr:col>
      <xdr:colOff>171451</xdr:colOff>
      <xdr:row>20</xdr:row>
      <xdr:rowOff>38100</xdr:rowOff>
    </xdr:to>
    <xdr:sp macro="" textlink="">
      <xdr:nvSpPr>
        <xdr:cNvPr id="53" name="Rectangle: Rounded Corners 52">
          <a:extLst>
            <a:ext uri="{FF2B5EF4-FFF2-40B4-BE49-F238E27FC236}">
              <a16:creationId xmlns:a16="http://schemas.microsoft.com/office/drawing/2014/main" id="{00000000-0008-0000-0900-000035000000}"/>
            </a:ext>
          </a:extLst>
        </xdr:cNvPr>
        <xdr:cNvSpPr/>
      </xdr:nvSpPr>
      <xdr:spPr>
        <a:xfrm>
          <a:off x="57150" y="1885950"/>
          <a:ext cx="4991101" cy="2000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314325</xdr:colOff>
      <xdr:row>6</xdr:row>
      <xdr:rowOff>85725</xdr:rowOff>
    </xdr:from>
    <xdr:to>
      <xdr:col>19</xdr:col>
      <xdr:colOff>571500</xdr:colOff>
      <xdr:row>8</xdr:row>
      <xdr:rowOff>100012</xdr:rowOff>
    </xdr:to>
    <xdr:graphicFrame macro="">
      <xdr:nvGraphicFramePr>
        <xdr:cNvPr id="54" name="Chart 53">
          <a:extLst>
            <a:ext uri="{FF2B5EF4-FFF2-40B4-BE49-F238E27FC236}">
              <a16:creationId xmlns:a16="http://schemas.microsoft.com/office/drawing/2014/main" id="{00000000-0008-0000-09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533400</xdr:colOff>
          <xdr:row>8</xdr:row>
          <xdr:rowOff>95250</xdr:rowOff>
        </xdr:from>
        <xdr:to>
          <xdr:col>11</xdr:col>
          <xdr:colOff>581025</xdr:colOff>
          <xdr:row>9</xdr:row>
          <xdr:rowOff>142875</xdr:rowOff>
        </xdr:to>
        <xdr:pic>
          <xdr:nvPicPr>
            <xdr:cNvPr id="55" name="Picture 54">
              <a:extLst>
                <a:ext uri="{FF2B5EF4-FFF2-40B4-BE49-F238E27FC236}">
                  <a16:creationId xmlns:a16="http://schemas.microsoft.com/office/drawing/2014/main" id="{00000000-0008-0000-0900-000037000000}"/>
                </a:ext>
              </a:extLst>
            </xdr:cNvPr>
            <xdr:cNvPicPr>
              <a:picLocks noChangeAspect="1" noChangeArrowheads="1"/>
              <a:extLst>
                <a:ext uri="{84589F7E-364E-4C9E-8A38-B11213B215E9}">
                  <a14:cameraTool cellRange="'KPI YOY'!$J$8" spid="_x0000_s1398"/>
                </a:ext>
              </a:extLst>
            </xdr:cNvPicPr>
          </xdr:nvPicPr>
          <xdr:blipFill>
            <a:blip xmlns:r="http://schemas.openxmlformats.org/officeDocument/2006/relationships" r:embed="rId10"/>
            <a:srcRect/>
            <a:stretch>
              <a:fillRect/>
            </a:stretch>
          </xdr:blipFill>
          <xdr:spPr bwMode="auto">
            <a:xfrm>
              <a:off x="6629400" y="1619250"/>
              <a:ext cx="657225" cy="23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171450</xdr:colOff>
      <xdr:row>9</xdr:row>
      <xdr:rowOff>171450</xdr:rowOff>
    </xdr:from>
    <xdr:to>
      <xdr:col>16</xdr:col>
      <xdr:colOff>285751</xdr:colOff>
      <xdr:row>20</xdr:row>
      <xdr:rowOff>38100</xdr:rowOff>
    </xdr:to>
    <xdr:sp macro="" textlink="">
      <xdr:nvSpPr>
        <xdr:cNvPr id="56" name="Rectangle: Rounded Corners 55">
          <a:extLst>
            <a:ext uri="{FF2B5EF4-FFF2-40B4-BE49-F238E27FC236}">
              <a16:creationId xmlns:a16="http://schemas.microsoft.com/office/drawing/2014/main" id="{00000000-0008-0000-0900-000038000000}"/>
            </a:ext>
          </a:extLst>
        </xdr:cNvPr>
        <xdr:cNvSpPr/>
      </xdr:nvSpPr>
      <xdr:spPr>
        <a:xfrm>
          <a:off x="5048250" y="1885950"/>
          <a:ext cx="4991101" cy="2000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409575</xdr:colOff>
      <xdr:row>10</xdr:row>
      <xdr:rowOff>57150</xdr:rowOff>
    </xdr:from>
    <xdr:to>
      <xdr:col>20</xdr:col>
      <xdr:colOff>495301</xdr:colOff>
      <xdr:row>20</xdr:row>
      <xdr:rowOff>114300</xdr:rowOff>
    </xdr:to>
    <xdr:sp macro="" textlink="">
      <xdr:nvSpPr>
        <xdr:cNvPr id="57" name="Rectangle: Rounded Corners 56">
          <a:extLst>
            <a:ext uri="{FF2B5EF4-FFF2-40B4-BE49-F238E27FC236}">
              <a16:creationId xmlns:a16="http://schemas.microsoft.com/office/drawing/2014/main" id="{00000000-0008-0000-0900-000039000000}"/>
            </a:ext>
          </a:extLst>
        </xdr:cNvPr>
        <xdr:cNvSpPr/>
      </xdr:nvSpPr>
      <xdr:spPr>
        <a:xfrm>
          <a:off x="10163175" y="1962150"/>
          <a:ext cx="2524126" cy="20002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20</xdr:row>
      <xdr:rowOff>66675</xdr:rowOff>
    </xdr:from>
    <xdr:to>
      <xdr:col>8</xdr:col>
      <xdr:colOff>152401</xdr:colOff>
      <xdr:row>30</xdr:row>
      <xdr:rowOff>161925</xdr:rowOff>
    </xdr:to>
    <xdr:sp macro="" textlink="">
      <xdr:nvSpPr>
        <xdr:cNvPr id="58" name="Rectangle: Rounded Corners 57">
          <a:extLst>
            <a:ext uri="{FF2B5EF4-FFF2-40B4-BE49-F238E27FC236}">
              <a16:creationId xmlns:a16="http://schemas.microsoft.com/office/drawing/2014/main" id="{00000000-0008-0000-0900-00003A000000}"/>
            </a:ext>
          </a:extLst>
        </xdr:cNvPr>
        <xdr:cNvSpPr/>
      </xdr:nvSpPr>
      <xdr:spPr>
        <a:xfrm>
          <a:off x="38100" y="3914775"/>
          <a:ext cx="4991101" cy="20002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257175</xdr:colOff>
      <xdr:row>20</xdr:row>
      <xdr:rowOff>104775</xdr:rowOff>
    </xdr:from>
    <xdr:to>
      <xdr:col>14</xdr:col>
      <xdr:colOff>133350</xdr:colOff>
      <xdr:row>31</xdr:row>
      <xdr:rowOff>9525</xdr:rowOff>
    </xdr:to>
    <xdr:sp macro="" textlink="">
      <xdr:nvSpPr>
        <xdr:cNvPr id="59" name="Rectangle: Rounded Corners 58">
          <a:extLst>
            <a:ext uri="{FF2B5EF4-FFF2-40B4-BE49-F238E27FC236}">
              <a16:creationId xmlns:a16="http://schemas.microsoft.com/office/drawing/2014/main" id="{00000000-0008-0000-0900-00003B000000}"/>
            </a:ext>
          </a:extLst>
        </xdr:cNvPr>
        <xdr:cNvSpPr/>
      </xdr:nvSpPr>
      <xdr:spPr>
        <a:xfrm>
          <a:off x="5133975" y="3952875"/>
          <a:ext cx="3533775" cy="20002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190500</xdr:colOff>
      <xdr:row>20</xdr:row>
      <xdr:rowOff>123825</xdr:rowOff>
    </xdr:from>
    <xdr:to>
      <xdr:col>19</xdr:col>
      <xdr:colOff>542925</xdr:colOff>
      <xdr:row>31</xdr:row>
      <xdr:rowOff>28575</xdr:rowOff>
    </xdr:to>
    <xdr:sp macro="" textlink="">
      <xdr:nvSpPr>
        <xdr:cNvPr id="60" name="Rectangle: Rounded Corners 59">
          <a:extLst>
            <a:ext uri="{FF2B5EF4-FFF2-40B4-BE49-F238E27FC236}">
              <a16:creationId xmlns:a16="http://schemas.microsoft.com/office/drawing/2014/main" id="{00000000-0008-0000-0900-00003C000000}"/>
            </a:ext>
          </a:extLst>
        </xdr:cNvPr>
        <xdr:cNvSpPr/>
      </xdr:nvSpPr>
      <xdr:spPr>
        <a:xfrm>
          <a:off x="8724900" y="3971925"/>
          <a:ext cx="3400425" cy="200025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180975</xdr:colOff>
      <xdr:row>10</xdr:row>
      <xdr:rowOff>85725</xdr:rowOff>
    </xdr:from>
    <xdr:to>
      <xdr:col>4</xdr:col>
      <xdr:colOff>381000</xdr:colOff>
      <xdr:row>11</xdr:row>
      <xdr:rowOff>161925</xdr:rowOff>
    </xdr:to>
    <xdr:sp macro="" textlink="">
      <xdr:nvSpPr>
        <xdr:cNvPr id="62" name="Rectangle: Rounded Corners 61">
          <a:extLst>
            <a:ext uri="{FF2B5EF4-FFF2-40B4-BE49-F238E27FC236}">
              <a16:creationId xmlns:a16="http://schemas.microsoft.com/office/drawing/2014/main" id="{00000000-0008-0000-0900-00003E000000}"/>
            </a:ext>
          </a:extLst>
        </xdr:cNvPr>
        <xdr:cNvSpPr/>
      </xdr:nvSpPr>
      <xdr:spPr>
        <a:xfrm>
          <a:off x="180975" y="1990725"/>
          <a:ext cx="2638425" cy="3048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SALES AND PROFIT </a:t>
          </a:r>
          <a:r>
            <a:rPr lang="en-IN" sz="1200" b="0">
              <a:solidFill>
                <a:schemeClr val="lt1"/>
              </a:solidFill>
              <a:latin typeface="Lato Black" panose="020F0502020204030203" pitchFamily="34" charset="0"/>
              <a:ea typeface="Lato Black" panose="020F0502020204030203" pitchFamily="34" charset="0"/>
              <a:cs typeface="Lato Black" panose="020F0502020204030203" pitchFamily="34" charset="0"/>
            </a:rPr>
            <a:t>ANALYSIS</a:t>
          </a:r>
        </a:p>
      </xdr:txBody>
    </xdr:sp>
    <xdr:clientData/>
  </xdr:twoCellAnchor>
  <xdr:twoCellAnchor>
    <xdr:from>
      <xdr:col>8</xdr:col>
      <xdr:colOff>276225</xdr:colOff>
      <xdr:row>10</xdr:row>
      <xdr:rowOff>85725</xdr:rowOff>
    </xdr:from>
    <xdr:to>
      <xdr:col>12</xdr:col>
      <xdr:colOff>476250</xdr:colOff>
      <xdr:row>11</xdr:row>
      <xdr:rowOff>161925</xdr:rowOff>
    </xdr:to>
    <xdr:sp macro="" textlink="">
      <xdr:nvSpPr>
        <xdr:cNvPr id="63" name="Rectangle: Rounded Corners 62">
          <a:extLst>
            <a:ext uri="{FF2B5EF4-FFF2-40B4-BE49-F238E27FC236}">
              <a16:creationId xmlns:a16="http://schemas.microsoft.com/office/drawing/2014/main" id="{00000000-0008-0000-0900-00003F000000}"/>
            </a:ext>
          </a:extLst>
        </xdr:cNvPr>
        <xdr:cNvSpPr/>
      </xdr:nvSpPr>
      <xdr:spPr>
        <a:xfrm>
          <a:off x="5153025" y="1990725"/>
          <a:ext cx="2638425" cy="304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a:t>
          </a:r>
          <a:r>
            <a:rPr lang="en-IN" sz="1100" baseline="0"/>
            <a:t> WISE PROFIT</a:t>
          </a:r>
          <a:endParaRPr lang="en-IN" sz="1100"/>
        </a:p>
      </xdr:txBody>
    </xdr:sp>
    <xdr:clientData/>
  </xdr:twoCellAnchor>
  <xdr:twoCellAnchor>
    <xdr:from>
      <xdr:col>0</xdr:col>
      <xdr:colOff>38100</xdr:colOff>
      <xdr:row>20</xdr:row>
      <xdr:rowOff>66675</xdr:rowOff>
    </xdr:from>
    <xdr:to>
      <xdr:col>4</xdr:col>
      <xdr:colOff>238125</xdr:colOff>
      <xdr:row>21</xdr:row>
      <xdr:rowOff>180975</xdr:rowOff>
    </xdr:to>
    <xdr:sp macro="" textlink="">
      <xdr:nvSpPr>
        <xdr:cNvPr id="64" name="Rectangle: Rounded Corners 63">
          <a:extLst>
            <a:ext uri="{FF2B5EF4-FFF2-40B4-BE49-F238E27FC236}">
              <a16:creationId xmlns:a16="http://schemas.microsoft.com/office/drawing/2014/main" id="{00000000-0008-0000-0900-000040000000}"/>
            </a:ext>
          </a:extLst>
        </xdr:cNvPr>
        <xdr:cNvSpPr/>
      </xdr:nvSpPr>
      <xdr:spPr>
        <a:xfrm>
          <a:off x="38100" y="3914775"/>
          <a:ext cx="2638425" cy="304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257175</xdr:colOff>
      <xdr:row>20</xdr:row>
      <xdr:rowOff>85725</xdr:rowOff>
    </xdr:from>
    <xdr:to>
      <xdr:col>12</xdr:col>
      <xdr:colOff>457200</xdr:colOff>
      <xdr:row>22</xdr:row>
      <xdr:rowOff>9525</xdr:rowOff>
    </xdr:to>
    <xdr:sp macro="" textlink="">
      <xdr:nvSpPr>
        <xdr:cNvPr id="65" name="Rectangle: Rounded Corners 64">
          <a:extLst>
            <a:ext uri="{FF2B5EF4-FFF2-40B4-BE49-F238E27FC236}">
              <a16:creationId xmlns:a16="http://schemas.microsoft.com/office/drawing/2014/main" id="{00000000-0008-0000-0900-000041000000}"/>
            </a:ext>
          </a:extLst>
        </xdr:cNvPr>
        <xdr:cNvSpPr/>
      </xdr:nvSpPr>
      <xdr:spPr>
        <a:xfrm>
          <a:off x="5133975" y="3933825"/>
          <a:ext cx="2638425" cy="304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304800</xdr:colOff>
      <xdr:row>20</xdr:row>
      <xdr:rowOff>76200</xdr:rowOff>
    </xdr:from>
    <xdr:to>
      <xdr:col>18</xdr:col>
      <xdr:colOff>504825</xdr:colOff>
      <xdr:row>22</xdr:row>
      <xdr:rowOff>0</xdr:rowOff>
    </xdr:to>
    <xdr:sp macro="" textlink="">
      <xdr:nvSpPr>
        <xdr:cNvPr id="66" name="Rectangle: Rounded Corners 65">
          <a:extLst>
            <a:ext uri="{FF2B5EF4-FFF2-40B4-BE49-F238E27FC236}">
              <a16:creationId xmlns:a16="http://schemas.microsoft.com/office/drawing/2014/main" id="{00000000-0008-0000-0900-000042000000}"/>
            </a:ext>
          </a:extLst>
        </xdr:cNvPr>
        <xdr:cNvSpPr/>
      </xdr:nvSpPr>
      <xdr:spPr>
        <a:xfrm>
          <a:off x="8839200" y="3924300"/>
          <a:ext cx="2638425" cy="304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400051</xdr:colOff>
      <xdr:row>10</xdr:row>
      <xdr:rowOff>28575</xdr:rowOff>
    </xdr:from>
    <xdr:to>
      <xdr:col>19</xdr:col>
      <xdr:colOff>419101</xdr:colOff>
      <xdr:row>11</xdr:row>
      <xdr:rowOff>104775</xdr:rowOff>
    </xdr:to>
    <xdr:sp macro="" textlink="">
      <xdr:nvSpPr>
        <xdr:cNvPr id="67" name="Rectangle: Rounded Corners 66">
          <a:extLst>
            <a:ext uri="{FF2B5EF4-FFF2-40B4-BE49-F238E27FC236}">
              <a16:creationId xmlns:a16="http://schemas.microsoft.com/office/drawing/2014/main" id="{00000000-0008-0000-0900-000043000000}"/>
            </a:ext>
          </a:extLst>
        </xdr:cNvPr>
        <xdr:cNvSpPr/>
      </xdr:nvSpPr>
      <xdr:spPr>
        <a:xfrm>
          <a:off x="10153651" y="1933575"/>
          <a:ext cx="1847850" cy="304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xdr:row>
      <xdr:rowOff>28575</xdr:rowOff>
    </xdr:from>
    <xdr:to>
      <xdr:col>8</xdr:col>
      <xdr:colOff>219075</xdr:colOff>
      <xdr:row>20</xdr:row>
      <xdr:rowOff>9525</xdr:rowOff>
    </xdr:to>
    <xdr:graphicFrame macro="">
      <xdr:nvGraphicFramePr>
        <xdr:cNvPr id="68" name="Chart 67">
          <a:extLst>
            <a:ext uri="{FF2B5EF4-FFF2-40B4-BE49-F238E27FC236}">
              <a16:creationId xmlns:a16="http://schemas.microsoft.com/office/drawing/2014/main" id="{00000000-0008-0000-09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323850</xdr:colOff>
      <xdr:row>15</xdr:row>
      <xdr:rowOff>9525</xdr:rowOff>
    </xdr:from>
    <xdr:to>
      <xdr:col>16</xdr:col>
      <xdr:colOff>485775</xdr:colOff>
      <xdr:row>23</xdr:row>
      <xdr:rowOff>152400</xdr:rowOff>
    </xdr:to>
    <xdr:sp macro="" textlink="">
      <xdr:nvSpPr>
        <xdr:cNvPr id="8" name="Rectangle 7">
          <a:extLst>
            <a:ext uri="{FF2B5EF4-FFF2-40B4-BE49-F238E27FC236}">
              <a16:creationId xmlns:a16="http://schemas.microsoft.com/office/drawing/2014/main" id="{00000000-0008-0000-0900-000008000000}"/>
            </a:ext>
          </a:extLst>
        </xdr:cNvPr>
        <xdr:cNvSpPr>
          <a:spLocks noTextEdit="1"/>
        </xdr:cNvSpPr>
      </xdr:nvSpPr>
      <xdr:spPr>
        <a:xfrm>
          <a:off x="5200650" y="2867025"/>
          <a:ext cx="5038725" cy="1666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twoCellAnchor>
    <xdr:from>
      <xdr:col>16</xdr:col>
      <xdr:colOff>409574</xdr:colOff>
      <xdr:row>11</xdr:row>
      <xdr:rowOff>133350</xdr:rowOff>
    </xdr:from>
    <xdr:to>
      <xdr:col>20</xdr:col>
      <xdr:colOff>476249</xdr:colOff>
      <xdr:row>20</xdr:row>
      <xdr:rowOff>104775</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28575</xdr:rowOff>
    </xdr:from>
    <xdr:to>
      <xdr:col>15</xdr:col>
      <xdr:colOff>534328</xdr:colOff>
      <xdr:row>1</xdr:row>
      <xdr:rowOff>133350</xdr:rowOff>
    </xdr:to>
    <xdr:sp macro="" textlink="">
      <xdr:nvSpPr>
        <xdr:cNvPr id="3" name="Rectangle: Rounded Corners 2">
          <a:extLst>
            <a:ext uri="{FF2B5EF4-FFF2-40B4-BE49-F238E27FC236}">
              <a16:creationId xmlns:a16="http://schemas.microsoft.com/office/drawing/2014/main" id="{3698A222-2A23-5B18-B2F3-EDA5779A1AF1}"/>
            </a:ext>
          </a:extLst>
        </xdr:cNvPr>
        <xdr:cNvSpPr/>
      </xdr:nvSpPr>
      <xdr:spPr>
        <a:xfrm>
          <a:off x="0" y="28575"/>
          <a:ext cx="9594694" cy="29062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a:t>
          </a:r>
          <a:r>
            <a:rPr lang="en-IN" sz="14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238125</xdr:colOff>
      <xdr:row>5</xdr:row>
      <xdr:rowOff>28574</xdr:rowOff>
    </xdr:from>
    <xdr:to>
      <xdr:col>2</xdr:col>
      <xdr:colOff>47625</xdr:colOff>
      <xdr:row>6</xdr:row>
      <xdr:rowOff>19049</xdr:rowOff>
    </xdr:to>
    <xdr:graphicFrame macro="">
      <xdr:nvGraphicFramePr>
        <xdr:cNvPr id="6" name="Chart 5">
          <a:extLst>
            <a:ext uri="{FF2B5EF4-FFF2-40B4-BE49-F238E27FC236}">
              <a16:creationId xmlns:a16="http://schemas.microsoft.com/office/drawing/2014/main" id="{CFEC7728-628F-42B6-A6F8-C3667582F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247650</xdr:colOff>
          <xdr:row>6</xdr:row>
          <xdr:rowOff>95251</xdr:rowOff>
        </xdr:from>
        <xdr:to>
          <xdr:col>2</xdr:col>
          <xdr:colOff>304800</xdr:colOff>
          <xdr:row>7</xdr:row>
          <xdr:rowOff>104775</xdr:rowOff>
        </xdr:to>
        <xdr:pic>
          <xdr:nvPicPr>
            <xdr:cNvPr id="11" name="Picture 10">
              <a:extLst>
                <a:ext uri="{FF2B5EF4-FFF2-40B4-BE49-F238E27FC236}">
                  <a16:creationId xmlns:a16="http://schemas.microsoft.com/office/drawing/2014/main" id="{1E22DA21-1DE6-7EF7-0CB4-AE04B4132E83}"/>
                </a:ext>
              </a:extLst>
            </xdr:cNvPr>
            <xdr:cNvPicPr>
              <a:picLocks noChangeAspect="1" noChangeArrowheads="1"/>
              <a:extLst>
                <a:ext uri="{84589F7E-364E-4C9E-8A38-B11213B215E9}">
                  <a14:cameraTool cellRange="'KPI YOY2'!$B$12" spid="_x0000_s16508"/>
                </a:ext>
              </a:extLst>
            </xdr:cNvPicPr>
          </xdr:nvPicPr>
          <xdr:blipFill>
            <a:blip xmlns:r="http://schemas.openxmlformats.org/officeDocument/2006/relationships" r:embed="rId2"/>
            <a:srcRect/>
            <a:stretch>
              <a:fillRect/>
            </a:stretch>
          </xdr:blipFill>
          <xdr:spPr bwMode="auto">
            <a:xfrm>
              <a:off x="857250" y="1276351"/>
              <a:ext cx="666750" cy="200024"/>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1</xdr:row>
      <xdr:rowOff>152400</xdr:rowOff>
    </xdr:from>
    <xdr:to>
      <xdr:col>16</xdr:col>
      <xdr:colOff>34847</xdr:colOff>
      <xdr:row>8</xdr:row>
      <xdr:rowOff>38100</xdr:rowOff>
    </xdr:to>
    <xdr:grpSp>
      <xdr:nvGrpSpPr>
        <xdr:cNvPr id="37" name="Group 36">
          <a:extLst>
            <a:ext uri="{FF2B5EF4-FFF2-40B4-BE49-F238E27FC236}">
              <a16:creationId xmlns:a16="http://schemas.microsoft.com/office/drawing/2014/main" id="{AB0126B7-EA86-BD12-F0E5-D2A4EC6B4F5C}"/>
            </a:ext>
          </a:extLst>
        </xdr:cNvPr>
        <xdr:cNvGrpSpPr/>
      </xdr:nvGrpSpPr>
      <xdr:grpSpPr>
        <a:xfrm>
          <a:off x="0" y="338254"/>
          <a:ext cx="9699237" cy="1233139"/>
          <a:chOff x="0" y="342900"/>
          <a:chExt cx="9953816" cy="1257300"/>
        </a:xfrm>
      </xdr:grpSpPr>
      <xdr:grpSp>
        <xdr:nvGrpSpPr>
          <xdr:cNvPr id="12" name="Group 11">
            <a:extLst>
              <a:ext uri="{FF2B5EF4-FFF2-40B4-BE49-F238E27FC236}">
                <a16:creationId xmlns:a16="http://schemas.microsoft.com/office/drawing/2014/main" id="{378D2C44-F4D5-E477-51E3-5E0DA81259C6}"/>
              </a:ext>
            </a:extLst>
          </xdr:cNvPr>
          <xdr:cNvGrpSpPr/>
        </xdr:nvGrpSpPr>
        <xdr:grpSpPr>
          <a:xfrm>
            <a:off x="0" y="352425"/>
            <a:ext cx="1590675" cy="1228725"/>
            <a:chOff x="0" y="352425"/>
            <a:chExt cx="1590675" cy="1228725"/>
          </a:xfrm>
        </xdr:grpSpPr>
        <xdr:sp macro="" textlink="">
          <xdr:nvSpPr>
            <xdr:cNvPr id="2" name="Rectangle: Rounded Corners 1">
              <a:extLst>
                <a:ext uri="{FF2B5EF4-FFF2-40B4-BE49-F238E27FC236}">
                  <a16:creationId xmlns:a16="http://schemas.microsoft.com/office/drawing/2014/main" id="{87CD12DB-1D8E-96F8-5406-A22B706C1615}"/>
                </a:ext>
              </a:extLst>
            </xdr:cNvPr>
            <xdr:cNvSpPr/>
          </xdr:nvSpPr>
          <xdr:spPr>
            <a:xfrm>
              <a:off x="0" y="352425"/>
              <a:ext cx="1590675" cy="3429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83A09754-5763-4BA1-B6DA-1B31EF958133}"/>
                </a:ext>
              </a:extLst>
            </xdr:cNvPr>
            <xdr:cNvSpPr/>
          </xdr:nvSpPr>
          <xdr:spPr>
            <a:xfrm>
              <a:off x="0" y="723900"/>
              <a:ext cx="1590675" cy="85725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50E38BD3-E488-B736-3FB8-D8BE426DF8D0}"/>
                </a:ext>
              </a:extLst>
            </xdr:cNvPr>
            <xdr:cNvSpPr/>
          </xdr:nvSpPr>
          <xdr:spPr>
            <a:xfrm>
              <a:off x="57150" y="733425"/>
              <a:ext cx="1476375" cy="2000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B9B3ED-B8D6-4C6E-9714-32BD3E0809E3}" type="TxLink">
                <a:rPr lang="en-US" sz="11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$22,97,200.86</a:t>
              </a:fld>
              <a:endParaRPr lang="en-IN" sz="11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8">
          <xdr:nvSpPr>
            <xdr:cNvPr id="7" name="Rectangle: Rounded Corners 6">
              <a:extLst>
                <a:ext uri="{FF2B5EF4-FFF2-40B4-BE49-F238E27FC236}">
                  <a16:creationId xmlns:a16="http://schemas.microsoft.com/office/drawing/2014/main" id="{FC432BC3-F521-4778-802E-3B448B2C78AF}"/>
                </a:ext>
              </a:extLst>
            </xdr:cNvPr>
            <xdr:cNvSpPr/>
          </xdr:nvSpPr>
          <xdr:spPr>
            <a:xfrm>
              <a:off x="19050" y="1257300"/>
              <a:ext cx="1485900" cy="1904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8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3" name="Group 12">
            <a:extLst>
              <a:ext uri="{FF2B5EF4-FFF2-40B4-BE49-F238E27FC236}">
                <a16:creationId xmlns:a16="http://schemas.microsoft.com/office/drawing/2014/main" id="{29A5A441-61ED-17F5-F14B-6CD4E5733D87}"/>
              </a:ext>
            </a:extLst>
          </xdr:cNvPr>
          <xdr:cNvGrpSpPr/>
        </xdr:nvGrpSpPr>
        <xdr:grpSpPr>
          <a:xfrm>
            <a:off x="1657350" y="342900"/>
            <a:ext cx="1590675" cy="1228725"/>
            <a:chOff x="0" y="352425"/>
            <a:chExt cx="1590675" cy="1228725"/>
          </a:xfrm>
        </xdr:grpSpPr>
        <xdr:sp macro="" textlink="">
          <xdr:nvSpPr>
            <xdr:cNvPr id="14" name="Rectangle: Rounded Corners 13">
              <a:extLst>
                <a:ext uri="{FF2B5EF4-FFF2-40B4-BE49-F238E27FC236}">
                  <a16:creationId xmlns:a16="http://schemas.microsoft.com/office/drawing/2014/main" id="{01366664-A8FF-D063-E6C6-F26E6EB6C117}"/>
                </a:ext>
              </a:extLst>
            </xdr:cNvPr>
            <xdr:cNvSpPr/>
          </xdr:nvSpPr>
          <xdr:spPr>
            <a:xfrm>
              <a:off x="0" y="352425"/>
              <a:ext cx="1590675" cy="3429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5" name="Rectangle: Rounded Corners 14">
              <a:extLst>
                <a:ext uri="{FF2B5EF4-FFF2-40B4-BE49-F238E27FC236}">
                  <a16:creationId xmlns:a16="http://schemas.microsoft.com/office/drawing/2014/main" id="{50B0FA22-74AA-C021-D5A7-4B635CF79203}"/>
                </a:ext>
              </a:extLst>
            </xdr:cNvPr>
            <xdr:cNvSpPr/>
          </xdr:nvSpPr>
          <xdr:spPr>
            <a:xfrm>
              <a:off x="0" y="723900"/>
              <a:ext cx="1590675" cy="85725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8">
          <xdr:nvSpPr>
            <xdr:cNvPr id="16" name="Rectangle: Rounded Corners 15">
              <a:extLst>
                <a:ext uri="{FF2B5EF4-FFF2-40B4-BE49-F238E27FC236}">
                  <a16:creationId xmlns:a16="http://schemas.microsoft.com/office/drawing/2014/main" id="{212F68AF-7571-94B3-4E47-C3CF5E37900C}"/>
                </a:ext>
              </a:extLst>
            </xdr:cNvPr>
            <xdr:cNvSpPr/>
          </xdr:nvSpPr>
          <xdr:spPr>
            <a:xfrm>
              <a:off x="57150" y="733425"/>
              <a:ext cx="1476375" cy="2000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FF6F66-5670-4866-9F9B-7188D36582E0}" type="TxLink">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$2,86,397.02</a:t>
              </a:fld>
              <a:endParaRPr lang="en-IN" sz="1100" b="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8">
          <xdr:nvSpPr>
            <xdr:cNvPr id="17" name="Rectangle: Rounded Corners 16">
              <a:extLst>
                <a:ext uri="{FF2B5EF4-FFF2-40B4-BE49-F238E27FC236}">
                  <a16:creationId xmlns:a16="http://schemas.microsoft.com/office/drawing/2014/main" id="{D2ECFB0E-72E9-6153-6D06-6C0552C3557B}"/>
                </a:ext>
              </a:extLst>
            </xdr:cNvPr>
            <xdr:cNvSpPr/>
          </xdr:nvSpPr>
          <xdr:spPr>
            <a:xfrm>
              <a:off x="19050" y="1257300"/>
              <a:ext cx="1485900" cy="19049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8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8" name="Group 17">
            <a:extLst>
              <a:ext uri="{FF2B5EF4-FFF2-40B4-BE49-F238E27FC236}">
                <a16:creationId xmlns:a16="http://schemas.microsoft.com/office/drawing/2014/main" id="{6E3FC811-D683-5FC1-C272-95F0037B9A65}"/>
              </a:ext>
            </a:extLst>
          </xdr:cNvPr>
          <xdr:cNvGrpSpPr/>
        </xdr:nvGrpSpPr>
        <xdr:grpSpPr>
          <a:xfrm>
            <a:off x="3314700" y="352425"/>
            <a:ext cx="1632406" cy="1228725"/>
            <a:chOff x="0" y="352425"/>
            <a:chExt cx="1632406" cy="1228725"/>
          </a:xfrm>
        </xdr:grpSpPr>
        <xdr:sp macro="" textlink="">
          <xdr:nvSpPr>
            <xdr:cNvPr id="19" name="Rectangle: Rounded Corners 18">
              <a:extLst>
                <a:ext uri="{FF2B5EF4-FFF2-40B4-BE49-F238E27FC236}">
                  <a16:creationId xmlns:a16="http://schemas.microsoft.com/office/drawing/2014/main" id="{4F8183A2-E282-9CD1-A791-01DBB663355A}"/>
                </a:ext>
              </a:extLst>
            </xdr:cNvPr>
            <xdr:cNvSpPr/>
          </xdr:nvSpPr>
          <xdr:spPr>
            <a:xfrm>
              <a:off x="0" y="352425"/>
              <a:ext cx="1590675" cy="3429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20" name="Rectangle: Rounded Corners 19">
              <a:extLst>
                <a:ext uri="{FF2B5EF4-FFF2-40B4-BE49-F238E27FC236}">
                  <a16:creationId xmlns:a16="http://schemas.microsoft.com/office/drawing/2014/main" id="{E0185C49-F622-1637-B2D7-F88D5921D21F}"/>
                </a:ext>
              </a:extLst>
            </xdr:cNvPr>
            <xdr:cNvSpPr/>
          </xdr:nvSpPr>
          <xdr:spPr>
            <a:xfrm>
              <a:off x="0" y="723900"/>
              <a:ext cx="1632406" cy="85725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I$17">
          <xdr:nvSpPr>
            <xdr:cNvPr id="21" name="Rectangle: Rounded Corners 20">
              <a:extLst>
                <a:ext uri="{FF2B5EF4-FFF2-40B4-BE49-F238E27FC236}">
                  <a16:creationId xmlns:a16="http://schemas.microsoft.com/office/drawing/2014/main" id="{551BEC48-5910-9E25-8895-E7E219DDDCE1}"/>
                </a:ext>
              </a:extLst>
            </xdr:cNvPr>
            <xdr:cNvSpPr/>
          </xdr:nvSpPr>
          <xdr:spPr>
            <a:xfrm>
              <a:off x="57150" y="733425"/>
              <a:ext cx="1476375" cy="2000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ECFAF8-CF04-4CEC-9209-4A2331D92416}" type="TxLink">
                <a:rPr lang="en-US" sz="1100" b="0"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100" b="0">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8">
          <xdr:nvSpPr>
            <xdr:cNvPr id="22" name="Rectangle: Rounded Corners 21">
              <a:extLst>
                <a:ext uri="{FF2B5EF4-FFF2-40B4-BE49-F238E27FC236}">
                  <a16:creationId xmlns:a16="http://schemas.microsoft.com/office/drawing/2014/main" id="{6AFB51EF-AD22-C63B-76EB-06570FD90E37}"/>
                </a:ext>
              </a:extLst>
            </xdr:cNvPr>
            <xdr:cNvSpPr/>
          </xdr:nvSpPr>
          <xdr:spPr>
            <a:xfrm>
              <a:off x="19050" y="1257300"/>
              <a:ext cx="1485900" cy="19049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8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3" name="Group 22">
            <a:extLst>
              <a:ext uri="{FF2B5EF4-FFF2-40B4-BE49-F238E27FC236}">
                <a16:creationId xmlns:a16="http://schemas.microsoft.com/office/drawing/2014/main" id="{D2102506-48F5-D4FB-41F2-C6E4525FD4BD}"/>
              </a:ext>
            </a:extLst>
          </xdr:cNvPr>
          <xdr:cNvGrpSpPr/>
        </xdr:nvGrpSpPr>
        <xdr:grpSpPr>
          <a:xfrm>
            <a:off x="4972049" y="352425"/>
            <a:ext cx="1930059" cy="1228725"/>
            <a:chOff x="-1" y="352425"/>
            <a:chExt cx="1930059" cy="1228725"/>
          </a:xfrm>
        </xdr:grpSpPr>
        <xdr:sp macro="" textlink="">
          <xdr:nvSpPr>
            <xdr:cNvPr id="24" name="Rectangle: Rounded Corners 23">
              <a:extLst>
                <a:ext uri="{FF2B5EF4-FFF2-40B4-BE49-F238E27FC236}">
                  <a16:creationId xmlns:a16="http://schemas.microsoft.com/office/drawing/2014/main" id="{3C2EC9C5-6D39-6C74-D626-07829F01F033}"/>
                </a:ext>
              </a:extLst>
            </xdr:cNvPr>
            <xdr:cNvSpPr/>
          </xdr:nvSpPr>
          <xdr:spPr>
            <a:xfrm>
              <a:off x="-1" y="352425"/>
              <a:ext cx="1882374" cy="3429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 OF ORDERS</a:t>
              </a:r>
            </a:p>
          </xdr:txBody>
        </xdr:sp>
        <xdr:sp macro="" textlink="">
          <xdr:nvSpPr>
            <xdr:cNvPr id="25" name="Rectangle: Rounded Corners 24">
              <a:extLst>
                <a:ext uri="{FF2B5EF4-FFF2-40B4-BE49-F238E27FC236}">
                  <a16:creationId xmlns:a16="http://schemas.microsoft.com/office/drawing/2014/main" id="{5273D409-7466-3C7A-7E8F-1687B54BFC20}"/>
                </a:ext>
              </a:extLst>
            </xdr:cNvPr>
            <xdr:cNvSpPr/>
          </xdr:nvSpPr>
          <xdr:spPr>
            <a:xfrm>
              <a:off x="0" y="723900"/>
              <a:ext cx="1930058" cy="85725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M$17">
          <xdr:nvSpPr>
            <xdr:cNvPr id="26" name="Rectangle: Rounded Corners 25">
              <a:extLst>
                <a:ext uri="{FF2B5EF4-FFF2-40B4-BE49-F238E27FC236}">
                  <a16:creationId xmlns:a16="http://schemas.microsoft.com/office/drawing/2014/main" id="{327A9D93-148C-AE1A-894E-C6639222B4EF}"/>
                </a:ext>
              </a:extLst>
            </xdr:cNvPr>
            <xdr:cNvSpPr/>
          </xdr:nvSpPr>
          <xdr:spPr>
            <a:xfrm>
              <a:off x="57150" y="733425"/>
              <a:ext cx="1476375" cy="2000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CFD47F-2319-4E85-9088-D025B872EF9E}" type="TxLink">
                <a:rPr lang="en-US" sz="11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IN" sz="11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8">
          <xdr:nvSpPr>
            <xdr:cNvPr id="27" name="Rectangle: Rounded Corners 26">
              <a:extLst>
                <a:ext uri="{FF2B5EF4-FFF2-40B4-BE49-F238E27FC236}">
                  <a16:creationId xmlns:a16="http://schemas.microsoft.com/office/drawing/2014/main" id="{C23F3545-37FD-8630-A2CE-2A4B277D6377}"/>
                </a:ext>
              </a:extLst>
            </xdr:cNvPr>
            <xdr:cNvSpPr/>
          </xdr:nvSpPr>
          <xdr:spPr>
            <a:xfrm>
              <a:off x="19050" y="1257300"/>
              <a:ext cx="1485900" cy="19049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8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8" name="Group 27">
            <a:extLst>
              <a:ext uri="{FF2B5EF4-FFF2-40B4-BE49-F238E27FC236}">
                <a16:creationId xmlns:a16="http://schemas.microsoft.com/office/drawing/2014/main" id="{8D698017-53DD-CE0B-A561-C85B774B5C68}"/>
              </a:ext>
            </a:extLst>
          </xdr:cNvPr>
          <xdr:cNvGrpSpPr/>
        </xdr:nvGrpSpPr>
        <xdr:grpSpPr>
          <a:xfrm>
            <a:off x="6901180" y="383318"/>
            <a:ext cx="3052636" cy="1216882"/>
            <a:chOff x="254630" y="364268"/>
            <a:chExt cx="2963896" cy="1216882"/>
          </a:xfrm>
        </xdr:grpSpPr>
        <xdr:sp macro="" textlink="">
          <xdr:nvSpPr>
            <xdr:cNvPr id="29" name="Rectangle: Rounded Corners 28">
              <a:extLst>
                <a:ext uri="{FF2B5EF4-FFF2-40B4-BE49-F238E27FC236}">
                  <a16:creationId xmlns:a16="http://schemas.microsoft.com/office/drawing/2014/main" id="{C59290C4-0BD8-C780-F2B8-45C70FA53E6C}"/>
                </a:ext>
              </a:extLst>
            </xdr:cNvPr>
            <xdr:cNvSpPr/>
          </xdr:nvSpPr>
          <xdr:spPr>
            <a:xfrm>
              <a:off x="254630" y="364268"/>
              <a:ext cx="2882877" cy="3429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latin typeface="Lato Black" panose="020F0502020204030203" pitchFamily="34" charset="0"/>
                  <a:ea typeface="Lato Black" panose="020F0502020204030203" pitchFamily="34" charset="0"/>
                  <a:cs typeface="Lato Black" panose="020F0502020204030203" pitchFamily="34" charset="0"/>
                </a:rPr>
                <a:t>PROFIT MARGIN</a:t>
              </a:r>
            </a:p>
          </xdr:txBody>
        </xdr:sp>
        <xdr:sp macro="" textlink="">
          <xdr:nvSpPr>
            <xdr:cNvPr id="30" name="Rectangle: Rounded Corners 29">
              <a:extLst>
                <a:ext uri="{FF2B5EF4-FFF2-40B4-BE49-F238E27FC236}">
                  <a16:creationId xmlns:a16="http://schemas.microsoft.com/office/drawing/2014/main" id="{BBD52423-4838-FE4B-1904-19E3226E9904}"/>
                </a:ext>
              </a:extLst>
            </xdr:cNvPr>
            <xdr:cNvSpPr/>
          </xdr:nvSpPr>
          <xdr:spPr>
            <a:xfrm>
              <a:off x="267104" y="723900"/>
              <a:ext cx="2951422" cy="85725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17">
          <xdr:nvSpPr>
            <xdr:cNvPr id="31" name="Rectangle: Rounded Corners 30">
              <a:extLst>
                <a:ext uri="{FF2B5EF4-FFF2-40B4-BE49-F238E27FC236}">
                  <a16:creationId xmlns:a16="http://schemas.microsoft.com/office/drawing/2014/main" id="{94DC875D-87D5-F8E7-531C-8669EDC0DF4E}"/>
                </a:ext>
              </a:extLst>
            </xdr:cNvPr>
            <xdr:cNvSpPr/>
          </xdr:nvSpPr>
          <xdr:spPr>
            <a:xfrm>
              <a:off x="366819" y="745269"/>
              <a:ext cx="2064661" cy="19301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3687C4-D57E-4328-9D99-C705DED9EF2D}" type="TxLink">
                <a:rPr lang="en-US" sz="11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1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18">
          <xdr:nvSpPr>
            <xdr:cNvPr id="32" name="Rectangle: Rounded Corners 31">
              <a:extLst>
                <a:ext uri="{FF2B5EF4-FFF2-40B4-BE49-F238E27FC236}">
                  <a16:creationId xmlns:a16="http://schemas.microsoft.com/office/drawing/2014/main" id="{2C96C13E-D695-E841-69AB-212AC6A6C438}"/>
                </a:ext>
              </a:extLst>
            </xdr:cNvPr>
            <xdr:cNvSpPr/>
          </xdr:nvSpPr>
          <xdr:spPr>
            <a:xfrm>
              <a:off x="331554" y="1269143"/>
              <a:ext cx="1485900" cy="19049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8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3</xdr:col>
      <xdr:colOff>104774</xdr:colOff>
      <xdr:row>4</xdr:row>
      <xdr:rowOff>180975</xdr:rowOff>
    </xdr:from>
    <xdr:to>
      <xdr:col>4</xdr:col>
      <xdr:colOff>533400</xdr:colOff>
      <xdr:row>6</xdr:row>
      <xdr:rowOff>28575</xdr:rowOff>
    </xdr:to>
    <xdr:graphicFrame macro="">
      <xdr:nvGraphicFramePr>
        <xdr:cNvPr id="33" name="Chart 32">
          <a:extLst>
            <a:ext uri="{FF2B5EF4-FFF2-40B4-BE49-F238E27FC236}">
              <a16:creationId xmlns:a16="http://schemas.microsoft.com/office/drawing/2014/main" id="{28D952FF-BBC3-4526-9739-B06D5F8E9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447675</xdr:colOff>
      <xdr:row>5</xdr:row>
      <xdr:rowOff>38100</xdr:rowOff>
    </xdr:from>
    <xdr:to>
      <xdr:col>7</xdr:col>
      <xdr:colOff>457200</xdr:colOff>
      <xdr:row>6</xdr:row>
      <xdr:rowOff>66674</xdr:rowOff>
    </xdr:to>
    <xdr:graphicFrame macro="">
      <xdr:nvGraphicFramePr>
        <xdr:cNvPr id="34" name="Chart 33">
          <a:extLst>
            <a:ext uri="{FF2B5EF4-FFF2-40B4-BE49-F238E27FC236}">
              <a16:creationId xmlns:a16="http://schemas.microsoft.com/office/drawing/2014/main" id="{4630B096-EA82-4895-BC3F-AF9DFD8A1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323850</xdr:colOff>
      <xdr:row>5</xdr:row>
      <xdr:rowOff>19050</xdr:rowOff>
    </xdr:from>
    <xdr:to>
      <xdr:col>10</xdr:col>
      <xdr:colOff>257175</xdr:colOff>
      <xdr:row>6</xdr:row>
      <xdr:rowOff>47625</xdr:rowOff>
    </xdr:to>
    <xdr:graphicFrame macro="">
      <xdr:nvGraphicFramePr>
        <xdr:cNvPr id="35" name="Chart 34">
          <a:extLst>
            <a:ext uri="{FF2B5EF4-FFF2-40B4-BE49-F238E27FC236}">
              <a16:creationId xmlns:a16="http://schemas.microsoft.com/office/drawing/2014/main" id="{11DA0A96-5754-4400-B36B-DE6E9155C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161924</xdr:colOff>
      <xdr:row>5</xdr:row>
      <xdr:rowOff>66674</xdr:rowOff>
    </xdr:from>
    <xdr:to>
      <xdr:col>13</xdr:col>
      <xdr:colOff>466725</xdr:colOff>
      <xdr:row>6</xdr:row>
      <xdr:rowOff>95249</xdr:rowOff>
    </xdr:to>
    <xdr:graphicFrame macro="">
      <xdr:nvGraphicFramePr>
        <xdr:cNvPr id="36" name="Chart 35">
          <a:extLst>
            <a:ext uri="{FF2B5EF4-FFF2-40B4-BE49-F238E27FC236}">
              <a16:creationId xmlns:a16="http://schemas.microsoft.com/office/drawing/2014/main" id="{9652CFE7-F85D-4D17-8F2A-178BD1127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23232</xdr:colOff>
          <xdr:row>6</xdr:row>
          <xdr:rowOff>69695</xdr:rowOff>
        </xdr:from>
        <xdr:to>
          <xdr:col>15</xdr:col>
          <xdr:colOff>578702</xdr:colOff>
          <xdr:row>7</xdr:row>
          <xdr:rowOff>89543</xdr:rowOff>
        </xdr:to>
        <xdr:pic>
          <xdr:nvPicPr>
            <xdr:cNvPr id="42" name="Picture 41">
              <a:extLst>
                <a:ext uri="{FF2B5EF4-FFF2-40B4-BE49-F238E27FC236}">
                  <a16:creationId xmlns:a16="http://schemas.microsoft.com/office/drawing/2014/main" id="{70961404-048B-F570-96C8-99976145EEED}"/>
                </a:ext>
              </a:extLst>
            </xdr:cNvPr>
            <xdr:cNvPicPr>
              <a:picLocks noChangeAspect="1" noChangeArrowheads="1"/>
              <a:extLst>
                <a:ext uri="{84589F7E-364E-4C9E-8A38-B11213B215E9}">
                  <a14:cameraTool cellRange="'KPI YOY2'!$F$12" spid="_x0000_s16509"/>
                </a:ext>
              </a:extLst>
            </xdr:cNvPicPr>
          </xdr:nvPicPr>
          <xdr:blipFill>
            <a:blip xmlns:r="http://schemas.openxmlformats.org/officeDocument/2006/relationships" r:embed="rId7"/>
            <a:srcRect/>
            <a:stretch>
              <a:fillRect/>
            </a:stretch>
          </xdr:blipFill>
          <xdr:spPr bwMode="auto">
            <a:xfrm>
              <a:off x="8479573" y="1231280"/>
              <a:ext cx="1159495" cy="2057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6</xdr:row>
          <xdr:rowOff>23232</xdr:rowOff>
        </xdr:from>
        <xdr:to>
          <xdr:col>5</xdr:col>
          <xdr:colOff>180975</xdr:colOff>
          <xdr:row>7</xdr:row>
          <xdr:rowOff>104775</xdr:rowOff>
        </xdr:to>
        <xdr:pic>
          <xdr:nvPicPr>
            <xdr:cNvPr id="43" name="Picture 42">
              <a:extLst>
                <a:ext uri="{FF2B5EF4-FFF2-40B4-BE49-F238E27FC236}">
                  <a16:creationId xmlns:a16="http://schemas.microsoft.com/office/drawing/2014/main" id="{A599E87F-C12F-7DE7-F18D-B67BBF9FF559}"/>
                </a:ext>
              </a:extLst>
            </xdr:cNvPr>
            <xdr:cNvPicPr>
              <a:picLocks noChangeAspect="1" noChangeArrowheads="1"/>
              <a:extLst>
                <a:ext uri="{84589F7E-364E-4C9E-8A38-B11213B215E9}">
                  <a14:cameraTool cellRange="'KPI YOY2'!$C$12" spid="_x0000_s16510"/>
                </a:ext>
              </a:extLst>
            </xdr:cNvPicPr>
          </xdr:nvPicPr>
          <xdr:blipFill>
            <a:blip xmlns:r="http://schemas.openxmlformats.org/officeDocument/2006/relationships" r:embed="rId8"/>
            <a:srcRect/>
            <a:stretch>
              <a:fillRect/>
            </a:stretch>
          </xdr:blipFill>
          <xdr:spPr bwMode="auto">
            <a:xfrm>
              <a:off x="2482773" y="1184817"/>
              <a:ext cx="718324" cy="26739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470884</xdr:colOff>
          <xdr:row>6</xdr:row>
          <xdr:rowOff>46463</xdr:rowOff>
        </xdr:from>
        <xdr:to>
          <xdr:col>7</xdr:col>
          <xdr:colOff>557561</xdr:colOff>
          <xdr:row>7</xdr:row>
          <xdr:rowOff>134252</xdr:rowOff>
        </xdr:to>
        <xdr:pic>
          <xdr:nvPicPr>
            <xdr:cNvPr id="44" name="Picture 43">
              <a:extLst>
                <a:ext uri="{FF2B5EF4-FFF2-40B4-BE49-F238E27FC236}">
                  <a16:creationId xmlns:a16="http://schemas.microsoft.com/office/drawing/2014/main" id="{16EA8816-39F7-DFE0-E07D-30FABC0B21FD}"/>
                </a:ext>
              </a:extLst>
            </xdr:cNvPr>
            <xdr:cNvPicPr>
              <a:picLocks noChangeAspect="1" noChangeArrowheads="1"/>
              <a:extLst>
                <a:ext uri="{84589F7E-364E-4C9E-8A38-B11213B215E9}">
                  <a14:cameraTool cellRange="'KPI YOY2'!$D$12" spid="_x0000_s16511"/>
                </a:ext>
              </a:extLst>
            </xdr:cNvPicPr>
          </xdr:nvPicPr>
          <xdr:blipFill>
            <a:blip xmlns:r="http://schemas.openxmlformats.org/officeDocument/2006/relationships" r:embed="rId9"/>
            <a:srcRect/>
            <a:stretch>
              <a:fillRect/>
            </a:stretch>
          </xdr:blipFill>
          <xdr:spPr bwMode="auto">
            <a:xfrm>
              <a:off x="4095030" y="1208048"/>
              <a:ext cx="690702" cy="2736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305962</xdr:colOff>
          <xdr:row>6</xdr:row>
          <xdr:rowOff>46464</xdr:rowOff>
        </xdr:from>
        <xdr:to>
          <xdr:col>11</xdr:col>
          <xdr:colOff>123925</xdr:colOff>
          <xdr:row>7</xdr:row>
          <xdr:rowOff>104775</xdr:rowOff>
        </xdr:to>
        <xdr:pic>
          <xdr:nvPicPr>
            <xdr:cNvPr id="45" name="Picture 44">
              <a:extLst>
                <a:ext uri="{FF2B5EF4-FFF2-40B4-BE49-F238E27FC236}">
                  <a16:creationId xmlns:a16="http://schemas.microsoft.com/office/drawing/2014/main" id="{AD88D2A0-889F-6E42-621D-1506F0EC18F8}"/>
                </a:ext>
              </a:extLst>
            </xdr:cNvPr>
            <xdr:cNvPicPr>
              <a:picLocks noChangeAspect="1" noChangeArrowheads="1"/>
              <a:extLst>
                <a:ext uri="{84589F7E-364E-4C9E-8A38-B11213B215E9}">
                  <a14:cameraTool cellRange="'KPI YOY2'!$E$12" spid="_x0000_s16512"/>
                </a:ext>
              </a:extLst>
            </xdr:cNvPicPr>
          </xdr:nvPicPr>
          <xdr:blipFill>
            <a:blip xmlns:r="http://schemas.openxmlformats.org/officeDocument/2006/relationships" r:embed="rId10"/>
            <a:srcRect/>
            <a:stretch>
              <a:fillRect/>
            </a:stretch>
          </xdr:blipFill>
          <xdr:spPr bwMode="auto">
            <a:xfrm>
              <a:off x="5742182" y="1208049"/>
              <a:ext cx="1026011" cy="2441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114300</xdr:colOff>
      <xdr:row>8</xdr:row>
      <xdr:rowOff>95250</xdr:rowOff>
    </xdr:from>
    <xdr:to>
      <xdr:col>3</xdr:col>
      <xdr:colOff>38100</xdr:colOff>
      <xdr:row>9</xdr:row>
      <xdr:rowOff>114300</xdr:rowOff>
    </xdr:to>
    <xdr:sp macro="" textlink="">
      <xdr:nvSpPr>
        <xdr:cNvPr id="52" name="Rectangle: Rounded Corners 51">
          <a:extLst>
            <a:ext uri="{FF2B5EF4-FFF2-40B4-BE49-F238E27FC236}">
              <a16:creationId xmlns:a16="http://schemas.microsoft.com/office/drawing/2014/main" id="{0B7B93A6-AC25-2D66-898D-944E0CDE5984}"/>
            </a:ext>
          </a:extLst>
        </xdr:cNvPr>
        <xdr:cNvSpPr/>
      </xdr:nvSpPr>
      <xdr:spPr>
        <a:xfrm>
          <a:off x="114300" y="1657350"/>
          <a:ext cx="1752600" cy="2095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42281</xdr:rowOff>
    </xdr:from>
    <xdr:to>
      <xdr:col>16</xdr:col>
      <xdr:colOff>151006</xdr:colOff>
      <xdr:row>26</xdr:row>
      <xdr:rowOff>44371</xdr:rowOff>
    </xdr:to>
    <xdr:grpSp>
      <xdr:nvGrpSpPr>
        <xdr:cNvPr id="73" name="Group 72">
          <a:extLst>
            <a:ext uri="{FF2B5EF4-FFF2-40B4-BE49-F238E27FC236}">
              <a16:creationId xmlns:a16="http://schemas.microsoft.com/office/drawing/2014/main" id="{DC1AAD7C-3D90-A103-A68F-CF8775768EA7}"/>
            </a:ext>
          </a:extLst>
        </xdr:cNvPr>
        <xdr:cNvGrpSpPr/>
      </xdr:nvGrpSpPr>
      <xdr:grpSpPr>
        <a:xfrm>
          <a:off x="0" y="3248257"/>
          <a:ext cx="9815396" cy="1674773"/>
          <a:chOff x="9525" y="3295650"/>
          <a:chExt cx="9454608" cy="1716882"/>
        </a:xfrm>
      </xdr:grpSpPr>
      <xdr:sp macro="" textlink="">
        <xdr:nvSpPr>
          <xdr:cNvPr id="49" name="Rectangle: Rounded Corners 48">
            <a:extLst>
              <a:ext uri="{FF2B5EF4-FFF2-40B4-BE49-F238E27FC236}">
                <a16:creationId xmlns:a16="http://schemas.microsoft.com/office/drawing/2014/main" id="{0B721550-C3DA-4DC0-9DAA-230DC2B4E73B}"/>
              </a:ext>
            </a:extLst>
          </xdr:cNvPr>
          <xdr:cNvSpPr/>
        </xdr:nvSpPr>
        <xdr:spPr>
          <a:xfrm>
            <a:off x="9525" y="3295650"/>
            <a:ext cx="3238500"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97AC7B6A-64DC-409C-AF5E-E98E9666E758}"/>
              </a:ext>
            </a:extLst>
          </xdr:cNvPr>
          <xdr:cNvSpPr/>
        </xdr:nvSpPr>
        <xdr:spPr>
          <a:xfrm>
            <a:off x="3276600" y="3305175"/>
            <a:ext cx="2628900"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53AC78DC-D144-4844-9EA6-793F25422386}"/>
              </a:ext>
            </a:extLst>
          </xdr:cNvPr>
          <xdr:cNvSpPr/>
        </xdr:nvSpPr>
        <xdr:spPr>
          <a:xfrm>
            <a:off x="5928446" y="3336132"/>
            <a:ext cx="3535687"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ectangle: Rounded Corners 66">
            <a:extLst>
              <a:ext uri="{FF2B5EF4-FFF2-40B4-BE49-F238E27FC236}">
                <a16:creationId xmlns:a16="http://schemas.microsoft.com/office/drawing/2014/main" id="{500BE9F5-BD99-6D2D-F2C5-3726BB71C72C}"/>
              </a:ext>
            </a:extLst>
          </xdr:cNvPr>
          <xdr:cNvSpPr/>
        </xdr:nvSpPr>
        <xdr:spPr>
          <a:xfrm>
            <a:off x="3343275" y="3362325"/>
            <a:ext cx="2436047" cy="276225"/>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Lato Black" panose="020F0502020204030203" pitchFamily="34" charset="0"/>
                <a:ea typeface="Lato Black" panose="020F0502020204030203" pitchFamily="34" charset="0"/>
                <a:cs typeface="Lato Black" panose="020F0502020204030203" pitchFamily="34" charset="0"/>
              </a:rPr>
              <a:t>TOP 5 SUB-CATEGORIES BY SALES</a:t>
            </a:r>
          </a:p>
        </xdr:txBody>
      </xdr:sp>
      <xdr:sp macro="" textlink="">
        <xdr:nvSpPr>
          <xdr:cNvPr id="69" name="Rectangle: Rounded Corners 68">
            <a:extLst>
              <a:ext uri="{FF2B5EF4-FFF2-40B4-BE49-F238E27FC236}">
                <a16:creationId xmlns:a16="http://schemas.microsoft.com/office/drawing/2014/main" id="{14A9DA9F-C3EA-1672-563D-6269F949360E}"/>
              </a:ext>
            </a:extLst>
          </xdr:cNvPr>
          <xdr:cNvSpPr/>
        </xdr:nvSpPr>
        <xdr:spPr>
          <a:xfrm>
            <a:off x="47625" y="3362325"/>
            <a:ext cx="2038350" cy="276225"/>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Lato Black" panose="020F0502020204030203" pitchFamily="34" charset="0"/>
                <a:ea typeface="Lato Black" panose="020F0502020204030203" pitchFamily="34" charset="0"/>
                <a:cs typeface="Lato Black" panose="020F0502020204030203" pitchFamily="34" charset="0"/>
              </a:rPr>
              <a:t>SALES BY</a:t>
            </a:r>
            <a:r>
              <a:rPr lang="en-IN" sz="1100" b="1" baseline="0">
                <a:solidFill>
                  <a:schemeClr val="lt1"/>
                </a:solidFill>
                <a:effectLst/>
                <a:latin typeface="Lato Black" panose="020F0502020204030203" pitchFamily="34" charset="0"/>
                <a:ea typeface="Lato Black" panose="020F0502020204030203" pitchFamily="34" charset="0"/>
                <a:cs typeface="Lato Black" panose="020F0502020204030203" pitchFamily="34" charset="0"/>
              </a:rPr>
              <a:t> STATE</a:t>
            </a:r>
            <a:endParaRPr lang="en-IN" b="1">
              <a:effectLst/>
              <a:latin typeface="Lato Black" panose="020F0502020204030203" pitchFamily="34" charset="0"/>
              <a:ea typeface="Lato Black" panose="020F0502020204030203" pitchFamily="34" charset="0"/>
              <a:cs typeface="Lato Black" panose="020F0502020204030203" pitchFamily="34" charset="0"/>
            </a:endParaRPr>
          </a:p>
          <a:p>
            <a:pPr algn="l"/>
            <a:endParaRPr lang="en-IN" sz="1100"/>
          </a:p>
        </xdr:txBody>
      </xdr:sp>
      <xdr:sp macro="" textlink="">
        <xdr:nvSpPr>
          <xdr:cNvPr id="70" name="Rectangle: Rounded Corners 69">
            <a:extLst>
              <a:ext uri="{FF2B5EF4-FFF2-40B4-BE49-F238E27FC236}">
                <a16:creationId xmlns:a16="http://schemas.microsoft.com/office/drawing/2014/main" id="{13C8D54F-C818-CB14-01AB-63E51C4317D0}"/>
              </a:ext>
            </a:extLst>
          </xdr:cNvPr>
          <xdr:cNvSpPr/>
        </xdr:nvSpPr>
        <xdr:spPr>
          <a:xfrm>
            <a:off x="5990646" y="3364708"/>
            <a:ext cx="2038350" cy="276225"/>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0</xdr:colOff>
      <xdr:row>8</xdr:row>
      <xdr:rowOff>28575</xdr:rowOff>
    </xdr:from>
    <xdr:to>
      <xdr:col>16</xdr:col>
      <xdr:colOff>92927</xdr:colOff>
      <xdr:row>17</xdr:row>
      <xdr:rowOff>28575</xdr:rowOff>
    </xdr:to>
    <xdr:grpSp>
      <xdr:nvGrpSpPr>
        <xdr:cNvPr id="72" name="Group 71">
          <a:extLst>
            <a:ext uri="{FF2B5EF4-FFF2-40B4-BE49-F238E27FC236}">
              <a16:creationId xmlns:a16="http://schemas.microsoft.com/office/drawing/2014/main" id="{4E999671-FDF1-225D-D4DF-55BA7B1E08D6}"/>
            </a:ext>
          </a:extLst>
        </xdr:cNvPr>
        <xdr:cNvGrpSpPr/>
      </xdr:nvGrpSpPr>
      <xdr:grpSpPr>
        <a:xfrm>
          <a:off x="0" y="1561868"/>
          <a:ext cx="9757317" cy="1672683"/>
          <a:chOff x="0" y="1590675"/>
          <a:chExt cx="9824012" cy="1714500"/>
        </a:xfrm>
      </xdr:grpSpPr>
      <xdr:sp macro="" textlink="">
        <xdr:nvSpPr>
          <xdr:cNvPr id="46" name="Rectangle: Rounded Corners 45">
            <a:extLst>
              <a:ext uri="{FF2B5EF4-FFF2-40B4-BE49-F238E27FC236}">
                <a16:creationId xmlns:a16="http://schemas.microsoft.com/office/drawing/2014/main" id="{E65C856F-9BD4-925C-36D0-2D2395DC989E}"/>
              </a:ext>
            </a:extLst>
          </xdr:cNvPr>
          <xdr:cNvSpPr/>
        </xdr:nvSpPr>
        <xdr:spPr>
          <a:xfrm>
            <a:off x="0" y="1590675"/>
            <a:ext cx="3257550"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A6FE5CA4-8AC7-1DE1-07CB-5CE9F7E6206A}"/>
              </a:ext>
            </a:extLst>
          </xdr:cNvPr>
          <xdr:cNvSpPr/>
        </xdr:nvSpPr>
        <xdr:spPr>
          <a:xfrm>
            <a:off x="3267075" y="1600200"/>
            <a:ext cx="3238500"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Rounded Corners 47">
            <a:extLst>
              <a:ext uri="{FF2B5EF4-FFF2-40B4-BE49-F238E27FC236}">
                <a16:creationId xmlns:a16="http://schemas.microsoft.com/office/drawing/2014/main" id="{D9A88F48-721D-4B61-4A9D-7375735C259A}"/>
              </a:ext>
            </a:extLst>
          </xdr:cNvPr>
          <xdr:cNvSpPr/>
        </xdr:nvSpPr>
        <xdr:spPr>
          <a:xfrm>
            <a:off x="6543674" y="1628775"/>
            <a:ext cx="3280338" cy="1676400"/>
          </a:xfrm>
          <a:prstGeom prst="roundRect">
            <a:avLst>
              <a:gd name="adj" fmla="val 115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C5D163AA-BCE8-7366-0256-87871DEC58FB}"/>
              </a:ext>
            </a:extLst>
          </xdr:cNvPr>
          <xdr:cNvSpPr/>
        </xdr:nvSpPr>
        <xdr:spPr>
          <a:xfrm>
            <a:off x="28574" y="1647825"/>
            <a:ext cx="2409825" cy="276225"/>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68" name="Rectangle: Rounded Corners 67">
            <a:extLst>
              <a:ext uri="{FF2B5EF4-FFF2-40B4-BE49-F238E27FC236}">
                <a16:creationId xmlns:a16="http://schemas.microsoft.com/office/drawing/2014/main" id="{330BB6E7-9255-0406-48C6-D5F636F2B2EA}"/>
              </a:ext>
            </a:extLst>
          </xdr:cNvPr>
          <xdr:cNvSpPr/>
        </xdr:nvSpPr>
        <xdr:spPr>
          <a:xfrm>
            <a:off x="6610349" y="1676400"/>
            <a:ext cx="2419351" cy="276225"/>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WISE SALES SHARE %</a:t>
            </a:r>
          </a:p>
        </xdr:txBody>
      </xdr:sp>
      <xdr:sp macro="" textlink="">
        <xdr:nvSpPr>
          <xdr:cNvPr id="71" name="Rectangle: Rounded Corners 70">
            <a:extLst>
              <a:ext uri="{FF2B5EF4-FFF2-40B4-BE49-F238E27FC236}">
                <a16:creationId xmlns:a16="http://schemas.microsoft.com/office/drawing/2014/main" id="{13E9DB28-511C-43DB-9ACC-10DFB45AB932}"/>
              </a:ext>
            </a:extLst>
          </xdr:cNvPr>
          <xdr:cNvSpPr/>
        </xdr:nvSpPr>
        <xdr:spPr>
          <a:xfrm>
            <a:off x="3314700" y="1657351"/>
            <a:ext cx="2038350" cy="247649"/>
          </a:xfrm>
          <a:prstGeom prst="roundRect">
            <a:avLst/>
          </a:prstGeom>
          <a:gradFill>
            <a:gsLst>
              <a:gs pos="0">
                <a:schemeClr val="bg1">
                  <a:lumMod val="6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Lato Black" panose="020F0502020204030203" pitchFamily="34" charset="0"/>
                <a:ea typeface="Lato Black" panose="020F0502020204030203" pitchFamily="34" charset="0"/>
                <a:cs typeface="Lato Black" panose="020F0502020204030203" pitchFamily="34" charset="0"/>
              </a:rPr>
              <a:t>CATEGORY WISE PROFIT</a:t>
            </a:r>
          </a:p>
        </xdr:txBody>
      </xdr:sp>
    </xdr:grpSp>
    <xdr:clientData/>
  </xdr:twoCellAnchor>
  <xdr:twoCellAnchor>
    <xdr:from>
      <xdr:col>0</xdr:col>
      <xdr:colOff>28574</xdr:colOff>
      <xdr:row>10</xdr:row>
      <xdr:rowOff>0</xdr:rowOff>
    </xdr:from>
    <xdr:to>
      <xdr:col>5</xdr:col>
      <xdr:colOff>190500</xdr:colOff>
      <xdr:row>16</xdr:row>
      <xdr:rowOff>152400</xdr:rowOff>
    </xdr:to>
    <xdr:graphicFrame macro="">
      <xdr:nvGraphicFramePr>
        <xdr:cNvPr id="74" name="Chart 73">
          <a:extLst>
            <a:ext uri="{FF2B5EF4-FFF2-40B4-BE49-F238E27FC236}">
              <a16:creationId xmlns:a16="http://schemas.microsoft.com/office/drawing/2014/main" id="{9066E663-DD69-42AF-97F3-9A4C6D3CD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247650</xdr:colOff>
      <xdr:row>9</xdr:row>
      <xdr:rowOff>180974</xdr:rowOff>
    </xdr:from>
    <xdr:to>
      <xdr:col>10</xdr:col>
      <xdr:colOff>352425</xdr:colOff>
      <xdr:row>16</xdr:row>
      <xdr:rowOff>114299</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A6CB2453-994B-4027-ABD1-A9522717FD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295650" y="1933574"/>
              <a:ext cx="3152775" cy="12668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514349</xdr:colOff>
      <xdr:row>10</xdr:row>
      <xdr:rowOff>38099</xdr:rowOff>
    </xdr:from>
    <xdr:to>
      <xdr:col>15</xdr:col>
      <xdr:colOff>371707</xdr:colOff>
      <xdr:row>16</xdr:row>
      <xdr:rowOff>123824</xdr:rowOff>
    </xdr:to>
    <xdr:graphicFrame macro="">
      <xdr:nvGraphicFramePr>
        <xdr:cNvPr id="76" name="Chart 75">
          <a:extLst>
            <a:ext uri="{FF2B5EF4-FFF2-40B4-BE49-F238E27FC236}">
              <a16:creationId xmlns:a16="http://schemas.microsoft.com/office/drawing/2014/main" id="{DD7C61B6-C1B8-4144-90CB-AB7212A6A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57150</xdr:colOff>
      <xdr:row>19</xdr:row>
      <xdr:rowOff>9525</xdr:rowOff>
    </xdr:from>
    <xdr:to>
      <xdr:col>5</xdr:col>
      <xdr:colOff>276225</xdr:colOff>
      <xdr:row>25</xdr:row>
      <xdr:rowOff>114300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D8073928-5144-4CCF-BF9C-07676349A6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7150" y="3667125"/>
              <a:ext cx="3267075" cy="1247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380999</xdr:colOff>
      <xdr:row>19</xdr:row>
      <xdr:rowOff>66675</xdr:rowOff>
    </xdr:from>
    <xdr:to>
      <xdr:col>10</xdr:col>
      <xdr:colOff>220700</xdr:colOff>
      <xdr:row>25</xdr:row>
      <xdr:rowOff>142875</xdr:rowOff>
    </xdr:to>
    <xdr:graphicFrame macro="">
      <xdr:nvGraphicFramePr>
        <xdr:cNvPr id="10" name="Chart 9">
          <a:extLst>
            <a:ext uri="{FF2B5EF4-FFF2-40B4-BE49-F238E27FC236}">
              <a16:creationId xmlns:a16="http://schemas.microsoft.com/office/drawing/2014/main" id="{2AA1F2A0-2724-4673-BDEB-435CDBA79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214662</xdr:colOff>
      <xdr:row>19</xdr:row>
      <xdr:rowOff>32757</xdr:rowOff>
    </xdr:from>
    <xdr:to>
      <xdr:col>16</xdr:col>
      <xdr:colOff>128937</xdr:colOff>
      <xdr:row>26</xdr:row>
      <xdr:rowOff>23231</xdr:rowOff>
    </xdr:to>
    <mc:AlternateContent xmlns:mc="http://schemas.openxmlformats.org/markup-compatibility/2006">
      <mc:Choice xmlns:a14="http://schemas.microsoft.com/office/drawing/2010/main" Requires="a14">
        <xdr:graphicFrame macro="">
          <xdr:nvGraphicFramePr>
            <xdr:cNvPr id="38" name="Year 1">
              <a:extLst>
                <a:ext uri="{FF2B5EF4-FFF2-40B4-BE49-F238E27FC236}">
                  <a16:creationId xmlns:a16="http://schemas.microsoft.com/office/drawing/2014/main" id="{D6A602BF-106A-4085-BEF0-0546B19F0B0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671003" y="3610440"/>
              <a:ext cx="1122324" cy="129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115228</xdr:colOff>
      <xdr:row>19</xdr:row>
      <xdr:rowOff>67605</xdr:rowOff>
    </xdr:from>
    <xdr:to>
      <xdr:col>14</xdr:col>
      <xdr:colOff>185854</xdr:colOff>
      <xdr:row>26</xdr:row>
      <xdr:rowOff>53201</xdr:rowOff>
    </xdr:to>
    <mc:AlternateContent xmlns:mc="http://schemas.openxmlformats.org/markup-compatibility/2006">
      <mc:Choice xmlns:a14="http://schemas.microsoft.com/office/drawing/2010/main" Requires="a14">
        <xdr:graphicFrame macro="">
          <xdr:nvGraphicFramePr>
            <xdr:cNvPr id="39" name="Segment 1">
              <a:extLst>
                <a:ext uri="{FF2B5EF4-FFF2-40B4-BE49-F238E27FC236}">
                  <a16:creationId xmlns:a16="http://schemas.microsoft.com/office/drawing/2014/main" id="{BA4FF6A6-4560-44FA-92A0-7F6E360097C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363521" y="3645288"/>
              <a:ext cx="1278674" cy="128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111048</xdr:colOff>
      <xdr:row>19</xdr:row>
      <xdr:rowOff>55988</xdr:rowOff>
    </xdr:from>
    <xdr:to>
      <xdr:col>12</xdr:col>
      <xdr:colOff>69695</xdr:colOff>
      <xdr:row>26</xdr:row>
      <xdr:rowOff>32059</xdr:rowOff>
    </xdr:to>
    <mc:AlternateContent xmlns:mc="http://schemas.openxmlformats.org/markup-compatibility/2006">
      <mc:Choice xmlns:a14="http://schemas.microsoft.com/office/drawing/2010/main" Requires="a14">
        <xdr:graphicFrame macro="">
          <xdr:nvGraphicFramePr>
            <xdr:cNvPr id="40" name="Region 1">
              <a:extLst>
                <a:ext uri="{FF2B5EF4-FFF2-40B4-BE49-F238E27FC236}">
                  <a16:creationId xmlns:a16="http://schemas.microsoft.com/office/drawing/2014/main" id="{533219F2-6348-4DCE-9559-5225C3DA14E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51292" y="3633671"/>
              <a:ext cx="1166696" cy="1277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6.512613425926" createdVersion="8" refreshedVersion="8" minRefreshableVersion="3" recordCount="9994" xr:uid="{00000000-000A-0000-FFFF-FFFF00000000}">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54437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4">
    <format dxfId="12">
      <pivotArea dataOnly="0" labelOnly="1" outline="0" fieldPosition="0">
        <references count="1">
          <reference field="4294967294" count="1">
            <x v="0"/>
          </reference>
        </references>
      </pivotArea>
    </format>
    <format dxfId="13">
      <pivotArea collapsedLevelsAreSubtotals="1" fieldPosition="0">
        <references count="1">
          <reference field="22" count="1">
            <x v="1"/>
          </reference>
        </references>
      </pivotArea>
    </format>
    <format dxfId="14">
      <pivotArea collapsedLevelsAreSubtotals="1" fieldPosition="0">
        <references count="1">
          <reference field="22" count="1">
            <x v="2"/>
          </reference>
        </references>
      </pivotArea>
    </format>
    <format dxfId="15">
      <pivotArea collapsedLevelsAreSubtotals="1" fieldPosition="0">
        <references count="1">
          <reference field="22" count="1">
            <x v="3"/>
          </reference>
        </references>
      </pivotArea>
    </format>
    <format dxfId="16">
      <pivotArea collapsedLevelsAreSubtotals="1" fieldPosition="0">
        <references count="1">
          <reference field="22" count="1">
            <x v="4"/>
          </reference>
        </references>
      </pivotArea>
    </format>
    <format dxfId="17">
      <pivotArea collapsedLevelsAreSubtotals="1" fieldPosition="0">
        <references count="1">
          <reference field="22" count="1">
            <x v="5"/>
          </reference>
        </references>
      </pivotArea>
    </format>
    <format dxfId="18">
      <pivotArea collapsedLevelsAreSubtotals="1" fieldPosition="0">
        <references count="1">
          <reference field="22" count="1">
            <x v="6"/>
          </reference>
        </references>
      </pivotArea>
    </format>
    <format dxfId="19">
      <pivotArea collapsedLevelsAreSubtotals="1" fieldPosition="0">
        <references count="1">
          <reference field="22" count="1">
            <x v="7"/>
          </reference>
        </references>
      </pivotArea>
    </format>
    <format dxfId="20">
      <pivotArea collapsedLevelsAreSubtotals="1" fieldPosition="0">
        <references count="1">
          <reference field="22" count="1">
            <x v="8"/>
          </reference>
        </references>
      </pivotArea>
    </format>
    <format dxfId="21">
      <pivotArea collapsedLevelsAreSubtotals="1" fieldPosition="0">
        <references count="1">
          <reference field="22" count="1">
            <x v="9"/>
          </reference>
        </references>
      </pivotArea>
    </format>
    <format dxfId="22">
      <pivotArea collapsedLevelsAreSubtotals="1" fieldPosition="0">
        <references count="1">
          <reference field="22" count="1">
            <x v="10"/>
          </reference>
        </references>
      </pivotArea>
    </format>
    <format dxfId="23">
      <pivotArea collapsedLevelsAreSubtotals="1" fieldPosition="0">
        <references count="1">
          <reference field="22" count="1">
            <x v="11"/>
          </reference>
        </references>
      </pivotArea>
    </format>
    <format dxfId="24">
      <pivotArea collapsedLevelsAreSubtotals="1" fieldPosition="0">
        <references count="1">
          <reference field="22" count="1">
            <x v="12"/>
          </reference>
        </references>
      </pivotArea>
    </format>
    <format dxfId="2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5" count="1" selected="0">
            <x v="0"/>
          </reference>
        </references>
      </pivotArea>
    </chartFormat>
    <chartFormat chart="4" format="13">
      <pivotArea type="data" outline="0" fieldPosition="0">
        <references count="2">
          <reference field="4294967294" count="1" selected="0">
            <x v="0"/>
          </reference>
          <reference field="15" count="1" selected="0">
            <x v="1"/>
          </reference>
        </references>
      </pivotArea>
    </chartFormat>
    <chartFormat chart="4" format="1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PivotTable1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sd="0" x="1"/>
        <item sd="0" x="2"/>
        <item sd="0" x="3"/>
        <item sd="0" x="4"/>
        <item x="5"/>
        <item x="6"/>
      </items>
    </pivotField>
    <pivotField dataField="1" dragToRow="0" dragToCol="0" dragToPage="0" showAll="0" defaultSubtotal="0"/>
  </pivotFields>
  <rowFields count="2">
    <field x="24"/>
    <field x="1"/>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D66FAC-7F75-488C-8C45-FE93CB0A435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0">
      <pivotArea collapsedLevelsAreSubtotals="1" fieldPosition="0">
        <references count="1">
          <reference field="22" count="1">
            <x v="1"/>
          </reference>
        </references>
      </pivotArea>
    </format>
    <format dxfId="1">
      <pivotArea collapsedLevelsAreSubtotals="1" fieldPosition="0">
        <references count="1">
          <reference field="22" count="1">
            <x v="2"/>
          </reference>
        </references>
      </pivotArea>
    </format>
    <format dxfId="2">
      <pivotArea collapsedLevelsAreSubtotals="1" fieldPosition="0">
        <references count="1">
          <reference field="22" count="1">
            <x v="3"/>
          </reference>
        </references>
      </pivotArea>
    </format>
    <format dxfId="3">
      <pivotArea collapsedLevelsAreSubtotals="1" fieldPosition="0">
        <references count="1">
          <reference field="22" count="1">
            <x v="4"/>
          </reference>
        </references>
      </pivotArea>
    </format>
    <format dxfId="4">
      <pivotArea collapsedLevelsAreSubtotals="1" fieldPosition="0">
        <references count="1">
          <reference field="22" count="1">
            <x v="5"/>
          </reference>
        </references>
      </pivotArea>
    </format>
    <format dxfId="5">
      <pivotArea collapsedLevelsAreSubtotals="1" fieldPosition="0">
        <references count="1">
          <reference field="22" count="1">
            <x v="6"/>
          </reference>
        </references>
      </pivotArea>
    </format>
    <format dxfId="6">
      <pivotArea collapsedLevelsAreSubtotals="1" fieldPosition="0">
        <references count="1">
          <reference field="22" count="1">
            <x v="7"/>
          </reference>
        </references>
      </pivotArea>
    </format>
    <format dxfId="7">
      <pivotArea collapsedLevelsAreSubtotals="1" fieldPosition="0">
        <references count="1">
          <reference field="22" count="1">
            <x v="8"/>
          </reference>
        </references>
      </pivotArea>
    </format>
    <format dxfId="8">
      <pivotArea collapsedLevelsAreSubtotals="1" fieldPosition="0">
        <references count="1">
          <reference field="22" count="1">
            <x v="9"/>
          </reference>
        </references>
      </pivotArea>
    </format>
    <format dxfId="9">
      <pivotArea collapsedLevelsAreSubtotals="1" fieldPosition="0">
        <references count="1">
          <reference field="22" count="1">
            <x v="10"/>
          </reference>
        </references>
      </pivotArea>
    </format>
    <format dxfId="10">
      <pivotArea collapsedLevelsAreSubtotals="1" fieldPosition="0">
        <references count="1">
          <reference field="22" count="1">
            <x v="11"/>
          </reference>
        </references>
      </pivotArea>
    </format>
    <format dxfId="11">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E7260C-350D-4C63-9482-F2E6132D9B6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C9F113-3FD0-46FA-AA96-7BD37CD77B7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72B159-B0FE-4530-AD07-921B5287B54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8BAF53-02E1-43B0-9D6E-9EA172266FB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CE5AA5-CDC5-466D-88B7-ED0C790850B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7835C62-AC80-463C-A333-C984EE119CC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652B61-E8B4-46BC-86C4-9F1F01E7872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R3:S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4">
    <chartFormat chart="8"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1845713-AFE8-429D-BDAA-70F5D38393F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M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0E12E8-D269-4C3A-AC03-EA4266EB32A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O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71D41D2-9F42-4571-99F5-E3B8A41EA8D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D5D6C56-58AE-4D03-87DD-7A82788ACB4C}"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sd="0" x="2"/>
        <item sd="0" x="1"/>
        <item sd="0" x="0"/>
        <item sd="0"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CEF959-B434-4DD9-A6B8-FAA72062AEC0}" sourceName="Year">
  <pivotTables>
    <pivotTable tabId="13" name="PivotTable2"/>
    <pivotTable tabId="3" name="PivotTable1"/>
    <pivotTable tabId="12" name="PivotTable1"/>
    <pivotTable tabId="18" name="PivotTable10"/>
    <pivotTable tabId="18" name="PivotTable11"/>
    <pivotTable tabId="18" name="PivotTable12"/>
    <pivotTable tabId="18" name="PivotTable7"/>
    <pivotTable tabId="18" name="PivotTable8"/>
    <pivotTable tabId="18" name="PivotTable9"/>
    <pivotTable tabId="8" name="PivotTable10"/>
    <pivotTable tabId="8" name="PivotTable6"/>
    <pivotTable tabId="8" name="PivotTable7"/>
    <pivotTable tabId="8" name="PivotTable8"/>
    <pivotTable tabId="8" name="PivotTable9"/>
    <pivotTable tabId="6" name="PivotTable4"/>
    <pivotTable tabId="15" name="PivotTable4"/>
    <pivotTable tabId="5" name="PivotTable3"/>
    <pivotTable tabId="14" name="PivotTable3"/>
    <pivotTable tabId="17" name="PivotTable6"/>
    <pivotTable tabId="7" name="PivotTable5"/>
    <pivotTable tabId="4" name="PivotTable2"/>
  </pivotTables>
  <data>
    <tabular pivotCacheId="15443735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4579A3-6B42-47BF-BBCE-CC0A793D940E}" sourceName="Segment">
  <pivotTables>
    <pivotTable tabId="13" name="PivotTable2"/>
    <pivotTable tabId="3" name="PivotTable1"/>
    <pivotTable tabId="12" name="PivotTable1"/>
    <pivotTable tabId="18" name="PivotTable10"/>
    <pivotTable tabId="18" name="PivotTable11"/>
    <pivotTable tabId="18" name="PivotTable12"/>
    <pivotTable tabId="18" name="PivotTable7"/>
    <pivotTable tabId="18" name="PivotTable8"/>
    <pivotTable tabId="18" name="PivotTable9"/>
    <pivotTable tabId="9" name="PivotTable11"/>
    <pivotTable tabId="20" name="PivotTable13"/>
    <pivotTable tabId="8" name="PivotTable10"/>
    <pivotTable tabId="8" name="PivotTable6"/>
    <pivotTable tabId="8" name="PivotTable7"/>
    <pivotTable tabId="8" name="PivotTable8"/>
    <pivotTable tabId="8" name="PivotTable9"/>
    <pivotTable tabId="6" name="PivotTable4"/>
    <pivotTable tabId="15" name="PivotTable4"/>
    <pivotTable tabId="5" name="PivotTable3"/>
    <pivotTable tabId="14" name="PivotTable3"/>
    <pivotTable tabId="17" name="PivotTable6"/>
    <pivotTable tabId="7" name="PivotTable5"/>
    <pivotTable tabId="4" name="PivotTable2"/>
  </pivotTables>
  <data>
    <tabular pivotCacheId="15443735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7D6909-A35F-46CD-87B2-03386496B9DB}" sourceName="Region">
  <pivotTables>
    <pivotTable tabId="13" name="PivotTable2"/>
    <pivotTable tabId="3" name="PivotTable1"/>
    <pivotTable tabId="12" name="PivotTable1"/>
    <pivotTable tabId="18" name="PivotTable10"/>
    <pivotTable tabId="18" name="PivotTable11"/>
    <pivotTable tabId="18" name="PivotTable12"/>
    <pivotTable tabId="18" name="PivotTable7"/>
    <pivotTable tabId="18" name="PivotTable8"/>
    <pivotTable tabId="18" name="PivotTable9"/>
    <pivotTable tabId="9" name="PivotTable11"/>
    <pivotTable tabId="20" name="PivotTable13"/>
    <pivotTable tabId="8" name="PivotTable10"/>
    <pivotTable tabId="8" name="PivotTable6"/>
    <pivotTable tabId="8" name="PivotTable7"/>
    <pivotTable tabId="8" name="PivotTable8"/>
    <pivotTable tabId="8" name="PivotTable9"/>
    <pivotTable tabId="6" name="PivotTable4"/>
    <pivotTable tabId="15" name="PivotTable4"/>
    <pivotTable tabId="5" name="PivotTable3"/>
    <pivotTable tabId="14" name="PivotTable3"/>
    <pivotTable tabId="17" name="PivotTable6"/>
    <pivotTable tabId="7" name="PivotTable5"/>
    <pivotTable tabId="4" name="PivotTable2"/>
  </pivotTables>
  <data>
    <tabular pivotCacheId="15443735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399CF59-7269-4697-BB9C-C3C661916B9B}" cache="Slicer_Year" caption="Year" rowHeight="241300"/>
  <slicer name="Segment" xr10:uid="{248C0D58-074C-4D5D-A5DF-754EB4858E84}" cache="Slicer_Segment" caption="Segment" rowHeight="241300"/>
  <slicer name="Region" xr10:uid="{18565A97-500C-427B-B91E-6BCBCF733688}"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008B123-FF80-4830-8942-CFA2816CBF2F}" cache="Slicer_Year" caption="Year" style="AB" rowHeight="241300"/>
  <slicer name="Segment 1" xr10:uid="{85163EED-65EE-487A-AB3A-D5F0E1B09FFD}" cache="Slicer_Segment" caption="Segment" style="AB" rowHeight="241300"/>
  <slicer name="Region 1" xr10:uid="{FBA98F67-769F-4354-B4E4-C81CDA2830C6}" cache="Slicer_Region" caption="Region" startItem="1"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drawing" Target="../drawings/drawing12.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vmlDrawing" Target="../drawings/vmlDrawing2.vml"/><Relationship Id="rId1" Type="http://schemas.openxmlformats.org/officeDocument/2006/relationships/drawing" Target="../drawings/drawing1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6"/>
  <sheetViews>
    <sheetView topLeftCell="A7" workbookViewId="0">
      <selection activeCell="U18" sqref="U18"/>
    </sheetView>
  </sheetViews>
  <sheetFormatPr defaultRowHeight="15"/>
  <cols>
    <col min="1" max="1" width="13.140625" bestFit="1" customWidth="1"/>
    <col min="2" max="2" width="12.140625" bestFit="1" customWidth="1"/>
    <col min="3" max="3" width="12.5703125" bestFit="1" customWidth="1"/>
  </cols>
  <sheetData>
    <row r="3" spans="1:3">
      <c r="A3" s="6" t="s">
        <v>10933</v>
      </c>
      <c r="B3" s="11" t="s">
        <v>10951</v>
      </c>
      <c r="C3" s="10" t="s">
        <v>10952</v>
      </c>
    </row>
    <row r="4" spans="1:3">
      <c r="A4" s="8" t="s">
        <v>10939</v>
      </c>
      <c r="B4" s="12">
        <v>95365.937600000019</v>
      </c>
      <c r="C4" s="13">
        <v>9199.2699999999986</v>
      </c>
    </row>
    <row r="5" spans="1:3">
      <c r="A5" s="8" t="s">
        <v>10940</v>
      </c>
      <c r="B5" s="12">
        <v>60172.649400000024</v>
      </c>
      <c r="C5" s="13">
        <v>10288.898699999991</v>
      </c>
    </row>
    <row r="6" spans="1:3">
      <c r="A6" s="8" t="s">
        <v>10941</v>
      </c>
      <c r="B6" s="12">
        <v>199252.98399999991</v>
      </c>
      <c r="C6" s="13">
        <v>26806.573700000015</v>
      </c>
    </row>
    <row r="7" spans="1:3">
      <c r="A7" s="8" t="s">
        <v>10942</v>
      </c>
      <c r="B7" s="12">
        <v>141851.5674</v>
      </c>
      <c r="C7" s="13">
        <v>13437.806799999998</v>
      </c>
    </row>
    <row r="8" spans="1:3">
      <c r="A8" s="8" t="s">
        <v>10943</v>
      </c>
      <c r="B8" s="12">
        <v>156122.28669999994</v>
      </c>
      <c r="C8" s="13">
        <v>22308.51279999999</v>
      </c>
    </row>
    <row r="9" spans="1:3">
      <c r="A9" s="8" t="s">
        <v>10944</v>
      </c>
      <c r="B9" s="12">
        <v>147082.61130000011</v>
      </c>
      <c r="C9" s="13">
        <v>20899.334500000012</v>
      </c>
    </row>
    <row r="10" spans="1:3">
      <c r="A10" s="8" t="s">
        <v>10945</v>
      </c>
      <c r="B10" s="12">
        <v>149580.83800000031</v>
      </c>
      <c r="C10" s="13">
        <v>13535.38299999998</v>
      </c>
    </row>
    <row r="11" spans="1:3">
      <c r="A11" s="8" t="s">
        <v>10946</v>
      </c>
      <c r="B11" s="12">
        <v>159589.45099999988</v>
      </c>
      <c r="C11" s="13">
        <v>21896.715399999972</v>
      </c>
    </row>
    <row r="12" spans="1:3">
      <c r="A12" s="8" t="s">
        <v>10947</v>
      </c>
      <c r="B12" s="12">
        <v>309770.09970000025</v>
      </c>
      <c r="C12" s="13">
        <v>37293.192500000034</v>
      </c>
    </row>
    <row r="13" spans="1:3">
      <c r="A13" s="8" t="s">
        <v>10948</v>
      </c>
      <c r="B13" s="12">
        <v>197115.20170000009</v>
      </c>
      <c r="C13" s="13">
        <v>31469.663800000035</v>
      </c>
    </row>
    <row r="14" spans="1:3">
      <c r="A14" s="8" t="s">
        <v>10949</v>
      </c>
      <c r="B14" s="12">
        <v>349120.07400000008</v>
      </c>
      <c r="C14" s="13">
        <v>35825.536599999927</v>
      </c>
    </row>
    <row r="15" spans="1:3">
      <c r="A15" s="8" t="s">
        <v>10950</v>
      </c>
      <c r="B15" s="12">
        <v>332177.15950000001</v>
      </c>
      <c r="C15" s="13">
        <v>43436.13390000003</v>
      </c>
    </row>
    <row r="16" spans="1:3">
      <c r="A16" s="9" t="s">
        <v>10934</v>
      </c>
      <c r="B16" s="14">
        <v>2297200.8603000008</v>
      </c>
      <c r="C16" s="15">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7"/>
  <sheetViews>
    <sheetView workbookViewId="0">
      <selection activeCell="B4" sqref="B4"/>
    </sheetView>
  </sheetViews>
  <sheetFormatPr defaultRowHeight="15"/>
  <cols>
    <col min="1" max="1" width="14.5703125" bestFit="1" customWidth="1"/>
    <col min="2" max="2" width="12.5703125" bestFit="1" customWidth="1"/>
    <col min="3" max="3" width="14.5703125" bestFit="1" customWidth="1"/>
    <col min="4" max="4" width="12" bestFit="1" customWidth="1"/>
  </cols>
  <sheetData>
    <row r="3" spans="1:4">
      <c r="A3" s="6" t="s">
        <v>10933</v>
      </c>
      <c r="B3" s="7" t="s">
        <v>10952</v>
      </c>
      <c r="C3" s="17" t="s">
        <v>15</v>
      </c>
      <c r="D3" s="17" t="s">
        <v>21</v>
      </c>
    </row>
    <row r="4" spans="1:4">
      <c r="A4" s="8" t="s">
        <v>71</v>
      </c>
      <c r="B4" s="39">
        <v>145454.9480999998</v>
      </c>
      <c r="C4" t="str">
        <f>A4</f>
        <v>Technology</v>
      </c>
      <c r="D4" s="18">
        <f>GETPIVOTDATA("Profit",$A$3,"Category",A4)</f>
        <v>145454.9480999998</v>
      </c>
    </row>
    <row r="5" spans="1:4">
      <c r="A5" s="16" t="s">
        <v>46</v>
      </c>
      <c r="B5" s="40">
        <v>122490.8008000001</v>
      </c>
      <c r="C5" t="str">
        <f>A5</f>
        <v>Office Supplies</v>
      </c>
      <c r="D5" s="18">
        <f>GETPIVOTDATA("Profit",$A$3,"Category",A5)</f>
        <v>122490.8008000001</v>
      </c>
    </row>
    <row r="6" spans="1:4">
      <c r="A6" s="16" t="s">
        <v>32</v>
      </c>
      <c r="B6" s="40">
        <v>18451.272799999992</v>
      </c>
      <c r="C6" t="str">
        <f>A6</f>
        <v>Furniture</v>
      </c>
      <c r="D6" s="18">
        <f>GETPIVOTDATA("Profit",$A$3,"Category",A6)</f>
        <v>18451.272799999992</v>
      </c>
    </row>
    <row r="7" spans="1:4">
      <c r="A7" s="9" t="s">
        <v>10934</v>
      </c>
      <c r="B7" s="41">
        <v>286397.02169999992</v>
      </c>
      <c r="C7" t="str">
        <f>A7</f>
        <v>Grand Total</v>
      </c>
      <c r="D7" s="18">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N15" sqref="N15"/>
    </sheetView>
  </sheetViews>
  <sheetFormatPr defaultRowHeight="15"/>
  <cols>
    <col min="1" max="1" width="14.5703125" bestFit="1" customWidth="1"/>
    <col min="2" max="2" width="12.140625" bestFit="1" customWidth="1"/>
  </cols>
  <sheetData>
    <row r="3" spans="1:2">
      <c r="A3" s="6" t="s">
        <v>10933</v>
      </c>
      <c r="B3" s="7" t="s">
        <v>10951</v>
      </c>
    </row>
    <row r="4" spans="1:2">
      <c r="A4" s="8" t="s">
        <v>32</v>
      </c>
      <c r="B4" s="19">
        <v>0.32300170530281774</v>
      </c>
    </row>
    <row r="5" spans="1:2">
      <c r="A5" s="16" t="s">
        <v>46</v>
      </c>
      <c r="B5" s="20">
        <v>0.31301008302169103</v>
      </c>
    </row>
    <row r="6" spans="1:2">
      <c r="A6" s="16" t="s">
        <v>71</v>
      </c>
      <c r="B6" s="20">
        <v>0.36398821167549117</v>
      </c>
    </row>
    <row r="7" spans="1:2">
      <c r="A7" s="9" t="s">
        <v>10934</v>
      </c>
      <c r="B7"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53"/>
  <sheetViews>
    <sheetView topLeftCell="A32" workbookViewId="0">
      <selection activeCell="M33" sqref="M33"/>
    </sheetView>
  </sheetViews>
  <sheetFormatPr defaultRowHeight="15"/>
  <cols>
    <col min="1" max="1" width="18.7109375" bestFit="1" customWidth="1"/>
    <col min="2" max="2" width="12.140625" bestFit="1" customWidth="1"/>
    <col min="5" max="5" width="18.7109375" bestFit="1" customWidth="1"/>
    <col min="6" max="6" width="9.5703125" bestFit="1" customWidth="1"/>
  </cols>
  <sheetData>
    <row r="3" spans="1:6">
      <c r="A3" s="6" t="s">
        <v>10933</v>
      </c>
      <c r="B3" s="7" t="s">
        <v>10951</v>
      </c>
      <c r="E3" s="17" t="s">
        <v>11</v>
      </c>
      <c r="F3" s="17" t="s">
        <v>18</v>
      </c>
    </row>
    <row r="4" spans="1:6">
      <c r="A4" s="8" t="s">
        <v>358</v>
      </c>
      <c r="B4" s="39">
        <v>19510.639999999992</v>
      </c>
      <c r="E4" t="str">
        <f>A4</f>
        <v>Alabama</v>
      </c>
      <c r="F4" s="18">
        <f>GETPIVOTDATA("Sales",$A$3,"State",A4)</f>
        <v>19510.639999999992</v>
      </c>
    </row>
    <row r="5" spans="1:6">
      <c r="A5" s="16" t="s">
        <v>310</v>
      </c>
      <c r="B5" s="40">
        <v>35282.000999999997</v>
      </c>
      <c r="E5" t="str">
        <f t="shared" ref="E5:E52" si="0">A5</f>
        <v>Arizona</v>
      </c>
      <c r="F5" s="18">
        <f t="shared" ref="F5:F52" si="1">GETPIVOTDATA("Sales",$A$3,"State",A5)</f>
        <v>35282.000999999997</v>
      </c>
    </row>
    <row r="6" spans="1:6">
      <c r="A6" s="16" t="s">
        <v>1707</v>
      </c>
      <c r="B6" s="40">
        <v>11678.129999999997</v>
      </c>
      <c r="E6" t="str">
        <f t="shared" si="0"/>
        <v>Arkansas</v>
      </c>
      <c r="F6" s="18">
        <f t="shared" si="1"/>
        <v>11678.129999999997</v>
      </c>
    </row>
    <row r="7" spans="1:6">
      <c r="A7" s="16" t="s">
        <v>43</v>
      </c>
      <c r="B7" s="40">
        <v>457687.63150000101</v>
      </c>
      <c r="E7" t="str">
        <f t="shared" si="0"/>
        <v>California</v>
      </c>
      <c r="F7" s="18">
        <f t="shared" si="1"/>
        <v>457687.63150000101</v>
      </c>
    </row>
    <row r="8" spans="1:6">
      <c r="A8" s="16" t="s">
        <v>457</v>
      </c>
      <c r="B8" s="40">
        <v>32108.117999999995</v>
      </c>
      <c r="E8" t="str">
        <f t="shared" si="0"/>
        <v>Colorado</v>
      </c>
      <c r="F8" s="18">
        <f t="shared" si="1"/>
        <v>32108.117999999995</v>
      </c>
    </row>
    <row r="9" spans="1:6">
      <c r="A9" s="16" t="s">
        <v>747</v>
      </c>
      <c r="B9" s="40">
        <v>13384.356999999996</v>
      </c>
      <c r="E9" t="str">
        <f t="shared" si="0"/>
        <v>Connecticut</v>
      </c>
      <c r="F9" s="18">
        <f t="shared" si="1"/>
        <v>13384.356999999996</v>
      </c>
    </row>
    <row r="10" spans="1:6">
      <c r="A10" s="16" t="s">
        <v>245</v>
      </c>
      <c r="B10" s="40">
        <v>27451.068999999992</v>
      </c>
      <c r="E10" t="str">
        <f t="shared" si="0"/>
        <v>Delaware</v>
      </c>
      <c r="F10" s="18">
        <f t="shared" si="1"/>
        <v>27451.068999999992</v>
      </c>
    </row>
    <row r="11" spans="1:6">
      <c r="A11" s="16" t="s">
        <v>3034</v>
      </c>
      <c r="B11" s="40">
        <v>2865.0199999999995</v>
      </c>
      <c r="E11" t="str">
        <f t="shared" si="0"/>
        <v>District of Columbia</v>
      </c>
      <c r="F11" s="18">
        <f t="shared" si="1"/>
        <v>2865.0199999999995</v>
      </c>
    </row>
    <row r="12" spans="1:6">
      <c r="A12" s="16" t="s">
        <v>54</v>
      </c>
      <c r="B12" s="40">
        <v>89473.707999999999</v>
      </c>
      <c r="E12" t="str">
        <f t="shared" si="0"/>
        <v>Florida</v>
      </c>
      <c r="F12" s="18">
        <f t="shared" si="1"/>
        <v>89473.707999999999</v>
      </c>
    </row>
    <row r="13" spans="1:6">
      <c r="A13" s="16" t="s">
        <v>1272</v>
      </c>
      <c r="B13" s="40">
        <v>49095.840000000004</v>
      </c>
      <c r="E13" t="str">
        <f t="shared" si="0"/>
        <v>Georgia</v>
      </c>
      <c r="F13" s="18">
        <f t="shared" si="1"/>
        <v>49095.840000000004</v>
      </c>
    </row>
    <row r="14" spans="1:6">
      <c r="A14" s="16" t="s">
        <v>6260</v>
      </c>
      <c r="B14" s="40">
        <v>4382.4860000000017</v>
      </c>
      <c r="E14" t="str">
        <f t="shared" si="0"/>
        <v>Idaho</v>
      </c>
      <c r="F14" s="18">
        <f t="shared" si="1"/>
        <v>4382.4860000000017</v>
      </c>
    </row>
    <row r="15" spans="1:6">
      <c r="A15" s="16" t="s">
        <v>211</v>
      </c>
      <c r="B15" s="40">
        <v>80166.10099999985</v>
      </c>
      <c r="E15" t="str">
        <f t="shared" si="0"/>
        <v>Illinois</v>
      </c>
      <c r="F15" s="18">
        <f t="shared" si="1"/>
        <v>80166.10099999985</v>
      </c>
    </row>
    <row r="16" spans="1:6">
      <c r="A16" s="16" t="s">
        <v>254</v>
      </c>
      <c r="B16" s="40">
        <v>53555.360000000001</v>
      </c>
      <c r="E16" t="str">
        <f t="shared" si="0"/>
        <v>Indiana</v>
      </c>
      <c r="F16" s="18">
        <f t="shared" si="1"/>
        <v>53555.360000000001</v>
      </c>
    </row>
    <row r="17" spans="1:6">
      <c r="A17" s="16" t="s">
        <v>489</v>
      </c>
      <c r="B17" s="40">
        <v>4579.7599999999993</v>
      </c>
      <c r="E17" t="str">
        <f t="shared" si="0"/>
        <v>Iowa</v>
      </c>
      <c r="F17" s="18">
        <f t="shared" si="1"/>
        <v>4579.7599999999993</v>
      </c>
    </row>
    <row r="18" spans="1:6">
      <c r="A18" s="16" t="s">
        <v>4530</v>
      </c>
      <c r="B18" s="40">
        <v>2914.31</v>
      </c>
      <c r="E18" t="str">
        <f t="shared" si="0"/>
        <v>Kansas</v>
      </c>
      <c r="F18" s="18">
        <f t="shared" si="1"/>
        <v>2914.31</v>
      </c>
    </row>
    <row r="19" spans="1:6">
      <c r="A19" s="16" t="s">
        <v>29</v>
      </c>
      <c r="B19" s="40">
        <v>36591.749999999971</v>
      </c>
      <c r="E19" t="str">
        <f t="shared" si="0"/>
        <v>Kentucky</v>
      </c>
      <c r="F19" s="18">
        <f t="shared" si="1"/>
        <v>36591.749999999971</v>
      </c>
    </row>
    <row r="20" spans="1:6">
      <c r="A20" s="16" t="s">
        <v>736</v>
      </c>
      <c r="B20" s="40">
        <v>9217.0299999999988</v>
      </c>
      <c r="E20" t="str">
        <f t="shared" si="0"/>
        <v>Louisiana</v>
      </c>
      <c r="F20" s="18">
        <f t="shared" si="1"/>
        <v>9217.0299999999988</v>
      </c>
    </row>
    <row r="21" spans="1:6">
      <c r="A21" s="16" t="s">
        <v>5235</v>
      </c>
      <c r="B21" s="40">
        <v>1270.53</v>
      </c>
      <c r="E21" t="str">
        <f t="shared" si="0"/>
        <v>Maine</v>
      </c>
      <c r="F21" s="18">
        <f t="shared" si="1"/>
        <v>1270.53</v>
      </c>
    </row>
    <row r="22" spans="1:6">
      <c r="A22" s="16" t="s">
        <v>2735</v>
      </c>
      <c r="B22" s="40">
        <v>23705.523000000005</v>
      </c>
      <c r="E22" t="str">
        <f t="shared" si="0"/>
        <v>Maryland</v>
      </c>
      <c r="F22" s="18">
        <f t="shared" si="1"/>
        <v>23705.523000000005</v>
      </c>
    </row>
    <row r="23" spans="1:6">
      <c r="A23" s="16" t="s">
        <v>1245</v>
      </c>
      <c r="B23" s="40">
        <v>28634.43399999999</v>
      </c>
      <c r="E23" t="str">
        <f t="shared" si="0"/>
        <v>Massachusetts</v>
      </c>
      <c r="F23" s="18">
        <f t="shared" si="1"/>
        <v>28634.43399999999</v>
      </c>
    </row>
    <row r="24" spans="1:6">
      <c r="A24" s="16" t="s">
        <v>238</v>
      </c>
      <c r="B24" s="40">
        <v>76269.614000000016</v>
      </c>
      <c r="E24" t="str">
        <f t="shared" si="0"/>
        <v>Michigan</v>
      </c>
      <c r="F24" s="18">
        <f t="shared" si="1"/>
        <v>76269.614000000016</v>
      </c>
    </row>
    <row r="25" spans="1:6">
      <c r="A25" s="16" t="s">
        <v>229</v>
      </c>
      <c r="B25" s="40">
        <v>29863.149999999994</v>
      </c>
      <c r="E25" t="str">
        <f t="shared" si="0"/>
        <v>Minnesota</v>
      </c>
      <c r="F25" s="18">
        <f t="shared" si="1"/>
        <v>29863.149999999994</v>
      </c>
    </row>
    <row r="26" spans="1:6">
      <c r="A26" s="16" t="s">
        <v>1487</v>
      </c>
      <c r="B26" s="40">
        <v>10771.34</v>
      </c>
      <c r="E26" t="str">
        <f t="shared" si="0"/>
        <v>Mississippi</v>
      </c>
      <c r="F26" s="18">
        <f t="shared" si="1"/>
        <v>10771.34</v>
      </c>
    </row>
    <row r="27" spans="1:6">
      <c r="A27" s="16" t="s">
        <v>596</v>
      </c>
      <c r="B27" s="40">
        <v>22205.149999999998</v>
      </c>
      <c r="E27" t="str">
        <f t="shared" si="0"/>
        <v>Missouri</v>
      </c>
      <c r="F27" s="18">
        <f t="shared" si="1"/>
        <v>22205.149999999998</v>
      </c>
    </row>
    <row r="28" spans="1:6">
      <c r="A28" s="16" t="s">
        <v>1762</v>
      </c>
      <c r="B28" s="40">
        <v>5589.3519999999971</v>
      </c>
      <c r="E28" t="str">
        <f t="shared" si="0"/>
        <v>Montana</v>
      </c>
      <c r="F28" s="18">
        <f t="shared" si="1"/>
        <v>5589.3519999999971</v>
      </c>
    </row>
    <row r="29" spans="1:6">
      <c r="A29" s="16" t="s">
        <v>138</v>
      </c>
      <c r="B29" s="40">
        <v>7464.9299999999985</v>
      </c>
      <c r="E29" t="str">
        <f t="shared" si="0"/>
        <v>Nebraska</v>
      </c>
      <c r="F29" s="18">
        <f t="shared" si="1"/>
        <v>7464.9299999999985</v>
      </c>
    </row>
    <row r="30" spans="1:6">
      <c r="A30" s="16" t="s">
        <v>1392</v>
      </c>
      <c r="B30" s="40">
        <v>16729.101999999999</v>
      </c>
      <c r="E30" t="str">
        <f t="shared" si="0"/>
        <v>Nevada</v>
      </c>
      <c r="F30" s="18">
        <f t="shared" si="1"/>
        <v>16729.101999999999</v>
      </c>
    </row>
    <row r="31" spans="1:6">
      <c r="A31" s="16" t="s">
        <v>2694</v>
      </c>
      <c r="B31" s="40">
        <v>7292.5239999999994</v>
      </c>
      <c r="E31" t="str">
        <f t="shared" si="0"/>
        <v>New Hampshire</v>
      </c>
      <c r="F31" s="18">
        <f t="shared" si="1"/>
        <v>7292.5239999999994</v>
      </c>
    </row>
    <row r="32" spans="1:6">
      <c r="A32" s="16" t="s">
        <v>788</v>
      </c>
      <c r="B32" s="40">
        <v>35764.312000000013</v>
      </c>
      <c r="E32" t="str">
        <f t="shared" si="0"/>
        <v>New Jersey</v>
      </c>
      <c r="F32" s="18">
        <f t="shared" si="1"/>
        <v>35764.312000000013</v>
      </c>
    </row>
    <row r="33" spans="1:6">
      <c r="A33" s="16" t="s">
        <v>668</v>
      </c>
      <c r="B33" s="40">
        <v>4783.5220000000008</v>
      </c>
      <c r="E33" t="str">
        <f t="shared" si="0"/>
        <v>New Mexico</v>
      </c>
      <c r="F33" s="18">
        <f t="shared" si="1"/>
        <v>4783.5220000000008</v>
      </c>
    </row>
    <row r="34" spans="1:6">
      <c r="A34" s="16" t="s">
        <v>267</v>
      </c>
      <c r="B34" s="40">
        <v>310876.27099999978</v>
      </c>
      <c r="E34" t="str">
        <f t="shared" si="0"/>
        <v>New York</v>
      </c>
      <c r="F34" s="18">
        <f t="shared" si="1"/>
        <v>310876.27099999978</v>
      </c>
    </row>
    <row r="35" spans="1:6">
      <c r="A35" s="16" t="s">
        <v>88</v>
      </c>
      <c r="B35" s="40">
        <v>55603.163999999968</v>
      </c>
      <c r="E35" t="str">
        <f t="shared" si="0"/>
        <v>North Carolina</v>
      </c>
      <c r="F35" s="18">
        <f t="shared" si="1"/>
        <v>55603.163999999968</v>
      </c>
    </row>
    <row r="36" spans="1:6">
      <c r="A36" s="16" t="s">
        <v>7449</v>
      </c>
      <c r="B36" s="40">
        <v>919.91</v>
      </c>
      <c r="E36" t="str">
        <f t="shared" si="0"/>
        <v>North Dakota</v>
      </c>
      <c r="F36" s="18">
        <f t="shared" si="1"/>
        <v>919.91</v>
      </c>
    </row>
    <row r="37" spans="1:6">
      <c r="A37" s="16" t="s">
        <v>498</v>
      </c>
      <c r="B37" s="40">
        <v>78258.135999999926</v>
      </c>
      <c r="E37" t="str">
        <f t="shared" si="0"/>
        <v>Ohio</v>
      </c>
      <c r="F37" s="18">
        <f t="shared" si="1"/>
        <v>78258.135999999926</v>
      </c>
    </row>
    <row r="38" spans="1:6">
      <c r="A38" s="16" t="s">
        <v>649</v>
      </c>
      <c r="B38" s="40">
        <v>19683.390000000003</v>
      </c>
      <c r="E38" t="str">
        <f t="shared" si="0"/>
        <v>Oklahoma</v>
      </c>
      <c r="F38" s="18">
        <f t="shared" si="1"/>
        <v>19683.390000000003</v>
      </c>
    </row>
    <row r="39" spans="1:6">
      <c r="A39" s="16" t="s">
        <v>420</v>
      </c>
      <c r="B39" s="40">
        <v>17431.149999999991</v>
      </c>
      <c r="E39" t="str">
        <f t="shared" si="0"/>
        <v>Oregon</v>
      </c>
      <c r="F39" s="18">
        <f t="shared" si="1"/>
        <v>17431.149999999991</v>
      </c>
    </row>
    <row r="40" spans="1:6">
      <c r="A40" s="16" t="s">
        <v>147</v>
      </c>
      <c r="B40" s="40">
        <v>116511.91400000003</v>
      </c>
      <c r="E40" t="str">
        <f t="shared" si="0"/>
        <v>Pennsylvania</v>
      </c>
      <c r="F40" s="18">
        <f t="shared" si="1"/>
        <v>116511.91400000003</v>
      </c>
    </row>
    <row r="41" spans="1:6">
      <c r="A41" s="16" t="s">
        <v>1399</v>
      </c>
      <c r="B41" s="40">
        <v>22627.955999999995</v>
      </c>
      <c r="E41" t="str">
        <f t="shared" si="0"/>
        <v>Rhode Island</v>
      </c>
      <c r="F41" s="18">
        <f t="shared" si="1"/>
        <v>22627.955999999995</v>
      </c>
    </row>
    <row r="42" spans="1:6">
      <c r="A42" s="16" t="s">
        <v>383</v>
      </c>
      <c r="B42" s="40">
        <v>8481.7099999999991</v>
      </c>
      <c r="E42" t="str">
        <f t="shared" si="0"/>
        <v>South Carolina</v>
      </c>
      <c r="F42" s="18">
        <f t="shared" si="1"/>
        <v>8481.7099999999991</v>
      </c>
    </row>
    <row r="43" spans="1:6">
      <c r="A43" s="16" t="s">
        <v>5326</v>
      </c>
      <c r="B43" s="40">
        <v>1315.5600000000002</v>
      </c>
      <c r="E43" t="str">
        <f t="shared" si="0"/>
        <v>South Dakota</v>
      </c>
      <c r="F43" s="18">
        <f t="shared" si="1"/>
        <v>1315.5600000000002</v>
      </c>
    </row>
    <row r="44" spans="1:6">
      <c r="A44" s="16" t="s">
        <v>335</v>
      </c>
      <c r="B44" s="40">
        <v>30661.872999999981</v>
      </c>
      <c r="E44" t="str">
        <f t="shared" si="0"/>
        <v>Tennessee</v>
      </c>
      <c r="F44" s="18">
        <f t="shared" si="1"/>
        <v>30661.872999999981</v>
      </c>
    </row>
    <row r="45" spans="1:6">
      <c r="A45" s="16" t="s">
        <v>104</v>
      </c>
      <c r="B45" s="40">
        <v>170188.04580000002</v>
      </c>
      <c r="E45" t="str">
        <f t="shared" si="0"/>
        <v>Texas</v>
      </c>
      <c r="F45" s="18">
        <f t="shared" si="1"/>
        <v>170188.04580000002</v>
      </c>
    </row>
    <row r="46" spans="1:6">
      <c r="A46" s="16" t="s">
        <v>121</v>
      </c>
      <c r="B46" s="40">
        <v>11220.055999999999</v>
      </c>
      <c r="E46" t="str">
        <f t="shared" si="0"/>
        <v>Utah</v>
      </c>
      <c r="F46" s="18">
        <f t="shared" si="1"/>
        <v>11220.055999999999</v>
      </c>
    </row>
    <row r="47" spans="1:6">
      <c r="A47" s="16" t="s">
        <v>5203</v>
      </c>
      <c r="B47" s="40">
        <v>8929.369999999999</v>
      </c>
      <c r="E47" t="str">
        <f t="shared" si="0"/>
        <v>Vermont</v>
      </c>
      <c r="F47" s="18">
        <f t="shared" si="1"/>
        <v>8929.369999999999</v>
      </c>
    </row>
    <row r="48" spans="1:6">
      <c r="A48" s="16" t="s">
        <v>319</v>
      </c>
      <c r="B48" s="40">
        <v>70636.719999999987</v>
      </c>
      <c r="E48" t="str">
        <f t="shared" si="0"/>
        <v>Virginia</v>
      </c>
      <c r="F48" s="18">
        <f t="shared" si="1"/>
        <v>70636.719999999987</v>
      </c>
    </row>
    <row r="49" spans="1:6">
      <c r="A49" s="16" t="s">
        <v>96</v>
      </c>
      <c r="B49" s="40">
        <v>138641.26999999993</v>
      </c>
      <c r="E49" t="str">
        <f t="shared" si="0"/>
        <v>Washington</v>
      </c>
      <c r="F49" s="18">
        <f t="shared" si="1"/>
        <v>138641.26999999993</v>
      </c>
    </row>
    <row r="50" spans="1:6">
      <c r="A50" s="16" t="s">
        <v>9726</v>
      </c>
      <c r="B50" s="40">
        <v>1209.8240000000001</v>
      </c>
      <c r="E50" t="str">
        <f t="shared" si="0"/>
        <v>West Virginia</v>
      </c>
      <c r="F50" s="18">
        <f t="shared" si="1"/>
        <v>1209.8240000000001</v>
      </c>
    </row>
    <row r="51" spans="1:6">
      <c r="A51" s="16" t="s">
        <v>114</v>
      </c>
      <c r="B51" s="40">
        <v>32114.610000000019</v>
      </c>
      <c r="E51" t="str">
        <f t="shared" si="0"/>
        <v>Wisconsin</v>
      </c>
      <c r="F51" s="18">
        <f t="shared" si="1"/>
        <v>32114.610000000019</v>
      </c>
    </row>
    <row r="52" spans="1:6">
      <c r="A52" s="16" t="s">
        <v>8542</v>
      </c>
      <c r="B52" s="40">
        <v>1603.1360000000002</v>
      </c>
      <c r="E52" t="str">
        <f t="shared" si="0"/>
        <v>Wyoming</v>
      </c>
      <c r="F52" s="18">
        <f t="shared" si="1"/>
        <v>1603.1360000000002</v>
      </c>
    </row>
    <row r="53" spans="1:6">
      <c r="A53" s="9" t="s">
        <v>10934</v>
      </c>
      <c r="B53" s="4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6" sqref="B6"/>
    </sheetView>
  </sheetViews>
  <sheetFormatPr defaultRowHeight="15"/>
  <cols>
    <col min="1" max="1" width="13.140625" bestFit="1" customWidth="1"/>
    <col min="2" max="2" width="12.140625" bestFit="1" customWidth="1"/>
  </cols>
  <sheetData>
    <row r="3" spans="1:2">
      <c r="A3" s="6" t="s">
        <v>10933</v>
      </c>
      <c r="B3" s="7" t="s">
        <v>10951</v>
      </c>
    </row>
    <row r="4" spans="1:2">
      <c r="A4" s="8" t="s">
        <v>75</v>
      </c>
      <c r="B4" s="39">
        <v>203412.73300000009</v>
      </c>
    </row>
    <row r="5" spans="1:2">
      <c r="A5" s="16" t="s">
        <v>56</v>
      </c>
      <c r="B5" s="40">
        <v>206965.53200000009</v>
      </c>
    </row>
    <row r="6" spans="1:2">
      <c r="A6" s="16" t="s">
        <v>59</v>
      </c>
      <c r="B6" s="40">
        <v>223843.60800000012</v>
      </c>
    </row>
    <row r="7" spans="1:2">
      <c r="A7" s="16" t="s">
        <v>36</v>
      </c>
      <c r="B7" s="40">
        <v>328449.1030000007</v>
      </c>
    </row>
    <row r="8" spans="1:2">
      <c r="A8" s="16" t="s">
        <v>72</v>
      </c>
      <c r="B8" s="40">
        <v>330007.05400000012</v>
      </c>
    </row>
    <row r="9" spans="1:2">
      <c r="A9" s="9" t="s">
        <v>10934</v>
      </c>
      <c r="B9" s="4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17"/>
  <sheetViews>
    <sheetView topLeftCell="E2" workbookViewId="0">
      <selection activeCell="M3" sqref="M3:N17"/>
    </sheetView>
  </sheetViews>
  <sheetFormatPr defaultRowHeight="1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5" width="19.42578125" bestFit="1" customWidth="1"/>
  </cols>
  <sheetData>
    <row r="3" spans="1:14">
      <c r="A3" s="6" t="s">
        <v>10933</v>
      </c>
      <c r="B3" s="7" t="s">
        <v>10951</v>
      </c>
      <c r="D3" s="6" t="s">
        <v>10933</v>
      </c>
      <c r="E3" s="7" t="s">
        <v>10952</v>
      </c>
      <c r="G3" s="6" t="s">
        <v>10933</v>
      </c>
      <c r="H3" s="7" t="s">
        <v>10953</v>
      </c>
      <c r="J3" s="6" t="s">
        <v>10933</v>
      </c>
      <c r="K3" s="7" t="s">
        <v>10954</v>
      </c>
      <c r="M3" s="6" t="s">
        <v>10933</v>
      </c>
      <c r="N3" s="7" t="s">
        <v>10955</v>
      </c>
    </row>
    <row r="4" spans="1:14">
      <c r="A4" s="8" t="s">
        <v>10939</v>
      </c>
      <c r="B4" s="39">
        <v>95365.937600000019</v>
      </c>
      <c r="D4" s="8" t="s">
        <v>10939</v>
      </c>
      <c r="E4" s="39">
        <v>9199.2699999999986</v>
      </c>
      <c r="G4" s="8" t="s">
        <v>10939</v>
      </c>
      <c r="H4" s="39">
        <v>1500</v>
      </c>
      <c r="J4" s="8" t="s">
        <v>10939</v>
      </c>
      <c r="K4" s="39">
        <v>387</v>
      </c>
      <c r="M4" s="8" t="s">
        <v>10939</v>
      </c>
      <c r="N4" s="39">
        <v>9.6462848596792869E-2</v>
      </c>
    </row>
    <row r="5" spans="1:14">
      <c r="A5" s="8" t="s">
        <v>10940</v>
      </c>
      <c r="B5" s="39">
        <v>60172.649400000024</v>
      </c>
      <c r="D5" s="8" t="s">
        <v>10940</v>
      </c>
      <c r="E5" s="39">
        <v>10288.898699999991</v>
      </c>
      <c r="G5" s="8" t="s">
        <v>10940</v>
      </c>
      <c r="H5" s="39">
        <v>1068</v>
      </c>
      <c r="J5" s="8" t="s">
        <v>10940</v>
      </c>
      <c r="K5" s="39">
        <v>301</v>
      </c>
      <c r="M5" s="8" t="s">
        <v>10940</v>
      </c>
      <c r="N5" s="39">
        <v>0.17098962406664425</v>
      </c>
    </row>
    <row r="6" spans="1:14">
      <c r="A6" s="8" t="s">
        <v>10941</v>
      </c>
      <c r="B6" s="39">
        <v>199252.98399999991</v>
      </c>
      <c r="D6" s="8" t="s">
        <v>10941</v>
      </c>
      <c r="E6" s="39">
        <v>26806.573700000015</v>
      </c>
      <c r="G6" s="8" t="s">
        <v>10941</v>
      </c>
      <c r="H6" s="39">
        <v>2491</v>
      </c>
      <c r="J6" s="8" t="s">
        <v>10941</v>
      </c>
      <c r="K6" s="39">
        <v>680</v>
      </c>
      <c r="M6" s="8" t="s">
        <v>10941</v>
      </c>
      <c r="N6" s="39">
        <v>0.13453536886554246</v>
      </c>
    </row>
    <row r="7" spans="1:14">
      <c r="A7" s="8" t="s">
        <v>10942</v>
      </c>
      <c r="B7" s="39">
        <v>141851.5674</v>
      </c>
      <c r="D7" s="8" t="s">
        <v>10942</v>
      </c>
      <c r="E7" s="39">
        <v>13437.806799999998</v>
      </c>
      <c r="G7" s="8" t="s">
        <v>10942</v>
      </c>
      <c r="H7" s="39">
        <v>2441</v>
      </c>
      <c r="J7" s="8" t="s">
        <v>10942</v>
      </c>
      <c r="K7" s="39">
        <v>663</v>
      </c>
      <c r="M7" s="8" t="s">
        <v>10942</v>
      </c>
      <c r="N7" s="39">
        <v>9.4731465053942004E-2</v>
      </c>
    </row>
    <row r="8" spans="1:14">
      <c r="A8" s="8" t="s">
        <v>10943</v>
      </c>
      <c r="B8" s="39">
        <v>156122.28669999994</v>
      </c>
      <c r="D8" s="8" t="s">
        <v>10943</v>
      </c>
      <c r="E8" s="39">
        <v>22308.51279999999</v>
      </c>
      <c r="G8" s="8" t="s">
        <v>10943</v>
      </c>
      <c r="H8" s="39">
        <v>2850</v>
      </c>
      <c r="J8" s="8" t="s">
        <v>10943</v>
      </c>
      <c r="K8" s="39">
        <v>750</v>
      </c>
      <c r="M8" s="8" t="s">
        <v>10943</v>
      </c>
      <c r="N8" s="39">
        <v>0.14289127626517142</v>
      </c>
    </row>
    <row r="9" spans="1:14">
      <c r="A9" s="8" t="s">
        <v>10944</v>
      </c>
      <c r="B9" s="39">
        <v>147082.61130000011</v>
      </c>
      <c r="D9" s="8" t="s">
        <v>10944</v>
      </c>
      <c r="E9" s="39">
        <v>20899.334500000012</v>
      </c>
      <c r="G9" s="8" t="s">
        <v>10944</v>
      </c>
      <c r="H9" s="39">
        <v>2644</v>
      </c>
      <c r="J9" s="8" t="s">
        <v>10944</v>
      </c>
      <c r="K9" s="39">
        <v>709</v>
      </c>
      <c r="M9" s="8" t="s">
        <v>10944</v>
      </c>
      <c r="N9" s="39">
        <v>0.1420924901678027</v>
      </c>
    </row>
    <row r="10" spans="1:14">
      <c r="A10" s="8" t="s">
        <v>10945</v>
      </c>
      <c r="B10" s="39">
        <v>149580.83800000031</v>
      </c>
      <c r="D10" s="8" t="s">
        <v>10945</v>
      </c>
      <c r="E10" s="39">
        <v>13535.38299999998</v>
      </c>
      <c r="G10" s="8" t="s">
        <v>10945</v>
      </c>
      <c r="H10" s="39">
        <v>2705</v>
      </c>
      <c r="J10" s="8" t="s">
        <v>10945</v>
      </c>
      <c r="K10" s="39">
        <v>708</v>
      </c>
      <c r="M10" s="8" t="s">
        <v>10945</v>
      </c>
      <c r="N10" s="39">
        <v>9.0488749635163512E-2</v>
      </c>
    </row>
    <row r="11" spans="1:14">
      <c r="A11" s="8" t="s">
        <v>10946</v>
      </c>
      <c r="B11" s="39">
        <v>159589.45099999988</v>
      </c>
      <c r="D11" s="8" t="s">
        <v>10946</v>
      </c>
      <c r="E11" s="39">
        <v>21896.715399999972</v>
      </c>
      <c r="G11" s="8" t="s">
        <v>10946</v>
      </c>
      <c r="H11" s="39">
        <v>2796</v>
      </c>
      <c r="J11" s="8" t="s">
        <v>10946</v>
      </c>
      <c r="K11" s="39">
        <v>710</v>
      </c>
      <c r="M11" s="8" t="s">
        <v>10946</v>
      </c>
      <c r="N11" s="39">
        <v>0.13720653378273723</v>
      </c>
    </row>
    <row r="12" spans="1:14">
      <c r="A12" s="8" t="s">
        <v>10947</v>
      </c>
      <c r="B12" s="39">
        <v>309770.09970000025</v>
      </c>
      <c r="D12" s="8" t="s">
        <v>10947</v>
      </c>
      <c r="E12" s="39">
        <v>37293.192500000034</v>
      </c>
      <c r="G12" s="8" t="s">
        <v>10947</v>
      </c>
      <c r="H12" s="39">
        <v>5073</v>
      </c>
      <c r="J12" s="8" t="s">
        <v>10947</v>
      </c>
      <c r="K12" s="39">
        <v>1386</v>
      </c>
      <c r="M12" s="8" t="s">
        <v>10947</v>
      </c>
      <c r="N12" s="39">
        <v>0.12038990379031732</v>
      </c>
    </row>
    <row r="13" spans="1:14">
      <c r="A13" s="8" t="s">
        <v>10948</v>
      </c>
      <c r="B13" s="39">
        <v>197115.20170000009</v>
      </c>
      <c r="D13" s="8" t="s">
        <v>10948</v>
      </c>
      <c r="E13" s="39">
        <v>31469.663800000035</v>
      </c>
      <c r="G13" s="8" t="s">
        <v>10948</v>
      </c>
      <c r="H13" s="39">
        <v>3095</v>
      </c>
      <c r="J13" s="8" t="s">
        <v>10948</v>
      </c>
      <c r="K13" s="39">
        <v>817</v>
      </c>
      <c r="M13" s="8" t="s">
        <v>10948</v>
      </c>
      <c r="N13" s="39">
        <v>0.15965112547684351</v>
      </c>
    </row>
    <row r="14" spans="1:14">
      <c r="A14" s="8" t="s">
        <v>10949</v>
      </c>
      <c r="B14" s="39">
        <v>349120.07400000008</v>
      </c>
      <c r="D14" s="8" t="s">
        <v>10949</v>
      </c>
      <c r="E14" s="39">
        <v>35825.536599999927</v>
      </c>
      <c r="G14" s="8" t="s">
        <v>10949</v>
      </c>
      <c r="H14" s="39">
        <v>5741</v>
      </c>
      <c r="J14" s="8" t="s">
        <v>10949</v>
      </c>
      <c r="K14" s="39">
        <v>1462</v>
      </c>
      <c r="M14" s="8" t="s">
        <v>10949</v>
      </c>
      <c r="N14" s="39">
        <v>0.10261666191099604</v>
      </c>
    </row>
    <row r="15" spans="1:14">
      <c r="A15" s="8" t="s">
        <v>10950</v>
      </c>
      <c r="B15" s="39">
        <v>332177.15950000001</v>
      </c>
      <c r="D15" s="8" t="s">
        <v>10950</v>
      </c>
      <c r="E15" s="39">
        <v>43436.13390000003</v>
      </c>
      <c r="G15" s="8" t="s">
        <v>10950</v>
      </c>
      <c r="H15" s="39">
        <v>5469</v>
      </c>
      <c r="J15" s="8" t="s">
        <v>10950</v>
      </c>
      <c r="K15" s="39">
        <v>1421</v>
      </c>
      <c r="M15" s="8" t="s">
        <v>10950</v>
      </c>
      <c r="N15" s="39">
        <v>0.13076195234308405</v>
      </c>
    </row>
    <row r="16" spans="1:14">
      <c r="A16" s="9" t="s">
        <v>10934</v>
      </c>
      <c r="B16" s="41">
        <v>2297200.8603000008</v>
      </c>
      <c r="D16" s="9" t="s">
        <v>10934</v>
      </c>
      <c r="E16" s="41">
        <v>286397.02169999998</v>
      </c>
      <c r="G16" s="9" t="s">
        <v>10934</v>
      </c>
      <c r="H16" s="41">
        <v>37873</v>
      </c>
      <c r="J16" s="9" t="s">
        <v>10934</v>
      </c>
      <c r="K16" s="41">
        <v>9994</v>
      </c>
      <c r="M16" s="9" t="s">
        <v>10934</v>
      </c>
      <c r="N16" s="41">
        <v>0.12467217240315856</v>
      </c>
    </row>
    <row r="17" spans="2:14">
      <c r="B17" s="22">
        <f>GETPIVOTDATA("Sales",$A$3)</f>
        <v>2297200.8603000008</v>
      </c>
      <c r="E17" s="22">
        <f>GETPIVOTDATA("Profit",$D$3)</f>
        <v>286397.02169999998</v>
      </c>
      <c r="H17" s="23">
        <f>GETPIVOTDATA("Quantity",$G$3)</f>
        <v>37873</v>
      </c>
      <c r="K17" s="23">
        <f>GETPIVOTDATA("Order ID",$J$3)</f>
        <v>9994</v>
      </c>
      <c r="N17" s="24">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L8"/>
  <sheetViews>
    <sheetView topLeftCell="A2" workbookViewId="0">
      <selection activeCell="L8" sqref="L8"/>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11" width="10.85546875" bestFit="1" customWidth="1"/>
    <col min="12" max="12" width="10.140625" bestFit="1" customWidth="1"/>
  </cols>
  <sheetData>
    <row r="3" spans="1:12">
      <c r="A3" s="6" t="s">
        <v>10933</v>
      </c>
      <c r="B3" s="5" t="s">
        <v>10951</v>
      </c>
      <c r="C3" s="25" t="s">
        <v>10952</v>
      </c>
      <c r="D3" s="25" t="s">
        <v>10953</v>
      </c>
      <c r="E3" s="25" t="s">
        <v>10954</v>
      </c>
      <c r="F3" s="10" t="s">
        <v>10955</v>
      </c>
    </row>
    <row r="4" spans="1:12">
      <c r="A4" s="8" t="s">
        <v>10935</v>
      </c>
      <c r="B4" s="42">
        <v>484247.49810000096</v>
      </c>
      <c r="C4" s="46">
        <v>49543.974100000007</v>
      </c>
      <c r="D4" s="46">
        <v>7581</v>
      </c>
      <c r="E4" s="46">
        <v>1993</v>
      </c>
      <c r="F4" s="43">
        <v>0.10231126499236715</v>
      </c>
    </row>
    <row r="5" spans="1:12">
      <c r="A5" s="8" t="s">
        <v>10936</v>
      </c>
      <c r="B5" s="42">
        <v>470532.50899999985</v>
      </c>
      <c r="C5" s="46">
        <v>61618.603700000051</v>
      </c>
      <c r="D5" s="46">
        <v>7979</v>
      </c>
      <c r="E5" s="46">
        <v>2102</v>
      </c>
      <c r="F5" s="43">
        <v>0.13095504034557592</v>
      </c>
    </row>
    <row r="6" spans="1:12">
      <c r="A6" s="8" t="s">
        <v>10937</v>
      </c>
      <c r="B6" s="42">
        <v>608473.83000000066</v>
      </c>
      <c r="C6" s="46">
        <v>81726.930800000177</v>
      </c>
      <c r="D6" s="46">
        <v>9810</v>
      </c>
      <c r="E6" s="46">
        <v>2580</v>
      </c>
      <c r="F6" s="43">
        <v>0.13431461924993568</v>
      </c>
    </row>
    <row r="7" spans="1:12">
      <c r="A7" s="9" t="s">
        <v>10938</v>
      </c>
      <c r="B7" s="44">
        <v>733947.0231999997</v>
      </c>
      <c r="C7" s="47">
        <v>93507.513099999967</v>
      </c>
      <c r="D7" s="47">
        <v>12503</v>
      </c>
      <c r="E7" s="47">
        <v>3319</v>
      </c>
      <c r="F7" s="45">
        <v>0.12740362743390987</v>
      </c>
    </row>
    <row r="8" spans="1:12" ht="18">
      <c r="H8" s="26">
        <f>(GETPIVOTDATA("Sum of Sales",$A$3,"Years (Order Date)",2014)/GETPIVOTDATA("Sum of Sales",$A$3,"Years (Order Date)",2013))-1</f>
        <v>0.20620967905883303</v>
      </c>
      <c r="I8" s="26">
        <f>(GETPIVOTDATA("Sum of Profit",$A$3,"Years (Order Date)",2014)/GETPIVOTDATA("Sum of Profit",$A$3,"Years (Order Date)",2013))-1</f>
        <v>0.14414565902185772</v>
      </c>
      <c r="J8" s="26">
        <f>(GETPIVOTDATA("Sum of Quantity",$A$3,"Years (Order Date)",2014)/GETPIVOTDATA("Sum of Quantity",$A$3,"Years (Order Date)",2013))-1</f>
        <v>0.27451580020387367</v>
      </c>
      <c r="K8" s="26">
        <f>(GETPIVOTDATA("Count of Order ID",$A$3,"Years (Order Date)",2014)/GETPIVOTDATA("Count of Order ID",$A$3,"Years (Order Date)",2013))-1</f>
        <v>0.2864341085271318</v>
      </c>
      <c r="L8" s="26">
        <f>(GETPIVOTDATA("Sum of Profit Margin",$A$3,"Years (Order Date)",2014)/GETPIVOTDATA("Sum of Profit Margin",$A$3,"Years (Order Date)",2013))-1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C74A-AC02-485B-A2CF-8233C302C70B}">
  <dimension ref="A3:C16"/>
  <sheetViews>
    <sheetView workbookViewId="0">
      <selection activeCell="B9" sqref="B9"/>
    </sheetView>
  </sheetViews>
  <sheetFormatPr defaultRowHeight="15"/>
  <cols>
    <col min="1" max="1" width="13.140625" bestFit="1" customWidth="1"/>
    <col min="2" max="2" width="12.140625" bestFit="1" customWidth="1"/>
    <col min="3" max="3" width="12.5703125" bestFit="1" customWidth="1"/>
  </cols>
  <sheetData>
    <row r="3" spans="1:3">
      <c r="A3" s="6" t="s">
        <v>10933</v>
      </c>
      <c r="B3" s="5" t="s">
        <v>10951</v>
      </c>
      <c r="C3" s="10" t="s">
        <v>10952</v>
      </c>
    </row>
    <row r="4" spans="1:3">
      <c r="A4" s="8" t="s">
        <v>10939</v>
      </c>
      <c r="B4" s="12">
        <v>95365.937600000019</v>
      </c>
      <c r="C4" s="13">
        <v>9199.2699999999986</v>
      </c>
    </row>
    <row r="5" spans="1:3">
      <c r="A5" s="8" t="s">
        <v>10940</v>
      </c>
      <c r="B5" s="12">
        <v>60172.649400000024</v>
      </c>
      <c r="C5" s="13">
        <v>10288.898699999991</v>
      </c>
    </row>
    <row r="6" spans="1:3">
      <c r="A6" s="8" t="s">
        <v>10941</v>
      </c>
      <c r="B6" s="12">
        <v>199252.98399999991</v>
      </c>
      <c r="C6" s="13">
        <v>26806.573700000015</v>
      </c>
    </row>
    <row r="7" spans="1:3">
      <c r="A7" s="8" t="s">
        <v>10942</v>
      </c>
      <c r="B7" s="12">
        <v>141851.5674</v>
      </c>
      <c r="C7" s="13">
        <v>13437.806799999998</v>
      </c>
    </row>
    <row r="8" spans="1:3">
      <c r="A8" s="8" t="s">
        <v>10943</v>
      </c>
      <c r="B8" s="12">
        <v>156122.28669999994</v>
      </c>
      <c r="C8" s="13">
        <v>22308.51279999999</v>
      </c>
    </row>
    <row r="9" spans="1:3">
      <c r="A9" s="8" t="s">
        <v>10944</v>
      </c>
      <c r="B9" s="12">
        <v>147082.61130000011</v>
      </c>
      <c r="C9" s="13">
        <v>20899.334500000012</v>
      </c>
    </row>
    <row r="10" spans="1:3">
      <c r="A10" s="8" t="s">
        <v>10945</v>
      </c>
      <c r="B10" s="12">
        <v>149580.83800000031</v>
      </c>
      <c r="C10" s="13">
        <v>13535.38299999998</v>
      </c>
    </row>
    <row r="11" spans="1:3">
      <c r="A11" s="8" t="s">
        <v>10946</v>
      </c>
      <c r="B11" s="12">
        <v>159589.45099999988</v>
      </c>
      <c r="C11" s="13">
        <v>21896.715399999972</v>
      </c>
    </row>
    <row r="12" spans="1:3">
      <c r="A12" s="8" t="s">
        <v>10947</v>
      </c>
      <c r="B12" s="12">
        <v>309770.09970000025</v>
      </c>
      <c r="C12" s="13">
        <v>37293.192500000034</v>
      </c>
    </row>
    <row r="13" spans="1:3">
      <c r="A13" s="8" t="s">
        <v>10948</v>
      </c>
      <c r="B13" s="12">
        <v>197115.20170000009</v>
      </c>
      <c r="C13" s="13">
        <v>31469.663800000035</v>
      </c>
    </row>
    <row r="14" spans="1:3">
      <c r="A14" s="8" t="s">
        <v>10949</v>
      </c>
      <c r="B14" s="12">
        <v>349120.07400000008</v>
      </c>
      <c r="C14" s="13">
        <v>35825.536599999927</v>
      </c>
    </row>
    <row r="15" spans="1:3">
      <c r="A15" s="8" t="s">
        <v>10950</v>
      </c>
      <c r="B15" s="12">
        <v>332177.15950000001</v>
      </c>
      <c r="C15" s="13">
        <v>43436.13390000003</v>
      </c>
    </row>
    <row r="16" spans="1:3">
      <c r="A16" s="9" t="s">
        <v>10934</v>
      </c>
      <c r="B16" s="44">
        <v>2297200.8603000008</v>
      </c>
      <c r="C16" s="45">
        <v>286397.02169999998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D8CC2-448E-4AA9-BA5F-8FDED486E425}">
  <dimension ref="A3:F7"/>
  <sheetViews>
    <sheetView topLeftCell="B1" workbookViewId="0">
      <selection activeCell="B5" sqref="B5"/>
    </sheetView>
  </sheetViews>
  <sheetFormatPr defaultRowHeight="15"/>
  <cols>
    <col min="1" max="1" width="14.5703125" bestFit="1" customWidth="1"/>
    <col min="2" max="2" width="12.5703125" bestFit="1" customWidth="1"/>
    <col min="5" max="5" width="14.5703125" bestFit="1" customWidth="1"/>
    <col min="6" max="6" width="12.28515625" bestFit="1" customWidth="1"/>
  </cols>
  <sheetData>
    <row r="3" spans="1:6">
      <c r="A3" s="6" t="s">
        <v>10933</v>
      </c>
      <c r="B3" s="7" t="s">
        <v>10952</v>
      </c>
      <c r="E3" s="33" t="s">
        <v>15</v>
      </c>
      <c r="F3" s="33" t="s">
        <v>21</v>
      </c>
    </row>
    <row r="4" spans="1:6">
      <c r="A4" s="8" t="s">
        <v>71</v>
      </c>
      <c r="B4" s="39">
        <v>145454.9480999998</v>
      </c>
      <c r="E4" t="str">
        <f t="shared" ref="E4:F7" si="0">A4</f>
        <v>Technology</v>
      </c>
      <c r="F4" s="18">
        <f t="shared" si="0"/>
        <v>145454.9480999998</v>
      </c>
    </row>
    <row r="5" spans="1:6">
      <c r="A5" s="16" t="s">
        <v>46</v>
      </c>
      <c r="B5" s="40">
        <v>122490.8008000001</v>
      </c>
      <c r="E5" t="str">
        <f t="shared" si="0"/>
        <v>Office Supplies</v>
      </c>
      <c r="F5" s="18">
        <f t="shared" si="0"/>
        <v>122490.8008000001</v>
      </c>
    </row>
    <row r="6" spans="1:6">
      <c r="A6" s="16" t="s">
        <v>32</v>
      </c>
      <c r="B6" s="40">
        <v>18451.272799999992</v>
      </c>
      <c r="E6" t="str">
        <f t="shared" si="0"/>
        <v>Furniture</v>
      </c>
      <c r="F6" s="18">
        <f t="shared" si="0"/>
        <v>18451.272799999992</v>
      </c>
    </row>
    <row r="7" spans="1:6">
      <c r="A7" s="9" t="s">
        <v>10934</v>
      </c>
      <c r="B7" s="41">
        <v>286397.02169999992</v>
      </c>
      <c r="E7" t="str">
        <f t="shared" si="0"/>
        <v>Grand Total</v>
      </c>
      <c r="F7" s="18">
        <f t="shared" si="0"/>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F908-D4AC-475C-970A-B526956D41D4}">
  <dimension ref="A3:B7"/>
  <sheetViews>
    <sheetView workbookViewId="0">
      <selection activeCell="M9" sqref="M9"/>
    </sheetView>
  </sheetViews>
  <sheetFormatPr defaultRowHeight="15"/>
  <cols>
    <col min="1" max="1" width="14.5703125" bestFit="1" customWidth="1"/>
    <col min="2" max="2" width="12.140625" bestFit="1" customWidth="1"/>
  </cols>
  <sheetData>
    <row r="3" spans="1:2">
      <c r="A3" s="6" t="s">
        <v>10933</v>
      </c>
      <c r="B3" s="7" t="s">
        <v>10951</v>
      </c>
    </row>
    <row r="4" spans="1:2">
      <c r="A4" s="8" t="s">
        <v>32</v>
      </c>
      <c r="B4" s="19">
        <v>0.32300170530281774</v>
      </c>
    </row>
    <row r="5" spans="1:2">
      <c r="A5" s="16" t="s">
        <v>46</v>
      </c>
      <c r="B5" s="20">
        <v>0.31301008302169103</v>
      </c>
    </row>
    <row r="6" spans="1:2">
      <c r="A6" s="16" t="s">
        <v>71</v>
      </c>
      <c r="B6" s="20">
        <v>0.36398821167549117</v>
      </c>
    </row>
    <row r="7" spans="1:2">
      <c r="A7" s="9" t="s">
        <v>10934</v>
      </c>
      <c r="B7" s="21">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3479-5A27-4DC4-991C-5CC917CC66E1}">
  <dimension ref="A3:F53"/>
  <sheetViews>
    <sheetView topLeftCell="A34" workbookViewId="0">
      <selection activeCell="L45" sqref="L45"/>
    </sheetView>
  </sheetViews>
  <sheetFormatPr defaultRowHeight="15"/>
  <cols>
    <col min="1" max="1" width="18.7109375" bestFit="1" customWidth="1"/>
    <col min="2" max="2" width="12.140625" bestFit="1" customWidth="1"/>
    <col min="5" max="5" width="18.7109375" bestFit="1" customWidth="1"/>
    <col min="6" max="6" width="9.5703125" bestFit="1" customWidth="1"/>
  </cols>
  <sheetData>
    <row r="3" spans="1:6">
      <c r="A3" s="6" t="s">
        <v>10933</v>
      </c>
      <c r="B3" s="7" t="s">
        <v>10951</v>
      </c>
      <c r="E3" s="33" t="s">
        <v>11</v>
      </c>
      <c r="F3" s="33" t="s">
        <v>18</v>
      </c>
    </row>
    <row r="4" spans="1:6">
      <c r="A4" s="8" t="s">
        <v>358</v>
      </c>
      <c r="B4" s="39">
        <v>19510.639999999992</v>
      </c>
      <c r="E4" t="str">
        <f>A4</f>
        <v>Alabama</v>
      </c>
      <c r="F4" s="18">
        <f>B4</f>
        <v>19510.639999999992</v>
      </c>
    </row>
    <row r="5" spans="1:6">
      <c r="A5" s="16" t="s">
        <v>310</v>
      </c>
      <c r="B5" s="40">
        <v>35282.000999999997</v>
      </c>
      <c r="E5" t="str">
        <f t="shared" ref="E5:E52" si="0">A5</f>
        <v>Arizona</v>
      </c>
      <c r="F5" s="18">
        <f t="shared" ref="F5:F52" si="1">B5</f>
        <v>35282.000999999997</v>
      </c>
    </row>
    <row r="6" spans="1:6">
      <c r="A6" s="16" t="s">
        <v>1707</v>
      </c>
      <c r="B6" s="40">
        <v>11678.129999999997</v>
      </c>
      <c r="E6" t="str">
        <f t="shared" si="0"/>
        <v>Arkansas</v>
      </c>
      <c r="F6" s="18">
        <f t="shared" si="1"/>
        <v>11678.129999999997</v>
      </c>
    </row>
    <row r="7" spans="1:6">
      <c r="A7" s="16" t="s">
        <v>43</v>
      </c>
      <c r="B7" s="40">
        <v>457687.63150000101</v>
      </c>
      <c r="E7" t="str">
        <f t="shared" si="0"/>
        <v>California</v>
      </c>
      <c r="F7" s="18">
        <f t="shared" si="1"/>
        <v>457687.63150000101</v>
      </c>
    </row>
    <row r="8" spans="1:6">
      <c r="A8" s="16" t="s">
        <v>457</v>
      </c>
      <c r="B8" s="40">
        <v>32108.117999999995</v>
      </c>
      <c r="E8" t="str">
        <f t="shared" si="0"/>
        <v>Colorado</v>
      </c>
      <c r="F8" s="18">
        <f t="shared" si="1"/>
        <v>32108.117999999995</v>
      </c>
    </row>
    <row r="9" spans="1:6">
      <c r="A9" s="16" t="s">
        <v>747</v>
      </c>
      <c r="B9" s="40">
        <v>13384.356999999996</v>
      </c>
      <c r="E9" t="str">
        <f t="shared" si="0"/>
        <v>Connecticut</v>
      </c>
      <c r="F9" s="18">
        <f t="shared" si="1"/>
        <v>13384.356999999996</v>
      </c>
    </row>
    <row r="10" spans="1:6">
      <c r="A10" s="16" t="s">
        <v>245</v>
      </c>
      <c r="B10" s="40">
        <v>27451.068999999992</v>
      </c>
      <c r="E10" t="str">
        <f t="shared" si="0"/>
        <v>Delaware</v>
      </c>
      <c r="F10" s="18">
        <f t="shared" si="1"/>
        <v>27451.068999999992</v>
      </c>
    </row>
    <row r="11" spans="1:6">
      <c r="A11" s="16" t="s">
        <v>3034</v>
      </c>
      <c r="B11" s="40">
        <v>2865.0199999999995</v>
      </c>
      <c r="E11" t="str">
        <f t="shared" si="0"/>
        <v>District of Columbia</v>
      </c>
      <c r="F11" s="18">
        <f t="shared" si="1"/>
        <v>2865.0199999999995</v>
      </c>
    </row>
    <row r="12" spans="1:6">
      <c r="A12" s="16" t="s">
        <v>54</v>
      </c>
      <c r="B12" s="40">
        <v>89473.707999999999</v>
      </c>
      <c r="E12" t="str">
        <f t="shared" si="0"/>
        <v>Florida</v>
      </c>
      <c r="F12" s="18">
        <f t="shared" si="1"/>
        <v>89473.707999999999</v>
      </c>
    </row>
    <row r="13" spans="1:6">
      <c r="A13" s="16" t="s">
        <v>1272</v>
      </c>
      <c r="B13" s="40">
        <v>49095.840000000004</v>
      </c>
      <c r="E13" t="str">
        <f t="shared" si="0"/>
        <v>Georgia</v>
      </c>
      <c r="F13" s="18">
        <f t="shared" si="1"/>
        <v>49095.840000000004</v>
      </c>
    </row>
    <row r="14" spans="1:6">
      <c r="A14" s="16" t="s">
        <v>6260</v>
      </c>
      <c r="B14" s="40">
        <v>4382.4860000000017</v>
      </c>
      <c r="E14" t="str">
        <f t="shared" si="0"/>
        <v>Idaho</v>
      </c>
      <c r="F14" s="18">
        <f t="shared" si="1"/>
        <v>4382.4860000000017</v>
      </c>
    </row>
    <row r="15" spans="1:6">
      <c r="A15" s="16" t="s">
        <v>211</v>
      </c>
      <c r="B15" s="40">
        <v>80166.10099999985</v>
      </c>
      <c r="E15" t="str">
        <f t="shared" si="0"/>
        <v>Illinois</v>
      </c>
      <c r="F15" s="18">
        <f t="shared" si="1"/>
        <v>80166.10099999985</v>
      </c>
    </row>
    <row r="16" spans="1:6">
      <c r="A16" s="16" t="s">
        <v>254</v>
      </c>
      <c r="B16" s="40">
        <v>53555.360000000001</v>
      </c>
      <c r="E16" t="str">
        <f t="shared" si="0"/>
        <v>Indiana</v>
      </c>
      <c r="F16" s="18">
        <f t="shared" si="1"/>
        <v>53555.360000000001</v>
      </c>
    </row>
    <row r="17" spans="1:6">
      <c r="A17" s="16" t="s">
        <v>489</v>
      </c>
      <c r="B17" s="40">
        <v>4579.7599999999993</v>
      </c>
      <c r="E17" t="str">
        <f t="shared" si="0"/>
        <v>Iowa</v>
      </c>
      <c r="F17" s="18">
        <f t="shared" si="1"/>
        <v>4579.7599999999993</v>
      </c>
    </row>
    <row r="18" spans="1:6">
      <c r="A18" s="16" t="s">
        <v>4530</v>
      </c>
      <c r="B18" s="40">
        <v>2914.31</v>
      </c>
      <c r="E18" t="str">
        <f t="shared" si="0"/>
        <v>Kansas</v>
      </c>
      <c r="F18" s="18">
        <f t="shared" si="1"/>
        <v>2914.31</v>
      </c>
    </row>
    <row r="19" spans="1:6">
      <c r="A19" s="16" t="s">
        <v>29</v>
      </c>
      <c r="B19" s="40">
        <v>36591.749999999971</v>
      </c>
      <c r="E19" t="str">
        <f t="shared" si="0"/>
        <v>Kentucky</v>
      </c>
      <c r="F19" s="18">
        <f t="shared" si="1"/>
        <v>36591.749999999971</v>
      </c>
    </row>
    <row r="20" spans="1:6">
      <c r="A20" s="16" t="s">
        <v>736</v>
      </c>
      <c r="B20" s="40">
        <v>9217.0299999999988</v>
      </c>
      <c r="E20" t="str">
        <f t="shared" si="0"/>
        <v>Louisiana</v>
      </c>
      <c r="F20" s="18">
        <f t="shared" si="1"/>
        <v>9217.0299999999988</v>
      </c>
    </row>
    <row r="21" spans="1:6">
      <c r="A21" s="16" t="s">
        <v>5235</v>
      </c>
      <c r="B21" s="40">
        <v>1270.53</v>
      </c>
      <c r="E21" t="str">
        <f t="shared" si="0"/>
        <v>Maine</v>
      </c>
      <c r="F21" s="18">
        <f t="shared" si="1"/>
        <v>1270.53</v>
      </c>
    </row>
    <row r="22" spans="1:6">
      <c r="A22" s="16" t="s">
        <v>2735</v>
      </c>
      <c r="B22" s="40">
        <v>23705.523000000005</v>
      </c>
      <c r="E22" t="str">
        <f t="shared" si="0"/>
        <v>Maryland</v>
      </c>
      <c r="F22" s="18">
        <f t="shared" si="1"/>
        <v>23705.523000000005</v>
      </c>
    </row>
    <row r="23" spans="1:6">
      <c r="A23" s="16" t="s">
        <v>1245</v>
      </c>
      <c r="B23" s="40">
        <v>28634.43399999999</v>
      </c>
      <c r="E23" t="str">
        <f t="shared" si="0"/>
        <v>Massachusetts</v>
      </c>
      <c r="F23" s="18">
        <f t="shared" si="1"/>
        <v>28634.43399999999</v>
      </c>
    </row>
    <row r="24" spans="1:6">
      <c r="A24" s="16" t="s">
        <v>238</v>
      </c>
      <c r="B24" s="40">
        <v>76269.614000000016</v>
      </c>
      <c r="E24" t="str">
        <f t="shared" si="0"/>
        <v>Michigan</v>
      </c>
      <c r="F24" s="18">
        <f t="shared" si="1"/>
        <v>76269.614000000016</v>
      </c>
    </row>
    <row r="25" spans="1:6">
      <c r="A25" s="16" t="s">
        <v>229</v>
      </c>
      <c r="B25" s="40">
        <v>29863.149999999994</v>
      </c>
      <c r="E25" t="str">
        <f t="shared" si="0"/>
        <v>Minnesota</v>
      </c>
      <c r="F25" s="18">
        <f t="shared" si="1"/>
        <v>29863.149999999994</v>
      </c>
    </row>
    <row r="26" spans="1:6">
      <c r="A26" s="16" t="s">
        <v>1487</v>
      </c>
      <c r="B26" s="40">
        <v>10771.34</v>
      </c>
      <c r="E26" t="str">
        <f t="shared" si="0"/>
        <v>Mississippi</v>
      </c>
      <c r="F26" s="18">
        <f t="shared" si="1"/>
        <v>10771.34</v>
      </c>
    </row>
    <row r="27" spans="1:6">
      <c r="A27" s="16" t="s">
        <v>596</v>
      </c>
      <c r="B27" s="40">
        <v>22205.149999999998</v>
      </c>
      <c r="E27" t="str">
        <f t="shared" si="0"/>
        <v>Missouri</v>
      </c>
      <c r="F27" s="18">
        <f t="shared" si="1"/>
        <v>22205.149999999998</v>
      </c>
    </row>
    <row r="28" spans="1:6">
      <c r="A28" s="16" t="s">
        <v>1762</v>
      </c>
      <c r="B28" s="40">
        <v>5589.3519999999971</v>
      </c>
      <c r="E28" t="str">
        <f t="shared" si="0"/>
        <v>Montana</v>
      </c>
      <c r="F28" s="18">
        <f t="shared" si="1"/>
        <v>5589.3519999999971</v>
      </c>
    </row>
    <row r="29" spans="1:6">
      <c r="A29" s="16" t="s">
        <v>138</v>
      </c>
      <c r="B29" s="40">
        <v>7464.9299999999985</v>
      </c>
      <c r="E29" t="str">
        <f t="shared" si="0"/>
        <v>Nebraska</v>
      </c>
      <c r="F29" s="18">
        <f t="shared" si="1"/>
        <v>7464.9299999999985</v>
      </c>
    </row>
    <row r="30" spans="1:6">
      <c r="A30" s="16" t="s">
        <v>1392</v>
      </c>
      <c r="B30" s="40">
        <v>16729.101999999999</v>
      </c>
      <c r="E30" t="str">
        <f t="shared" si="0"/>
        <v>Nevada</v>
      </c>
      <c r="F30" s="18">
        <f t="shared" si="1"/>
        <v>16729.101999999999</v>
      </c>
    </row>
    <row r="31" spans="1:6">
      <c r="A31" s="16" t="s">
        <v>2694</v>
      </c>
      <c r="B31" s="40">
        <v>7292.5239999999994</v>
      </c>
      <c r="E31" t="str">
        <f t="shared" si="0"/>
        <v>New Hampshire</v>
      </c>
      <c r="F31" s="18">
        <f t="shared" si="1"/>
        <v>7292.5239999999994</v>
      </c>
    </row>
    <row r="32" spans="1:6">
      <c r="A32" s="16" t="s">
        <v>788</v>
      </c>
      <c r="B32" s="40">
        <v>35764.312000000013</v>
      </c>
      <c r="E32" t="str">
        <f t="shared" si="0"/>
        <v>New Jersey</v>
      </c>
      <c r="F32" s="18">
        <f t="shared" si="1"/>
        <v>35764.312000000013</v>
      </c>
    </row>
    <row r="33" spans="1:6">
      <c r="A33" s="16" t="s">
        <v>668</v>
      </c>
      <c r="B33" s="40">
        <v>4783.5220000000008</v>
      </c>
      <c r="E33" t="str">
        <f t="shared" si="0"/>
        <v>New Mexico</v>
      </c>
      <c r="F33" s="18">
        <f t="shared" si="1"/>
        <v>4783.5220000000008</v>
      </c>
    </row>
    <row r="34" spans="1:6">
      <c r="A34" s="16" t="s">
        <v>267</v>
      </c>
      <c r="B34" s="40">
        <v>310876.27099999978</v>
      </c>
      <c r="E34" t="str">
        <f t="shared" si="0"/>
        <v>New York</v>
      </c>
      <c r="F34" s="18">
        <f t="shared" si="1"/>
        <v>310876.27099999978</v>
      </c>
    </row>
    <row r="35" spans="1:6">
      <c r="A35" s="16" t="s">
        <v>88</v>
      </c>
      <c r="B35" s="40">
        <v>55603.163999999968</v>
      </c>
      <c r="E35" t="str">
        <f t="shared" si="0"/>
        <v>North Carolina</v>
      </c>
      <c r="F35" s="18">
        <f t="shared" si="1"/>
        <v>55603.163999999968</v>
      </c>
    </row>
    <row r="36" spans="1:6">
      <c r="A36" s="16" t="s">
        <v>7449</v>
      </c>
      <c r="B36" s="40">
        <v>919.91</v>
      </c>
      <c r="E36" t="str">
        <f t="shared" si="0"/>
        <v>North Dakota</v>
      </c>
      <c r="F36" s="18">
        <f t="shared" si="1"/>
        <v>919.91</v>
      </c>
    </row>
    <row r="37" spans="1:6">
      <c r="A37" s="16" t="s">
        <v>498</v>
      </c>
      <c r="B37" s="40">
        <v>78258.135999999926</v>
      </c>
      <c r="E37" t="str">
        <f t="shared" si="0"/>
        <v>Ohio</v>
      </c>
      <c r="F37" s="18">
        <f t="shared" si="1"/>
        <v>78258.135999999926</v>
      </c>
    </row>
    <row r="38" spans="1:6">
      <c r="A38" s="16" t="s">
        <v>649</v>
      </c>
      <c r="B38" s="40">
        <v>19683.390000000003</v>
      </c>
      <c r="E38" t="str">
        <f t="shared" si="0"/>
        <v>Oklahoma</v>
      </c>
      <c r="F38" s="18">
        <f t="shared" si="1"/>
        <v>19683.390000000003</v>
      </c>
    </row>
    <row r="39" spans="1:6">
      <c r="A39" s="16" t="s">
        <v>420</v>
      </c>
      <c r="B39" s="40">
        <v>17431.149999999991</v>
      </c>
      <c r="E39" t="str">
        <f t="shared" si="0"/>
        <v>Oregon</v>
      </c>
      <c r="F39" s="18">
        <f t="shared" si="1"/>
        <v>17431.149999999991</v>
      </c>
    </row>
    <row r="40" spans="1:6">
      <c r="A40" s="16" t="s">
        <v>147</v>
      </c>
      <c r="B40" s="40">
        <v>116511.91400000003</v>
      </c>
      <c r="E40" t="str">
        <f t="shared" si="0"/>
        <v>Pennsylvania</v>
      </c>
      <c r="F40" s="18">
        <f t="shared" si="1"/>
        <v>116511.91400000003</v>
      </c>
    </row>
    <row r="41" spans="1:6">
      <c r="A41" s="16" t="s">
        <v>1399</v>
      </c>
      <c r="B41" s="40">
        <v>22627.955999999995</v>
      </c>
      <c r="E41" t="str">
        <f t="shared" si="0"/>
        <v>Rhode Island</v>
      </c>
      <c r="F41" s="18">
        <f t="shared" si="1"/>
        <v>22627.955999999995</v>
      </c>
    </row>
    <row r="42" spans="1:6">
      <c r="A42" s="16" t="s">
        <v>383</v>
      </c>
      <c r="B42" s="40">
        <v>8481.7099999999991</v>
      </c>
      <c r="E42" t="str">
        <f t="shared" si="0"/>
        <v>South Carolina</v>
      </c>
      <c r="F42" s="18">
        <f t="shared" si="1"/>
        <v>8481.7099999999991</v>
      </c>
    </row>
    <row r="43" spans="1:6">
      <c r="A43" s="16" t="s">
        <v>5326</v>
      </c>
      <c r="B43" s="40">
        <v>1315.5600000000002</v>
      </c>
      <c r="E43" t="str">
        <f t="shared" si="0"/>
        <v>South Dakota</v>
      </c>
      <c r="F43" s="18">
        <f t="shared" si="1"/>
        <v>1315.5600000000002</v>
      </c>
    </row>
    <row r="44" spans="1:6">
      <c r="A44" s="16" t="s">
        <v>335</v>
      </c>
      <c r="B44" s="40">
        <v>30661.872999999981</v>
      </c>
      <c r="E44" t="str">
        <f t="shared" si="0"/>
        <v>Tennessee</v>
      </c>
      <c r="F44" s="18">
        <f t="shared" si="1"/>
        <v>30661.872999999981</v>
      </c>
    </row>
    <row r="45" spans="1:6">
      <c r="A45" s="16" t="s">
        <v>104</v>
      </c>
      <c r="B45" s="40">
        <v>170188.04580000002</v>
      </c>
      <c r="E45" t="str">
        <f t="shared" si="0"/>
        <v>Texas</v>
      </c>
      <c r="F45" s="18">
        <f t="shared" si="1"/>
        <v>170188.04580000002</v>
      </c>
    </row>
    <row r="46" spans="1:6">
      <c r="A46" s="16" t="s">
        <v>121</v>
      </c>
      <c r="B46" s="40">
        <v>11220.055999999999</v>
      </c>
      <c r="E46" t="str">
        <f t="shared" si="0"/>
        <v>Utah</v>
      </c>
      <c r="F46" s="18">
        <f t="shared" si="1"/>
        <v>11220.055999999999</v>
      </c>
    </row>
    <row r="47" spans="1:6">
      <c r="A47" s="16" t="s">
        <v>5203</v>
      </c>
      <c r="B47" s="40">
        <v>8929.369999999999</v>
      </c>
      <c r="E47" t="str">
        <f t="shared" si="0"/>
        <v>Vermont</v>
      </c>
      <c r="F47" s="18">
        <f t="shared" si="1"/>
        <v>8929.369999999999</v>
      </c>
    </row>
    <row r="48" spans="1:6">
      <c r="A48" s="16" t="s">
        <v>319</v>
      </c>
      <c r="B48" s="40">
        <v>70636.719999999987</v>
      </c>
      <c r="E48" t="str">
        <f t="shared" si="0"/>
        <v>Virginia</v>
      </c>
      <c r="F48" s="18">
        <f t="shared" si="1"/>
        <v>70636.719999999987</v>
      </c>
    </row>
    <row r="49" spans="1:6">
      <c r="A49" s="16" t="s">
        <v>96</v>
      </c>
      <c r="B49" s="40">
        <v>138641.26999999993</v>
      </c>
      <c r="E49" t="str">
        <f t="shared" si="0"/>
        <v>Washington</v>
      </c>
      <c r="F49" s="18">
        <f t="shared" si="1"/>
        <v>138641.26999999993</v>
      </c>
    </row>
    <row r="50" spans="1:6">
      <c r="A50" s="16" t="s">
        <v>9726</v>
      </c>
      <c r="B50" s="40">
        <v>1209.8240000000001</v>
      </c>
      <c r="E50" t="str">
        <f t="shared" si="0"/>
        <v>West Virginia</v>
      </c>
      <c r="F50" s="18">
        <f t="shared" si="1"/>
        <v>1209.8240000000001</v>
      </c>
    </row>
    <row r="51" spans="1:6">
      <c r="A51" s="16" t="s">
        <v>114</v>
      </c>
      <c r="B51" s="40">
        <v>32114.610000000019</v>
      </c>
      <c r="E51" t="str">
        <f t="shared" si="0"/>
        <v>Wisconsin</v>
      </c>
      <c r="F51" s="18">
        <f t="shared" si="1"/>
        <v>32114.610000000019</v>
      </c>
    </row>
    <row r="52" spans="1:6">
      <c r="A52" s="16" t="s">
        <v>8542</v>
      </c>
      <c r="B52" s="40">
        <v>1603.1360000000002</v>
      </c>
      <c r="E52" t="str">
        <f t="shared" si="0"/>
        <v>Wyoming</v>
      </c>
      <c r="F52" s="18">
        <f t="shared" si="1"/>
        <v>1603.1360000000002</v>
      </c>
    </row>
    <row r="53" spans="1:6">
      <c r="A53" s="9" t="s">
        <v>10934</v>
      </c>
      <c r="B53" s="41">
        <v>2297200.8603000003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BBF8D-CBC3-48E0-A86B-9A6B0CD2A0D1}">
  <dimension ref="A3:B9"/>
  <sheetViews>
    <sheetView workbookViewId="0">
      <selection activeCell="N14" sqref="N14"/>
    </sheetView>
  </sheetViews>
  <sheetFormatPr defaultRowHeight="15"/>
  <cols>
    <col min="1" max="1" width="13.140625" bestFit="1" customWidth="1"/>
    <col min="2" max="2" width="12.140625" bestFit="1" customWidth="1"/>
  </cols>
  <sheetData>
    <row r="3" spans="1:2">
      <c r="A3" s="6" t="s">
        <v>10933</v>
      </c>
      <c r="B3" s="7" t="s">
        <v>10951</v>
      </c>
    </row>
    <row r="4" spans="1:2">
      <c r="A4" s="8" t="s">
        <v>75</v>
      </c>
      <c r="B4" s="39">
        <v>203412.73300000009</v>
      </c>
    </row>
    <row r="5" spans="1:2">
      <c r="A5" s="16" t="s">
        <v>56</v>
      </c>
      <c r="B5" s="40">
        <v>206965.53200000009</v>
      </c>
    </row>
    <row r="6" spans="1:2">
      <c r="A6" s="16" t="s">
        <v>59</v>
      </c>
      <c r="B6" s="40">
        <v>223843.60800000012</v>
      </c>
    </row>
    <row r="7" spans="1:2">
      <c r="A7" s="16" t="s">
        <v>36</v>
      </c>
      <c r="B7" s="40">
        <v>328449.1030000007</v>
      </c>
    </row>
    <row r="8" spans="1:2">
      <c r="A8" s="16" t="s">
        <v>72</v>
      </c>
      <c r="B8" s="40">
        <v>330007.05400000012</v>
      </c>
    </row>
    <row r="9" spans="1:2">
      <c r="A9" s="9" t="s">
        <v>10934</v>
      </c>
      <c r="B9" s="41">
        <v>1292678.0300000012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87E9-9AAD-4FA6-96F1-2B64CA430664}">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C39A-7BD2-4A40-8644-91CAD91EFAD8}">
  <dimension ref="A3:S25"/>
  <sheetViews>
    <sheetView zoomScale="90" workbookViewId="0">
      <selection activeCell="N23" sqref="N23"/>
    </sheetView>
  </sheetViews>
  <sheetFormatPr defaultRowHeight="15"/>
  <cols>
    <col min="1" max="2" width="13.28515625" bestFit="1" customWidth="1"/>
    <col min="5" max="6" width="13.28515625" bestFit="1" customWidth="1"/>
    <col min="8" max="8" width="13.28515625" bestFit="1" customWidth="1"/>
    <col min="9" max="9" width="15.42578125" bestFit="1" customWidth="1"/>
    <col min="12" max="12" width="13.28515625" bestFit="1" customWidth="1"/>
    <col min="13" max="13" width="16.5703125" bestFit="1" customWidth="1"/>
    <col min="15" max="15" width="13.28515625" bestFit="1" customWidth="1"/>
    <col min="18" max="18" width="13.28515625" bestFit="1" customWidth="1"/>
    <col min="19" max="19" width="19.5703125" bestFit="1" customWidth="1"/>
  </cols>
  <sheetData>
    <row r="3" spans="1:19">
      <c r="A3" s="6" t="s">
        <v>10933</v>
      </c>
      <c r="B3" s="7" t="s">
        <v>10951</v>
      </c>
      <c r="E3" s="6" t="s">
        <v>10933</v>
      </c>
      <c r="F3" s="7" t="s">
        <v>10952</v>
      </c>
      <c r="H3" s="6" t="s">
        <v>10933</v>
      </c>
      <c r="I3" s="7" t="s">
        <v>10953</v>
      </c>
      <c r="L3" s="6" t="s">
        <v>10933</v>
      </c>
      <c r="M3" s="7" t="s">
        <v>10954</v>
      </c>
      <c r="O3" s="29" t="s">
        <v>10933</v>
      </c>
      <c r="R3" s="6" t="s">
        <v>10933</v>
      </c>
      <c r="S3" s="7" t="s">
        <v>10955</v>
      </c>
    </row>
    <row r="4" spans="1:19">
      <c r="A4" s="8" t="s">
        <v>10939</v>
      </c>
      <c r="B4" s="39">
        <v>95365.937600000019</v>
      </c>
      <c r="E4" s="8" t="s">
        <v>10939</v>
      </c>
      <c r="F4" s="39">
        <v>9199.2699999999986</v>
      </c>
      <c r="H4" s="8" t="s">
        <v>10939</v>
      </c>
      <c r="I4" s="39">
        <v>1500</v>
      </c>
      <c r="L4" s="8" t="s">
        <v>10939</v>
      </c>
      <c r="M4" s="39">
        <v>387</v>
      </c>
      <c r="O4" s="30" t="s">
        <v>10939</v>
      </c>
      <c r="R4" s="8" t="s">
        <v>10939</v>
      </c>
      <c r="S4" s="39">
        <v>9.6462848596792869E-2</v>
      </c>
    </row>
    <row r="5" spans="1:19">
      <c r="A5" s="16" t="s">
        <v>10940</v>
      </c>
      <c r="B5" s="40">
        <v>60172.649400000024</v>
      </c>
      <c r="E5" s="16" t="s">
        <v>10940</v>
      </c>
      <c r="F5" s="40">
        <v>10288.898699999991</v>
      </c>
      <c r="H5" s="16" t="s">
        <v>10940</v>
      </c>
      <c r="I5" s="40">
        <v>1068</v>
      </c>
      <c r="L5" s="16" t="s">
        <v>10940</v>
      </c>
      <c r="M5" s="40">
        <v>301</v>
      </c>
      <c r="O5" s="32" t="s">
        <v>10940</v>
      </c>
      <c r="R5" s="8" t="s">
        <v>10940</v>
      </c>
      <c r="S5" s="39">
        <v>0.17098962406664425</v>
      </c>
    </row>
    <row r="6" spans="1:19">
      <c r="A6" s="16" t="s">
        <v>10941</v>
      </c>
      <c r="B6" s="40">
        <v>199252.98399999991</v>
      </c>
      <c r="E6" s="16" t="s">
        <v>10941</v>
      </c>
      <c r="F6" s="40">
        <v>26806.573700000015</v>
      </c>
      <c r="H6" s="16" t="s">
        <v>10941</v>
      </c>
      <c r="I6" s="40">
        <v>2491</v>
      </c>
      <c r="L6" s="16" t="s">
        <v>10941</v>
      </c>
      <c r="M6" s="40">
        <v>680</v>
      </c>
      <c r="O6" s="32" t="s">
        <v>10941</v>
      </c>
      <c r="R6" s="8" t="s">
        <v>10941</v>
      </c>
      <c r="S6" s="39">
        <v>0.13453536886554246</v>
      </c>
    </row>
    <row r="7" spans="1:19">
      <c r="A7" s="16" t="s">
        <v>10942</v>
      </c>
      <c r="B7" s="40">
        <v>141851.5674</v>
      </c>
      <c r="E7" s="16" t="s">
        <v>10942</v>
      </c>
      <c r="F7" s="40">
        <v>13437.806799999998</v>
      </c>
      <c r="H7" s="16" t="s">
        <v>10942</v>
      </c>
      <c r="I7" s="40">
        <v>2441</v>
      </c>
      <c r="L7" s="16" t="s">
        <v>10942</v>
      </c>
      <c r="M7" s="40">
        <v>663</v>
      </c>
      <c r="O7" s="32" t="s">
        <v>10942</v>
      </c>
      <c r="R7" s="8" t="s">
        <v>10942</v>
      </c>
      <c r="S7" s="39">
        <v>9.4731465053942004E-2</v>
      </c>
    </row>
    <row r="8" spans="1:19">
      <c r="A8" s="16" t="s">
        <v>10943</v>
      </c>
      <c r="B8" s="40">
        <v>156122.28669999994</v>
      </c>
      <c r="E8" s="16" t="s">
        <v>10943</v>
      </c>
      <c r="F8" s="40">
        <v>22308.51279999999</v>
      </c>
      <c r="H8" s="16" t="s">
        <v>10943</v>
      </c>
      <c r="I8" s="40">
        <v>2850</v>
      </c>
      <c r="L8" s="16" t="s">
        <v>10943</v>
      </c>
      <c r="M8" s="40">
        <v>750</v>
      </c>
      <c r="O8" s="32" t="s">
        <v>10943</v>
      </c>
      <c r="R8" s="8" t="s">
        <v>10943</v>
      </c>
      <c r="S8" s="39">
        <v>0.14289127626517142</v>
      </c>
    </row>
    <row r="9" spans="1:19">
      <c r="A9" s="16" t="s">
        <v>10944</v>
      </c>
      <c r="B9" s="40">
        <v>147082.61130000011</v>
      </c>
      <c r="E9" s="16" t="s">
        <v>10944</v>
      </c>
      <c r="F9" s="40">
        <v>20899.334500000012</v>
      </c>
      <c r="H9" s="16" t="s">
        <v>10944</v>
      </c>
      <c r="I9" s="40">
        <v>2644</v>
      </c>
      <c r="L9" s="16" t="s">
        <v>10944</v>
      </c>
      <c r="M9" s="40">
        <v>709</v>
      </c>
      <c r="O9" s="32" t="s">
        <v>10944</v>
      </c>
      <c r="R9" s="8" t="s">
        <v>10944</v>
      </c>
      <c r="S9" s="39">
        <v>0.1420924901678027</v>
      </c>
    </row>
    <row r="10" spans="1:19">
      <c r="A10" s="16" t="s">
        <v>10945</v>
      </c>
      <c r="B10" s="40">
        <v>149580.83800000031</v>
      </c>
      <c r="E10" s="16" t="s">
        <v>10945</v>
      </c>
      <c r="F10" s="40">
        <v>13535.38299999998</v>
      </c>
      <c r="H10" s="16" t="s">
        <v>10945</v>
      </c>
      <c r="I10" s="40">
        <v>2705</v>
      </c>
      <c r="L10" s="16" t="s">
        <v>10945</v>
      </c>
      <c r="M10" s="40">
        <v>708</v>
      </c>
      <c r="O10" s="32" t="s">
        <v>10945</v>
      </c>
      <c r="R10" s="8" t="s">
        <v>10945</v>
      </c>
      <c r="S10" s="39">
        <v>9.0488749635163512E-2</v>
      </c>
    </row>
    <row r="11" spans="1:19">
      <c r="A11" s="16" t="s">
        <v>10946</v>
      </c>
      <c r="B11" s="40">
        <v>159589.45099999988</v>
      </c>
      <c r="E11" s="16" t="s">
        <v>10946</v>
      </c>
      <c r="F11" s="40">
        <v>21896.715399999972</v>
      </c>
      <c r="H11" s="16" t="s">
        <v>10946</v>
      </c>
      <c r="I11" s="40">
        <v>2796</v>
      </c>
      <c r="L11" s="16" t="s">
        <v>10946</v>
      </c>
      <c r="M11" s="40">
        <v>710</v>
      </c>
      <c r="O11" s="32" t="s">
        <v>10946</v>
      </c>
      <c r="R11" s="8" t="s">
        <v>10946</v>
      </c>
      <c r="S11" s="39">
        <v>0.13720653378273723</v>
      </c>
    </row>
    <row r="12" spans="1:19">
      <c r="A12" s="16" t="s">
        <v>10947</v>
      </c>
      <c r="B12" s="40">
        <v>309770.09970000025</v>
      </c>
      <c r="E12" s="16" t="s">
        <v>10947</v>
      </c>
      <c r="F12" s="40">
        <v>37293.192500000034</v>
      </c>
      <c r="H12" s="16" t="s">
        <v>10947</v>
      </c>
      <c r="I12" s="40">
        <v>5073</v>
      </c>
      <c r="L12" s="16" t="s">
        <v>10947</v>
      </c>
      <c r="M12" s="40">
        <v>1386</v>
      </c>
      <c r="O12" s="32" t="s">
        <v>10947</v>
      </c>
      <c r="R12" s="8" t="s">
        <v>10947</v>
      </c>
      <c r="S12" s="39">
        <v>0.12038990379031732</v>
      </c>
    </row>
    <row r="13" spans="1:19">
      <c r="A13" s="16" t="s">
        <v>10948</v>
      </c>
      <c r="B13" s="40">
        <v>197115.20170000009</v>
      </c>
      <c r="E13" s="16" t="s">
        <v>10948</v>
      </c>
      <c r="F13" s="40">
        <v>31469.663800000035</v>
      </c>
      <c r="H13" s="16" t="s">
        <v>10948</v>
      </c>
      <c r="I13" s="40">
        <v>3095</v>
      </c>
      <c r="L13" s="16" t="s">
        <v>10948</v>
      </c>
      <c r="M13" s="40">
        <v>817</v>
      </c>
      <c r="O13" s="32" t="s">
        <v>10948</v>
      </c>
      <c r="R13" s="8" t="s">
        <v>10948</v>
      </c>
      <c r="S13" s="39">
        <v>0.15965112547684351</v>
      </c>
    </row>
    <row r="14" spans="1:19">
      <c r="A14" s="16" t="s">
        <v>10949</v>
      </c>
      <c r="B14" s="40">
        <v>349120.07400000008</v>
      </c>
      <c r="E14" s="16" t="s">
        <v>10949</v>
      </c>
      <c r="F14" s="40">
        <v>35825.536599999927</v>
      </c>
      <c r="H14" s="16" t="s">
        <v>10949</v>
      </c>
      <c r="I14" s="40">
        <v>5741</v>
      </c>
      <c r="L14" s="16" t="s">
        <v>10949</v>
      </c>
      <c r="M14" s="40">
        <v>1462</v>
      </c>
      <c r="O14" s="32" t="s">
        <v>10949</v>
      </c>
      <c r="R14" s="8" t="s">
        <v>10949</v>
      </c>
      <c r="S14" s="39">
        <v>0.10261666191099604</v>
      </c>
    </row>
    <row r="15" spans="1:19">
      <c r="A15" s="16" t="s">
        <v>10950</v>
      </c>
      <c r="B15" s="40">
        <v>332177.15950000001</v>
      </c>
      <c r="E15" s="16" t="s">
        <v>10950</v>
      </c>
      <c r="F15" s="40">
        <v>43436.13390000003</v>
      </c>
      <c r="H15" s="16" t="s">
        <v>10950</v>
      </c>
      <c r="I15" s="40">
        <v>5469</v>
      </c>
      <c r="L15" s="16" t="s">
        <v>10950</v>
      </c>
      <c r="M15" s="40">
        <v>1421</v>
      </c>
      <c r="O15" s="32" t="s">
        <v>10950</v>
      </c>
      <c r="R15" s="8" t="s">
        <v>10950</v>
      </c>
      <c r="S15" s="39">
        <v>0.13076195234308405</v>
      </c>
    </row>
    <row r="16" spans="1:19">
      <c r="A16" s="9" t="s">
        <v>10934</v>
      </c>
      <c r="B16" s="41">
        <v>2297200.8603000008</v>
      </c>
      <c r="E16" s="9" t="s">
        <v>10934</v>
      </c>
      <c r="F16" s="41">
        <v>286397.02169999998</v>
      </c>
      <c r="H16" s="9" t="s">
        <v>10934</v>
      </c>
      <c r="I16" s="41">
        <v>37873</v>
      </c>
      <c r="L16" s="9" t="s">
        <v>10934</v>
      </c>
      <c r="M16" s="41">
        <v>9994</v>
      </c>
      <c r="O16" s="31" t="s">
        <v>10934</v>
      </c>
      <c r="R16" s="9" t="s">
        <v>10934</v>
      </c>
      <c r="S16" s="41">
        <v>0.12467217240315856</v>
      </c>
    </row>
    <row r="17" spans="1:19">
      <c r="B17" s="35">
        <f>B16</f>
        <v>2297200.8603000008</v>
      </c>
      <c r="I17" s="23">
        <f>I16</f>
        <v>37873</v>
      </c>
      <c r="M17" s="23">
        <f>M16</f>
        <v>9994</v>
      </c>
      <c r="S17" s="24">
        <f>S16</f>
        <v>0.12467217240315856</v>
      </c>
    </row>
    <row r="18" spans="1:19">
      <c r="F18" s="36">
        <f>F16</f>
        <v>286397.02169999998</v>
      </c>
    </row>
    <row r="25" spans="1:19" ht="18.75">
      <c r="A25" s="34"/>
    </row>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manualMax="0" manualMin="0" displayEmptyCellsAs="gap" xr2:uid="{D4E96A6E-8188-4F3A-9E41-79E82E23C997}">
          <x14:colorSeries rgb="FF0070C0"/>
          <x14:colorNegative rgb="FF000000"/>
          <x14:colorAxis rgb="FF000000"/>
          <x14:colorMarkers rgb="FF000000"/>
          <x14:colorFirst rgb="FF000000"/>
          <x14:colorLast rgb="FF000000"/>
          <x14:colorHigh rgb="FF000000"/>
          <x14:colorLow rgb="FF000000"/>
          <x14:sparklines>
            <x14:sparkline>
              <xm:f>KPI!F13</xm:f>
              <xm:sqref>E23</xm:sqref>
            </x14:sparkline>
          </x14:sparklines>
        </x14:sparklineGroup>
        <x14:sparklineGroup manualMax="0" manualMin="0" lineWeight="2.25" displayEmptyCellsAs="gap" xr2:uid="{1D647A76-9C54-4B95-AB4B-3F1DFAA946B2}">
          <x14:colorSeries theme="3"/>
          <x14:colorNegative theme="4"/>
          <x14:colorAxis rgb="FF000000"/>
          <x14:colorMarkers theme="9"/>
          <x14:colorFirst theme="5"/>
          <x14:colorLast theme="6"/>
          <x14:colorHigh theme="7"/>
          <x14:colorLow theme="8"/>
          <x14:sparklines>
            <x14:sparkline>
              <xm:f>KPI!B4:B15</xm:f>
              <xm:sqref>A25</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EB86-B206-4DA2-9B32-098A61D1341F}">
  <dimension ref="A3:F12"/>
  <sheetViews>
    <sheetView workbookViewId="0">
      <selection activeCell="E12" sqref="E12"/>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s>
  <sheetData>
    <row r="3" spans="1:6">
      <c r="A3" s="6" t="s">
        <v>10933</v>
      </c>
      <c r="B3" s="5" t="s">
        <v>10951</v>
      </c>
      <c r="C3" s="25" t="s">
        <v>10952</v>
      </c>
      <c r="D3" s="25" t="s">
        <v>10953</v>
      </c>
      <c r="E3" s="25" t="s">
        <v>10954</v>
      </c>
      <c r="F3" s="10" t="s">
        <v>10955</v>
      </c>
    </row>
    <row r="4" spans="1:6">
      <c r="A4" s="8">
        <v>2011</v>
      </c>
      <c r="B4" s="42">
        <v>484247.49810000096</v>
      </c>
      <c r="C4" s="46">
        <v>49543.974100000007</v>
      </c>
      <c r="D4" s="46">
        <v>7581</v>
      </c>
      <c r="E4" s="46">
        <v>1993</v>
      </c>
      <c r="F4" s="43">
        <v>0.10231126499236715</v>
      </c>
    </row>
    <row r="5" spans="1:6">
      <c r="A5" s="16">
        <v>2012</v>
      </c>
      <c r="B5" s="48">
        <v>470532.50899999985</v>
      </c>
      <c r="C5" s="49">
        <v>61618.603700000051</v>
      </c>
      <c r="D5" s="49">
        <v>7979</v>
      </c>
      <c r="E5" s="49">
        <v>2102</v>
      </c>
      <c r="F5" s="50">
        <v>0.13095504034557592</v>
      </c>
    </row>
    <row r="6" spans="1:6">
      <c r="A6" s="16">
        <v>2013</v>
      </c>
      <c r="B6" s="48">
        <v>608473.83000000066</v>
      </c>
      <c r="C6" s="49">
        <v>81726.930800000177</v>
      </c>
      <c r="D6" s="49">
        <v>9810</v>
      </c>
      <c r="E6" s="49">
        <v>2580</v>
      </c>
      <c r="F6" s="50">
        <v>0.13431461924993568</v>
      </c>
    </row>
    <row r="7" spans="1:6">
      <c r="A7" s="37">
        <v>2014</v>
      </c>
      <c r="B7" s="51">
        <v>733947.0231999997</v>
      </c>
      <c r="C7" s="52">
        <v>93507.513099999967</v>
      </c>
      <c r="D7" s="52">
        <v>12503</v>
      </c>
      <c r="E7" s="52">
        <v>3319</v>
      </c>
      <c r="F7" s="53">
        <v>0.12740362743390987</v>
      </c>
    </row>
    <row r="12" spans="1:6">
      <c r="B12" s="38">
        <f>B7/B6-1</f>
        <v>0.20620967905883303</v>
      </c>
      <c r="C12" s="38">
        <f>C7/C6-1</f>
        <v>0.14414565902185772</v>
      </c>
      <c r="D12" s="38">
        <f>D7/D6-1</f>
        <v>0.27451580020387367</v>
      </c>
      <c r="E12" s="38">
        <f>E7/E6-1</f>
        <v>0.2864341085271318</v>
      </c>
      <c r="F12" s="38">
        <f>F7/F6-1</f>
        <v>-5.1453757264990463E-2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9995"/>
  <sheetViews>
    <sheetView topLeftCell="A2" workbookViewId="0">
      <selection activeCell="B11" sqref="B11"/>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showGridLines="0" topLeftCell="A8" workbookViewId="0"/>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4" t="s">
        <v>10932</v>
      </c>
      <c r="B11" s="2" t="e">
        <f>#REF!</f>
        <v>#REF!</v>
      </c>
      <c r="Q11" s="4"/>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0:D11"/>
  <sheetViews>
    <sheetView showGridLines="0" showRowColHeaders="0" topLeftCell="A5" zoomScaleNormal="100" workbookViewId="0">
      <selection activeCell="X15" sqref="X15"/>
    </sheetView>
  </sheetViews>
  <sheetFormatPr defaultRowHeight="15"/>
  <sheetData>
    <row r="10" spans="2:4">
      <c r="B10" s="28"/>
    </row>
    <row r="11" spans="2:4" ht="18">
      <c r="D11" s="27"/>
    </row>
  </sheetData>
  <pageMargins left="0.7" right="0.7" top="0.75" bottom="0.75" header="0.3" footer="0.3"/>
  <drawing r:id="rId1"/>
  <legacyDrawing r:id="rId2"/>
  <picture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4F5D-8038-431E-9D91-C3E46D7EA7B6}">
  <dimension ref="C6"/>
  <sheetViews>
    <sheetView showGridLines="0" showRowColHeaders="0" tabSelected="1" zoomScale="82" zoomScaleNormal="100" workbookViewId="0">
      <selection activeCell="V15" sqref="V15"/>
    </sheetView>
  </sheetViews>
  <sheetFormatPr defaultRowHeight="15"/>
  <sheetData>
    <row r="6" spans="3:3" ht="18">
      <c r="C6" s="27"/>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Combo chart</vt:lpstr>
      <vt:lpstr>WaterFall chart</vt:lpstr>
      <vt:lpstr>Pie chart</vt:lpstr>
      <vt:lpstr>Map Chart</vt:lpstr>
      <vt:lpstr>Top5 </vt:lpstr>
      <vt:lpstr>KPI's</vt:lpstr>
      <vt:lpstr>KPI YOY</vt:lpstr>
      <vt:lpstr>combo chart2</vt:lpstr>
      <vt:lpstr>Waterfall2</vt:lpstr>
      <vt:lpstr>pie chart2</vt:lpstr>
      <vt:lpstr>Map chart2</vt:lpstr>
      <vt:lpstr>Top5</vt:lpstr>
      <vt:lpstr>Sheet9</vt:lpstr>
      <vt:lpstr>KPI</vt:lpstr>
      <vt:lpstr>KPI YOY2</vt:lpstr>
      <vt:lpstr>Data</vt:lpstr>
      <vt:lpstr>layout</vt:lpstr>
      <vt:lpstr>Dashboard</vt:lpstr>
      <vt:lpstr>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SAMEER MAKRANI</cp:lastModifiedBy>
  <dcterms:created xsi:type="dcterms:W3CDTF">2015-06-05T18:17:20Z</dcterms:created>
  <dcterms:modified xsi:type="dcterms:W3CDTF">2026-10-01T10:45:25Z</dcterms:modified>
</cp:coreProperties>
</file>