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09fdbd93d202da/Desktop/Models/India Equity/"/>
    </mc:Choice>
  </mc:AlternateContent>
  <xr:revisionPtr revIDLastSave="249" documentId="8_{B80B70CE-18DC-442F-B2E4-E5DFFBA14FE0}" xr6:coauthVersionLast="47" xr6:coauthVersionMax="47" xr10:uidLastSave="{62C2EE4A-2868-4DCF-A881-54318AEBFA3E}"/>
  <bookViews>
    <workbookView xWindow="-98" yWindow="-98" windowWidth="21795" windowHeight="12975" xr2:uid="{F7D5BC3E-D8BF-4669-8E2A-96714F1DA5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E24" i="2"/>
  <c r="F24" i="2"/>
  <c r="F17" i="2"/>
  <c r="E17" i="2"/>
  <c r="F8" i="2"/>
  <c r="F10" i="2" s="1"/>
  <c r="E8" i="2"/>
  <c r="E10" i="2" s="1"/>
  <c r="J24" i="2"/>
  <c r="I24" i="2"/>
  <c r="H24" i="2"/>
  <c r="H17" i="2"/>
  <c r="I17" i="2"/>
  <c r="I8" i="2"/>
  <c r="I10" i="2" s="1"/>
  <c r="H8" i="2"/>
  <c r="H10" i="2" s="1"/>
  <c r="G24" i="2"/>
  <c r="G17" i="2"/>
  <c r="G8" i="2"/>
  <c r="G10" i="2" s="1"/>
  <c r="J17" i="2"/>
  <c r="J8" i="2"/>
  <c r="J10" i="2" s="1"/>
  <c r="K24" i="2"/>
  <c r="K17" i="2"/>
  <c r="K8" i="2"/>
  <c r="K10" i="2" s="1"/>
  <c r="K18" i="2" s="1"/>
  <c r="F18" i="2" l="1"/>
  <c r="F20" i="2" s="1"/>
  <c r="F22" i="2" s="1"/>
  <c r="F23" i="2" s="1"/>
  <c r="E18" i="2"/>
  <c r="E20" i="2" s="1"/>
  <c r="E22" i="2" s="1"/>
  <c r="E23" i="2" s="1"/>
  <c r="K20" i="2"/>
  <c r="K22" i="2" s="1"/>
  <c r="K23" i="2" s="1"/>
  <c r="H18" i="2"/>
  <c r="I18" i="2"/>
  <c r="G18" i="2"/>
  <c r="J18" i="2"/>
  <c r="H7" i="1"/>
  <c r="H5" i="1"/>
  <c r="H4" i="1"/>
  <c r="H6" i="1"/>
  <c r="J20" i="2" l="1"/>
  <c r="J22" i="2" s="1"/>
  <c r="J23" i="2" s="1"/>
  <c r="H20" i="2"/>
  <c r="H22" i="2" s="1"/>
  <c r="H23" i="2" s="1"/>
  <c r="G20" i="2"/>
  <c r="G22" i="2" s="1"/>
  <c r="G23" i="2" s="1"/>
  <c r="I20" i="2"/>
  <c r="I22" i="2" s="1"/>
  <c r="I23" i="2" s="1"/>
</calcChain>
</file>

<file path=xl/sharedStrings.xml><?xml version="1.0" encoding="utf-8"?>
<sst xmlns="http://schemas.openxmlformats.org/spreadsheetml/2006/main" count="38" uniqueCount="37">
  <si>
    <t>ADVENZYMES</t>
  </si>
  <si>
    <t>Advanced Enzyme Technologies</t>
  </si>
  <si>
    <t>Notes:</t>
  </si>
  <si>
    <t>Management:</t>
  </si>
  <si>
    <t>Price</t>
  </si>
  <si>
    <t>Shares</t>
  </si>
  <si>
    <t>EV</t>
  </si>
  <si>
    <t>Debt</t>
  </si>
  <si>
    <t>Cash</t>
  </si>
  <si>
    <t>Market Cap</t>
  </si>
  <si>
    <t>mns</t>
  </si>
  <si>
    <t>IS</t>
  </si>
  <si>
    <t>Q324</t>
  </si>
  <si>
    <t>Revenue</t>
  </si>
  <si>
    <t>Operating Revenue</t>
  </si>
  <si>
    <t>Other Income</t>
  </si>
  <si>
    <t>COMC</t>
  </si>
  <si>
    <t>Gross Profit</t>
  </si>
  <si>
    <t>Stock Purchases</t>
  </si>
  <si>
    <t>Inventories</t>
  </si>
  <si>
    <t>EBE</t>
  </si>
  <si>
    <t>FC</t>
  </si>
  <si>
    <t>D&amp;A</t>
  </si>
  <si>
    <t>Other Ex</t>
  </si>
  <si>
    <t>Operating costs</t>
  </si>
  <si>
    <t>OP</t>
  </si>
  <si>
    <t>Exceptional items</t>
  </si>
  <si>
    <t>TI</t>
  </si>
  <si>
    <t>Tax</t>
  </si>
  <si>
    <t>Net Income</t>
  </si>
  <si>
    <t>EPS</t>
  </si>
  <si>
    <t>Q223</t>
  </si>
  <si>
    <t>Q224</t>
  </si>
  <si>
    <t>Q323</t>
  </si>
  <si>
    <t>Q124</t>
  </si>
  <si>
    <t>Q423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</si>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</sst>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3" fontId="2" fillId="0" borderId="0" xfId="0" applyNumberFormat="1" applyFont="1"/>
    <xf numFmtId="4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DD61-E0BA-4358-9D7A-3B2BA38535E2}">
  <dimension ref="B2:H10"/>
  <sheetViews>
    <sheetView tabSelected="1" workbookViewId="0">
      <selection activeCell="H9" sqref="H9"/>
    </sheetView>
  </sheetViews>
  <sheetFormatPr defaultRowHeight="14.25" x14ac:dyDescent="0.45"/>
  <cols>
    <col min="7" max="7" width="11" bestFit="1" customWidth="1"/>
    <col min="8" max="8" width="11.3984375" customWidth="1"/>
  </cols>
  <sheetData>
    <row r="2" spans="2:8" x14ac:dyDescent="0.45">
      <c r="H2" s="4" t="s">
        <v>10</v>
      </c>
    </row>
    <row r="3" spans="2:8" x14ac:dyDescent="0.45">
      <c r="B3" t="s">
        <v>0</v>
      </c>
      <c r="G3" t="s">
        <v>4</v>
      </c>
      <c r="H3" s="2">
        <v>366.25</v>
      </c>
    </row>
    <row r="4" spans="2:8" x14ac:dyDescent="0.45">
      <c r="B4" t="s">
        <v>1</v>
      </c>
      <c r="G4" t="s">
        <v>5</v>
      </c>
      <c r="H4">
        <f>223.65/2</f>
        <v>111.825</v>
      </c>
    </row>
    <row r="5" spans="2:8" x14ac:dyDescent="0.45">
      <c r="G5" t="s">
        <v>9</v>
      </c>
      <c r="H5" s="3">
        <f>H3*H4</f>
        <v>40955.90625</v>
      </c>
    </row>
    <row r="6" spans="2:8" x14ac:dyDescent="0.45">
      <c r="G6" t="s">
        <v>7</v>
      </c>
      <c r="H6" s="5">
        <f>74.12+132.92/10</f>
        <v>87.412000000000006</v>
      </c>
    </row>
    <row r="7" spans="2:8" x14ac:dyDescent="0.45">
      <c r="G7" t="s">
        <v>8</v>
      </c>
      <c r="H7" s="5">
        <f>999.41+260.96</f>
        <v>1260.3699999999999</v>
      </c>
    </row>
    <row r="8" spans="2:8" x14ac:dyDescent="0.45">
      <c r="G8" t="s">
        <v>6</v>
      </c>
      <c r="H8" s="5">
        <f>H5+H6-H7</f>
        <v>39782.948249999994</v>
      </c>
    </row>
    <row r="10" spans="2:8" x14ac:dyDescent="0.45">
      <c r="B10" s="1" t="s">
        <v>2</v>
      </c>
      <c r="G10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EDE4-D3DD-4C71-89CE-51DDB1B8D27F}">
  <dimension ref="B1:K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4" sqref="F24"/>
    </sheetView>
  </sheetViews>
  <sheetFormatPr defaultColWidth="9.1328125" defaultRowHeight="14.25" x14ac:dyDescent="0.45"/>
  <cols>
    <col min="1" max="1" width="9.1328125" style="5"/>
    <col min="2" max="2" width="18.3984375" style="5" bestFit="1" customWidth="1"/>
    <col min="3" max="4" width="9.1328125" style="5"/>
    <col min="5" max="11" width="11" style="5" bestFit="1" customWidth="1"/>
    <col min="12" max="16384" width="9.1328125" style="5"/>
  </cols>
  <sheetData>
    <row r="1" spans="2:11" x14ac:dyDescent="0.45">
      <c r="E1" s="7">
        <v>44742</v>
      </c>
      <c r="F1" s="7">
        <v>44834</v>
      </c>
      <c r="G1" s="7">
        <v>44926</v>
      </c>
      <c r="H1" s="7">
        <v>45016</v>
      </c>
      <c r="I1" s="7">
        <v>45107</v>
      </c>
      <c r="J1" s="7">
        <v>45199</v>
      </c>
      <c r="K1" s="7">
        <v>45291</v>
      </c>
    </row>
    <row r="2" spans="2:11" x14ac:dyDescent="0.45">
      <c r="E2" s="10" t="s">
        <v>36</v>
      </c>
      <c r="F2" s="10" t="s">
        <v>31</v>
      </c>
      <c r="G2" s="10" t="s">
        <v>33</v>
      </c>
      <c r="H2" s="10" t="s">
        <v>35</v>
      </c>
      <c r="I2" s="10" t="s">
        <v>34</v>
      </c>
      <c r="J2" s="10" t="s">
        <v>32</v>
      </c>
      <c r="K2" s="10" t="s">
        <v>12</v>
      </c>
    </row>
    <row r="5" spans="2:11" x14ac:dyDescent="0.45">
      <c r="B5" s="6" t="s">
        <v>11</v>
      </c>
    </row>
    <row r="6" spans="2:11" x14ac:dyDescent="0.45">
      <c r="B6" s="5" t="s">
        <v>14</v>
      </c>
      <c r="E6" s="5">
        <v>1211.22</v>
      </c>
      <c r="F6" s="5">
        <v>1386.93</v>
      </c>
      <c r="G6" s="5">
        <v>1421.12</v>
      </c>
      <c r="H6" s="5">
        <v>1387.1</v>
      </c>
      <c r="I6" s="5">
        <v>1472.76</v>
      </c>
      <c r="J6" s="5">
        <v>1578.42</v>
      </c>
      <c r="K6" s="5">
        <v>1609.35</v>
      </c>
    </row>
    <row r="7" spans="2:11" x14ac:dyDescent="0.45">
      <c r="B7" s="5" t="s">
        <v>15</v>
      </c>
      <c r="E7" s="5">
        <v>19.940000000000001</v>
      </c>
      <c r="F7" s="5">
        <v>38.700000000000003</v>
      </c>
      <c r="G7" s="5">
        <v>85.15</v>
      </c>
      <c r="H7" s="5">
        <v>110.78</v>
      </c>
      <c r="I7" s="5">
        <v>66.739999999999995</v>
      </c>
      <c r="J7" s="5">
        <v>60.95</v>
      </c>
      <c r="K7" s="5">
        <v>143.96</v>
      </c>
    </row>
    <row r="8" spans="2:11" x14ac:dyDescent="0.45">
      <c r="B8" s="6" t="s">
        <v>13</v>
      </c>
      <c r="E8" s="6">
        <f t="shared" ref="E8:F8" si="0">E7+E6</f>
        <v>1231.1600000000001</v>
      </c>
      <c r="F8" s="6">
        <f t="shared" si="0"/>
        <v>1425.63</v>
      </c>
      <c r="G8" s="6">
        <f>G7+G6</f>
        <v>1506.27</v>
      </c>
      <c r="H8" s="6">
        <f>H7+H6</f>
        <v>1497.8799999999999</v>
      </c>
      <c r="I8" s="6">
        <f>I7+I6</f>
        <v>1539.5</v>
      </c>
      <c r="J8" s="6">
        <f>J7+J6</f>
        <v>1639.3700000000001</v>
      </c>
      <c r="K8" s="6">
        <f>K7+K6</f>
        <v>1753.31</v>
      </c>
    </row>
    <row r="9" spans="2:11" x14ac:dyDescent="0.45">
      <c r="B9" s="5" t="s">
        <v>16</v>
      </c>
      <c r="E9" s="5">
        <v>241.2</v>
      </c>
      <c r="F9" s="5">
        <v>354.4</v>
      </c>
      <c r="G9" s="5">
        <v>324.39</v>
      </c>
      <c r="H9" s="5">
        <v>355.13</v>
      </c>
      <c r="I9" s="5">
        <v>456.79</v>
      </c>
      <c r="J9" s="5">
        <v>298.69</v>
      </c>
      <c r="K9" s="5">
        <v>440.03</v>
      </c>
    </row>
    <row r="10" spans="2:11" x14ac:dyDescent="0.45">
      <c r="B10" s="5" t="s">
        <v>17</v>
      </c>
      <c r="E10" s="6">
        <f t="shared" ref="E10:F10" si="1">E8-E9</f>
        <v>989.96</v>
      </c>
      <c r="F10" s="6">
        <f t="shared" si="1"/>
        <v>1071.23</v>
      </c>
      <c r="G10" s="6">
        <f>G8-G9</f>
        <v>1181.8800000000001</v>
      </c>
      <c r="H10" s="6">
        <f>H8-H9</f>
        <v>1142.75</v>
      </c>
      <c r="I10" s="6">
        <f>I8-I9</f>
        <v>1082.71</v>
      </c>
      <c r="J10" s="6">
        <f>J8-J9</f>
        <v>1340.68</v>
      </c>
      <c r="K10" s="6">
        <f>K8-K9</f>
        <v>1313.28</v>
      </c>
    </row>
    <row r="11" spans="2:11" x14ac:dyDescent="0.45">
      <c r="B11" s="5" t="s">
        <v>18</v>
      </c>
      <c r="E11" s="5">
        <v>0</v>
      </c>
      <c r="F11" s="5">
        <v>0</v>
      </c>
      <c r="G11" s="5">
        <v>0.02</v>
      </c>
      <c r="H11" s="5">
        <v>0.15</v>
      </c>
      <c r="I11" s="5">
        <v>0</v>
      </c>
      <c r="J11" s="5">
        <v>0.2</v>
      </c>
      <c r="K11" s="5">
        <v>0</v>
      </c>
    </row>
    <row r="12" spans="2:11" x14ac:dyDescent="0.45">
      <c r="B12" s="5" t="s">
        <v>19</v>
      </c>
      <c r="E12" s="5">
        <v>30.54</v>
      </c>
      <c r="F12" s="5">
        <v>-18.59</v>
      </c>
      <c r="G12" s="5">
        <v>50.39</v>
      </c>
      <c r="H12" s="5">
        <v>-19.59</v>
      </c>
      <c r="I12" s="5">
        <v>-86.85</v>
      </c>
      <c r="J12" s="5">
        <v>71.150000000000006</v>
      </c>
      <c r="K12" s="5">
        <v>-89.39</v>
      </c>
    </row>
    <row r="13" spans="2:11" x14ac:dyDescent="0.45">
      <c r="B13" s="5" t="s">
        <v>20</v>
      </c>
      <c r="E13" s="5">
        <v>281.11</v>
      </c>
      <c r="F13" s="5">
        <v>276.99</v>
      </c>
      <c r="G13" s="5">
        <v>290.32</v>
      </c>
      <c r="H13" s="5">
        <v>299.62</v>
      </c>
      <c r="I13" s="5">
        <v>320.83</v>
      </c>
      <c r="J13" s="5">
        <v>316.82</v>
      </c>
      <c r="K13" s="5">
        <v>321.25</v>
      </c>
    </row>
    <row r="14" spans="2:11" x14ac:dyDescent="0.45">
      <c r="B14" s="5" t="s">
        <v>21</v>
      </c>
      <c r="E14" s="5">
        <v>5.84</v>
      </c>
      <c r="F14" s="5">
        <v>6.02</v>
      </c>
      <c r="G14" s="5">
        <v>6.23</v>
      </c>
      <c r="H14" s="5">
        <v>6.12</v>
      </c>
      <c r="I14" s="5">
        <v>6.49</v>
      </c>
      <c r="J14" s="5">
        <v>7.53</v>
      </c>
      <c r="K14" s="5">
        <v>6.76</v>
      </c>
    </row>
    <row r="15" spans="2:11" x14ac:dyDescent="0.45">
      <c r="B15" s="5" t="s">
        <v>22</v>
      </c>
      <c r="E15" s="5">
        <v>86.42</v>
      </c>
      <c r="F15" s="5">
        <v>88.09</v>
      </c>
      <c r="G15" s="5">
        <v>91.29</v>
      </c>
      <c r="H15" s="5">
        <v>84.49</v>
      </c>
      <c r="I15" s="5">
        <v>86.34</v>
      </c>
      <c r="J15" s="5">
        <v>87.27</v>
      </c>
      <c r="K15" s="5">
        <v>86.04</v>
      </c>
    </row>
    <row r="16" spans="2:11" x14ac:dyDescent="0.45">
      <c r="B16" s="5" t="s">
        <v>23</v>
      </c>
      <c r="E16" s="5">
        <v>349.08</v>
      </c>
      <c r="F16" s="5">
        <v>377.35</v>
      </c>
      <c r="G16" s="5">
        <v>339.1</v>
      </c>
      <c r="H16" s="5">
        <v>310.32</v>
      </c>
      <c r="I16" s="5">
        <v>341.84</v>
      </c>
      <c r="J16" s="5">
        <v>378.44</v>
      </c>
      <c r="K16" s="5">
        <v>399.85</v>
      </c>
    </row>
    <row r="17" spans="2:11" x14ac:dyDescent="0.45">
      <c r="B17" s="5" t="s">
        <v>24</v>
      </c>
      <c r="E17" s="6">
        <f t="shared" ref="E17:F17" si="2">E11+E12+E13+E14+E15+E16</f>
        <v>752.99</v>
      </c>
      <c r="F17" s="6">
        <f t="shared" si="2"/>
        <v>729.86</v>
      </c>
      <c r="G17" s="6">
        <f>G11+G12+G13+G14+G15+G16</f>
        <v>777.35000000000014</v>
      </c>
      <c r="H17" s="6">
        <f t="shared" ref="H17:I17" si="3">H11+H12+H13+H14+H15+H16</f>
        <v>681.11</v>
      </c>
      <c r="I17" s="6">
        <f t="shared" si="3"/>
        <v>668.65</v>
      </c>
      <c r="J17" s="6">
        <f>J11+J12+J13+J14+J15+J16</f>
        <v>861.41</v>
      </c>
      <c r="K17" s="6">
        <f>K11+K12+K13+K14+K15+K16</f>
        <v>724.51</v>
      </c>
    </row>
    <row r="18" spans="2:11" x14ac:dyDescent="0.45">
      <c r="B18" s="5" t="s">
        <v>25</v>
      </c>
      <c r="E18" s="6">
        <f t="shared" ref="E18:F18" si="4">E10-E17</f>
        <v>236.97000000000003</v>
      </c>
      <c r="F18" s="6">
        <f t="shared" si="4"/>
        <v>341.37</v>
      </c>
      <c r="G18" s="6">
        <f>G10-G17</f>
        <v>404.53</v>
      </c>
      <c r="H18" s="6">
        <f t="shared" ref="H18:I18" si="5">H10-H17</f>
        <v>461.64</v>
      </c>
      <c r="I18" s="6">
        <f t="shared" si="5"/>
        <v>414.06000000000006</v>
      </c>
      <c r="J18" s="6">
        <f>J10-J17</f>
        <v>479.2700000000001</v>
      </c>
      <c r="K18" s="6">
        <f>K10-K17</f>
        <v>588.77</v>
      </c>
    </row>
    <row r="19" spans="2:11" x14ac:dyDescent="0.45">
      <c r="B19" s="5" t="s">
        <v>26</v>
      </c>
      <c r="E19" s="5">
        <v>0</v>
      </c>
      <c r="F19" s="5">
        <v>0</v>
      </c>
      <c r="G19" s="5">
        <v>0</v>
      </c>
      <c r="H19" s="5">
        <v>40.619999999999997</v>
      </c>
      <c r="I19" s="5">
        <v>0</v>
      </c>
      <c r="J19" s="5">
        <v>0</v>
      </c>
      <c r="K19" s="5">
        <v>0</v>
      </c>
    </row>
    <row r="20" spans="2:11" x14ac:dyDescent="0.45">
      <c r="B20" s="5" t="s">
        <v>27</v>
      </c>
      <c r="E20" s="6">
        <f t="shared" ref="E20:F20" si="6">E18-E19</f>
        <v>236.97000000000003</v>
      </c>
      <c r="F20" s="6">
        <f t="shared" si="6"/>
        <v>341.37</v>
      </c>
      <c r="G20" s="6">
        <f>G18-G19</f>
        <v>404.53</v>
      </c>
      <c r="H20" s="6">
        <f>H18-H19</f>
        <v>421.02</v>
      </c>
      <c r="I20" s="6">
        <f t="shared" ref="I20:K20" si="7">I18-I19</f>
        <v>414.06000000000006</v>
      </c>
      <c r="J20" s="6">
        <f t="shared" si="7"/>
        <v>479.2700000000001</v>
      </c>
      <c r="K20" s="6">
        <f t="shared" si="7"/>
        <v>588.77</v>
      </c>
    </row>
    <row r="21" spans="2:11" x14ac:dyDescent="0.45">
      <c r="B21" s="5" t="s">
        <v>28</v>
      </c>
      <c r="E21" s="5">
        <v>61.16</v>
      </c>
      <c r="F21" s="5">
        <v>78.760000000000005</v>
      </c>
      <c r="G21" s="5">
        <v>125.43</v>
      </c>
      <c r="H21" s="5">
        <v>99.87</v>
      </c>
      <c r="I21" s="5">
        <v>120.27</v>
      </c>
      <c r="J21" s="5">
        <v>127.31</v>
      </c>
      <c r="K21" s="5">
        <v>163.75</v>
      </c>
    </row>
    <row r="22" spans="2:11" x14ac:dyDescent="0.45">
      <c r="B22" s="5" t="s">
        <v>29</v>
      </c>
      <c r="E22" s="8">
        <f t="shared" ref="E22:F22" si="8">E20-E21</f>
        <v>175.81000000000003</v>
      </c>
      <c r="F22" s="8">
        <f t="shared" si="8"/>
        <v>262.61</v>
      </c>
      <c r="G22" s="8">
        <f>G20-G21</f>
        <v>279.09999999999997</v>
      </c>
      <c r="H22" s="8">
        <f t="shared" ref="H22:I22" si="9">H20-H21</f>
        <v>321.14999999999998</v>
      </c>
      <c r="I22" s="8">
        <f t="shared" si="9"/>
        <v>293.79000000000008</v>
      </c>
      <c r="J22" s="8">
        <f>J20-J21</f>
        <v>351.96000000000009</v>
      </c>
      <c r="K22" s="8">
        <f>K20-K21</f>
        <v>425.02</v>
      </c>
    </row>
    <row r="23" spans="2:11" x14ac:dyDescent="0.45">
      <c r="B23" s="5" t="s">
        <v>30</v>
      </c>
      <c r="E23" s="9">
        <f t="shared" ref="E23:F23" si="10">E22/E24</f>
        <v>1.5724699253163992</v>
      </c>
      <c r="F23" s="9">
        <f t="shared" si="10"/>
        <v>2.3485065283491329</v>
      </c>
      <c r="G23" s="9">
        <f>G22/G24</f>
        <v>2.4959756751922733</v>
      </c>
      <c r="H23" s="9">
        <f t="shared" ref="H23:I23" si="11">H22/H24</f>
        <v>2.8720264711142907</v>
      </c>
      <c r="I23" s="9">
        <f t="shared" si="11"/>
        <v>2.6272300469483576</v>
      </c>
      <c r="J23" s="9">
        <f>J22/J24</f>
        <v>3.1474178403755877</v>
      </c>
      <c r="K23" s="9">
        <f>K22/K24</f>
        <v>3.8007601162530738</v>
      </c>
    </row>
    <row r="24" spans="2:11" x14ac:dyDescent="0.45">
      <c r="B24" s="5" t="s">
        <v>5</v>
      </c>
      <c r="E24" s="5">
        <f>223.61/2</f>
        <v>111.80500000000001</v>
      </c>
      <c r="F24" s="5">
        <f t="shared" ref="F24" si="12">223.64/2</f>
        <v>111.82</v>
      </c>
      <c r="G24" s="5">
        <f>223.64/2</f>
        <v>111.82</v>
      </c>
      <c r="H24" s="5">
        <f t="shared" ref="H24" si="13">223.64/2</f>
        <v>111.82</v>
      </c>
      <c r="I24" s="5">
        <f>223.65/2</f>
        <v>111.825</v>
      </c>
      <c r="J24" s="5">
        <f>223.65/2</f>
        <v>111.825</v>
      </c>
      <c r="K24" s="5">
        <f>223.65/2</f>
        <v>111.825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Rangwala</dc:creator>
  <cp:lastModifiedBy>Sameer Rangwala</cp:lastModifiedBy>
  <dcterms:created xsi:type="dcterms:W3CDTF">2024-04-21T16:46:15Z</dcterms:created>
  <dcterms:modified xsi:type="dcterms:W3CDTF">2024-06-14T11:26:08Z</dcterms:modified>
</cp:coreProperties>
</file>