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OneDrive\Documents\rahul\courses\OnlineBsc-BA-course\"/>
    </mc:Choice>
  </mc:AlternateContent>
  <bookViews>
    <workbookView xWindow="0" yWindow="0" windowWidth="19200" windowHeight="7310" activeTab="5"/>
  </bookViews>
  <sheets>
    <sheet name="Two -outputs" sheetId="1" r:id="rId1"/>
    <sheet name="LP5" sheetId="5" r:id="rId2"/>
    <sheet name="LP3" sheetId="2" r:id="rId3"/>
    <sheet name="LP4" sheetId="3" r:id="rId4"/>
    <sheet name="Sensitivity Report 1" sheetId="6" r:id="rId5"/>
    <sheet name="LP1" sheetId="4" r:id="rId6"/>
    <sheet name="Sensitivity Report 2" sheetId="8" r:id="rId7"/>
    <sheet name="LP2" sheetId="7" r:id="rId8"/>
  </sheets>
  <externalReferences>
    <externalReference r:id="rId9"/>
  </externalReferences>
  <definedNames>
    <definedName name="solver_adj" localSheetId="5" hidden="1">'LP1'!$I$4:$K$4</definedName>
    <definedName name="solver_adj" localSheetId="7" hidden="1">'LP2'!$I$4:$K$4</definedName>
    <definedName name="solver_adj" localSheetId="2" hidden="1">'LP3'!$I$4:$K$4</definedName>
    <definedName name="solver_adj" localSheetId="3" hidden="1">'LP4'!$I$4:$K$4</definedName>
    <definedName name="solver_adj" localSheetId="1" hidden="1">'LP5'!$I$4:$K$4</definedName>
    <definedName name="solver_cvg" localSheetId="5" hidden="1">0.0001</definedName>
    <definedName name="solver_cvg" localSheetId="7" hidden="1">0.0001</definedName>
    <definedName name="solver_cvg" localSheetId="2" hidden="1">0.0001</definedName>
    <definedName name="solver_cvg" localSheetId="3" hidden="1">0.0001</definedName>
    <definedName name="solver_cvg" localSheetId="1" hidden="1">0.0001</definedName>
    <definedName name="solver_drv" localSheetId="5" hidden="1">1</definedName>
    <definedName name="solver_drv" localSheetId="7" hidden="1">1</definedName>
    <definedName name="solver_drv" localSheetId="2" hidden="1">1</definedName>
    <definedName name="solver_drv" localSheetId="3" hidden="1">1</definedName>
    <definedName name="solver_drv" localSheetId="1" hidden="1">1</definedName>
    <definedName name="solver_eng" localSheetId="5" hidden="1">2</definedName>
    <definedName name="solver_eng" localSheetId="7" hidden="1">2</definedName>
    <definedName name="solver_eng" localSheetId="2" hidden="1">2</definedName>
    <definedName name="solver_eng" localSheetId="3" hidden="1">2</definedName>
    <definedName name="solver_eng" localSheetId="1" hidden="1">2</definedName>
    <definedName name="solver_est" localSheetId="5" hidden="1">1</definedName>
    <definedName name="solver_est" localSheetId="7" hidden="1">1</definedName>
    <definedName name="solver_est" localSheetId="2" hidden="1">1</definedName>
    <definedName name="solver_est" localSheetId="3" hidden="1">1</definedName>
    <definedName name="solver_est" localSheetId="1" hidden="1">1</definedName>
    <definedName name="solver_itr" localSheetId="5" hidden="1">2147483647</definedName>
    <definedName name="solver_itr" localSheetId="7" hidden="1">2147483647</definedName>
    <definedName name="solver_itr" localSheetId="2" hidden="1">2147483647</definedName>
    <definedName name="solver_itr" localSheetId="3" hidden="1">2147483647</definedName>
    <definedName name="solver_itr" localSheetId="1" hidden="1">2147483647</definedName>
    <definedName name="solver_lhs1" localSheetId="5" hidden="1">'LP1'!$L$11:$L$15</definedName>
    <definedName name="solver_lhs1" localSheetId="7" hidden="1">'LP2'!$L$11:$L$15</definedName>
    <definedName name="solver_lhs1" localSheetId="2" hidden="1">'LP3'!$L$11:$L$15</definedName>
    <definedName name="solver_lhs1" localSheetId="3" hidden="1">'LP4'!$L$11:$L$15</definedName>
    <definedName name="solver_lhs1" localSheetId="1" hidden="1">'LP5'!$L$11:$L$15</definedName>
    <definedName name="solver_lhs2" localSheetId="5" hidden="1">'LP1'!$L$9</definedName>
    <definedName name="solver_lhs2" localSheetId="7" hidden="1">'LP2'!$L$9</definedName>
    <definedName name="solver_lhs2" localSheetId="2" hidden="1">'LP3'!$L$9</definedName>
    <definedName name="solver_lhs2" localSheetId="3" hidden="1">'LP4'!$L$9</definedName>
    <definedName name="solver_lhs2" localSheetId="1" hidden="1">'LP5'!$L$9</definedName>
    <definedName name="solver_mip" localSheetId="5" hidden="1">2147483647</definedName>
    <definedName name="solver_mip" localSheetId="7" hidden="1">2147483647</definedName>
    <definedName name="solver_mip" localSheetId="2" hidden="1">2147483647</definedName>
    <definedName name="solver_mip" localSheetId="3" hidden="1">2147483647</definedName>
    <definedName name="solver_mip" localSheetId="1" hidden="1">2147483647</definedName>
    <definedName name="solver_mni" localSheetId="5" hidden="1">30</definedName>
    <definedName name="solver_mni" localSheetId="7" hidden="1">30</definedName>
    <definedName name="solver_mni" localSheetId="2" hidden="1">30</definedName>
    <definedName name="solver_mni" localSheetId="3" hidden="1">30</definedName>
    <definedName name="solver_mni" localSheetId="1" hidden="1">30</definedName>
    <definedName name="solver_mrt" localSheetId="5" hidden="1">0.075</definedName>
    <definedName name="solver_mrt" localSheetId="7" hidden="1">0.075</definedName>
    <definedName name="solver_mrt" localSheetId="2" hidden="1">0.075</definedName>
    <definedName name="solver_mrt" localSheetId="3" hidden="1">0.075</definedName>
    <definedName name="solver_mrt" localSheetId="1" hidden="1">0.075</definedName>
    <definedName name="solver_msl" localSheetId="5" hidden="1">2</definedName>
    <definedName name="solver_msl" localSheetId="7" hidden="1">2</definedName>
    <definedName name="solver_msl" localSheetId="2" hidden="1">2</definedName>
    <definedName name="solver_msl" localSheetId="3" hidden="1">2</definedName>
    <definedName name="solver_msl" localSheetId="1" hidden="1">2</definedName>
    <definedName name="solver_neg" localSheetId="5" hidden="1">1</definedName>
    <definedName name="solver_neg" localSheetId="7" hidden="1">1</definedName>
    <definedName name="solver_neg" localSheetId="2" hidden="1">1</definedName>
    <definedName name="solver_neg" localSheetId="3" hidden="1">1</definedName>
    <definedName name="solver_neg" localSheetId="1" hidden="1">1</definedName>
    <definedName name="solver_nod" localSheetId="5" hidden="1">2147483647</definedName>
    <definedName name="solver_nod" localSheetId="7" hidden="1">2147483647</definedName>
    <definedName name="solver_nod" localSheetId="2" hidden="1">2147483647</definedName>
    <definedName name="solver_nod" localSheetId="3" hidden="1">2147483647</definedName>
    <definedName name="solver_nod" localSheetId="1" hidden="1">2147483647</definedName>
    <definedName name="solver_num" localSheetId="5" hidden="1">2</definedName>
    <definedName name="solver_num" localSheetId="7" hidden="1">2</definedName>
    <definedName name="solver_num" localSheetId="2" hidden="1">2</definedName>
    <definedName name="solver_num" localSheetId="3" hidden="1">2</definedName>
    <definedName name="solver_num" localSheetId="1" hidden="1">2</definedName>
    <definedName name="solver_nwt" localSheetId="5" hidden="1">1</definedName>
    <definedName name="solver_nwt" localSheetId="7" hidden="1">1</definedName>
    <definedName name="solver_nwt" localSheetId="2" hidden="1">1</definedName>
    <definedName name="solver_nwt" localSheetId="3" hidden="1">1</definedName>
    <definedName name="solver_nwt" localSheetId="1" hidden="1">1</definedName>
    <definedName name="solver_opt" localSheetId="5" hidden="1">'LP1'!$L$6</definedName>
    <definedName name="solver_opt" localSheetId="7" hidden="1">'LP2'!$L$6</definedName>
    <definedName name="solver_opt" localSheetId="2" hidden="1">'LP3'!$L$6</definedName>
    <definedName name="solver_opt" localSheetId="3" hidden="1">'LP4'!$L$6</definedName>
    <definedName name="solver_opt" localSheetId="1" hidden="1">'LP5'!$L$6</definedName>
    <definedName name="solver_pre" localSheetId="5" hidden="1">0.000001</definedName>
    <definedName name="solver_pre" localSheetId="7" hidden="1">0.000001</definedName>
    <definedName name="solver_pre" localSheetId="2" hidden="1">0.000001</definedName>
    <definedName name="solver_pre" localSheetId="3" hidden="1">0.000001</definedName>
    <definedName name="solver_pre" localSheetId="1" hidden="1">0.000001</definedName>
    <definedName name="solver_rbv" localSheetId="5" hidden="1">1</definedName>
    <definedName name="solver_rbv" localSheetId="7" hidden="1">1</definedName>
    <definedName name="solver_rbv" localSheetId="2" hidden="1">1</definedName>
    <definedName name="solver_rbv" localSheetId="3" hidden="1">1</definedName>
    <definedName name="solver_rbv" localSheetId="1" hidden="1">1</definedName>
    <definedName name="solver_rel1" localSheetId="5" hidden="1">1</definedName>
    <definedName name="solver_rel1" localSheetId="7" hidden="1">1</definedName>
    <definedName name="solver_rel1" localSheetId="2" hidden="1">1</definedName>
    <definedName name="solver_rel1" localSheetId="3" hidden="1">1</definedName>
    <definedName name="solver_rel1" localSheetId="1" hidden="1">1</definedName>
    <definedName name="solver_rel2" localSheetId="5" hidden="1">2</definedName>
    <definedName name="solver_rel2" localSheetId="7" hidden="1">2</definedName>
    <definedName name="solver_rel2" localSheetId="2" hidden="1">2</definedName>
    <definedName name="solver_rel2" localSheetId="3" hidden="1">2</definedName>
    <definedName name="solver_rel2" localSheetId="1" hidden="1">2</definedName>
    <definedName name="solver_rhs1" localSheetId="5" hidden="1">'LP1'!$N$11:$N$15</definedName>
    <definedName name="solver_rhs1" localSheetId="7" hidden="1">'LP2'!$N$11:$N$15</definedName>
    <definedName name="solver_rhs1" localSheetId="2" hidden="1">'LP3'!$N$11:$N$15</definedName>
    <definedName name="solver_rhs1" localSheetId="3" hidden="1">'LP4'!$N$11:$N$15</definedName>
    <definedName name="solver_rhs1" localSheetId="1" hidden="1">'LP5'!$N$11:$N$15</definedName>
    <definedName name="solver_rhs2" localSheetId="5" hidden="1">'LP1'!$N$9</definedName>
    <definedName name="solver_rhs2" localSheetId="7" hidden="1">'LP2'!$N$9</definedName>
    <definedName name="solver_rhs2" localSheetId="2" hidden="1">'LP3'!$N$9</definedName>
    <definedName name="solver_rhs2" localSheetId="3" hidden="1">'LP4'!$N$9</definedName>
    <definedName name="solver_rhs2" localSheetId="1" hidden="1">'LP5'!$N$9</definedName>
    <definedName name="solver_rlx" localSheetId="5" hidden="1">2</definedName>
    <definedName name="solver_rlx" localSheetId="7" hidden="1">2</definedName>
    <definedName name="solver_rlx" localSheetId="2" hidden="1">2</definedName>
    <definedName name="solver_rlx" localSheetId="3" hidden="1">2</definedName>
    <definedName name="solver_rlx" localSheetId="1" hidden="1">2</definedName>
    <definedName name="solver_rsd" localSheetId="5" hidden="1">0</definedName>
    <definedName name="solver_rsd" localSheetId="7" hidden="1">0</definedName>
    <definedName name="solver_rsd" localSheetId="2" hidden="1">0</definedName>
    <definedName name="solver_rsd" localSheetId="3" hidden="1">0</definedName>
    <definedName name="solver_rsd" localSheetId="1" hidden="1">0</definedName>
    <definedName name="solver_scl" localSheetId="5" hidden="1">1</definedName>
    <definedName name="solver_scl" localSheetId="7" hidden="1">1</definedName>
    <definedName name="solver_scl" localSheetId="2" hidden="1">1</definedName>
    <definedName name="solver_scl" localSheetId="3" hidden="1">1</definedName>
    <definedName name="solver_scl" localSheetId="1" hidden="1">1</definedName>
    <definedName name="solver_sho" localSheetId="5" hidden="1">2</definedName>
    <definedName name="solver_sho" localSheetId="7" hidden="1">2</definedName>
    <definedName name="solver_sho" localSheetId="2" hidden="1">2</definedName>
    <definedName name="solver_sho" localSheetId="3" hidden="1">2</definedName>
    <definedName name="solver_sho" localSheetId="1" hidden="1">2</definedName>
    <definedName name="solver_ssz" localSheetId="5" hidden="1">100</definedName>
    <definedName name="solver_ssz" localSheetId="7" hidden="1">100</definedName>
    <definedName name="solver_ssz" localSheetId="2" hidden="1">100</definedName>
    <definedName name="solver_ssz" localSheetId="3" hidden="1">100</definedName>
    <definedName name="solver_ssz" localSheetId="1" hidden="1">100</definedName>
    <definedName name="solver_tim" localSheetId="5" hidden="1">2147483647</definedName>
    <definedName name="solver_tim" localSheetId="7" hidden="1">2147483647</definedName>
    <definedName name="solver_tim" localSheetId="2" hidden="1">2147483647</definedName>
    <definedName name="solver_tim" localSheetId="3" hidden="1">2147483647</definedName>
    <definedName name="solver_tim" localSheetId="1" hidden="1">2147483647</definedName>
    <definedName name="solver_tol" localSheetId="5" hidden="1">0.01</definedName>
    <definedName name="solver_tol" localSheetId="7" hidden="1">0.01</definedName>
    <definedName name="solver_tol" localSheetId="2" hidden="1">0.01</definedName>
    <definedName name="solver_tol" localSheetId="3" hidden="1">0.01</definedName>
    <definedName name="solver_tol" localSheetId="1" hidden="1">0.01</definedName>
    <definedName name="solver_typ" localSheetId="5" hidden="1">1</definedName>
    <definedName name="solver_typ" localSheetId="7" hidden="1">1</definedName>
    <definedName name="solver_typ" localSheetId="2" hidden="1">1</definedName>
    <definedName name="solver_typ" localSheetId="3" hidden="1">1</definedName>
    <definedName name="solver_typ" localSheetId="1" hidden="1">1</definedName>
    <definedName name="solver_val" localSheetId="5" hidden="1">0</definedName>
    <definedName name="solver_val" localSheetId="7" hidden="1">0</definedName>
    <definedName name="solver_val" localSheetId="2" hidden="1">0</definedName>
    <definedName name="solver_val" localSheetId="3" hidden="1">0</definedName>
    <definedName name="solver_val" localSheetId="1" hidden="1">0</definedName>
    <definedName name="solver_ver" localSheetId="5" hidden="1">3</definedName>
    <definedName name="solver_ver" localSheetId="7" hidden="1">3</definedName>
    <definedName name="solver_ver" localSheetId="2" hidden="1">3</definedName>
    <definedName name="solver_ver" localSheetId="3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8" l="1"/>
  <c r="J18" i="8"/>
  <c r="L9" i="7"/>
  <c r="N15" i="7"/>
  <c r="N14" i="7"/>
  <c r="N13" i="7"/>
  <c r="N12" i="7"/>
  <c r="N11" i="7"/>
  <c r="L11" i="7"/>
  <c r="D8" i="7"/>
  <c r="C8" i="7"/>
  <c r="C14" i="7" s="1"/>
  <c r="B8" i="7"/>
  <c r="D7" i="7"/>
  <c r="L14" i="7" s="1"/>
  <c r="C7" i="7"/>
  <c r="B7" i="7"/>
  <c r="D6" i="7"/>
  <c r="D13" i="7" s="1"/>
  <c r="C6" i="7"/>
  <c r="B6" i="7"/>
  <c r="D5" i="7"/>
  <c r="C5" i="7"/>
  <c r="L12" i="7" s="1"/>
  <c r="B5" i="7"/>
  <c r="D4" i="7"/>
  <c r="C4" i="7"/>
  <c r="B4" i="7"/>
  <c r="D3" i="7"/>
  <c r="C3" i="7"/>
  <c r="B3" i="7"/>
  <c r="L15" i="7" l="1"/>
  <c r="D14" i="7"/>
  <c r="D15" i="7" s="1"/>
  <c r="D17" i="7" s="1"/>
  <c r="L13" i="7"/>
  <c r="C13" i="7"/>
  <c r="C15" i="7" s="1"/>
  <c r="C17" i="7" s="1"/>
  <c r="L6" i="7"/>
  <c r="K20" i="6"/>
  <c r="K19" i="6"/>
  <c r="N15" i="5" l="1"/>
  <c r="N14" i="5"/>
  <c r="N13" i="5"/>
  <c r="N12" i="5"/>
  <c r="N11" i="5"/>
  <c r="L9" i="5"/>
  <c r="D8" i="5"/>
  <c r="C8" i="5"/>
  <c r="L15" i="5" s="1"/>
  <c r="B8" i="5"/>
  <c r="D7" i="5"/>
  <c r="C7" i="5"/>
  <c r="B7" i="5"/>
  <c r="D6" i="5"/>
  <c r="C6" i="5"/>
  <c r="L13" i="5" s="1"/>
  <c r="B6" i="5"/>
  <c r="D5" i="5"/>
  <c r="C5" i="5"/>
  <c r="B5" i="5"/>
  <c r="D4" i="5"/>
  <c r="C4" i="5"/>
  <c r="B4" i="5"/>
  <c r="D3" i="5"/>
  <c r="C3" i="5"/>
  <c r="B3" i="5"/>
  <c r="N15" i="4"/>
  <c r="N14" i="4"/>
  <c r="N13" i="4"/>
  <c r="N12" i="4"/>
  <c r="N11" i="4"/>
  <c r="L9" i="4"/>
  <c r="D8" i="4"/>
  <c r="D12" i="4" s="1"/>
  <c r="C8" i="4"/>
  <c r="C12" i="4" s="1"/>
  <c r="B8" i="4"/>
  <c r="D7" i="4"/>
  <c r="D11" i="4" s="1"/>
  <c r="D13" i="4" s="1"/>
  <c r="D15" i="4" s="1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L9" i="3"/>
  <c r="N15" i="3"/>
  <c r="N14" i="3"/>
  <c r="N13" i="3"/>
  <c r="N12" i="3"/>
  <c r="N11" i="3"/>
  <c r="D8" i="3"/>
  <c r="C8" i="3"/>
  <c r="B8" i="3"/>
  <c r="D7" i="3"/>
  <c r="C7" i="3"/>
  <c r="B7" i="3"/>
  <c r="D6" i="3"/>
  <c r="C6" i="3"/>
  <c r="B6" i="3"/>
  <c r="D5" i="3"/>
  <c r="C5" i="3"/>
  <c r="L12" i="3" s="1"/>
  <c r="B5" i="3"/>
  <c r="D4" i="3"/>
  <c r="C4" i="3"/>
  <c r="L11" i="3" s="1"/>
  <c r="B4" i="3"/>
  <c r="D3" i="3"/>
  <c r="C3" i="3"/>
  <c r="B3" i="3"/>
  <c r="N12" i="2"/>
  <c r="N13" i="2"/>
  <c r="N14" i="2"/>
  <c r="N15" i="2"/>
  <c r="N11" i="2"/>
  <c r="L9" i="2"/>
  <c r="D8" i="2"/>
  <c r="C8" i="2"/>
  <c r="L15" i="2" s="1"/>
  <c r="B8" i="2"/>
  <c r="D7" i="2"/>
  <c r="C7" i="2"/>
  <c r="B7" i="2"/>
  <c r="D6" i="2"/>
  <c r="C6" i="2"/>
  <c r="L13" i="2" s="1"/>
  <c r="B6" i="2"/>
  <c r="D5" i="2"/>
  <c r="C5" i="2"/>
  <c r="L12" i="2" s="1"/>
  <c r="B5" i="2"/>
  <c r="D4" i="2"/>
  <c r="C4" i="2"/>
  <c r="B4" i="2"/>
  <c r="D3" i="2"/>
  <c r="C3" i="2"/>
  <c r="B3" i="2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L15" i="3" l="1"/>
  <c r="L12" i="5"/>
  <c r="L14" i="4"/>
  <c r="C11" i="4"/>
  <c r="C13" i="4" s="1"/>
  <c r="C15" i="4" s="1"/>
  <c r="L6" i="2"/>
  <c r="L14" i="3"/>
  <c r="L11" i="4"/>
  <c r="L11" i="2"/>
  <c r="L6" i="3"/>
  <c r="L14" i="2"/>
  <c r="L13" i="3"/>
  <c r="L13" i="4"/>
  <c r="L6" i="5"/>
  <c r="L12" i="4"/>
  <c r="L15" i="4"/>
  <c r="L14" i="5"/>
  <c r="L6" i="4"/>
  <c r="L11" i="5"/>
</calcChain>
</file>

<file path=xl/sharedStrings.xml><?xml version="1.0" encoding="utf-8"?>
<sst xmlns="http://schemas.openxmlformats.org/spreadsheetml/2006/main" count="157" uniqueCount="43">
  <si>
    <t>Input:</t>
  </si>
  <si>
    <t>Marketing budget (NIR)</t>
  </si>
  <si>
    <t>e</t>
  </si>
  <si>
    <t>input wt</t>
  </si>
  <si>
    <t>Op2 wt</t>
  </si>
  <si>
    <t>op1 wt</t>
  </si>
  <si>
    <t>Objective function</t>
  </si>
  <si>
    <t>Max</t>
  </si>
  <si>
    <t>constraints</t>
  </si>
  <si>
    <t xml:space="preserve"> = </t>
  </si>
  <si>
    <t xml:space="preserve">&lt;= </t>
  </si>
  <si>
    <t>&lt;=</t>
  </si>
  <si>
    <t>Microsoft Excel 15.0 Sensitivity Report</t>
  </si>
  <si>
    <t>Worksheet: [DEA-two-op-LP.xlsx]LP1</t>
  </si>
  <si>
    <t>Report Created: 20-01-2022 16:35:37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</si>
  <si>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</si>
  <si>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</si>
  <si>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</si>
  <si>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</si>
  <si>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</si>
  <si>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</si>
  <si>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</si>
  <si>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</si>
  <si>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</si>
  <si>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</si>
  <si>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</si>
  <si>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</si>
  <si>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</si>
  <si>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</si>
  <si>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</si>
  <si>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</si>
  <si>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</si>
  <si>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$I$4</t>
  </si>
  <si>
    <t>$J$4</t>
  </si>
  <si>
    <t>$K$4</t>
  </si>
  <si>
    <t>$L$11</t>
  </si>
  <si>
    <t>$L$12</t>
  </si>
  <si>
    <t>$L$13</t>
  </si>
  <si>
    <t>$L$14</t>
  </si>
  <si>
    <t>$L$15</t>
  </si>
  <si>
    <t>$L$9</t>
  </si>
  <si>
    <t>Worksheet: [DEA-two-op-LP.xlsx]Sheet1</t>
  </si>
  <si>
    <t>Report Created: 21-01-2022 16:42:57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</si>
</sst>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Output</a:t>
            </a:r>
            <a:r>
              <a:rPr lang="en-IN" baseline="0"/>
              <a:t> mapping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95629136176218"/>
          <c:y val="0.15092568918041696"/>
          <c:w val="0.81418693310026646"/>
          <c:h val="0.677362187947168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'[1]Two-outputs'!$D$3</c:f>
              <c:strCache>
                <c:ptCount val="1"/>
                <c:pt idx="0">
                  <c:v>No of leads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'[1]Two-outputs'!$C$4:$C$8</c:f>
              <c:numCache>
                <c:formatCode>General</c:formatCode>
                <c:ptCount val="5"/>
                <c:pt idx="0">
                  <c:v>1110000</c:v>
                </c:pt>
                <c:pt idx="1">
                  <c:v>1750000</c:v>
                </c:pt>
                <c:pt idx="2">
                  <c:v>3450000</c:v>
                </c:pt>
                <c:pt idx="3">
                  <c:v>1224000</c:v>
                </c:pt>
                <c:pt idx="4">
                  <c:v>2400000</c:v>
                </c:pt>
              </c:numCache>
            </c:numRef>
          </c:xVal>
          <c:yVal>
            <c:numRef>
              <c:f>'[1]Two-outputs'!$D$4:$D$8</c:f>
              <c:numCache>
                <c:formatCode>General</c:formatCode>
                <c:ptCount val="5"/>
                <c:pt idx="0">
                  <c:v>15</c:v>
                </c:pt>
                <c:pt idx="1">
                  <c:v>10</c:v>
                </c:pt>
                <c:pt idx="2">
                  <c:v>12</c:v>
                </c:pt>
                <c:pt idx="3">
                  <c:v>23</c:v>
                </c:pt>
                <c:pt idx="4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62288"/>
        <c:axId val="184565008"/>
      </c:scatterChart>
      <c:valAx>
        <c:axId val="18456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65008"/>
        <c:crosses val="autoZero"/>
        <c:crossBetween val="midCat"/>
      </c:valAx>
      <c:valAx>
        <c:axId val="1845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# of leads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6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403224</xdr:colOff>
      <xdr:row>5</xdr:row>
      <xdr:rowOff>104774</xdr:rowOff>
    </xdr:from>
    <xdr:to>
      <xdr:col>14</xdr:col>
      <xdr:colOff>38100</xdr:colOff>
      <xdr:row>22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8</xdr:row>
      <xdr:rowOff>177800</xdr:rowOff>
    </xdr:from>
    <xdr:to>
      <xdr:col>8</xdr:col>
      <xdr:colOff>450850</xdr:colOff>
      <xdr:row>9</xdr:row>
      <xdr:rowOff>6350</xdr:rowOff>
    </xdr:to>
    <xdr:cxnSp macro="">
      <xdr:nvCxnSpPr>
        <xdr:cNvPr id="4" name="Straight Connector 3"/>
        <xdr:cNvCxnSpPr/>
      </xdr:nvCxnSpPr>
      <xdr:spPr>
        <a:xfrm flipH="1" flipV="1">
          <a:off x="4318000" y="1651000"/>
          <a:ext cx="1270000" cy="1270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450850</xdr:colOff>
      <xdr:row>9</xdr:row>
      <xdr:rowOff>12700</xdr:rowOff>
    </xdr:from>
    <xdr:to>
      <xdr:col>10</xdr:col>
      <xdr:colOff>450850</xdr:colOff>
      <xdr:row>10</xdr:row>
      <xdr:rowOff>82550</xdr:rowOff>
    </xdr:to>
    <xdr:cxnSp macro="">
      <xdr:nvCxnSpPr>
        <xdr:cNvPr id="6" name="Straight Connector 5"/>
        <xdr:cNvCxnSpPr/>
      </xdr:nvCxnSpPr>
      <xdr:spPr>
        <a:xfrm>
          <a:off x="5588000" y="1670050"/>
          <a:ext cx="1219200" cy="25400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10</xdr:row>
      <xdr:rowOff>76200</xdr:rowOff>
    </xdr:from>
    <xdr:to>
      <xdr:col>12</xdr:col>
      <xdr:colOff>349250</xdr:colOff>
      <xdr:row>14</xdr:row>
      <xdr:rowOff>19050</xdr:rowOff>
    </xdr:to>
    <xdr:cxnSp macro="">
      <xdr:nvCxnSpPr>
        <xdr:cNvPr id="8" name="Straight Connector 7"/>
        <xdr:cNvCxnSpPr/>
      </xdr:nvCxnSpPr>
      <xdr:spPr>
        <a:xfrm>
          <a:off x="6813550" y="1917700"/>
          <a:ext cx="1111250" cy="6794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336550</xdr:colOff>
      <xdr:row>14</xdr:row>
      <xdr:rowOff>19050</xdr:rowOff>
    </xdr:from>
    <xdr:to>
      <xdr:col>12</xdr:col>
      <xdr:colOff>342900</xdr:colOff>
      <xdr:row>19</xdr:row>
      <xdr:rowOff>107950</xdr:rowOff>
    </xdr:to>
    <xdr:cxnSp macro="">
      <xdr:nvCxnSpPr>
        <xdr:cNvPr id="10" name="Straight Connector 9"/>
        <xdr:cNvCxnSpPr/>
      </xdr:nvCxnSpPr>
      <xdr:spPr>
        <a:xfrm>
          <a:off x="7912100" y="2597150"/>
          <a:ext cx="6350" cy="10096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8</xdr:row>
      <xdr:rowOff>107950</xdr:rowOff>
    </xdr:from>
    <xdr:to>
      <xdr:col>9</xdr:col>
      <xdr:colOff>431800</xdr:colOff>
      <xdr:row>19</xdr:row>
      <xdr:rowOff>107950</xdr:rowOff>
    </xdr:to>
    <xdr:cxnSp macro="">
      <xdr:nvCxnSpPr>
        <xdr:cNvPr id="12" name="Straight Connector 11"/>
        <xdr:cNvCxnSpPr/>
      </xdr:nvCxnSpPr>
      <xdr:spPr>
        <a:xfrm flipV="1">
          <a:off x="4318000" y="1581150"/>
          <a:ext cx="1860550" cy="2025650"/>
        </a:xfrm>
        <a:prstGeom prst="line">
          <a:avLst/>
        </a:prstGeom>
        <a:ln w="9525"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11</xdr:row>
      <xdr:rowOff>38100</xdr:rowOff>
    </xdr:from>
    <xdr:to>
      <xdr:col>12</xdr:col>
      <xdr:colOff>31750</xdr:colOff>
      <xdr:row>19</xdr:row>
      <xdr:rowOff>107950</xdr:rowOff>
    </xdr:to>
    <xdr:cxnSp macro="">
      <xdr:nvCxnSpPr>
        <xdr:cNvPr id="14" name="Straight Connector 13"/>
        <xdr:cNvCxnSpPr/>
      </xdr:nvCxnSpPr>
      <xdr:spPr>
        <a:xfrm flipV="1">
          <a:off x="4318000" y="2063750"/>
          <a:ext cx="3289300" cy="1543050"/>
        </a:xfrm>
        <a:prstGeom prst="line">
          <a:avLst/>
        </a:prstGeom>
        <a:ln w="9525"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311150</xdr:colOff>
      <xdr:row>7</xdr:row>
      <xdr:rowOff>76200</xdr:rowOff>
    </xdr:from>
    <xdr:ext cx="256160" cy="264560"/>
    <xdr:sp macro="" textlink="">
      <xdr:nvSpPr>
        <xdr:cNvPr id="15" name="TextBox 14"/>
        <xdr:cNvSpPr txBox="1"/>
      </xdr:nvSpPr>
      <xdr:spPr>
        <a:xfrm>
          <a:off x="5448300" y="13652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4</a:t>
          </a:r>
        </a:p>
      </xdr:txBody>
    </xdr:sp>
    <xdr:clientData/>
  </xdr:oneCellAnchor>
  <xdr:oneCellAnchor>
    <xdr:from>
      <xdr:col>9</xdr:col>
      <xdr:colOff>323850</xdr:colOff>
      <xdr:row>15</xdr:row>
      <xdr:rowOff>31750</xdr:rowOff>
    </xdr:from>
    <xdr:ext cx="256160" cy="264560"/>
    <xdr:sp macro="" textlink="">
      <xdr:nvSpPr>
        <xdr:cNvPr id="16" name="TextBox 15"/>
        <xdr:cNvSpPr txBox="1"/>
      </xdr:nvSpPr>
      <xdr:spPr>
        <a:xfrm>
          <a:off x="6070600" y="2794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2</a:t>
          </a:r>
        </a:p>
      </xdr:txBody>
    </xdr:sp>
    <xdr:clientData/>
  </xdr:oneCellAnchor>
  <xdr:oneCellAnchor>
    <xdr:from>
      <xdr:col>8</xdr:col>
      <xdr:colOff>304800</xdr:colOff>
      <xdr:row>12</xdr:row>
      <xdr:rowOff>158750</xdr:rowOff>
    </xdr:from>
    <xdr:ext cx="256160" cy="264560"/>
    <xdr:sp macro="" textlink="">
      <xdr:nvSpPr>
        <xdr:cNvPr id="17" name="TextBox 16"/>
        <xdr:cNvSpPr txBox="1"/>
      </xdr:nvSpPr>
      <xdr:spPr>
        <a:xfrm>
          <a:off x="5441950" y="23685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1</a:t>
          </a:r>
        </a:p>
      </xdr:txBody>
    </xdr:sp>
    <xdr:clientData/>
  </xdr:oneCellAnchor>
  <xdr:oneCellAnchor>
    <xdr:from>
      <xdr:col>10</xdr:col>
      <xdr:colOff>457200</xdr:colOff>
      <xdr:row>9</xdr:row>
      <xdr:rowOff>19050</xdr:rowOff>
    </xdr:from>
    <xdr:ext cx="256160" cy="264560"/>
    <xdr:sp macro="" textlink="">
      <xdr:nvSpPr>
        <xdr:cNvPr id="18" name="TextBox 17"/>
        <xdr:cNvSpPr txBox="1"/>
      </xdr:nvSpPr>
      <xdr:spPr>
        <a:xfrm>
          <a:off x="6813550" y="16764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5</a:t>
          </a:r>
        </a:p>
      </xdr:txBody>
    </xdr:sp>
    <xdr:clientData/>
  </xdr:oneCellAnchor>
  <xdr:oneCellAnchor>
    <xdr:from>
      <xdr:col>12</xdr:col>
      <xdr:colOff>368300</xdr:colOff>
      <xdr:row>13</xdr:row>
      <xdr:rowOff>82550</xdr:rowOff>
    </xdr:from>
    <xdr:ext cx="256160" cy="264560"/>
    <xdr:sp macro="" textlink="">
      <xdr:nvSpPr>
        <xdr:cNvPr id="19" name="TextBox 18"/>
        <xdr:cNvSpPr txBox="1"/>
      </xdr:nvSpPr>
      <xdr:spPr>
        <a:xfrm>
          <a:off x="7943850" y="24765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3</a:t>
          </a:r>
        </a:p>
      </xdr:txBody>
    </xdr:sp>
    <xdr:clientData/>
  </xdr:oneCellAnchor>
  <xdr:oneCellAnchor>
    <xdr:from>
      <xdr:col>11</xdr:col>
      <xdr:colOff>114300</xdr:colOff>
      <xdr:row>10</xdr:row>
      <xdr:rowOff>31750</xdr:rowOff>
    </xdr:from>
    <xdr:ext cx="486030" cy="264560"/>
    <xdr:sp macro="" textlink="">
      <xdr:nvSpPr>
        <xdr:cNvPr id="21" name="TextBox 20"/>
        <xdr:cNvSpPr txBox="1"/>
      </xdr:nvSpPr>
      <xdr:spPr>
        <a:xfrm>
          <a:off x="7080250" y="1873250"/>
          <a:ext cx="4860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HCU</a:t>
          </a:r>
          <a:r>
            <a:rPr lang="en-IN" sz="1100" baseline="-25000"/>
            <a:t>2</a:t>
          </a:r>
        </a:p>
      </xdr:txBody>
    </xdr:sp>
    <xdr:clientData/>
  </xdr:oneCellAnchor>
  <xdr:oneCellAnchor>
    <xdr:from>
      <xdr:col>9</xdr:col>
      <xdr:colOff>139700</xdr:colOff>
      <xdr:row>9</xdr:row>
      <xdr:rowOff>101600</xdr:rowOff>
    </xdr:from>
    <xdr:ext cx="486030" cy="264560"/>
    <xdr:sp macro="" textlink="">
      <xdr:nvSpPr>
        <xdr:cNvPr id="22" name="TextBox 21"/>
        <xdr:cNvSpPr txBox="1"/>
      </xdr:nvSpPr>
      <xdr:spPr>
        <a:xfrm>
          <a:off x="5886450" y="1758950"/>
          <a:ext cx="4860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HCU</a:t>
          </a:r>
          <a:r>
            <a:rPr lang="en-IN" sz="1100" baseline="-25000"/>
            <a:t>1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A-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-data"/>
      <sheetName val="Simplest"/>
      <sheetName val="Two-inputs"/>
      <sheetName val="Two-outputs"/>
      <sheetName val="LP formulation 1"/>
      <sheetName val="LP formulation 3"/>
      <sheetName val="LP formulation 4"/>
    </sheetNames>
    <sheetDataSet>
      <sheetData sheetId="0">
        <row r="3">
          <cell r="A3" t="str">
            <v>Sales office</v>
          </cell>
          <cell r="D3" t="str">
            <v>Sales (INR)</v>
          </cell>
          <cell r="E3" t="str">
            <v>No of leads</v>
          </cell>
        </row>
        <row r="4">
          <cell r="A4">
            <v>1</v>
          </cell>
          <cell r="D4">
            <v>1110000</v>
          </cell>
          <cell r="E4">
            <v>15</v>
          </cell>
        </row>
        <row r="5">
          <cell r="A5">
            <v>2</v>
          </cell>
          <cell r="D5">
            <v>1750000</v>
          </cell>
          <cell r="E5">
            <v>10</v>
          </cell>
        </row>
        <row r="6">
          <cell r="A6">
            <v>3</v>
          </cell>
          <cell r="D6">
            <v>3450000</v>
          </cell>
          <cell r="E6">
            <v>12</v>
          </cell>
        </row>
        <row r="7">
          <cell r="A7">
            <v>4</v>
          </cell>
          <cell r="D7">
            <v>1224000</v>
          </cell>
          <cell r="E7">
            <v>23</v>
          </cell>
        </row>
        <row r="8">
          <cell r="A8">
            <v>5</v>
          </cell>
          <cell r="D8">
            <v>2400000</v>
          </cell>
          <cell r="E8">
            <v>20</v>
          </cell>
        </row>
      </sheetData>
      <sheetData sheetId="1"/>
      <sheetData sheetId="2"/>
      <sheetData sheetId="3">
        <row r="3">
          <cell r="D3" t="str">
            <v>No of leads</v>
          </cell>
        </row>
        <row r="4">
          <cell r="C4">
            <v>1110000</v>
          </cell>
          <cell r="D4">
            <v>15</v>
          </cell>
        </row>
        <row r="5">
          <cell r="C5">
            <v>1750000</v>
          </cell>
          <cell r="D5">
            <v>10</v>
          </cell>
        </row>
        <row r="6">
          <cell r="C6">
            <v>3450000</v>
          </cell>
          <cell r="D6">
            <v>12</v>
          </cell>
        </row>
        <row r="7">
          <cell r="C7">
            <v>1224000</v>
          </cell>
          <cell r="D7">
            <v>23</v>
          </cell>
        </row>
        <row r="8">
          <cell r="C8">
            <v>2400000</v>
          </cell>
          <cell r="D8">
            <v>20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O4" sqref="O4"/>
    </sheetView>
  </sheetViews>
  <sheetFormatPr defaultRowHeight="14.5" x14ac:dyDescent="0.35"/>
  <cols>
    <col min="2" max="2" width="10.08984375" bestFit="1" customWidth="1"/>
    <col min="3" max="3" width="9.6328125" bestFit="1" customWidth="1"/>
    <col min="4" max="4" width="10.1796875" bestFit="1" customWidth="1"/>
  </cols>
  <sheetData>
    <row r="1" spans="1:5" x14ac:dyDescent="0.35">
      <c r="A1" t="s">
        <v>0</v>
      </c>
      <c r="B1" t="s">
        <v>1</v>
      </c>
      <c r="D1">
        <v>200000</v>
      </c>
    </row>
    <row r="3" spans="1:5" x14ac:dyDescent="0.35">
      <c r="B3" s="1" t="str">
        <f>'[1]Full-data'!A3</f>
        <v>Sales office</v>
      </c>
      <c r="C3" s="1" t="str">
        <f>'[1]Full-data'!D3</f>
        <v>Sales (INR)</v>
      </c>
      <c r="D3" s="1" t="str">
        <f>'[1]Full-data'!E3</f>
        <v>No of leads</v>
      </c>
    </row>
    <row r="4" spans="1:5" x14ac:dyDescent="0.35">
      <c r="B4" s="1">
        <f>'[1]Full-data'!A4</f>
        <v>1</v>
      </c>
      <c r="C4" s="1">
        <f>'[1]Full-data'!D4</f>
        <v>1110000</v>
      </c>
      <c r="D4" s="1">
        <f>'[1]Full-data'!E4</f>
        <v>15</v>
      </c>
    </row>
    <row r="5" spans="1:5" x14ac:dyDescent="0.35">
      <c r="B5" s="1">
        <f>'[1]Full-data'!A5</f>
        <v>2</v>
      </c>
      <c r="C5" s="1">
        <f>'[1]Full-data'!D5</f>
        <v>1750000</v>
      </c>
      <c r="D5" s="1">
        <f>'[1]Full-data'!E5</f>
        <v>10</v>
      </c>
    </row>
    <row r="6" spans="1:5" x14ac:dyDescent="0.35">
      <c r="B6" s="1">
        <f>'[1]Full-data'!A6</f>
        <v>3</v>
      </c>
      <c r="C6" s="1">
        <f>'[1]Full-data'!D6</f>
        <v>3450000</v>
      </c>
      <c r="D6" s="1">
        <f>'[1]Full-data'!E6</f>
        <v>12</v>
      </c>
      <c r="E6" t="s">
        <v>2</v>
      </c>
    </row>
    <row r="7" spans="1:5" x14ac:dyDescent="0.35">
      <c r="B7" s="1">
        <f>'[1]Full-data'!A7</f>
        <v>4</v>
      </c>
      <c r="C7" s="1">
        <f>'[1]Full-data'!D7</f>
        <v>1224000</v>
      </c>
      <c r="D7" s="1">
        <f>'[1]Full-data'!E7</f>
        <v>23</v>
      </c>
      <c r="E7" t="s">
        <v>2</v>
      </c>
    </row>
    <row r="8" spans="1:5" x14ac:dyDescent="0.35">
      <c r="B8" s="1">
        <f>'[1]Full-data'!A8</f>
        <v>5</v>
      </c>
      <c r="C8" s="1">
        <f>'[1]Full-data'!D8</f>
        <v>2400000</v>
      </c>
      <c r="D8" s="1">
        <f>'[1]Full-data'!E8</f>
        <v>20</v>
      </c>
      <c r="E8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H14" sqref="H14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D1">
        <v>200000</v>
      </c>
    </row>
    <row r="3" spans="1:14" x14ac:dyDescent="0.35">
      <c r="B3" s="1" t="str">
        <f>'[1]Full-data'!A3</f>
        <v>Sales office</v>
      </c>
      <c r="C3" s="1" t="str">
        <f>'[1]Full-data'!D3</f>
        <v>Sales (INR)</v>
      </c>
      <c r="D3" s="1" t="str">
        <f>'[1]Full-data'!E3</f>
        <v>No of leads</v>
      </c>
      <c r="I3" t="s">
        <v>3</v>
      </c>
      <c r="J3" t="s">
        <v>5</v>
      </c>
      <c r="K3" t="s">
        <v>4</v>
      </c>
    </row>
    <row r="4" spans="1:14" x14ac:dyDescent="0.35">
      <c r="B4" s="1">
        <f>'[1]Full-data'!A4</f>
        <v>1</v>
      </c>
      <c r="C4" s="1">
        <f>'[1]Full-data'!D4</f>
        <v>1110000</v>
      </c>
      <c r="D4" s="1">
        <f>'[1]Full-data'!E4</f>
        <v>15</v>
      </c>
      <c r="I4">
        <v>5.0000000000000004E-6</v>
      </c>
      <c r="J4">
        <v>1.990049751243781E-7</v>
      </c>
      <c r="K4">
        <v>2.6119402985074629E-2</v>
      </c>
    </row>
    <row r="5" spans="1:14" x14ac:dyDescent="0.35">
      <c r="B5" s="1">
        <f>'[1]Full-data'!A5</f>
        <v>2</v>
      </c>
      <c r="C5" s="1">
        <f>'[1]Full-data'!D5</f>
        <v>1750000</v>
      </c>
      <c r="D5" s="1">
        <f>'[1]Full-data'!E5</f>
        <v>10</v>
      </c>
    </row>
    <row r="6" spans="1:14" x14ac:dyDescent="0.35">
      <c r="B6" s="1">
        <f>'[1]Full-data'!A6</f>
        <v>3</v>
      </c>
      <c r="C6" s="1">
        <f>'[1]Full-data'!D6</f>
        <v>3450000</v>
      </c>
      <c r="D6" s="1">
        <f>'[1]Full-data'!E6</f>
        <v>12</v>
      </c>
      <c r="I6" t="s">
        <v>6</v>
      </c>
      <c r="K6" t="s">
        <v>7</v>
      </c>
      <c r="L6">
        <f>SUMPRODUCT(J4:K4,C8:D8)</f>
        <v>1</v>
      </c>
    </row>
    <row r="7" spans="1:14" x14ac:dyDescent="0.35">
      <c r="B7" s="1">
        <f>'[1]Full-data'!A7</f>
        <v>4</v>
      </c>
      <c r="C7" s="1">
        <f>'[1]Full-data'!D7</f>
        <v>1224000</v>
      </c>
      <c r="D7" s="1">
        <f>'[1]Full-data'!E7</f>
        <v>23</v>
      </c>
    </row>
    <row r="8" spans="1:14" x14ac:dyDescent="0.35">
      <c r="B8" s="1">
        <f>'[1]Full-data'!A8</f>
        <v>5</v>
      </c>
      <c r="C8" s="1">
        <f>'[1]Full-data'!D8</f>
        <v>2400000</v>
      </c>
      <c r="D8" s="1">
        <f>'[1]Full-data'!E8</f>
        <v>20</v>
      </c>
      <c r="J8" t="s">
        <v>8</v>
      </c>
    </row>
    <row r="9" spans="1:14" x14ac:dyDescent="0.35">
      <c r="L9">
        <f>I4*D1</f>
        <v>1</v>
      </c>
      <c r="M9" t="s">
        <v>9</v>
      </c>
      <c r="N9">
        <v>1</v>
      </c>
    </row>
    <row r="11" spans="1:14" x14ac:dyDescent="0.35">
      <c r="L11">
        <f>SUMPRODUCT($J$4:$K$4,C4:D4)</f>
        <v>0.61268656716417913</v>
      </c>
      <c r="M11" t="s">
        <v>10</v>
      </c>
      <c r="N11">
        <f>$I$4*$D$1</f>
        <v>1</v>
      </c>
    </row>
    <row r="12" spans="1:14" x14ac:dyDescent="0.35">
      <c r="L12">
        <f t="shared" ref="L12:L15" si="0">SUMPRODUCT($J$4:$K$4,C5:D5)</f>
        <v>0.60945273631840791</v>
      </c>
      <c r="M12" t="s">
        <v>11</v>
      </c>
      <c r="N12">
        <f t="shared" ref="N12:N15" si="1">$I$4*$D$1</f>
        <v>1</v>
      </c>
    </row>
    <row r="13" spans="1:14" x14ac:dyDescent="0.35">
      <c r="L13">
        <f t="shared" si="0"/>
        <v>1</v>
      </c>
      <c r="M13" t="s">
        <v>11</v>
      </c>
      <c r="N13">
        <f t="shared" si="1"/>
        <v>1</v>
      </c>
    </row>
    <row r="14" spans="1:14" x14ac:dyDescent="0.35">
      <c r="L14">
        <f t="shared" si="0"/>
        <v>0.84432835820895524</v>
      </c>
      <c r="M14" t="s">
        <v>11</v>
      </c>
      <c r="N14">
        <f t="shared" si="1"/>
        <v>1</v>
      </c>
    </row>
    <row r="15" spans="1:14" x14ac:dyDescent="0.35">
      <c r="L15">
        <f t="shared" si="0"/>
        <v>1</v>
      </c>
      <c r="M15" t="s">
        <v>11</v>
      </c>
      <c r="N15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13" sqref="F13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D1">
        <v>200000</v>
      </c>
    </row>
    <row r="3" spans="1:14" x14ac:dyDescent="0.35">
      <c r="B3" s="1" t="str">
        <f>'[1]Full-data'!A3</f>
        <v>Sales office</v>
      </c>
      <c r="C3" s="1" t="str">
        <f>'[1]Full-data'!D3</f>
        <v>Sales (INR)</v>
      </c>
      <c r="D3" s="1" t="str">
        <f>'[1]Full-data'!E3</f>
        <v>No of leads</v>
      </c>
      <c r="I3" t="s">
        <v>3</v>
      </c>
      <c r="J3" t="s">
        <v>5</v>
      </c>
      <c r="K3" t="s">
        <v>4</v>
      </c>
    </row>
    <row r="4" spans="1:14" x14ac:dyDescent="0.35">
      <c r="B4" s="1">
        <f>'[1]Full-data'!A4</f>
        <v>1</v>
      </c>
      <c r="C4" s="1">
        <f>'[1]Full-data'!D4</f>
        <v>1110000</v>
      </c>
      <c r="D4" s="1">
        <f>'[1]Full-data'!E4</f>
        <v>15</v>
      </c>
      <c r="I4">
        <v>5.0000000000000004E-6</v>
      </c>
      <c r="J4">
        <v>2.8985507246376811E-7</v>
      </c>
      <c r="K4">
        <v>0</v>
      </c>
    </row>
    <row r="5" spans="1:14" x14ac:dyDescent="0.35">
      <c r="B5" s="1">
        <f>'[1]Full-data'!A5</f>
        <v>2</v>
      </c>
      <c r="C5" s="1">
        <f>'[1]Full-data'!D5</f>
        <v>1750000</v>
      </c>
      <c r="D5" s="1">
        <f>'[1]Full-data'!E5</f>
        <v>10</v>
      </c>
    </row>
    <row r="6" spans="1:14" x14ac:dyDescent="0.35">
      <c r="B6" s="1">
        <f>'[1]Full-data'!A6</f>
        <v>3</v>
      </c>
      <c r="C6" s="1">
        <f>'[1]Full-data'!D6</f>
        <v>3450000</v>
      </c>
      <c r="D6" s="1">
        <f>'[1]Full-data'!E6</f>
        <v>12</v>
      </c>
      <c r="I6" t="s">
        <v>6</v>
      </c>
      <c r="K6" t="s">
        <v>7</v>
      </c>
      <c r="L6">
        <f>SUMPRODUCT(J4:K4,C6:D6)</f>
        <v>1</v>
      </c>
    </row>
    <row r="7" spans="1:14" x14ac:dyDescent="0.35">
      <c r="B7" s="1">
        <f>'[1]Full-data'!A7</f>
        <v>4</v>
      </c>
      <c r="C7" s="1">
        <f>'[1]Full-data'!D7</f>
        <v>1224000</v>
      </c>
      <c r="D7" s="1">
        <f>'[1]Full-data'!E7</f>
        <v>23</v>
      </c>
    </row>
    <row r="8" spans="1:14" x14ac:dyDescent="0.35">
      <c r="B8" s="1">
        <f>'[1]Full-data'!A8</f>
        <v>5</v>
      </c>
      <c r="C8" s="1">
        <f>'[1]Full-data'!D8</f>
        <v>2400000</v>
      </c>
      <c r="D8" s="1">
        <f>'[1]Full-data'!E8</f>
        <v>20</v>
      </c>
      <c r="J8" t="s">
        <v>8</v>
      </c>
    </row>
    <row r="9" spans="1:14" x14ac:dyDescent="0.35">
      <c r="L9">
        <f>I4*D1</f>
        <v>1</v>
      </c>
      <c r="M9" t="s">
        <v>9</v>
      </c>
      <c r="N9">
        <v>1</v>
      </c>
    </row>
    <row r="11" spans="1:14" x14ac:dyDescent="0.35">
      <c r="L11">
        <f>SUMPRODUCT($J$4:$K$4,C4:D4)</f>
        <v>0.32173913043478258</v>
      </c>
      <c r="M11" t="s">
        <v>10</v>
      </c>
      <c r="N11">
        <f>$I$4*$D$1</f>
        <v>1</v>
      </c>
    </row>
    <row r="12" spans="1:14" x14ac:dyDescent="0.35">
      <c r="L12">
        <f t="shared" ref="L12:L15" si="0">SUMPRODUCT($J$4:$K$4,C5:D5)</f>
        <v>0.50724637681159424</v>
      </c>
      <c r="M12" t="s">
        <v>11</v>
      </c>
      <c r="N12">
        <f t="shared" ref="N12:N15" si="1">$I$4*$D$1</f>
        <v>1</v>
      </c>
    </row>
    <row r="13" spans="1:14" x14ac:dyDescent="0.35">
      <c r="L13">
        <f t="shared" si="0"/>
        <v>1</v>
      </c>
      <c r="M13" t="s">
        <v>11</v>
      </c>
      <c r="N13">
        <f t="shared" si="1"/>
        <v>1</v>
      </c>
    </row>
    <row r="14" spans="1:14" x14ac:dyDescent="0.35">
      <c r="L14">
        <f t="shared" si="0"/>
        <v>0.35478260869565215</v>
      </c>
      <c r="M14" t="s">
        <v>11</v>
      </c>
      <c r="N14">
        <f t="shared" si="1"/>
        <v>1</v>
      </c>
    </row>
    <row r="15" spans="1:14" x14ac:dyDescent="0.35">
      <c r="L15">
        <f t="shared" si="0"/>
        <v>0.69565217391304346</v>
      </c>
      <c r="M15" t="s">
        <v>11</v>
      </c>
      <c r="N15">
        <f t="shared" si="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R10" sqref="R10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D1">
        <v>200000</v>
      </c>
    </row>
    <row r="3" spans="1:14" x14ac:dyDescent="0.35">
      <c r="B3" s="1" t="str">
        <f>'[1]Full-data'!A3</f>
        <v>Sales office</v>
      </c>
      <c r="C3" s="1" t="str">
        <f>'[1]Full-data'!D3</f>
        <v>Sales (INR)</v>
      </c>
      <c r="D3" s="1" t="str">
        <f>'[1]Full-data'!E3</f>
        <v>No of leads</v>
      </c>
      <c r="I3" t="s">
        <v>3</v>
      </c>
      <c r="J3" t="s">
        <v>5</v>
      </c>
      <c r="K3" t="s">
        <v>4</v>
      </c>
    </row>
    <row r="4" spans="1:14" x14ac:dyDescent="0.35">
      <c r="B4" s="1">
        <f>'[1]Full-data'!A4</f>
        <v>1</v>
      </c>
      <c r="C4" s="1">
        <f>'[1]Full-data'!D4</f>
        <v>1110000</v>
      </c>
      <c r="D4" s="1">
        <f>'[1]Full-data'!E4</f>
        <v>15</v>
      </c>
      <c r="I4">
        <v>5.0000000000000004E-6</v>
      </c>
      <c r="J4">
        <v>0</v>
      </c>
      <c r="K4">
        <v>4.3478260869565216E-2</v>
      </c>
    </row>
    <row r="5" spans="1:14" x14ac:dyDescent="0.35">
      <c r="B5" s="1">
        <f>'[1]Full-data'!A5</f>
        <v>2</v>
      </c>
      <c r="C5" s="1">
        <f>'[1]Full-data'!D5</f>
        <v>1750000</v>
      </c>
      <c r="D5" s="1">
        <f>'[1]Full-data'!E5</f>
        <v>10</v>
      </c>
    </row>
    <row r="6" spans="1:14" x14ac:dyDescent="0.35">
      <c r="B6" s="1">
        <f>'[1]Full-data'!A6</f>
        <v>3</v>
      </c>
      <c r="C6" s="1">
        <f>'[1]Full-data'!D6</f>
        <v>3450000</v>
      </c>
      <c r="D6" s="1">
        <f>'[1]Full-data'!E6</f>
        <v>12</v>
      </c>
      <c r="I6" t="s">
        <v>6</v>
      </c>
      <c r="K6" t="s">
        <v>7</v>
      </c>
      <c r="L6">
        <f>SUMPRODUCT(J4:K4,C7:D7)</f>
        <v>1</v>
      </c>
    </row>
    <row r="7" spans="1:14" x14ac:dyDescent="0.35">
      <c r="B7" s="1">
        <f>'[1]Full-data'!A7</f>
        <v>4</v>
      </c>
      <c r="C7" s="1">
        <f>'[1]Full-data'!D7</f>
        <v>1224000</v>
      </c>
      <c r="D7" s="1">
        <f>'[1]Full-data'!E7</f>
        <v>23</v>
      </c>
    </row>
    <row r="8" spans="1:14" x14ac:dyDescent="0.35">
      <c r="B8" s="1">
        <f>'[1]Full-data'!A8</f>
        <v>5</v>
      </c>
      <c r="C8" s="1">
        <f>'[1]Full-data'!D8</f>
        <v>2400000</v>
      </c>
      <c r="D8" s="1">
        <f>'[1]Full-data'!E8</f>
        <v>20</v>
      </c>
      <c r="J8" t="s">
        <v>8</v>
      </c>
    </row>
    <row r="9" spans="1:14" x14ac:dyDescent="0.35">
      <c r="L9">
        <f>I4*D1</f>
        <v>1</v>
      </c>
      <c r="M9" t="s">
        <v>9</v>
      </c>
      <c r="N9">
        <v>1</v>
      </c>
    </row>
    <row r="11" spans="1:14" x14ac:dyDescent="0.35">
      <c r="L11">
        <f>SUMPRODUCT($J$4:$K$4,C4:D4)</f>
        <v>0.65217391304347827</v>
      </c>
      <c r="M11" t="s">
        <v>10</v>
      </c>
      <c r="N11">
        <f>$I$4*$D$1</f>
        <v>1</v>
      </c>
    </row>
    <row r="12" spans="1:14" x14ac:dyDescent="0.35">
      <c r="L12">
        <f t="shared" ref="L12:L15" si="0">SUMPRODUCT($J$4:$K$4,C5:D5)</f>
        <v>0.43478260869565216</v>
      </c>
      <c r="M12" t="s">
        <v>11</v>
      </c>
      <c r="N12">
        <f t="shared" ref="N12:N15" si="1">$I$4*$D$1</f>
        <v>1</v>
      </c>
    </row>
    <row r="13" spans="1:14" x14ac:dyDescent="0.35">
      <c r="L13">
        <f t="shared" si="0"/>
        <v>0.52173913043478259</v>
      </c>
      <c r="M13" t="s">
        <v>11</v>
      </c>
      <c r="N13">
        <f t="shared" si="1"/>
        <v>1</v>
      </c>
    </row>
    <row r="14" spans="1:14" x14ac:dyDescent="0.35">
      <c r="L14">
        <f t="shared" si="0"/>
        <v>1</v>
      </c>
      <c r="M14" t="s">
        <v>11</v>
      </c>
      <c r="N14">
        <f t="shared" si="1"/>
        <v>1</v>
      </c>
    </row>
    <row r="15" spans="1:14" x14ac:dyDescent="0.35">
      <c r="L15">
        <f t="shared" si="0"/>
        <v>0.86956521739130432</v>
      </c>
      <c r="M15" t="s">
        <v>11</v>
      </c>
      <c r="N15">
        <f t="shared" si="1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showGridLines="0" workbookViewId="0">
      <selection activeCell="K11" sqref="K11"/>
    </sheetView>
  </sheetViews>
  <sheetFormatPr defaultRowHeight="14.5" x14ac:dyDescent="0.35"/>
  <cols>
    <col min="1" max="1" width="2.1796875" customWidth="1"/>
    <col min="2" max="2" width="5.6328125" bestFit="1" customWidth="1"/>
    <col min="3" max="3" width="7.7265625" bestFit="1" customWidth="1"/>
    <col min="4" max="5" width="11.81640625" bestFit="1" customWidth="1"/>
    <col min="6" max="6" width="9.81640625" bestFit="1" customWidth="1"/>
    <col min="7" max="8" width="11.81640625" bestFit="1" customWidth="1"/>
  </cols>
  <sheetData>
    <row r="1" spans="1:8" x14ac:dyDescent="0.35">
      <c r="A1" s="2" t="s">
        <v>12</v>
      </c>
    </row>
    <row r="2" spans="1:8" x14ac:dyDescent="0.35">
      <c r="A2" s="2" t="s">
        <v>13</v>
      </c>
    </row>
    <row r="3" spans="1:8" x14ac:dyDescent="0.35">
      <c r="A3" s="2" t="s">
        <v>14</v>
      </c>
    </row>
    <row r="6" spans="1:8" ht="15" thickBot="1" x14ac:dyDescent="0.4">
      <c r="A6" t="s">
        <v>15</v>
      </c>
    </row>
    <row r="7" spans="1:8" x14ac:dyDescent="0.35">
      <c r="B7" s="5"/>
      <c r="C7" s="5"/>
      <c r="D7" s="5" t="s">
        <v>18</v>
      </c>
      <c r="E7" s="5" t="s">
        <v>20</v>
      </c>
      <c r="F7" s="5" t="s">
        <v>22</v>
      </c>
      <c r="G7" s="5" t="s">
        <v>24</v>
      </c>
      <c r="H7" s="5" t="s">
        <v>24</v>
      </c>
    </row>
    <row r="8" spans="1:8" ht="15" thickBot="1" x14ac:dyDescent="0.4">
      <c r="B8" s="6" t="s">
        <v>16</v>
      </c>
      <c r="C8" s="6" t="s">
        <v>17</v>
      </c>
      <c r="D8" s="6" t="s">
        <v>19</v>
      </c>
      <c r="E8" s="6" t="s">
        <v>21</v>
      </c>
      <c r="F8" s="6" t="s">
        <v>23</v>
      </c>
      <c r="G8" s="6" t="s">
        <v>25</v>
      </c>
      <c r="H8" s="6" t="s">
        <v>26</v>
      </c>
    </row>
    <row r="9" spans="1:8" x14ac:dyDescent="0.35">
      <c r="B9" s="3" t="s">
        <v>32</v>
      </c>
      <c r="C9" s="3" t="s">
        <v>3</v>
      </c>
      <c r="D9" s="3">
        <v>5.0000000000000004E-6</v>
      </c>
      <c r="E9" s="3">
        <v>0</v>
      </c>
      <c r="F9" s="3">
        <v>0</v>
      </c>
      <c r="G9" s="3">
        <v>1E+30</v>
      </c>
      <c r="H9" s="3">
        <v>1E+30</v>
      </c>
    </row>
    <row r="10" spans="1:8" x14ac:dyDescent="0.35">
      <c r="B10" s="3" t="s">
        <v>33</v>
      </c>
      <c r="C10" s="3" t="s">
        <v>5</v>
      </c>
      <c r="D10" s="3">
        <v>9.7656250000000018E-8</v>
      </c>
      <c r="E10" s="3">
        <v>0</v>
      </c>
      <c r="F10" s="3">
        <v>1110000</v>
      </c>
      <c r="G10" s="3">
        <v>690000.00000000012</v>
      </c>
      <c r="H10" s="3">
        <v>311739.13043478271</v>
      </c>
    </row>
    <row r="11" spans="1:8" ht="15" thickBot="1" x14ac:dyDescent="0.4">
      <c r="B11" s="4" t="s">
        <v>34</v>
      </c>
      <c r="C11" s="4" t="s">
        <v>4</v>
      </c>
      <c r="D11" s="4">
        <v>3.8281250000000003E-2</v>
      </c>
      <c r="E11" s="4">
        <v>0</v>
      </c>
      <c r="F11" s="4">
        <v>15</v>
      </c>
      <c r="G11" s="4">
        <v>5.8578431372549042</v>
      </c>
      <c r="H11" s="4">
        <v>5.7500000000000009</v>
      </c>
    </row>
    <row r="13" spans="1:8" ht="15" thickBot="1" x14ac:dyDescent="0.4">
      <c r="A13" t="s">
        <v>27</v>
      </c>
    </row>
    <row r="14" spans="1:8" x14ac:dyDescent="0.35">
      <c r="B14" s="5"/>
      <c r="C14" s="5"/>
      <c r="D14" s="5" t="s">
        <v>18</v>
      </c>
      <c r="E14" s="5" t="s">
        <v>28</v>
      </c>
      <c r="F14" s="5" t="s">
        <v>30</v>
      </c>
      <c r="G14" s="5" t="s">
        <v>24</v>
      </c>
      <c r="H14" s="5" t="s">
        <v>24</v>
      </c>
    </row>
    <row r="15" spans="1:8" ht="15" thickBot="1" x14ac:dyDescent="0.4">
      <c r="B15" s="6" t="s">
        <v>16</v>
      </c>
      <c r="C15" s="6" t="s">
        <v>17</v>
      </c>
      <c r="D15" s="6" t="s">
        <v>19</v>
      </c>
      <c r="E15" s="6" t="s">
        <v>29</v>
      </c>
      <c r="F15" s="6" t="s">
        <v>31</v>
      </c>
      <c r="G15" s="6" t="s">
        <v>25</v>
      </c>
      <c r="H15" s="6" t="s">
        <v>26</v>
      </c>
    </row>
    <row r="16" spans="1:8" x14ac:dyDescent="0.35">
      <c r="B16" s="3" t="s">
        <v>35</v>
      </c>
      <c r="C16" s="3"/>
      <c r="D16" s="3">
        <v>0.6826171875</v>
      </c>
      <c r="E16" s="3">
        <v>0</v>
      </c>
      <c r="F16" s="3">
        <v>0</v>
      </c>
      <c r="G16" s="3">
        <v>1E+30</v>
      </c>
      <c r="H16" s="3">
        <v>0.3173828125</v>
      </c>
    </row>
    <row r="17" spans="2:11" x14ac:dyDescent="0.35">
      <c r="B17" s="3" t="s">
        <v>36</v>
      </c>
      <c r="C17" s="3"/>
      <c r="D17" s="3">
        <v>0.5537109375</v>
      </c>
      <c r="E17" s="3">
        <v>0</v>
      </c>
      <c r="F17" s="3">
        <v>0</v>
      </c>
      <c r="G17" s="3">
        <v>1E+30</v>
      </c>
      <c r="H17" s="3">
        <v>0.44628906249999994</v>
      </c>
    </row>
    <row r="18" spans="2:11" x14ac:dyDescent="0.35">
      <c r="B18" s="3" t="s">
        <v>37</v>
      </c>
      <c r="C18" s="3"/>
      <c r="D18" s="3">
        <v>0.79628906250000009</v>
      </c>
      <c r="E18" s="3">
        <v>0</v>
      </c>
      <c r="F18" s="3">
        <v>0</v>
      </c>
      <c r="G18" s="3">
        <v>1E+30</v>
      </c>
      <c r="H18" s="3">
        <v>0.20371093749999997</v>
      </c>
    </row>
    <row r="19" spans="2:11" x14ac:dyDescent="0.35">
      <c r="B19" s="3" t="s">
        <v>38</v>
      </c>
      <c r="C19" s="3"/>
      <c r="D19" s="3">
        <v>1</v>
      </c>
      <c r="E19" s="3">
        <v>0.44921875000000006</v>
      </c>
      <c r="F19" s="3">
        <v>0</v>
      </c>
      <c r="G19" s="3">
        <v>0.15000000000000002</v>
      </c>
      <c r="H19" s="3">
        <v>0.15567164179104476</v>
      </c>
      <c r="K19">
        <f>E19/E21</f>
        <v>0.65808297567954233</v>
      </c>
    </row>
    <row r="20" spans="2:11" x14ac:dyDescent="0.35">
      <c r="B20" s="3" t="s">
        <v>39</v>
      </c>
      <c r="C20" s="3"/>
      <c r="D20" s="3">
        <v>1</v>
      </c>
      <c r="E20" s="3">
        <v>0.2333984375</v>
      </c>
      <c r="F20" s="3">
        <v>0</v>
      </c>
      <c r="G20" s="3">
        <v>9.678018001299063E-2</v>
      </c>
      <c r="H20" s="3">
        <v>0.13043478260869573</v>
      </c>
      <c r="K20">
        <f>E20/E21</f>
        <v>0.34191702432045779</v>
      </c>
    </row>
    <row r="21" spans="2:11" ht="15" thickBot="1" x14ac:dyDescent="0.4">
      <c r="B21" s="4" t="s">
        <v>40</v>
      </c>
      <c r="C21" s="4"/>
      <c r="D21" s="4">
        <v>1</v>
      </c>
      <c r="E21" s="4">
        <v>0.6826171875</v>
      </c>
      <c r="F21" s="4">
        <v>1</v>
      </c>
      <c r="G21" s="4">
        <v>1E+30</v>
      </c>
      <c r="H21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P10" sqref="P10"/>
    </sheetView>
  </sheetViews>
  <sheetFormatPr defaultRowHeight="14.5" x14ac:dyDescent="0.35"/>
  <cols>
    <col min="3" max="3" width="12.1796875" bestFit="1" customWidth="1"/>
  </cols>
  <sheetData>
    <row r="1" spans="1:14" x14ac:dyDescent="0.35">
      <c r="A1" t="s">
        <v>0</v>
      </c>
      <c r="B1" t="s">
        <v>1</v>
      </c>
      <c r="D1">
        <v>200000</v>
      </c>
    </row>
    <row r="3" spans="1:14" x14ac:dyDescent="0.35">
      <c r="B3" s="1" t="str">
        <f>'[1]Full-data'!A3</f>
        <v>Sales office</v>
      </c>
      <c r="C3" s="1" t="str">
        <f>'[1]Full-data'!D3</f>
        <v>Sales (INR)</v>
      </c>
      <c r="D3" s="1" t="str">
        <f>'[1]Full-data'!E3</f>
        <v>No of leads</v>
      </c>
      <c r="I3" t="s">
        <v>3</v>
      </c>
      <c r="J3" t="s">
        <v>5</v>
      </c>
      <c r="K3" t="s">
        <v>4</v>
      </c>
    </row>
    <row r="4" spans="1:14" x14ac:dyDescent="0.35">
      <c r="B4" s="1">
        <f>'[1]Full-data'!A4</f>
        <v>1</v>
      </c>
      <c r="C4" s="9">
        <f>'[1]Full-data'!D4</f>
        <v>1110000</v>
      </c>
      <c r="D4" s="1">
        <f>'[1]Full-data'!E4</f>
        <v>15</v>
      </c>
      <c r="I4">
        <v>5.0000000000000004E-6</v>
      </c>
      <c r="J4">
        <v>9.7656250000000018E-8</v>
      </c>
      <c r="K4">
        <v>3.8281250000000003E-2</v>
      </c>
    </row>
    <row r="5" spans="1:14" x14ac:dyDescent="0.35">
      <c r="B5" s="1">
        <f>'[1]Full-data'!A5</f>
        <v>2</v>
      </c>
      <c r="C5" s="1">
        <f>'[1]Full-data'!D5</f>
        <v>1750000</v>
      </c>
      <c r="D5" s="1">
        <f>'[1]Full-data'!E5</f>
        <v>10</v>
      </c>
    </row>
    <row r="6" spans="1:14" x14ac:dyDescent="0.35">
      <c r="B6" s="1">
        <f>'[1]Full-data'!A6</f>
        <v>3</v>
      </c>
      <c r="C6" s="1">
        <f>'[1]Full-data'!D6</f>
        <v>3450000</v>
      </c>
      <c r="D6" s="1">
        <f>'[1]Full-data'!E6</f>
        <v>12</v>
      </c>
      <c r="I6" t="s">
        <v>6</v>
      </c>
      <c r="K6" t="s">
        <v>7</v>
      </c>
      <c r="L6">
        <f>SUMPRODUCT(J4:K4,C4:D4)</f>
        <v>0.6826171875</v>
      </c>
    </row>
    <row r="7" spans="1:14" x14ac:dyDescent="0.35">
      <c r="B7" s="1">
        <f>'[1]Full-data'!A7</f>
        <v>4</v>
      </c>
      <c r="C7" s="1">
        <f>'[1]Full-data'!D7</f>
        <v>1224000</v>
      </c>
      <c r="D7" s="1">
        <f>'[1]Full-data'!E7</f>
        <v>23</v>
      </c>
    </row>
    <row r="8" spans="1:14" x14ac:dyDescent="0.35">
      <c r="B8" s="1">
        <f>'[1]Full-data'!A8</f>
        <v>5</v>
      </c>
      <c r="C8" s="1">
        <f>'[1]Full-data'!D8</f>
        <v>2400000</v>
      </c>
      <c r="D8" s="1">
        <f>'[1]Full-data'!E8</f>
        <v>20</v>
      </c>
      <c r="J8" t="s">
        <v>8</v>
      </c>
    </row>
    <row r="9" spans="1:14" x14ac:dyDescent="0.35">
      <c r="L9">
        <f>I4*D1</f>
        <v>1</v>
      </c>
      <c r="M9" t="s">
        <v>9</v>
      </c>
      <c r="N9">
        <v>1</v>
      </c>
    </row>
    <row r="11" spans="1:14" x14ac:dyDescent="0.35">
      <c r="C11" s="10">
        <f>C7*'Sensitivity Report 1'!$K$19</f>
        <v>805493.56223175977</v>
      </c>
      <c r="D11" s="10">
        <f>D7*'Sensitivity Report 1'!$K$19</f>
        <v>15.135908440629473</v>
      </c>
      <c r="L11">
        <f>SUMPRODUCT($J$4:$K$4,C4:D4)</f>
        <v>0.6826171875</v>
      </c>
      <c r="M11" t="s">
        <v>10</v>
      </c>
      <c r="N11">
        <f>$I$4*$D$1</f>
        <v>1</v>
      </c>
    </row>
    <row r="12" spans="1:14" x14ac:dyDescent="0.35">
      <c r="C12">
        <f>C8*'Sensitivity Report 1'!$K$20</f>
        <v>820600.85836909863</v>
      </c>
      <c r="D12">
        <f>D8*'Sensitivity Report 1'!$K$20</f>
        <v>6.8383404864091553</v>
      </c>
      <c r="L12">
        <f t="shared" ref="L12:L15" si="0">SUMPRODUCT($J$4:$K$4,C5:D5)</f>
        <v>0.5537109375</v>
      </c>
      <c r="M12" t="s">
        <v>11</v>
      </c>
      <c r="N12">
        <f t="shared" ref="N12:N15" si="1">$I$4*$D$1</f>
        <v>1</v>
      </c>
    </row>
    <row r="13" spans="1:14" x14ac:dyDescent="0.35">
      <c r="C13" s="10">
        <f>SUM(C11:C12)</f>
        <v>1626094.4206008585</v>
      </c>
      <c r="D13" s="10">
        <f>SUM(D11:D12)</f>
        <v>21.97424892703863</v>
      </c>
      <c r="L13">
        <f t="shared" si="0"/>
        <v>0.79628906250000009</v>
      </c>
      <c r="M13" t="s">
        <v>11</v>
      </c>
      <c r="N13">
        <f t="shared" si="1"/>
        <v>1</v>
      </c>
    </row>
    <row r="14" spans="1:14" x14ac:dyDescent="0.35">
      <c r="L14">
        <f t="shared" si="0"/>
        <v>1</v>
      </c>
      <c r="M14" t="s">
        <v>11</v>
      </c>
      <c r="N14">
        <f t="shared" si="1"/>
        <v>1</v>
      </c>
    </row>
    <row r="15" spans="1:14" x14ac:dyDescent="0.35">
      <c r="C15" s="10">
        <f>C13-C4</f>
        <v>516094.42060085852</v>
      </c>
      <c r="D15" s="10">
        <f>D13-D4</f>
        <v>6.9742489270386301</v>
      </c>
      <c r="L15">
        <f t="shared" si="0"/>
        <v>1</v>
      </c>
      <c r="M15" t="s">
        <v>11</v>
      </c>
      <c r="N15">
        <f t="shared" si="1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GridLines="0" workbookViewId="0">
      <selection activeCell="J18" sqref="J18"/>
    </sheetView>
  </sheetViews>
  <sheetFormatPr defaultRowHeight="14.5" x14ac:dyDescent="0.35"/>
  <cols>
    <col min="1" max="1" width="2.1796875" customWidth="1"/>
    <col min="2" max="2" width="5.6328125" bestFit="1" customWidth="1"/>
    <col min="3" max="3" width="7.7265625" bestFit="1" customWidth="1"/>
    <col min="4" max="5" width="11.81640625" bestFit="1" customWidth="1"/>
    <col min="6" max="6" width="9.81640625" bestFit="1" customWidth="1"/>
    <col min="7" max="8" width="11.81640625" bestFit="1" customWidth="1"/>
  </cols>
  <sheetData>
    <row r="1" spans="1:8" x14ac:dyDescent="0.35">
      <c r="A1" s="2" t="s">
        <v>12</v>
      </c>
    </row>
    <row r="2" spans="1:8" x14ac:dyDescent="0.35">
      <c r="A2" s="2" t="s">
        <v>41</v>
      </c>
    </row>
    <row r="3" spans="1:8" x14ac:dyDescent="0.35">
      <c r="A3" s="2" t="s">
        <v>42</v>
      </c>
    </row>
    <row r="6" spans="1:8" ht="15" thickBot="1" x14ac:dyDescent="0.4">
      <c r="A6" t="s">
        <v>15</v>
      </c>
    </row>
    <row r="7" spans="1:8" x14ac:dyDescent="0.35">
      <c r="B7" s="7"/>
      <c r="C7" s="7"/>
      <c r="D7" s="7" t="s">
        <v>18</v>
      </c>
      <c r="E7" s="7" t="s">
        <v>20</v>
      </c>
      <c r="F7" s="7" t="s">
        <v>22</v>
      </c>
      <c r="G7" s="7" t="s">
        <v>24</v>
      </c>
      <c r="H7" s="7" t="s">
        <v>24</v>
      </c>
    </row>
    <row r="8" spans="1:8" ht="15" thickBot="1" x14ac:dyDescent="0.4">
      <c r="B8" s="8" t="s">
        <v>16</v>
      </c>
      <c r="C8" s="8" t="s">
        <v>17</v>
      </c>
      <c r="D8" s="8" t="s">
        <v>19</v>
      </c>
      <c r="E8" s="8" t="s">
        <v>21</v>
      </c>
      <c r="F8" s="8" t="s">
        <v>23</v>
      </c>
      <c r="G8" s="8" t="s">
        <v>25</v>
      </c>
      <c r="H8" s="8" t="s">
        <v>26</v>
      </c>
    </row>
    <row r="9" spans="1:8" x14ac:dyDescent="0.35">
      <c r="B9" s="3" t="s">
        <v>32</v>
      </c>
      <c r="C9" s="3" t="s">
        <v>3</v>
      </c>
      <c r="D9" s="3">
        <v>5.0000000000000004E-6</v>
      </c>
      <c r="E9" s="3">
        <v>0</v>
      </c>
      <c r="F9" s="3">
        <v>0</v>
      </c>
      <c r="G9" s="3">
        <v>1E+30</v>
      </c>
      <c r="H9" s="3">
        <v>1E+30</v>
      </c>
    </row>
    <row r="10" spans="1:8" x14ac:dyDescent="0.35">
      <c r="B10" s="3" t="s">
        <v>33</v>
      </c>
      <c r="C10" s="3" t="s">
        <v>5</v>
      </c>
      <c r="D10" s="3">
        <v>1.990049751243781E-7</v>
      </c>
      <c r="E10" s="3">
        <v>0</v>
      </c>
      <c r="F10" s="3">
        <v>1750000</v>
      </c>
      <c r="G10" s="3">
        <v>1125000</v>
      </c>
      <c r="H10" s="3">
        <v>550000</v>
      </c>
    </row>
    <row r="11" spans="1:8" ht="15" thickBot="1" x14ac:dyDescent="0.4">
      <c r="B11" s="4" t="s">
        <v>34</v>
      </c>
      <c r="C11" s="4" t="s">
        <v>4</v>
      </c>
      <c r="D11" s="4">
        <v>2.6119402985074629E-2</v>
      </c>
      <c r="E11" s="4">
        <v>0</v>
      </c>
      <c r="F11" s="4">
        <v>10</v>
      </c>
      <c r="G11" s="4">
        <v>4.583333333333333</v>
      </c>
      <c r="H11" s="4">
        <v>3.9130434782608701</v>
      </c>
    </row>
    <row r="13" spans="1:8" ht="15" thickBot="1" x14ac:dyDescent="0.4">
      <c r="A13" t="s">
        <v>27</v>
      </c>
    </row>
    <row r="14" spans="1:8" x14ac:dyDescent="0.35">
      <c r="B14" s="7"/>
      <c r="C14" s="7"/>
      <c r="D14" s="7" t="s">
        <v>18</v>
      </c>
      <c r="E14" s="7" t="s">
        <v>28</v>
      </c>
      <c r="F14" s="7" t="s">
        <v>30</v>
      </c>
      <c r="G14" s="7" t="s">
        <v>24</v>
      </c>
      <c r="H14" s="7" t="s">
        <v>24</v>
      </c>
    </row>
    <row r="15" spans="1:8" ht="15" thickBot="1" x14ac:dyDescent="0.4">
      <c r="B15" s="8" t="s">
        <v>16</v>
      </c>
      <c r="C15" s="8" t="s">
        <v>17</v>
      </c>
      <c r="D15" s="8" t="s">
        <v>19</v>
      </c>
      <c r="E15" s="8" t="s">
        <v>29</v>
      </c>
      <c r="F15" s="8" t="s">
        <v>31</v>
      </c>
      <c r="G15" s="8" t="s">
        <v>25</v>
      </c>
      <c r="H15" s="8" t="s">
        <v>26</v>
      </c>
    </row>
    <row r="16" spans="1:8" x14ac:dyDescent="0.35">
      <c r="B16" s="3" t="s">
        <v>35</v>
      </c>
      <c r="C16" s="3"/>
      <c r="D16" s="3">
        <v>0.61268656716417913</v>
      </c>
      <c r="E16" s="3">
        <v>0</v>
      </c>
      <c r="F16" s="3">
        <v>0</v>
      </c>
      <c r="G16" s="3">
        <v>1E+30</v>
      </c>
      <c r="H16" s="3">
        <v>0.38731343283582093</v>
      </c>
    </row>
    <row r="17" spans="2:10" x14ac:dyDescent="0.35">
      <c r="B17" s="3" t="s">
        <v>36</v>
      </c>
      <c r="C17" s="3"/>
      <c r="D17" s="3">
        <v>0.60945273631840791</v>
      </c>
      <c r="E17" s="3">
        <v>0</v>
      </c>
      <c r="F17" s="3">
        <v>0</v>
      </c>
      <c r="G17" s="3">
        <v>1E+30</v>
      </c>
      <c r="H17" s="3">
        <v>0.39054726368159198</v>
      </c>
    </row>
    <row r="18" spans="2:10" x14ac:dyDescent="0.35">
      <c r="B18" s="3" t="s">
        <v>37</v>
      </c>
      <c r="C18" s="3"/>
      <c r="D18" s="3">
        <v>1</v>
      </c>
      <c r="E18" s="3">
        <v>0.27363184079601988</v>
      </c>
      <c r="F18" s="3">
        <v>0</v>
      </c>
      <c r="G18" s="3">
        <v>0.43750000000000006</v>
      </c>
      <c r="H18" s="3">
        <v>0.20371093749999997</v>
      </c>
      <c r="J18">
        <f>E18/E21</f>
        <v>0.44897959183673464</v>
      </c>
    </row>
    <row r="19" spans="2:10" x14ac:dyDescent="0.35">
      <c r="B19" s="3" t="s">
        <v>38</v>
      </c>
      <c r="C19" s="3"/>
      <c r="D19" s="3">
        <v>0.84432835820895524</v>
      </c>
      <c r="E19" s="3">
        <v>0</v>
      </c>
      <c r="F19" s="3">
        <v>0</v>
      </c>
      <c r="G19" s="3">
        <v>1E+30</v>
      </c>
      <c r="H19" s="3">
        <v>0.15567164179104476</v>
      </c>
    </row>
    <row r="20" spans="2:10" x14ac:dyDescent="0.35">
      <c r="B20" s="3" t="s">
        <v>39</v>
      </c>
      <c r="C20" s="3"/>
      <c r="D20" s="3">
        <v>1</v>
      </c>
      <c r="E20" s="3">
        <v>0.33582089552238809</v>
      </c>
      <c r="F20" s="3">
        <v>0</v>
      </c>
      <c r="G20" s="3">
        <v>9.678018001299063E-2</v>
      </c>
      <c r="H20" s="3">
        <v>0.30434782608695654</v>
      </c>
      <c r="J20">
        <f>E20/E21</f>
        <v>0.55102040816326525</v>
      </c>
    </row>
    <row r="21" spans="2:10" ht="15" thickBot="1" x14ac:dyDescent="0.4">
      <c r="B21" s="4" t="s">
        <v>40</v>
      </c>
      <c r="C21" s="4"/>
      <c r="D21" s="4">
        <v>1</v>
      </c>
      <c r="E21" s="4">
        <v>0.60945273631840802</v>
      </c>
      <c r="F21" s="4">
        <v>1</v>
      </c>
      <c r="G21" s="4">
        <v>1E+30</v>
      </c>
      <c r="H21" s="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P5" sqref="P5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D1">
        <v>200000</v>
      </c>
    </row>
    <row r="3" spans="1:14" x14ac:dyDescent="0.35">
      <c r="B3" s="1" t="str">
        <f>'[1]Full-data'!A3</f>
        <v>Sales office</v>
      </c>
      <c r="C3" s="1" t="str">
        <f>'[1]Full-data'!D3</f>
        <v>Sales (INR)</v>
      </c>
      <c r="D3" s="1" t="str">
        <f>'[1]Full-data'!E3</f>
        <v>No of leads</v>
      </c>
      <c r="I3" t="s">
        <v>3</v>
      </c>
      <c r="J3" t="s">
        <v>5</v>
      </c>
      <c r="K3" t="s">
        <v>4</v>
      </c>
    </row>
    <row r="4" spans="1:14" x14ac:dyDescent="0.35">
      <c r="B4" s="1">
        <f>'[1]Full-data'!A4</f>
        <v>1</v>
      </c>
      <c r="C4" s="1">
        <f>'[1]Full-data'!D4</f>
        <v>1110000</v>
      </c>
      <c r="D4" s="1">
        <f>'[1]Full-data'!E4</f>
        <v>15</v>
      </c>
      <c r="I4">
        <v>5.0000000000000004E-6</v>
      </c>
      <c r="J4">
        <v>1.990049751243781E-7</v>
      </c>
      <c r="K4">
        <v>2.6119402985074629E-2</v>
      </c>
    </row>
    <row r="5" spans="1:14" x14ac:dyDescent="0.35">
      <c r="B5" s="1">
        <f>'[1]Full-data'!A5</f>
        <v>2</v>
      </c>
      <c r="C5" s="1">
        <f>'[1]Full-data'!D5</f>
        <v>1750000</v>
      </c>
      <c r="D5" s="1">
        <f>'[1]Full-data'!E5</f>
        <v>10</v>
      </c>
    </row>
    <row r="6" spans="1:14" x14ac:dyDescent="0.35">
      <c r="B6" s="1">
        <f>'[1]Full-data'!A6</f>
        <v>3</v>
      </c>
      <c r="C6" s="1">
        <f>'[1]Full-data'!D6</f>
        <v>3450000</v>
      </c>
      <c r="D6" s="1">
        <f>'[1]Full-data'!E6</f>
        <v>12</v>
      </c>
      <c r="I6" t="s">
        <v>6</v>
      </c>
      <c r="K6" t="s">
        <v>7</v>
      </c>
      <c r="L6">
        <f>SUMPRODUCT(J4:K4,C5:D5)</f>
        <v>0.60945273631840791</v>
      </c>
    </row>
    <row r="7" spans="1:14" x14ac:dyDescent="0.35">
      <c r="B7" s="1">
        <f>'[1]Full-data'!A7</f>
        <v>4</v>
      </c>
      <c r="C7" s="1">
        <f>'[1]Full-data'!D7</f>
        <v>1224000</v>
      </c>
      <c r="D7" s="1">
        <f>'[1]Full-data'!E7</f>
        <v>23</v>
      </c>
    </row>
    <row r="8" spans="1:14" x14ac:dyDescent="0.35">
      <c r="B8" s="1">
        <f>'[1]Full-data'!A8</f>
        <v>5</v>
      </c>
      <c r="C8" s="1">
        <f>'[1]Full-data'!D8</f>
        <v>2400000</v>
      </c>
      <c r="D8" s="1">
        <f>'[1]Full-data'!E8</f>
        <v>20</v>
      </c>
      <c r="J8" t="s">
        <v>8</v>
      </c>
    </row>
    <row r="9" spans="1:14" x14ac:dyDescent="0.35">
      <c r="L9">
        <f>I4*D1</f>
        <v>1</v>
      </c>
      <c r="M9" t="s">
        <v>9</v>
      </c>
      <c r="N9">
        <v>1</v>
      </c>
    </row>
    <row r="11" spans="1:14" x14ac:dyDescent="0.35">
      <c r="L11">
        <f>SUMPRODUCT($J$4:$K$4,C4:D4)</f>
        <v>0.61268656716417913</v>
      </c>
      <c r="M11" t="s">
        <v>10</v>
      </c>
      <c r="N11">
        <f>$I$4*$D$1</f>
        <v>1</v>
      </c>
    </row>
    <row r="12" spans="1:14" x14ac:dyDescent="0.35">
      <c r="L12">
        <f t="shared" ref="L12:L15" si="0">SUMPRODUCT($J$4:$K$4,C5:D5)</f>
        <v>0.60945273631840791</v>
      </c>
      <c r="M12" t="s">
        <v>11</v>
      </c>
      <c r="N12">
        <f t="shared" ref="N12:N15" si="1">$I$4*$D$1</f>
        <v>1</v>
      </c>
    </row>
    <row r="13" spans="1:14" x14ac:dyDescent="0.35">
      <c r="C13">
        <f>C6*'Sensitivity Report 2'!$J$18</f>
        <v>1548979.5918367344</v>
      </c>
      <c r="D13">
        <f>D6*'Sensitivity Report 2'!$J$18</f>
        <v>5.3877551020408152</v>
      </c>
      <c r="K13">
        <v>3</v>
      </c>
      <c r="L13">
        <f t="shared" si="0"/>
        <v>1</v>
      </c>
      <c r="M13" t="s">
        <v>11</v>
      </c>
      <c r="N13">
        <f t="shared" si="1"/>
        <v>1</v>
      </c>
    </row>
    <row r="14" spans="1:14" x14ac:dyDescent="0.35">
      <c r="C14">
        <f>C8*'Sensitivity Report 2'!$J$20</f>
        <v>1322448.9795918367</v>
      </c>
      <c r="D14">
        <f>D8*'Sensitivity Report 2'!$J$20</f>
        <v>11.020408163265305</v>
      </c>
      <c r="L14">
        <f t="shared" si="0"/>
        <v>0.84432835820895524</v>
      </c>
      <c r="M14" t="s">
        <v>11</v>
      </c>
      <c r="N14">
        <f t="shared" si="1"/>
        <v>1</v>
      </c>
    </row>
    <row r="15" spans="1:14" x14ac:dyDescent="0.35">
      <c r="C15">
        <f>SUM(C13:C14)</f>
        <v>2871428.5714285709</v>
      </c>
      <c r="D15">
        <f>SUM(D13:D14)</f>
        <v>16.408163265306122</v>
      </c>
      <c r="K15">
        <v>5</v>
      </c>
      <c r="L15">
        <f t="shared" si="0"/>
        <v>1</v>
      </c>
      <c r="M15" t="s">
        <v>11</v>
      </c>
      <c r="N15">
        <f t="shared" si="1"/>
        <v>1</v>
      </c>
    </row>
    <row r="17" spans="3:4" x14ac:dyDescent="0.35">
      <c r="C17">
        <f>C15-C5</f>
        <v>1121428.5714285709</v>
      </c>
      <c r="D17">
        <f>D15-D5</f>
        <v>6.408163265306122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Two -outputs</vt:lpstr>
      <vt:lpstr>LP5</vt:lpstr>
      <vt:lpstr>LP3</vt:lpstr>
      <vt:lpstr>LP4</vt:lpstr>
      <vt:lpstr>Sensitivity Report 1</vt:lpstr>
      <vt:lpstr>LP1</vt:lpstr>
      <vt:lpstr>Sensitivity Report 2</vt:lpstr>
      <vt:lpstr>LP2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2022-01-20T10:54:52Z</dcterms:created>
  <dcterms:modified xsi:type="dcterms:W3CDTF">2022-02-10T11:35:35Z</dcterms:modified>
</cp:coreProperties>
</file>