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deh_\OneDrive\Desktop\Research\Gap between Industry and Education\Android Jobs\data analysis\"/>
    </mc:Choice>
  </mc:AlternateContent>
  <xr:revisionPtr revIDLastSave="0" documentId="13_ncr:1_{F8BCE20F-0557-43A2-92B6-C4BE29ABC719}" xr6:coauthVersionLast="47" xr6:coauthVersionMax="47" xr10:uidLastSave="{00000000-0000-0000-0000-000000000000}"/>
  <bookViews>
    <workbookView xWindow="-108" yWindow="-108" windowWidth="23256" windowHeight="12576" tabRatio="831" activeTab="2" xr2:uid="{00000000-000D-0000-FFFF-FFFF00000000}"/>
  </bookViews>
  <sheets>
    <sheet name="programming languages" sheetId="2" r:id="rId1"/>
    <sheet name="All" sheetId="35" r:id="rId2"/>
    <sheet name="Years" sheetId="36" r:id="rId3"/>
    <sheet name="sdk" sheetId="1" r:id="rId4"/>
    <sheet name="User Interface Design" sheetId="5" r:id="rId5"/>
    <sheet name="Releasing apps" sheetId="3" r:id="rId6"/>
    <sheet name="Requirements" sheetId="7" r:id="rId7"/>
    <sheet name="software arcitecture" sheetId="8" r:id="rId8"/>
    <sheet name="Testing techniques" sheetId="11" r:id="rId9"/>
    <sheet name="Static testing" sheetId="12" r:id="rId10"/>
    <sheet name="testing levels" sheetId="13" r:id="rId11"/>
    <sheet name="test management" sheetId="14" r:id="rId12"/>
    <sheet name="Quality attributes" sheetId="15" r:id="rId13"/>
    <sheet name="Bug fixes" sheetId="16" r:id="rId14"/>
    <sheet name="Software design" sheetId="9" r:id="rId15"/>
    <sheet name="Software development" sheetId="10" r:id="rId16"/>
    <sheet name="testing tools" sheetId="18" r:id="rId17"/>
    <sheet name="Software Maintenance" sheetId="19" r:id="rId18"/>
    <sheet name="project management" sheetId="20" r:id="rId19"/>
    <sheet name="Lifecycle methodologies" sheetId="21" r:id="rId20"/>
    <sheet name="Databases" sheetId="22" r:id="rId21"/>
    <sheet name="OS" sheetId="23" r:id="rId22"/>
    <sheet name="Web" sheetId="24" r:id="rId23"/>
    <sheet name="Web services" sheetId="25" r:id="rId24"/>
    <sheet name="Cloud services" sheetId="26" r:id="rId25"/>
    <sheet name="networking skills" sheetId="27" r:id="rId26"/>
    <sheet name="frameworks" sheetId="28" r:id="rId27"/>
    <sheet name="AI and ML" sheetId="29" r:id="rId28"/>
    <sheet name="IDE" sheetId="30" r:id="rId29"/>
    <sheet name="domain" sheetId="31" r:id="rId30"/>
    <sheet name="Version control" sheetId="32" r:id="rId31"/>
    <sheet name="Soft skills" sheetId="33" r:id="rId32"/>
    <sheet name="Experience" sheetId="34" r:id="rId33"/>
    <sheet name="Overall Correlations" sheetId="37" r:id="rId34"/>
    <sheet name="Overall Correlation Sorted" sheetId="38" r:id="rId35"/>
    <sheet name="Test automation" sheetId="17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4" l="1"/>
  <c r="H4" i="34"/>
  <c r="H5" i="34"/>
  <c r="H6" i="34"/>
  <c r="H7" i="34"/>
  <c r="H8" i="34"/>
  <c r="H9" i="34"/>
  <c r="H10" i="34"/>
  <c r="H2" i="34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Q13" i="38"/>
  <c r="Q11" i="38"/>
  <c r="Q15" i="38"/>
  <c r="Q18" i="38"/>
  <c r="Q28" i="38"/>
  <c r="Q31" i="38"/>
  <c r="Q22" i="38"/>
  <c r="Q20" i="38"/>
  <c r="Q27" i="38"/>
  <c r="Q7" i="38"/>
  <c r="Q23" i="38"/>
  <c r="Q29" i="38"/>
  <c r="Q25" i="38"/>
  <c r="Q6" i="38"/>
  <c r="Q21" i="38"/>
  <c r="Q24" i="38"/>
  <c r="Q26" i="38"/>
  <c r="Q8" i="38"/>
  <c r="Q16" i="38"/>
  <c r="Q30" i="38"/>
  <c r="Q2" i="38"/>
  <c r="Q12" i="38"/>
  <c r="Q17" i="38"/>
  <c r="Q5" i="38"/>
  <c r="Q14" i="38"/>
  <c r="Q19" i="38"/>
  <c r="Q10" i="38"/>
  <c r="Q4" i="38"/>
  <c r="Q9" i="38"/>
  <c r="Q3" i="38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B32" i="37"/>
  <c r="Q3" i="37"/>
  <c r="Q4" i="37"/>
  <c r="Q5" i="37"/>
  <c r="Q6" i="37"/>
  <c r="Q7" i="37"/>
  <c r="Q8" i="37"/>
  <c r="Q9" i="37"/>
  <c r="Q10" i="37"/>
  <c r="Q11" i="37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26" i="37"/>
  <c r="Q27" i="37"/>
  <c r="Q28" i="37"/>
  <c r="Q29" i="37"/>
  <c r="Q30" i="37"/>
  <c r="Q31" i="37"/>
  <c r="Q2" i="37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Q14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Q13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Q12" i="34"/>
  <c r="AE3" i="34"/>
  <c r="AE4" i="34"/>
  <c r="AE5" i="34"/>
  <c r="AE6" i="34"/>
  <c r="AE7" i="34"/>
  <c r="AE8" i="34"/>
  <c r="AE9" i="34"/>
  <c r="AE10" i="34"/>
  <c r="AD3" i="34"/>
  <c r="AD4" i="34"/>
  <c r="AD5" i="34"/>
  <c r="AD6" i="34"/>
  <c r="AD7" i="34"/>
  <c r="AD8" i="34"/>
  <c r="AD9" i="34"/>
  <c r="AD10" i="34"/>
  <c r="AC3" i="34"/>
  <c r="AC4" i="34"/>
  <c r="AC5" i="34"/>
  <c r="AC6" i="34"/>
  <c r="AC7" i="34"/>
  <c r="AC8" i="34"/>
  <c r="AC9" i="34"/>
  <c r="AC10" i="34"/>
  <c r="AB3" i="34"/>
  <c r="AB4" i="34"/>
  <c r="AB5" i="34"/>
  <c r="AB6" i="34"/>
  <c r="AB7" i="34"/>
  <c r="AB8" i="34"/>
  <c r="AB9" i="34"/>
  <c r="AB10" i="34"/>
  <c r="AA3" i="34"/>
  <c r="AA4" i="34"/>
  <c r="AA5" i="34"/>
  <c r="AA6" i="34"/>
  <c r="AA7" i="34"/>
  <c r="AA8" i="34"/>
  <c r="AA9" i="34"/>
  <c r="AA10" i="34"/>
  <c r="Z3" i="34"/>
  <c r="Z4" i="34"/>
  <c r="Z5" i="34"/>
  <c r="Z6" i="34"/>
  <c r="Z7" i="34"/>
  <c r="Z8" i="34"/>
  <c r="Z9" i="34"/>
  <c r="Z10" i="34"/>
  <c r="Y3" i="34"/>
  <c r="Y4" i="34"/>
  <c r="Y5" i="34"/>
  <c r="Y6" i="34"/>
  <c r="Y7" i="34"/>
  <c r="Y8" i="34"/>
  <c r="Y9" i="34"/>
  <c r="Y10" i="34"/>
  <c r="X3" i="34"/>
  <c r="X4" i="34"/>
  <c r="X5" i="34"/>
  <c r="X6" i="34"/>
  <c r="X7" i="34"/>
  <c r="X8" i="34"/>
  <c r="X9" i="34"/>
  <c r="X10" i="34"/>
  <c r="W3" i="34"/>
  <c r="W4" i="34"/>
  <c r="W5" i="34"/>
  <c r="W6" i="34"/>
  <c r="W7" i="34"/>
  <c r="W8" i="34"/>
  <c r="W9" i="34"/>
  <c r="W10" i="34"/>
  <c r="V3" i="34"/>
  <c r="V4" i="34"/>
  <c r="V5" i="34"/>
  <c r="V6" i="34"/>
  <c r="V7" i="34"/>
  <c r="V8" i="34"/>
  <c r="V9" i="34"/>
  <c r="V10" i="34"/>
  <c r="U3" i="34"/>
  <c r="U4" i="34"/>
  <c r="U5" i="34"/>
  <c r="U6" i="34"/>
  <c r="U7" i="34"/>
  <c r="U8" i="34"/>
  <c r="U9" i="34"/>
  <c r="U10" i="34"/>
  <c r="T3" i="34"/>
  <c r="T4" i="34"/>
  <c r="T5" i="34"/>
  <c r="T6" i="34"/>
  <c r="T7" i="34"/>
  <c r="T8" i="34"/>
  <c r="T9" i="34"/>
  <c r="T10" i="34"/>
  <c r="S3" i="34"/>
  <c r="S4" i="34"/>
  <c r="S5" i="34"/>
  <c r="S6" i="34"/>
  <c r="S7" i="34"/>
  <c r="S8" i="34"/>
  <c r="S9" i="34"/>
  <c r="S10" i="34"/>
  <c r="R3" i="34"/>
  <c r="R4" i="34"/>
  <c r="R5" i="34"/>
  <c r="R6" i="34"/>
  <c r="R7" i="34"/>
  <c r="R8" i="34"/>
  <c r="R9" i="34"/>
  <c r="R10" i="34"/>
  <c r="Q3" i="34"/>
  <c r="Q4" i="34"/>
  <c r="Q5" i="34"/>
  <c r="Q6" i="34"/>
  <c r="Q7" i="34"/>
  <c r="Q8" i="34"/>
  <c r="Q9" i="34"/>
  <c r="Q10" i="34"/>
  <c r="AE2" i="34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O3" i="34"/>
  <c r="O4" i="34"/>
  <c r="O5" i="34"/>
  <c r="O6" i="34"/>
  <c r="O7" i="34"/>
  <c r="O8" i="34"/>
  <c r="O9" i="34"/>
  <c r="O10" i="34"/>
  <c r="N3" i="34"/>
  <c r="N4" i="34"/>
  <c r="N5" i="34"/>
  <c r="N6" i="34"/>
  <c r="N7" i="34"/>
  <c r="N8" i="34"/>
  <c r="N9" i="34"/>
  <c r="N10" i="34"/>
  <c r="M3" i="34"/>
  <c r="M4" i="34"/>
  <c r="M5" i="34"/>
  <c r="M6" i="34"/>
  <c r="M7" i="34"/>
  <c r="M8" i="34"/>
  <c r="M9" i="34"/>
  <c r="M10" i="34"/>
  <c r="L3" i="34"/>
  <c r="L4" i="34"/>
  <c r="L5" i="34"/>
  <c r="L6" i="34"/>
  <c r="L7" i="34"/>
  <c r="L8" i="34"/>
  <c r="L9" i="34"/>
  <c r="L10" i="34"/>
  <c r="K3" i="34"/>
  <c r="K4" i="34"/>
  <c r="K5" i="34"/>
  <c r="K6" i="34"/>
  <c r="K7" i="34"/>
  <c r="K8" i="34"/>
  <c r="K9" i="34"/>
  <c r="K10" i="34"/>
  <c r="J3" i="34"/>
  <c r="J4" i="34"/>
  <c r="J5" i="34"/>
  <c r="J6" i="34"/>
  <c r="J7" i="34"/>
  <c r="J8" i="34"/>
  <c r="J9" i="34"/>
  <c r="J10" i="34"/>
  <c r="O2" i="34"/>
  <c r="N2" i="34"/>
  <c r="M2" i="34"/>
  <c r="L2" i="34"/>
  <c r="K2" i="34"/>
  <c r="J2" i="34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Q32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Q31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Q30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D3" i="33"/>
  <c r="AD4" i="33"/>
  <c r="AD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C3" i="33"/>
  <c r="AC4" i="33"/>
  <c r="AC5" i="33"/>
  <c r="AC6" i="33"/>
  <c r="AC7" i="33"/>
  <c r="AC8" i="33"/>
  <c r="AC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B3" i="33"/>
  <c r="AB4" i="33"/>
  <c r="AB5" i="33"/>
  <c r="AB6" i="33"/>
  <c r="AB7" i="33"/>
  <c r="AB8" i="33"/>
  <c r="AB9" i="33"/>
  <c r="AB10" i="33"/>
  <c r="AB11" i="33"/>
  <c r="AB12" i="33"/>
  <c r="AB13" i="33"/>
  <c r="AB14" i="33"/>
  <c r="AB15" i="33"/>
  <c r="AB16" i="33"/>
  <c r="AB17" i="33"/>
  <c r="AB18" i="33"/>
  <c r="AB19" i="33"/>
  <c r="AB20" i="33"/>
  <c r="AB21" i="33"/>
  <c r="AB22" i="33"/>
  <c r="AB23" i="33"/>
  <c r="AB24" i="33"/>
  <c r="AB25" i="33"/>
  <c r="AB26" i="33"/>
  <c r="AB27" i="33"/>
  <c r="AB28" i="33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21" i="33"/>
  <c r="AA22" i="33"/>
  <c r="AA23" i="33"/>
  <c r="AA24" i="33"/>
  <c r="AA25" i="33"/>
  <c r="AA26" i="33"/>
  <c r="AA27" i="33"/>
  <c r="AA28" i="33"/>
  <c r="Z3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Y3" i="33"/>
  <c r="Y4" i="33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X3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V3" i="33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U3" i="33"/>
  <c r="U4" i="33"/>
  <c r="U5" i="33"/>
  <c r="U6" i="33"/>
  <c r="U7" i="33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T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AE2" i="33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O2" i="33"/>
  <c r="N2" i="33"/>
  <c r="M2" i="33"/>
  <c r="L2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" i="33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Q9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Q8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Q7" i="32"/>
  <c r="AE3" i="32"/>
  <c r="AE4" i="32"/>
  <c r="AE5" i="32"/>
  <c r="AD3" i="32"/>
  <c r="AD4" i="32"/>
  <c r="AD5" i="32"/>
  <c r="AC3" i="32"/>
  <c r="AC4" i="32"/>
  <c r="AC5" i="32"/>
  <c r="AB3" i="32"/>
  <c r="AB4" i="32"/>
  <c r="AB5" i="32"/>
  <c r="AA3" i="32"/>
  <c r="AA4" i="32"/>
  <c r="AA5" i="32"/>
  <c r="Z3" i="32"/>
  <c r="Z4" i="32"/>
  <c r="Z5" i="32"/>
  <c r="Y3" i="32"/>
  <c r="Y4" i="32"/>
  <c r="Y5" i="32"/>
  <c r="X3" i="32"/>
  <c r="X4" i="32"/>
  <c r="X5" i="32"/>
  <c r="W3" i="32"/>
  <c r="W4" i="32"/>
  <c r="W5" i="32"/>
  <c r="V3" i="32"/>
  <c r="V4" i="32"/>
  <c r="V5" i="32"/>
  <c r="U3" i="32"/>
  <c r="U4" i="32"/>
  <c r="U5" i="32"/>
  <c r="T3" i="32"/>
  <c r="T4" i="32"/>
  <c r="T5" i="32"/>
  <c r="S3" i="32"/>
  <c r="S4" i="32"/>
  <c r="S5" i="32"/>
  <c r="R3" i="32"/>
  <c r="R4" i="32"/>
  <c r="R5" i="32"/>
  <c r="Q3" i="32"/>
  <c r="Q4" i="32"/>
  <c r="Q5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O3" i="32"/>
  <c r="O4" i="32"/>
  <c r="O5" i="32"/>
  <c r="O2" i="32"/>
  <c r="N5" i="32"/>
  <c r="N3" i="32"/>
  <c r="N4" i="32"/>
  <c r="N2" i="32"/>
  <c r="M3" i="32"/>
  <c r="M4" i="32"/>
  <c r="M5" i="32"/>
  <c r="M2" i="32"/>
  <c r="L3" i="32"/>
  <c r="L4" i="32"/>
  <c r="L5" i="32"/>
  <c r="L2" i="32"/>
  <c r="K3" i="32"/>
  <c r="K4" i="32"/>
  <c r="K5" i="32"/>
  <c r="K2" i="32"/>
  <c r="J3" i="32"/>
  <c r="J4" i="32"/>
  <c r="J5" i="32"/>
  <c r="J2" i="32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Q24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Q23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Q22" i="31"/>
  <c r="AE3" i="31"/>
  <c r="AE4" i="31"/>
  <c r="AE5" i="31"/>
  <c r="AE6" i="31"/>
  <c r="AE7" i="31"/>
  <c r="AE8" i="31"/>
  <c r="AE9" i="31"/>
  <c r="AE10" i="31"/>
  <c r="AE11" i="31"/>
  <c r="AE12" i="31"/>
  <c r="AE13" i="31"/>
  <c r="AE14" i="31"/>
  <c r="AE15" i="31"/>
  <c r="AE16" i="31"/>
  <c r="AE17" i="31"/>
  <c r="AE18" i="31"/>
  <c r="AE19" i="31"/>
  <c r="AE20" i="31"/>
  <c r="AD3" i="31"/>
  <c r="AD4" i="31"/>
  <c r="AD5" i="31"/>
  <c r="AD6" i="31"/>
  <c r="AD7" i="31"/>
  <c r="AD8" i="31"/>
  <c r="AD9" i="31"/>
  <c r="AD10" i="31"/>
  <c r="AD11" i="31"/>
  <c r="AD12" i="31"/>
  <c r="AD13" i="31"/>
  <c r="AD14" i="31"/>
  <c r="AD15" i="31"/>
  <c r="AD16" i="31"/>
  <c r="AD17" i="31"/>
  <c r="AD18" i="31"/>
  <c r="AD19" i="31"/>
  <c r="AD20" i="31"/>
  <c r="AC3" i="31"/>
  <c r="AC4" i="31"/>
  <c r="AC5" i="31"/>
  <c r="AC6" i="31"/>
  <c r="AC7" i="31"/>
  <c r="AC8" i="31"/>
  <c r="AC9" i="31"/>
  <c r="AC10" i="31"/>
  <c r="AC11" i="31"/>
  <c r="AC12" i="31"/>
  <c r="AC13" i="31"/>
  <c r="AC14" i="31"/>
  <c r="AC15" i="31"/>
  <c r="AC16" i="31"/>
  <c r="AC17" i="31"/>
  <c r="AC18" i="31"/>
  <c r="AC19" i="31"/>
  <c r="AC20" i="31"/>
  <c r="AB3" i="31"/>
  <c r="AB4" i="31"/>
  <c r="AB5" i="31"/>
  <c r="AB6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A3" i="31"/>
  <c r="AA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Z3" i="31"/>
  <c r="Z4" i="31"/>
  <c r="Z5" i="31"/>
  <c r="Z6" i="31"/>
  <c r="Z7" i="31"/>
  <c r="Z8" i="31"/>
  <c r="Z9" i="31"/>
  <c r="Z10" i="31"/>
  <c r="Z11" i="31"/>
  <c r="Z12" i="31"/>
  <c r="Z13" i="31"/>
  <c r="Z14" i="31"/>
  <c r="Z15" i="31"/>
  <c r="Z16" i="31"/>
  <c r="Z17" i="31"/>
  <c r="Z18" i="31"/>
  <c r="Z19" i="31"/>
  <c r="Z20" i="31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X3" i="31"/>
  <c r="X4" i="31"/>
  <c r="X5" i="31"/>
  <c r="X6" i="31"/>
  <c r="X7" i="31"/>
  <c r="X8" i="31"/>
  <c r="X9" i="31"/>
  <c r="X10" i="31"/>
  <c r="X11" i="31"/>
  <c r="X12" i="31"/>
  <c r="X13" i="31"/>
  <c r="X14" i="31"/>
  <c r="X15" i="31"/>
  <c r="X16" i="31"/>
  <c r="X17" i="31"/>
  <c r="X18" i="31"/>
  <c r="X19" i="31"/>
  <c r="X20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V3" i="31"/>
  <c r="V4" i="31"/>
  <c r="V5" i="31"/>
  <c r="V6" i="31"/>
  <c r="V7" i="31"/>
  <c r="V8" i="31"/>
  <c r="V9" i="31"/>
  <c r="V10" i="31"/>
  <c r="V11" i="31"/>
  <c r="V12" i="31"/>
  <c r="V13" i="31"/>
  <c r="V14" i="31"/>
  <c r="V15" i="31"/>
  <c r="V16" i="31"/>
  <c r="V17" i="31"/>
  <c r="V18" i="31"/>
  <c r="V19" i="31"/>
  <c r="V20" i="31"/>
  <c r="U3" i="31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T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S3" i="31"/>
  <c r="S4" i="31"/>
  <c r="S5" i="31"/>
  <c r="S6" i="31"/>
  <c r="S7" i="31"/>
  <c r="S8" i="31"/>
  <c r="S9" i="31"/>
  <c r="S10" i="31"/>
  <c r="S11" i="31"/>
  <c r="S12" i="31"/>
  <c r="S13" i="31"/>
  <c r="S14" i="31"/>
  <c r="S15" i="31"/>
  <c r="S16" i="31"/>
  <c r="S17" i="31"/>
  <c r="S18" i="31"/>
  <c r="S19" i="31"/>
  <c r="S20" i="31"/>
  <c r="R3" i="31"/>
  <c r="R4" i="31"/>
  <c r="R5" i="31"/>
  <c r="R6" i="31"/>
  <c r="R7" i="31"/>
  <c r="R8" i="31"/>
  <c r="R9" i="31"/>
  <c r="R10" i="31"/>
  <c r="R11" i="31"/>
  <c r="R12" i="31"/>
  <c r="R13" i="31"/>
  <c r="R14" i="31"/>
  <c r="R15" i="31"/>
  <c r="R16" i="31"/>
  <c r="R17" i="31"/>
  <c r="R18" i="31"/>
  <c r="R19" i="31"/>
  <c r="R20" i="31"/>
  <c r="Q3" i="31"/>
  <c r="Q4" i="31"/>
  <c r="Q5" i="31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O3" i="31"/>
  <c r="O4" i="31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N3" i="31"/>
  <c r="N4" i="31"/>
  <c r="N5" i="31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L3" i="31"/>
  <c r="L4" i="31"/>
  <c r="L5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K3" i="31"/>
  <c r="K4" i="31"/>
  <c r="K5" i="31"/>
  <c r="K6" i="3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O2" i="31"/>
  <c r="N2" i="31"/>
  <c r="M2" i="31"/>
  <c r="L2" i="31"/>
  <c r="K2" i="31"/>
  <c r="J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2" i="31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Q11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Q10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Q9" i="30"/>
  <c r="AE3" i="30"/>
  <c r="AE4" i="30"/>
  <c r="AE5" i="30"/>
  <c r="AE6" i="30"/>
  <c r="AE7" i="30"/>
  <c r="AD3" i="30"/>
  <c r="AD4" i="30"/>
  <c r="AD5" i="30"/>
  <c r="AD6" i="30"/>
  <c r="AD7" i="30"/>
  <c r="AC3" i="30"/>
  <c r="AC4" i="30"/>
  <c r="AC5" i="30"/>
  <c r="AC6" i="30"/>
  <c r="AC7" i="30"/>
  <c r="AB3" i="30"/>
  <c r="AB4" i="30"/>
  <c r="AB5" i="30"/>
  <c r="AB6" i="30"/>
  <c r="AB7" i="30"/>
  <c r="AA3" i="30"/>
  <c r="AA4" i="30"/>
  <c r="AA5" i="30"/>
  <c r="AA6" i="30"/>
  <c r="AA7" i="30"/>
  <c r="Z3" i="30"/>
  <c r="Z4" i="30"/>
  <c r="Z5" i="30"/>
  <c r="Z6" i="30"/>
  <c r="Z7" i="30"/>
  <c r="Y3" i="30"/>
  <c r="Y4" i="30"/>
  <c r="Y5" i="30"/>
  <c r="Y6" i="30"/>
  <c r="Y7" i="30"/>
  <c r="X3" i="30"/>
  <c r="X4" i="30"/>
  <c r="X5" i="30"/>
  <c r="X6" i="30"/>
  <c r="X7" i="30"/>
  <c r="W3" i="30"/>
  <c r="W4" i="30"/>
  <c r="W5" i="30"/>
  <c r="W6" i="30"/>
  <c r="W7" i="30"/>
  <c r="V3" i="30"/>
  <c r="V4" i="30"/>
  <c r="V5" i="30"/>
  <c r="V6" i="30"/>
  <c r="V7" i="30"/>
  <c r="U3" i="30"/>
  <c r="U4" i="30"/>
  <c r="U5" i="30"/>
  <c r="U6" i="30"/>
  <c r="U7" i="30"/>
  <c r="T3" i="30"/>
  <c r="T4" i="30"/>
  <c r="T5" i="30"/>
  <c r="T6" i="30"/>
  <c r="T7" i="30"/>
  <c r="S3" i="30"/>
  <c r="S4" i="30"/>
  <c r="S5" i="30"/>
  <c r="S6" i="30"/>
  <c r="S7" i="30"/>
  <c r="R3" i="30"/>
  <c r="R4" i="30"/>
  <c r="R5" i="30"/>
  <c r="R6" i="30"/>
  <c r="R7" i="30"/>
  <c r="Q3" i="30"/>
  <c r="Q4" i="30"/>
  <c r="Q5" i="30"/>
  <c r="Q6" i="30"/>
  <c r="Q7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O3" i="30"/>
  <c r="O4" i="30"/>
  <c r="O5" i="30"/>
  <c r="O6" i="30"/>
  <c r="O7" i="30"/>
  <c r="O2" i="30"/>
  <c r="N3" i="30"/>
  <c r="N4" i="30"/>
  <c r="N5" i="30"/>
  <c r="N6" i="30"/>
  <c r="N7" i="30"/>
  <c r="N2" i="30"/>
  <c r="M3" i="30"/>
  <c r="M4" i="30"/>
  <c r="M5" i="30"/>
  <c r="M6" i="30"/>
  <c r="M7" i="30"/>
  <c r="M2" i="30"/>
  <c r="L3" i="30"/>
  <c r="L4" i="30"/>
  <c r="L5" i="30"/>
  <c r="L6" i="30"/>
  <c r="L7" i="30"/>
  <c r="L2" i="30"/>
  <c r="K3" i="30"/>
  <c r="K4" i="30"/>
  <c r="K5" i="30"/>
  <c r="K6" i="30"/>
  <c r="K7" i="30"/>
  <c r="K2" i="30"/>
  <c r="J3" i="30"/>
  <c r="J4" i="30"/>
  <c r="J5" i="30"/>
  <c r="J6" i="30"/>
  <c r="J7" i="30"/>
  <c r="J2" i="30"/>
  <c r="H3" i="30"/>
  <c r="H4" i="30"/>
  <c r="H5" i="30"/>
  <c r="H6" i="30"/>
  <c r="H7" i="30"/>
  <c r="H2" i="30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Q8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Q7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Q6" i="29"/>
  <c r="AE3" i="29"/>
  <c r="AE4" i="29"/>
  <c r="AD3" i="29"/>
  <c r="AD4" i="29"/>
  <c r="AC3" i="29"/>
  <c r="AC4" i="29"/>
  <c r="AB3" i="29"/>
  <c r="AB4" i="29"/>
  <c r="AA3" i="29"/>
  <c r="AA4" i="29"/>
  <c r="Z3" i="29"/>
  <c r="Z4" i="29"/>
  <c r="Y3" i="29"/>
  <c r="Y4" i="29"/>
  <c r="X3" i="29"/>
  <c r="X4" i="29"/>
  <c r="W3" i="29"/>
  <c r="W4" i="29"/>
  <c r="V3" i="29"/>
  <c r="V4" i="29"/>
  <c r="U3" i="29"/>
  <c r="U4" i="29"/>
  <c r="T3" i="29"/>
  <c r="T4" i="29"/>
  <c r="S3" i="29"/>
  <c r="S4" i="29"/>
  <c r="R3" i="29"/>
  <c r="R4" i="29"/>
  <c r="Q3" i="29"/>
  <c r="Q4" i="29"/>
  <c r="AE2" i="29"/>
  <c r="AD2" i="29"/>
  <c r="AC2" i="29"/>
  <c r="AB2" i="29"/>
  <c r="AA2" i="29"/>
  <c r="Z2" i="29"/>
  <c r="Y2" i="29"/>
  <c r="X2" i="29"/>
  <c r="W2" i="29"/>
  <c r="V2" i="29"/>
  <c r="U2" i="29"/>
  <c r="T2" i="29"/>
  <c r="S2" i="29"/>
  <c r="R2" i="29"/>
  <c r="Q2" i="29"/>
  <c r="O3" i="29"/>
  <c r="O4" i="29"/>
  <c r="N3" i="29"/>
  <c r="N4" i="29"/>
  <c r="M3" i="29"/>
  <c r="M4" i="29"/>
  <c r="L3" i="29"/>
  <c r="L4" i="29"/>
  <c r="K3" i="29"/>
  <c r="K4" i="29"/>
  <c r="J3" i="29"/>
  <c r="J4" i="29"/>
  <c r="O2" i="29"/>
  <c r="N2" i="29"/>
  <c r="M2" i="29"/>
  <c r="L2" i="29"/>
  <c r="K2" i="29"/>
  <c r="J2" i="29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X2" i="27"/>
  <c r="O3" i="27"/>
  <c r="AD3" i="27" s="1"/>
  <c r="O4" i="27"/>
  <c r="O5" i="27"/>
  <c r="O6" i="27"/>
  <c r="O7" i="27"/>
  <c r="Y7" i="27" s="1"/>
  <c r="O8" i="27"/>
  <c r="Y8" i="27" s="1"/>
  <c r="O9" i="27"/>
  <c r="O10" i="27"/>
  <c r="O11" i="27"/>
  <c r="O12" i="27"/>
  <c r="O13" i="27"/>
  <c r="AD13" i="27" s="1"/>
  <c r="O14" i="27"/>
  <c r="O15" i="27"/>
  <c r="AD15" i="27" s="1"/>
  <c r="O2" i="27"/>
  <c r="N3" i="27"/>
  <c r="N4" i="27"/>
  <c r="T4" i="27" s="1"/>
  <c r="N5" i="27"/>
  <c r="X5" i="27" s="1"/>
  <c r="N6" i="27"/>
  <c r="T6" i="27" s="1"/>
  <c r="N7" i="27"/>
  <c r="X7" i="27" s="1"/>
  <c r="N8" i="27"/>
  <c r="AA8" i="27" s="1"/>
  <c r="N9" i="27"/>
  <c r="N10" i="27"/>
  <c r="N11" i="27"/>
  <c r="N12" i="27"/>
  <c r="T12" i="27" s="1"/>
  <c r="N13" i="27"/>
  <c r="X13" i="27" s="1"/>
  <c r="N14" i="27"/>
  <c r="N15" i="27"/>
  <c r="N2" i="27"/>
  <c r="M3" i="27"/>
  <c r="AC3" i="27" s="1"/>
  <c r="M4" i="27"/>
  <c r="AD4" i="27" s="1"/>
  <c r="M5" i="27"/>
  <c r="S5" i="27" s="1"/>
  <c r="M6" i="27"/>
  <c r="S6" i="27" s="1"/>
  <c r="M7" i="27"/>
  <c r="W7" i="27" s="1"/>
  <c r="M8" i="27"/>
  <c r="W8" i="27" s="1"/>
  <c r="M9" i="27"/>
  <c r="M10" i="27"/>
  <c r="M11" i="27"/>
  <c r="M12" i="27"/>
  <c r="Z12" i="27" s="1"/>
  <c r="M13" i="27"/>
  <c r="S13" i="27" s="1"/>
  <c r="M14" i="27"/>
  <c r="M15" i="27"/>
  <c r="AC15" i="27" s="1"/>
  <c r="M2" i="27"/>
  <c r="L3" i="27"/>
  <c r="L4" i="27"/>
  <c r="L5" i="27"/>
  <c r="AB5" i="27" s="1"/>
  <c r="L6" i="27"/>
  <c r="L7" i="27"/>
  <c r="V7" i="27" s="1"/>
  <c r="L8" i="27"/>
  <c r="L9" i="27"/>
  <c r="L10" i="27"/>
  <c r="L11" i="27"/>
  <c r="L12" i="27"/>
  <c r="L13" i="27"/>
  <c r="L14" i="27"/>
  <c r="L15" i="27"/>
  <c r="K3" i="27"/>
  <c r="K4" i="27"/>
  <c r="Y4" i="27" s="1"/>
  <c r="K5" i="27"/>
  <c r="K6" i="27"/>
  <c r="K7" i="27"/>
  <c r="K8" i="27"/>
  <c r="K9" i="27"/>
  <c r="X9" i="27" s="1"/>
  <c r="K10" i="27"/>
  <c r="K11" i="27"/>
  <c r="K12" i="27"/>
  <c r="K13" i="27"/>
  <c r="K14" i="27"/>
  <c r="K15" i="27"/>
  <c r="J3" i="27"/>
  <c r="R3" i="27" s="1"/>
  <c r="J4" i="27"/>
  <c r="S4" i="27" s="1"/>
  <c r="J5" i="27"/>
  <c r="J6" i="27"/>
  <c r="J7" i="27"/>
  <c r="J8" i="27"/>
  <c r="J9" i="27"/>
  <c r="J10" i="27"/>
  <c r="J11" i="27"/>
  <c r="J12" i="27"/>
  <c r="J13" i="27"/>
  <c r="J14" i="27"/>
  <c r="J15" i="27"/>
  <c r="S15" i="27" s="1"/>
  <c r="L2" i="27"/>
  <c r="K2" i="27"/>
  <c r="W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2" i="27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Q11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Q10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Q9" i="28"/>
  <c r="AE3" i="28"/>
  <c r="AE4" i="28"/>
  <c r="AE5" i="28"/>
  <c r="AE6" i="28"/>
  <c r="AE7" i="28"/>
  <c r="AD3" i="28"/>
  <c r="AD4" i="28"/>
  <c r="AD5" i="28"/>
  <c r="AD6" i="28"/>
  <c r="AD7" i="28"/>
  <c r="AC3" i="28"/>
  <c r="AC4" i="28"/>
  <c r="AC5" i="28"/>
  <c r="AC6" i="28"/>
  <c r="AC7" i="28"/>
  <c r="AB3" i="28"/>
  <c r="AB4" i="28"/>
  <c r="AB5" i="28"/>
  <c r="AB6" i="28"/>
  <c r="AB7" i="28"/>
  <c r="AA3" i="28"/>
  <c r="AA4" i="28"/>
  <c r="AA5" i="28"/>
  <c r="AA6" i="28"/>
  <c r="AA7" i="28"/>
  <c r="Z3" i="28"/>
  <c r="Z4" i="28"/>
  <c r="Z5" i="28"/>
  <c r="Z6" i="28"/>
  <c r="Z7" i="28"/>
  <c r="Y3" i="28"/>
  <c r="Y4" i="28"/>
  <c r="Y5" i="28"/>
  <c r="Y6" i="28"/>
  <c r="Y7" i="28"/>
  <c r="X3" i="28"/>
  <c r="X4" i="28"/>
  <c r="X5" i="28"/>
  <c r="X6" i="28"/>
  <c r="X7" i="28"/>
  <c r="W3" i="28"/>
  <c r="W4" i="28"/>
  <c r="W5" i="28"/>
  <c r="W6" i="28"/>
  <c r="W7" i="28"/>
  <c r="V3" i="28"/>
  <c r="V4" i="28"/>
  <c r="V5" i="28"/>
  <c r="V6" i="28"/>
  <c r="V7" i="28"/>
  <c r="U3" i="28"/>
  <c r="U4" i="28"/>
  <c r="U5" i="28"/>
  <c r="U6" i="28"/>
  <c r="U7" i="28"/>
  <c r="T3" i="28"/>
  <c r="T4" i="28"/>
  <c r="T5" i="28"/>
  <c r="T6" i="28"/>
  <c r="T7" i="28"/>
  <c r="S3" i="28"/>
  <c r="S4" i="28"/>
  <c r="S5" i="28"/>
  <c r="S6" i="28"/>
  <c r="S7" i="28"/>
  <c r="R3" i="28"/>
  <c r="R4" i="28"/>
  <c r="R5" i="28"/>
  <c r="R6" i="28"/>
  <c r="R7" i="28"/>
  <c r="Q3" i="28"/>
  <c r="Q4" i="28"/>
  <c r="Q5" i="28"/>
  <c r="Q6" i="28"/>
  <c r="Q7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M3" i="28"/>
  <c r="M4" i="28"/>
  <c r="M5" i="28"/>
  <c r="M6" i="28"/>
  <c r="M7" i="28"/>
  <c r="N3" i="28"/>
  <c r="N4" i="28"/>
  <c r="N5" i="28"/>
  <c r="N6" i="28"/>
  <c r="N7" i="28"/>
  <c r="O3" i="28"/>
  <c r="O4" i="28"/>
  <c r="O5" i="28"/>
  <c r="O6" i="28"/>
  <c r="O7" i="28"/>
  <c r="O2" i="28"/>
  <c r="N2" i="28"/>
  <c r="L3" i="28"/>
  <c r="L4" i="28"/>
  <c r="L5" i="28"/>
  <c r="L6" i="28"/>
  <c r="L7" i="28"/>
  <c r="K3" i="28"/>
  <c r="K4" i="28"/>
  <c r="K5" i="28"/>
  <c r="K6" i="28"/>
  <c r="K7" i="28"/>
  <c r="J3" i="28"/>
  <c r="J4" i="28"/>
  <c r="J5" i="28"/>
  <c r="J6" i="28"/>
  <c r="J7" i="28"/>
  <c r="M2" i="28"/>
  <c r="L2" i="28"/>
  <c r="J2" i="28"/>
  <c r="K2" i="28"/>
  <c r="Z2" i="27"/>
  <c r="H2" i="28"/>
  <c r="H4" i="28"/>
  <c r="H5" i="28"/>
  <c r="H6" i="28"/>
  <c r="H7" i="28"/>
  <c r="H3" i="28"/>
  <c r="H3" i="29"/>
  <c r="H4" i="29"/>
  <c r="H2" i="29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Q18" i="27"/>
  <c r="AE9" i="27"/>
  <c r="AE10" i="27"/>
  <c r="AE11" i="27"/>
  <c r="AE12" i="27"/>
  <c r="AE15" i="27"/>
  <c r="AD9" i="27"/>
  <c r="AD10" i="27"/>
  <c r="AD11" i="27"/>
  <c r="AD12" i="27"/>
  <c r="AC8" i="27"/>
  <c r="AC9" i="27"/>
  <c r="AC10" i="27"/>
  <c r="AC11" i="27"/>
  <c r="AC12" i="27"/>
  <c r="AB4" i="27"/>
  <c r="AB6" i="27"/>
  <c r="AB9" i="27"/>
  <c r="AB10" i="27"/>
  <c r="AB11" i="27"/>
  <c r="AA3" i="27"/>
  <c r="AA4" i="27"/>
  <c r="AA9" i="27"/>
  <c r="AA10" i="27"/>
  <c r="AA11" i="27"/>
  <c r="AA15" i="27"/>
  <c r="Z3" i="27"/>
  <c r="Z4" i="27"/>
  <c r="Z5" i="27"/>
  <c r="Z6" i="27"/>
  <c r="Z7" i="27"/>
  <c r="Z9" i="27"/>
  <c r="Z10" i="27"/>
  <c r="Z11" i="27"/>
  <c r="Z13" i="27"/>
  <c r="Y5" i="27"/>
  <c r="Y6" i="27"/>
  <c r="Y9" i="27"/>
  <c r="Y10" i="27"/>
  <c r="Y11" i="27"/>
  <c r="Y12" i="27"/>
  <c r="X10" i="27"/>
  <c r="X11" i="27"/>
  <c r="X12" i="27"/>
  <c r="W5" i="27"/>
  <c r="W6" i="27"/>
  <c r="W10" i="27"/>
  <c r="W11" i="27"/>
  <c r="W13" i="27"/>
  <c r="V4" i="27"/>
  <c r="V6" i="27"/>
  <c r="V10" i="27"/>
  <c r="V11" i="27"/>
  <c r="V12" i="27"/>
  <c r="V13" i="27"/>
  <c r="U3" i="27"/>
  <c r="U4" i="27"/>
  <c r="U5" i="27"/>
  <c r="U6" i="27"/>
  <c r="U9" i="27"/>
  <c r="U10" i="27"/>
  <c r="U11" i="27"/>
  <c r="U12" i="27"/>
  <c r="T3" i="27"/>
  <c r="T5" i="27"/>
  <c r="T7" i="27"/>
  <c r="T8" i="27"/>
  <c r="T9" i="27"/>
  <c r="T10" i="27"/>
  <c r="T11" i="27"/>
  <c r="T15" i="27"/>
  <c r="S3" i="27"/>
  <c r="S9" i="27"/>
  <c r="S10" i="27"/>
  <c r="S11" i="27"/>
  <c r="S12" i="27"/>
  <c r="R5" i="27"/>
  <c r="R6" i="27"/>
  <c r="R7" i="27"/>
  <c r="R9" i="27"/>
  <c r="R10" i="27"/>
  <c r="R11" i="27"/>
  <c r="R13" i="27"/>
  <c r="Q5" i="27"/>
  <c r="Q6" i="27"/>
  <c r="Q7" i="27"/>
  <c r="Q9" i="27"/>
  <c r="Q10" i="27"/>
  <c r="Q11" i="27"/>
  <c r="Q12" i="27"/>
  <c r="Q13" i="27"/>
  <c r="R2" i="27"/>
  <c r="AD2" i="27"/>
  <c r="AB2" i="27"/>
  <c r="Y2" i="27"/>
  <c r="U2" i="27"/>
  <c r="J2" i="27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Q10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Q9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Q8" i="26"/>
  <c r="AE3" i="26"/>
  <c r="AE4" i="26"/>
  <c r="AE5" i="26"/>
  <c r="AE6" i="26"/>
  <c r="AD3" i="26"/>
  <c r="AD4" i="26"/>
  <c r="AD5" i="26"/>
  <c r="AD6" i="26"/>
  <c r="AC3" i="26"/>
  <c r="AC4" i="26"/>
  <c r="AC5" i="26"/>
  <c r="AC6" i="26"/>
  <c r="AB3" i="26"/>
  <c r="AB4" i="26"/>
  <c r="AB5" i="26"/>
  <c r="AB6" i="26"/>
  <c r="AA3" i="26"/>
  <c r="AA4" i="26"/>
  <c r="AA5" i="26"/>
  <c r="AA6" i="26"/>
  <c r="Z3" i="26"/>
  <c r="Z4" i="26"/>
  <c r="Z5" i="26"/>
  <c r="Z6" i="26"/>
  <c r="Y3" i="26"/>
  <c r="Y4" i="26"/>
  <c r="Y5" i="26"/>
  <c r="Y6" i="26"/>
  <c r="X3" i="26"/>
  <c r="X4" i="26"/>
  <c r="X5" i="26"/>
  <c r="X6" i="26"/>
  <c r="W3" i="26"/>
  <c r="W4" i="26"/>
  <c r="W5" i="26"/>
  <c r="W6" i="26"/>
  <c r="V3" i="26"/>
  <c r="V4" i="26"/>
  <c r="V5" i="26"/>
  <c r="V6" i="26"/>
  <c r="U3" i="26"/>
  <c r="U4" i="26"/>
  <c r="U5" i="26"/>
  <c r="U6" i="26"/>
  <c r="T3" i="26"/>
  <c r="T4" i="26"/>
  <c r="T5" i="26"/>
  <c r="T6" i="26"/>
  <c r="S3" i="26"/>
  <c r="S4" i="26"/>
  <c r="S5" i="26"/>
  <c r="S6" i="26"/>
  <c r="R3" i="26"/>
  <c r="R4" i="26"/>
  <c r="R5" i="26"/>
  <c r="R6" i="26"/>
  <c r="Q3" i="26"/>
  <c r="Q4" i="26"/>
  <c r="Q5" i="26"/>
  <c r="Q6" i="26"/>
  <c r="AA2" i="26"/>
  <c r="Q2" i="26"/>
  <c r="AE2" i="26"/>
  <c r="AD2" i="26"/>
  <c r="AC2" i="26"/>
  <c r="AB2" i="26"/>
  <c r="Z2" i="26"/>
  <c r="Y2" i="26"/>
  <c r="X2" i="26"/>
  <c r="W2" i="26"/>
  <c r="V2" i="26"/>
  <c r="U2" i="26"/>
  <c r="T2" i="26"/>
  <c r="S2" i="26"/>
  <c r="R2" i="26"/>
  <c r="O3" i="26"/>
  <c r="O4" i="26"/>
  <c r="O5" i="26"/>
  <c r="O6" i="26"/>
  <c r="N3" i="26"/>
  <c r="N4" i="26"/>
  <c r="N5" i="26"/>
  <c r="N6" i="26"/>
  <c r="M3" i="26"/>
  <c r="M4" i="26"/>
  <c r="M5" i="26"/>
  <c r="M6" i="26"/>
  <c r="L3" i="26"/>
  <c r="L4" i="26"/>
  <c r="L5" i="26"/>
  <c r="L6" i="26"/>
  <c r="K3" i="26"/>
  <c r="K4" i="26"/>
  <c r="K5" i="26"/>
  <c r="K6" i="26"/>
  <c r="J3" i="26"/>
  <c r="J4" i="26"/>
  <c r="J5" i="26"/>
  <c r="J6" i="26"/>
  <c r="O2" i="26"/>
  <c r="N2" i="26"/>
  <c r="M2" i="26"/>
  <c r="L2" i="26"/>
  <c r="K2" i="26"/>
  <c r="J2" i="26"/>
  <c r="H3" i="26"/>
  <c r="H4" i="26"/>
  <c r="H5" i="26"/>
  <c r="H6" i="26"/>
  <c r="H2" i="26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Q17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Q16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Q15" i="25"/>
  <c r="AE3" i="25"/>
  <c r="AE4" i="25"/>
  <c r="AE5" i="25"/>
  <c r="AE6" i="25"/>
  <c r="AE7" i="25"/>
  <c r="AE8" i="25"/>
  <c r="AE9" i="25"/>
  <c r="AE10" i="25"/>
  <c r="AE11" i="25"/>
  <c r="AE12" i="25"/>
  <c r="AE13" i="25"/>
  <c r="AD3" i="25"/>
  <c r="AD4" i="25"/>
  <c r="AD5" i="25"/>
  <c r="AD6" i="25"/>
  <c r="AD7" i="25"/>
  <c r="AD8" i="25"/>
  <c r="AD9" i="25"/>
  <c r="AD10" i="25"/>
  <c r="AD11" i="25"/>
  <c r="AD12" i="25"/>
  <c r="AD13" i="25"/>
  <c r="AC3" i="25"/>
  <c r="AC4" i="25"/>
  <c r="AC5" i="25"/>
  <c r="AC6" i="25"/>
  <c r="AC7" i="25"/>
  <c r="AC8" i="25"/>
  <c r="AC9" i="25"/>
  <c r="AC10" i="25"/>
  <c r="AC11" i="25"/>
  <c r="AC12" i="25"/>
  <c r="AC13" i="25"/>
  <c r="AB3" i="25"/>
  <c r="AB4" i="25"/>
  <c r="AB5" i="25"/>
  <c r="AB6" i="25"/>
  <c r="AB7" i="25"/>
  <c r="AB8" i="25"/>
  <c r="AB9" i="25"/>
  <c r="AB10" i="25"/>
  <c r="AB11" i="25"/>
  <c r="AB12" i="25"/>
  <c r="AB13" i="25"/>
  <c r="AA3" i="25"/>
  <c r="AA4" i="25"/>
  <c r="AA5" i="25"/>
  <c r="AA6" i="25"/>
  <c r="AA7" i="25"/>
  <c r="AA8" i="25"/>
  <c r="AA9" i="25"/>
  <c r="AA10" i="25"/>
  <c r="AA11" i="25"/>
  <c r="AA12" i="25"/>
  <c r="AA13" i="25"/>
  <c r="Z3" i="25"/>
  <c r="Z4" i="25"/>
  <c r="Z5" i="25"/>
  <c r="Z6" i="25"/>
  <c r="Z7" i="25"/>
  <c r="Z8" i="25"/>
  <c r="Z9" i="25"/>
  <c r="Z10" i="25"/>
  <c r="Z11" i="25"/>
  <c r="Z12" i="25"/>
  <c r="Z13" i="25"/>
  <c r="Y3" i="25"/>
  <c r="Y4" i="25"/>
  <c r="Y5" i="25"/>
  <c r="Y6" i="25"/>
  <c r="Y7" i="25"/>
  <c r="Y8" i="25"/>
  <c r="Y9" i="25"/>
  <c r="Y10" i="25"/>
  <c r="Y11" i="25"/>
  <c r="Y12" i="25"/>
  <c r="Y13" i="25"/>
  <c r="X3" i="25"/>
  <c r="X4" i="25"/>
  <c r="X5" i="25"/>
  <c r="X6" i="25"/>
  <c r="X7" i="25"/>
  <c r="X8" i="25"/>
  <c r="X9" i="25"/>
  <c r="X10" i="25"/>
  <c r="X11" i="25"/>
  <c r="X12" i="25"/>
  <c r="X13" i="25"/>
  <c r="W3" i="25"/>
  <c r="W4" i="25"/>
  <c r="W5" i="25"/>
  <c r="W6" i="25"/>
  <c r="W7" i="25"/>
  <c r="W8" i="25"/>
  <c r="W9" i="25"/>
  <c r="W10" i="25"/>
  <c r="W11" i="25"/>
  <c r="W12" i="25"/>
  <c r="W13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T3" i="25"/>
  <c r="T4" i="25"/>
  <c r="T5" i="25"/>
  <c r="T6" i="25"/>
  <c r="T7" i="25"/>
  <c r="T8" i="25"/>
  <c r="T9" i="25"/>
  <c r="T10" i="25"/>
  <c r="T11" i="25"/>
  <c r="T12" i="25"/>
  <c r="T13" i="25"/>
  <c r="S3" i="25"/>
  <c r="S4" i="25"/>
  <c r="S5" i="25"/>
  <c r="S6" i="25"/>
  <c r="S7" i="25"/>
  <c r="S8" i="25"/>
  <c r="S9" i="25"/>
  <c r="S10" i="25"/>
  <c r="S11" i="25"/>
  <c r="S12" i="25"/>
  <c r="S13" i="25"/>
  <c r="R3" i="25"/>
  <c r="R4" i="25"/>
  <c r="R5" i="25"/>
  <c r="R6" i="25"/>
  <c r="R7" i="25"/>
  <c r="R8" i="25"/>
  <c r="R9" i="25"/>
  <c r="R10" i="25"/>
  <c r="R11" i="25"/>
  <c r="R12" i="25"/>
  <c r="R13" i="25"/>
  <c r="Q3" i="25"/>
  <c r="Q4" i="25"/>
  <c r="Q5" i="25"/>
  <c r="Q6" i="25"/>
  <c r="Q7" i="25"/>
  <c r="Q8" i="25"/>
  <c r="Q9" i="25"/>
  <c r="Q10" i="25"/>
  <c r="Q11" i="25"/>
  <c r="Q12" i="25"/>
  <c r="Q13" i="25"/>
  <c r="AE2" i="25"/>
  <c r="AD2" i="25"/>
  <c r="AC2" i="25"/>
  <c r="AB2" i="25"/>
  <c r="AA2" i="25"/>
  <c r="Z2" i="25"/>
  <c r="Y2" i="25"/>
  <c r="X2" i="25"/>
  <c r="W2" i="25"/>
  <c r="V2" i="25"/>
  <c r="U2" i="25"/>
  <c r="T2" i="25"/>
  <c r="S2" i="25"/>
  <c r="R2" i="25"/>
  <c r="Q2" i="25"/>
  <c r="O3" i="25"/>
  <c r="O4" i="25"/>
  <c r="O5" i="25"/>
  <c r="O6" i="25"/>
  <c r="O7" i="25"/>
  <c r="O8" i="25"/>
  <c r="O9" i="25"/>
  <c r="O10" i="25"/>
  <c r="O11" i="25"/>
  <c r="O12" i="25"/>
  <c r="O13" i="25"/>
  <c r="N3" i="25"/>
  <c r="N4" i="25"/>
  <c r="N5" i="25"/>
  <c r="N6" i="25"/>
  <c r="N7" i="25"/>
  <c r="N8" i="25"/>
  <c r="N9" i="25"/>
  <c r="N10" i="25"/>
  <c r="N11" i="25"/>
  <c r="N12" i="25"/>
  <c r="N13" i="25"/>
  <c r="M3" i="25"/>
  <c r="M4" i="25"/>
  <c r="M5" i="25"/>
  <c r="M6" i="25"/>
  <c r="M7" i="25"/>
  <c r="M8" i="25"/>
  <c r="M9" i="25"/>
  <c r="M10" i="25"/>
  <c r="M11" i="25"/>
  <c r="M12" i="25"/>
  <c r="M13" i="25"/>
  <c r="L3" i="25"/>
  <c r="L4" i="25"/>
  <c r="L5" i="25"/>
  <c r="L6" i="25"/>
  <c r="L7" i="25"/>
  <c r="L8" i="25"/>
  <c r="L9" i="25"/>
  <c r="L10" i="25"/>
  <c r="L11" i="25"/>
  <c r="L12" i="25"/>
  <c r="L13" i="25"/>
  <c r="K3" i="25"/>
  <c r="K4" i="25"/>
  <c r="K5" i="25"/>
  <c r="K6" i="25"/>
  <c r="K7" i="25"/>
  <c r="K8" i="25"/>
  <c r="K9" i="25"/>
  <c r="K10" i="25"/>
  <c r="K11" i="25"/>
  <c r="K12" i="25"/>
  <c r="K13" i="25"/>
  <c r="J3" i="25"/>
  <c r="J4" i="25"/>
  <c r="J5" i="25"/>
  <c r="J6" i="25"/>
  <c r="J7" i="25"/>
  <c r="J8" i="25"/>
  <c r="J9" i="25"/>
  <c r="J10" i="25"/>
  <c r="J11" i="25"/>
  <c r="J12" i="25"/>
  <c r="J13" i="25"/>
  <c r="O2" i="25"/>
  <c r="N2" i="25"/>
  <c r="M2" i="25"/>
  <c r="L2" i="25"/>
  <c r="K2" i="25"/>
  <c r="J2" i="25"/>
  <c r="H3" i="25"/>
  <c r="H4" i="25"/>
  <c r="H5" i="25"/>
  <c r="H6" i="25"/>
  <c r="H7" i="25"/>
  <c r="H8" i="25"/>
  <c r="H9" i="25"/>
  <c r="H10" i="25"/>
  <c r="H11" i="25"/>
  <c r="H12" i="25"/>
  <c r="H13" i="25"/>
  <c r="H2" i="25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Q15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Q14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Q13" i="24"/>
  <c r="AE3" i="24"/>
  <c r="AE4" i="24"/>
  <c r="AE5" i="24"/>
  <c r="AE6" i="24"/>
  <c r="AE7" i="24"/>
  <c r="AE8" i="24"/>
  <c r="AE9" i="24"/>
  <c r="AE10" i="24"/>
  <c r="AE11" i="24"/>
  <c r="AD3" i="24"/>
  <c r="AD4" i="24"/>
  <c r="AD5" i="24"/>
  <c r="AD6" i="24"/>
  <c r="AD7" i="24"/>
  <c r="AD8" i="24"/>
  <c r="AD9" i="24"/>
  <c r="AD10" i="24"/>
  <c r="AD11" i="24"/>
  <c r="AC3" i="24"/>
  <c r="AC4" i="24"/>
  <c r="AC5" i="24"/>
  <c r="AC6" i="24"/>
  <c r="AC7" i="24"/>
  <c r="AC8" i="24"/>
  <c r="AC9" i="24"/>
  <c r="AC10" i="24"/>
  <c r="AC11" i="24"/>
  <c r="AB3" i="24"/>
  <c r="AB4" i="24"/>
  <c r="AB5" i="24"/>
  <c r="AB6" i="24"/>
  <c r="AB7" i="24"/>
  <c r="AB8" i="24"/>
  <c r="AB9" i="24"/>
  <c r="AB10" i="24"/>
  <c r="AB11" i="24"/>
  <c r="AA3" i="24"/>
  <c r="AA4" i="24"/>
  <c r="AA5" i="24"/>
  <c r="AA6" i="24"/>
  <c r="AA7" i="24"/>
  <c r="AA8" i="24"/>
  <c r="AA9" i="24"/>
  <c r="AA10" i="24"/>
  <c r="AA11" i="24"/>
  <c r="Z3" i="24"/>
  <c r="Z4" i="24"/>
  <c r="Z5" i="24"/>
  <c r="Z6" i="24"/>
  <c r="Z7" i="24"/>
  <c r="Z8" i="24"/>
  <c r="Z9" i="24"/>
  <c r="Z10" i="24"/>
  <c r="Z11" i="24"/>
  <c r="Y3" i="24"/>
  <c r="Y4" i="24"/>
  <c r="Y5" i="24"/>
  <c r="Y6" i="24"/>
  <c r="Y7" i="24"/>
  <c r="Y8" i="24"/>
  <c r="Y9" i="24"/>
  <c r="Y10" i="24"/>
  <c r="Y11" i="24"/>
  <c r="X3" i="24"/>
  <c r="X4" i="24"/>
  <c r="X5" i="24"/>
  <c r="X6" i="24"/>
  <c r="X7" i="24"/>
  <c r="X8" i="24"/>
  <c r="X9" i="24"/>
  <c r="X10" i="24"/>
  <c r="X11" i="24"/>
  <c r="W3" i="24"/>
  <c r="W4" i="24"/>
  <c r="W5" i="24"/>
  <c r="W6" i="24"/>
  <c r="W7" i="24"/>
  <c r="W8" i="24"/>
  <c r="W9" i="24"/>
  <c r="W10" i="24"/>
  <c r="W11" i="24"/>
  <c r="V3" i="24"/>
  <c r="V4" i="24"/>
  <c r="V5" i="24"/>
  <c r="V6" i="24"/>
  <c r="V7" i="24"/>
  <c r="V8" i="24"/>
  <c r="V9" i="24"/>
  <c r="V10" i="24"/>
  <c r="V11" i="24"/>
  <c r="U3" i="24"/>
  <c r="U4" i="24"/>
  <c r="U5" i="24"/>
  <c r="U6" i="24"/>
  <c r="U7" i="24"/>
  <c r="U8" i="24"/>
  <c r="U9" i="24"/>
  <c r="U10" i="24"/>
  <c r="U11" i="24"/>
  <c r="T3" i="24"/>
  <c r="T4" i="24"/>
  <c r="T5" i="24"/>
  <c r="T6" i="24"/>
  <c r="T7" i="24"/>
  <c r="T8" i="24"/>
  <c r="T9" i="24"/>
  <c r="T10" i="24"/>
  <c r="T11" i="24"/>
  <c r="S3" i="24"/>
  <c r="S4" i="24"/>
  <c r="S5" i="24"/>
  <c r="S6" i="24"/>
  <c r="S7" i="24"/>
  <c r="S8" i="24"/>
  <c r="S9" i="24"/>
  <c r="S10" i="24"/>
  <c r="S11" i="24"/>
  <c r="R3" i="24"/>
  <c r="R4" i="24"/>
  <c r="R5" i="24"/>
  <c r="R6" i="24"/>
  <c r="R7" i="24"/>
  <c r="R8" i="24"/>
  <c r="R9" i="24"/>
  <c r="R10" i="24"/>
  <c r="R11" i="24"/>
  <c r="Q3" i="24"/>
  <c r="Q4" i="24"/>
  <c r="Q5" i="24"/>
  <c r="Q6" i="24"/>
  <c r="Q7" i="24"/>
  <c r="Q8" i="24"/>
  <c r="Q9" i="24"/>
  <c r="Q10" i="24"/>
  <c r="Q11" i="24"/>
  <c r="AE2" i="24"/>
  <c r="AD2" i="24"/>
  <c r="AC2" i="24"/>
  <c r="AB2" i="24"/>
  <c r="AA2" i="24"/>
  <c r="Z2" i="24"/>
  <c r="Y2" i="24"/>
  <c r="X2" i="24"/>
  <c r="W2" i="24"/>
  <c r="V2" i="24"/>
  <c r="U2" i="24"/>
  <c r="T2" i="24"/>
  <c r="S2" i="24"/>
  <c r="R2" i="24"/>
  <c r="Q2" i="24"/>
  <c r="O3" i="24"/>
  <c r="O4" i="24"/>
  <c r="O5" i="24"/>
  <c r="O6" i="24"/>
  <c r="O7" i="24"/>
  <c r="O8" i="24"/>
  <c r="O9" i="24"/>
  <c r="O10" i="24"/>
  <c r="O11" i="24"/>
  <c r="O2" i="24"/>
  <c r="N3" i="24"/>
  <c r="N4" i="24"/>
  <c r="N5" i="24"/>
  <c r="N6" i="24"/>
  <c r="N7" i="24"/>
  <c r="N8" i="24"/>
  <c r="N9" i="24"/>
  <c r="N10" i="24"/>
  <c r="N11" i="24"/>
  <c r="N2" i="24"/>
  <c r="M3" i="24"/>
  <c r="M4" i="24"/>
  <c r="M5" i="24"/>
  <c r="M6" i="24"/>
  <c r="M7" i="24"/>
  <c r="M8" i="24"/>
  <c r="M9" i="24"/>
  <c r="M10" i="24"/>
  <c r="M11" i="24"/>
  <c r="M2" i="24"/>
  <c r="L3" i="24"/>
  <c r="L4" i="24"/>
  <c r="L5" i="24"/>
  <c r="L6" i="24"/>
  <c r="L7" i="24"/>
  <c r="L8" i="24"/>
  <c r="L9" i="24"/>
  <c r="L10" i="24"/>
  <c r="L11" i="24"/>
  <c r="L2" i="24"/>
  <c r="K3" i="24"/>
  <c r="K4" i="24"/>
  <c r="K5" i="24"/>
  <c r="K6" i="24"/>
  <c r="K7" i="24"/>
  <c r="K8" i="24"/>
  <c r="K9" i="24"/>
  <c r="K10" i="24"/>
  <c r="K11" i="24"/>
  <c r="K2" i="24"/>
  <c r="J3" i="24"/>
  <c r="J4" i="24"/>
  <c r="J5" i="24"/>
  <c r="J6" i="24"/>
  <c r="J7" i="24"/>
  <c r="J8" i="24"/>
  <c r="J9" i="24"/>
  <c r="J10" i="24"/>
  <c r="J11" i="24"/>
  <c r="J2" i="24"/>
  <c r="H3" i="24"/>
  <c r="H4" i="24"/>
  <c r="H5" i="24"/>
  <c r="H6" i="24"/>
  <c r="H7" i="24"/>
  <c r="H8" i="24"/>
  <c r="H9" i="24"/>
  <c r="H10" i="24"/>
  <c r="H11" i="24"/>
  <c r="H2" i="24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Q8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Q7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Q6" i="23"/>
  <c r="AE3" i="23"/>
  <c r="AE4" i="23"/>
  <c r="AD3" i="23"/>
  <c r="AD4" i="23"/>
  <c r="AC3" i="23"/>
  <c r="AC4" i="23"/>
  <c r="AB3" i="23"/>
  <c r="AB4" i="23"/>
  <c r="AA3" i="23"/>
  <c r="AA4" i="23"/>
  <c r="Z3" i="23"/>
  <c r="Z4" i="23"/>
  <c r="Y3" i="23"/>
  <c r="Y4" i="23"/>
  <c r="X3" i="23"/>
  <c r="X4" i="23"/>
  <c r="W3" i="23"/>
  <c r="W4" i="23"/>
  <c r="V3" i="23"/>
  <c r="V4" i="23"/>
  <c r="U3" i="23"/>
  <c r="U4" i="23"/>
  <c r="T3" i="23"/>
  <c r="T4" i="23"/>
  <c r="S3" i="23"/>
  <c r="S4" i="23"/>
  <c r="R3" i="23"/>
  <c r="R4" i="23"/>
  <c r="Q3" i="23"/>
  <c r="Q4" i="23"/>
  <c r="R2" i="23"/>
  <c r="Q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O3" i="23"/>
  <c r="O4" i="23"/>
  <c r="N3" i="23"/>
  <c r="N4" i="23"/>
  <c r="M3" i="23"/>
  <c r="M4" i="23"/>
  <c r="L3" i="23"/>
  <c r="L4" i="23"/>
  <c r="K3" i="23"/>
  <c r="K4" i="23"/>
  <c r="J3" i="23"/>
  <c r="J4" i="23"/>
  <c r="O2" i="23"/>
  <c r="N2" i="23"/>
  <c r="M2" i="23"/>
  <c r="L2" i="23"/>
  <c r="K2" i="23"/>
  <c r="J2" i="23"/>
  <c r="H3" i="23"/>
  <c r="H4" i="23"/>
  <c r="H2" i="23"/>
  <c r="I36" i="2"/>
  <c r="I32" i="2"/>
  <c r="I35" i="2"/>
  <c r="C19" i="2"/>
  <c r="D19" i="2"/>
  <c r="E19" i="2"/>
  <c r="F19" i="2"/>
  <c r="G19" i="2"/>
  <c r="B19" i="2"/>
  <c r="C18" i="2"/>
  <c r="D18" i="2"/>
  <c r="E18" i="2"/>
  <c r="F18" i="2"/>
  <c r="G18" i="2"/>
  <c r="C17" i="2"/>
  <c r="C35" i="2" s="1"/>
  <c r="D17" i="2"/>
  <c r="E17" i="2"/>
  <c r="F17" i="2"/>
  <c r="G17" i="2"/>
  <c r="G35" i="2" s="1"/>
  <c r="B18" i="2"/>
  <c r="B17" i="2"/>
  <c r="B31" i="2" s="1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Q14" i="22"/>
  <c r="Q13" i="22"/>
  <c r="Q15" i="22"/>
  <c r="AE3" i="22"/>
  <c r="AE4" i="22"/>
  <c r="AE5" i="22"/>
  <c r="AE6" i="22"/>
  <c r="AE7" i="22"/>
  <c r="AE8" i="22"/>
  <c r="AE9" i="22"/>
  <c r="AE10" i="22"/>
  <c r="AE11" i="22"/>
  <c r="AD3" i="22"/>
  <c r="AD4" i="22"/>
  <c r="AD5" i="22"/>
  <c r="AD6" i="22"/>
  <c r="AD7" i="22"/>
  <c r="AD8" i="22"/>
  <c r="AD9" i="22"/>
  <c r="AD10" i="22"/>
  <c r="AD11" i="22"/>
  <c r="AC3" i="22"/>
  <c r="AC4" i="22"/>
  <c r="AC5" i="22"/>
  <c r="AC6" i="22"/>
  <c r="AC7" i="22"/>
  <c r="AC8" i="22"/>
  <c r="AC9" i="22"/>
  <c r="AC10" i="22"/>
  <c r="AC11" i="22"/>
  <c r="AB3" i="22"/>
  <c r="AB4" i="22"/>
  <c r="AB5" i="22"/>
  <c r="AB6" i="22"/>
  <c r="AB7" i="22"/>
  <c r="AB8" i="22"/>
  <c r="AB9" i="22"/>
  <c r="AB10" i="22"/>
  <c r="AB11" i="22"/>
  <c r="AA3" i="22"/>
  <c r="AA4" i="22"/>
  <c r="AA5" i="22"/>
  <c r="AA6" i="22"/>
  <c r="AA7" i="22"/>
  <c r="AA8" i="22"/>
  <c r="AA9" i="22"/>
  <c r="AA10" i="22"/>
  <c r="AA11" i="22"/>
  <c r="Z3" i="22"/>
  <c r="Z4" i="22"/>
  <c r="Z5" i="22"/>
  <c r="Z6" i="22"/>
  <c r="Z7" i="22"/>
  <c r="Z8" i="22"/>
  <c r="Z9" i="22"/>
  <c r="Z10" i="22"/>
  <c r="Z11" i="22"/>
  <c r="Y3" i="22"/>
  <c r="Y4" i="22"/>
  <c r="Y5" i="22"/>
  <c r="Y6" i="22"/>
  <c r="Y7" i="22"/>
  <c r="Y8" i="22"/>
  <c r="Y9" i="22"/>
  <c r="Y10" i="22"/>
  <c r="Y11" i="22"/>
  <c r="X3" i="22"/>
  <c r="X4" i="22"/>
  <c r="X5" i="22"/>
  <c r="X6" i="22"/>
  <c r="X7" i="22"/>
  <c r="X8" i="22"/>
  <c r="X9" i="22"/>
  <c r="X10" i="22"/>
  <c r="X11" i="22"/>
  <c r="W3" i="22"/>
  <c r="W4" i="22"/>
  <c r="W5" i="22"/>
  <c r="W6" i="22"/>
  <c r="W7" i="22"/>
  <c r="W8" i="22"/>
  <c r="W9" i="22"/>
  <c r="W10" i="22"/>
  <c r="W11" i="22"/>
  <c r="V3" i="22"/>
  <c r="V4" i="22"/>
  <c r="V5" i="22"/>
  <c r="V6" i="22"/>
  <c r="V7" i="22"/>
  <c r="V8" i="22"/>
  <c r="V9" i="22"/>
  <c r="V10" i="22"/>
  <c r="V11" i="22"/>
  <c r="U3" i="22"/>
  <c r="U4" i="22"/>
  <c r="U5" i="22"/>
  <c r="U6" i="22"/>
  <c r="U7" i="22"/>
  <c r="U8" i="22"/>
  <c r="U9" i="22"/>
  <c r="U10" i="22"/>
  <c r="U11" i="22"/>
  <c r="T3" i="22"/>
  <c r="T4" i="22"/>
  <c r="T5" i="22"/>
  <c r="T6" i="22"/>
  <c r="T7" i="22"/>
  <c r="T8" i="22"/>
  <c r="T9" i="22"/>
  <c r="T10" i="22"/>
  <c r="T11" i="22"/>
  <c r="S3" i="22"/>
  <c r="S4" i="22"/>
  <c r="S5" i="22"/>
  <c r="S6" i="22"/>
  <c r="S7" i="22"/>
  <c r="S8" i="22"/>
  <c r="S9" i="22"/>
  <c r="S10" i="22"/>
  <c r="S11" i="22"/>
  <c r="R3" i="22"/>
  <c r="R4" i="22"/>
  <c r="R5" i="22"/>
  <c r="R6" i="22"/>
  <c r="R7" i="22"/>
  <c r="R8" i="22"/>
  <c r="R9" i="22"/>
  <c r="R10" i="22"/>
  <c r="R11" i="22"/>
  <c r="Q3" i="22"/>
  <c r="Q4" i="22"/>
  <c r="Q5" i="22"/>
  <c r="Q6" i="22"/>
  <c r="Q7" i="22"/>
  <c r="Q8" i="22"/>
  <c r="Q9" i="22"/>
  <c r="Q10" i="22"/>
  <c r="Q11" i="22"/>
  <c r="AA2" i="22"/>
  <c r="Q2" i="22"/>
  <c r="AE2" i="22"/>
  <c r="AD2" i="22"/>
  <c r="AC2" i="22"/>
  <c r="AB2" i="22"/>
  <c r="Z2" i="22"/>
  <c r="Y2" i="22"/>
  <c r="X2" i="22"/>
  <c r="W2" i="22"/>
  <c r="V2" i="22"/>
  <c r="U2" i="22"/>
  <c r="T2" i="22"/>
  <c r="S2" i="22"/>
  <c r="R2" i="22"/>
  <c r="O3" i="22"/>
  <c r="O4" i="22"/>
  <c r="O5" i="22"/>
  <c r="O6" i="22"/>
  <c r="O7" i="22"/>
  <c r="O8" i="22"/>
  <c r="O9" i="22"/>
  <c r="O10" i="22"/>
  <c r="O11" i="22"/>
  <c r="N3" i="22"/>
  <c r="N4" i="22"/>
  <c r="N5" i="22"/>
  <c r="N6" i="22"/>
  <c r="N7" i="22"/>
  <c r="N8" i="22"/>
  <c r="N9" i="22"/>
  <c r="N10" i="22"/>
  <c r="N11" i="22"/>
  <c r="M3" i="22"/>
  <c r="M4" i="22"/>
  <c r="M5" i="22"/>
  <c r="M6" i="22"/>
  <c r="M7" i="22"/>
  <c r="M8" i="22"/>
  <c r="M9" i="22"/>
  <c r="M10" i="22"/>
  <c r="M11" i="22"/>
  <c r="L3" i="22"/>
  <c r="L4" i="22"/>
  <c r="L5" i="22"/>
  <c r="L6" i="22"/>
  <c r="L7" i="22"/>
  <c r="L8" i="22"/>
  <c r="L9" i="22"/>
  <c r="L10" i="22"/>
  <c r="L11" i="22"/>
  <c r="K3" i="22"/>
  <c r="K4" i="22"/>
  <c r="K5" i="22"/>
  <c r="K6" i="22"/>
  <c r="K7" i="22"/>
  <c r="K8" i="22"/>
  <c r="K9" i="22"/>
  <c r="K10" i="22"/>
  <c r="K11" i="22"/>
  <c r="J3" i="22"/>
  <c r="J4" i="22"/>
  <c r="J5" i="22"/>
  <c r="J6" i="22"/>
  <c r="J7" i="22"/>
  <c r="J8" i="22"/>
  <c r="J9" i="22"/>
  <c r="J10" i="22"/>
  <c r="J11" i="22"/>
  <c r="O2" i="22"/>
  <c r="N2" i="22"/>
  <c r="M2" i="22"/>
  <c r="L2" i="22"/>
  <c r="K2" i="22"/>
  <c r="J2" i="22"/>
  <c r="H3" i="22"/>
  <c r="H4" i="22"/>
  <c r="H5" i="22"/>
  <c r="H6" i="22"/>
  <c r="H7" i="22"/>
  <c r="H8" i="22"/>
  <c r="H9" i="22"/>
  <c r="H10" i="22"/>
  <c r="H11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2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Q20" i="21"/>
  <c r="Q19" i="21"/>
  <c r="Q21" i="21"/>
  <c r="AE3" i="21"/>
  <c r="AE4" i="21"/>
  <c r="AE5" i="21"/>
  <c r="AE6" i="21"/>
  <c r="AE7" i="21"/>
  <c r="AE8" i="21"/>
  <c r="AE9" i="21"/>
  <c r="AE10" i="21"/>
  <c r="AE11" i="21"/>
  <c r="AE12" i="21"/>
  <c r="AE13" i="21"/>
  <c r="AE14" i="21"/>
  <c r="AE15" i="21"/>
  <c r="AE16" i="21"/>
  <c r="AE17" i="21"/>
  <c r="AD3" i="21"/>
  <c r="AD4" i="21"/>
  <c r="AD5" i="21"/>
  <c r="AD6" i="21"/>
  <c r="AD7" i="21"/>
  <c r="AD8" i="21"/>
  <c r="AD9" i="21"/>
  <c r="AD10" i="21"/>
  <c r="AD11" i="21"/>
  <c r="AD12" i="21"/>
  <c r="AD13" i="21"/>
  <c r="AD14" i="21"/>
  <c r="AD15" i="21"/>
  <c r="AD16" i="21"/>
  <c r="AD17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2" i="21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Q10" i="20"/>
  <c r="Q9" i="20"/>
  <c r="Q11" i="20"/>
  <c r="AE3" i="20"/>
  <c r="AE4" i="20"/>
  <c r="AE5" i="20"/>
  <c r="AE6" i="20"/>
  <c r="AE7" i="20"/>
  <c r="AD3" i="20"/>
  <c r="AD4" i="20"/>
  <c r="AD5" i="20"/>
  <c r="AD6" i="20"/>
  <c r="AD7" i="20"/>
  <c r="AC3" i="20"/>
  <c r="AC4" i="20"/>
  <c r="AC5" i="20"/>
  <c r="AC6" i="20"/>
  <c r="AC7" i="20"/>
  <c r="AB3" i="20"/>
  <c r="AB4" i="20"/>
  <c r="AB5" i="20"/>
  <c r="AB6" i="20"/>
  <c r="AB7" i="20"/>
  <c r="AA3" i="20"/>
  <c r="AA4" i="20"/>
  <c r="AA5" i="20"/>
  <c r="AA6" i="20"/>
  <c r="AA7" i="20"/>
  <c r="Z3" i="20"/>
  <c r="Z4" i="20"/>
  <c r="Z5" i="20"/>
  <c r="Z6" i="20"/>
  <c r="Z7" i="20"/>
  <c r="Y3" i="20"/>
  <c r="Y4" i="20"/>
  <c r="Y5" i="20"/>
  <c r="Y6" i="20"/>
  <c r="Y7" i="20"/>
  <c r="X3" i="20"/>
  <c r="X4" i="20"/>
  <c r="X5" i="20"/>
  <c r="X6" i="20"/>
  <c r="X7" i="20"/>
  <c r="W3" i="20"/>
  <c r="W4" i="20"/>
  <c r="W5" i="20"/>
  <c r="W6" i="20"/>
  <c r="W7" i="20"/>
  <c r="V3" i="20"/>
  <c r="V4" i="20"/>
  <c r="V5" i="20"/>
  <c r="V6" i="20"/>
  <c r="V7" i="20"/>
  <c r="U3" i="20"/>
  <c r="U4" i="20"/>
  <c r="U5" i="20"/>
  <c r="U6" i="20"/>
  <c r="U7" i="20"/>
  <c r="T3" i="20"/>
  <c r="T4" i="20"/>
  <c r="T5" i="20"/>
  <c r="T6" i="20"/>
  <c r="T7" i="20"/>
  <c r="S3" i="20"/>
  <c r="S4" i="20"/>
  <c r="S5" i="20"/>
  <c r="S6" i="20"/>
  <c r="S7" i="20"/>
  <c r="R3" i="20"/>
  <c r="R4" i="20"/>
  <c r="R5" i="20"/>
  <c r="R6" i="20"/>
  <c r="R7" i="20"/>
  <c r="Q3" i="20"/>
  <c r="Q4" i="20"/>
  <c r="Q5" i="20"/>
  <c r="Q6" i="20"/>
  <c r="Q7" i="20"/>
  <c r="AA2" i="20"/>
  <c r="T2" i="20"/>
  <c r="S2" i="20"/>
  <c r="R2" i="20"/>
  <c r="Q2" i="20"/>
  <c r="AE2" i="20"/>
  <c r="AD2" i="20"/>
  <c r="AC2" i="20"/>
  <c r="AB2" i="20"/>
  <c r="Z2" i="20"/>
  <c r="Y2" i="20"/>
  <c r="X2" i="20"/>
  <c r="W2" i="20"/>
  <c r="V2" i="20"/>
  <c r="U2" i="20"/>
  <c r="O3" i="20"/>
  <c r="O4" i="20"/>
  <c r="O5" i="20"/>
  <c r="O6" i="20"/>
  <c r="O7" i="20"/>
  <c r="N3" i="20"/>
  <c r="N4" i="20"/>
  <c r="N5" i="20"/>
  <c r="N6" i="20"/>
  <c r="N7" i="20"/>
  <c r="M3" i="20"/>
  <c r="M4" i="20"/>
  <c r="M5" i="20"/>
  <c r="M6" i="20"/>
  <c r="M7" i="20"/>
  <c r="L3" i="20"/>
  <c r="L4" i="20"/>
  <c r="L5" i="20"/>
  <c r="L6" i="20"/>
  <c r="L7" i="20"/>
  <c r="K3" i="20"/>
  <c r="K4" i="20"/>
  <c r="K5" i="20"/>
  <c r="K6" i="20"/>
  <c r="K7" i="20"/>
  <c r="J3" i="20"/>
  <c r="J4" i="20"/>
  <c r="J5" i="20"/>
  <c r="J6" i="20"/>
  <c r="J7" i="20"/>
  <c r="O2" i="20"/>
  <c r="N2" i="20"/>
  <c r="M2" i="20"/>
  <c r="L2" i="20"/>
  <c r="K2" i="20"/>
  <c r="J2" i="20"/>
  <c r="H3" i="20"/>
  <c r="H4" i="20"/>
  <c r="H5" i="20"/>
  <c r="H6" i="20"/>
  <c r="H7" i="20"/>
  <c r="H2" i="20"/>
  <c r="H3" i="19"/>
  <c r="H2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Q6" i="19"/>
  <c r="Q5" i="19"/>
  <c r="Q7" i="19" s="1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Y2" i="19"/>
  <c r="U2" i="19"/>
  <c r="T2" i="19"/>
  <c r="S2" i="19"/>
  <c r="R2" i="19"/>
  <c r="AE2" i="19"/>
  <c r="AD2" i="19"/>
  <c r="AC2" i="19"/>
  <c r="AB2" i="19"/>
  <c r="AA2" i="19"/>
  <c r="Z2" i="19"/>
  <c r="X2" i="19"/>
  <c r="W2" i="19"/>
  <c r="V2" i="19"/>
  <c r="Q3" i="19"/>
  <c r="Q2" i="19"/>
  <c r="O3" i="19"/>
  <c r="O2" i="19"/>
  <c r="N3" i="19"/>
  <c r="N2" i="19"/>
  <c r="M3" i="19"/>
  <c r="M2" i="19"/>
  <c r="L3" i="19"/>
  <c r="L2" i="19"/>
  <c r="K3" i="19"/>
  <c r="K2" i="19"/>
  <c r="J3" i="19"/>
  <c r="J2" i="19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R9" i="18"/>
  <c r="R8" i="18"/>
  <c r="R10" i="18" s="1"/>
  <c r="AF3" i="18"/>
  <c r="AF4" i="18"/>
  <c r="AF5" i="18"/>
  <c r="AF6" i="18"/>
  <c r="AF2" i="18"/>
  <c r="AE3" i="18"/>
  <c r="AE4" i="18"/>
  <c r="AE5" i="18"/>
  <c r="AE6" i="18"/>
  <c r="AE2" i="18"/>
  <c r="AD3" i="18"/>
  <c r="AD4" i="18"/>
  <c r="AD5" i="18"/>
  <c r="AD6" i="18"/>
  <c r="AD2" i="18"/>
  <c r="AC3" i="18"/>
  <c r="AC4" i="18"/>
  <c r="AC5" i="18"/>
  <c r="AC6" i="18"/>
  <c r="AC2" i="18"/>
  <c r="AB3" i="18"/>
  <c r="AB4" i="18"/>
  <c r="AB5" i="18"/>
  <c r="AB6" i="18"/>
  <c r="AB2" i="18"/>
  <c r="AA3" i="18"/>
  <c r="AA4" i="18"/>
  <c r="AA5" i="18"/>
  <c r="AA6" i="18"/>
  <c r="AA2" i="18"/>
  <c r="Z3" i="18"/>
  <c r="Z4" i="18"/>
  <c r="Z5" i="18"/>
  <c r="Z6" i="18"/>
  <c r="Y3" i="18"/>
  <c r="Y4" i="18"/>
  <c r="Y5" i="18"/>
  <c r="Y6" i="18"/>
  <c r="Z2" i="18"/>
  <c r="X2" i="18"/>
  <c r="Y2" i="18"/>
  <c r="X3" i="18"/>
  <c r="X4" i="18"/>
  <c r="X5" i="18"/>
  <c r="X6" i="18"/>
  <c r="W3" i="18"/>
  <c r="W4" i="18"/>
  <c r="W5" i="18"/>
  <c r="W6" i="18"/>
  <c r="W2" i="18"/>
  <c r="V3" i="18"/>
  <c r="V4" i="18"/>
  <c r="V5" i="18"/>
  <c r="V6" i="18"/>
  <c r="V2" i="18"/>
  <c r="U3" i="18"/>
  <c r="U4" i="18"/>
  <c r="U5" i="18"/>
  <c r="U6" i="18"/>
  <c r="U2" i="18"/>
  <c r="T2" i="18"/>
  <c r="T3" i="18"/>
  <c r="T4" i="18"/>
  <c r="T5" i="18"/>
  <c r="T6" i="18"/>
  <c r="S3" i="18"/>
  <c r="S4" i="18"/>
  <c r="S5" i="18"/>
  <c r="S6" i="18"/>
  <c r="S2" i="18"/>
  <c r="R3" i="18"/>
  <c r="R4" i="18"/>
  <c r="R5" i="18"/>
  <c r="R6" i="18"/>
  <c r="R2" i="18"/>
  <c r="P3" i="18"/>
  <c r="P4" i="18"/>
  <c r="P5" i="18"/>
  <c r="P6" i="18"/>
  <c r="P2" i="18"/>
  <c r="O3" i="18"/>
  <c r="O4" i="18"/>
  <c r="O5" i="18"/>
  <c r="O6" i="18"/>
  <c r="O2" i="18"/>
  <c r="N3" i="18"/>
  <c r="N4" i="18"/>
  <c r="N5" i="18"/>
  <c r="N6" i="18"/>
  <c r="N2" i="18"/>
  <c r="M3" i="18"/>
  <c r="M4" i="18"/>
  <c r="M5" i="18"/>
  <c r="M6" i="18"/>
  <c r="M2" i="18"/>
  <c r="L3" i="18"/>
  <c r="L4" i="18"/>
  <c r="L5" i="18"/>
  <c r="L6" i="18"/>
  <c r="L2" i="18"/>
  <c r="K3" i="18"/>
  <c r="K4" i="18"/>
  <c r="K5" i="18"/>
  <c r="K6" i="18"/>
  <c r="K2" i="18"/>
  <c r="I3" i="18"/>
  <c r="I4" i="18"/>
  <c r="I5" i="18"/>
  <c r="I6" i="18"/>
  <c r="I2" i="18"/>
  <c r="H2" i="17"/>
  <c r="AE9" i="16"/>
  <c r="AE8" i="16"/>
  <c r="AE7" i="16"/>
  <c r="AE3" i="16"/>
  <c r="AE4" i="16"/>
  <c r="AE5" i="16"/>
  <c r="AE2" i="16"/>
  <c r="AD9" i="16"/>
  <c r="AD8" i="16"/>
  <c r="AD7" i="16"/>
  <c r="AD3" i="16"/>
  <c r="AD4" i="16"/>
  <c r="AD5" i="16"/>
  <c r="AD2" i="16"/>
  <c r="AC9" i="16"/>
  <c r="AC8" i="16"/>
  <c r="AC7" i="16"/>
  <c r="AC3" i="16"/>
  <c r="AC4" i="16"/>
  <c r="AC5" i="16"/>
  <c r="AC2" i="16"/>
  <c r="AB9" i="16"/>
  <c r="AB8" i="16"/>
  <c r="AB7" i="16"/>
  <c r="AB3" i="16"/>
  <c r="AB4" i="16"/>
  <c r="AB5" i="16"/>
  <c r="AB2" i="16"/>
  <c r="AA9" i="16"/>
  <c r="AA8" i="16"/>
  <c r="AA7" i="16"/>
  <c r="AA3" i="16"/>
  <c r="AA4" i="16"/>
  <c r="AA5" i="16"/>
  <c r="AA2" i="16"/>
  <c r="Z9" i="16"/>
  <c r="Z8" i="16"/>
  <c r="Z7" i="16"/>
  <c r="Z3" i="16"/>
  <c r="Z4" i="16"/>
  <c r="Z5" i="16"/>
  <c r="Z2" i="16"/>
  <c r="Y9" i="16"/>
  <c r="Y8" i="16"/>
  <c r="Y7" i="16"/>
  <c r="Y3" i="16"/>
  <c r="Y4" i="16"/>
  <c r="Y5" i="16"/>
  <c r="Y2" i="16"/>
  <c r="X9" i="16"/>
  <c r="X8" i="16"/>
  <c r="X7" i="16"/>
  <c r="X3" i="16"/>
  <c r="X4" i="16"/>
  <c r="X5" i="16"/>
  <c r="X2" i="16"/>
  <c r="W9" i="16"/>
  <c r="W8" i="16"/>
  <c r="W7" i="16"/>
  <c r="W3" i="16"/>
  <c r="W4" i="16"/>
  <c r="W5" i="16"/>
  <c r="W2" i="16"/>
  <c r="V9" i="16"/>
  <c r="V8" i="16"/>
  <c r="V7" i="16"/>
  <c r="V3" i="16"/>
  <c r="V4" i="16"/>
  <c r="V5" i="16"/>
  <c r="V2" i="16"/>
  <c r="U9" i="16"/>
  <c r="U8" i="16"/>
  <c r="U7" i="16"/>
  <c r="U3" i="16"/>
  <c r="U4" i="16"/>
  <c r="U5" i="16"/>
  <c r="U2" i="16"/>
  <c r="T9" i="16"/>
  <c r="T8" i="16"/>
  <c r="T7" i="16"/>
  <c r="T3" i="16"/>
  <c r="T4" i="16"/>
  <c r="T5" i="16"/>
  <c r="T2" i="16"/>
  <c r="S9" i="16"/>
  <c r="S8" i="16"/>
  <c r="S7" i="16"/>
  <c r="S3" i="16"/>
  <c r="S4" i="16"/>
  <c r="S5" i="16"/>
  <c r="S2" i="16"/>
  <c r="R9" i="16"/>
  <c r="R8" i="16"/>
  <c r="R7" i="16"/>
  <c r="R3" i="16"/>
  <c r="R4" i="16"/>
  <c r="R5" i="16"/>
  <c r="R2" i="16"/>
  <c r="Q8" i="16"/>
  <c r="Q9" i="16" s="1"/>
  <c r="Q7" i="16"/>
  <c r="Q3" i="16"/>
  <c r="Q4" i="16"/>
  <c r="Q5" i="16"/>
  <c r="Q2" i="16"/>
  <c r="O3" i="16"/>
  <c r="O4" i="16"/>
  <c r="O5" i="16"/>
  <c r="O2" i="16"/>
  <c r="N3" i="16"/>
  <c r="N4" i="16"/>
  <c r="N5" i="16"/>
  <c r="N2" i="16"/>
  <c r="M3" i="16"/>
  <c r="M4" i="16"/>
  <c r="M5" i="16"/>
  <c r="M2" i="16"/>
  <c r="L3" i="16"/>
  <c r="L4" i="16"/>
  <c r="L5" i="16"/>
  <c r="L2" i="16"/>
  <c r="K3" i="16"/>
  <c r="K4" i="16"/>
  <c r="K5" i="16"/>
  <c r="K2" i="16"/>
  <c r="J3" i="16"/>
  <c r="J4" i="16"/>
  <c r="J5" i="16"/>
  <c r="J2" i="16"/>
  <c r="H3" i="16"/>
  <c r="H4" i="16"/>
  <c r="H5" i="16"/>
  <c r="H2" i="16"/>
  <c r="AE19" i="15"/>
  <c r="AE18" i="15"/>
  <c r="AE17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2" i="15"/>
  <c r="AD19" i="15"/>
  <c r="AD18" i="15"/>
  <c r="AD17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2" i="15"/>
  <c r="AC19" i="15"/>
  <c r="AC18" i="15"/>
  <c r="AC17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2" i="15"/>
  <c r="AB19" i="15"/>
  <c r="AB18" i="15"/>
  <c r="AB17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2" i="15"/>
  <c r="AA19" i="15"/>
  <c r="AA18" i="15"/>
  <c r="AA17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2" i="15"/>
  <c r="Z19" i="15"/>
  <c r="Z18" i="15"/>
  <c r="Z17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2" i="15"/>
  <c r="Y19" i="15"/>
  <c r="Y18" i="15"/>
  <c r="Y17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2" i="15"/>
  <c r="X19" i="15"/>
  <c r="X18" i="15"/>
  <c r="X17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2" i="15"/>
  <c r="W19" i="15"/>
  <c r="W18" i="15"/>
  <c r="W17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2" i="15"/>
  <c r="V19" i="15"/>
  <c r="V18" i="15"/>
  <c r="V17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2" i="15"/>
  <c r="U19" i="15"/>
  <c r="U18" i="15"/>
  <c r="U17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2" i="15"/>
  <c r="T19" i="15"/>
  <c r="T18" i="15"/>
  <c r="T17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2" i="15"/>
  <c r="S18" i="15"/>
  <c r="S9" i="15"/>
  <c r="S13" i="15"/>
  <c r="S14" i="15"/>
  <c r="R18" i="15"/>
  <c r="R7" i="15"/>
  <c r="R10" i="15"/>
  <c r="Q18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2" i="15"/>
  <c r="M3" i="15"/>
  <c r="M4" i="15"/>
  <c r="M5" i="15"/>
  <c r="M6" i="15"/>
  <c r="S6" i="15" s="1"/>
  <c r="M7" i="15"/>
  <c r="S7" i="15" s="1"/>
  <c r="M8" i="15"/>
  <c r="S8" i="15" s="1"/>
  <c r="M9" i="15"/>
  <c r="M10" i="15"/>
  <c r="S10" i="15" s="1"/>
  <c r="M11" i="15"/>
  <c r="S11" i="15" s="1"/>
  <c r="M12" i="15"/>
  <c r="M13" i="15"/>
  <c r="M14" i="15"/>
  <c r="M15" i="15"/>
  <c r="M2" i="15"/>
  <c r="L3" i="15"/>
  <c r="R3" i="15" s="1"/>
  <c r="L4" i="15"/>
  <c r="L5" i="15"/>
  <c r="L6" i="15"/>
  <c r="R6" i="15" s="1"/>
  <c r="L7" i="15"/>
  <c r="L8" i="15"/>
  <c r="L9" i="15"/>
  <c r="R9" i="15" s="1"/>
  <c r="L10" i="15"/>
  <c r="L11" i="15"/>
  <c r="L12" i="15"/>
  <c r="L13" i="15"/>
  <c r="L14" i="15"/>
  <c r="L15" i="15"/>
  <c r="R15" i="15" s="1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2" i="15"/>
  <c r="J3" i="15"/>
  <c r="Q3" i="15" s="1"/>
  <c r="J4" i="15"/>
  <c r="S4" i="15" s="1"/>
  <c r="J5" i="15"/>
  <c r="S5" i="15" s="1"/>
  <c r="J6" i="15"/>
  <c r="Q6" i="15" s="1"/>
  <c r="J7" i="15"/>
  <c r="Q7" i="15" s="1"/>
  <c r="J8" i="15"/>
  <c r="R8" i="15" s="1"/>
  <c r="J9" i="15"/>
  <c r="Q9" i="15" s="1"/>
  <c r="J10" i="15"/>
  <c r="Q10" i="15" s="1"/>
  <c r="J11" i="15"/>
  <c r="R11" i="15" s="1"/>
  <c r="J12" i="15"/>
  <c r="S12" i="15" s="1"/>
  <c r="J13" i="15"/>
  <c r="R13" i="15" s="1"/>
  <c r="J14" i="15"/>
  <c r="R14" i="15" s="1"/>
  <c r="J15" i="15"/>
  <c r="Q15" i="15" s="1"/>
  <c r="J2" i="15"/>
  <c r="S2" i="15" s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AE8" i="14"/>
  <c r="AE7" i="14"/>
  <c r="AE6" i="14"/>
  <c r="AE3" i="14"/>
  <c r="AE4" i="14"/>
  <c r="AE2" i="14"/>
  <c r="AD2" i="14"/>
  <c r="AD7" i="14"/>
  <c r="AD6" i="14"/>
  <c r="AD8" i="14" s="1"/>
  <c r="AD3" i="14"/>
  <c r="AD4" i="14"/>
  <c r="AC8" i="14"/>
  <c r="AC7" i="14"/>
  <c r="AC6" i="14"/>
  <c r="AC3" i="14"/>
  <c r="AC4" i="14"/>
  <c r="AC2" i="14"/>
  <c r="AB8" i="14"/>
  <c r="AB7" i="14"/>
  <c r="AB6" i="14"/>
  <c r="AB3" i="14"/>
  <c r="AB4" i="14"/>
  <c r="AB2" i="14"/>
  <c r="AA8" i="14"/>
  <c r="AA7" i="14"/>
  <c r="AA6" i="14"/>
  <c r="AA3" i="14"/>
  <c r="AA4" i="14"/>
  <c r="AA2" i="14"/>
  <c r="Z8" i="14"/>
  <c r="Z7" i="14"/>
  <c r="Z6" i="14"/>
  <c r="Z3" i="14"/>
  <c r="Z4" i="14"/>
  <c r="Z2" i="14"/>
  <c r="Y8" i="14"/>
  <c r="Y7" i="14"/>
  <c r="Y6" i="14"/>
  <c r="Y3" i="14"/>
  <c r="Y4" i="14"/>
  <c r="Y2" i="14"/>
  <c r="X8" i="14"/>
  <c r="X7" i="14"/>
  <c r="X6" i="14"/>
  <c r="X3" i="14"/>
  <c r="X4" i="14"/>
  <c r="X2" i="14"/>
  <c r="W8" i="14"/>
  <c r="W7" i="14"/>
  <c r="W6" i="14"/>
  <c r="W3" i="14"/>
  <c r="W4" i="14"/>
  <c r="W2" i="14"/>
  <c r="V8" i="14"/>
  <c r="V7" i="14"/>
  <c r="V6" i="14"/>
  <c r="V3" i="14"/>
  <c r="V4" i="14"/>
  <c r="V2" i="14"/>
  <c r="S2" i="14"/>
  <c r="U8" i="14"/>
  <c r="U7" i="14"/>
  <c r="U6" i="14"/>
  <c r="U3" i="14"/>
  <c r="U4" i="14"/>
  <c r="U2" i="14"/>
  <c r="T8" i="14"/>
  <c r="T7" i="14"/>
  <c r="T6" i="14"/>
  <c r="T3" i="14"/>
  <c r="T4" i="14"/>
  <c r="T2" i="14"/>
  <c r="S8" i="14"/>
  <c r="S7" i="14"/>
  <c r="S6" i="14"/>
  <c r="S3" i="14"/>
  <c r="S4" i="14"/>
  <c r="R8" i="14"/>
  <c r="R7" i="14"/>
  <c r="R6" i="14"/>
  <c r="R3" i="14"/>
  <c r="R4" i="14"/>
  <c r="R2" i="14"/>
  <c r="Q7" i="14"/>
  <c r="Q6" i="14"/>
  <c r="Q8" i="14"/>
  <c r="Q3" i="14"/>
  <c r="Q4" i="14"/>
  <c r="Q2" i="14"/>
  <c r="O3" i="14"/>
  <c r="O4" i="14"/>
  <c r="O2" i="14"/>
  <c r="N3" i="14"/>
  <c r="N4" i="14"/>
  <c r="N2" i="14"/>
  <c r="M3" i="14"/>
  <c r="M4" i="14"/>
  <c r="M2" i="14"/>
  <c r="L3" i="14"/>
  <c r="L4" i="14"/>
  <c r="L2" i="14"/>
  <c r="K3" i="14"/>
  <c r="K4" i="14"/>
  <c r="K2" i="14"/>
  <c r="J3" i="14"/>
  <c r="J4" i="14"/>
  <c r="J2" i="14"/>
  <c r="H3" i="14"/>
  <c r="H4" i="14"/>
  <c r="H2" i="14"/>
  <c r="Q6" i="13"/>
  <c r="Q5" i="13"/>
  <c r="Q3" i="13"/>
  <c r="Q2" i="13"/>
  <c r="O3" i="13"/>
  <c r="O2" i="13"/>
  <c r="N3" i="13"/>
  <c r="N2" i="13"/>
  <c r="M3" i="13"/>
  <c r="M2" i="13"/>
  <c r="L3" i="13"/>
  <c r="L2" i="13"/>
  <c r="K3" i="13"/>
  <c r="K2" i="13"/>
  <c r="J3" i="13"/>
  <c r="J2" i="13"/>
  <c r="H3" i="13"/>
  <c r="H2" i="13"/>
  <c r="AE11" i="12"/>
  <c r="AE10" i="12"/>
  <c r="AE9" i="12"/>
  <c r="AE3" i="12"/>
  <c r="AE4" i="12"/>
  <c r="AE5" i="12"/>
  <c r="AE6" i="12"/>
  <c r="AE7" i="12"/>
  <c r="AE2" i="12"/>
  <c r="AD11" i="12"/>
  <c r="AD10" i="12"/>
  <c r="AD9" i="12"/>
  <c r="AD3" i="12"/>
  <c r="AD4" i="12"/>
  <c r="AD5" i="12"/>
  <c r="AD6" i="12"/>
  <c r="AD7" i="12"/>
  <c r="AD2" i="12"/>
  <c r="AC11" i="12"/>
  <c r="AC10" i="12"/>
  <c r="AC9" i="12"/>
  <c r="AC3" i="12"/>
  <c r="AC4" i="12"/>
  <c r="AC5" i="12"/>
  <c r="AC6" i="12"/>
  <c r="AC7" i="12"/>
  <c r="AC2" i="12"/>
  <c r="AB2" i="12"/>
  <c r="AB11" i="12"/>
  <c r="AB10" i="12"/>
  <c r="AB9" i="12"/>
  <c r="AB3" i="12"/>
  <c r="AB4" i="12"/>
  <c r="AB5" i="12"/>
  <c r="AB6" i="12"/>
  <c r="AB7" i="12"/>
  <c r="AA11" i="12"/>
  <c r="AA10" i="12"/>
  <c r="AA9" i="12"/>
  <c r="AA3" i="12"/>
  <c r="AA4" i="12"/>
  <c r="AA5" i="12"/>
  <c r="AA6" i="12"/>
  <c r="AA7" i="12"/>
  <c r="AA2" i="12"/>
  <c r="Z11" i="12"/>
  <c r="Z10" i="12"/>
  <c r="Z9" i="12"/>
  <c r="Z3" i="12"/>
  <c r="Z4" i="12"/>
  <c r="Z5" i="12"/>
  <c r="Z6" i="12"/>
  <c r="Z7" i="12"/>
  <c r="Z2" i="12"/>
  <c r="Y11" i="12"/>
  <c r="Y10" i="12"/>
  <c r="Y9" i="12"/>
  <c r="Y3" i="12"/>
  <c r="Y4" i="12"/>
  <c r="Y5" i="12"/>
  <c r="Y6" i="12"/>
  <c r="Y7" i="12"/>
  <c r="Y2" i="12"/>
  <c r="X11" i="12"/>
  <c r="X10" i="12"/>
  <c r="X9" i="12"/>
  <c r="X3" i="12"/>
  <c r="X4" i="12"/>
  <c r="X5" i="12"/>
  <c r="X6" i="12"/>
  <c r="X7" i="12"/>
  <c r="X2" i="12"/>
  <c r="W11" i="12"/>
  <c r="W10" i="12"/>
  <c r="W9" i="12"/>
  <c r="W3" i="12"/>
  <c r="W4" i="12"/>
  <c r="W5" i="12"/>
  <c r="W6" i="12"/>
  <c r="W7" i="12"/>
  <c r="W2" i="12"/>
  <c r="V11" i="12"/>
  <c r="V10" i="12"/>
  <c r="V9" i="12"/>
  <c r="V3" i="12"/>
  <c r="V4" i="12"/>
  <c r="V5" i="12"/>
  <c r="V6" i="12"/>
  <c r="V7" i="12"/>
  <c r="V2" i="12"/>
  <c r="U11" i="12"/>
  <c r="U10" i="12"/>
  <c r="U9" i="12"/>
  <c r="U3" i="12"/>
  <c r="U4" i="12"/>
  <c r="U5" i="12"/>
  <c r="U6" i="12"/>
  <c r="U7" i="12"/>
  <c r="U2" i="12"/>
  <c r="T11" i="12"/>
  <c r="T10" i="12"/>
  <c r="T9" i="12"/>
  <c r="T3" i="12"/>
  <c r="T4" i="12"/>
  <c r="T5" i="12"/>
  <c r="T6" i="12"/>
  <c r="T7" i="12"/>
  <c r="T2" i="12"/>
  <c r="S11" i="12"/>
  <c r="S10" i="12"/>
  <c r="S9" i="12"/>
  <c r="S3" i="12"/>
  <c r="S4" i="12"/>
  <c r="S5" i="12"/>
  <c r="S6" i="12"/>
  <c r="S7" i="12"/>
  <c r="S2" i="12"/>
  <c r="R11" i="12"/>
  <c r="R10" i="12"/>
  <c r="R9" i="12"/>
  <c r="R3" i="12"/>
  <c r="R4" i="12"/>
  <c r="R5" i="12"/>
  <c r="R6" i="12"/>
  <c r="R7" i="12"/>
  <c r="R2" i="12"/>
  <c r="Q10" i="12"/>
  <c r="Q9" i="12"/>
  <c r="Q3" i="12"/>
  <c r="Q4" i="12"/>
  <c r="Q5" i="12"/>
  <c r="Q6" i="12"/>
  <c r="Q7" i="12"/>
  <c r="Q2" i="12"/>
  <c r="O3" i="12"/>
  <c r="O4" i="12"/>
  <c r="O5" i="12"/>
  <c r="O6" i="12"/>
  <c r="O7" i="12"/>
  <c r="O2" i="12"/>
  <c r="N3" i="12"/>
  <c r="N4" i="12"/>
  <c r="N5" i="12"/>
  <c r="N6" i="12"/>
  <c r="N7" i="12"/>
  <c r="N2" i="12"/>
  <c r="M3" i="12"/>
  <c r="M4" i="12"/>
  <c r="M5" i="12"/>
  <c r="M6" i="12"/>
  <c r="M7" i="12"/>
  <c r="M2" i="12"/>
  <c r="L3" i="12"/>
  <c r="L4" i="12"/>
  <c r="L5" i="12"/>
  <c r="L6" i="12"/>
  <c r="L7" i="12"/>
  <c r="L2" i="12"/>
  <c r="K3" i="12"/>
  <c r="K4" i="12"/>
  <c r="K5" i="12"/>
  <c r="K6" i="12"/>
  <c r="K7" i="12"/>
  <c r="K2" i="12"/>
  <c r="J3" i="12"/>
  <c r="J4" i="12"/>
  <c r="J5" i="12"/>
  <c r="J6" i="12"/>
  <c r="J7" i="12"/>
  <c r="J2" i="12"/>
  <c r="H3" i="12"/>
  <c r="H4" i="12"/>
  <c r="H5" i="12"/>
  <c r="H6" i="12"/>
  <c r="H7" i="12"/>
  <c r="H2" i="12"/>
  <c r="AE17" i="11"/>
  <c r="AE16" i="11"/>
  <c r="AE15" i="11"/>
  <c r="AE3" i="11"/>
  <c r="AE4" i="11"/>
  <c r="AE5" i="11"/>
  <c r="AE6" i="11"/>
  <c r="AE7" i="11"/>
  <c r="AE8" i="11"/>
  <c r="AE9" i="11"/>
  <c r="AE10" i="11"/>
  <c r="AE11" i="11"/>
  <c r="AE12" i="11"/>
  <c r="AE13" i="11"/>
  <c r="AE2" i="11"/>
  <c r="AD17" i="11"/>
  <c r="AD16" i="11"/>
  <c r="AD15" i="11"/>
  <c r="AD3" i="11"/>
  <c r="AD4" i="11"/>
  <c r="AD5" i="11"/>
  <c r="AD6" i="11"/>
  <c r="AD7" i="11"/>
  <c r="AD8" i="11"/>
  <c r="AD9" i="11"/>
  <c r="AD10" i="11"/>
  <c r="AD11" i="11"/>
  <c r="AD12" i="11"/>
  <c r="AD13" i="11"/>
  <c r="AD2" i="11"/>
  <c r="AC17" i="11"/>
  <c r="AC16" i="11"/>
  <c r="AC15" i="11"/>
  <c r="AC3" i="11"/>
  <c r="AC4" i="11"/>
  <c r="AC5" i="11"/>
  <c r="AC6" i="11"/>
  <c r="AC7" i="11"/>
  <c r="AC8" i="11"/>
  <c r="AC9" i="11"/>
  <c r="AC10" i="11"/>
  <c r="AC11" i="11"/>
  <c r="AC12" i="11"/>
  <c r="AC13" i="11"/>
  <c r="AC2" i="11"/>
  <c r="AB17" i="11"/>
  <c r="AB16" i="11"/>
  <c r="AB15" i="11"/>
  <c r="AB3" i="11"/>
  <c r="AB4" i="11"/>
  <c r="AB5" i="11"/>
  <c r="AB6" i="11"/>
  <c r="AB7" i="11"/>
  <c r="AB8" i="11"/>
  <c r="AB9" i="11"/>
  <c r="AB10" i="11"/>
  <c r="AB11" i="11"/>
  <c r="AB12" i="11"/>
  <c r="AB13" i="11"/>
  <c r="AB2" i="11"/>
  <c r="AA17" i="11"/>
  <c r="AA16" i="11"/>
  <c r="AA15" i="11"/>
  <c r="AA3" i="11"/>
  <c r="AA4" i="11"/>
  <c r="AA5" i="11"/>
  <c r="AA6" i="11"/>
  <c r="AA7" i="11"/>
  <c r="AA8" i="11"/>
  <c r="AA9" i="11"/>
  <c r="AA10" i="11"/>
  <c r="AA11" i="11"/>
  <c r="AA12" i="11"/>
  <c r="AA13" i="11"/>
  <c r="AA2" i="11"/>
  <c r="Z2" i="11"/>
  <c r="Z17" i="11"/>
  <c r="Z16" i="11"/>
  <c r="Z15" i="11"/>
  <c r="Z3" i="11"/>
  <c r="Z4" i="11"/>
  <c r="Z5" i="11"/>
  <c r="Z6" i="11"/>
  <c r="Z7" i="11"/>
  <c r="Z8" i="11"/>
  <c r="Z9" i="11"/>
  <c r="Z10" i="11"/>
  <c r="Z11" i="11"/>
  <c r="Z12" i="11"/>
  <c r="Z13" i="11"/>
  <c r="Y17" i="11"/>
  <c r="Y16" i="11"/>
  <c r="Y15" i="11"/>
  <c r="Y3" i="11"/>
  <c r="Y4" i="11"/>
  <c r="Y5" i="11"/>
  <c r="Y6" i="11"/>
  <c r="Y7" i="11"/>
  <c r="Y8" i="11"/>
  <c r="Y9" i="11"/>
  <c r="Y10" i="11"/>
  <c r="Y11" i="11"/>
  <c r="Y12" i="11"/>
  <c r="Y13" i="11"/>
  <c r="Y2" i="11"/>
  <c r="V2" i="11"/>
  <c r="W2" i="11"/>
  <c r="X2" i="11"/>
  <c r="X17" i="11"/>
  <c r="X16" i="11"/>
  <c r="X15" i="11"/>
  <c r="X3" i="11"/>
  <c r="X4" i="11"/>
  <c r="X5" i="11"/>
  <c r="X6" i="11"/>
  <c r="X7" i="11"/>
  <c r="X8" i="11"/>
  <c r="X9" i="11"/>
  <c r="X10" i="11"/>
  <c r="X11" i="11"/>
  <c r="X12" i="11"/>
  <c r="X13" i="11"/>
  <c r="W17" i="11"/>
  <c r="W16" i="11"/>
  <c r="W15" i="11"/>
  <c r="W3" i="11"/>
  <c r="W4" i="11"/>
  <c r="W5" i="11"/>
  <c r="W6" i="11"/>
  <c r="W7" i="11"/>
  <c r="W8" i="11"/>
  <c r="W9" i="11"/>
  <c r="W10" i="11"/>
  <c r="W11" i="11"/>
  <c r="W12" i="11"/>
  <c r="W13" i="11"/>
  <c r="V17" i="11"/>
  <c r="V16" i="11"/>
  <c r="V15" i="11"/>
  <c r="V3" i="11"/>
  <c r="V4" i="11"/>
  <c r="V5" i="11"/>
  <c r="V6" i="11"/>
  <c r="V7" i="11"/>
  <c r="V8" i="11"/>
  <c r="V9" i="11"/>
  <c r="V10" i="11"/>
  <c r="V11" i="11"/>
  <c r="V12" i="11"/>
  <c r="V13" i="11"/>
  <c r="U17" i="11"/>
  <c r="U16" i="11"/>
  <c r="U15" i="11"/>
  <c r="U3" i="11"/>
  <c r="U4" i="11"/>
  <c r="U5" i="11"/>
  <c r="U6" i="11"/>
  <c r="U7" i="11"/>
  <c r="U8" i="11"/>
  <c r="U9" i="11"/>
  <c r="U10" i="11"/>
  <c r="U11" i="11"/>
  <c r="U12" i="11"/>
  <c r="U13" i="11"/>
  <c r="U2" i="11"/>
  <c r="T17" i="11"/>
  <c r="T16" i="11"/>
  <c r="T15" i="11"/>
  <c r="T3" i="11"/>
  <c r="T4" i="11"/>
  <c r="T5" i="11"/>
  <c r="T6" i="11"/>
  <c r="T7" i="11"/>
  <c r="T8" i="11"/>
  <c r="T9" i="11"/>
  <c r="T10" i="11"/>
  <c r="T11" i="11"/>
  <c r="T12" i="11"/>
  <c r="T13" i="11"/>
  <c r="T2" i="11"/>
  <c r="S17" i="11"/>
  <c r="S16" i="11"/>
  <c r="S15" i="11"/>
  <c r="S3" i="11"/>
  <c r="S4" i="11"/>
  <c r="S5" i="11"/>
  <c r="S6" i="11"/>
  <c r="S7" i="11"/>
  <c r="S8" i="11"/>
  <c r="S9" i="11"/>
  <c r="S10" i="11"/>
  <c r="S11" i="11"/>
  <c r="S12" i="11"/>
  <c r="S13" i="11"/>
  <c r="S2" i="11"/>
  <c r="R17" i="11"/>
  <c r="R16" i="11"/>
  <c r="R15" i="11"/>
  <c r="R3" i="11"/>
  <c r="R4" i="11"/>
  <c r="R5" i="11"/>
  <c r="R6" i="11"/>
  <c r="R7" i="11"/>
  <c r="R8" i="11"/>
  <c r="R9" i="11"/>
  <c r="R10" i="11"/>
  <c r="R11" i="11"/>
  <c r="R12" i="11"/>
  <c r="R13" i="11"/>
  <c r="R2" i="11"/>
  <c r="Q16" i="11"/>
  <c r="Q15" i="11"/>
  <c r="Q17" i="11"/>
  <c r="Q3" i="11"/>
  <c r="Q4" i="11"/>
  <c r="Q5" i="11"/>
  <c r="Q6" i="11"/>
  <c r="Q7" i="11"/>
  <c r="Q8" i="11"/>
  <c r="Q9" i="11"/>
  <c r="Q10" i="11"/>
  <c r="Q11" i="11"/>
  <c r="Q12" i="11"/>
  <c r="Q13" i="11"/>
  <c r="Q2" i="11"/>
  <c r="O3" i="11"/>
  <c r="O4" i="11"/>
  <c r="O5" i="11"/>
  <c r="O6" i="11"/>
  <c r="O7" i="11"/>
  <c r="O8" i="11"/>
  <c r="O9" i="11"/>
  <c r="O10" i="11"/>
  <c r="O11" i="11"/>
  <c r="O12" i="11"/>
  <c r="O13" i="11"/>
  <c r="O2" i="11"/>
  <c r="N3" i="11"/>
  <c r="N4" i="11"/>
  <c r="N5" i="11"/>
  <c r="N6" i="11"/>
  <c r="N7" i="11"/>
  <c r="N8" i="11"/>
  <c r="N9" i="11"/>
  <c r="N10" i="11"/>
  <c r="N11" i="11"/>
  <c r="N12" i="11"/>
  <c r="N13" i="11"/>
  <c r="N2" i="11"/>
  <c r="M3" i="11"/>
  <c r="M4" i="11"/>
  <c r="M5" i="11"/>
  <c r="M6" i="11"/>
  <c r="M7" i="11"/>
  <c r="M8" i="11"/>
  <c r="M9" i="11"/>
  <c r="M10" i="11"/>
  <c r="M11" i="11"/>
  <c r="M12" i="11"/>
  <c r="M13" i="11"/>
  <c r="M2" i="11"/>
  <c r="L3" i="11"/>
  <c r="L4" i="11"/>
  <c r="L5" i="11"/>
  <c r="L6" i="11"/>
  <c r="L7" i="11"/>
  <c r="L8" i="11"/>
  <c r="L9" i="11"/>
  <c r="L10" i="11"/>
  <c r="L11" i="11"/>
  <c r="L12" i="11"/>
  <c r="L13" i="11"/>
  <c r="L2" i="11"/>
  <c r="K3" i="11"/>
  <c r="K4" i="11"/>
  <c r="K5" i="11"/>
  <c r="K6" i="11"/>
  <c r="K7" i="11"/>
  <c r="K8" i="11"/>
  <c r="K9" i="11"/>
  <c r="K10" i="11"/>
  <c r="K11" i="11"/>
  <c r="K12" i="11"/>
  <c r="K13" i="11"/>
  <c r="K2" i="11"/>
  <c r="J3" i="11"/>
  <c r="J4" i="11"/>
  <c r="J5" i="11"/>
  <c r="J6" i="11"/>
  <c r="J7" i="11"/>
  <c r="J8" i="11"/>
  <c r="J9" i="11"/>
  <c r="J10" i="11"/>
  <c r="J11" i="11"/>
  <c r="J12" i="11"/>
  <c r="J13" i="11"/>
  <c r="J2" i="11"/>
  <c r="H3" i="11"/>
  <c r="H4" i="11"/>
  <c r="H5" i="11"/>
  <c r="H6" i="11"/>
  <c r="H7" i="11"/>
  <c r="H8" i="11"/>
  <c r="H9" i="11"/>
  <c r="H10" i="11"/>
  <c r="H11" i="11"/>
  <c r="H12" i="11"/>
  <c r="H13" i="11"/>
  <c r="H2" i="11"/>
  <c r="AE34" i="10"/>
  <c r="AE33" i="10"/>
  <c r="AE32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2" i="10"/>
  <c r="AD34" i="10"/>
  <c r="AD33" i="10"/>
  <c r="AD3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2" i="10"/>
  <c r="AC34" i="10"/>
  <c r="AC33" i="10"/>
  <c r="AC3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2" i="10"/>
  <c r="AB34" i="10"/>
  <c r="AB33" i="10"/>
  <c r="AB3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2" i="10"/>
  <c r="AA34" i="10"/>
  <c r="AA33" i="10"/>
  <c r="AA3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2" i="10"/>
  <c r="Z34" i="10"/>
  <c r="Z33" i="10"/>
  <c r="Z3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2" i="10"/>
  <c r="Y34" i="10"/>
  <c r="Y33" i="10"/>
  <c r="Y3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2" i="10"/>
  <c r="X34" i="10"/>
  <c r="X33" i="10"/>
  <c r="X3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2" i="10"/>
  <c r="W34" i="10"/>
  <c r="W33" i="10"/>
  <c r="W3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2" i="10"/>
  <c r="V34" i="10"/>
  <c r="V33" i="10"/>
  <c r="V3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2" i="10"/>
  <c r="U34" i="10"/>
  <c r="U33" i="10"/>
  <c r="U3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2" i="10"/>
  <c r="T34" i="10"/>
  <c r="T33" i="10"/>
  <c r="T3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2" i="10"/>
  <c r="S34" i="10"/>
  <c r="S33" i="10"/>
  <c r="S3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2" i="10"/>
  <c r="R34" i="10"/>
  <c r="R33" i="10"/>
  <c r="R3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2" i="10"/>
  <c r="Q33" i="10"/>
  <c r="Q32" i="10"/>
  <c r="S15" i="7"/>
  <c r="T15" i="7"/>
  <c r="U15" i="7"/>
  <c r="V15" i="7"/>
  <c r="W15" i="7"/>
  <c r="X15" i="7"/>
  <c r="X17" i="7" s="1"/>
  <c r="Y15" i="7"/>
  <c r="Y17" i="7" s="1"/>
  <c r="Z15" i="7"/>
  <c r="AA15" i="7"/>
  <c r="AB15" i="7"/>
  <c r="AB17" i="7" s="1"/>
  <c r="AC15" i="7"/>
  <c r="AC17" i="7" s="1"/>
  <c r="AD15" i="7"/>
  <c r="AD17" i="7" s="1"/>
  <c r="AE15" i="7"/>
  <c r="R15" i="7"/>
  <c r="Q15" i="7"/>
  <c r="T13" i="8"/>
  <c r="U13" i="8"/>
  <c r="U15" i="8" s="1"/>
  <c r="V13" i="8"/>
  <c r="V15" i="8" s="1"/>
  <c r="W13" i="8"/>
  <c r="W15" i="8" s="1"/>
  <c r="X13" i="8"/>
  <c r="X15" i="8" s="1"/>
  <c r="Y13" i="8"/>
  <c r="Y15" i="8" s="1"/>
  <c r="Z13" i="8"/>
  <c r="Z15" i="8" s="1"/>
  <c r="AA13" i="8"/>
  <c r="AA15" i="8" s="1"/>
  <c r="AB13" i="8"/>
  <c r="AB15" i="8" s="1"/>
  <c r="AC13" i="8"/>
  <c r="AC15" i="8" s="1"/>
  <c r="AD13" i="8"/>
  <c r="AD15" i="8" s="1"/>
  <c r="AE13" i="8"/>
  <c r="AE15" i="8" s="1"/>
  <c r="S13" i="8"/>
  <c r="S15" i="8" s="1"/>
  <c r="R13" i="8"/>
  <c r="Q13" i="8"/>
  <c r="S21" i="9"/>
  <c r="T21" i="9"/>
  <c r="U21" i="9"/>
  <c r="V21" i="9"/>
  <c r="W21" i="9"/>
  <c r="W23" i="9" s="1"/>
  <c r="X21" i="9"/>
  <c r="Y21" i="9"/>
  <c r="Z21" i="9"/>
  <c r="Z23" i="9" s="1"/>
  <c r="AA21" i="9"/>
  <c r="AA23" i="9" s="1"/>
  <c r="AB21" i="9"/>
  <c r="AC21" i="9"/>
  <c r="AC23" i="9" s="1"/>
  <c r="AD21" i="9"/>
  <c r="AD23" i="9" s="1"/>
  <c r="AE21" i="9"/>
  <c r="R21" i="9"/>
  <c r="Q2" i="9"/>
  <c r="Q21" i="9"/>
  <c r="Q23" i="9" s="1"/>
  <c r="Q34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2" i="10"/>
  <c r="AE23" i="9"/>
  <c r="AE22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" i="9"/>
  <c r="AD2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" i="9"/>
  <c r="AC2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" i="9"/>
  <c r="AB23" i="9"/>
  <c r="AB2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" i="9"/>
  <c r="AA2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" i="9"/>
  <c r="Z2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" i="9"/>
  <c r="Y23" i="9"/>
  <c r="Y2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" i="9"/>
  <c r="X23" i="9"/>
  <c r="X2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" i="9"/>
  <c r="W2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" i="9"/>
  <c r="V23" i="9"/>
  <c r="V2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" i="9"/>
  <c r="U23" i="9"/>
  <c r="U2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" i="9"/>
  <c r="T23" i="9"/>
  <c r="T2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" i="9"/>
  <c r="S23" i="9"/>
  <c r="S2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" i="9"/>
  <c r="R23" i="9"/>
  <c r="R2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" i="9"/>
  <c r="Q2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" i="9"/>
  <c r="AE14" i="8"/>
  <c r="AE3" i="8"/>
  <c r="AE4" i="8"/>
  <c r="AE5" i="8"/>
  <c r="AE6" i="8"/>
  <c r="AE7" i="8"/>
  <c r="AE8" i="8"/>
  <c r="AE9" i="8"/>
  <c r="AE10" i="8"/>
  <c r="AE11" i="8"/>
  <c r="AE2" i="8"/>
  <c r="AD14" i="8"/>
  <c r="AD3" i="8"/>
  <c r="AD4" i="8"/>
  <c r="AD5" i="8"/>
  <c r="AD6" i="8"/>
  <c r="AD7" i="8"/>
  <c r="AD8" i="8"/>
  <c r="AD9" i="8"/>
  <c r="AD10" i="8"/>
  <c r="AD11" i="8"/>
  <c r="AD2" i="8"/>
  <c r="AC2" i="8"/>
  <c r="AC14" i="8"/>
  <c r="AB11" i="8"/>
  <c r="AC3" i="8"/>
  <c r="AC4" i="8"/>
  <c r="AC5" i="8"/>
  <c r="AC6" i="8"/>
  <c r="AC7" i="8"/>
  <c r="AC8" i="8"/>
  <c r="AC9" i="8"/>
  <c r="AC10" i="8"/>
  <c r="AC11" i="8"/>
  <c r="AB14" i="8"/>
  <c r="AB3" i="8"/>
  <c r="AB4" i="8"/>
  <c r="AB5" i="8"/>
  <c r="AB6" i="8"/>
  <c r="AB7" i="8"/>
  <c r="AB8" i="8"/>
  <c r="AB9" i="8"/>
  <c r="AB10" i="8"/>
  <c r="AB2" i="8"/>
  <c r="AA14" i="8"/>
  <c r="AA3" i="8"/>
  <c r="AA4" i="8"/>
  <c r="AA5" i="8"/>
  <c r="AA6" i="8"/>
  <c r="AA7" i="8"/>
  <c r="AA8" i="8"/>
  <c r="AA9" i="8"/>
  <c r="AA10" i="8"/>
  <c r="AA11" i="8"/>
  <c r="AA2" i="8"/>
  <c r="Z14" i="8"/>
  <c r="Z3" i="8"/>
  <c r="Z4" i="8"/>
  <c r="Z5" i="8"/>
  <c r="Z6" i="8"/>
  <c r="Z7" i="8"/>
  <c r="Z8" i="8"/>
  <c r="Z9" i="8"/>
  <c r="Z10" i="8"/>
  <c r="Z11" i="8"/>
  <c r="Z2" i="8"/>
  <c r="Y14" i="8"/>
  <c r="Y3" i="8"/>
  <c r="Y4" i="8"/>
  <c r="Y5" i="8"/>
  <c r="Y6" i="8"/>
  <c r="Y7" i="8"/>
  <c r="Y8" i="8"/>
  <c r="Y9" i="8"/>
  <c r="Y10" i="8"/>
  <c r="Y11" i="8"/>
  <c r="Y2" i="8"/>
  <c r="X14" i="8"/>
  <c r="X3" i="8"/>
  <c r="X4" i="8"/>
  <c r="X5" i="8"/>
  <c r="X6" i="8"/>
  <c r="X7" i="8"/>
  <c r="X8" i="8"/>
  <c r="X9" i="8"/>
  <c r="X10" i="8"/>
  <c r="X11" i="8"/>
  <c r="X2" i="8"/>
  <c r="W14" i="8"/>
  <c r="W3" i="8"/>
  <c r="W4" i="8"/>
  <c r="W5" i="8"/>
  <c r="W6" i="8"/>
  <c r="W7" i="8"/>
  <c r="W8" i="8"/>
  <c r="W9" i="8"/>
  <c r="W10" i="8"/>
  <c r="W11" i="8"/>
  <c r="W2" i="8"/>
  <c r="V14" i="8"/>
  <c r="V3" i="8"/>
  <c r="V4" i="8"/>
  <c r="V5" i="8"/>
  <c r="V6" i="8"/>
  <c r="V7" i="8"/>
  <c r="V8" i="8"/>
  <c r="V9" i="8"/>
  <c r="V10" i="8"/>
  <c r="V11" i="8"/>
  <c r="V2" i="8"/>
  <c r="U14" i="8"/>
  <c r="U3" i="8"/>
  <c r="U4" i="8"/>
  <c r="U5" i="8"/>
  <c r="U6" i="8"/>
  <c r="U7" i="8"/>
  <c r="U8" i="8"/>
  <c r="U9" i="8"/>
  <c r="U10" i="8"/>
  <c r="U11" i="8"/>
  <c r="U2" i="8"/>
  <c r="T2" i="8"/>
  <c r="T14" i="8"/>
  <c r="T15" i="8"/>
  <c r="T3" i="8"/>
  <c r="T4" i="8"/>
  <c r="T5" i="8"/>
  <c r="T6" i="8"/>
  <c r="T7" i="8"/>
  <c r="T8" i="8"/>
  <c r="T9" i="8"/>
  <c r="T10" i="8"/>
  <c r="T11" i="8"/>
  <c r="S14" i="8"/>
  <c r="S3" i="8"/>
  <c r="S4" i="8"/>
  <c r="S5" i="8"/>
  <c r="S6" i="8"/>
  <c r="S7" i="8"/>
  <c r="S8" i="8"/>
  <c r="S9" i="8"/>
  <c r="S10" i="8"/>
  <c r="S11" i="8"/>
  <c r="S2" i="8"/>
  <c r="R2" i="8"/>
  <c r="R15" i="8"/>
  <c r="R14" i="8"/>
  <c r="R3" i="8"/>
  <c r="R4" i="8"/>
  <c r="R5" i="8"/>
  <c r="R6" i="8"/>
  <c r="R7" i="8"/>
  <c r="R8" i="8"/>
  <c r="R9" i="8"/>
  <c r="R10" i="8"/>
  <c r="R11" i="8"/>
  <c r="Q14" i="8"/>
  <c r="Q15" i="8"/>
  <c r="Q3" i="8"/>
  <c r="Q4" i="8"/>
  <c r="Q5" i="8"/>
  <c r="Q6" i="8"/>
  <c r="Q7" i="8"/>
  <c r="Q8" i="8"/>
  <c r="Q9" i="8"/>
  <c r="Q10" i="8"/>
  <c r="Q11" i="8"/>
  <c r="Q2" i="8"/>
  <c r="O3" i="8"/>
  <c r="O4" i="8"/>
  <c r="O5" i="8"/>
  <c r="O6" i="8"/>
  <c r="O7" i="8"/>
  <c r="O8" i="8"/>
  <c r="O9" i="8"/>
  <c r="O10" i="8"/>
  <c r="O11" i="8"/>
  <c r="O2" i="8"/>
  <c r="N3" i="8"/>
  <c r="N4" i="8"/>
  <c r="N5" i="8"/>
  <c r="N6" i="8"/>
  <c r="N7" i="8"/>
  <c r="N8" i="8"/>
  <c r="N9" i="8"/>
  <c r="N10" i="8"/>
  <c r="N11" i="8"/>
  <c r="N2" i="8"/>
  <c r="M3" i="8"/>
  <c r="M4" i="8"/>
  <c r="M5" i="8"/>
  <c r="M6" i="8"/>
  <c r="M7" i="8"/>
  <c r="M8" i="8"/>
  <c r="M9" i="8"/>
  <c r="M10" i="8"/>
  <c r="M11" i="8"/>
  <c r="M2" i="8"/>
  <c r="L3" i="8"/>
  <c r="L4" i="8"/>
  <c r="L5" i="8"/>
  <c r="L6" i="8"/>
  <c r="L7" i="8"/>
  <c r="L8" i="8"/>
  <c r="L9" i="8"/>
  <c r="L10" i="8"/>
  <c r="L11" i="8"/>
  <c r="L2" i="8"/>
  <c r="K3" i="8"/>
  <c r="K4" i="8"/>
  <c r="K5" i="8"/>
  <c r="K6" i="8"/>
  <c r="K7" i="8"/>
  <c r="K8" i="8"/>
  <c r="K9" i="8"/>
  <c r="K10" i="8"/>
  <c r="K11" i="8"/>
  <c r="K2" i="8"/>
  <c r="J3" i="8"/>
  <c r="J4" i="8"/>
  <c r="J5" i="8"/>
  <c r="J6" i="8"/>
  <c r="J7" i="8"/>
  <c r="J8" i="8"/>
  <c r="J9" i="8"/>
  <c r="J10" i="8"/>
  <c r="J11" i="8"/>
  <c r="J2" i="8"/>
  <c r="H3" i="8"/>
  <c r="H4" i="8"/>
  <c r="H5" i="8"/>
  <c r="H6" i="8"/>
  <c r="H7" i="8"/>
  <c r="H8" i="8"/>
  <c r="H9" i="8"/>
  <c r="H10" i="8"/>
  <c r="H11" i="8"/>
  <c r="H2" i="8"/>
  <c r="AE17" i="7"/>
  <c r="AE16" i="7"/>
  <c r="AE3" i="7"/>
  <c r="AE4" i="7"/>
  <c r="AE5" i="7"/>
  <c r="AE6" i="7"/>
  <c r="AE7" i="7"/>
  <c r="AE8" i="7"/>
  <c r="AE9" i="7"/>
  <c r="AE10" i="7"/>
  <c r="AE11" i="7"/>
  <c r="AE12" i="7"/>
  <c r="AE13" i="7"/>
  <c r="AE2" i="7"/>
  <c r="AD16" i="7"/>
  <c r="AD3" i="7"/>
  <c r="AD4" i="7"/>
  <c r="AD5" i="7"/>
  <c r="AD6" i="7"/>
  <c r="AD7" i="7"/>
  <c r="AD8" i="7"/>
  <c r="AD9" i="7"/>
  <c r="AD10" i="7"/>
  <c r="AD11" i="7"/>
  <c r="AD12" i="7"/>
  <c r="AD13" i="7"/>
  <c r="AD2" i="7"/>
  <c r="AC16" i="7"/>
  <c r="AC3" i="7"/>
  <c r="AC4" i="7"/>
  <c r="AC5" i="7"/>
  <c r="AC6" i="7"/>
  <c r="AC7" i="7"/>
  <c r="AC8" i="7"/>
  <c r="AC9" i="7"/>
  <c r="AC10" i="7"/>
  <c r="AC11" i="7"/>
  <c r="AC12" i="7"/>
  <c r="AC13" i="7"/>
  <c r="AC2" i="7"/>
  <c r="AB16" i="7"/>
  <c r="AB3" i="7"/>
  <c r="AB4" i="7"/>
  <c r="AB5" i="7"/>
  <c r="AB6" i="7"/>
  <c r="AB7" i="7"/>
  <c r="AB8" i="7"/>
  <c r="AB9" i="7"/>
  <c r="AB10" i="7"/>
  <c r="AB11" i="7"/>
  <c r="AB12" i="7"/>
  <c r="AB13" i="7"/>
  <c r="AB2" i="7"/>
  <c r="AA17" i="7"/>
  <c r="AA16" i="7"/>
  <c r="AA3" i="7"/>
  <c r="AA4" i="7"/>
  <c r="AA5" i="7"/>
  <c r="AA6" i="7"/>
  <c r="AA7" i="7"/>
  <c r="AA8" i="7"/>
  <c r="AA9" i="7"/>
  <c r="AA10" i="7"/>
  <c r="AA11" i="7"/>
  <c r="AA12" i="7"/>
  <c r="AA13" i="7"/>
  <c r="AA2" i="7"/>
  <c r="Z17" i="7"/>
  <c r="Z16" i="7"/>
  <c r="Z3" i="7"/>
  <c r="Z4" i="7"/>
  <c r="Z5" i="7"/>
  <c r="Z6" i="7"/>
  <c r="Z7" i="7"/>
  <c r="Z8" i="7"/>
  <c r="Z9" i="7"/>
  <c r="Z10" i="7"/>
  <c r="Z11" i="7"/>
  <c r="Z12" i="7"/>
  <c r="Z13" i="7"/>
  <c r="Z2" i="7"/>
  <c r="Y16" i="7"/>
  <c r="Y3" i="7"/>
  <c r="Y4" i="7"/>
  <c r="Y5" i="7"/>
  <c r="Y6" i="7"/>
  <c r="Y7" i="7"/>
  <c r="Y8" i="7"/>
  <c r="Y9" i="7"/>
  <c r="Y10" i="7"/>
  <c r="Y11" i="7"/>
  <c r="Y12" i="7"/>
  <c r="Y13" i="7"/>
  <c r="Y2" i="7"/>
  <c r="X16" i="7"/>
  <c r="X13" i="7"/>
  <c r="X3" i="7"/>
  <c r="X4" i="7"/>
  <c r="X5" i="7"/>
  <c r="X6" i="7"/>
  <c r="X7" i="7"/>
  <c r="X8" i="7"/>
  <c r="X9" i="7"/>
  <c r="X10" i="7"/>
  <c r="X11" i="7"/>
  <c r="X12" i="7"/>
  <c r="X2" i="7"/>
  <c r="W17" i="7"/>
  <c r="W16" i="7"/>
  <c r="W3" i="7"/>
  <c r="W4" i="7"/>
  <c r="W5" i="7"/>
  <c r="W6" i="7"/>
  <c r="W7" i="7"/>
  <c r="W8" i="7"/>
  <c r="W9" i="7"/>
  <c r="W10" i="7"/>
  <c r="W11" i="7"/>
  <c r="W12" i="7"/>
  <c r="W13" i="7"/>
  <c r="W2" i="7"/>
  <c r="V17" i="7"/>
  <c r="V16" i="7"/>
  <c r="V3" i="7"/>
  <c r="V4" i="7"/>
  <c r="V5" i="7"/>
  <c r="V6" i="7"/>
  <c r="V7" i="7"/>
  <c r="V8" i="7"/>
  <c r="V9" i="7"/>
  <c r="V10" i="7"/>
  <c r="V11" i="7"/>
  <c r="V12" i="7"/>
  <c r="V13" i="7"/>
  <c r="V2" i="7"/>
  <c r="U17" i="7"/>
  <c r="U16" i="7"/>
  <c r="U3" i="7"/>
  <c r="U4" i="7"/>
  <c r="U5" i="7"/>
  <c r="U6" i="7"/>
  <c r="U7" i="7"/>
  <c r="U8" i="7"/>
  <c r="U9" i="7"/>
  <c r="U10" i="7"/>
  <c r="U11" i="7"/>
  <c r="U12" i="7"/>
  <c r="U13" i="7"/>
  <c r="U2" i="7"/>
  <c r="T17" i="7"/>
  <c r="T16" i="7"/>
  <c r="T3" i="7"/>
  <c r="T4" i="7"/>
  <c r="T5" i="7"/>
  <c r="T6" i="7"/>
  <c r="T7" i="7"/>
  <c r="T8" i="7"/>
  <c r="T9" i="7"/>
  <c r="T10" i="7"/>
  <c r="T11" i="7"/>
  <c r="T12" i="7"/>
  <c r="T13" i="7"/>
  <c r="T2" i="7"/>
  <c r="S17" i="7"/>
  <c r="S16" i="7"/>
  <c r="S3" i="7"/>
  <c r="S4" i="7"/>
  <c r="S5" i="7"/>
  <c r="S6" i="7"/>
  <c r="S7" i="7"/>
  <c r="S8" i="7"/>
  <c r="S9" i="7"/>
  <c r="S10" i="7"/>
  <c r="S11" i="7"/>
  <c r="S12" i="7"/>
  <c r="S13" i="7"/>
  <c r="S2" i="7"/>
  <c r="R17" i="7"/>
  <c r="R16" i="7"/>
  <c r="R3" i="7"/>
  <c r="R4" i="7"/>
  <c r="R5" i="7"/>
  <c r="R6" i="7"/>
  <c r="R7" i="7"/>
  <c r="R8" i="7"/>
  <c r="R9" i="7"/>
  <c r="R10" i="7"/>
  <c r="R11" i="7"/>
  <c r="R12" i="7"/>
  <c r="R13" i="7"/>
  <c r="R2" i="7"/>
  <c r="Q17" i="7"/>
  <c r="Q16" i="7"/>
  <c r="Q3" i="7"/>
  <c r="Q4" i="7"/>
  <c r="Q5" i="7"/>
  <c r="Q6" i="7"/>
  <c r="Q7" i="7"/>
  <c r="Q8" i="7"/>
  <c r="Q9" i="7"/>
  <c r="Q10" i="7"/>
  <c r="Q11" i="7"/>
  <c r="Q12" i="7"/>
  <c r="Q13" i="7"/>
  <c r="Q2" i="7"/>
  <c r="O3" i="7"/>
  <c r="O4" i="7"/>
  <c r="O5" i="7"/>
  <c r="O6" i="7"/>
  <c r="O7" i="7"/>
  <c r="O8" i="7"/>
  <c r="O9" i="7"/>
  <c r="O10" i="7"/>
  <c r="O11" i="7"/>
  <c r="O12" i="7"/>
  <c r="O13" i="7"/>
  <c r="O2" i="7"/>
  <c r="N3" i="7"/>
  <c r="N4" i="7"/>
  <c r="N5" i="7"/>
  <c r="N6" i="7"/>
  <c r="N7" i="7"/>
  <c r="N8" i="7"/>
  <c r="N9" i="7"/>
  <c r="N10" i="7"/>
  <c r="N11" i="7"/>
  <c r="N12" i="7"/>
  <c r="N13" i="7"/>
  <c r="N2" i="7"/>
  <c r="M3" i="7"/>
  <c r="M4" i="7"/>
  <c r="M5" i="7"/>
  <c r="M6" i="7"/>
  <c r="M7" i="7"/>
  <c r="M8" i="7"/>
  <c r="M9" i="7"/>
  <c r="M10" i="7"/>
  <c r="M11" i="7"/>
  <c r="M12" i="7"/>
  <c r="M13" i="7"/>
  <c r="M2" i="7"/>
  <c r="L3" i="7"/>
  <c r="L4" i="7"/>
  <c r="L5" i="7"/>
  <c r="L6" i="7"/>
  <c r="L7" i="7"/>
  <c r="L8" i="7"/>
  <c r="L9" i="7"/>
  <c r="L10" i="7"/>
  <c r="L11" i="7"/>
  <c r="L12" i="7"/>
  <c r="L13" i="7"/>
  <c r="L2" i="7"/>
  <c r="K3" i="7"/>
  <c r="K4" i="7"/>
  <c r="K5" i="7"/>
  <c r="K6" i="7"/>
  <c r="K7" i="7"/>
  <c r="K8" i="7"/>
  <c r="K9" i="7"/>
  <c r="K10" i="7"/>
  <c r="K11" i="7"/>
  <c r="K12" i="7"/>
  <c r="K13" i="7"/>
  <c r="K2" i="7"/>
  <c r="J3" i="7"/>
  <c r="J4" i="7"/>
  <c r="J5" i="7"/>
  <c r="J6" i="7"/>
  <c r="J7" i="7"/>
  <c r="J8" i="7"/>
  <c r="J9" i="7"/>
  <c r="J10" i="7"/>
  <c r="J11" i="7"/>
  <c r="J12" i="7"/>
  <c r="J13" i="7"/>
  <c r="J2" i="7"/>
  <c r="H11" i="7"/>
  <c r="H12" i="7"/>
  <c r="H13" i="7"/>
  <c r="H3" i="7"/>
  <c r="H4" i="7"/>
  <c r="H5" i="7"/>
  <c r="H6" i="7"/>
  <c r="H7" i="7"/>
  <c r="H8" i="7"/>
  <c r="H9" i="7"/>
  <c r="H10" i="7"/>
  <c r="H2" i="7"/>
  <c r="AE16" i="5"/>
  <c r="AE15" i="5"/>
  <c r="AE14" i="5"/>
  <c r="AE3" i="5"/>
  <c r="AE4" i="5"/>
  <c r="AE5" i="5"/>
  <c r="AE6" i="5"/>
  <c r="AE7" i="5"/>
  <c r="AE8" i="5"/>
  <c r="AE9" i="5"/>
  <c r="AE10" i="5"/>
  <c r="AE11" i="5"/>
  <c r="AE12" i="5"/>
  <c r="AE13" i="5"/>
  <c r="AE2" i="5"/>
  <c r="AD16" i="5"/>
  <c r="AD15" i="5"/>
  <c r="AD14" i="5"/>
  <c r="AD3" i="5"/>
  <c r="AD4" i="5"/>
  <c r="AD5" i="5"/>
  <c r="AD6" i="5"/>
  <c r="AD7" i="5"/>
  <c r="AD8" i="5"/>
  <c r="AD9" i="5"/>
  <c r="AD10" i="5"/>
  <c r="AD11" i="5"/>
  <c r="AD12" i="5"/>
  <c r="AD13" i="5"/>
  <c r="AD2" i="5"/>
  <c r="AC16" i="5"/>
  <c r="AC15" i="5"/>
  <c r="AC14" i="5"/>
  <c r="AC3" i="5"/>
  <c r="AC4" i="5"/>
  <c r="AC5" i="5"/>
  <c r="AC6" i="5"/>
  <c r="AC7" i="5"/>
  <c r="AC8" i="5"/>
  <c r="AC9" i="5"/>
  <c r="AC10" i="5"/>
  <c r="AC11" i="5"/>
  <c r="AC12" i="5"/>
  <c r="AC13" i="5"/>
  <c r="AC2" i="5"/>
  <c r="AB16" i="5"/>
  <c r="AB15" i="5"/>
  <c r="AB14" i="5"/>
  <c r="AB3" i="5"/>
  <c r="AB4" i="5"/>
  <c r="AB5" i="5"/>
  <c r="AB6" i="5"/>
  <c r="AB7" i="5"/>
  <c r="AB8" i="5"/>
  <c r="AB9" i="5"/>
  <c r="AB10" i="5"/>
  <c r="AB11" i="5"/>
  <c r="AB12" i="5"/>
  <c r="AB13" i="5"/>
  <c r="AB2" i="5"/>
  <c r="AA16" i="5"/>
  <c r="AA15" i="5"/>
  <c r="AA14" i="5"/>
  <c r="AA3" i="5"/>
  <c r="AA4" i="5"/>
  <c r="AA5" i="5"/>
  <c r="AA6" i="5"/>
  <c r="AA7" i="5"/>
  <c r="AA8" i="5"/>
  <c r="AA9" i="5"/>
  <c r="AA10" i="5"/>
  <c r="AA11" i="5"/>
  <c r="AA12" i="5"/>
  <c r="AA13" i="5"/>
  <c r="AA2" i="5"/>
  <c r="Z16" i="5"/>
  <c r="Z15" i="5"/>
  <c r="Z14" i="5"/>
  <c r="Z3" i="5"/>
  <c r="Z4" i="5"/>
  <c r="Z5" i="5"/>
  <c r="Z6" i="5"/>
  <c r="Z7" i="5"/>
  <c r="Z8" i="5"/>
  <c r="Z9" i="5"/>
  <c r="Z10" i="5"/>
  <c r="Z11" i="5"/>
  <c r="Z12" i="5"/>
  <c r="Z13" i="5"/>
  <c r="Z2" i="5"/>
  <c r="Y16" i="5"/>
  <c r="Y15" i="5"/>
  <c r="Y14" i="5"/>
  <c r="Y3" i="5"/>
  <c r="Y4" i="5"/>
  <c r="Y5" i="5"/>
  <c r="Y6" i="5"/>
  <c r="Y7" i="5"/>
  <c r="Y8" i="5"/>
  <c r="Y9" i="5"/>
  <c r="Y10" i="5"/>
  <c r="Y11" i="5"/>
  <c r="Y12" i="5"/>
  <c r="Y13" i="5"/>
  <c r="Y2" i="5"/>
  <c r="X16" i="5"/>
  <c r="X15" i="5"/>
  <c r="X14" i="5"/>
  <c r="X3" i="5"/>
  <c r="X4" i="5"/>
  <c r="X5" i="5"/>
  <c r="X6" i="5"/>
  <c r="X7" i="5"/>
  <c r="X8" i="5"/>
  <c r="X9" i="5"/>
  <c r="X10" i="5"/>
  <c r="X11" i="5"/>
  <c r="X12" i="5"/>
  <c r="X13" i="5"/>
  <c r="X2" i="5"/>
  <c r="W16" i="5"/>
  <c r="W15" i="5"/>
  <c r="W14" i="5"/>
  <c r="W3" i="5"/>
  <c r="W4" i="5"/>
  <c r="W5" i="5"/>
  <c r="W6" i="5"/>
  <c r="W7" i="5"/>
  <c r="W8" i="5"/>
  <c r="W9" i="5"/>
  <c r="W10" i="5"/>
  <c r="W11" i="5"/>
  <c r="W12" i="5"/>
  <c r="W13" i="5"/>
  <c r="W2" i="5"/>
  <c r="V16" i="5"/>
  <c r="V15" i="5"/>
  <c r="V14" i="5"/>
  <c r="V3" i="5"/>
  <c r="V4" i="5"/>
  <c r="V5" i="5"/>
  <c r="V6" i="5"/>
  <c r="V7" i="5"/>
  <c r="V8" i="5"/>
  <c r="V9" i="5"/>
  <c r="V10" i="5"/>
  <c r="V11" i="5"/>
  <c r="V12" i="5"/>
  <c r="V13" i="5"/>
  <c r="V2" i="5"/>
  <c r="U16" i="5"/>
  <c r="U15" i="5"/>
  <c r="U14" i="5"/>
  <c r="U3" i="5"/>
  <c r="U4" i="5"/>
  <c r="U5" i="5"/>
  <c r="U6" i="5"/>
  <c r="U7" i="5"/>
  <c r="U8" i="5"/>
  <c r="U9" i="5"/>
  <c r="U10" i="5"/>
  <c r="U11" i="5"/>
  <c r="U12" i="5"/>
  <c r="U13" i="5"/>
  <c r="U2" i="5"/>
  <c r="T16" i="5"/>
  <c r="T15" i="5"/>
  <c r="T14" i="5"/>
  <c r="T3" i="5"/>
  <c r="T4" i="5"/>
  <c r="T5" i="5"/>
  <c r="T6" i="5"/>
  <c r="T7" i="5"/>
  <c r="T8" i="5"/>
  <c r="T9" i="5"/>
  <c r="T10" i="5"/>
  <c r="T11" i="5"/>
  <c r="T12" i="5"/>
  <c r="T13" i="5"/>
  <c r="T2" i="5"/>
  <c r="S16" i="5"/>
  <c r="S15" i="5"/>
  <c r="S14" i="5"/>
  <c r="S3" i="5"/>
  <c r="S4" i="5"/>
  <c r="S5" i="5"/>
  <c r="S6" i="5"/>
  <c r="S7" i="5"/>
  <c r="S8" i="5"/>
  <c r="S9" i="5"/>
  <c r="S10" i="5"/>
  <c r="S11" i="5"/>
  <c r="S12" i="5"/>
  <c r="S13" i="5"/>
  <c r="S2" i="5"/>
  <c r="R16" i="5"/>
  <c r="R15" i="5"/>
  <c r="R14" i="5"/>
  <c r="R3" i="5"/>
  <c r="R4" i="5"/>
  <c r="R5" i="5"/>
  <c r="R6" i="5"/>
  <c r="R7" i="5"/>
  <c r="R8" i="5"/>
  <c r="R9" i="5"/>
  <c r="R10" i="5"/>
  <c r="R11" i="5"/>
  <c r="R12" i="5"/>
  <c r="R13" i="5"/>
  <c r="R2" i="5"/>
  <c r="Q16" i="5"/>
  <c r="Q15" i="5"/>
  <c r="Q14" i="5"/>
  <c r="Q3" i="5"/>
  <c r="Q4" i="5"/>
  <c r="Q5" i="5"/>
  <c r="Q6" i="5"/>
  <c r="Q7" i="5"/>
  <c r="Q8" i="5"/>
  <c r="Q9" i="5"/>
  <c r="Q10" i="5"/>
  <c r="Q11" i="5"/>
  <c r="Q12" i="5"/>
  <c r="Q13" i="5"/>
  <c r="Q2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M3" i="5"/>
  <c r="M4" i="5"/>
  <c r="M5" i="5"/>
  <c r="M6" i="5"/>
  <c r="M7" i="5"/>
  <c r="M8" i="5"/>
  <c r="M9" i="5"/>
  <c r="M10" i="5"/>
  <c r="M11" i="5"/>
  <c r="M12" i="5"/>
  <c r="M13" i="5"/>
  <c r="M2" i="5"/>
  <c r="L3" i="5"/>
  <c r="L4" i="5"/>
  <c r="L5" i="5"/>
  <c r="L6" i="5"/>
  <c r="L7" i="5"/>
  <c r="L8" i="5"/>
  <c r="L9" i="5"/>
  <c r="L10" i="5"/>
  <c r="L11" i="5"/>
  <c r="L12" i="5"/>
  <c r="L13" i="5"/>
  <c r="L2" i="5"/>
  <c r="K3" i="5"/>
  <c r="K4" i="5"/>
  <c r="K5" i="5"/>
  <c r="K6" i="5"/>
  <c r="K7" i="5"/>
  <c r="K8" i="5"/>
  <c r="K9" i="5"/>
  <c r="K10" i="5"/>
  <c r="K11" i="5"/>
  <c r="K12" i="5"/>
  <c r="K13" i="5"/>
  <c r="K2" i="5"/>
  <c r="J3" i="5"/>
  <c r="J4" i="5"/>
  <c r="J5" i="5"/>
  <c r="J6" i="5"/>
  <c r="J7" i="5"/>
  <c r="J8" i="5"/>
  <c r="J9" i="5"/>
  <c r="J10" i="5"/>
  <c r="J11" i="5"/>
  <c r="J12" i="5"/>
  <c r="J13" i="5"/>
  <c r="J2" i="5"/>
  <c r="H3" i="5"/>
  <c r="H4" i="5"/>
  <c r="H5" i="5"/>
  <c r="H6" i="5"/>
  <c r="H7" i="5"/>
  <c r="H8" i="5"/>
  <c r="H10" i="5"/>
  <c r="H11" i="5"/>
  <c r="H12" i="5"/>
  <c r="H13" i="5"/>
  <c r="H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" i="5"/>
  <c r="AT15" i="1"/>
  <c r="AT14" i="1"/>
  <c r="AT13" i="1"/>
  <c r="AT11" i="1"/>
  <c r="AT3" i="1"/>
  <c r="AT4" i="1"/>
  <c r="AT5" i="1"/>
  <c r="AT6" i="1"/>
  <c r="AT7" i="1"/>
  <c r="AT8" i="1"/>
  <c r="AT9" i="1"/>
  <c r="AT10" i="1"/>
  <c r="AT2" i="1"/>
  <c r="AS3" i="1"/>
  <c r="AS4" i="1"/>
  <c r="AS5" i="1"/>
  <c r="AS6" i="1"/>
  <c r="AS7" i="1"/>
  <c r="AS8" i="1"/>
  <c r="AS9" i="1"/>
  <c r="AS10" i="1"/>
  <c r="AS2" i="1"/>
  <c r="AR15" i="1"/>
  <c r="AR14" i="1"/>
  <c r="AR13" i="1"/>
  <c r="AR11" i="1"/>
  <c r="AR3" i="1"/>
  <c r="AR4" i="1"/>
  <c r="AR5" i="1"/>
  <c r="AR6" i="1"/>
  <c r="AR7" i="1"/>
  <c r="AR8" i="1"/>
  <c r="AR9" i="1"/>
  <c r="AR10" i="1"/>
  <c r="AR2" i="1"/>
  <c r="AQ3" i="1"/>
  <c r="AQ4" i="1"/>
  <c r="AQ5" i="1"/>
  <c r="AQ6" i="1"/>
  <c r="AQ7" i="1"/>
  <c r="AQ8" i="1"/>
  <c r="AQ9" i="1"/>
  <c r="AQ10" i="1"/>
  <c r="AQ2" i="1"/>
  <c r="AP15" i="1"/>
  <c r="AN14" i="1"/>
  <c r="AP14" i="1"/>
  <c r="AP13" i="1"/>
  <c r="AP11" i="1"/>
  <c r="AP3" i="1"/>
  <c r="AP4" i="1"/>
  <c r="AP5" i="1"/>
  <c r="AP6" i="1"/>
  <c r="AP7" i="1"/>
  <c r="AP8" i="1"/>
  <c r="AP9" i="1"/>
  <c r="AP10" i="1"/>
  <c r="AP2" i="1"/>
  <c r="AO3" i="1"/>
  <c r="AO4" i="1"/>
  <c r="AO5" i="1"/>
  <c r="AO6" i="1"/>
  <c r="AO7" i="1"/>
  <c r="AO8" i="1"/>
  <c r="AO9" i="1"/>
  <c r="AO10" i="1"/>
  <c r="AO2" i="1"/>
  <c r="AN15" i="1"/>
  <c r="AN13" i="1"/>
  <c r="AN11" i="1"/>
  <c r="AN3" i="1"/>
  <c r="AN4" i="1"/>
  <c r="AN5" i="1"/>
  <c r="AN6" i="1"/>
  <c r="AN7" i="1"/>
  <c r="AN8" i="1"/>
  <c r="AN9" i="1"/>
  <c r="AN10" i="1"/>
  <c r="AN2" i="1"/>
  <c r="AM3" i="1"/>
  <c r="AM4" i="1"/>
  <c r="AM5" i="1"/>
  <c r="AM6" i="1"/>
  <c r="AM7" i="1"/>
  <c r="AM8" i="1"/>
  <c r="AM9" i="1"/>
  <c r="AM10" i="1"/>
  <c r="AM2" i="1"/>
  <c r="AL15" i="1"/>
  <c r="AL14" i="1"/>
  <c r="AJ13" i="1"/>
  <c r="AL13" i="1"/>
  <c r="AL11" i="1"/>
  <c r="AL3" i="1"/>
  <c r="AL4" i="1"/>
  <c r="AL5" i="1"/>
  <c r="AL6" i="1"/>
  <c r="AL7" i="1"/>
  <c r="AL8" i="1"/>
  <c r="AL9" i="1"/>
  <c r="AL10" i="1"/>
  <c r="AL2" i="1"/>
  <c r="AK3" i="1"/>
  <c r="AK4" i="1"/>
  <c r="AK5" i="1"/>
  <c r="AK6" i="1"/>
  <c r="AK7" i="1"/>
  <c r="AK8" i="1"/>
  <c r="AK9" i="1"/>
  <c r="AK10" i="1"/>
  <c r="AK2" i="1"/>
  <c r="AJ15" i="1"/>
  <c r="AJ14" i="1"/>
  <c r="AJ11" i="1"/>
  <c r="AJ3" i="1"/>
  <c r="AJ4" i="1"/>
  <c r="AJ5" i="1"/>
  <c r="AJ6" i="1"/>
  <c r="AJ7" i="1"/>
  <c r="AJ8" i="1"/>
  <c r="AJ9" i="1"/>
  <c r="AJ10" i="1"/>
  <c r="AJ2" i="1"/>
  <c r="AI2" i="1"/>
  <c r="AI3" i="1"/>
  <c r="AI4" i="1"/>
  <c r="AI5" i="1"/>
  <c r="AI6" i="1"/>
  <c r="AI7" i="1"/>
  <c r="AI8" i="1"/>
  <c r="AI9" i="1"/>
  <c r="AI10" i="1"/>
  <c r="AH15" i="1"/>
  <c r="AH14" i="1"/>
  <c r="AH13" i="1"/>
  <c r="AH11" i="1"/>
  <c r="AH3" i="1"/>
  <c r="AH4" i="1"/>
  <c r="AH5" i="1"/>
  <c r="AH6" i="1"/>
  <c r="AH7" i="1"/>
  <c r="AH8" i="1"/>
  <c r="AH9" i="1"/>
  <c r="AH10" i="1"/>
  <c r="AH2" i="1"/>
  <c r="AG3" i="1"/>
  <c r="AG4" i="1"/>
  <c r="AG5" i="1"/>
  <c r="AG6" i="1"/>
  <c r="AG7" i="1"/>
  <c r="AG8" i="1"/>
  <c r="AG9" i="1"/>
  <c r="AG10" i="1"/>
  <c r="AG2" i="1"/>
  <c r="AF15" i="1"/>
  <c r="AF14" i="1"/>
  <c r="AF13" i="1"/>
  <c r="AF11" i="1"/>
  <c r="AF3" i="1"/>
  <c r="AF4" i="1"/>
  <c r="AF5" i="1"/>
  <c r="AF6" i="1"/>
  <c r="AF7" i="1"/>
  <c r="AF8" i="1"/>
  <c r="AF9" i="1"/>
  <c r="AF10" i="1"/>
  <c r="AF2" i="1"/>
  <c r="AE3" i="1"/>
  <c r="AE4" i="1"/>
  <c r="AE5" i="1"/>
  <c r="AE6" i="1"/>
  <c r="AE7" i="1"/>
  <c r="AE8" i="1"/>
  <c r="AE9" i="1"/>
  <c r="AE10" i="1"/>
  <c r="AE2" i="1"/>
  <c r="AD15" i="1"/>
  <c r="AD14" i="1"/>
  <c r="AD13" i="1"/>
  <c r="AD11" i="1"/>
  <c r="AD3" i="1"/>
  <c r="AD4" i="1"/>
  <c r="AD5" i="1"/>
  <c r="AD6" i="1"/>
  <c r="AD7" i="1"/>
  <c r="AD8" i="1"/>
  <c r="AD9" i="1"/>
  <c r="AD10" i="1"/>
  <c r="AD2" i="1"/>
  <c r="AC3" i="1"/>
  <c r="AC4" i="1"/>
  <c r="AC5" i="1"/>
  <c r="AC6" i="1"/>
  <c r="AC7" i="1"/>
  <c r="AC8" i="1"/>
  <c r="AC9" i="1"/>
  <c r="AC10" i="1"/>
  <c r="AC2" i="1"/>
  <c r="AB15" i="1"/>
  <c r="AB14" i="1"/>
  <c r="AB13" i="1"/>
  <c r="AB11" i="1"/>
  <c r="AB3" i="1"/>
  <c r="AB4" i="1"/>
  <c r="AB5" i="1"/>
  <c r="AB6" i="1"/>
  <c r="AB7" i="1"/>
  <c r="AB8" i="1"/>
  <c r="AB9" i="1"/>
  <c r="AB10" i="1"/>
  <c r="AB2" i="1"/>
  <c r="AA3" i="1"/>
  <c r="AA4" i="1"/>
  <c r="AA5" i="1"/>
  <c r="AA6" i="1"/>
  <c r="AA7" i="1"/>
  <c r="AA8" i="1"/>
  <c r="AA9" i="1"/>
  <c r="AA10" i="1"/>
  <c r="AA2" i="1"/>
  <c r="Z15" i="1"/>
  <c r="Z14" i="1"/>
  <c r="Z13" i="1"/>
  <c r="Z11" i="1"/>
  <c r="Z3" i="1"/>
  <c r="Z4" i="1"/>
  <c r="Z5" i="1"/>
  <c r="Z6" i="1"/>
  <c r="Z7" i="1"/>
  <c r="Z8" i="1"/>
  <c r="Z9" i="1"/>
  <c r="Z10" i="1"/>
  <c r="Z2" i="1"/>
  <c r="Y10" i="1"/>
  <c r="Y3" i="1"/>
  <c r="Y4" i="1"/>
  <c r="Y5" i="1"/>
  <c r="Y6" i="1"/>
  <c r="Y7" i="1"/>
  <c r="Y8" i="1"/>
  <c r="Y9" i="1"/>
  <c r="Y2" i="1"/>
  <c r="X15" i="1"/>
  <c r="X14" i="1"/>
  <c r="X13" i="1"/>
  <c r="X11" i="1"/>
  <c r="X3" i="1"/>
  <c r="X4" i="1"/>
  <c r="X5" i="1"/>
  <c r="X6" i="1"/>
  <c r="X7" i="1"/>
  <c r="X8" i="1"/>
  <c r="X9" i="1"/>
  <c r="X10" i="1"/>
  <c r="X2" i="1"/>
  <c r="W3" i="1"/>
  <c r="W4" i="1"/>
  <c r="W5" i="1"/>
  <c r="W6" i="1"/>
  <c r="W7" i="1"/>
  <c r="W8" i="1"/>
  <c r="W9" i="1"/>
  <c r="W10" i="1"/>
  <c r="W2" i="1"/>
  <c r="V15" i="1"/>
  <c r="V14" i="1"/>
  <c r="V13" i="1"/>
  <c r="V11" i="1"/>
  <c r="V3" i="1"/>
  <c r="V4" i="1"/>
  <c r="V5" i="1"/>
  <c r="V6" i="1"/>
  <c r="V7" i="1"/>
  <c r="V8" i="1"/>
  <c r="V9" i="1"/>
  <c r="V10" i="1"/>
  <c r="V2" i="1"/>
  <c r="U3" i="1"/>
  <c r="U4" i="1"/>
  <c r="U5" i="1"/>
  <c r="U6" i="1"/>
  <c r="U7" i="1"/>
  <c r="U8" i="1"/>
  <c r="U9" i="1"/>
  <c r="U10" i="1"/>
  <c r="U2" i="1"/>
  <c r="T15" i="1"/>
  <c r="T14" i="1"/>
  <c r="T13" i="1"/>
  <c r="T11" i="1"/>
  <c r="T3" i="1"/>
  <c r="T4" i="1"/>
  <c r="T5" i="1"/>
  <c r="T6" i="1"/>
  <c r="T7" i="1"/>
  <c r="T8" i="1"/>
  <c r="T9" i="1"/>
  <c r="T10" i="1"/>
  <c r="T2" i="1"/>
  <c r="S3" i="1"/>
  <c r="S4" i="1"/>
  <c r="S5" i="1"/>
  <c r="S6" i="1"/>
  <c r="S7" i="1"/>
  <c r="S8" i="1"/>
  <c r="S9" i="1"/>
  <c r="S10" i="1"/>
  <c r="S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M10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10" i="1"/>
  <c r="L2" i="1"/>
  <c r="R15" i="1"/>
  <c r="R14" i="1"/>
  <c r="R13" i="1"/>
  <c r="R11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2" i="1"/>
  <c r="K3" i="1"/>
  <c r="K4" i="1"/>
  <c r="K5" i="1"/>
  <c r="K6" i="1"/>
  <c r="K7" i="1"/>
  <c r="K8" i="1"/>
  <c r="K9" i="1"/>
  <c r="K10" i="1"/>
  <c r="K2" i="1"/>
  <c r="J10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10" i="1"/>
  <c r="H2" i="1"/>
  <c r="BG12" i="2"/>
  <c r="BH12" i="2" s="1"/>
  <c r="AB3" i="2"/>
  <c r="AB4" i="2"/>
  <c r="AB5" i="2"/>
  <c r="AB6" i="2"/>
  <c r="AB7" i="2"/>
  <c r="AB8" i="2"/>
  <c r="AB9" i="2"/>
  <c r="AB10" i="2"/>
  <c r="AB11" i="2"/>
  <c r="AB12" i="2"/>
  <c r="AB13" i="2"/>
  <c r="AB14" i="2"/>
  <c r="AB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X3" i="2"/>
  <c r="BG3" i="2" s="1"/>
  <c r="BH3" i="2" s="1"/>
  <c r="X4" i="2"/>
  <c r="BG4" i="2" s="1"/>
  <c r="BH4" i="2" s="1"/>
  <c r="X5" i="2"/>
  <c r="X6" i="2"/>
  <c r="BG6" i="2" s="1"/>
  <c r="BH6" i="2" s="1"/>
  <c r="X7" i="2"/>
  <c r="X8" i="2"/>
  <c r="X9" i="2"/>
  <c r="X10" i="2"/>
  <c r="X11" i="2"/>
  <c r="X12" i="2"/>
  <c r="X13" i="2"/>
  <c r="X14" i="2"/>
  <c r="BG14" i="2" s="1"/>
  <c r="BH14" i="2" s="1"/>
  <c r="X2" i="2"/>
  <c r="BG2" i="2" s="1"/>
  <c r="BH2" i="2" s="1"/>
  <c r="T3" i="2"/>
  <c r="BD3" i="2" s="1"/>
  <c r="BE3" i="2" s="1"/>
  <c r="T4" i="2"/>
  <c r="T5" i="2"/>
  <c r="T6" i="2"/>
  <c r="T7" i="2"/>
  <c r="T8" i="2"/>
  <c r="BA8" i="2" s="1"/>
  <c r="BB8" i="2" s="1"/>
  <c r="T9" i="2"/>
  <c r="BA9" i="2" s="1"/>
  <c r="BB9" i="2" s="1"/>
  <c r="T10" i="2"/>
  <c r="BA10" i="2" s="1"/>
  <c r="BB10" i="2" s="1"/>
  <c r="T11" i="2"/>
  <c r="T12" i="2"/>
  <c r="T13" i="2"/>
  <c r="T14" i="2"/>
  <c r="BD14" i="2" s="1"/>
  <c r="BE14" i="2" s="1"/>
  <c r="T2" i="2"/>
  <c r="BD2" i="2" s="1"/>
  <c r="BE2" i="2" s="1"/>
  <c r="P3" i="2"/>
  <c r="P4" i="2"/>
  <c r="P5" i="2"/>
  <c r="P6" i="2"/>
  <c r="P7" i="2"/>
  <c r="AU7" i="2" s="1"/>
  <c r="AV7" i="2" s="1"/>
  <c r="P8" i="2"/>
  <c r="AU8" i="2" s="1"/>
  <c r="AV8" i="2" s="1"/>
  <c r="P9" i="2"/>
  <c r="P10" i="2"/>
  <c r="P11" i="2"/>
  <c r="P12" i="2"/>
  <c r="P13" i="2"/>
  <c r="P14" i="2"/>
  <c r="AU14" i="2" s="1"/>
  <c r="AV14" i="2" s="1"/>
  <c r="P2" i="2"/>
  <c r="N19" i="2"/>
  <c r="R19" i="2" s="1"/>
  <c r="V19" i="2" s="1"/>
  <c r="L3" i="2"/>
  <c r="L4" i="2"/>
  <c r="L5" i="2"/>
  <c r="L6" i="2"/>
  <c r="L7" i="2"/>
  <c r="L8" i="2"/>
  <c r="L9" i="2"/>
  <c r="L10" i="2"/>
  <c r="M10" i="2" s="1"/>
  <c r="N10" i="2" s="1"/>
  <c r="L11" i="2"/>
  <c r="L12" i="2"/>
  <c r="L13" i="2"/>
  <c r="L14" i="2"/>
  <c r="L2" i="2"/>
  <c r="AO2" i="2" s="1"/>
  <c r="AP2" i="2" s="1"/>
  <c r="K3" i="2"/>
  <c r="M3" i="2" s="1"/>
  <c r="N3" i="2" s="1"/>
  <c r="K4" i="2"/>
  <c r="K5" i="2"/>
  <c r="K6" i="2"/>
  <c r="K7" i="2"/>
  <c r="K8" i="2"/>
  <c r="K9" i="2"/>
  <c r="K10" i="2"/>
  <c r="K11" i="2"/>
  <c r="K12" i="2"/>
  <c r="K13" i="2"/>
  <c r="K14" i="2"/>
  <c r="K2" i="2"/>
  <c r="I11" i="36"/>
  <c r="I2" i="36"/>
  <c r="I3" i="36"/>
  <c r="I4" i="36"/>
  <c r="I5" i="36"/>
  <c r="I6" i="36"/>
  <c r="I7" i="36"/>
  <c r="I8" i="36"/>
  <c r="I9" i="36"/>
  <c r="I10" i="36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30" i="33"/>
  <c r="H4" i="32"/>
  <c r="H3" i="32"/>
  <c r="H7" i="32"/>
  <c r="H8" i="32"/>
  <c r="H5" i="32"/>
  <c r="H2" i="32"/>
  <c r="H9" i="30"/>
  <c r="H10" i="30"/>
  <c r="H6" i="29"/>
  <c r="H7" i="29"/>
  <c r="H8" i="29"/>
  <c r="H9" i="29"/>
  <c r="H10" i="29"/>
  <c r="H9" i="28"/>
  <c r="H10" i="28"/>
  <c r="H17" i="27"/>
  <c r="H18" i="27"/>
  <c r="H19" i="27"/>
  <c r="H20" i="27"/>
  <c r="H21" i="27"/>
  <c r="H8" i="26"/>
  <c r="H15" i="25"/>
  <c r="H16" i="25"/>
  <c r="H17" i="25"/>
  <c r="H18" i="25"/>
  <c r="H19" i="25"/>
  <c r="H20" i="25"/>
  <c r="H21" i="25"/>
  <c r="H22" i="25"/>
  <c r="H13" i="24"/>
  <c r="H14" i="24"/>
  <c r="H15" i="24"/>
  <c r="H16" i="24"/>
  <c r="H17" i="24"/>
  <c r="H18" i="24"/>
  <c r="H19" i="24"/>
  <c r="H6" i="23"/>
  <c r="H7" i="23"/>
  <c r="H8" i="23"/>
  <c r="H9" i="23"/>
  <c r="H25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19" i="21"/>
  <c r="H20" i="21"/>
  <c r="H21" i="21"/>
  <c r="H9" i="20"/>
  <c r="H10" i="20"/>
  <c r="H11" i="20"/>
  <c r="H12" i="20"/>
  <c r="H13" i="20"/>
  <c r="H5" i="19"/>
  <c r="H6" i="19"/>
  <c r="I8" i="18"/>
  <c r="I9" i="18"/>
  <c r="I10" i="18"/>
  <c r="I11" i="18"/>
  <c r="I12" i="18"/>
  <c r="H44" i="10"/>
  <c r="H43" i="10"/>
  <c r="H7" i="16"/>
  <c r="H8" i="16"/>
  <c r="H17" i="15"/>
  <c r="H18" i="15"/>
  <c r="H19" i="15"/>
  <c r="H7" i="14"/>
  <c r="H6" i="14"/>
  <c r="H5" i="13"/>
  <c r="H9" i="12"/>
  <c r="H10" i="12"/>
  <c r="H11" i="12"/>
  <c r="H12" i="12"/>
  <c r="H15" i="11"/>
  <c r="H16" i="11"/>
  <c r="H17" i="11"/>
  <c r="H32" i="10"/>
  <c r="H33" i="10"/>
  <c r="H34" i="10"/>
  <c r="H35" i="10"/>
  <c r="H36" i="10"/>
  <c r="H37" i="10"/>
  <c r="H38" i="10"/>
  <c r="H39" i="10"/>
  <c r="H40" i="10"/>
  <c r="H41" i="10"/>
  <c r="H42" i="10"/>
  <c r="H21" i="9"/>
  <c r="H22" i="9"/>
  <c r="H23" i="9"/>
  <c r="H24" i="9"/>
  <c r="H25" i="9"/>
  <c r="H26" i="9"/>
  <c r="H27" i="9"/>
  <c r="H28" i="9"/>
  <c r="H29" i="9"/>
  <c r="H13" i="8"/>
  <c r="H14" i="8"/>
  <c r="H15" i="8"/>
  <c r="H16" i="8"/>
  <c r="H17" i="8"/>
  <c r="H15" i="7"/>
  <c r="H16" i="7"/>
  <c r="H17" i="7"/>
  <c r="H18" i="7"/>
  <c r="H19" i="7"/>
  <c r="H2" i="3"/>
  <c r="Q32" i="38" l="1"/>
  <c r="Q32" i="37"/>
  <c r="U15" i="27"/>
  <c r="Y13" i="27"/>
  <c r="Y19" i="27" s="1"/>
  <c r="AB15" i="27"/>
  <c r="AB13" i="27"/>
  <c r="AE8" i="27"/>
  <c r="Y15" i="27"/>
  <c r="Y3" i="27"/>
  <c r="AE3" i="27"/>
  <c r="U13" i="27"/>
  <c r="Y14" i="27"/>
  <c r="AB14" i="27"/>
  <c r="U7" i="27"/>
  <c r="AB12" i="27"/>
  <c r="AD14" i="27"/>
  <c r="AB3" i="27"/>
  <c r="U8" i="27"/>
  <c r="AE14" i="27"/>
  <c r="T14" i="27"/>
  <c r="AA13" i="27"/>
  <c r="T13" i="27"/>
  <c r="X8" i="27"/>
  <c r="AE7" i="27"/>
  <c r="AE6" i="27"/>
  <c r="X6" i="27"/>
  <c r="AE5" i="27"/>
  <c r="AC13" i="27"/>
  <c r="AE4" i="27"/>
  <c r="AA6" i="27"/>
  <c r="AE13" i="27"/>
  <c r="AC2" i="27"/>
  <c r="AA2" i="27"/>
  <c r="W12" i="27"/>
  <c r="Z15" i="27"/>
  <c r="AC7" i="27"/>
  <c r="AD8" i="27"/>
  <c r="AC6" i="27"/>
  <c r="AD7" i="27"/>
  <c r="S7" i="27"/>
  <c r="AC5" i="27"/>
  <c r="AD6" i="27"/>
  <c r="AC4" i="27"/>
  <c r="AD5" i="27"/>
  <c r="Z8" i="27"/>
  <c r="AC14" i="27"/>
  <c r="S14" i="27"/>
  <c r="V5" i="27"/>
  <c r="AA7" i="27"/>
  <c r="AB8" i="27"/>
  <c r="AB7" i="27"/>
  <c r="AB19" i="27" s="1"/>
  <c r="R12" i="27"/>
  <c r="AA5" i="27"/>
  <c r="Z14" i="27"/>
  <c r="AA14" i="27"/>
  <c r="AA12" i="27"/>
  <c r="V8" i="27"/>
  <c r="V15" i="27"/>
  <c r="V3" i="27"/>
  <c r="W4" i="27"/>
  <c r="V14" i="27"/>
  <c r="W15" i="27"/>
  <c r="W3" i="27"/>
  <c r="W19" i="27" s="1"/>
  <c r="X4" i="27"/>
  <c r="W14" i="27"/>
  <c r="X15" i="27"/>
  <c r="X3" i="27"/>
  <c r="X19" i="27" s="1"/>
  <c r="X14" i="27"/>
  <c r="V9" i="27"/>
  <c r="W9" i="27"/>
  <c r="U14" i="27"/>
  <c r="Q8" i="27"/>
  <c r="R8" i="27"/>
  <c r="S8" i="27"/>
  <c r="Q4" i="27"/>
  <c r="Q15" i="27"/>
  <c r="Q3" i="27"/>
  <c r="R4" i="27"/>
  <c r="Q14" i="27"/>
  <c r="R15" i="27"/>
  <c r="R14" i="27"/>
  <c r="AE2" i="27"/>
  <c r="S2" i="27"/>
  <c r="Q2" i="27"/>
  <c r="T2" i="27"/>
  <c r="T19" i="27" s="1"/>
  <c r="V2" i="27"/>
  <c r="I37" i="2"/>
  <c r="BD6" i="2"/>
  <c r="BE6" i="2" s="1"/>
  <c r="BG8" i="2"/>
  <c r="BH8" i="2" s="1"/>
  <c r="Y9" i="2"/>
  <c r="Z9" i="2" s="1"/>
  <c r="BD13" i="2"/>
  <c r="BE13" i="2" s="1"/>
  <c r="U8" i="2"/>
  <c r="V8" i="2" s="1"/>
  <c r="AF9" i="2"/>
  <c r="AG9" i="2" s="1"/>
  <c r="AI12" i="2"/>
  <c r="AJ12" i="2" s="1"/>
  <c r="BG13" i="2"/>
  <c r="BH13" i="2" s="1"/>
  <c r="BA11" i="2"/>
  <c r="BB11" i="2" s="1"/>
  <c r="AF2" i="2"/>
  <c r="AG2" i="2" s="1"/>
  <c r="U9" i="2"/>
  <c r="V9" i="2" s="1"/>
  <c r="B35" i="2"/>
  <c r="AI3" i="2"/>
  <c r="AJ3" i="2" s="1"/>
  <c r="AU6" i="2"/>
  <c r="AV6" i="2" s="1"/>
  <c r="AI13" i="2"/>
  <c r="AJ13" i="2" s="1"/>
  <c r="BA14" i="2"/>
  <c r="BB14" i="2" s="1"/>
  <c r="E31" i="2"/>
  <c r="Q13" i="2"/>
  <c r="R13" i="2" s="1"/>
  <c r="BA2" i="2"/>
  <c r="BB2" i="2" s="1"/>
  <c r="F31" i="2"/>
  <c r="U11" i="2"/>
  <c r="V11" i="2" s="1"/>
  <c r="AO12" i="2"/>
  <c r="AP12" i="2" s="1"/>
  <c r="AU4" i="2"/>
  <c r="AV4" i="2" s="1"/>
  <c r="AX10" i="2"/>
  <c r="AY10" i="2" s="1"/>
  <c r="BA13" i="2"/>
  <c r="BB13" i="2" s="1"/>
  <c r="D31" i="2"/>
  <c r="AI2" i="2"/>
  <c r="AJ2" i="2" s="1"/>
  <c r="AI14" i="2"/>
  <c r="AJ14" i="2" s="1"/>
  <c r="U10" i="2"/>
  <c r="V10" i="2" s="1"/>
  <c r="AU2" i="2"/>
  <c r="AV2" i="2" s="1"/>
  <c r="AX9" i="2"/>
  <c r="AY9" i="2" s="1"/>
  <c r="U12" i="2"/>
  <c r="V12" i="2" s="1"/>
  <c r="AF14" i="2"/>
  <c r="AG14" i="2" s="1"/>
  <c r="AO14" i="2"/>
  <c r="AP14" i="2" s="1"/>
  <c r="AF13" i="2"/>
  <c r="AG13" i="2" s="1"/>
  <c r="AO9" i="2"/>
  <c r="AP9" i="2" s="1"/>
  <c r="AX6" i="2"/>
  <c r="AY6" i="2" s="1"/>
  <c r="BG10" i="2"/>
  <c r="BH10" i="2" s="1"/>
  <c r="M11" i="2"/>
  <c r="N11" i="2" s="1"/>
  <c r="AX7" i="2"/>
  <c r="AY7" i="2" s="1"/>
  <c r="AI11" i="2"/>
  <c r="AJ11" i="2" s="1"/>
  <c r="AR11" i="2"/>
  <c r="AS11" i="2" s="1"/>
  <c r="BG9" i="2"/>
  <c r="BH9" i="2" s="1"/>
  <c r="AO10" i="2"/>
  <c r="AP10" i="2" s="1"/>
  <c r="AI9" i="2"/>
  <c r="AJ9" i="2" s="1"/>
  <c r="AR8" i="2"/>
  <c r="AS8" i="2" s="1"/>
  <c r="Y13" i="2"/>
  <c r="Z13" i="2" s="1"/>
  <c r="AX5" i="2"/>
  <c r="AY5" i="2" s="1"/>
  <c r="AL2" i="2"/>
  <c r="AM2" i="2" s="1"/>
  <c r="AR7" i="2"/>
  <c r="AS7" i="2" s="1"/>
  <c r="AO8" i="2"/>
  <c r="AP8" i="2" s="1"/>
  <c r="AL14" i="2"/>
  <c r="AM14" i="2" s="1"/>
  <c r="BA12" i="2"/>
  <c r="BB12" i="2" s="1"/>
  <c r="AC6" i="2"/>
  <c r="AD6" i="2" s="1"/>
  <c r="BA5" i="2"/>
  <c r="BB5" i="2" s="1"/>
  <c r="AL13" i="2"/>
  <c r="AM13" i="2" s="1"/>
  <c r="BA4" i="2"/>
  <c r="BB4" i="2" s="1"/>
  <c r="AL11" i="2"/>
  <c r="AM11" i="2" s="1"/>
  <c r="AC12" i="2"/>
  <c r="AD12" i="2" s="1"/>
  <c r="AL9" i="2"/>
  <c r="AM9" i="2" s="1"/>
  <c r="BD5" i="2"/>
  <c r="BE5" i="2" s="1"/>
  <c r="F35" i="2"/>
  <c r="AF11" i="2"/>
  <c r="AG11" i="2" s="1"/>
  <c r="Y10" i="2"/>
  <c r="Z10" i="2" s="1"/>
  <c r="AC10" i="2"/>
  <c r="AD10" i="2" s="1"/>
  <c r="BD4" i="2"/>
  <c r="BE4" i="2" s="1"/>
  <c r="E35" i="2"/>
  <c r="BA7" i="2"/>
  <c r="BB7" i="2" s="1"/>
  <c r="Y3" i="2"/>
  <c r="Z3" i="2" s="1"/>
  <c r="AC9" i="2"/>
  <c r="AD9" i="2" s="1"/>
  <c r="C31" i="2"/>
  <c r="D35" i="2"/>
  <c r="AC7" i="2"/>
  <c r="AD7" i="2" s="1"/>
  <c r="AC11" i="2"/>
  <c r="AD11" i="2" s="1"/>
  <c r="BD8" i="2"/>
  <c r="BE8" i="2" s="1"/>
  <c r="AC5" i="2"/>
  <c r="AD5" i="2" s="1"/>
  <c r="Q5" i="2"/>
  <c r="R5" i="2" s="1"/>
  <c r="U5" i="2"/>
  <c r="V5" i="2" s="1"/>
  <c r="AC4" i="2"/>
  <c r="AD4" i="2" s="1"/>
  <c r="U4" i="2"/>
  <c r="V4" i="2" s="1"/>
  <c r="M8" i="2"/>
  <c r="N8" i="2" s="1"/>
  <c r="AX12" i="2"/>
  <c r="AY12" i="2" s="1"/>
  <c r="AR12" i="2"/>
  <c r="AS12" i="2" s="1"/>
  <c r="Q12" i="2"/>
  <c r="R12" i="2" s="1"/>
  <c r="AF12" i="2"/>
  <c r="AG12" i="2" s="1"/>
  <c r="AU12" i="2"/>
  <c r="AV12" i="2" s="1"/>
  <c r="Y4" i="2"/>
  <c r="Z4" i="2" s="1"/>
  <c r="AX11" i="2"/>
  <c r="AY11" i="2" s="1"/>
  <c r="M5" i="2"/>
  <c r="N5" i="2" s="1"/>
  <c r="Q4" i="2"/>
  <c r="R4" i="2" s="1"/>
  <c r="BD11" i="2"/>
  <c r="BE11" i="2" s="1"/>
  <c r="AX8" i="2"/>
  <c r="AY8" i="2" s="1"/>
  <c r="BG11" i="2"/>
  <c r="BH11" i="2" s="1"/>
  <c r="M4" i="2"/>
  <c r="N4" i="2" s="1"/>
  <c r="BG7" i="2"/>
  <c r="BH7" i="2" s="1"/>
  <c r="BD7" i="2"/>
  <c r="BE7" i="2" s="1"/>
  <c r="AF7" i="2"/>
  <c r="AG7" i="2" s="1"/>
  <c r="AL7" i="2"/>
  <c r="AM7" i="2" s="1"/>
  <c r="AO7" i="2"/>
  <c r="AP7" i="2" s="1"/>
  <c r="AI7" i="2"/>
  <c r="AJ7" i="2" s="1"/>
  <c r="AF8" i="2"/>
  <c r="AG8" i="2" s="1"/>
  <c r="AL8" i="2"/>
  <c r="AM8" i="2" s="1"/>
  <c r="Q6" i="2"/>
  <c r="R6" i="2" s="1"/>
  <c r="U6" i="2"/>
  <c r="V6" i="2" s="1"/>
  <c r="M6" i="2"/>
  <c r="N6" i="2" s="1"/>
  <c r="AI8" i="2"/>
  <c r="AJ8" i="2" s="1"/>
  <c r="AL6" i="2"/>
  <c r="AM6" i="2" s="1"/>
  <c r="AF6" i="2"/>
  <c r="AG6" i="2" s="1"/>
  <c r="AO6" i="2"/>
  <c r="AP6" i="2" s="1"/>
  <c r="AR4" i="2"/>
  <c r="AS4" i="2" s="1"/>
  <c r="AX4" i="2"/>
  <c r="AY4" i="2" s="1"/>
  <c r="AI6" i="2"/>
  <c r="AJ6" i="2" s="1"/>
  <c r="AC2" i="2"/>
  <c r="AD2" i="2" s="1"/>
  <c r="U2" i="2"/>
  <c r="V2" i="2" s="1"/>
  <c r="Y2" i="2"/>
  <c r="Z2" i="2" s="1"/>
  <c r="M2" i="2"/>
  <c r="N2" i="2" s="1"/>
  <c r="AF4" i="2"/>
  <c r="AG4" i="2" s="1"/>
  <c r="AO4" i="2"/>
  <c r="AP4" i="2" s="1"/>
  <c r="AI4" i="2"/>
  <c r="AJ4" i="2" s="1"/>
  <c r="AL4" i="2"/>
  <c r="AM4" i="2" s="1"/>
  <c r="AR3" i="2"/>
  <c r="AS3" i="2" s="1"/>
  <c r="AX3" i="2"/>
  <c r="AY3" i="2" s="1"/>
  <c r="AU3" i="2"/>
  <c r="AV3" i="2" s="1"/>
  <c r="AX14" i="2"/>
  <c r="AY14" i="2" s="1"/>
  <c r="AR14" i="2"/>
  <c r="AS14" i="2" s="1"/>
  <c r="Q2" i="2"/>
  <c r="R2" i="2" s="1"/>
  <c r="Y6" i="2"/>
  <c r="Z6" i="2" s="1"/>
  <c r="AF3" i="2"/>
  <c r="AG3" i="2" s="1"/>
  <c r="Y7" i="2"/>
  <c r="Z7" i="2" s="1"/>
  <c r="Q7" i="2"/>
  <c r="R7" i="2" s="1"/>
  <c r="U7" i="2"/>
  <c r="V7" i="2" s="1"/>
  <c r="M7" i="2"/>
  <c r="N7" i="2" s="1"/>
  <c r="AL5" i="2"/>
  <c r="AM5" i="2" s="1"/>
  <c r="AF5" i="2"/>
  <c r="AG5" i="2" s="1"/>
  <c r="AO5" i="2"/>
  <c r="AP5" i="2" s="1"/>
  <c r="AI5" i="2"/>
  <c r="AJ5" i="2" s="1"/>
  <c r="AC3" i="2"/>
  <c r="AD3" i="2" s="1"/>
  <c r="U3" i="2"/>
  <c r="V3" i="2" s="1"/>
  <c r="Q3" i="2"/>
  <c r="R3" i="2" s="1"/>
  <c r="AR2" i="2"/>
  <c r="AS2" i="2" s="1"/>
  <c r="AX2" i="2"/>
  <c r="AY2" i="2" s="1"/>
  <c r="AX13" i="2"/>
  <c r="AY13" i="2" s="1"/>
  <c r="AR13" i="2"/>
  <c r="AS13" i="2" s="1"/>
  <c r="AU13" i="2"/>
  <c r="AV13" i="2" s="1"/>
  <c r="Q14" i="2"/>
  <c r="R14" i="2" s="1"/>
  <c r="AL12" i="2"/>
  <c r="AM12" i="2" s="1"/>
  <c r="Y12" i="2"/>
  <c r="Z12" i="2" s="1"/>
  <c r="Y5" i="2"/>
  <c r="Z5" i="2" s="1"/>
  <c r="AR10" i="2"/>
  <c r="AS10" i="2" s="1"/>
  <c r="Y8" i="2"/>
  <c r="Z8" i="2" s="1"/>
  <c r="Q8" i="2"/>
  <c r="R8" i="2" s="1"/>
  <c r="AR5" i="2"/>
  <c r="AS5" i="2" s="1"/>
  <c r="Y11" i="2"/>
  <c r="Z11" i="2" s="1"/>
  <c r="AC8" i="2"/>
  <c r="AD8" i="2" s="1"/>
  <c r="AI10" i="2"/>
  <c r="AJ10" i="2" s="1"/>
  <c r="AL3" i="2"/>
  <c r="AM3" i="2" s="1"/>
  <c r="AR9" i="2"/>
  <c r="AS9" i="2" s="1"/>
  <c r="G31" i="2"/>
  <c r="U13" i="2"/>
  <c r="V13" i="2" s="1"/>
  <c r="M13" i="2"/>
  <c r="N13" i="2" s="1"/>
  <c r="BG5" i="2"/>
  <c r="BH5" i="2" s="1"/>
  <c r="AC14" i="2"/>
  <c r="AD14" i="2" s="1"/>
  <c r="M14" i="2"/>
  <c r="N14" i="2" s="1"/>
  <c r="U14" i="2"/>
  <c r="V14" i="2" s="1"/>
  <c r="AU11" i="2"/>
  <c r="AV11" i="2" s="1"/>
  <c r="AF10" i="2"/>
  <c r="AG10" i="2" s="1"/>
  <c r="AU10" i="2"/>
  <c r="AV10" i="2" s="1"/>
  <c r="Q11" i="2"/>
  <c r="R11" i="2" s="1"/>
  <c r="AC13" i="2"/>
  <c r="AD13" i="2" s="1"/>
  <c r="AU9" i="2"/>
  <c r="AV9" i="2" s="1"/>
  <c r="Q9" i="2"/>
  <c r="R9" i="2" s="1"/>
  <c r="Q10" i="2"/>
  <c r="R10" i="2" s="1"/>
  <c r="BA3" i="2"/>
  <c r="BB3" i="2" s="1"/>
  <c r="BD10" i="2"/>
  <c r="BE10" i="2" s="1"/>
  <c r="M9" i="2"/>
  <c r="N9" i="2" s="1"/>
  <c r="BA6" i="2"/>
  <c r="BB6" i="2" s="1"/>
  <c r="AR6" i="2"/>
  <c r="AS6" i="2" s="1"/>
  <c r="Y14" i="2"/>
  <c r="Z14" i="2" s="1"/>
  <c r="AL10" i="2"/>
  <c r="AM10" i="2" s="1"/>
  <c r="AO3" i="2"/>
  <c r="AP3" i="2" s="1"/>
  <c r="AU5" i="2"/>
  <c r="AV5" i="2" s="1"/>
  <c r="BD9" i="2"/>
  <c r="BE9" i="2" s="1"/>
  <c r="AO13" i="2"/>
  <c r="AP13" i="2" s="1"/>
  <c r="M12" i="2"/>
  <c r="N12" i="2" s="1"/>
  <c r="AO11" i="2"/>
  <c r="AP11" i="2" s="1"/>
  <c r="BD12" i="2"/>
  <c r="BE12" i="2" s="1"/>
  <c r="Q5" i="15"/>
  <c r="Q2" i="15"/>
  <c r="Q4" i="15"/>
  <c r="Q14" i="15"/>
  <c r="Q13" i="15"/>
  <c r="Q12" i="15"/>
  <c r="R5" i="15"/>
  <c r="Q11" i="15"/>
  <c r="R2" i="15"/>
  <c r="R4" i="15"/>
  <c r="Q8" i="15"/>
  <c r="R12" i="15"/>
  <c r="S15" i="15"/>
  <c r="S3" i="15"/>
  <c r="S17" i="15" s="1"/>
  <c r="S19" i="15" s="1"/>
  <c r="Q7" i="13"/>
  <c r="Q11" i="12"/>
  <c r="U19" i="27" l="1"/>
  <c r="AD19" i="27"/>
  <c r="AA19" i="27"/>
  <c r="AC19" i="27"/>
  <c r="AE19" i="27"/>
  <c r="S19" i="27"/>
  <c r="Z19" i="27"/>
  <c r="R19" i="27"/>
  <c r="V19" i="27"/>
  <c r="Q17" i="27"/>
  <c r="Q19" i="27" s="1"/>
  <c r="BB15" i="2"/>
  <c r="BB18" i="2" s="1"/>
  <c r="BB20" i="2" s="1"/>
  <c r="I31" i="2"/>
  <c r="I33" i="2" s="1"/>
  <c r="BH15" i="2"/>
  <c r="BH18" i="2" s="1"/>
  <c r="BH20" i="2" s="1"/>
  <c r="AJ15" i="2"/>
  <c r="AJ18" i="2" s="1"/>
  <c r="AJ20" i="2" s="1"/>
  <c r="AG15" i="2"/>
  <c r="AG18" i="2" s="1"/>
  <c r="AG20" i="2" s="1"/>
  <c r="BE15" i="2"/>
  <c r="BE18" i="2" s="1"/>
  <c r="BE20" i="2" s="1"/>
  <c r="AP15" i="2"/>
  <c r="AP18" i="2" s="1"/>
  <c r="AP20" i="2" s="1"/>
  <c r="AM15" i="2"/>
  <c r="AM18" i="2" s="1"/>
  <c r="AM20" i="2" s="1"/>
  <c r="AD15" i="2"/>
  <c r="AD18" i="2" s="1"/>
  <c r="AD20" i="2" s="1"/>
  <c r="AV15" i="2"/>
  <c r="AV18" i="2" s="1"/>
  <c r="AV20" i="2" s="1"/>
  <c r="AY15" i="2"/>
  <c r="AY18" i="2" s="1"/>
  <c r="AY20" i="2" s="1"/>
  <c r="AS15" i="2"/>
  <c r="AS18" i="2" s="1"/>
  <c r="AS20" i="2" s="1"/>
  <c r="N15" i="2"/>
  <c r="N18" i="2" s="1"/>
  <c r="N20" i="2" s="1"/>
  <c r="Z15" i="2"/>
  <c r="Z18" i="2" s="1"/>
  <c r="Z20" i="2" s="1"/>
  <c r="R15" i="2"/>
  <c r="R18" i="2" s="1"/>
  <c r="R20" i="2" s="1"/>
  <c r="V15" i="2"/>
  <c r="V18" i="2" s="1"/>
  <c r="V20" i="2" s="1"/>
  <c r="R17" i="15"/>
  <c r="R19" i="15" s="1"/>
  <c r="Q17" i="15"/>
  <c r="Q19" i="15" s="1"/>
</calcChain>
</file>

<file path=xl/sharedStrings.xml><?xml version="1.0" encoding="utf-8"?>
<sst xmlns="http://schemas.openxmlformats.org/spreadsheetml/2006/main" count="1735" uniqueCount="670">
  <si>
    <t>Technology</t>
  </si>
  <si>
    <t>USA</t>
  </si>
  <si>
    <t>Canada</t>
  </si>
  <si>
    <t>UK</t>
  </si>
  <si>
    <t>Australia</t>
  </si>
  <si>
    <t>UAE</t>
  </si>
  <si>
    <t>India</t>
  </si>
  <si>
    <t>Android sdk</t>
  </si>
  <si>
    <t>Android studio</t>
  </si>
  <si>
    <t>Android main components such as Activities, Fragments, etc.</t>
  </si>
  <si>
    <t>Maps</t>
  </si>
  <si>
    <t>Android native development kit (NDK)</t>
  </si>
  <si>
    <t>Gradle (build and dependency management system)</t>
  </si>
  <si>
    <t>Android TV</t>
  </si>
  <si>
    <t>Programming language</t>
  </si>
  <si>
    <t>Frequency (%)</t>
  </si>
  <si>
    <t>Java</t>
  </si>
  <si>
    <t>Kotlin</t>
  </si>
  <si>
    <t xml:space="preserve">RxJava </t>
  </si>
  <si>
    <t>Swift</t>
  </si>
  <si>
    <t>Python</t>
  </si>
  <si>
    <t>JavaScript</t>
  </si>
  <si>
    <t>Objective-C</t>
  </si>
  <si>
    <t>C#</t>
  </si>
  <si>
    <t>C/C++</t>
  </si>
  <si>
    <t>TypeScript</t>
  </si>
  <si>
    <t>Android versions</t>
  </si>
  <si>
    <t>Skill</t>
  </si>
  <si>
    <t>Releasing or publishing android apps to google play store</t>
  </si>
  <si>
    <t>Technology or Knowledge Area</t>
  </si>
  <si>
    <t>Frequency</t>
  </si>
  <si>
    <t>Design Android app.</t>
  </si>
  <si>
    <t>Human Interface Guidelines (HIG)</t>
  </si>
  <si>
    <t>Graphics related experience (working with bitmaps, shaders, etc.)</t>
  </si>
  <si>
    <t>XML and Schemas</t>
  </si>
  <si>
    <t>XSLT</t>
  </si>
  <si>
    <t xml:space="preserve">UI design </t>
  </si>
  <si>
    <t>User Experience (UX) design</t>
  </si>
  <si>
    <t>Responsive UI</t>
  </si>
  <si>
    <t>User-centered design</t>
  </si>
  <si>
    <t>Screen resolutions</t>
  </si>
  <si>
    <t>Aesthetic excellence</t>
  </si>
  <si>
    <t>UIKit</t>
  </si>
  <si>
    <t>wireframes</t>
  </si>
  <si>
    <t>Sencha Touch</t>
  </si>
  <si>
    <t>OpenGL</t>
  </si>
  <si>
    <t>Canvas API</t>
  </si>
  <si>
    <t>Jetpack compose (UI toolkit)</t>
  </si>
  <si>
    <t>vue.js (building interfaces library)</t>
  </si>
  <si>
    <t>Notifications</t>
  </si>
  <si>
    <t>Data binding (bind UI components library)</t>
  </si>
  <si>
    <t>Figma (UI design tool)</t>
  </si>
  <si>
    <t>Sketch (retrieving design assets tool)</t>
  </si>
  <si>
    <t>Draw9 (Editor in Android Studio)</t>
  </si>
  <si>
    <t>adobe illustrator</t>
  </si>
  <si>
    <t>adobe photoshop</t>
  </si>
  <si>
    <t>figma designs</t>
  </si>
  <si>
    <t>inVision</t>
  </si>
  <si>
    <t>Skills or technology</t>
  </si>
  <si>
    <t>Working with networks (networking)</t>
  </si>
  <si>
    <t xml:space="preserve">TCP/IP </t>
  </si>
  <si>
    <t>HTTP</t>
  </si>
  <si>
    <t>OkHTTP</t>
  </si>
  <si>
    <t>Volley (HTTP library)</t>
  </si>
  <si>
    <t>Wi-Fi and Bluetooth connectivity</t>
  </si>
  <si>
    <t xml:space="preserve">Network communication </t>
  </si>
  <si>
    <t>Domain Name System (DNS)</t>
  </si>
  <si>
    <t>ip addressing</t>
  </si>
  <si>
    <t>routing</t>
  </si>
  <si>
    <t>switching</t>
  </si>
  <si>
    <t>socket programming</t>
  </si>
  <si>
    <t>Voice Over Internet Protocol (VoIP)</t>
  </si>
  <si>
    <t>virtual private network (VPN)</t>
  </si>
  <si>
    <t>Web Real-Time Communications (WebRTC)</t>
  </si>
  <si>
    <t>XMPP</t>
  </si>
  <si>
    <t>Router</t>
  </si>
  <si>
    <t>Topic or Knowledge Area</t>
  </si>
  <si>
    <t>Refine requirements</t>
  </si>
  <si>
    <t>Requirements analysis</t>
  </si>
  <si>
    <t>Functional requirements</t>
  </si>
  <si>
    <t>Non functional requirements</t>
  </si>
  <si>
    <t>Systems analysis</t>
  </si>
  <si>
    <t>Writing clear documentation</t>
  </si>
  <si>
    <t>Understanding of Product requirements</t>
  </si>
  <si>
    <t>Understanding of Product requirements priorities</t>
  </si>
  <si>
    <t>Working with multiple stakeholders </t>
  </si>
  <si>
    <t>Brainstorming </t>
  </si>
  <si>
    <t>Clarifying requirements</t>
  </si>
  <si>
    <t>Data Modeling</t>
  </si>
  <si>
    <t>Ensure requirements feasibility</t>
  </si>
  <si>
    <t>Use cases</t>
  </si>
  <si>
    <t>define technical requirements for user stories</t>
  </si>
  <si>
    <t>stakeholder management</t>
  </si>
  <si>
    <t>translate business requirements into technical requirements</t>
  </si>
  <si>
    <t>MVVM</t>
  </si>
  <si>
    <t>MVP</t>
  </si>
  <si>
    <t>MVC</t>
  </si>
  <si>
    <t>MVI (Model-View-Intent)</t>
  </si>
  <si>
    <t>Android architecture</t>
  </si>
  <si>
    <t>Software architecture</t>
  </si>
  <si>
    <t>cloud architecture</t>
  </si>
  <si>
    <t>Clean architecture</t>
  </si>
  <si>
    <t>Working knowledge of  architectures and trends</t>
  </si>
  <si>
    <t>designing solution architecture</t>
  </si>
  <si>
    <t>system architecture</t>
  </si>
  <si>
    <t>multi-module architecture</t>
  </si>
  <si>
    <t>microservices architecture</t>
  </si>
  <si>
    <t>client-server architecture</t>
  </si>
  <si>
    <t>MvRx</t>
  </si>
  <si>
    <t>Software Architecture skills</t>
  </si>
  <si>
    <t>Skills</t>
  </si>
  <si>
    <t xml:space="preserve">USA </t>
  </si>
  <si>
    <t xml:space="preserve">Canada </t>
  </si>
  <si>
    <t xml:space="preserve">UK </t>
  </si>
  <si>
    <t>Responsive design</t>
  </si>
  <si>
    <t>Design Patterns</t>
  </si>
  <si>
    <t>Design principles</t>
  </si>
  <si>
    <t>SOLID principles</t>
  </si>
  <si>
    <t>trunk-based development</t>
  </si>
  <si>
    <t>mobile engineering standards</t>
  </si>
  <si>
    <t>Code standards</t>
  </si>
  <si>
    <t>Refactoring of an app.</t>
  </si>
  <si>
    <t>Custom view components</t>
  </si>
  <si>
    <t>Deal with different screen sizes</t>
  </si>
  <si>
    <t>logical design</t>
  </si>
  <si>
    <t>Material Design</t>
  </si>
  <si>
    <t>patterns Caching</t>
  </si>
  <si>
    <t>View models</t>
  </si>
  <si>
    <t>constraint layout</t>
  </si>
  <si>
    <t>Solving tricky UI challenges</t>
  </si>
  <si>
    <t>Experience designing clean and maintainable APIs</t>
  </si>
  <si>
    <t>Object oriented analysis and design</t>
  </si>
  <si>
    <t>Peer design</t>
  </si>
  <si>
    <t> API design</t>
  </si>
  <si>
    <t>adapter design pattern</t>
  </si>
  <si>
    <t>Factory design pattern</t>
  </si>
  <si>
    <t>Observer design pattern</t>
  </si>
  <si>
    <t>singleton design pattern</t>
  </si>
  <si>
    <t>translate designs into code</t>
  </si>
  <si>
    <t>Coroutines (concurrency design pattern)</t>
  </si>
  <si>
    <t>branch by abstraction</t>
  </si>
  <si>
    <t>Software development</t>
  </si>
  <si>
    <t xml:space="preserve">User Interface (UI) implementation </t>
  </si>
  <si>
    <t>Implement documented designs</t>
  </si>
  <si>
    <t>Navigation Component</t>
  </si>
  <si>
    <t>Multi-threading</t>
  </si>
  <si>
    <t>Garbage collection</t>
  </si>
  <si>
    <t>Software development best practices</t>
  </si>
  <si>
    <t>Object Oriented Programming (OOP)</t>
  </si>
  <si>
    <t>functional programming</t>
  </si>
  <si>
    <t>Concurrency</t>
  </si>
  <si>
    <t>Data structures</t>
  </si>
  <si>
    <t>Algorithms</t>
  </si>
  <si>
    <t>Write clean code</t>
  </si>
  <si>
    <t>Asynchronous programming</t>
  </si>
  <si>
    <t>Integrating Third Party libraries, APIs and SDKs</t>
  </si>
  <si>
    <t>dagger</t>
  </si>
  <si>
    <t xml:space="preserve">Dependency Injection  </t>
  </si>
  <si>
    <t>ButterKnife</t>
  </si>
  <si>
    <t>Kotlin Multiplatform (KMP)</t>
  </si>
  <si>
    <t>feature flagging or feature toggles</t>
  </si>
  <si>
    <t>Message Queue (MQ)</t>
  </si>
  <si>
    <t>J2EE</t>
  </si>
  <si>
    <t>J2ME</t>
  </si>
  <si>
    <t>fastlane</t>
  </si>
  <si>
    <t>Cross-platform mobile stacks</t>
  </si>
  <si>
    <t>API documentation</t>
  </si>
  <si>
    <t>Windows Server Management</t>
  </si>
  <si>
    <t>Kotlin Flow</t>
  </si>
  <si>
    <t>Android Open Source Project (AOSP)</t>
  </si>
  <si>
    <t>The Java Naming and Directory Interface (JNDI)</t>
  </si>
  <si>
    <t>JQuery</t>
  </si>
  <si>
    <t xml:space="preserve">Redux </t>
  </si>
  <si>
    <t>Postman (API development tool)</t>
  </si>
  <si>
    <t>ReactiveX</t>
  </si>
  <si>
    <t>OAuth (authorization framework)</t>
  </si>
  <si>
    <t>IPC mechanisms</t>
  </si>
  <si>
    <t>DexGuard and IxGuard Shrinking applications</t>
  </si>
  <si>
    <t>Testing technique</t>
  </si>
  <si>
    <t>Android apps testing</t>
  </si>
  <si>
    <t>Security testing</t>
  </si>
  <si>
    <t>Functional testing</t>
  </si>
  <si>
    <t>Non-functional testing</t>
  </si>
  <si>
    <t>Manual testing</t>
  </si>
  <si>
    <t>Regression testing</t>
  </si>
  <si>
    <t>Robustness testing</t>
  </si>
  <si>
    <t xml:space="preserve">Performance testing </t>
  </si>
  <si>
    <t>Usability testing</t>
  </si>
  <si>
    <t>Scalability testing</t>
  </si>
  <si>
    <t>Reusability testing</t>
  </si>
  <si>
    <t>End to end testing</t>
  </si>
  <si>
    <t>UI testing</t>
  </si>
  <si>
    <t>Optimization techniques</t>
  </si>
  <si>
    <t>development of test suites</t>
  </si>
  <si>
    <t xml:space="preserve">Australia </t>
  </si>
  <si>
    <t>Code reviews</t>
  </si>
  <si>
    <t>Audit</t>
  </si>
  <si>
    <t>Design reviews</t>
  </si>
  <si>
    <t>Specification review</t>
  </si>
  <si>
    <t>Code walkthrough</t>
  </si>
  <si>
    <t>Inspection</t>
  </si>
  <si>
    <t>Analyze data reports</t>
  </si>
  <si>
    <t>Analyze test data</t>
  </si>
  <si>
    <t>Usage tracking</t>
  </si>
  <si>
    <t>Alpha beta testing</t>
  </si>
  <si>
    <t xml:space="preserve">UAE </t>
  </si>
  <si>
    <t>Unit testing</t>
  </si>
  <si>
    <t>Integration testing</t>
  </si>
  <si>
    <t>System testing</t>
  </si>
  <si>
    <t>Quality code metrics</t>
  </si>
  <si>
    <t>Code coverage</t>
  </si>
  <si>
    <t>Test plans</t>
  </si>
  <si>
    <t>Resolving bugs</t>
  </si>
  <si>
    <t>Maintain test documentation</t>
  </si>
  <si>
    <t>Quality attribute</t>
  </si>
  <si>
    <t>Performance</t>
  </si>
  <si>
    <t>Security</t>
  </si>
  <si>
    <t>Understandability</t>
  </si>
  <si>
    <t>Maintainability</t>
  </si>
  <si>
    <t>Testability</t>
  </si>
  <si>
    <t>Reliability</t>
  </si>
  <si>
    <t>Robustness</t>
  </si>
  <si>
    <t>Usability</t>
  </si>
  <si>
    <t>Responsiveness</t>
  </si>
  <si>
    <t>Interoperability</t>
  </si>
  <si>
    <t xml:space="preserve">Accessibility </t>
  </si>
  <si>
    <t>Availability</t>
  </si>
  <si>
    <t>Reusability</t>
  </si>
  <si>
    <t>Stability</t>
  </si>
  <si>
    <t>resilience</t>
  </si>
  <si>
    <t>Safety</t>
  </si>
  <si>
    <t>scalability</t>
  </si>
  <si>
    <t>Bug fixes</t>
  </si>
  <si>
    <t>Troubleshooting bugs</t>
  </si>
  <si>
    <t>Debugging</t>
  </si>
  <si>
    <t>Android Debug Bridge (adb)</t>
  </si>
  <si>
    <t>Dalvik Debug Monitor Server (ddms)</t>
  </si>
  <si>
    <t>Traceview (Trace logs tool)</t>
  </si>
  <si>
    <t>Test automation</t>
  </si>
  <si>
    <t>Localization</t>
  </si>
  <si>
    <t>battery management</t>
  </si>
  <si>
    <t>File i/o</t>
  </si>
  <si>
    <t>File sharing apps</t>
  </si>
  <si>
    <t>Cocoa (Apple API)</t>
  </si>
  <si>
    <t>Tool</t>
  </si>
  <si>
    <t>Description</t>
  </si>
  <si>
    <t>Robolectric</t>
  </si>
  <si>
    <t>Unit testing framework</t>
  </si>
  <si>
    <t>JUnit</t>
  </si>
  <si>
    <t>Unit testing tool</t>
  </si>
  <si>
    <t>Mockito</t>
  </si>
  <si>
    <t xml:space="preserve">Unit testing tool </t>
  </si>
  <si>
    <t>Monkey runner</t>
  </si>
  <si>
    <t>Espresso</t>
  </si>
  <si>
    <t>Automated testing tool</t>
  </si>
  <si>
    <t xml:space="preserve">Appium </t>
  </si>
  <si>
    <t>Selenium</t>
  </si>
  <si>
    <t>Checkmarx</t>
  </si>
  <si>
    <t>Security testing tool</t>
  </si>
  <si>
    <t>SonarQube</t>
  </si>
  <si>
    <t>Static testing tool</t>
  </si>
  <si>
    <t>Calabash-android</t>
  </si>
  <si>
    <t>Mobile applications testing</t>
  </si>
  <si>
    <t>Maintenance</t>
  </si>
  <si>
    <t>Write maintainable code</t>
  </si>
  <si>
    <t>Post-deployment monitoring</t>
  </si>
  <si>
    <t>reverse engineering</t>
  </si>
  <si>
    <t>Planning</t>
  </si>
  <si>
    <t>Estimation of project cost, efforts and delivery timelines</t>
  </si>
  <si>
    <t>management reports</t>
  </si>
  <si>
    <t>Monitoring</t>
  </si>
  <si>
    <t>Risk analysis</t>
  </si>
  <si>
    <t>repository workflow management</t>
  </si>
  <si>
    <t>Vendor management</t>
  </si>
  <si>
    <t>Ansible (configuration management tool)</t>
  </si>
  <si>
    <t>Jira (Agile project management tool)</t>
  </si>
  <si>
    <t>Confluence (Project management tool)</t>
  </si>
  <si>
    <t>Ant/Maven (project management tool)</t>
  </si>
  <si>
    <t>Lifecycle models</t>
  </si>
  <si>
    <t>Android lifecycle</t>
  </si>
  <si>
    <t>Scrum</t>
  </si>
  <si>
    <t>Kanban</t>
  </si>
  <si>
    <t>DevOps</t>
  </si>
  <si>
    <t>Test-driven development (TDD)</t>
  </si>
  <si>
    <t>Behavior-driven development (BDD)</t>
  </si>
  <si>
    <t>server API-driven development</t>
  </si>
  <si>
    <t>OTT Development</t>
  </si>
  <si>
    <t>reactive programming</t>
  </si>
  <si>
    <t>Incremental development</t>
  </si>
  <si>
    <t>iterative development</t>
  </si>
  <si>
    <t>Prototyping</t>
  </si>
  <si>
    <t>Waterfall</t>
  </si>
  <si>
    <t>Jenkins (CI/CD tool)</t>
  </si>
  <si>
    <t>TeamCity (CI/CD tool)</t>
  </si>
  <si>
    <t>Bamboo (CI/CD tool)</t>
  </si>
  <si>
    <t>Cucumber (BDD tool)</t>
  </si>
  <si>
    <t>CI/CD</t>
  </si>
  <si>
    <t>Agile</t>
  </si>
  <si>
    <t>Databases and related technologies</t>
  </si>
  <si>
    <t>SQLite</t>
  </si>
  <si>
    <t>MySQL</t>
  </si>
  <si>
    <t>SQL</t>
  </si>
  <si>
    <t>NoSQL</t>
  </si>
  <si>
    <t>PostgreSQL</t>
  </si>
  <si>
    <t>Firebase</t>
  </si>
  <si>
    <t>Realm</t>
  </si>
  <si>
    <t>ROOM</t>
  </si>
  <si>
    <t>Oracle</t>
  </si>
  <si>
    <t>MariaDB</t>
  </si>
  <si>
    <t>MongoDB</t>
  </si>
  <si>
    <t>JDBC</t>
  </si>
  <si>
    <t>DB2</t>
  </si>
  <si>
    <t>Redis</t>
  </si>
  <si>
    <t>GraphQL</t>
  </si>
  <si>
    <t>offline storage</t>
  </si>
  <si>
    <t>key-value</t>
  </si>
  <si>
    <t>logging</t>
  </si>
  <si>
    <t>protocol buffers</t>
  </si>
  <si>
    <t>content provider</t>
  </si>
  <si>
    <t>working with large code bases</t>
  </si>
  <si>
    <t>data persistence</t>
  </si>
  <si>
    <t>Nexus repos</t>
  </si>
  <si>
    <t>Operating system</t>
  </si>
  <si>
    <t>Linux/Unix</t>
  </si>
  <si>
    <t>Chrome OS</t>
  </si>
  <si>
    <t>iOS</t>
  </si>
  <si>
    <t>MacOS</t>
  </si>
  <si>
    <t>Windows</t>
  </si>
  <si>
    <t>Windows Phone</t>
  </si>
  <si>
    <t xml:space="preserve">memory management </t>
  </si>
  <si>
    <t>Web development skill or technology</t>
  </si>
  <si>
    <t>Web applications and technologies</t>
  </si>
  <si>
    <t>Web apps development</t>
  </si>
  <si>
    <t>HTML</t>
  </si>
  <si>
    <t>DOM</t>
  </si>
  <si>
    <t>CSS</t>
  </si>
  <si>
    <t>php</t>
  </si>
  <si>
    <t>ASP.NET</t>
  </si>
  <si>
    <t>Node.js</t>
  </si>
  <si>
    <t>AJAX</t>
  </si>
  <si>
    <t xml:space="preserve">Web Applications Description Language (WADL) </t>
  </si>
  <si>
    <t>Angular</t>
  </si>
  <si>
    <t>Developing client-server applications</t>
  </si>
  <si>
    <t>Rails</t>
  </si>
  <si>
    <t>Struts 2</t>
  </si>
  <si>
    <t>backend APIs</t>
  </si>
  <si>
    <t>React</t>
  </si>
  <si>
    <t>FastAPI</t>
  </si>
  <si>
    <t>Web services</t>
  </si>
  <si>
    <t>SOAP</t>
  </si>
  <si>
    <t>Web Services Description Language (WSDL)</t>
  </si>
  <si>
    <t>integrating back-end services</t>
  </si>
  <si>
    <t>JAX-RS</t>
  </si>
  <si>
    <t>XML-RPC</t>
  </si>
  <si>
    <t>JSON-RPC</t>
  </si>
  <si>
    <t>Retrofit for consuming REST APIs</t>
  </si>
  <si>
    <t>RESTfull APIs</t>
  </si>
  <si>
    <t>SOAP API</t>
  </si>
  <si>
    <t>API for Communicating with external web services</t>
  </si>
  <si>
    <t xml:space="preserve">JSON </t>
  </si>
  <si>
    <t>Moshi (JSON library)</t>
  </si>
  <si>
    <t>gson</t>
  </si>
  <si>
    <t>gRPC</t>
  </si>
  <si>
    <t>Spring Boot</t>
  </si>
  <si>
    <t>Docker</t>
  </si>
  <si>
    <t>Flask (web framework)</t>
  </si>
  <si>
    <t>Google API (Communication with google services)</t>
  </si>
  <si>
    <t>Serialization/deserialization</t>
  </si>
  <si>
    <t>Cloud services or platforms</t>
  </si>
  <si>
    <t>Cloud platform AWS</t>
  </si>
  <si>
    <t>Azure services</t>
  </si>
  <si>
    <t>Google Cloud Platform</t>
  </si>
  <si>
    <t>Cloud message APIs</t>
  </si>
  <si>
    <t>Bugfender (Cloud-hosted logging)</t>
  </si>
  <si>
    <t>Socket programming</t>
  </si>
  <si>
    <t>Firewall</t>
  </si>
  <si>
    <t>Framework</t>
  </si>
  <si>
    <t>Flutter</t>
  </si>
  <si>
    <t>React native</t>
  </si>
  <si>
    <t>Ionic</t>
  </si>
  <si>
    <t>Xamarin</t>
  </si>
  <si>
    <t>Cordova</t>
  </si>
  <si>
    <t>Expo</t>
  </si>
  <si>
    <t>Glide</t>
  </si>
  <si>
    <t>AI and ML skills</t>
  </si>
  <si>
    <t>Artificial Intelligence</t>
  </si>
  <si>
    <t>machine learning</t>
  </si>
  <si>
    <t>Natural Language Processing (NLP)</t>
  </si>
  <si>
    <t>Keras (Deep learning API)</t>
  </si>
  <si>
    <t>Langchain (AI framework)</t>
  </si>
  <si>
    <t>data analysis</t>
  </si>
  <si>
    <t>unstructured data mining</t>
  </si>
  <si>
    <t>OpenCV (ML library)</t>
  </si>
  <si>
    <t>IDE</t>
  </si>
  <si>
    <t>Eclipse</t>
  </si>
  <si>
    <t>Microsoft Office Suite</t>
  </si>
  <si>
    <t>IntelliJ</t>
  </si>
  <si>
    <t>ESRI SDK</t>
  </si>
  <si>
    <t xml:space="preserve">XCode </t>
  </si>
  <si>
    <t>.NET</t>
  </si>
  <si>
    <t>Visual studio</t>
  </si>
  <si>
    <t>Kubernetes</t>
  </si>
  <si>
    <t>Developing specific apps</t>
  </si>
  <si>
    <t xml:space="preserve">Banking </t>
  </si>
  <si>
    <t>Financial services (Fintech)</t>
  </si>
  <si>
    <t>Payment systems</t>
  </si>
  <si>
    <t>Healthcare</t>
  </si>
  <si>
    <t>Content-based applications</t>
  </si>
  <si>
    <t>Video streaming applications</t>
  </si>
  <si>
    <t>ExoPlayer</t>
  </si>
  <si>
    <t>Retail</t>
  </si>
  <si>
    <t>E-commerce</t>
  </si>
  <si>
    <t>Game development</t>
  </si>
  <si>
    <t>IoT devices</t>
  </si>
  <si>
    <t>Vehicles</t>
  </si>
  <si>
    <t>Infotainment software</t>
  </si>
  <si>
    <t>blockchain technology</t>
  </si>
  <si>
    <t>Android Auto</t>
  </si>
  <si>
    <t>Embedded devices software</t>
  </si>
  <si>
    <t>B2B and B2C</t>
  </si>
  <si>
    <t>3d technologies</t>
  </si>
  <si>
    <t>Virtual Reality (VR)</t>
  </si>
  <si>
    <t>Internet of Things (IoT)</t>
  </si>
  <si>
    <t>Movies</t>
  </si>
  <si>
    <t xml:space="preserve">Smartwatch </t>
  </si>
  <si>
    <t>animations</t>
  </si>
  <si>
    <t>aviation</t>
  </si>
  <si>
    <t>computer vision</t>
  </si>
  <si>
    <t>zebra devices</t>
  </si>
  <si>
    <t>fitness apps</t>
  </si>
  <si>
    <t xml:space="preserve">food and beverage </t>
  </si>
  <si>
    <t>photo editing</t>
  </si>
  <si>
    <t>quiz and reward apps</t>
  </si>
  <si>
    <t>digital currency</t>
  </si>
  <si>
    <t>wearables</t>
  </si>
  <si>
    <t>Mobile analytics</t>
  </si>
  <si>
    <t xml:space="preserve">TV Integration </t>
  </si>
  <si>
    <t>Google augmented reality (AR) kit</t>
  </si>
  <si>
    <t>Control version system</t>
  </si>
  <si>
    <t xml:space="preserve">Git </t>
  </si>
  <si>
    <t>gitflow</t>
  </si>
  <si>
    <t>Bitbucket</t>
  </si>
  <si>
    <t>ClearCase</t>
  </si>
  <si>
    <t>MKS</t>
  </si>
  <si>
    <t>SVN (Subversion)</t>
  </si>
  <si>
    <t>Soft skill</t>
  </si>
  <si>
    <t>Break complex problems down into smaller components</t>
  </si>
  <si>
    <t>Listen well</t>
  </si>
  <si>
    <t>Collaboration</t>
  </si>
  <si>
    <t>Teamwork</t>
  </si>
  <si>
    <t>Communication</t>
  </si>
  <si>
    <t>Attention to detail</t>
  </si>
  <si>
    <t>problem-solving</t>
  </si>
  <si>
    <t>multi-task</t>
  </si>
  <si>
    <t>deadline- oriented environment</t>
  </si>
  <si>
    <t>A willingness to learn new technology</t>
  </si>
  <si>
    <t>Ability to work in a fast-paced, iterative development environment</t>
  </si>
  <si>
    <t>love challenges</t>
  </si>
  <si>
    <t>Coaching or mentoring skills</t>
  </si>
  <si>
    <t>ability to work independently</t>
  </si>
  <si>
    <t>self-motivation</t>
  </si>
  <si>
    <t>handle multiple tasks concurrently</t>
  </si>
  <si>
    <t>strong sense of responsibility</t>
  </si>
  <si>
    <t>Technical decision-making</t>
  </si>
  <si>
    <t>prioritize work</t>
  </si>
  <si>
    <t>leadership</t>
  </si>
  <si>
    <t>Empathy for fellow teammates, clients, and users</t>
  </si>
  <si>
    <t xml:space="preserve">Fast learning </t>
  </si>
  <si>
    <t>Empathetic and considerate to people from all backgrounds</t>
  </si>
  <si>
    <t>time management skills</t>
  </si>
  <si>
    <t>Confident, proactive, and efficient, and organized</t>
  </si>
  <si>
    <t>Creative </t>
  </si>
  <si>
    <t>disciplined</t>
  </si>
  <si>
    <t>Adaptability to changing project requirements</t>
  </si>
  <si>
    <t>Action oriented</t>
  </si>
  <si>
    <t>Outcome focused</t>
  </si>
  <si>
    <t>schedule commitment</t>
  </si>
  <si>
    <t>Work under pressure</t>
  </si>
  <si>
    <t>critical thinking</t>
  </si>
  <si>
    <t>Adaptability</t>
  </si>
  <si>
    <t>Innovation</t>
  </si>
  <si>
    <t>Presentation</t>
  </si>
  <si>
    <t>proactive spirit</t>
  </si>
  <si>
    <t>adaptability to changing project requirements</t>
  </si>
  <si>
    <t>confidence, self-belief</t>
  </si>
  <si>
    <t>discover new technologies</t>
  </si>
  <si>
    <t>detail oriented</t>
  </si>
  <si>
    <t>Influence or inspire team members</t>
  </si>
  <si>
    <t>Analytical skills</t>
  </si>
  <si>
    <t>Experience</t>
  </si>
  <si>
    <t>1+</t>
  </si>
  <si>
    <t>2+</t>
  </si>
  <si>
    <t>3+</t>
  </si>
  <si>
    <t>4+</t>
  </si>
  <si>
    <t>5+</t>
  </si>
  <si>
    <t>6+</t>
  </si>
  <si>
    <t>7+</t>
  </si>
  <si>
    <t>8+</t>
  </si>
  <si>
    <t>10+</t>
  </si>
  <si>
    <t>Ruby</t>
  </si>
  <si>
    <t>Dart</t>
  </si>
  <si>
    <t>Groovy</t>
  </si>
  <si>
    <t>Skill or Technology</t>
  </si>
  <si>
    <t>Brief Description</t>
  </si>
  <si>
    <t>Official programming language of Android used in most of the current Android apps</t>
  </si>
  <si>
    <t>Previous official language</t>
  </si>
  <si>
    <t>Tools and libraries that is used to build Android apps</t>
  </si>
  <si>
    <t>Main IDE for building Android apps</t>
  </si>
  <si>
    <t>Publishing Android apps to google play store</t>
  </si>
  <si>
    <t>publishing at least one app on google play store</t>
  </si>
  <si>
    <t>Design Android apps.</t>
  </si>
  <si>
    <t>Using XML to design Android activities</t>
  </si>
  <si>
    <t xml:space="preserve">Jetpack compose </t>
  </si>
  <si>
    <t>UI toolkit</t>
  </si>
  <si>
    <t>User interface design</t>
  </si>
  <si>
    <t>Creating understandable specifications</t>
  </si>
  <si>
    <t>Requirement's analysis</t>
  </si>
  <si>
    <t xml:space="preserve">Process that is part of software requirements engineering aiming at gathering and analyzing Android app customer needs </t>
  </si>
  <si>
    <t>Most needed architecture pattern by Android jobs</t>
  </si>
  <si>
    <t>Way to solve common problems in software design</t>
  </si>
  <si>
    <t>Guidelines for creating software with high quality</t>
  </si>
  <si>
    <t>Incorporating external code to an Android app</t>
  </si>
  <si>
    <t>Detecting faults or bugs and assessing quality of Android apps</t>
  </si>
  <si>
    <t>Assessing performance quality attribute of Android apps</t>
  </si>
  <si>
    <t>Part of static testing on an Android app that aims at checking code without executing the app under test</t>
  </si>
  <si>
    <t>Testing one method or class of an Android app</t>
  </si>
  <si>
    <t>Performance quality attribute</t>
  </si>
  <si>
    <t>Writing an efficient Android app</t>
  </si>
  <si>
    <t>Security quality attribute</t>
  </si>
  <si>
    <t>Writing an Android app that can defend itself against malicious users</t>
  </si>
  <si>
    <t>Locating source of faults in an app</t>
  </si>
  <si>
    <t>Detecting and correcting bugs or faults in an Android app</t>
  </si>
  <si>
    <t>Automating the software testing process by using tools</t>
  </si>
  <si>
    <t>JUint</t>
  </si>
  <si>
    <t>Enhancing an Android app after deployment</t>
  </si>
  <si>
    <t>Jira</t>
  </si>
  <si>
    <t>Agile project management tool</t>
  </si>
  <si>
    <t>Development methodology based on iterations</t>
  </si>
  <si>
    <t>Practice that aims at accelerating the development process</t>
  </si>
  <si>
    <t>Platform for building web and mobile apps</t>
  </si>
  <si>
    <t>Database</t>
  </si>
  <si>
    <t>Simplifies working with SQLite for Android developers</t>
  </si>
  <si>
    <t>Memory management</t>
  </si>
  <si>
    <t>Managing memory allocation process for apps</t>
  </si>
  <si>
    <t>Creating and designing web pages</t>
  </si>
  <si>
    <t>APIs used to bind to RESTfull web services</t>
  </si>
  <si>
    <t>Files used by Android apps to exchange data with web services</t>
  </si>
  <si>
    <t>Integrating backend services</t>
  </si>
  <si>
    <t>Connection Android apps with backend services</t>
  </si>
  <si>
    <t>Cloud based messages solutions</t>
  </si>
  <si>
    <t>Working with networks</t>
  </si>
  <si>
    <t>Connecting devices</t>
  </si>
  <si>
    <t>Working with video files</t>
  </si>
  <si>
    <t>Git</t>
  </si>
  <si>
    <t>Version control system</t>
  </si>
  <si>
    <t>R(usa)</t>
  </si>
  <si>
    <t>R(canada)</t>
  </si>
  <si>
    <t>#</t>
  </si>
  <si>
    <t>R</t>
  </si>
  <si>
    <t>n(n^2-1)</t>
  </si>
  <si>
    <t>d^2</t>
  </si>
  <si>
    <t>d (usa, canada)</t>
  </si>
  <si>
    <t>R(uk)</t>
  </si>
  <si>
    <t>d(usa, uk)</t>
  </si>
  <si>
    <t>sum(d^2)</t>
  </si>
  <si>
    <t>R(australia)</t>
  </si>
  <si>
    <t>d(usa, australia)</t>
  </si>
  <si>
    <t>R(uae)</t>
  </si>
  <si>
    <t>d(usa,uae)</t>
  </si>
  <si>
    <t>R(india)</t>
  </si>
  <si>
    <t>d(usa,india)</t>
  </si>
  <si>
    <t>d(canada, uk)</t>
  </si>
  <si>
    <t>d(canada,australia)</t>
  </si>
  <si>
    <t>d(canada,uae)</t>
  </si>
  <si>
    <t>d(canada,india)</t>
  </si>
  <si>
    <t>d(uk, australia)</t>
  </si>
  <si>
    <t>d(uk,uae)</t>
  </si>
  <si>
    <t>d(uk,india)</t>
  </si>
  <si>
    <t>d(australia,uae)</t>
  </si>
  <si>
    <t>d(australia,india)</t>
  </si>
  <si>
    <t>d(uae,india)</t>
  </si>
  <si>
    <t>d(usa,canada)</t>
  </si>
  <si>
    <r>
      <t>6</t>
    </r>
    <r>
      <rPr>
        <sz val="11"/>
        <color theme="1"/>
        <rFont val="Calibri"/>
        <family val="2"/>
      </rPr>
      <t>Σd</t>
    </r>
    <r>
      <rPr>
        <sz val="11"/>
        <color theme="1"/>
        <rFont val="Arial"/>
        <family val="2"/>
      </rPr>
      <t>^2</t>
    </r>
  </si>
  <si>
    <t>d(usa,uk)</t>
  </si>
  <si>
    <t>d(usa,australia)</t>
  </si>
  <si>
    <t>d(canada,uk)</t>
  </si>
  <si>
    <t>d(uk,australia)</t>
  </si>
  <si>
    <t>d(usa,canada)^2</t>
  </si>
  <si>
    <t>d(canada, india)</t>
  </si>
  <si>
    <t>R(Australia)</t>
  </si>
  <si>
    <t>a(australia,uae)</t>
  </si>
  <si>
    <t>a(australia,india)</t>
  </si>
  <si>
    <t>UK/UAE</t>
  </si>
  <si>
    <t>UK/Ind.</t>
  </si>
  <si>
    <t>Aust./UAE</t>
  </si>
  <si>
    <t>Aust./Ind</t>
  </si>
  <si>
    <t>d(UK/UAE)</t>
  </si>
  <si>
    <t>d(UK/Ind.)</t>
  </si>
  <si>
    <t>d(Aust./UAE)</t>
  </si>
  <si>
    <t>d(Aust./Ind)</t>
  </si>
  <si>
    <t>d(UAE,Ind.)</t>
  </si>
  <si>
    <t>R(USA)</t>
  </si>
  <si>
    <t>R(Canada)</t>
  </si>
  <si>
    <t>R(UK)</t>
  </si>
  <si>
    <t>US/Ca.</t>
  </si>
  <si>
    <t>US/UK</t>
  </si>
  <si>
    <t>US/Aus.</t>
  </si>
  <si>
    <t>Ca./UK</t>
  </si>
  <si>
    <t>Ca./Aus.</t>
  </si>
  <si>
    <t>Ca./UAE</t>
  </si>
  <si>
    <t>UK/Aust.</t>
  </si>
  <si>
    <t>UAE/Ind.</t>
  </si>
  <si>
    <t>US/UAE</t>
  </si>
  <si>
    <t>US/ind.</t>
  </si>
  <si>
    <t>Ca./Ind.</t>
  </si>
  <si>
    <t>d(R country1 - R country 2)</t>
  </si>
  <si>
    <t>R(USA )</t>
  </si>
  <si>
    <t>R(Canada )</t>
  </si>
  <si>
    <t>R(UAE)</t>
  </si>
  <si>
    <t>R(India)</t>
  </si>
  <si>
    <t>US/Ind.</t>
  </si>
  <si>
    <t>Differences</t>
  </si>
  <si>
    <t>Ranks</t>
  </si>
  <si>
    <t>Rank</t>
  </si>
  <si>
    <t>Diff.</t>
  </si>
  <si>
    <t>diff.</t>
  </si>
  <si>
    <t>RANK</t>
  </si>
  <si>
    <t>Diff</t>
  </si>
  <si>
    <t>Skill Category</t>
  </si>
  <si>
    <t>Programming languages</t>
  </si>
  <si>
    <t>Android sdk + Android studio</t>
  </si>
  <si>
    <t>Requirements Engineering</t>
  </si>
  <si>
    <t>Software Architecture</t>
  </si>
  <si>
    <t>Software Design</t>
  </si>
  <si>
    <t>Software Development</t>
  </si>
  <si>
    <t>Testing techniques</t>
  </si>
  <si>
    <t>Static testing</t>
  </si>
  <si>
    <t>Testing levels</t>
  </si>
  <si>
    <t>Test management</t>
  </si>
  <si>
    <t>Quality attributes</t>
  </si>
  <si>
    <t>Testing tools</t>
  </si>
  <si>
    <t>Software Maintenance</t>
  </si>
  <si>
    <t>Project management</t>
  </si>
  <si>
    <t>Lifecycle Methodologies</t>
  </si>
  <si>
    <t>Databases</t>
  </si>
  <si>
    <t>Operating systems</t>
  </si>
  <si>
    <t>Web development</t>
  </si>
  <si>
    <t>Cloud services</t>
  </si>
  <si>
    <t>Networking</t>
  </si>
  <si>
    <t>development frameworks</t>
  </si>
  <si>
    <t>AI and ML</t>
  </si>
  <si>
    <t>IDEs</t>
  </si>
  <si>
    <t>Specific domain</t>
  </si>
  <si>
    <t>Version control systems</t>
  </si>
  <si>
    <t>Soft skills</t>
  </si>
  <si>
    <t>Years of experience</t>
  </si>
  <si>
    <t>Average</t>
  </si>
  <si>
    <t>UK/Aus.</t>
  </si>
  <si>
    <t>Aus./UAE</t>
  </si>
  <si>
    <t>Aus./Ind.</t>
  </si>
  <si>
    <t>Number of ads</t>
  </si>
  <si>
    <t>+1</t>
  </si>
  <si>
    <t>+2</t>
  </si>
  <si>
    <t>+3</t>
  </si>
  <si>
    <t>+4</t>
  </si>
  <si>
    <t>+5</t>
  </si>
  <si>
    <t>+6</t>
  </si>
  <si>
    <t>+7</t>
  </si>
  <si>
    <t>+8</t>
  </si>
  <si>
    <t>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</si>
</sst>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rial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  <scheme val="minor"/>
    </font>
    <font>
      <sz val="8"/>
      <color theme="1"/>
      <name val="Times New Roman"/>
      <family val="1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vertical="center" wrapText="1"/>
    </xf>
    <xf numFmtId="0" fontId="0" fillId="0" borderId="5" xfId="0" applyBorder="1"/>
    <xf numFmtId="2" fontId="0" fillId="0" borderId="5" xfId="0" applyNumberFormat="1" applyBorder="1"/>
    <xf numFmtId="0" fontId="0" fillId="0" borderId="0" xfId="0" applyAlignment="1">
      <alignment readingOrder="1"/>
    </xf>
    <xf numFmtId="2" fontId="0" fillId="0" borderId="0" xfId="0" applyNumberFormat="1"/>
    <xf numFmtId="0" fontId="0" fillId="0" borderId="5" xfId="0" applyBorder="1" applyAlignment="1">
      <alignment readingOrder="1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0" fontId="0" fillId="0" borderId="0" xfId="0" applyFont="1"/>
    <xf numFmtId="2" fontId="2" fillId="2" borderId="4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4" borderId="5" xfId="0" applyFill="1" applyBorder="1"/>
    <xf numFmtId="2" fontId="0" fillId="4" borderId="5" xfId="0" applyNumberFormat="1" applyFill="1" applyBorder="1"/>
    <xf numFmtId="0" fontId="0" fillId="0" borderId="7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2" borderId="5" xfId="0" applyFill="1" applyBorder="1"/>
    <xf numFmtId="2" fontId="0" fillId="2" borderId="5" xfId="0" applyNumberFormat="1" applyFill="1" applyBorder="1"/>
    <xf numFmtId="0" fontId="0" fillId="0" borderId="7" xfId="0" applyFill="1" applyBorder="1"/>
    <xf numFmtId="0" fontId="0" fillId="2" borderId="5" xfId="0" applyFill="1" applyBorder="1" applyAlignment="1">
      <alignment wrapText="1"/>
    </xf>
    <xf numFmtId="0" fontId="0" fillId="5" borderId="5" xfId="0" applyFill="1" applyBorder="1"/>
    <xf numFmtId="2" fontId="0" fillId="5" borderId="5" xfId="0" applyNumberFormat="1" applyFill="1" applyBorder="1"/>
    <xf numFmtId="0" fontId="0" fillId="0" borderId="0" xfId="0" applyFill="1" applyBorder="1"/>
    <xf numFmtId="164" fontId="0" fillId="0" borderId="0" xfId="0" applyNumberFormat="1"/>
    <xf numFmtId="0" fontId="0" fillId="4" borderId="0" xfId="0" applyFill="1"/>
    <xf numFmtId="164" fontId="0" fillId="4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'programming languages'!$A$2</c:f>
              <c:strCache>
                <c:ptCount val="1"/>
                <c:pt idx="0">
                  <c:v>Kotlin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'programming languages'!$B$1:$G$1</c:f>
              <c:strCache>
                <c:ptCount val="6"/>
                <c:pt idx="0">
                  <c:v>USA</c:v>
                </c:pt>
                <c:pt idx="1">
                  <c:v>Canada</c:v>
                </c:pt>
                <c:pt idx="2">
                  <c:v>UK</c:v>
                </c:pt>
                <c:pt idx="3">
                  <c:v>Australia</c:v>
                </c:pt>
                <c:pt idx="4">
                  <c:v>UAE</c:v>
                </c:pt>
                <c:pt idx="5">
                  <c:v>India</c:v>
                </c:pt>
              </c:strCache>
            </c:strRef>
          </c:cat>
          <c:val>
            <c:numRef>
              <c:f>'programming languages'!$B$2:$G$2</c:f>
              <c:numCache>
                <c:formatCode>General</c:formatCode>
                <c:ptCount val="6"/>
                <c:pt idx="0">
                  <c:v>29</c:v>
                </c:pt>
                <c:pt idx="1">
                  <c:v>38</c:v>
                </c:pt>
                <c:pt idx="2">
                  <c:v>43</c:v>
                </c:pt>
                <c:pt idx="3">
                  <c:v>30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ECA-8DFC-598DEEF4E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118832"/>
        <c:axId val="1109118416"/>
      </c:barChart>
      <c:catAx>
        <c:axId val="11091188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109118416"/>
        <c:crosses val="autoZero"/>
        <c:auto val="1"/>
        <c:lblAlgn val="ctr"/>
        <c:lblOffset val="100"/>
        <c:noMultiLvlLbl val="0"/>
      </c:catAx>
      <c:valAx>
        <c:axId val="1109118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10911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'programming languages'!$A$2</c:f>
              <c:strCache>
                <c:ptCount val="1"/>
                <c:pt idx="0">
                  <c:v>Kotlin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'programming languages'!$B$1:$G$1</c:f>
              <c:strCache>
                <c:ptCount val="6"/>
                <c:pt idx="0">
                  <c:v>USA</c:v>
                </c:pt>
                <c:pt idx="1">
                  <c:v>Canada</c:v>
                </c:pt>
                <c:pt idx="2">
                  <c:v>UK</c:v>
                </c:pt>
                <c:pt idx="3">
                  <c:v>Australia</c:v>
                </c:pt>
                <c:pt idx="4">
                  <c:v>UAE</c:v>
                </c:pt>
                <c:pt idx="5">
                  <c:v>India</c:v>
                </c:pt>
              </c:strCache>
            </c:strRef>
          </c:cat>
          <c:val>
            <c:numRef>
              <c:f>'programming languages'!$B$2:$G$2</c:f>
              <c:numCache>
                <c:formatCode>General</c:formatCode>
                <c:ptCount val="6"/>
                <c:pt idx="0">
                  <c:v>29</c:v>
                </c:pt>
                <c:pt idx="1">
                  <c:v>38</c:v>
                </c:pt>
                <c:pt idx="2">
                  <c:v>43</c:v>
                </c:pt>
                <c:pt idx="3">
                  <c:v>30</c:v>
                </c:pt>
                <c:pt idx="4">
                  <c:v>36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7F7-BCBD-161B4A16671C}"/>
            </c:ext>
          </c:extLst>
        </c:ser>
        <c:ser>
          <c:idx val="1"/>
          <c:order val="1"/>
          <c:tx>
            <c:strRef>
              <c:f>'programming languages'!$A$3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'programming languages'!$B$1:$G$1</c:f>
              <c:strCache>
                <c:ptCount val="6"/>
                <c:pt idx="0">
                  <c:v>USA</c:v>
                </c:pt>
                <c:pt idx="1">
                  <c:v>Canada</c:v>
                </c:pt>
                <c:pt idx="2">
                  <c:v>UK</c:v>
                </c:pt>
                <c:pt idx="3">
                  <c:v>Australia</c:v>
                </c:pt>
                <c:pt idx="4">
                  <c:v>UAE</c:v>
                </c:pt>
                <c:pt idx="5">
                  <c:v>India</c:v>
                </c:pt>
              </c:strCache>
            </c:strRef>
          </c:cat>
          <c:val>
            <c:numRef>
              <c:f>'programming languages'!$B$3:$G$3</c:f>
              <c:numCache>
                <c:formatCode>General</c:formatCode>
                <c:ptCount val="6"/>
                <c:pt idx="0">
                  <c:v>25</c:v>
                </c:pt>
                <c:pt idx="1">
                  <c:v>33</c:v>
                </c:pt>
                <c:pt idx="2">
                  <c:v>20</c:v>
                </c:pt>
                <c:pt idx="3">
                  <c:v>23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C-47F7-BCBD-161B4A166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30447248"/>
        <c:axId val="1030448080"/>
      </c:barChart>
      <c:catAx>
        <c:axId val="10304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030448080"/>
        <c:crosses val="autoZero"/>
        <c:auto val="1"/>
        <c:lblAlgn val="ctr"/>
        <c:lblOffset val="100"/>
        <c:noMultiLvlLbl val="0"/>
      </c:catAx>
      <c:valAx>
        <c:axId val="103044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04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Frequency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'programming languages'!$H$1</c:f>
              <c:strCache>
                <c:ptCount val="1"/>
                <c:pt idx="0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'programming languages'!$A$2:$A$13</c:f>
              <c:strCache>
                <c:ptCount val="12"/>
                <c:pt idx="0">
                  <c:v>Kotlin</c:v>
                </c:pt>
                <c:pt idx="1">
                  <c:v>Java</c:v>
                </c:pt>
                <c:pt idx="2">
                  <c:v>RxJava </c:v>
                </c:pt>
                <c:pt idx="3">
                  <c:v>JavaScript</c:v>
                </c:pt>
                <c:pt idx="4">
                  <c:v>Swift</c:v>
                </c:pt>
                <c:pt idx="5">
                  <c:v>C/C++</c:v>
                </c:pt>
                <c:pt idx="6">
                  <c:v>Python</c:v>
                </c:pt>
                <c:pt idx="7">
                  <c:v>TypeScript</c:v>
                </c:pt>
                <c:pt idx="8">
                  <c:v>C#</c:v>
                </c:pt>
                <c:pt idx="9">
                  <c:v>Objective-C</c:v>
                </c:pt>
                <c:pt idx="10">
                  <c:v>Ruby</c:v>
                </c:pt>
                <c:pt idx="11">
                  <c:v>Dart</c:v>
                </c:pt>
              </c:strCache>
            </c:strRef>
          </c:cat>
          <c:val>
            <c:numRef>
              <c:f>'programming languages'!$H$2:$H$13</c:f>
              <c:numCache>
                <c:formatCode>0.00</c:formatCode>
                <c:ptCount val="12"/>
                <c:pt idx="0">
                  <c:v>71.666666666666671</c:v>
                </c:pt>
                <c:pt idx="1">
                  <c:v>53</c:v>
                </c:pt>
                <c:pt idx="2">
                  <c:v>13.333333333333334</c:v>
                </c:pt>
                <c:pt idx="3">
                  <c:v>6.666666666666667</c:v>
                </c:pt>
                <c:pt idx="4">
                  <c:v>6.3333333333333339</c:v>
                </c:pt>
                <c:pt idx="5">
                  <c:v>5.3333333333333339</c:v>
                </c:pt>
                <c:pt idx="6">
                  <c:v>4.3333333333333339</c:v>
                </c:pt>
                <c:pt idx="7">
                  <c:v>2.666666666666667</c:v>
                </c:pt>
                <c:pt idx="8">
                  <c:v>1.3333333333333335</c:v>
                </c:pt>
                <c:pt idx="9">
                  <c:v>1</c:v>
                </c:pt>
                <c:pt idx="10">
                  <c:v>0.66666666666666674</c:v>
                </c:pt>
                <c:pt idx="11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0-4120-8138-6BDD3949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85039"/>
        <c:axId val="441585455"/>
      </c:barChart>
      <c:catAx>
        <c:axId val="441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441585455"/>
        <c:crosses val="autoZero"/>
        <c:auto val="1"/>
        <c:lblAlgn val="ctr"/>
        <c:lblOffset val="100"/>
        <c:noMultiLvlLbl val="0"/>
      </c:catAx>
      <c:valAx>
        <c:axId val="4415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4415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Years!$I$1</c:f>
              <c:strCache>
                <c:ptCount val="1"/>
                <c:pt idx="0">
                  <c:v>Number of 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Years!$A$2:$A$10</c:f>
              <c:strCache>
                <c:ptCount val="9"/>
                <c:pt idx="0">
                  <c:v>+1</c:v>
                </c:pt>
                <c:pt idx="1">
                  <c:v>+2</c:v>
                </c:pt>
                <c:pt idx="2">
                  <c:v>+3</c:v>
                </c:pt>
                <c:pt idx="3">
                  <c:v>+4</c:v>
                </c:pt>
                <c:pt idx="4">
                  <c:v>+5</c:v>
                </c:pt>
                <c:pt idx="5">
                  <c:v>+6</c:v>
                </c:pt>
                <c:pt idx="6">
                  <c:v>+7</c:v>
                </c:pt>
                <c:pt idx="7">
                  <c:v>+8</c:v>
                </c:pt>
                <c:pt idx="8">
                  <c:v>+10</c:v>
                </c:pt>
              </c:strCache>
            </c:strRef>
          </c:cat>
          <c:val>
            <c:numRef>
              <c:f>Years!$I$2:$I$10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23</c:v>
                </c:pt>
                <c:pt idx="4">
                  <c:v>60</c:v>
                </c:pt>
                <c:pt idx="5">
                  <c:v>10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B-4E08-A10B-BFA120F0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808528"/>
        <c:axId val="836807280"/>
      </c:barChart>
      <c:catAx>
        <c:axId val="83680852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836807280"/>
        <c:crosses val="autoZero"/>
        <c:auto val="1"/>
        <c:lblAlgn val="ctr"/>
        <c:lblOffset val="100"/>
        <c:noMultiLvlLbl val="0"/>
      </c:catAx>
      <c:valAx>
        <c:axId val="8368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8368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Frequency of Ads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Years!$H$1</c:f>
              <c:strCache>
                <c:ptCount val="1"/>
                <c:pt idx="0">
                  <c:v>Frequency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Years!$A$2:$A$10</c:f>
              <c:strCache>
                <c:ptCount val="9"/>
                <c:pt idx="0">
                  <c:v>+1</c:v>
                </c:pt>
                <c:pt idx="1">
                  <c:v>+2</c:v>
                </c:pt>
                <c:pt idx="2">
                  <c:v>+3</c:v>
                </c:pt>
                <c:pt idx="3">
                  <c:v>+4</c:v>
                </c:pt>
                <c:pt idx="4">
                  <c:v>+5</c:v>
                </c:pt>
                <c:pt idx="5">
                  <c:v>+6</c:v>
                </c:pt>
                <c:pt idx="6">
                  <c:v>+7</c:v>
                </c:pt>
                <c:pt idx="7">
                  <c:v>+8</c:v>
                </c:pt>
                <c:pt idx="8">
                  <c:v>+10</c:v>
                </c:pt>
              </c:strCache>
            </c:strRef>
          </c:cat>
          <c:val>
            <c:numRef>
              <c:f>Years!$H$2:$H$10</c:f>
              <c:numCache>
                <c:formatCode>General</c:formatCode>
                <c:ptCount val="9"/>
                <c:pt idx="0">
                  <c:v>0.03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0.2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8-457E-BF8E-8D9A458EE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77135"/>
        <c:axId val="702583791"/>
      </c:barChart>
      <c:catAx>
        <c:axId val="70257713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702583791"/>
        <c:crosses val="autoZero"/>
        <c:auto val="1"/>
        <c:lblAlgn val="ctr"/>
        <c:lblOffset val="100"/>
        <c:noMultiLvlLbl val="0"/>
      </c:catAx>
      <c:valAx>
        <c:axId val="7025837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7025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Years!$I$1</c:f>
              <c:strCache>
                <c:ptCount val="1"/>
                <c:pt idx="0">
                  <c:v>Number of 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Years!$A$2:$A$10</c:f>
              <c:strCache>
                <c:ptCount val="9"/>
                <c:pt idx="0">
                  <c:v>+1</c:v>
                </c:pt>
                <c:pt idx="1">
                  <c:v>+2</c:v>
                </c:pt>
                <c:pt idx="2">
                  <c:v>+3</c:v>
                </c:pt>
                <c:pt idx="3">
                  <c:v>+4</c:v>
                </c:pt>
                <c:pt idx="4">
                  <c:v>+5</c:v>
                </c:pt>
                <c:pt idx="5">
                  <c:v>+6</c:v>
                </c:pt>
                <c:pt idx="6">
                  <c:v>+7</c:v>
                </c:pt>
                <c:pt idx="7">
                  <c:v>+8</c:v>
                </c:pt>
                <c:pt idx="8">
                  <c:v>+10</c:v>
                </c:pt>
              </c:strCache>
            </c:strRef>
          </c:cat>
          <c:val>
            <c:numRef>
              <c:f>Years!$I$2:$I$10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43</c:v>
                </c:pt>
                <c:pt idx="3">
                  <c:v>23</c:v>
                </c:pt>
                <c:pt idx="4">
                  <c:v>60</c:v>
                </c:pt>
                <c:pt idx="5">
                  <c:v>10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D-4F31-BA18-A6E7B837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101344"/>
        <c:axId val="1307100512"/>
      </c:barChart>
      <c:catAx>
        <c:axId val="1307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307100512"/>
        <c:crosses val="autoZero"/>
        <c:auto val="0"/>
        <c:lblAlgn val="ctr"/>
        <c:lblOffset val="100"/>
        <c:noMultiLvlLbl val="0"/>
      </c:catAx>
      <c:valAx>
        <c:axId val="13071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307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'Lifecycle methodologies'!$A$2</c:f>
              <c:strCache>
                <c:ptCount val="1"/>
                <c:pt idx="0">
                  <c:v>Agile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'Lifecycle methodologies'!$B$1:$G$1</c:f>
              <c:strCache>
                <c:ptCount val="6"/>
                <c:pt idx="0">
                  <c:v>USA </c:v>
                </c:pt>
                <c:pt idx="1">
                  <c:v>Canada </c:v>
                </c:pt>
                <c:pt idx="2">
                  <c:v>UK </c:v>
                </c:pt>
                <c:pt idx="3">
                  <c:v>Australia </c:v>
                </c:pt>
                <c:pt idx="4">
                  <c:v>UAE</c:v>
                </c:pt>
                <c:pt idx="5">
                  <c:v>India</c:v>
                </c:pt>
              </c:strCache>
            </c:strRef>
          </c:cat>
          <c:val>
            <c:numRef>
              <c:f>'Lifecycle methodologies'!$B$2:$G$2</c:f>
              <c:numCache>
                <c:formatCode>General</c:formatCode>
                <c:ptCount val="6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D-4673-9F71-BFCC0C14B000}"/>
            </c:ext>
          </c:extLst>
        </c:ser>
        <c:ser>
          <c:idx val="1"/>
          <c:order val="1"/>
          <c:tx>
            <c:strRef>
              <c:f>'Lifecycle methodologies'!$A$3</c:f>
              <c:strCache>
                <c:ptCount val="1"/>
                <c:pt idx="0">
                  <c:v>CI/CD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'Lifecycle methodologies'!$B$1:$G$1</c:f>
              <c:strCache>
                <c:ptCount val="6"/>
                <c:pt idx="0">
                  <c:v>USA </c:v>
                </c:pt>
                <c:pt idx="1">
                  <c:v>Canada </c:v>
                </c:pt>
                <c:pt idx="2">
                  <c:v>UK </c:v>
                </c:pt>
                <c:pt idx="3">
                  <c:v>Australia </c:v>
                </c:pt>
                <c:pt idx="4">
                  <c:v>UAE</c:v>
                </c:pt>
                <c:pt idx="5">
                  <c:v>India</c:v>
                </c:pt>
              </c:strCache>
            </c:strRef>
          </c:cat>
          <c:val>
            <c:numRef>
              <c:f>'Lifecycle methodologies'!$B$3:$G$3</c:f>
              <c:numCache>
                <c:formatCode>General</c:formatCode>
                <c:ptCount val="6"/>
                <c:pt idx="0">
                  <c:v>12</c:v>
                </c:pt>
                <c:pt idx="1">
                  <c:v>16</c:v>
                </c:pt>
                <c:pt idx="2">
                  <c:v>25</c:v>
                </c:pt>
                <c:pt idx="3">
                  <c:v>14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D-4673-9F71-BFCC0C14B0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59483216"/>
        <c:axId val="1559480720"/>
      </c:barChart>
      <c:catAx>
        <c:axId val="15594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JO"/>
          </a:p>
        </c:txPr>
        <c:crossAx val="1559480720"/>
        <c:crosses val="autoZero"/>
        <c:auto val="1"/>
        <c:lblAlgn val="ctr"/>
        <c:lblOffset val="100"/>
        <c:noMultiLvlLbl val="0"/>
      </c:catAx>
      <c:valAx>
        <c:axId val="155948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94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42</xdr:row>
      <xdr:rowOff>99060</xdr:rowOff>
    </xdr:from>
    <xdr:to>
      <xdr:col>7</xdr:col>
      <xdr:colOff>514350</xdr:colOff>
      <xdr:row>58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8F523-878F-44AF-B9D8-23CC271C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125730</xdr:colOff>
      <xdr:row>21</xdr:row>
      <xdr:rowOff>129540</xdr:rowOff>
    </xdr:from>
    <xdr:to>
      <xdr:col>20</xdr:col>
      <xdr:colOff>3810</xdr:colOff>
      <xdr:row>41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CF235C-ACBF-4F40-B19E-261E285B6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255270</xdr:colOff>
      <xdr:row>21</xdr:row>
      <xdr:rowOff>60960</xdr:rowOff>
    </xdr:from>
    <xdr:to>
      <xdr:col>26</xdr:col>
      <xdr:colOff>133350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F9A56-EF49-415F-A3C9-816734569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179070</xdr:colOff>
      <xdr:row>5</xdr:row>
      <xdr:rowOff>121920</xdr:rowOff>
    </xdr:from>
    <xdr:to>
      <xdr:col>18</xdr:col>
      <xdr:colOff>57150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3012D-F5E7-4364-8A7D-33818CEEA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529590</xdr:colOff>
      <xdr:row>19</xdr:row>
      <xdr:rowOff>0</xdr:rowOff>
    </xdr:from>
    <xdr:to>
      <xdr:col>8</xdr:col>
      <xdr:colOff>407670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09F16-C48F-4C49-9453-827D38AA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445770</xdr:colOff>
      <xdr:row>23</xdr:row>
      <xdr:rowOff>76200</xdr:rowOff>
    </xdr:from>
    <xdr:to>
      <xdr:col>16</xdr:col>
      <xdr:colOff>323850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48063-FE01-471E-BFA3-D32BB27EE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1443990</xdr:colOff>
      <xdr:row>25</xdr:row>
      <xdr:rowOff>83820</xdr:rowOff>
    </xdr:from>
    <xdr:to>
      <xdr:col>4</xdr:col>
      <xdr:colOff>483870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0DA92-A66E-4BDA-91F1-88D75448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FA34-24D4-44E7-89E7-8303FE41D3E4}">
  <dimension ref="A1:BH37"/>
  <sheetViews>
    <sheetView topLeftCell="A13" workbookViewId="0">
      <selection activeCell="B31" sqref="B31"/>
    </sheetView>
  </sheetViews>
  <sheetFormatPr defaultRowHeight="13.8" x14ac:dyDescent="0.25"/>
  <cols>
    <col min="1" max="1" width="11.69921875" customWidth="1"/>
  </cols>
  <sheetData>
    <row r="1" spans="1:60" ht="23.4" thickBot="1" x14ac:dyDescent="0.3">
      <c r="A1" s="5" t="s">
        <v>14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J1" s="20" t="s">
        <v>557</v>
      </c>
      <c r="K1" s="20" t="s">
        <v>555</v>
      </c>
      <c r="L1" s="20" t="s">
        <v>556</v>
      </c>
      <c r="M1" s="20" t="s">
        <v>561</v>
      </c>
      <c r="N1" s="20" t="s">
        <v>560</v>
      </c>
      <c r="P1" s="20" t="s">
        <v>562</v>
      </c>
      <c r="Q1" s="20" t="s">
        <v>563</v>
      </c>
      <c r="R1" s="20" t="s">
        <v>560</v>
      </c>
      <c r="T1" s="20" t="s">
        <v>565</v>
      </c>
      <c r="U1" s="20" t="s">
        <v>566</v>
      </c>
      <c r="V1" s="20" t="s">
        <v>560</v>
      </c>
      <c r="X1" s="20" t="s">
        <v>567</v>
      </c>
      <c r="Y1" s="20" t="s">
        <v>568</v>
      </c>
      <c r="Z1" s="20" t="s">
        <v>560</v>
      </c>
      <c r="AB1" s="20" t="s">
        <v>569</v>
      </c>
      <c r="AC1" s="20" t="s">
        <v>570</v>
      </c>
      <c r="AD1" s="20" t="s">
        <v>560</v>
      </c>
      <c r="AF1" s="20" t="s">
        <v>571</v>
      </c>
      <c r="AG1" s="20" t="s">
        <v>560</v>
      </c>
      <c r="AI1" s="20" t="s">
        <v>572</v>
      </c>
      <c r="AJ1" s="20" t="s">
        <v>560</v>
      </c>
      <c r="AL1" s="20" t="s">
        <v>573</v>
      </c>
      <c r="AM1" s="20" t="s">
        <v>560</v>
      </c>
      <c r="AO1" s="20" t="s">
        <v>574</v>
      </c>
      <c r="AP1" s="20" t="s">
        <v>560</v>
      </c>
      <c r="AR1" s="20" t="s">
        <v>575</v>
      </c>
      <c r="AS1" s="20" t="s">
        <v>560</v>
      </c>
      <c r="AU1" s="20" t="s">
        <v>576</v>
      </c>
      <c r="AV1" s="20" t="s">
        <v>560</v>
      </c>
      <c r="AX1" s="20" t="s">
        <v>577</v>
      </c>
      <c r="AY1" s="20" t="s">
        <v>560</v>
      </c>
      <c r="BA1" s="20" t="s">
        <v>578</v>
      </c>
      <c r="BB1" s="20" t="s">
        <v>560</v>
      </c>
      <c r="BD1" s="20" t="s">
        <v>579</v>
      </c>
      <c r="BE1" s="20" t="s">
        <v>560</v>
      </c>
      <c r="BG1" s="20" t="s">
        <v>580</v>
      </c>
      <c r="BH1" s="20" t="s">
        <v>560</v>
      </c>
    </row>
    <row r="2" spans="1:60" ht="14.4" thickBot="1" x14ac:dyDescent="0.3">
      <c r="A2" s="3" t="s">
        <v>17</v>
      </c>
      <c r="B2" s="4">
        <v>29</v>
      </c>
      <c r="C2" s="4">
        <v>38</v>
      </c>
      <c r="D2" s="4">
        <v>43</v>
      </c>
      <c r="E2" s="4">
        <v>30</v>
      </c>
      <c r="F2" s="4">
        <v>36</v>
      </c>
      <c r="G2" s="4">
        <v>39</v>
      </c>
      <c r="H2" s="6">
        <f>(SUM(B2:G2)/300)*100</f>
        <v>71.666666666666671</v>
      </c>
      <c r="J2" s="21">
        <v>1</v>
      </c>
      <c r="K2">
        <f>RANK(B2,$B$2:$B$14,0)</f>
        <v>1</v>
      </c>
      <c r="L2">
        <f>RANK(C2,$C$2:$C$14,0)</f>
        <v>1</v>
      </c>
      <c r="M2">
        <f>K2-L2</f>
        <v>0</v>
      </c>
      <c r="N2">
        <f>M2^2</f>
        <v>0</v>
      </c>
      <c r="P2">
        <f>RANK(D2,$D$2:$D$14,0)</f>
        <v>1</v>
      </c>
      <c r="Q2">
        <f>K2-P2</f>
        <v>0</v>
      </c>
      <c r="R2">
        <f>Q2^2</f>
        <v>0</v>
      </c>
      <c r="T2">
        <f>RANK(E2,$E$2:$E$14,0)</f>
        <v>1</v>
      </c>
      <c r="U2">
        <f>K2-T2</f>
        <v>0</v>
      </c>
      <c r="V2">
        <f>U2^2</f>
        <v>0</v>
      </c>
      <c r="X2">
        <f>RANK(F2,$F$2:$F$14,0)</f>
        <v>1</v>
      </c>
      <c r="Y2">
        <f>K2-X2</f>
        <v>0</v>
      </c>
      <c r="Z2">
        <f>Y2^2</f>
        <v>0</v>
      </c>
      <c r="AB2">
        <f>RANK(G2,$G$2:$G$14,0)</f>
        <v>1</v>
      </c>
      <c r="AC2">
        <f>K2-AB2</f>
        <v>0</v>
      </c>
      <c r="AD2">
        <f>AC2^2</f>
        <v>0</v>
      </c>
      <c r="AF2">
        <f>L2-P2</f>
        <v>0</v>
      </c>
      <c r="AG2">
        <f>AF2^2</f>
        <v>0</v>
      </c>
      <c r="AI2">
        <f>L2-T2</f>
        <v>0</v>
      </c>
      <c r="AJ2">
        <f>AI2^2</f>
        <v>0</v>
      </c>
      <c r="AL2">
        <f>L2-X2</f>
        <v>0</v>
      </c>
      <c r="AM2">
        <f>AL2^2</f>
        <v>0</v>
      </c>
      <c r="AO2">
        <f>L2-AB2</f>
        <v>0</v>
      </c>
      <c r="AP2">
        <f>AO2^2</f>
        <v>0</v>
      </c>
      <c r="AR2">
        <f>P2-T2</f>
        <v>0</v>
      </c>
      <c r="AS2">
        <f>AR2^2</f>
        <v>0</v>
      </c>
      <c r="AU2">
        <f>P2-X2</f>
        <v>0</v>
      </c>
      <c r="AV2">
        <f>AU2^2</f>
        <v>0</v>
      </c>
      <c r="AX2">
        <f>P2-AB2</f>
        <v>0</v>
      </c>
      <c r="AY2">
        <f>AX2^2</f>
        <v>0</v>
      </c>
      <c r="BA2">
        <f>T2-X2</f>
        <v>0</v>
      </c>
      <c r="BB2">
        <f>BA2^2</f>
        <v>0</v>
      </c>
      <c r="BD2">
        <f>T2-AB2</f>
        <v>0</v>
      </c>
      <c r="BE2">
        <f>BD2^2</f>
        <v>0</v>
      </c>
      <c r="BG2">
        <f>X2-AB2</f>
        <v>0</v>
      </c>
      <c r="BH2">
        <f>BG2^2</f>
        <v>0</v>
      </c>
    </row>
    <row r="3" spans="1:60" ht="14.4" thickBot="1" x14ac:dyDescent="0.3">
      <c r="A3" s="3" t="s">
        <v>16</v>
      </c>
      <c r="B3" s="4">
        <v>25</v>
      </c>
      <c r="C3" s="4">
        <v>33</v>
      </c>
      <c r="D3" s="4">
        <v>20</v>
      </c>
      <c r="E3" s="4">
        <v>23</v>
      </c>
      <c r="F3" s="4">
        <v>26</v>
      </c>
      <c r="G3" s="4">
        <v>32</v>
      </c>
      <c r="H3" s="6">
        <f t="shared" ref="H3:H14" si="0">(SUM(B3:G3)/300)*100</f>
        <v>53</v>
      </c>
      <c r="J3" s="21">
        <v>2</v>
      </c>
      <c r="K3">
        <f t="shared" ref="K3:K14" si="1">RANK(B3,$B$2:$B$14,0)</f>
        <v>2</v>
      </c>
      <c r="L3">
        <f t="shared" ref="L3:L14" si="2">RANK(C3,$C$2:$C$14,0)</f>
        <v>2</v>
      </c>
      <c r="M3">
        <f t="shared" ref="M3:M14" si="3">K3-L3</f>
        <v>0</v>
      </c>
      <c r="N3">
        <f t="shared" ref="N3:N14" si="4">M3^2</f>
        <v>0</v>
      </c>
      <c r="P3">
        <f t="shared" ref="P3:P14" si="5">RANK(D3,$D$2:$D$14,0)</f>
        <v>2</v>
      </c>
      <c r="Q3">
        <f t="shared" ref="Q3:Q14" si="6">K3-P3</f>
        <v>0</v>
      </c>
      <c r="R3">
        <f t="shared" ref="R3:R14" si="7">Q3^2</f>
        <v>0</v>
      </c>
      <c r="T3">
        <f t="shared" ref="T3:T14" si="8">RANK(E3,$E$2:$E$14,0)</f>
        <v>2</v>
      </c>
      <c r="U3">
        <f t="shared" ref="U3:U14" si="9">K3-T3</f>
        <v>0</v>
      </c>
      <c r="V3">
        <f t="shared" ref="V3:V14" si="10">U3^2</f>
        <v>0</v>
      </c>
      <c r="X3">
        <f t="shared" ref="X3:X14" si="11">RANK(F3,$F$2:$F$14,0)</f>
        <v>2</v>
      </c>
      <c r="Y3">
        <f t="shared" ref="Y3:Y14" si="12">K3-X3</f>
        <v>0</v>
      </c>
      <c r="Z3">
        <f t="shared" ref="Z3:Z14" si="13">Y3^2</f>
        <v>0</v>
      </c>
      <c r="AB3">
        <f t="shared" ref="AB3:AB14" si="14">RANK(G3,$G$2:$G$14,0)</f>
        <v>2</v>
      </c>
      <c r="AC3">
        <f t="shared" ref="AC3:AC14" si="15">K3-AB3</f>
        <v>0</v>
      </c>
      <c r="AD3">
        <f t="shared" ref="AD3:AD14" si="16">AC3^2</f>
        <v>0</v>
      </c>
      <c r="AF3">
        <f t="shared" ref="AF3:AF14" si="17">L3-P3</f>
        <v>0</v>
      </c>
      <c r="AG3">
        <f t="shared" ref="AG3:AG14" si="18">AF3^2</f>
        <v>0</v>
      </c>
      <c r="AI3">
        <f t="shared" ref="AI3:AI14" si="19">L3-T3</f>
        <v>0</v>
      </c>
      <c r="AJ3">
        <f t="shared" ref="AJ3:AJ14" si="20">AI3^2</f>
        <v>0</v>
      </c>
      <c r="AL3">
        <f t="shared" ref="AL3:AL14" si="21">L3-X3</f>
        <v>0</v>
      </c>
      <c r="AM3">
        <f t="shared" ref="AM3:AM14" si="22">AL3^2</f>
        <v>0</v>
      </c>
      <c r="AO3">
        <f t="shared" ref="AO3:AO14" si="23">L3-AB3</f>
        <v>0</v>
      </c>
      <c r="AP3">
        <f t="shared" ref="AP3:AP14" si="24">AO3^2</f>
        <v>0</v>
      </c>
      <c r="AR3">
        <f t="shared" ref="AR3:AR14" si="25">P3-T3</f>
        <v>0</v>
      </c>
      <c r="AS3">
        <f t="shared" ref="AS3:AS14" si="26">AR3^2</f>
        <v>0</v>
      </c>
      <c r="AU3">
        <f t="shared" ref="AU3:AU14" si="27">P3-X3</f>
        <v>0</v>
      </c>
      <c r="AV3">
        <f t="shared" ref="AV3:AV14" si="28">AU3^2</f>
        <v>0</v>
      </c>
      <c r="AX3">
        <f t="shared" ref="AX3:AX14" si="29">P3-AB3</f>
        <v>0</v>
      </c>
      <c r="AY3">
        <f t="shared" ref="AY3:AY14" si="30">AX3^2</f>
        <v>0</v>
      </c>
      <c r="BA3">
        <f t="shared" ref="BA3:BA14" si="31">T3-X3</f>
        <v>0</v>
      </c>
      <c r="BB3">
        <f t="shared" ref="BB3:BB14" si="32">BA3^2</f>
        <v>0</v>
      </c>
      <c r="BD3">
        <f t="shared" ref="BD3:BD14" si="33">T3-AB3</f>
        <v>0</v>
      </c>
      <c r="BE3">
        <f t="shared" ref="BE3:BE14" si="34">BD3^2</f>
        <v>0</v>
      </c>
      <c r="BG3">
        <f t="shared" ref="BG3:BG14" si="35">X3-AB3</f>
        <v>0</v>
      </c>
      <c r="BH3">
        <f t="shared" ref="BH3:BH14" si="36">BG3^2</f>
        <v>0</v>
      </c>
    </row>
    <row r="4" spans="1:60" ht="14.4" thickBot="1" x14ac:dyDescent="0.3">
      <c r="A4" s="3" t="s">
        <v>18</v>
      </c>
      <c r="B4" s="4">
        <v>9</v>
      </c>
      <c r="C4" s="4">
        <v>9</v>
      </c>
      <c r="D4" s="4">
        <v>3</v>
      </c>
      <c r="E4" s="4">
        <v>8</v>
      </c>
      <c r="F4" s="4">
        <v>5</v>
      </c>
      <c r="G4" s="4">
        <v>6</v>
      </c>
      <c r="H4" s="6">
        <f t="shared" si="0"/>
        <v>13.333333333333334</v>
      </c>
      <c r="J4" s="21">
        <v>3</v>
      </c>
      <c r="K4">
        <f t="shared" si="1"/>
        <v>3</v>
      </c>
      <c r="L4">
        <f t="shared" si="2"/>
        <v>3</v>
      </c>
      <c r="M4">
        <f t="shared" si="3"/>
        <v>0</v>
      </c>
      <c r="N4">
        <f t="shared" si="4"/>
        <v>0</v>
      </c>
      <c r="P4">
        <f t="shared" si="5"/>
        <v>3</v>
      </c>
      <c r="Q4">
        <f t="shared" si="6"/>
        <v>0</v>
      </c>
      <c r="R4">
        <f t="shared" si="7"/>
        <v>0</v>
      </c>
      <c r="T4">
        <f t="shared" si="8"/>
        <v>3</v>
      </c>
      <c r="U4">
        <f t="shared" si="9"/>
        <v>0</v>
      </c>
      <c r="V4">
        <f t="shared" si="10"/>
        <v>0</v>
      </c>
      <c r="X4">
        <f t="shared" si="11"/>
        <v>3</v>
      </c>
      <c r="Y4">
        <f t="shared" si="12"/>
        <v>0</v>
      </c>
      <c r="Z4">
        <f t="shared" si="13"/>
        <v>0</v>
      </c>
      <c r="AB4">
        <f t="shared" si="14"/>
        <v>3</v>
      </c>
      <c r="AC4">
        <f t="shared" si="15"/>
        <v>0</v>
      </c>
      <c r="AD4">
        <f t="shared" si="16"/>
        <v>0</v>
      </c>
      <c r="AF4">
        <f t="shared" si="17"/>
        <v>0</v>
      </c>
      <c r="AG4">
        <f t="shared" si="18"/>
        <v>0</v>
      </c>
      <c r="AI4">
        <f t="shared" si="19"/>
        <v>0</v>
      </c>
      <c r="AJ4">
        <f t="shared" si="20"/>
        <v>0</v>
      </c>
      <c r="AL4">
        <f t="shared" si="21"/>
        <v>0</v>
      </c>
      <c r="AM4">
        <f t="shared" si="22"/>
        <v>0</v>
      </c>
      <c r="AO4">
        <f t="shared" si="23"/>
        <v>0</v>
      </c>
      <c r="AP4">
        <f t="shared" si="24"/>
        <v>0</v>
      </c>
      <c r="AR4">
        <f t="shared" si="25"/>
        <v>0</v>
      </c>
      <c r="AS4">
        <f t="shared" si="26"/>
        <v>0</v>
      </c>
      <c r="AU4">
        <f t="shared" si="27"/>
        <v>0</v>
      </c>
      <c r="AV4">
        <f t="shared" si="28"/>
        <v>0</v>
      </c>
      <c r="AX4">
        <f t="shared" si="29"/>
        <v>0</v>
      </c>
      <c r="AY4">
        <f t="shared" si="30"/>
        <v>0</v>
      </c>
      <c r="BA4">
        <f t="shared" si="31"/>
        <v>0</v>
      </c>
      <c r="BB4">
        <f t="shared" si="32"/>
        <v>0</v>
      </c>
      <c r="BD4">
        <f t="shared" si="33"/>
        <v>0</v>
      </c>
      <c r="BE4">
        <f t="shared" si="34"/>
        <v>0</v>
      </c>
      <c r="BG4">
        <f t="shared" si="35"/>
        <v>0</v>
      </c>
      <c r="BH4">
        <f t="shared" si="36"/>
        <v>0</v>
      </c>
    </row>
    <row r="5" spans="1:60" ht="14.4" thickBot="1" x14ac:dyDescent="0.3">
      <c r="A5" s="3" t="s">
        <v>21</v>
      </c>
      <c r="B5" s="4">
        <v>5</v>
      </c>
      <c r="C5" s="4">
        <v>5</v>
      </c>
      <c r="D5" s="4">
        <v>2</v>
      </c>
      <c r="E5" s="4">
        <v>0</v>
      </c>
      <c r="F5" s="4">
        <v>4</v>
      </c>
      <c r="G5" s="4">
        <v>4</v>
      </c>
      <c r="H5" s="6">
        <f t="shared" si="0"/>
        <v>6.666666666666667</v>
      </c>
      <c r="J5" s="21">
        <v>4</v>
      </c>
      <c r="K5">
        <f t="shared" si="1"/>
        <v>4</v>
      </c>
      <c r="L5">
        <f t="shared" si="2"/>
        <v>5</v>
      </c>
      <c r="M5">
        <f t="shared" si="3"/>
        <v>-1</v>
      </c>
      <c r="N5">
        <f t="shared" si="4"/>
        <v>1</v>
      </c>
      <c r="P5">
        <f t="shared" si="5"/>
        <v>5</v>
      </c>
      <c r="Q5">
        <f t="shared" si="6"/>
        <v>-1</v>
      </c>
      <c r="R5">
        <f t="shared" si="7"/>
        <v>1</v>
      </c>
      <c r="T5">
        <f t="shared" si="8"/>
        <v>8</v>
      </c>
      <c r="U5">
        <f t="shared" si="9"/>
        <v>-4</v>
      </c>
      <c r="V5">
        <f t="shared" si="10"/>
        <v>16</v>
      </c>
      <c r="X5">
        <f t="shared" si="11"/>
        <v>4</v>
      </c>
      <c r="Y5">
        <f t="shared" si="12"/>
        <v>0</v>
      </c>
      <c r="Z5">
        <f t="shared" si="13"/>
        <v>0</v>
      </c>
      <c r="AB5">
        <f t="shared" si="14"/>
        <v>4</v>
      </c>
      <c r="AC5">
        <f t="shared" si="15"/>
        <v>0</v>
      </c>
      <c r="AD5">
        <f t="shared" si="16"/>
        <v>0</v>
      </c>
      <c r="AF5">
        <f t="shared" si="17"/>
        <v>0</v>
      </c>
      <c r="AG5">
        <f t="shared" si="18"/>
        <v>0</v>
      </c>
      <c r="AI5">
        <f t="shared" si="19"/>
        <v>-3</v>
      </c>
      <c r="AJ5">
        <f t="shared" si="20"/>
        <v>9</v>
      </c>
      <c r="AL5">
        <f t="shared" si="21"/>
        <v>1</v>
      </c>
      <c r="AM5">
        <f t="shared" si="22"/>
        <v>1</v>
      </c>
      <c r="AO5">
        <f t="shared" si="23"/>
        <v>1</v>
      </c>
      <c r="AP5">
        <f t="shared" si="24"/>
        <v>1</v>
      </c>
      <c r="AR5">
        <f t="shared" si="25"/>
        <v>-3</v>
      </c>
      <c r="AS5">
        <f t="shared" si="26"/>
        <v>9</v>
      </c>
      <c r="AU5">
        <f t="shared" si="27"/>
        <v>1</v>
      </c>
      <c r="AV5">
        <f t="shared" si="28"/>
        <v>1</v>
      </c>
      <c r="AX5">
        <f t="shared" si="29"/>
        <v>1</v>
      </c>
      <c r="AY5">
        <f t="shared" si="30"/>
        <v>1</v>
      </c>
      <c r="BA5">
        <f t="shared" si="31"/>
        <v>4</v>
      </c>
      <c r="BB5">
        <f t="shared" si="32"/>
        <v>16</v>
      </c>
      <c r="BD5">
        <f t="shared" si="33"/>
        <v>4</v>
      </c>
      <c r="BE5">
        <f t="shared" si="34"/>
        <v>16</v>
      </c>
      <c r="BG5">
        <f t="shared" si="35"/>
        <v>0</v>
      </c>
      <c r="BH5">
        <f t="shared" si="36"/>
        <v>0</v>
      </c>
    </row>
    <row r="6" spans="1:60" ht="14.4" thickBot="1" x14ac:dyDescent="0.3">
      <c r="A6" s="3" t="s">
        <v>19</v>
      </c>
      <c r="B6" s="4">
        <v>4</v>
      </c>
      <c r="C6" s="4">
        <v>8</v>
      </c>
      <c r="D6" s="4">
        <v>2</v>
      </c>
      <c r="E6" s="4">
        <v>3</v>
      </c>
      <c r="F6" s="4">
        <v>2</v>
      </c>
      <c r="G6" s="4">
        <v>0</v>
      </c>
      <c r="H6" s="6">
        <f t="shared" si="0"/>
        <v>6.3333333333333339</v>
      </c>
      <c r="J6" s="21">
        <v>5</v>
      </c>
      <c r="K6">
        <f t="shared" si="1"/>
        <v>6</v>
      </c>
      <c r="L6">
        <f t="shared" si="2"/>
        <v>4</v>
      </c>
      <c r="M6">
        <f t="shared" si="3"/>
        <v>2</v>
      </c>
      <c r="N6">
        <f t="shared" si="4"/>
        <v>4</v>
      </c>
      <c r="P6">
        <f t="shared" si="5"/>
        <v>5</v>
      </c>
      <c r="Q6">
        <f t="shared" si="6"/>
        <v>1</v>
      </c>
      <c r="R6">
        <f t="shared" si="7"/>
        <v>1</v>
      </c>
      <c r="T6">
        <f t="shared" si="8"/>
        <v>5</v>
      </c>
      <c r="U6">
        <f t="shared" si="9"/>
        <v>1</v>
      </c>
      <c r="V6">
        <f t="shared" si="10"/>
        <v>1</v>
      </c>
      <c r="X6">
        <f t="shared" si="11"/>
        <v>6</v>
      </c>
      <c r="Y6">
        <f t="shared" si="12"/>
        <v>0</v>
      </c>
      <c r="Z6">
        <f t="shared" si="13"/>
        <v>0</v>
      </c>
      <c r="AB6">
        <f t="shared" si="14"/>
        <v>9</v>
      </c>
      <c r="AC6">
        <f t="shared" si="15"/>
        <v>-3</v>
      </c>
      <c r="AD6">
        <f t="shared" si="16"/>
        <v>9</v>
      </c>
      <c r="AF6">
        <f t="shared" si="17"/>
        <v>-1</v>
      </c>
      <c r="AG6">
        <f t="shared" si="18"/>
        <v>1</v>
      </c>
      <c r="AI6">
        <f t="shared" si="19"/>
        <v>-1</v>
      </c>
      <c r="AJ6">
        <f t="shared" si="20"/>
        <v>1</v>
      </c>
      <c r="AL6">
        <f t="shared" si="21"/>
        <v>-2</v>
      </c>
      <c r="AM6">
        <f t="shared" si="22"/>
        <v>4</v>
      </c>
      <c r="AO6">
        <f t="shared" si="23"/>
        <v>-5</v>
      </c>
      <c r="AP6">
        <f t="shared" si="24"/>
        <v>25</v>
      </c>
      <c r="AR6">
        <f t="shared" si="25"/>
        <v>0</v>
      </c>
      <c r="AS6">
        <f t="shared" si="26"/>
        <v>0</v>
      </c>
      <c r="AU6">
        <f t="shared" si="27"/>
        <v>-1</v>
      </c>
      <c r="AV6">
        <f t="shared" si="28"/>
        <v>1</v>
      </c>
      <c r="AX6">
        <f t="shared" si="29"/>
        <v>-4</v>
      </c>
      <c r="AY6">
        <f t="shared" si="30"/>
        <v>16</v>
      </c>
      <c r="BA6">
        <f t="shared" si="31"/>
        <v>-1</v>
      </c>
      <c r="BB6">
        <f t="shared" si="32"/>
        <v>1</v>
      </c>
      <c r="BD6">
        <f t="shared" si="33"/>
        <v>-4</v>
      </c>
      <c r="BE6">
        <f t="shared" si="34"/>
        <v>16</v>
      </c>
      <c r="BG6">
        <f t="shared" si="35"/>
        <v>-3</v>
      </c>
      <c r="BH6">
        <f t="shared" si="36"/>
        <v>9</v>
      </c>
    </row>
    <row r="7" spans="1:60" ht="14.4" thickBot="1" x14ac:dyDescent="0.3">
      <c r="A7" s="3" t="s">
        <v>24</v>
      </c>
      <c r="B7" s="4">
        <v>5</v>
      </c>
      <c r="C7" s="4">
        <v>3</v>
      </c>
      <c r="D7" s="4">
        <v>1</v>
      </c>
      <c r="E7" s="4">
        <v>1</v>
      </c>
      <c r="F7" s="4">
        <v>4</v>
      </c>
      <c r="G7" s="4">
        <v>2</v>
      </c>
      <c r="H7" s="6">
        <f t="shared" si="0"/>
        <v>5.3333333333333339</v>
      </c>
      <c r="J7" s="21">
        <v>6</v>
      </c>
      <c r="K7">
        <f t="shared" si="1"/>
        <v>4</v>
      </c>
      <c r="L7">
        <f t="shared" si="2"/>
        <v>7</v>
      </c>
      <c r="M7">
        <f t="shared" si="3"/>
        <v>-3</v>
      </c>
      <c r="N7">
        <f t="shared" si="4"/>
        <v>9</v>
      </c>
      <c r="P7">
        <f t="shared" si="5"/>
        <v>7</v>
      </c>
      <c r="Q7">
        <f t="shared" si="6"/>
        <v>-3</v>
      </c>
      <c r="R7">
        <f t="shared" si="7"/>
        <v>9</v>
      </c>
      <c r="T7">
        <f t="shared" si="8"/>
        <v>6</v>
      </c>
      <c r="U7">
        <f t="shared" si="9"/>
        <v>-2</v>
      </c>
      <c r="V7">
        <f t="shared" si="10"/>
        <v>4</v>
      </c>
      <c r="X7">
        <f t="shared" si="11"/>
        <v>4</v>
      </c>
      <c r="Y7">
        <f t="shared" si="12"/>
        <v>0</v>
      </c>
      <c r="Z7">
        <f t="shared" si="13"/>
        <v>0</v>
      </c>
      <c r="AB7">
        <f t="shared" si="14"/>
        <v>5</v>
      </c>
      <c r="AC7">
        <f t="shared" si="15"/>
        <v>-1</v>
      </c>
      <c r="AD7">
        <f t="shared" si="16"/>
        <v>1</v>
      </c>
      <c r="AF7">
        <f t="shared" si="17"/>
        <v>0</v>
      </c>
      <c r="AG7">
        <f t="shared" si="18"/>
        <v>0</v>
      </c>
      <c r="AI7">
        <f t="shared" si="19"/>
        <v>1</v>
      </c>
      <c r="AJ7">
        <f t="shared" si="20"/>
        <v>1</v>
      </c>
      <c r="AL7">
        <f t="shared" si="21"/>
        <v>3</v>
      </c>
      <c r="AM7">
        <f t="shared" si="22"/>
        <v>9</v>
      </c>
      <c r="AO7">
        <f t="shared" si="23"/>
        <v>2</v>
      </c>
      <c r="AP7">
        <f t="shared" si="24"/>
        <v>4</v>
      </c>
      <c r="AR7">
        <f t="shared" si="25"/>
        <v>1</v>
      </c>
      <c r="AS7">
        <f t="shared" si="26"/>
        <v>1</v>
      </c>
      <c r="AU7">
        <f t="shared" si="27"/>
        <v>3</v>
      </c>
      <c r="AV7">
        <f t="shared" si="28"/>
        <v>9</v>
      </c>
      <c r="AX7">
        <f t="shared" si="29"/>
        <v>2</v>
      </c>
      <c r="AY7">
        <f t="shared" si="30"/>
        <v>4</v>
      </c>
      <c r="BA7">
        <f t="shared" si="31"/>
        <v>2</v>
      </c>
      <c r="BB7">
        <f t="shared" si="32"/>
        <v>4</v>
      </c>
      <c r="BD7">
        <f t="shared" si="33"/>
        <v>1</v>
      </c>
      <c r="BE7">
        <f t="shared" si="34"/>
        <v>1</v>
      </c>
      <c r="BG7">
        <f t="shared" si="35"/>
        <v>-1</v>
      </c>
      <c r="BH7">
        <f t="shared" si="36"/>
        <v>1</v>
      </c>
    </row>
    <row r="8" spans="1:60" ht="14.4" thickBot="1" x14ac:dyDescent="0.3">
      <c r="A8" s="3" t="s">
        <v>20</v>
      </c>
      <c r="B8" s="4">
        <v>2</v>
      </c>
      <c r="C8" s="4">
        <v>2</v>
      </c>
      <c r="D8" s="4">
        <v>3</v>
      </c>
      <c r="E8" s="4">
        <v>4</v>
      </c>
      <c r="F8" s="4">
        <v>1</v>
      </c>
      <c r="G8" s="4">
        <v>1</v>
      </c>
      <c r="H8" s="6">
        <f t="shared" si="0"/>
        <v>4.3333333333333339</v>
      </c>
      <c r="J8" s="21">
        <v>7</v>
      </c>
      <c r="K8">
        <f t="shared" si="1"/>
        <v>7</v>
      </c>
      <c r="L8">
        <f t="shared" si="2"/>
        <v>8</v>
      </c>
      <c r="M8">
        <f t="shared" si="3"/>
        <v>-1</v>
      </c>
      <c r="N8">
        <f t="shared" si="4"/>
        <v>1</v>
      </c>
      <c r="P8">
        <f t="shared" si="5"/>
        <v>3</v>
      </c>
      <c r="Q8">
        <f t="shared" si="6"/>
        <v>4</v>
      </c>
      <c r="R8">
        <f t="shared" si="7"/>
        <v>16</v>
      </c>
      <c r="T8">
        <f t="shared" si="8"/>
        <v>4</v>
      </c>
      <c r="U8">
        <f t="shared" si="9"/>
        <v>3</v>
      </c>
      <c r="V8">
        <f t="shared" si="10"/>
        <v>9</v>
      </c>
      <c r="X8">
        <f t="shared" si="11"/>
        <v>7</v>
      </c>
      <c r="Y8">
        <f t="shared" si="12"/>
        <v>0</v>
      </c>
      <c r="Z8">
        <f t="shared" si="13"/>
        <v>0</v>
      </c>
      <c r="AB8">
        <f t="shared" si="14"/>
        <v>6</v>
      </c>
      <c r="AC8">
        <f t="shared" si="15"/>
        <v>1</v>
      </c>
      <c r="AD8">
        <f t="shared" si="16"/>
        <v>1</v>
      </c>
      <c r="AF8">
        <f t="shared" si="17"/>
        <v>5</v>
      </c>
      <c r="AG8">
        <f t="shared" si="18"/>
        <v>25</v>
      </c>
      <c r="AI8">
        <f t="shared" si="19"/>
        <v>4</v>
      </c>
      <c r="AJ8">
        <f t="shared" si="20"/>
        <v>16</v>
      </c>
      <c r="AL8">
        <f t="shared" si="21"/>
        <v>1</v>
      </c>
      <c r="AM8">
        <f t="shared" si="22"/>
        <v>1</v>
      </c>
      <c r="AO8">
        <f t="shared" si="23"/>
        <v>2</v>
      </c>
      <c r="AP8">
        <f t="shared" si="24"/>
        <v>4</v>
      </c>
      <c r="AR8">
        <f t="shared" si="25"/>
        <v>-1</v>
      </c>
      <c r="AS8">
        <f t="shared" si="26"/>
        <v>1</v>
      </c>
      <c r="AU8">
        <f t="shared" si="27"/>
        <v>-4</v>
      </c>
      <c r="AV8">
        <f t="shared" si="28"/>
        <v>16</v>
      </c>
      <c r="AX8">
        <f t="shared" si="29"/>
        <v>-3</v>
      </c>
      <c r="AY8">
        <f t="shared" si="30"/>
        <v>9</v>
      </c>
      <c r="BA8">
        <f t="shared" si="31"/>
        <v>-3</v>
      </c>
      <c r="BB8">
        <f t="shared" si="32"/>
        <v>9</v>
      </c>
      <c r="BD8">
        <f t="shared" si="33"/>
        <v>-2</v>
      </c>
      <c r="BE8">
        <f t="shared" si="34"/>
        <v>4</v>
      </c>
      <c r="BG8">
        <f t="shared" si="35"/>
        <v>1</v>
      </c>
      <c r="BH8">
        <f t="shared" si="36"/>
        <v>1</v>
      </c>
    </row>
    <row r="9" spans="1:60" ht="14.4" thickBot="1" x14ac:dyDescent="0.3">
      <c r="A9" s="3" t="s">
        <v>25</v>
      </c>
      <c r="B9" s="4">
        <v>2</v>
      </c>
      <c r="C9" s="4">
        <v>5</v>
      </c>
      <c r="D9" s="4">
        <v>1</v>
      </c>
      <c r="E9" s="4">
        <v>0</v>
      </c>
      <c r="F9" s="4">
        <v>0</v>
      </c>
      <c r="G9" s="4">
        <v>0</v>
      </c>
      <c r="H9" s="6">
        <f t="shared" si="0"/>
        <v>2.666666666666667</v>
      </c>
      <c r="J9" s="21">
        <v>8</v>
      </c>
      <c r="K9">
        <f t="shared" si="1"/>
        <v>7</v>
      </c>
      <c r="L9">
        <f t="shared" si="2"/>
        <v>5</v>
      </c>
      <c r="M9">
        <f t="shared" si="3"/>
        <v>2</v>
      </c>
      <c r="N9">
        <f t="shared" si="4"/>
        <v>4</v>
      </c>
      <c r="P9">
        <f t="shared" si="5"/>
        <v>7</v>
      </c>
      <c r="Q9">
        <f t="shared" si="6"/>
        <v>0</v>
      </c>
      <c r="R9">
        <f t="shared" si="7"/>
        <v>0</v>
      </c>
      <c r="T9">
        <f t="shared" si="8"/>
        <v>8</v>
      </c>
      <c r="U9">
        <f t="shared" si="9"/>
        <v>-1</v>
      </c>
      <c r="V9">
        <f t="shared" si="10"/>
        <v>1</v>
      </c>
      <c r="X9">
        <f t="shared" si="11"/>
        <v>8</v>
      </c>
      <c r="Y9">
        <f t="shared" si="12"/>
        <v>-1</v>
      </c>
      <c r="Z9">
        <f t="shared" si="13"/>
        <v>1</v>
      </c>
      <c r="AB9">
        <f t="shared" si="14"/>
        <v>9</v>
      </c>
      <c r="AC9">
        <f t="shared" si="15"/>
        <v>-2</v>
      </c>
      <c r="AD9">
        <f t="shared" si="16"/>
        <v>4</v>
      </c>
      <c r="AF9">
        <f t="shared" si="17"/>
        <v>-2</v>
      </c>
      <c r="AG9">
        <f t="shared" si="18"/>
        <v>4</v>
      </c>
      <c r="AI9">
        <f t="shared" si="19"/>
        <v>-3</v>
      </c>
      <c r="AJ9">
        <f t="shared" si="20"/>
        <v>9</v>
      </c>
      <c r="AL9">
        <f t="shared" si="21"/>
        <v>-3</v>
      </c>
      <c r="AM9">
        <f t="shared" si="22"/>
        <v>9</v>
      </c>
      <c r="AO9">
        <f t="shared" si="23"/>
        <v>-4</v>
      </c>
      <c r="AP9">
        <f t="shared" si="24"/>
        <v>16</v>
      </c>
      <c r="AR9">
        <f t="shared" si="25"/>
        <v>-1</v>
      </c>
      <c r="AS9">
        <f t="shared" si="26"/>
        <v>1</v>
      </c>
      <c r="AU9">
        <f t="shared" si="27"/>
        <v>-1</v>
      </c>
      <c r="AV9">
        <f t="shared" si="28"/>
        <v>1</v>
      </c>
      <c r="AX9">
        <f t="shared" si="29"/>
        <v>-2</v>
      </c>
      <c r="AY9">
        <f t="shared" si="30"/>
        <v>4</v>
      </c>
      <c r="BA9">
        <f t="shared" si="31"/>
        <v>0</v>
      </c>
      <c r="BB9">
        <f t="shared" si="32"/>
        <v>0</v>
      </c>
      <c r="BD9">
        <f t="shared" si="33"/>
        <v>-1</v>
      </c>
      <c r="BE9">
        <f t="shared" si="34"/>
        <v>1</v>
      </c>
      <c r="BG9">
        <f t="shared" si="35"/>
        <v>-1</v>
      </c>
      <c r="BH9">
        <f t="shared" si="36"/>
        <v>1</v>
      </c>
    </row>
    <row r="10" spans="1:60" ht="14.4" thickBot="1" x14ac:dyDescent="0.3">
      <c r="A10" s="3" t="s">
        <v>23</v>
      </c>
      <c r="B10" s="4">
        <v>1</v>
      </c>
      <c r="C10" s="4">
        <v>1</v>
      </c>
      <c r="D10" s="4">
        <v>1</v>
      </c>
      <c r="E10" s="4">
        <v>0</v>
      </c>
      <c r="F10" s="4">
        <v>0</v>
      </c>
      <c r="G10" s="4">
        <v>1</v>
      </c>
      <c r="H10" s="6">
        <f t="shared" si="0"/>
        <v>1.3333333333333335</v>
      </c>
      <c r="J10" s="21">
        <v>9</v>
      </c>
      <c r="K10">
        <f t="shared" si="1"/>
        <v>9</v>
      </c>
      <c r="L10">
        <f t="shared" si="2"/>
        <v>10</v>
      </c>
      <c r="M10">
        <f t="shared" si="3"/>
        <v>-1</v>
      </c>
      <c r="N10">
        <f t="shared" si="4"/>
        <v>1</v>
      </c>
      <c r="P10">
        <f t="shared" si="5"/>
        <v>7</v>
      </c>
      <c r="Q10">
        <f t="shared" si="6"/>
        <v>2</v>
      </c>
      <c r="R10">
        <f t="shared" si="7"/>
        <v>4</v>
      </c>
      <c r="T10">
        <f t="shared" si="8"/>
        <v>8</v>
      </c>
      <c r="U10">
        <f t="shared" si="9"/>
        <v>1</v>
      </c>
      <c r="V10">
        <f t="shared" si="10"/>
        <v>1</v>
      </c>
      <c r="X10">
        <f t="shared" si="11"/>
        <v>8</v>
      </c>
      <c r="Y10">
        <f t="shared" si="12"/>
        <v>1</v>
      </c>
      <c r="Z10">
        <f t="shared" si="13"/>
        <v>1</v>
      </c>
      <c r="AB10">
        <f t="shared" si="14"/>
        <v>6</v>
      </c>
      <c r="AC10">
        <f t="shared" si="15"/>
        <v>3</v>
      </c>
      <c r="AD10">
        <f t="shared" si="16"/>
        <v>9</v>
      </c>
      <c r="AF10">
        <f t="shared" si="17"/>
        <v>3</v>
      </c>
      <c r="AG10">
        <f t="shared" si="18"/>
        <v>9</v>
      </c>
      <c r="AI10">
        <f t="shared" si="19"/>
        <v>2</v>
      </c>
      <c r="AJ10">
        <f t="shared" si="20"/>
        <v>4</v>
      </c>
      <c r="AL10">
        <f t="shared" si="21"/>
        <v>2</v>
      </c>
      <c r="AM10">
        <f t="shared" si="22"/>
        <v>4</v>
      </c>
      <c r="AO10">
        <f t="shared" si="23"/>
        <v>4</v>
      </c>
      <c r="AP10">
        <f t="shared" si="24"/>
        <v>16</v>
      </c>
      <c r="AR10">
        <f t="shared" si="25"/>
        <v>-1</v>
      </c>
      <c r="AS10">
        <f t="shared" si="26"/>
        <v>1</v>
      </c>
      <c r="AU10">
        <f t="shared" si="27"/>
        <v>-1</v>
      </c>
      <c r="AV10">
        <f t="shared" si="28"/>
        <v>1</v>
      </c>
      <c r="AX10">
        <f t="shared" si="29"/>
        <v>1</v>
      </c>
      <c r="AY10">
        <f t="shared" si="30"/>
        <v>1</v>
      </c>
      <c r="BA10">
        <f t="shared" si="31"/>
        <v>0</v>
      </c>
      <c r="BB10">
        <f t="shared" si="32"/>
        <v>0</v>
      </c>
      <c r="BD10">
        <f t="shared" si="33"/>
        <v>2</v>
      </c>
      <c r="BE10">
        <f t="shared" si="34"/>
        <v>4</v>
      </c>
      <c r="BG10">
        <f t="shared" si="35"/>
        <v>2</v>
      </c>
      <c r="BH10">
        <f t="shared" si="36"/>
        <v>4</v>
      </c>
    </row>
    <row r="11" spans="1:60" ht="14.4" thickBot="1" x14ac:dyDescent="0.3">
      <c r="A11" s="3" t="s">
        <v>22</v>
      </c>
      <c r="B11" s="4">
        <v>1</v>
      </c>
      <c r="C11" s="4">
        <v>2</v>
      </c>
      <c r="D11" s="4">
        <v>0</v>
      </c>
      <c r="E11" s="4">
        <v>0</v>
      </c>
      <c r="F11" s="4">
        <v>0</v>
      </c>
      <c r="G11" s="4">
        <v>0</v>
      </c>
      <c r="H11" s="6">
        <f t="shared" si="0"/>
        <v>1</v>
      </c>
      <c r="J11" s="21">
        <v>10</v>
      </c>
      <c r="K11">
        <f t="shared" si="1"/>
        <v>9</v>
      </c>
      <c r="L11">
        <f t="shared" si="2"/>
        <v>8</v>
      </c>
      <c r="M11">
        <f t="shared" si="3"/>
        <v>1</v>
      </c>
      <c r="N11">
        <f t="shared" si="4"/>
        <v>1</v>
      </c>
      <c r="P11">
        <f t="shared" si="5"/>
        <v>12</v>
      </c>
      <c r="Q11">
        <f t="shared" si="6"/>
        <v>-3</v>
      </c>
      <c r="R11">
        <f t="shared" si="7"/>
        <v>9</v>
      </c>
      <c r="T11">
        <f t="shared" si="8"/>
        <v>8</v>
      </c>
      <c r="U11">
        <f t="shared" si="9"/>
        <v>1</v>
      </c>
      <c r="V11">
        <f t="shared" si="10"/>
        <v>1</v>
      </c>
      <c r="X11">
        <f t="shared" si="11"/>
        <v>8</v>
      </c>
      <c r="Y11">
        <f t="shared" si="12"/>
        <v>1</v>
      </c>
      <c r="Z11">
        <f t="shared" si="13"/>
        <v>1</v>
      </c>
      <c r="AB11">
        <f t="shared" si="14"/>
        <v>9</v>
      </c>
      <c r="AC11">
        <f t="shared" si="15"/>
        <v>0</v>
      </c>
      <c r="AD11">
        <f t="shared" si="16"/>
        <v>0</v>
      </c>
      <c r="AF11">
        <f t="shared" si="17"/>
        <v>-4</v>
      </c>
      <c r="AG11">
        <f t="shared" si="18"/>
        <v>16</v>
      </c>
      <c r="AI11">
        <f t="shared" si="19"/>
        <v>0</v>
      </c>
      <c r="AJ11">
        <f t="shared" si="20"/>
        <v>0</v>
      </c>
      <c r="AL11">
        <f t="shared" si="21"/>
        <v>0</v>
      </c>
      <c r="AM11">
        <f t="shared" si="22"/>
        <v>0</v>
      </c>
      <c r="AO11">
        <f t="shared" si="23"/>
        <v>-1</v>
      </c>
      <c r="AP11">
        <f t="shared" si="24"/>
        <v>1</v>
      </c>
      <c r="AR11">
        <f t="shared" si="25"/>
        <v>4</v>
      </c>
      <c r="AS11">
        <f t="shared" si="26"/>
        <v>16</v>
      </c>
      <c r="AU11">
        <f t="shared" si="27"/>
        <v>4</v>
      </c>
      <c r="AV11">
        <f t="shared" si="28"/>
        <v>16</v>
      </c>
      <c r="AX11">
        <f t="shared" si="29"/>
        <v>3</v>
      </c>
      <c r="AY11">
        <f t="shared" si="30"/>
        <v>9</v>
      </c>
      <c r="BA11">
        <f t="shared" si="31"/>
        <v>0</v>
      </c>
      <c r="BB11">
        <f t="shared" si="32"/>
        <v>0</v>
      </c>
      <c r="BD11">
        <f t="shared" si="33"/>
        <v>-1</v>
      </c>
      <c r="BE11">
        <f t="shared" si="34"/>
        <v>1</v>
      </c>
      <c r="BG11">
        <f t="shared" si="35"/>
        <v>-1</v>
      </c>
      <c r="BH11">
        <f t="shared" si="36"/>
        <v>1</v>
      </c>
    </row>
    <row r="12" spans="1:60" ht="14.4" thickBot="1" x14ac:dyDescent="0.3">
      <c r="A12" s="3" t="s">
        <v>499</v>
      </c>
      <c r="B12" s="4">
        <v>1</v>
      </c>
      <c r="C12" s="4">
        <v>0</v>
      </c>
      <c r="D12" s="4">
        <v>1</v>
      </c>
      <c r="E12" s="4">
        <v>0</v>
      </c>
      <c r="F12" s="4">
        <v>0</v>
      </c>
      <c r="G12" s="4">
        <v>0</v>
      </c>
      <c r="H12" s="6">
        <f t="shared" si="0"/>
        <v>0.66666666666666674</v>
      </c>
      <c r="J12" s="21">
        <v>11</v>
      </c>
      <c r="K12">
        <f t="shared" si="1"/>
        <v>9</v>
      </c>
      <c r="L12">
        <f t="shared" si="2"/>
        <v>11</v>
      </c>
      <c r="M12">
        <f t="shared" si="3"/>
        <v>-2</v>
      </c>
      <c r="N12">
        <f t="shared" si="4"/>
        <v>4</v>
      </c>
      <c r="P12">
        <f t="shared" si="5"/>
        <v>7</v>
      </c>
      <c r="Q12">
        <f t="shared" si="6"/>
        <v>2</v>
      </c>
      <c r="R12">
        <f t="shared" si="7"/>
        <v>4</v>
      </c>
      <c r="T12">
        <f t="shared" si="8"/>
        <v>8</v>
      </c>
      <c r="U12">
        <f t="shared" si="9"/>
        <v>1</v>
      </c>
      <c r="V12">
        <f t="shared" si="10"/>
        <v>1</v>
      </c>
      <c r="X12">
        <f t="shared" si="11"/>
        <v>8</v>
      </c>
      <c r="Y12">
        <f t="shared" si="12"/>
        <v>1</v>
      </c>
      <c r="Z12">
        <f t="shared" si="13"/>
        <v>1</v>
      </c>
      <c r="AB12">
        <f t="shared" si="14"/>
        <v>9</v>
      </c>
      <c r="AC12">
        <f t="shared" si="15"/>
        <v>0</v>
      </c>
      <c r="AD12">
        <f t="shared" si="16"/>
        <v>0</v>
      </c>
      <c r="AF12">
        <f t="shared" si="17"/>
        <v>4</v>
      </c>
      <c r="AG12">
        <f t="shared" si="18"/>
        <v>16</v>
      </c>
      <c r="AI12">
        <f t="shared" si="19"/>
        <v>3</v>
      </c>
      <c r="AJ12">
        <f t="shared" si="20"/>
        <v>9</v>
      </c>
      <c r="AL12">
        <f t="shared" si="21"/>
        <v>3</v>
      </c>
      <c r="AM12">
        <f t="shared" si="22"/>
        <v>9</v>
      </c>
      <c r="AO12">
        <f t="shared" si="23"/>
        <v>2</v>
      </c>
      <c r="AP12">
        <f t="shared" si="24"/>
        <v>4</v>
      </c>
      <c r="AR12">
        <f t="shared" si="25"/>
        <v>-1</v>
      </c>
      <c r="AS12">
        <f t="shared" si="26"/>
        <v>1</v>
      </c>
      <c r="AU12">
        <f t="shared" si="27"/>
        <v>-1</v>
      </c>
      <c r="AV12">
        <f t="shared" si="28"/>
        <v>1</v>
      </c>
      <c r="AX12">
        <f t="shared" si="29"/>
        <v>-2</v>
      </c>
      <c r="AY12">
        <f t="shared" si="30"/>
        <v>4</v>
      </c>
      <c r="BA12">
        <f t="shared" si="31"/>
        <v>0</v>
      </c>
      <c r="BB12">
        <f t="shared" si="32"/>
        <v>0</v>
      </c>
      <c r="BD12">
        <f t="shared" si="33"/>
        <v>-1</v>
      </c>
      <c r="BE12">
        <f t="shared" si="34"/>
        <v>1</v>
      </c>
      <c r="BG12">
        <f t="shared" si="35"/>
        <v>-1</v>
      </c>
      <c r="BH12">
        <f t="shared" si="36"/>
        <v>1</v>
      </c>
    </row>
    <row r="13" spans="1:60" ht="14.4" thickBot="1" x14ac:dyDescent="0.3">
      <c r="A13" s="3" t="s">
        <v>500</v>
      </c>
      <c r="B13" s="4">
        <v>0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6">
        <f t="shared" si="0"/>
        <v>0.66666666666666674</v>
      </c>
      <c r="J13" s="21">
        <v>12</v>
      </c>
      <c r="K13">
        <f t="shared" si="1"/>
        <v>12</v>
      </c>
      <c r="L13">
        <f t="shared" si="2"/>
        <v>11</v>
      </c>
      <c r="M13">
        <f t="shared" si="3"/>
        <v>1</v>
      </c>
      <c r="N13">
        <f t="shared" si="4"/>
        <v>1</v>
      </c>
      <c r="P13">
        <f t="shared" si="5"/>
        <v>7</v>
      </c>
      <c r="Q13">
        <f t="shared" si="6"/>
        <v>5</v>
      </c>
      <c r="R13">
        <f t="shared" si="7"/>
        <v>25</v>
      </c>
      <c r="T13">
        <f t="shared" si="8"/>
        <v>8</v>
      </c>
      <c r="U13">
        <f t="shared" si="9"/>
        <v>4</v>
      </c>
      <c r="V13">
        <f t="shared" si="10"/>
        <v>16</v>
      </c>
      <c r="X13">
        <f t="shared" si="11"/>
        <v>8</v>
      </c>
      <c r="Y13">
        <f t="shared" si="12"/>
        <v>4</v>
      </c>
      <c r="Z13">
        <f t="shared" si="13"/>
        <v>16</v>
      </c>
      <c r="AB13">
        <f t="shared" si="14"/>
        <v>6</v>
      </c>
      <c r="AC13">
        <f t="shared" si="15"/>
        <v>6</v>
      </c>
      <c r="AD13">
        <f t="shared" si="16"/>
        <v>36</v>
      </c>
      <c r="AF13">
        <f t="shared" si="17"/>
        <v>4</v>
      </c>
      <c r="AG13">
        <f t="shared" si="18"/>
        <v>16</v>
      </c>
      <c r="AI13">
        <f t="shared" si="19"/>
        <v>3</v>
      </c>
      <c r="AJ13">
        <f t="shared" si="20"/>
        <v>9</v>
      </c>
      <c r="AL13">
        <f t="shared" si="21"/>
        <v>3</v>
      </c>
      <c r="AM13">
        <f t="shared" si="22"/>
        <v>9</v>
      </c>
      <c r="AO13">
        <f t="shared" si="23"/>
        <v>5</v>
      </c>
      <c r="AP13">
        <f t="shared" si="24"/>
        <v>25</v>
      </c>
      <c r="AR13">
        <f t="shared" si="25"/>
        <v>-1</v>
      </c>
      <c r="AS13">
        <f t="shared" si="26"/>
        <v>1</v>
      </c>
      <c r="AU13">
        <f t="shared" si="27"/>
        <v>-1</v>
      </c>
      <c r="AV13">
        <f t="shared" si="28"/>
        <v>1</v>
      </c>
      <c r="AX13">
        <f t="shared" si="29"/>
        <v>1</v>
      </c>
      <c r="AY13">
        <f t="shared" si="30"/>
        <v>1</v>
      </c>
      <c r="BA13">
        <f t="shared" si="31"/>
        <v>0</v>
      </c>
      <c r="BB13">
        <f t="shared" si="32"/>
        <v>0</v>
      </c>
      <c r="BD13">
        <f t="shared" si="33"/>
        <v>2</v>
      </c>
      <c r="BE13">
        <f t="shared" si="34"/>
        <v>4</v>
      </c>
      <c r="BG13">
        <f t="shared" si="35"/>
        <v>2</v>
      </c>
      <c r="BH13">
        <f t="shared" si="36"/>
        <v>4</v>
      </c>
    </row>
    <row r="14" spans="1:60" ht="14.4" thickBot="1" x14ac:dyDescent="0.3">
      <c r="A14" s="3" t="s">
        <v>501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6">
        <f t="shared" si="0"/>
        <v>0.33333333333333337</v>
      </c>
      <c r="J14" s="21">
        <v>13</v>
      </c>
      <c r="K14">
        <f t="shared" si="1"/>
        <v>12</v>
      </c>
      <c r="L14">
        <f t="shared" si="2"/>
        <v>11</v>
      </c>
      <c r="M14">
        <f t="shared" si="3"/>
        <v>1</v>
      </c>
      <c r="N14">
        <f t="shared" si="4"/>
        <v>1</v>
      </c>
      <c r="P14">
        <f t="shared" si="5"/>
        <v>12</v>
      </c>
      <c r="Q14">
        <f t="shared" si="6"/>
        <v>0</v>
      </c>
      <c r="R14">
        <f t="shared" si="7"/>
        <v>0</v>
      </c>
      <c r="T14">
        <f t="shared" si="8"/>
        <v>6</v>
      </c>
      <c r="U14">
        <f t="shared" si="9"/>
        <v>6</v>
      </c>
      <c r="V14">
        <f t="shared" si="10"/>
        <v>36</v>
      </c>
      <c r="X14">
        <f t="shared" si="11"/>
        <v>8</v>
      </c>
      <c r="Y14">
        <f t="shared" si="12"/>
        <v>4</v>
      </c>
      <c r="Z14">
        <f t="shared" si="13"/>
        <v>16</v>
      </c>
      <c r="AB14">
        <f t="shared" si="14"/>
        <v>9</v>
      </c>
      <c r="AC14">
        <f t="shared" si="15"/>
        <v>3</v>
      </c>
      <c r="AD14">
        <f t="shared" si="16"/>
        <v>9</v>
      </c>
      <c r="AF14">
        <f t="shared" si="17"/>
        <v>-1</v>
      </c>
      <c r="AG14">
        <f t="shared" si="18"/>
        <v>1</v>
      </c>
      <c r="AI14">
        <f t="shared" si="19"/>
        <v>5</v>
      </c>
      <c r="AJ14">
        <f t="shared" si="20"/>
        <v>25</v>
      </c>
      <c r="AL14">
        <f t="shared" si="21"/>
        <v>3</v>
      </c>
      <c r="AM14">
        <f t="shared" si="22"/>
        <v>9</v>
      </c>
      <c r="AO14">
        <f t="shared" si="23"/>
        <v>2</v>
      </c>
      <c r="AP14">
        <f t="shared" si="24"/>
        <v>4</v>
      </c>
      <c r="AR14">
        <f t="shared" si="25"/>
        <v>6</v>
      </c>
      <c r="AS14">
        <f t="shared" si="26"/>
        <v>36</v>
      </c>
      <c r="AU14">
        <f t="shared" si="27"/>
        <v>4</v>
      </c>
      <c r="AV14">
        <f t="shared" si="28"/>
        <v>16</v>
      </c>
      <c r="AX14">
        <f t="shared" si="29"/>
        <v>3</v>
      </c>
      <c r="AY14">
        <f t="shared" si="30"/>
        <v>9</v>
      </c>
      <c r="BA14">
        <f t="shared" si="31"/>
        <v>-2</v>
      </c>
      <c r="BB14">
        <f t="shared" si="32"/>
        <v>4</v>
      </c>
      <c r="BD14">
        <f t="shared" si="33"/>
        <v>-3</v>
      </c>
      <c r="BE14">
        <f t="shared" si="34"/>
        <v>9</v>
      </c>
      <c r="BG14">
        <f t="shared" si="35"/>
        <v>-1</v>
      </c>
      <c r="BH14">
        <f t="shared" si="36"/>
        <v>1</v>
      </c>
    </row>
    <row r="15" spans="1:60" x14ac:dyDescent="0.25">
      <c r="M15" t="s">
        <v>564</v>
      </c>
      <c r="N15">
        <f>SUM(N2:N14)</f>
        <v>27</v>
      </c>
      <c r="R15">
        <f>SUM(R2:R14)</f>
        <v>69</v>
      </c>
      <c r="V15">
        <f>SUM(V2:V14)</f>
        <v>86</v>
      </c>
      <c r="Z15">
        <f>SUM(Z2:Z14)</f>
        <v>36</v>
      </c>
      <c r="AD15">
        <f>SUM(AD2:AD14)</f>
        <v>69</v>
      </c>
      <c r="AG15">
        <f>SUM(AG2:AG14)</f>
        <v>88</v>
      </c>
      <c r="AJ15">
        <f>SUM(AJ2:AJ14)</f>
        <v>83</v>
      </c>
      <c r="AM15">
        <f>SUM(AM2:AM14)</f>
        <v>55</v>
      </c>
      <c r="AP15">
        <f>SUM(AP2:AP14)</f>
        <v>100</v>
      </c>
      <c r="AS15">
        <f>SUM(AS2:AS14)</f>
        <v>67</v>
      </c>
      <c r="AV15">
        <f>SUM(AV2:AV14)</f>
        <v>63</v>
      </c>
      <c r="AY15">
        <f>SUM(AY2:AY14)</f>
        <v>58</v>
      </c>
      <c r="BB15">
        <f>SUM(BB2:BB14)</f>
        <v>34</v>
      </c>
      <c r="BE15">
        <f t="shared" ref="BE15" si="37">SUM(BE2:BE14)</f>
        <v>57</v>
      </c>
      <c r="BH15">
        <f t="shared" ref="BH15" si="38">SUM(BH2:BH14)</f>
        <v>23</v>
      </c>
    </row>
    <row r="17" spans="1:60" x14ac:dyDescent="0.25">
      <c r="A17" s="21">
        <v>1</v>
      </c>
      <c r="B17">
        <f>RANK(B2,$B$2:$G$2,0)</f>
        <v>6</v>
      </c>
      <c r="C17">
        <f t="shared" ref="C17:G17" si="39">RANK(C2,$B$2:$G$2,0)</f>
        <v>3</v>
      </c>
      <c r="D17">
        <f t="shared" si="39"/>
        <v>1</v>
      </c>
      <c r="E17">
        <f t="shared" si="39"/>
        <v>5</v>
      </c>
      <c r="F17">
        <f t="shared" si="39"/>
        <v>4</v>
      </c>
      <c r="G17">
        <f t="shared" si="39"/>
        <v>2</v>
      </c>
    </row>
    <row r="18" spans="1:60" ht="14.4" x14ac:dyDescent="0.3">
      <c r="A18" s="21">
        <v>2</v>
      </c>
      <c r="B18">
        <f>RANK(B3,$B$3:$G$3,0)</f>
        <v>4</v>
      </c>
      <c r="C18">
        <f t="shared" ref="C18:G18" si="40">RANK(C3,$B$3:$G$3,0)</f>
        <v>1</v>
      </c>
      <c r="D18">
        <f t="shared" si="40"/>
        <v>6</v>
      </c>
      <c r="E18">
        <f t="shared" si="40"/>
        <v>5</v>
      </c>
      <c r="F18">
        <f t="shared" si="40"/>
        <v>3</v>
      </c>
      <c r="G18">
        <f t="shared" si="40"/>
        <v>2</v>
      </c>
      <c r="M18" t="s">
        <v>582</v>
      </c>
      <c r="N18">
        <f>6*N15</f>
        <v>162</v>
      </c>
      <c r="R18">
        <f>6*R15</f>
        <v>414</v>
      </c>
      <c r="V18">
        <f>6*V15</f>
        <v>516</v>
      </c>
      <c r="Z18">
        <f>6*Z15</f>
        <v>216</v>
      </c>
      <c r="AD18">
        <f>6*AD15</f>
        <v>414</v>
      </c>
      <c r="AG18">
        <f>6*AG15</f>
        <v>528</v>
      </c>
      <c r="AJ18">
        <f>6*AJ15</f>
        <v>498</v>
      </c>
      <c r="AM18">
        <f>6*AM15</f>
        <v>330</v>
      </c>
      <c r="AP18">
        <f>6*AP15</f>
        <v>600</v>
      </c>
      <c r="AS18">
        <f>6*AS15</f>
        <v>402</v>
      </c>
      <c r="AV18">
        <f t="shared" ref="AV18:BH18" si="41">6*AV15</f>
        <v>378</v>
      </c>
      <c r="AY18">
        <f t="shared" si="41"/>
        <v>348</v>
      </c>
      <c r="BB18">
        <f t="shared" si="41"/>
        <v>204</v>
      </c>
      <c r="BE18">
        <f t="shared" si="41"/>
        <v>342</v>
      </c>
      <c r="BH18">
        <f t="shared" si="41"/>
        <v>138</v>
      </c>
    </row>
    <row r="19" spans="1:60" x14ac:dyDescent="0.25">
      <c r="A19" s="21">
        <v>3</v>
      </c>
      <c r="B19">
        <f>RANK(B4,$B$4:$G$4,0)</f>
        <v>1</v>
      </c>
      <c r="C19">
        <f t="shared" ref="C19:G19" si="42">RANK(C4,$B$4:$G$4,0)</f>
        <v>1</v>
      </c>
      <c r="D19">
        <f t="shared" si="42"/>
        <v>6</v>
      </c>
      <c r="E19">
        <f t="shared" si="42"/>
        <v>3</v>
      </c>
      <c r="F19">
        <f t="shared" si="42"/>
        <v>5</v>
      </c>
      <c r="G19">
        <f t="shared" si="42"/>
        <v>4</v>
      </c>
      <c r="M19" t="s">
        <v>559</v>
      </c>
      <c r="N19">
        <f>13*((13^2) - 1)</f>
        <v>2184</v>
      </c>
      <c r="R19">
        <f>N19</f>
        <v>2184</v>
      </c>
      <c r="V19">
        <f>R19</f>
        <v>2184</v>
      </c>
      <c r="Z19">
        <v>2184</v>
      </c>
      <c r="AD19">
        <v>2184</v>
      </c>
      <c r="AG19">
        <v>2184</v>
      </c>
      <c r="AJ19">
        <v>2184</v>
      </c>
      <c r="AM19">
        <v>2184</v>
      </c>
      <c r="AP19">
        <v>2184</v>
      </c>
      <c r="AS19">
        <v>2184</v>
      </c>
      <c r="AV19">
        <v>2184</v>
      </c>
      <c r="AY19">
        <v>2184</v>
      </c>
      <c r="BB19">
        <v>2184</v>
      </c>
      <c r="BE19">
        <v>2184</v>
      </c>
      <c r="BH19">
        <v>2184</v>
      </c>
    </row>
    <row r="20" spans="1:60" x14ac:dyDescent="0.25">
      <c r="A20" s="21">
        <v>4</v>
      </c>
      <c r="M20" t="s">
        <v>558</v>
      </c>
      <c r="N20" s="17">
        <f>(1-(N18/N19))</f>
        <v>0.92582417582417587</v>
      </c>
      <c r="Q20" t="s">
        <v>558</v>
      </c>
      <c r="R20" s="17">
        <f>(1-(R18/R19))</f>
        <v>0.81043956043956045</v>
      </c>
      <c r="S20" s="17"/>
      <c r="T20" s="17"/>
      <c r="U20" s="17" t="s">
        <v>558</v>
      </c>
      <c r="V20" s="17">
        <f t="shared" ref="V20" si="43">(1-(V18/V19))</f>
        <v>0.76373626373626369</v>
      </c>
      <c r="W20" s="17"/>
      <c r="X20" s="17"/>
      <c r="Y20" s="17" t="s">
        <v>558</v>
      </c>
      <c r="Z20" s="17">
        <f t="shared" ref="Z20:BH20" si="44">(1-(Z18/Z19))</f>
        <v>0.90109890109890112</v>
      </c>
      <c r="AA20" s="17"/>
      <c r="AB20" s="17"/>
      <c r="AC20" s="17"/>
      <c r="AD20" s="17">
        <f t="shared" si="44"/>
        <v>0.81043956043956045</v>
      </c>
      <c r="AE20" s="17"/>
      <c r="AF20" s="17"/>
      <c r="AG20" s="17">
        <f t="shared" si="44"/>
        <v>0.75824175824175821</v>
      </c>
      <c r="AH20" s="17"/>
      <c r="AI20" s="17"/>
      <c r="AJ20" s="17">
        <f t="shared" si="44"/>
        <v>0.77197802197802201</v>
      </c>
      <c r="AK20" s="17"/>
      <c r="AL20" s="17"/>
      <c r="AM20" s="17">
        <f t="shared" si="44"/>
        <v>0.84890109890109888</v>
      </c>
      <c r="AN20" s="17"/>
      <c r="AO20" s="17"/>
      <c r="AP20" s="17">
        <f t="shared" si="44"/>
        <v>0.72527472527472525</v>
      </c>
      <c r="AQ20" s="17"/>
      <c r="AR20" s="17"/>
      <c r="AS20" s="17">
        <f t="shared" si="44"/>
        <v>0.81593406593406592</v>
      </c>
      <c r="AT20" s="17"/>
      <c r="AU20" s="17"/>
      <c r="AV20" s="17">
        <f t="shared" si="44"/>
        <v>0.82692307692307687</v>
      </c>
      <c r="AW20" s="17"/>
      <c r="AX20" s="17"/>
      <c r="AY20" s="17">
        <f t="shared" si="44"/>
        <v>0.84065934065934067</v>
      </c>
      <c r="AZ20" s="17"/>
      <c r="BA20" s="17"/>
      <c r="BB20" s="17">
        <f t="shared" si="44"/>
        <v>0.90659340659340659</v>
      </c>
      <c r="BC20" s="17"/>
      <c r="BD20" s="17"/>
      <c r="BE20" s="17">
        <f t="shared" si="44"/>
        <v>0.84340659340659341</v>
      </c>
      <c r="BF20" s="17"/>
      <c r="BG20" s="17"/>
      <c r="BH20" s="17">
        <f t="shared" si="44"/>
        <v>0.93681318681318682</v>
      </c>
    </row>
    <row r="21" spans="1:60" x14ac:dyDescent="0.25">
      <c r="A21" s="21">
        <v>5</v>
      </c>
    </row>
    <row r="22" spans="1:60" x14ac:dyDescent="0.25">
      <c r="A22" s="21">
        <v>6</v>
      </c>
    </row>
    <row r="23" spans="1:60" x14ac:dyDescent="0.25">
      <c r="A23" s="21">
        <v>7</v>
      </c>
    </row>
    <row r="24" spans="1:60" x14ac:dyDescent="0.25">
      <c r="A24" s="21">
        <v>8</v>
      </c>
    </row>
    <row r="25" spans="1:60" x14ac:dyDescent="0.25">
      <c r="A25" s="21">
        <v>9</v>
      </c>
    </row>
    <row r="26" spans="1:60" x14ac:dyDescent="0.25">
      <c r="A26" s="21">
        <v>10</v>
      </c>
    </row>
    <row r="27" spans="1:60" x14ac:dyDescent="0.25">
      <c r="A27" s="21">
        <v>11</v>
      </c>
    </row>
    <row r="28" spans="1:60" ht="14.4" x14ac:dyDescent="0.3">
      <c r="A28" s="21">
        <v>12</v>
      </c>
      <c r="I28" t="s">
        <v>582</v>
      </c>
    </row>
    <row r="29" spans="1:60" x14ac:dyDescent="0.25">
      <c r="A29" s="21">
        <v>13</v>
      </c>
      <c r="I29" t="s">
        <v>559</v>
      </c>
    </row>
    <row r="30" spans="1:60" x14ac:dyDescent="0.25">
      <c r="I30" t="s">
        <v>558</v>
      </c>
    </row>
    <row r="31" spans="1:60" x14ac:dyDescent="0.25">
      <c r="B31">
        <f>(B17-B18)^2</f>
        <v>4</v>
      </c>
      <c r="C31">
        <f t="shared" ref="C31:G31" si="45">(C17-C18)^2</f>
        <v>4</v>
      </c>
      <c r="D31">
        <f t="shared" si="45"/>
        <v>25</v>
      </c>
      <c r="E31">
        <f t="shared" si="45"/>
        <v>0</v>
      </c>
      <c r="F31">
        <f t="shared" si="45"/>
        <v>1</v>
      </c>
      <c r="G31">
        <f t="shared" si="45"/>
        <v>0</v>
      </c>
      <c r="I31">
        <f>6*SUM(B31:G31)</f>
        <v>204</v>
      </c>
    </row>
    <row r="32" spans="1:60" x14ac:dyDescent="0.25">
      <c r="I32">
        <f>6*((6^2) - 1)</f>
        <v>210</v>
      </c>
    </row>
    <row r="33" spans="2:9" x14ac:dyDescent="0.25">
      <c r="I33" s="17">
        <f t="shared" ref="I33" si="46">(1-(I31/I32))</f>
        <v>2.8571428571428581E-2</v>
      </c>
    </row>
    <row r="35" spans="2:9" x14ac:dyDescent="0.25">
      <c r="B35">
        <f>(B17-B19)^2</f>
        <v>25</v>
      </c>
      <c r="C35">
        <f t="shared" ref="C35:G35" si="47">(C17-C19)^2</f>
        <v>4</v>
      </c>
      <c r="D35">
        <f t="shared" si="47"/>
        <v>25</v>
      </c>
      <c r="E35">
        <f t="shared" si="47"/>
        <v>4</v>
      </c>
      <c r="F35">
        <f t="shared" si="47"/>
        <v>1</v>
      </c>
      <c r="G35">
        <f t="shared" si="47"/>
        <v>4</v>
      </c>
      <c r="I35">
        <f>6*SUM(B35:G35)</f>
        <v>378</v>
      </c>
    </row>
    <row r="36" spans="2:9" x14ac:dyDescent="0.25">
      <c r="I36">
        <f>6*((6^2) - 1)</f>
        <v>210</v>
      </c>
    </row>
    <row r="37" spans="2:9" x14ac:dyDescent="0.25">
      <c r="I37" s="17">
        <f t="shared" ref="I37" si="48">(1-(I35/I36))</f>
        <v>-0.8</v>
      </c>
    </row>
  </sheetData>
  <sortState xmlns:xlrd2="http://schemas.microsoft.com/office/spreadsheetml/2017/richdata2" ref="A2:H14">
    <sortCondition descending="1" ref="H2:H14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B7C6-0F79-4E42-88EB-61A4D3947207}">
  <dimension ref="A1:AE12"/>
  <sheetViews>
    <sheetView topLeftCell="K1" workbookViewId="0">
      <selection activeCell="Q9" sqref="Q9:Q11"/>
    </sheetView>
  </sheetViews>
  <sheetFormatPr defaultRowHeight="13.8" x14ac:dyDescent="0.25"/>
  <cols>
    <col min="1" max="1" width="16.6992187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5</v>
      </c>
      <c r="G1" s="14" t="s">
        <v>6</v>
      </c>
      <c r="H1" s="14" t="s">
        <v>30</v>
      </c>
      <c r="I1" s="43" t="s">
        <v>557</v>
      </c>
      <c r="J1" s="14" t="s">
        <v>616</v>
      </c>
      <c r="K1" s="14" t="s">
        <v>617</v>
      </c>
      <c r="L1" s="14" t="s">
        <v>603</v>
      </c>
      <c r="M1" s="14" t="s">
        <v>589</v>
      </c>
      <c r="N1" s="14" t="s">
        <v>618</v>
      </c>
      <c r="O1" s="14" t="s">
        <v>619</v>
      </c>
      <c r="P1" s="43" t="s">
        <v>621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195</v>
      </c>
      <c r="B2" s="14">
        <v>11</v>
      </c>
      <c r="C2" s="14">
        <v>19</v>
      </c>
      <c r="D2" s="14">
        <v>7</v>
      </c>
      <c r="E2" s="14">
        <v>9</v>
      </c>
      <c r="F2" s="14">
        <v>6</v>
      </c>
      <c r="G2" s="14">
        <v>6</v>
      </c>
      <c r="H2" s="15">
        <f>(SUM(B2:G2)/300)*100</f>
        <v>19.333333333333332</v>
      </c>
      <c r="I2" s="43">
        <v>1</v>
      </c>
      <c r="J2">
        <f>RANK(B2,$B$2:$B$7,0)</f>
        <v>1</v>
      </c>
      <c r="K2">
        <f>RANK(C2,$C$2:$C$7,0)</f>
        <v>1</v>
      </c>
      <c r="L2">
        <f>RANK(D2,$D$2:$D$7,0)</f>
        <v>1</v>
      </c>
      <c r="M2">
        <f>RANK(E2,$E$2:$E$7,0)</f>
        <v>1</v>
      </c>
      <c r="N2">
        <f>RANK(F2,$F$2:$F$7,0)</f>
        <v>1</v>
      </c>
      <c r="O2">
        <f>RANK(G2,$G$2:$G$7,0)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197</v>
      </c>
      <c r="B3" s="14">
        <v>0</v>
      </c>
      <c r="C3" s="14">
        <v>4</v>
      </c>
      <c r="D3" s="14">
        <v>0</v>
      </c>
      <c r="E3" s="14">
        <v>0</v>
      </c>
      <c r="F3" s="14">
        <v>0</v>
      </c>
      <c r="G3" s="14">
        <v>0</v>
      </c>
      <c r="H3" s="15">
        <f t="shared" ref="H3:H7" si="0">(SUM(B3:G3)/300)*100</f>
        <v>1.3333333333333335</v>
      </c>
      <c r="I3" s="43">
        <v>2</v>
      </c>
      <c r="J3">
        <f t="shared" ref="J3:J7" si="1">RANK(B3,$B$2:$B$7,0)</f>
        <v>4</v>
      </c>
      <c r="K3">
        <f t="shared" ref="K3:K7" si="2">RANK(C3,$C$2:$C$7,0)</f>
        <v>2</v>
      </c>
      <c r="L3">
        <f t="shared" ref="L3:L7" si="3">RANK(D3,$D$2:$D$7,0)</f>
        <v>2</v>
      </c>
      <c r="M3">
        <f t="shared" ref="M3:M7" si="4">RANK(E3,$E$2:$E$7,0)</f>
        <v>3</v>
      </c>
      <c r="N3">
        <f t="shared" ref="N3:N7" si="5">RANK(F3,$F$2:$F$7,0)</f>
        <v>4</v>
      </c>
      <c r="O3">
        <f t="shared" ref="O3:O7" si="6">RANK(G3,$G$2:$G$7,0)</f>
        <v>2</v>
      </c>
      <c r="Q3">
        <f t="shared" ref="Q3:Q7" si="7">(J3-K3)^2</f>
        <v>4</v>
      </c>
      <c r="R3">
        <f t="shared" ref="R3:R7" si="8">(J3-L3)^2</f>
        <v>4</v>
      </c>
      <c r="S3">
        <f t="shared" ref="S3:S7" si="9">(J3-M3)^2</f>
        <v>1</v>
      </c>
      <c r="T3">
        <f t="shared" ref="T3:T7" si="10">(J3-N3)^2</f>
        <v>0</v>
      </c>
      <c r="U3">
        <f t="shared" ref="U3:U7" si="11">(J3-O3)^2</f>
        <v>4</v>
      </c>
      <c r="V3">
        <f t="shared" ref="V3:V7" si="12">(K3-L3)^2</f>
        <v>0</v>
      </c>
      <c r="W3">
        <f t="shared" ref="W3:W7" si="13">(K3-M3)^2</f>
        <v>1</v>
      </c>
      <c r="X3">
        <f t="shared" ref="X3:X7" si="14">(K3-N3)^2</f>
        <v>4</v>
      </c>
      <c r="Y3">
        <f t="shared" ref="Y3:Y7" si="15">(K3-O3)^2</f>
        <v>0</v>
      </c>
      <c r="Z3">
        <f t="shared" ref="Z3:Z7" si="16">(L3-M3)^2</f>
        <v>1</v>
      </c>
      <c r="AA3">
        <f t="shared" ref="AA3:AA7" si="17">(L3-N3)^2</f>
        <v>4</v>
      </c>
      <c r="AB3">
        <f t="shared" ref="AB3:AB7" si="18">(L3-O3)^2</f>
        <v>0</v>
      </c>
      <c r="AC3">
        <f t="shared" ref="AC3:AC7" si="19">(M3-N3)^2</f>
        <v>1</v>
      </c>
      <c r="AD3">
        <f t="shared" ref="AD3:AD7" si="20">(M3-O3)^2</f>
        <v>1</v>
      </c>
      <c r="AE3">
        <f t="shared" ref="AE3:AE7" si="21">(N3-O3)^2</f>
        <v>4</v>
      </c>
    </row>
    <row r="4" spans="1:31" x14ac:dyDescent="0.25">
      <c r="A4" s="14" t="s">
        <v>196</v>
      </c>
      <c r="B4" s="14">
        <v>0</v>
      </c>
      <c r="C4" s="14">
        <v>0</v>
      </c>
      <c r="D4" s="14">
        <v>0</v>
      </c>
      <c r="E4" s="14">
        <v>3</v>
      </c>
      <c r="F4" s="14">
        <v>0</v>
      </c>
      <c r="G4" s="14">
        <v>0</v>
      </c>
      <c r="H4" s="15">
        <f t="shared" si="0"/>
        <v>1</v>
      </c>
      <c r="I4" s="43">
        <v>3</v>
      </c>
      <c r="J4">
        <f t="shared" si="1"/>
        <v>4</v>
      </c>
      <c r="K4">
        <f t="shared" si="2"/>
        <v>4</v>
      </c>
      <c r="L4">
        <f t="shared" si="3"/>
        <v>2</v>
      </c>
      <c r="M4">
        <f t="shared" si="4"/>
        <v>2</v>
      </c>
      <c r="N4">
        <f t="shared" si="5"/>
        <v>4</v>
      </c>
      <c r="O4">
        <f t="shared" si="6"/>
        <v>2</v>
      </c>
      <c r="Q4">
        <f t="shared" si="7"/>
        <v>0</v>
      </c>
      <c r="R4">
        <f t="shared" si="8"/>
        <v>4</v>
      </c>
      <c r="S4">
        <f t="shared" si="9"/>
        <v>4</v>
      </c>
      <c r="T4">
        <f t="shared" si="10"/>
        <v>0</v>
      </c>
      <c r="U4">
        <f t="shared" si="11"/>
        <v>4</v>
      </c>
      <c r="V4">
        <f t="shared" si="12"/>
        <v>4</v>
      </c>
      <c r="W4">
        <f t="shared" si="13"/>
        <v>4</v>
      </c>
      <c r="X4">
        <f t="shared" si="14"/>
        <v>0</v>
      </c>
      <c r="Y4">
        <f t="shared" si="15"/>
        <v>4</v>
      </c>
      <c r="Z4">
        <f t="shared" si="16"/>
        <v>0</v>
      </c>
      <c r="AA4">
        <f t="shared" si="17"/>
        <v>4</v>
      </c>
      <c r="AB4">
        <f t="shared" si="18"/>
        <v>0</v>
      </c>
      <c r="AC4">
        <f t="shared" si="19"/>
        <v>4</v>
      </c>
      <c r="AD4">
        <f t="shared" si="20"/>
        <v>0</v>
      </c>
      <c r="AE4">
        <f t="shared" si="21"/>
        <v>4</v>
      </c>
    </row>
    <row r="5" spans="1:31" x14ac:dyDescent="0.25">
      <c r="A5" s="14" t="s">
        <v>198</v>
      </c>
      <c r="B5" s="14">
        <v>0</v>
      </c>
      <c r="C5" s="14">
        <v>1</v>
      </c>
      <c r="D5" s="14">
        <v>0</v>
      </c>
      <c r="E5" s="14">
        <v>0</v>
      </c>
      <c r="F5" s="14">
        <v>1</v>
      </c>
      <c r="G5" s="14">
        <v>0</v>
      </c>
      <c r="H5" s="15">
        <f t="shared" si="0"/>
        <v>0.66666666666666674</v>
      </c>
      <c r="I5" s="43">
        <v>4</v>
      </c>
      <c r="J5">
        <f t="shared" si="1"/>
        <v>4</v>
      </c>
      <c r="K5">
        <f t="shared" si="2"/>
        <v>3</v>
      </c>
      <c r="L5">
        <f t="shared" si="3"/>
        <v>2</v>
      </c>
      <c r="M5">
        <f t="shared" si="4"/>
        <v>3</v>
      </c>
      <c r="N5">
        <f t="shared" si="5"/>
        <v>2</v>
      </c>
      <c r="O5">
        <f t="shared" si="6"/>
        <v>2</v>
      </c>
      <c r="Q5">
        <f t="shared" si="7"/>
        <v>1</v>
      </c>
      <c r="R5">
        <f t="shared" si="8"/>
        <v>4</v>
      </c>
      <c r="S5">
        <f t="shared" si="9"/>
        <v>1</v>
      </c>
      <c r="T5">
        <f t="shared" si="10"/>
        <v>4</v>
      </c>
      <c r="U5">
        <f t="shared" si="11"/>
        <v>4</v>
      </c>
      <c r="V5">
        <f t="shared" si="12"/>
        <v>1</v>
      </c>
      <c r="W5">
        <f t="shared" si="13"/>
        <v>0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  <c r="AB5">
        <f t="shared" si="18"/>
        <v>0</v>
      </c>
      <c r="AC5">
        <f t="shared" si="19"/>
        <v>1</v>
      </c>
      <c r="AD5">
        <f t="shared" si="20"/>
        <v>1</v>
      </c>
      <c r="AE5">
        <f t="shared" si="21"/>
        <v>0</v>
      </c>
    </row>
    <row r="6" spans="1:31" x14ac:dyDescent="0.25">
      <c r="A6" s="14" t="s">
        <v>199</v>
      </c>
      <c r="B6" s="14">
        <v>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5">
        <f t="shared" si="0"/>
        <v>0.66666666666666674</v>
      </c>
      <c r="I6" s="43">
        <v>5</v>
      </c>
      <c r="J6">
        <f t="shared" si="1"/>
        <v>2</v>
      </c>
      <c r="K6">
        <f t="shared" si="2"/>
        <v>4</v>
      </c>
      <c r="L6">
        <f t="shared" si="3"/>
        <v>2</v>
      </c>
      <c r="M6">
        <f t="shared" si="4"/>
        <v>3</v>
      </c>
      <c r="N6">
        <f t="shared" si="5"/>
        <v>4</v>
      </c>
      <c r="O6">
        <f t="shared" si="6"/>
        <v>2</v>
      </c>
      <c r="Q6">
        <f t="shared" si="7"/>
        <v>4</v>
      </c>
      <c r="R6">
        <f t="shared" si="8"/>
        <v>0</v>
      </c>
      <c r="S6">
        <f t="shared" si="9"/>
        <v>1</v>
      </c>
      <c r="T6">
        <f t="shared" si="10"/>
        <v>4</v>
      </c>
      <c r="U6">
        <f t="shared" si="11"/>
        <v>0</v>
      </c>
      <c r="V6">
        <f t="shared" si="12"/>
        <v>4</v>
      </c>
      <c r="W6">
        <f t="shared" si="13"/>
        <v>1</v>
      </c>
      <c r="X6">
        <f t="shared" si="14"/>
        <v>0</v>
      </c>
      <c r="Y6">
        <f t="shared" si="15"/>
        <v>4</v>
      </c>
      <c r="Z6">
        <f t="shared" si="16"/>
        <v>1</v>
      </c>
      <c r="AA6">
        <f t="shared" si="17"/>
        <v>4</v>
      </c>
      <c r="AB6">
        <f t="shared" si="18"/>
        <v>0</v>
      </c>
      <c r="AC6">
        <f t="shared" si="19"/>
        <v>1</v>
      </c>
      <c r="AD6">
        <f t="shared" si="20"/>
        <v>1</v>
      </c>
      <c r="AE6">
        <f t="shared" si="21"/>
        <v>4</v>
      </c>
    </row>
    <row r="7" spans="1:31" x14ac:dyDescent="0.25">
      <c r="A7" s="14" t="s">
        <v>203</v>
      </c>
      <c r="B7" s="14">
        <v>1</v>
      </c>
      <c r="C7" s="14">
        <v>0</v>
      </c>
      <c r="D7" s="14">
        <v>0</v>
      </c>
      <c r="E7" s="14">
        <v>0</v>
      </c>
      <c r="F7" s="14">
        <v>1</v>
      </c>
      <c r="G7" s="14">
        <v>0</v>
      </c>
      <c r="H7" s="15">
        <f t="shared" si="0"/>
        <v>0.66666666666666674</v>
      </c>
      <c r="I7" s="43">
        <v>6</v>
      </c>
      <c r="J7">
        <f t="shared" si="1"/>
        <v>3</v>
      </c>
      <c r="K7">
        <f t="shared" si="2"/>
        <v>4</v>
      </c>
      <c r="L7">
        <f t="shared" si="3"/>
        <v>2</v>
      </c>
      <c r="M7">
        <f t="shared" si="4"/>
        <v>3</v>
      </c>
      <c r="N7">
        <f t="shared" si="5"/>
        <v>2</v>
      </c>
      <c r="O7">
        <f t="shared" si="6"/>
        <v>2</v>
      </c>
      <c r="Q7">
        <f t="shared" si="7"/>
        <v>1</v>
      </c>
      <c r="R7">
        <f t="shared" si="8"/>
        <v>1</v>
      </c>
      <c r="S7">
        <f t="shared" si="9"/>
        <v>0</v>
      </c>
      <c r="T7">
        <f t="shared" si="10"/>
        <v>1</v>
      </c>
      <c r="U7">
        <f t="shared" si="11"/>
        <v>1</v>
      </c>
      <c r="V7">
        <f t="shared" si="12"/>
        <v>4</v>
      </c>
      <c r="W7">
        <f t="shared" si="13"/>
        <v>1</v>
      </c>
      <c r="X7">
        <f t="shared" si="14"/>
        <v>4</v>
      </c>
      <c r="Y7">
        <f t="shared" si="15"/>
        <v>4</v>
      </c>
      <c r="Z7">
        <f t="shared" si="16"/>
        <v>1</v>
      </c>
      <c r="AA7">
        <f t="shared" si="17"/>
        <v>0</v>
      </c>
      <c r="AB7">
        <f t="shared" si="18"/>
        <v>0</v>
      </c>
      <c r="AC7">
        <f t="shared" si="19"/>
        <v>1</v>
      </c>
      <c r="AD7">
        <f t="shared" si="20"/>
        <v>1</v>
      </c>
      <c r="AE7">
        <f t="shared" si="21"/>
        <v>0</v>
      </c>
    </row>
    <row r="8" spans="1:31" x14ac:dyDescent="0.25">
      <c r="A8" s="41"/>
      <c r="B8" s="41"/>
      <c r="C8" s="41"/>
      <c r="D8" s="41"/>
      <c r="E8" s="41"/>
      <c r="F8" s="41"/>
      <c r="G8" s="41"/>
      <c r="H8" s="42"/>
    </row>
    <row r="9" spans="1:31" ht="14.4" x14ac:dyDescent="0.3">
      <c r="A9" s="14" t="s">
        <v>200</v>
      </c>
      <c r="B9" s="14">
        <v>1</v>
      </c>
      <c r="C9" s="14"/>
      <c r="D9" s="14"/>
      <c r="E9" s="14"/>
      <c r="F9" s="14"/>
      <c r="G9" s="14"/>
      <c r="H9" s="15">
        <f t="shared" ref="H9:H12" si="22">SUM(B9:G9)/300</f>
        <v>3.3333333333333335E-3</v>
      </c>
      <c r="P9" t="s">
        <v>582</v>
      </c>
      <c r="Q9">
        <f t="shared" ref="Q9:AE9" si="23">6*SUM(Q2:Q7)</f>
        <v>60</v>
      </c>
      <c r="R9">
        <f t="shared" si="23"/>
        <v>78</v>
      </c>
      <c r="S9">
        <f t="shared" si="23"/>
        <v>42</v>
      </c>
      <c r="T9">
        <f t="shared" si="23"/>
        <v>54</v>
      </c>
      <c r="U9">
        <f t="shared" si="23"/>
        <v>78</v>
      </c>
      <c r="V9">
        <f t="shared" si="23"/>
        <v>78</v>
      </c>
      <c r="W9">
        <f t="shared" si="23"/>
        <v>42</v>
      </c>
      <c r="X9">
        <f t="shared" si="23"/>
        <v>54</v>
      </c>
      <c r="Y9">
        <f t="shared" si="23"/>
        <v>78</v>
      </c>
      <c r="Z9">
        <f t="shared" si="23"/>
        <v>24</v>
      </c>
      <c r="AA9">
        <f t="shared" si="23"/>
        <v>72</v>
      </c>
      <c r="AB9">
        <f t="shared" si="23"/>
        <v>0</v>
      </c>
      <c r="AC9">
        <f t="shared" si="23"/>
        <v>48</v>
      </c>
      <c r="AD9">
        <f t="shared" si="23"/>
        <v>24</v>
      </c>
      <c r="AE9">
        <f t="shared" si="23"/>
        <v>72</v>
      </c>
    </row>
    <row r="10" spans="1:31" x14ac:dyDescent="0.25">
      <c r="A10" s="14" t="s">
        <v>201</v>
      </c>
      <c r="B10" s="14">
        <v>1</v>
      </c>
      <c r="C10" s="14"/>
      <c r="D10" s="14"/>
      <c r="E10" s="14"/>
      <c r="F10" s="14"/>
      <c r="G10" s="14"/>
      <c r="H10" s="15">
        <f t="shared" si="22"/>
        <v>3.3333333333333335E-3</v>
      </c>
      <c r="P10" t="s">
        <v>559</v>
      </c>
      <c r="Q10">
        <f t="shared" ref="Q10:AE10" si="24">6*((6^2) - 1)</f>
        <v>210</v>
      </c>
      <c r="R10">
        <f t="shared" si="24"/>
        <v>210</v>
      </c>
      <c r="S10">
        <f t="shared" si="24"/>
        <v>210</v>
      </c>
      <c r="T10">
        <f t="shared" si="24"/>
        <v>210</v>
      </c>
      <c r="U10">
        <f t="shared" si="24"/>
        <v>210</v>
      </c>
      <c r="V10">
        <f t="shared" si="24"/>
        <v>210</v>
      </c>
      <c r="W10">
        <f t="shared" si="24"/>
        <v>210</v>
      </c>
      <c r="X10">
        <f t="shared" si="24"/>
        <v>210</v>
      </c>
      <c r="Y10">
        <f t="shared" si="24"/>
        <v>210</v>
      </c>
      <c r="Z10">
        <f t="shared" si="24"/>
        <v>210</v>
      </c>
      <c r="AA10">
        <f t="shared" si="24"/>
        <v>210</v>
      </c>
      <c r="AB10">
        <f t="shared" si="24"/>
        <v>210</v>
      </c>
      <c r="AC10">
        <f t="shared" si="24"/>
        <v>210</v>
      </c>
      <c r="AD10">
        <f t="shared" si="24"/>
        <v>210</v>
      </c>
      <c r="AE10">
        <f t="shared" si="24"/>
        <v>210</v>
      </c>
    </row>
    <row r="11" spans="1:31" x14ac:dyDescent="0.25">
      <c r="A11" s="14" t="s">
        <v>202</v>
      </c>
      <c r="B11" s="14">
        <v>1</v>
      </c>
      <c r="C11" s="14"/>
      <c r="D11" s="14"/>
      <c r="E11" s="14"/>
      <c r="F11" s="14"/>
      <c r="G11" s="14"/>
      <c r="H11" s="15">
        <f t="shared" si="22"/>
        <v>3.3333333333333335E-3</v>
      </c>
      <c r="P11" t="s">
        <v>558</v>
      </c>
      <c r="Q11" s="17">
        <f t="shared" ref="Q11:AE11" si="25">(1-(Q9/Q10))</f>
        <v>0.7142857142857143</v>
      </c>
      <c r="R11" s="17">
        <f t="shared" si="25"/>
        <v>0.62857142857142856</v>
      </c>
      <c r="S11" s="17">
        <f t="shared" si="25"/>
        <v>0.8</v>
      </c>
      <c r="T11" s="17">
        <f t="shared" si="25"/>
        <v>0.74285714285714288</v>
      </c>
      <c r="U11" s="17">
        <f t="shared" si="25"/>
        <v>0.62857142857142856</v>
      </c>
      <c r="V11" s="17">
        <f t="shared" si="25"/>
        <v>0.62857142857142856</v>
      </c>
      <c r="W11" s="17">
        <f t="shared" si="25"/>
        <v>0.8</v>
      </c>
      <c r="X11" s="17">
        <f t="shared" si="25"/>
        <v>0.74285714285714288</v>
      </c>
      <c r="Y11" s="17">
        <f t="shared" si="25"/>
        <v>0.62857142857142856</v>
      </c>
      <c r="Z11" s="17">
        <f t="shared" si="25"/>
        <v>0.88571428571428568</v>
      </c>
      <c r="AA11" s="17">
        <f t="shared" si="25"/>
        <v>0.65714285714285714</v>
      </c>
      <c r="AB11" s="17">
        <f t="shared" si="25"/>
        <v>1</v>
      </c>
      <c r="AC11" s="17">
        <f t="shared" si="25"/>
        <v>0.77142857142857146</v>
      </c>
      <c r="AD11" s="17">
        <f t="shared" si="25"/>
        <v>0.88571428571428568</v>
      </c>
      <c r="AE11" s="17">
        <f t="shared" si="25"/>
        <v>0.65714285714285714</v>
      </c>
    </row>
    <row r="12" spans="1:31" x14ac:dyDescent="0.25">
      <c r="A12" s="14" t="s">
        <v>204</v>
      </c>
      <c r="B12" s="14"/>
      <c r="C12" s="14"/>
      <c r="D12" s="14"/>
      <c r="E12" s="14">
        <v>1</v>
      </c>
      <c r="F12" s="14"/>
      <c r="G12" s="14"/>
      <c r="H12" s="15">
        <f t="shared" si="22"/>
        <v>3.3333333333333335E-3</v>
      </c>
    </row>
  </sheetData>
  <sortState xmlns:xlrd2="http://schemas.microsoft.com/office/spreadsheetml/2017/richdata2" ref="A2:H12">
    <sortCondition descending="1" ref="H2:H1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D005-C2FC-40E1-B6A4-022F088B995C}">
  <dimension ref="A1:AE7"/>
  <sheetViews>
    <sheetView workbookViewId="0">
      <selection activeCell="Q7" sqref="Q7"/>
    </sheetView>
  </sheetViews>
  <sheetFormatPr defaultRowHeight="13.8" x14ac:dyDescent="0.25"/>
  <cols>
    <col min="1" max="1" width="18.0976562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621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206</v>
      </c>
      <c r="B2" s="14">
        <v>16</v>
      </c>
      <c r="C2" s="14">
        <v>18</v>
      </c>
      <c r="D2" s="14">
        <v>11</v>
      </c>
      <c r="E2" s="14">
        <v>22</v>
      </c>
      <c r="F2" s="14">
        <v>24</v>
      </c>
      <c r="G2" s="14">
        <v>20</v>
      </c>
      <c r="H2" s="15">
        <f>(SUM(B2:G2)/300)*100</f>
        <v>37</v>
      </c>
      <c r="J2">
        <f>RANK(B2,$B$2:$B$3,0)</f>
        <v>1</v>
      </c>
      <c r="K2">
        <f>RANK(C2,$C$2:$C$3,0)</f>
        <v>1</v>
      </c>
      <c r="L2">
        <f>RANK(D2,$D$2:$D$3,0)</f>
        <v>1</v>
      </c>
      <c r="M2">
        <f>RANK(E2,$E$2:$E$3,0)</f>
        <v>1</v>
      </c>
      <c r="N2">
        <f>RANK(F2,$F$2:$F$3,0)</f>
        <v>1</v>
      </c>
      <c r="O2">
        <f>RANK(G2,$G$2:$G$3,0)</f>
        <v>1</v>
      </c>
      <c r="Q2">
        <f>(J2-K2)^2</f>
        <v>0</v>
      </c>
    </row>
    <row r="3" spans="1:31" x14ac:dyDescent="0.25">
      <c r="A3" s="14" t="s">
        <v>207</v>
      </c>
      <c r="B3" s="14">
        <v>4</v>
      </c>
      <c r="C3" s="14">
        <v>3</v>
      </c>
      <c r="D3" s="14">
        <v>1</v>
      </c>
      <c r="E3" s="14">
        <v>0</v>
      </c>
      <c r="F3" s="14">
        <v>3</v>
      </c>
      <c r="G3" s="14">
        <v>0</v>
      </c>
      <c r="H3" s="15">
        <f>(SUM(B3:G3)/300)*100</f>
        <v>3.6666666666666665</v>
      </c>
      <c r="J3">
        <f>RANK(B3,$B$2:$B$3,0)</f>
        <v>2</v>
      </c>
      <c r="K3">
        <f>RANK(C3,$C$2:$C$3,0)</f>
        <v>2</v>
      </c>
      <c r="L3">
        <f>RANK(D3,$D$2:$D$3,0)</f>
        <v>2</v>
      </c>
      <c r="M3">
        <f>RANK(E3,$E$2:$E$3,0)</f>
        <v>2</v>
      </c>
      <c r="N3">
        <f>RANK(F3,$F$2:$F$3,0)</f>
        <v>2</v>
      </c>
      <c r="O3">
        <f>RANK(G3,$G$2:$G$3,0)</f>
        <v>2</v>
      </c>
      <c r="Q3">
        <f>(J3-K3)^2</f>
        <v>0</v>
      </c>
    </row>
    <row r="4" spans="1:31" x14ac:dyDescent="0.25">
      <c r="A4" s="14"/>
      <c r="B4" s="14"/>
      <c r="C4" s="14"/>
      <c r="D4" s="14"/>
      <c r="E4" s="14"/>
      <c r="F4" s="14"/>
      <c r="G4" s="14"/>
      <c r="H4" s="15"/>
    </row>
    <row r="5" spans="1:31" ht="14.4" x14ac:dyDescent="0.3">
      <c r="A5" s="14" t="s">
        <v>208</v>
      </c>
      <c r="B5" s="14">
        <v>1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5">
        <f t="shared" ref="H5" si="0">SUM(B5:G5)/300</f>
        <v>3.3333333333333335E-3</v>
      </c>
      <c r="P5" t="s">
        <v>582</v>
      </c>
      <c r="Q5">
        <f>6*SUM(Q2:Q3)</f>
        <v>0</v>
      </c>
    </row>
    <row r="6" spans="1:31" x14ac:dyDescent="0.25">
      <c r="P6" t="s">
        <v>559</v>
      </c>
      <c r="Q6">
        <f>2*((2^2) - 1)</f>
        <v>6</v>
      </c>
    </row>
    <row r="7" spans="1:31" x14ac:dyDescent="0.25">
      <c r="P7" t="s">
        <v>558</v>
      </c>
      <c r="Q7" s="17">
        <f t="shared" ref="Q7" si="1">(1-(Q5/Q6))</f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A5672-B925-4AB8-A4B8-168FE2EF47BA}">
  <dimension ref="A1:AE8"/>
  <sheetViews>
    <sheetView workbookViewId="0">
      <selection activeCell="H2" sqref="H2:H4"/>
    </sheetView>
  </sheetViews>
  <sheetFormatPr defaultRowHeight="13.8" x14ac:dyDescent="0.25"/>
  <cols>
    <col min="1" max="1" width="27.1992187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623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624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210</v>
      </c>
      <c r="B2" s="14">
        <v>1</v>
      </c>
      <c r="C2" s="14">
        <v>0</v>
      </c>
      <c r="D2" s="14">
        <v>0</v>
      </c>
      <c r="E2" s="14">
        <v>2</v>
      </c>
      <c r="F2" s="14">
        <v>0</v>
      </c>
      <c r="G2" s="14">
        <v>1</v>
      </c>
      <c r="H2" s="15">
        <f>(SUM(B2:G2)/300)*100</f>
        <v>1.3333333333333335</v>
      </c>
      <c r="J2">
        <f>RANK(B2,$B$2:$B$4,0)</f>
        <v>1</v>
      </c>
      <c r="K2">
        <f>RANK(C2,$C$2:$C$4,0)</f>
        <v>2</v>
      </c>
      <c r="L2">
        <f>RANK(D2,$D$2:$D$4,0)</f>
        <v>1</v>
      </c>
      <c r="M2">
        <f>RANK(E2,$E$2:$E$4,0)</f>
        <v>1</v>
      </c>
      <c r="N2">
        <f>RANK(F2,$F$2:$F$4,0)</f>
        <v>1</v>
      </c>
      <c r="O2">
        <f>RANK(G2,$G$2:$G$4,0)</f>
        <v>1</v>
      </c>
      <c r="Q2">
        <f>(J2-K2)^2</f>
        <v>1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1</v>
      </c>
      <c r="W2">
        <f>(K2-M2)^2</f>
        <v>1</v>
      </c>
      <c r="X2">
        <f>(K2-N2)^2</f>
        <v>1</v>
      </c>
      <c r="Y2">
        <f>(K2-O2)^2</f>
        <v>1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213</v>
      </c>
      <c r="B3" s="14">
        <v>0</v>
      </c>
      <c r="C3" s="14">
        <v>0</v>
      </c>
      <c r="D3" s="14">
        <v>0</v>
      </c>
      <c r="E3" s="14">
        <v>2</v>
      </c>
      <c r="F3" s="14">
        <v>0</v>
      </c>
      <c r="G3" s="14">
        <v>0</v>
      </c>
      <c r="H3" s="15">
        <f t="shared" ref="H3:H4" si="0">(SUM(B3:G3)/300)*100</f>
        <v>0.66666666666666674</v>
      </c>
      <c r="J3">
        <f t="shared" ref="J3:J4" si="1">RANK(B3,$B$2:$B$4,0)</f>
        <v>3</v>
      </c>
      <c r="K3">
        <f t="shared" ref="K3:K4" si="2">RANK(C3,$C$2:$C$4,0)</f>
        <v>2</v>
      </c>
      <c r="L3">
        <f t="shared" ref="L3:L4" si="3">RANK(D3,$D$2:$D$4,0)</f>
        <v>1</v>
      </c>
      <c r="M3">
        <f t="shared" ref="M3:M4" si="4">RANK(E3,$E$2:$E$4,0)</f>
        <v>1</v>
      </c>
      <c r="N3">
        <f t="shared" ref="N3:N4" si="5">RANK(F3,$F$2:$F$4,0)</f>
        <v>1</v>
      </c>
      <c r="O3">
        <f t="shared" ref="O3:O4" si="6">RANK(G3,$G$2:$G$4,0)</f>
        <v>2</v>
      </c>
      <c r="Q3">
        <f t="shared" ref="Q3:Q4" si="7">(J3-K3)^2</f>
        <v>1</v>
      </c>
      <c r="R3">
        <f t="shared" ref="R3:R4" si="8">(J3-L3)^2</f>
        <v>4</v>
      </c>
      <c r="S3">
        <f t="shared" ref="S3:S4" si="9">(J3-M3)^2</f>
        <v>4</v>
      </c>
      <c r="T3">
        <f t="shared" ref="T3:T4" si="10">(J3-N3)^2</f>
        <v>4</v>
      </c>
      <c r="U3">
        <f t="shared" ref="U3:U4" si="11">(J3-O3)^2</f>
        <v>1</v>
      </c>
      <c r="V3">
        <f t="shared" ref="V3:V4" si="12">(K3-L3)^2</f>
        <v>1</v>
      </c>
      <c r="W3">
        <f t="shared" ref="W3:W4" si="13">(K3-M3)^2</f>
        <v>1</v>
      </c>
      <c r="X3">
        <f t="shared" ref="X3:X4" si="14">(K3-N3)^2</f>
        <v>1</v>
      </c>
      <c r="Y3">
        <f t="shared" ref="Y3:Y4" si="15">(K3-O3)^2</f>
        <v>0</v>
      </c>
      <c r="Z3">
        <f t="shared" ref="Z3:Z4" si="16">(L3-M3)^2</f>
        <v>0</v>
      </c>
      <c r="AA3">
        <f t="shared" ref="AA3:AA4" si="17">(L3-N3)^2</f>
        <v>0</v>
      </c>
      <c r="AB3">
        <f t="shared" ref="AB3:AB4" si="18">(L3-O3)^2</f>
        <v>1</v>
      </c>
      <c r="AC3">
        <f t="shared" ref="AC3:AC4" si="19">(M3-N3)^2</f>
        <v>0</v>
      </c>
      <c r="AD3">
        <f t="shared" ref="AD3:AD4" si="20">(M3-O3)^2</f>
        <v>1</v>
      </c>
      <c r="AE3">
        <f t="shared" ref="AE3:AE4" si="21">(N3-O3)^2</f>
        <v>1</v>
      </c>
    </row>
    <row r="4" spans="1:31" x14ac:dyDescent="0.25">
      <c r="A4" s="14" t="s">
        <v>211</v>
      </c>
      <c r="B4" s="14">
        <v>1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5">
        <f t="shared" si="0"/>
        <v>0.66666666666666674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3</v>
      </c>
      <c r="N4">
        <f t="shared" si="5"/>
        <v>1</v>
      </c>
      <c r="O4">
        <f t="shared" si="6"/>
        <v>2</v>
      </c>
      <c r="Q4">
        <f t="shared" si="7"/>
        <v>0</v>
      </c>
      <c r="R4">
        <f t="shared" si="8"/>
        <v>0</v>
      </c>
      <c r="S4">
        <f t="shared" si="9"/>
        <v>4</v>
      </c>
      <c r="T4">
        <f t="shared" si="10"/>
        <v>0</v>
      </c>
      <c r="U4">
        <f t="shared" si="11"/>
        <v>1</v>
      </c>
      <c r="V4">
        <f t="shared" si="12"/>
        <v>0</v>
      </c>
      <c r="W4">
        <f t="shared" si="13"/>
        <v>4</v>
      </c>
      <c r="X4">
        <f t="shared" si="14"/>
        <v>0</v>
      </c>
      <c r="Y4">
        <f t="shared" si="15"/>
        <v>1</v>
      </c>
      <c r="Z4">
        <f t="shared" si="16"/>
        <v>4</v>
      </c>
      <c r="AA4">
        <f t="shared" si="17"/>
        <v>0</v>
      </c>
      <c r="AB4">
        <f t="shared" si="18"/>
        <v>1</v>
      </c>
      <c r="AC4">
        <f t="shared" si="19"/>
        <v>4</v>
      </c>
      <c r="AD4">
        <f t="shared" si="20"/>
        <v>1</v>
      </c>
      <c r="AE4">
        <f t="shared" si="21"/>
        <v>1</v>
      </c>
    </row>
    <row r="5" spans="1:31" x14ac:dyDescent="0.25">
      <c r="A5" s="41"/>
      <c r="B5" s="41"/>
      <c r="C5" s="41"/>
      <c r="D5" s="41"/>
      <c r="E5" s="41"/>
      <c r="F5" s="41"/>
      <c r="G5" s="41"/>
      <c r="H5" s="42"/>
    </row>
    <row r="6" spans="1:31" ht="14.4" x14ac:dyDescent="0.3">
      <c r="A6" s="14" t="s">
        <v>209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5">
        <f>SUM(B6:G6)/300</f>
        <v>3.3333333333333335E-3</v>
      </c>
      <c r="P6" t="s">
        <v>582</v>
      </c>
      <c r="Q6">
        <f t="shared" ref="Q6:AE6" si="22">6*SUM(Q2:Q4)</f>
        <v>12</v>
      </c>
      <c r="R6">
        <f t="shared" si="22"/>
        <v>24</v>
      </c>
      <c r="S6">
        <f t="shared" si="22"/>
        <v>48</v>
      </c>
      <c r="T6">
        <f t="shared" si="22"/>
        <v>24</v>
      </c>
      <c r="U6">
        <f t="shared" si="22"/>
        <v>12</v>
      </c>
      <c r="V6">
        <f t="shared" si="22"/>
        <v>12</v>
      </c>
      <c r="W6">
        <f t="shared" si="22"/>
        <v>36</v>
      </c>
      <c r="X6">
        <f t="shared" si="22"/>
        <v>12</v>
      </c>
      <c r="Y6">
        <f t="shared" si="22"/>
        <v>12</v>
      </c>
      <c r="Z6">
        <f t="shared" si="22"/>
        <v>24</v>
      </c>
      <c r="AA6">
        <f t="shared" si="22"/>
        <v>0</v>
      </c>
      <c r="AB6">
        <f t="shared" si="22"/>
        <v>12</v>
      </c>
      <c r="AC6">
        <f t="shared" si="22"/>
        <v>24</v>
      </c>
      <c r="AD6">
        <f t="shared" si="22"/>
        <v>12</v>
      </c>
      <c r="AE6">
        <f t="shared" si="22"/>
        <v>12</v>
      </c>
    </row>
    <row r="7" spans="1:31" x14ac:dyDescent="0.25">
      <c r="A7" s="14" t="s">
        <v>212</v>
      </c>
      <c r="B7" s="14">
        <v>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5">
        <f>SUM(B7:G7)/300</f>
        <v>3.3333333333333335E-3</v>
      </c>
      <c r="P7" t="s">
        <v>559</v>
      </c>
      <c r="Q7">
        <f t="shared" ref="Q7:AE7" si="23">3*((3^2) - 1)</f>
        <v>24</v>
      </c>
      <c r="R7">
        <f t="shared" si="23"/>
        <v>24</v>
      </c>
      <c r="S7">
        <f t="shared" si="23"/>
        <v>24</v>
      </c>
      <c r="T7">
        <f t="shared" si="23"/>
        <v>24</v>
      </c>
      <c r="U7">
        <f t="shared" si="23"/>
        <v>24</v>
      </c>
      <c r="V7">
        <f t="shared" si="23"/>
        <v>24</v>
      </c>
      <c r="W7">
        <f t="shared" si="23"/>
        <v>24</v>
      </c>
      <c r="X7">
        <f t="shared" si="23"/>
        <v>24</v>
      </c>
      <c r="Y7">
        <f t="shared" si="23"/>
        <v>24</v>
      </c>
      <c r="Z7">
        <f t="shared" si="23"/>
        <v>24</v>
      </c>
      <c r="AA7">
        <f t="shared" si="23"/>
        <v>24</v>
      </c>
      <c r="AB7">
        <f t="shared" si="23"/>
        <v>24</v>
      </c>
      <c r="AC7">
        <f t="shared" si="23"/>
        <v>24</v>
      </c>
      <c r="AD7">
        <f t="shared" si="23"/>
        <v>24</v>
      </c>
      <c r="AE7">
        <f t="shared" si="23"/>
        <v>24</v>
      </c>
    </row>
    <row r="8" spans="1:31" x14ac:dyDescent="0.25">
      <c r="P8" t="s">
        <v>558</v>
      </c>
      <c r="Q8" s="17">
        <f t="shared" ref="Q8:AE8" si="24">(1-(Q6/Q7))</f>
        <v>0.5</v>
      </c>
      <c r="R8" s="17">
        <f t="shared" si="24"/>
        <v>0</v>
      </c>
      <c r="S8" s="17">
        <f t="shared" si="24"/>
        <v>-1</v>
      </c>
      <c r="T8" s="17">
        <f t="shared" si="24"/>
        <v>0</v>
      </c>
      <c r="U8" s="17">
        <f t="shared" si="24"/>
        <v>0.5</v>
      </c>
      <c r="V8" s="17">
        <f t="shared" si="24"/>
        <v>0.5</v>
      </c>
      <c r="W8" s="17">
        <f t="shared" si="24"/>
        <v>-0.5</v>
      </c>
      <c r="X8" s="17">
        <f t="shared" si="24"/>
        <v>0.5</v>
      </c>
      <c r="Y8" s="17">
        <f t="shared" si="24"/>
        <v>0.5</v>
      </c>
      <c r="Z8" s="17">
        <f t="shared" si="24"/>
        <v>0</v>
      </c>
      <c r="AA8" s="17">
        <f t="shared" si="24"/>
        <v>1</v>
      </c>
      <c r="AB8" s="17">
        <f t="shared" si="24"/>
        <v>0.5</v>
      </c>
      <c r="AC8" s="17">
        <f t="shared" si="24"/>
        <v>0</v>
      </c>
      <c r="AD8" s="17">
        <f t="shared" si="24"/>
        <v>0.5</v>
      </c>
      <c r="AE8" s="17">
        <f t="shared" si="24"/>
        <v>0.5</v>
      </c>
    </row>
  </sheetData>
  <sortState xmlns:xlrd2="http://schemas.microsoft.com/office/spreadsheetml/2017/richdata2" ref="A2:H7">
    <sortCondition descending="1" ref="H2:H7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6F2B-C341-4A14-B255-B4259EF5BE72}">
  <dimension ref="A1:AE19"/>
  <sheetViews>
    <sheetView topLeftCell="K1" workbookViewId="0">
      <selection activeCell="Q17" sqref="Q17:Q19"/>
    </sheetView>
  </sheetViews>
  <sheetFormatPr defaultRowHeight="13.8" x14ac:dyDescent="0.25"/>
  <cols>
    <col min="1" max="1" width="16" customWidth="1"/>
  </cols>
  <sheetData>
    <row r="1" spans="1:31" x14ac:dyDescent="0.25">
      <c r="A1" s="14" t="s">
        <v>214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621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215</v>
      </c>
      <c r="B2" s="14">
        <v>12</v>
      </c>
      <c r="C2" s="14">
        <v>21</v>
      </c>
      <c r="D2" s="14">
        <v>17</v>
      </c>
      <c r="E2" s="14">
        <v>24</v>
      </c>
      <c r="F2" s="14">
        <v>34</v>
      </c>
      <c r="G2" s="14">
        <v>23</v>
      </c>
      <c r="H2" s="15">
        <f>(SUM(B2:G2)/300)*100</f>
        <v>43.666666666666664</v>
      </c>
      <c r="I2" s="43">
        <v>1</v>
      </c>
      <c r="J2">
        <f>RANK(B2,$B$2:$B$15,0)</f>
        <v>1</v>
      </c>
      <c r="K2">
        <f>RANK(C2,$C$2:$C$15,0)</f>
        <v>1</v>
      </c>
      <c r="L2">
        <f>RANK(D2,$D$2:$D$15,0)</f>
        <v>1</v>
      </c>
      <c r="M2">
        <f>RANK(E2,$E$2:$E$15,0)</f>
        <v>1</v>
      </c>
      <c r="N2">
        <f>RANK(F2,$F$2:$F$15,0)</f>
        <v>1</v>
      </c>
      <c r="O2">
        <f>RANK(G2,$G$2:$G$15,0)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216</v>
      </c>
      <c r="B3" s="14">
        <v>9</v>
      </c>
      <c r="C3" s="14">
        <v>11</v>
      </c>
      <c r="D3" s="14">
        <v>11</v>
      </c>
      <c r="E3" s="14">
        <v>10</v>
      </c>
      <c r="F3" s="14">
        <v>22</v>
      </c>
      <c r="G3" s="14">
        <v>4</v>
      </c>
      <c r="H3" s="15">
        <f t="shared" ref="H3:H15" si="0">(SUM(B3:G3)/300)*100</f>
        <v>22.333333333333332</v>
      </c>
      <c r="I3" s="43">
        <v>2</v>
      </c>
      <c r="J3">
        <f t="shared" ref="J3:J15" si="1">RANK(B3,$B$2:$B$15,0)</f>
        <v>2</v>
      </c>
      <c r="K3">
        <f t="shared" ref="K3:K15" si="2">RANK(C3,$C$2:$C$15,0)</f>
        <v>2</v>
      </c>
      <c r="L3">
        <f t="shared" ref="L3:L15" si="3">RANK(D3,$D$2:$D$15,0)</f>
        <v>2</v>
      </c>
      <c r="M3">
        <f t="shared" ref="M3:M15" si="4">RANK(E3,$E$2:$E$15,0)</f>
        <v>2</v>
      </c>
      <c r="N3">
        <f t="shared" ref="N3:N15" si="5">RANK(F3,$F$2:$F$15,0)</f>
        <v>2</v>
      </c>
      <c r="O3">
        <f t="shared" ref="O3:O15" si="6">RANK(G3,$G$2:$G$15,0)</f>
        <v>6</v>
      </c>
      <c r="Q3">
        <f t="shared" ref="Q3:Q15" si="7">(J3-K3)^2</f>
        <v>0</v>
      </c>
      <c r="R3">
        <f t="shared" ref="R3:R15" si="8">(J3-L3)^2</f>
        <v>0</v>
      </c>
      <c r="S3">
        <f t="shared" ref="S3:S15" si="9">(J3-M3)^2</f>
        <v>0</v>
      </c>
      <c r="T3">
        <f t="shared" ref="T3:T15" si="10">(J3-N3)^2</f>
        <v>0</v>
      </c>
      <c r="U3">
        <f t="shared" ref="U3:U15" si="11">(J3-O3)^2</f>
        <v>16</v>
      </c>
      <c r="V3">
        <f t="shared" ref="V3:V15" si="12">(K3-L3)^2</f>
        <v>0</v>
      </c>
      <c r="W3">
        <f t="shared" ref="W3:W15" si="13">(K3-M3)^2</f>
        <v>0</v>
      </c>
      <c r="X3">
        <f t="shared" ref="X3:X15" si="14">(K3-N3)^2</f>
        <v>0</v>
      </c>
      <c r="Y3">
        <f t="shared" ref="Y3:Y15" si="15">(K3-O3)^2</f>
        <v>16</v>
      </c>
      <c r="Z3">
        <f t="shared" ref="Z3:Z15" si="16">(L3-M3)^2</f>
        <v>0</v>
      </c>
      <c r="AA3">
        <f t="shared" ref="AA3:AA15" si="17">(L3-N3)^2</f>
        <v>0</v>
      </c>
      <c r="AB3">
        <f t="shared" ref="AB3:AB15" si="18">(L3-O3)^2</f>
        <v>16</v>
      </c>
      <c r="AC3">
        <f t="shared" ref="AC3:AC15" si="19">(M3-N3)^2</f>
        <v>0</v>
      </c>
      <c r="AD3">
        <f t="shared" ref="AD3:AD15" si="20">(M3-O3)^2</f>
        <v>16</v>
      </c>
      <c r="AE3">
        <f t="shared" ref="AE3:AE15" si="21">(N3-O3)^2</f>
        <v>16</v>
      </c>
    </row>
    <row r="4" spans="1:31" x14ac:dyDescent="0.25">
      <c r="A4" s="14" t="s">
        <v>220</v>
      </c>
      <c r="B4" s="14">
        <v>3</v>
      </c>
      <c r="C4" s="14">
        <v>3</v>
      </c>
      <c r="D4" s="14">
        <v>2</v>
      </c>
      <c r="E4" s="14">
        <v>10</v>
      </c>
      <c r="F4" s="14">
        <v>11</v>
      </c>
      <c r="G4" s="14">
        <v>10</v>
      </c>
      <c r="H4" s="15">
        <f t="shared" si="0"/>
        <v>13</v>
      </c>
      <c r="I4" s="43">
        <v>3</v>
      </c>
      <c r="J4">
        <f t="shared" si="1"/>
        <v>4</v>
      </c>
      <c r="K4">
        <f t="shared" si="2"/>
        <v>6</v>
      </c>
      <c r="L4">
        <f t="shared" si="3"/>
        <v>5</v>
      </c>
      <c r="M4">
        <f t="shared" si="4"/>
        <v>2</v>
      </c>
      <c r="N4">
        <f t="shared" si="5"/>
        <v>4</v>
      </c>
      <c r="O4">
        <f t="shared" si="6"/>
        <v>3</v>
      </c>
      <c r="Q4">
        <f t="shared" si="7"/>
        <v>4</v>
      </c>
      <c r="R4">
        <f t="shared" si="8"/>
        <v>1</v>
      </c>
      <c r="S4">
        <f t="shared" si="9"/>
        <v>4</v>
      </c>
      <c r="T4">
        <f t="shared" si="10"/>
        <v>0</v>
      </c>
      <c r="U4">
        <f t="shared" si="11"/>
        <v>1</v>
      </c>
      <c r="V4">
        <f t="shared" si="12"/>
        <v>1</v>
      </c>
      <c r="W4">
        <f t="shared" si="13"/>
        <v>16</v>
      </c>
      <c r="X4">
        <f t="shared" si="14"/>
        <v>4</v>
      </c>
      <c r="Y4">
        <f t="shared" si="15"/>
        <v>9</v>
      </c>
      <c r="Z4">
        <f t="shared" si="16"/>
        <v>9</v>
      </c>
      <c r="AA4">
        <f t="shared" si="17"/>
        <v>1</v>
      </c>
      <c r="AB4">
        <f t="shared" si="18"/>
        <v>4</v>
      </c>
      <c r="AC4">
        <f t="shared" si="19"/>
        <v>4</v>
      </c>
      <c r="AD4">
        <f t="shared" si="20"/>
        <v>1</v>
      </c>
      <c r="AE4">
        <f t="shared" si="21"/>
        <v>1</v>
      </c>
    </row>
    <row r="5" spans="1:31" x14ac:dyDescent="0.25">
      <c r="A5" s="14" t="s">
        <v>222</v>
      </c>
      <c r="B5" s="14">
        <v>5</v>
      </c>
      <c r="C5" s="14">
        <v>3</v>
      </c>
      <c r="D5" s="14">
        <v>3</v>
      </c>
      <c r="E5" s="14">
        <v>8</v>
      </c>
      <c r="F5" s="14">
        <v>0</v>
      </c>
      <c r="G5" s="14">
        <v>11</v>
      </c>
      <c r="H5" s="15">
        <f t="shared" si="0"/>
        <v>10</v>
      </c>
      <c r="I5" s="43">
        <v>4</v>
      </c>
      <c r="J5">
        <f t="shared" si="1"/>
        <v>3</v>
      </c>
      <c r="K5">
        <f t="shared" si="2"/>
        <v>6</v>
      </c>
      <c r="L5">
        <f t="shared" si="3"/>
        <v>4</v>
      </c>
      <c r="M5">
        <f t="shared" si="4"/>
        <v>4</v>
      </c>
      <c r="N5">
        <f t="shared" si="5"/>
        <v>10</v>
      </c>
      <c r="O5">
        <f t="shared" si="6"/>
        <v>2</v>
      </c>
      <c r="Q5">
        <f t="shared" si="7"/>
        <v>9</v>
      </c>
      <c r="R5">
        <f t="shared" si="8"/>
        <v>1</v>
      </c>
      <c r="S5">
        <f t="shared" si="9"/>
        <v>1</v>
      </c>
      <c r="T5">
        <f t="shared" si="10"/>
        <v>49</v>
      </c>
      <c r="U5">
        <f t="shared" si="11"/>
        <v>1</v>
      </c>
      <c r="V5">
        <f t="shared" si="12"/>
        <v>4</v>
      </c>
      <c r="W5">
        <f t="shared" si="13"/>
        <v>4</v>
      </c>
      <c r="X5">
        <f t="shared" si="14"/>
        <v>16</v>
      </c>
      <c r="Y5">
        <f t="shared" si="15"/>
        <v>16</v>
      </c>
      <c r="Z5">
        <f t="shared" si="16"/>
        <v>0</v>
      </c>
      <c r="AA5">
        <f t="shared" si="17"/>
        <v>36</v>
      </c>
      <c r="AB5">
        <f t="shared" si="18"/>
        <v>4</v>
      </c>
      <c r="AC5">
        <f t="shared" si="19"/>
        <v>36</v>
      </c>
      <c r="AD5">
        <f t="shared" si="20"/>
        <v>4</v>
      </c>
      <c r="AE5">
        <f t="shared" si="21"/>
        <v>64</v>
      </c>
    </row>
    <row r="6" spans="1:31" x14ac:dyDescent="0.25">
      <c r="A6" s="14" t="s">
        <v>223</v>
      </c>
      <c r="B6" s="14">
        <v>1</v>
      </c>
      <c r="C6" s="14">
        <v>3</v>
      </c>
      <c r="D6" s="14">
        <v>1</v>
      </c>
      <c r="E6" s="14">
        <v>5</v>
      </c>
      <c r="F6" s="14">
        <v>6</v>
      </c>
      <c r="G6" s="14">
        <v>9</v>
      </c>
      <c r="H6" s="15">
        <f t="shared" si="0"/>
        <v>8.3333333333333321</v>
      </c>
      <c r="I6" s="43">
        <v>5</v>
      </c>
      <c r="J6">
        <f t="shared" si="1"/>
        <v>6</v>
      </c>
      <c r="K6">
        <f t="shared" si="2"/>
        <v>6</v>
      </c>
      <c r="L6">
        <f t="shared" si="3"/>
        <v>9</v>
      </c>
      <c r="M6">
        <f t="shared" si="4"/>
        <v>6</v>
      </c>
      <c r="N6">
        <f t="shared" si="5"/>
        <v>6</v>
      </c>
      <c r="O6">
        <f t="shared" si="6"/>
        <v>4</v>
      </c>
      <c r="Q6">
        <f t="shared" si="7"/>
        <v>0</v>
      </c>
      <c r="R6">
        <f t="shared" si="8"/>
        <v>9</v>
      </c>
      <c r="S6">
        <f t="shared" si="9"/>
        <v>0</v>
      </c>
      <c r="T6">
        <f t="shared" si="10"/>
        <v>0</v>
      </c>
      <c r="U6">
        <f t="shared" si="11"/>
        <v>4</v>
      </c>
      <c r="V6">
        <f t="shared" si="12"/>
        <v>9</v>
      </c>
      <c r="W6">
        <f t="shared" si="13"/>
        <v>0</v>
      </c>
      <c r="X6">
        <f t="shared" si="14"/>
        <v>0</v>
      </c>
      <c r="Y6">
        <f t="shared" si="15"/>
        <v>4</v>
      </c>
      <c r="Z6">
        <f t="shared" si="16"/>
        <v>9</v>
      </c>
      <c r="AA6">
        <f t="shared" si="17"/>
        <v>9</v>
      </c>
      <c r="AB6">
        <f t="shared" si="18"/>
        <v>25</v>
      </c>
      <c r="AC6">
        <f t="shared" si="19"/>
        <v>0</v>
      </c>
      <c r="AD6">
        <f t="shared" si="20"/>
        <v>4</v>
      </c>
      <c r="AE6">
        <f t="shared" si="21"/>
        <v>4</v>
      </c>
    </row>
    <row r="7" spans="1:31" x14ac:dyDescent="0.25">
      <c r="A7" s="14" t="s">
        <v>221</v>
      </c>
      <c r="B7" s="14">
        <v>1</v>
      </c>
      <c r="C7" s="14">
        <v>4</v>
      </c>
      <c r="D7" s="14">
        <v>2</v>
      </c>
      <c r="E7" s="14">
        <v>0</v>
      </c>
      <c r="F7" s="14">
        <v>8</v>
      </c>
      <c r="G7" s="14">
        <v>9</v>
      </c>
      <c r="H7" s="15">
        <f t="shared" si="0"/>
        <v>8</v>
      </c>
      <c r="I7" s="43">
        <v>6</v>
      </c>
      <c r="J7">
        <f t="shared" si="1"/>
        <v>6</v>
      </c>
      <c r="K7">
        <f t="shared" si="2"/>
        <v>4</v>
      </c>
      <c r="L7">
        <f t="shared" si="3"/>
        <v>5</v>
      </c>
      <c r="M7">
        <f t="shared" si="4"/>
        <v>12</v>
      </c>
      <c r="N7">
        <f t="shared" si="5"/>
        <v>5</v>
      </c>
      <c r="O7">
        <f t="shared" si="6"/>
        <v>4</v>
      </c>
      <c r="Q7">
        <f t="shared" si="7"/>
        <v>4</v>
      </c>
      <c r="R7">
        <f t="shared" si="8"/>
        <v>1</v>
      </c>
      <c r="S7">
        <f t="shared" si="9"/>
        <v>36</v>
      </c>
      <c r="T7">
        <f t="shared" si="10"/>
        <v>1</v>
      </c>
      <c r="U7">
        <f t="shared" si="11"/>
        <v>4</v>
      </c>
      <c r="V7">
        <f t="shared" si="12"/>
        <v>1</v>
      </c>
      <c r="W7">
        <f t="shared" si="13"/>
        <v>64</v>
      </c>
      <c r="X7">
        <f t="shared" si="14"/>
        <v>1</v>
      </c>
      <c r="Y7">
        <f t="shared" si="15"/>
        <v>0</v>
      </c>
      <c r="Z7">
        <f t="shared" si="16"/>
        <v>49</v>
      </c>
      <c r="AA7">
        <f t="shared" si="17"/>
        <v>0</v>
      </c>
      <c r="AB7">
        <f t="shared" si="18"/>
        <v>1</v>
      </c>
      <c r="AC7">
        <f t="shared" si="19"/>
        <v>49</v>
      </c>
      <c r="AD7">
        <f t="shared" si="20"/>
        <v>64</v>
      </c>
      <c r="AE7">
        <f t="shared" si="21"/>
        <v>1</v>
      </c>
    </row>
    <row r="8" spans="1:31" x14ac:dyDescent="0.25">
      <c r="A8" s="14" t="s">
        <v>218</v>
      </c>
      <c r="B8" s="14">
        <v>2</v>
      </c>
      <c r="C8" s="14">
        <v>3</v>
      </c>
      <c r="D8" s="14">
        <v>6</v>
      </c>
      <c r="E8" s="14">
        <v>3</v>
      </c>
      <c r="F8" s="14">
        <v>5</v>
      </c>
      <c r="G8" s="14">
        <v>0</v>
      </c>
      <c r="H8" s="15">
        <f t="shared" si="0"/>
        <v>6.3333333333333339</v>
      </c>
      <c r="I8" s="43">
        <v>7</v>
      </c>
      <c r="J8">
        <f t="shared" si="1"/>
        <v>5</v>
      </c>
      <c r="K8">
        <f t="shared" si="2"/>
        <v>6</v>
      </c>
      <c r="L8">
        <f t="shared" si="3"/>
        <v>3</v>
      </c>
      <c r="M8">
        <f t="shared" si="4"/>
        <v>7</v>
      </c>
      <c r="N8">
        <f t="shared" si="5"/>
        <v>7</v>
      </c>
      <c r="O8">
        <f t="shared" si="6"/>
        <v>10</v>
      </c>
      <c r="Q8">
        <f t="shared" si="7"/>
        <v>1</v>
      </c>
      <c r="R8">
        <f t="shared" si="8"/>
        <v>4</v>
      </c>
      <c r="S8">
        <f t="shared" si="9"/>
        <v>4</v>
      </c>
      <c r="T8">
        <f t="shared" si="10"/>
        <v>4</v>
      </c>
      <c r="U8">
        <f t="shared" si="11"/>
        <v>25</v>
      </c>
      <c r="V8">
        <f t="shared" si="12"/>
        <v>9</v>
      </c>
      <c r="W8">
        <f t="shared" si="13"/>
        <v>1</v>
      </c>
      <c r="X8">
        <f t="shared" si="14"/>
        <v>1</v>
      </c>
      <c r="Y8">
        <f t="shared" si="15"/>
        <v>16</v>
      </c>
      <c r="Z8">
        <f t="shared" si="16"/>
        <v>16</v>
      </c>
      <c r="AA8">
        <f t="shared" si="17"/>
        <v>16</v>
      </c>
      <c r="AB8">
        <f t="shared" si="18"/>
        <v>49</v>
      </c>
      <c r="AC8">
        <f t="shared" si="19"/>
        <v>0</v>
      </c>
      <c r="AD8">
        <f t="shared" si="20"/>
        <v>9</v>
      </c>
      <c r="AE8">
        <f t="shared" si="21"/>
        <v>9</v>
      </c>
    </row>
    <row r="9" spans="1:31" x14ac:dyDescent="0.25">
      <c r="A9" s="14" t="s">
        <v>227</v>
      </c>
      <c r="B9" s="14">
        <v>0</v>
      </c>
      <c r="C9" s="14">
        <v>1</v>
      </c>
      <c r="D9" s="14">
        <v>1</v>
      </c>
      <c r="E9" s="14">
        <v>8</v>
      </c>
      <c r="F9" s="14">
        <v>3</v>
      </c>
      <c r="G9" s="14">
        <v>3</v>
      </c>
      <c r="H9" s="15">
        <f t="shared" si="0"/>
        <v>5.3333333333333339</v>
      </c>
      <c r="I9" s="43">
        <v>8</v>
      </c>
      <c r="J9">
        <f t="shared" si="1"/>
        <v>8</v>
      </c>
      <c r="K9">
        <f t="shared" si="2"/>
        <v>10</v>
      </c>
      <c r="L9">
        <f t="shared" si="3"/>
        <v>9</v>
      </c>
      <c r="M9">
        <f t="shared" si="4"/>
        <v>4</v>
      </c>
      <c r="N9">
        <f t="shared" si="5"/>
        <v>8</v>
      </c>
      <c r="O9">
        <f t="shared" si="6"/>
        <v>7</v>
      </c>
      <c r="Q9">
        <f t="shared" si="7"/>
        <v>4</v>
      </c>
      <c r="R9">
        <f t="shared" si="8"/>
        <v>1</v>
      </c>
      <c r="S9">
        <f t="shared" si="9"/>
        <v>16</v>
      </c>
      <c r="T9">
        <f t="shared" si="10"/>
        <v>0</v>
      </c>
      <c r="U9">
        <f t="shared" si="11"/>
        <v>1</v>
      </c>
      <c r="V9">
        <f t="shared" si="12"/>
        <v>1</v>
      </c>
      <c r="W9">
        <f t="shared" si="13"/>
        <v>36</v>
      </c>
      <c r="X9">
        <f t="shared" si="14"/>
        <v>4</v>
      </c>
      <c r="Y9">
        <f t="shared" si="15"/>
        <v>9</v>
      </c>
      <c r="Z9">
        <f t="shared" si="16"/>
        <v>25</v>
      </c>
      <c r="AA9">
        <f t="shared" si="17"/>
        <v>1</v>
      </c>
      <c r="AB9">
        <f t="shared" si="18"/>
        <v>4</v>
      </c>
      <c r="AC9">
        <f t="shared" si="19"/>
        <v>16</v>
      </c>
      <c r="AD9">
        <f t="shared" si="20"/>
        <v>9</v>
      </c>
      <c r="AE9">
        <f t="shared" si="21"/>
        <v>1</v>
      </c>
    </row>
    <row r="10" spans="1:31" x14ac:dyDescent="0.25">
      <c r="A10" s="14" t="s">
        <v>231</v>
      </c>
      <c r="B10" s="14">
        <v>0</v>
      </c>
      <c r="C10" s="14">
        <v>0</v>
      </c>
      <c r="D10" s="14">
        <v>0</v>
      </c>
      <c r="E10" s="14">
        <v>0</v>
      </c>
      <c r="F10" s="14">
        <v>13</v>
      </c>
      <c r="G10" s="14">
        <v>3</v>
      </c>
      <c r="H10" s="15">
        <f t="shared" si="0"/>
        <v>5.3333333333333339</v>
      </c>
      <c r="I10" s="43">
        <v>9</v>
      </c>
      <c r="J10">
        <f t="shared" si="1"/>
        <v>8</v>
      </c>
      <c r="K10">
        <f t="shared" si="2"/>
        <v>12</v>
      </c>
      <c r="L10">
        <f t="shared" si="3"/>
        <v>12</v>
      </c>
      <c r="M10">
        <f t="shared" si="4"/>
        <v>12</v>
      </c>
      <c r="N10">
        <f t="shared" si="5"/>
        <v>3</v>
      </c>
      <c r="O10">
        <f t="shared" si="6"/>
        <v>7</v>
      </c>
      <c r="Q10">
        <f t="shared" si="7"/>
        <v>16</v>
      </c>
      <c r="R10">
        <f t="shared" si="8"/>
        <v>16</v>
      </c>
      <c r="S10">
        <f t="shared" si="9"/>
        <v>16</v>
      </c>
      <c r="T10">
        <f t="shared" si="10"/>
        <v>25</v>
      </c>
      <c r="U10">
        <f t="shared" si="11"/>
        <v>1</v>
      </c>
      <c r="V10">
        <f t="shared" si="12"/>
        <v>0</v>
      </c>
      <c r="W10">
        <f t="shared" si="13"/>
        <v>0</v>
      </c>
      <c r="X10">
        <f t="shared" si="14"/>
        <v>81</v>
      </c>
      <c r="Y10">
        <f t="shared" si="15"/>
        <v>25</v>
      </c>
      <c r="Z10">
        <f t="shared" si="16"/>
        <v>0</v>
      </c>
      <c r="AA10">
        <f t="shared" si="17"/>
        <v>81</v>
      </c>
      <c r="AB10">
        <f t="shared" si="18"/>
        <v>25</v>
      </c>
      <c r="AC10">
        <f t="shared" si="19"/>
        <v>81</v>
      </c>
      <c r="AD10">
        <f t="shared" si="20"/>
        <v>25</v>
      </c>
      <c r="AE10">
        <f t="shared" si="21"/>
        <v>16</v>
      </c>
    </row>
    <row r="11" spans="1:31" x14ac:dyDescent="0.25">
      <c r="A11" s="14" t="s">
        <v>225</v>
      </c>
      <c r="B11" s="14">
        <v>0</v>
      </c>
      <c r="C11" s="14">
        <v>11</v>
      </c>
      <c r="D11" s="14">
        <v>0</v>
      </c>
      <c r="E11" s="14">
        <v>2</v>
      </c>
      <c r="F11" s="14">
        <v>0</v>
      </c>
      <c r="G11" s="14">
        <v>0</v>
      </c>
      <c r="H11" s="15">
        <f t="shared" si="0"/>
        <v>4.3333333333333339</v>
      </c>
      <c r="I11" s="43">
        <v>10</v>
      </c>
      <c r="J11">
        <f t="shared" si="1"/>
        <v>8</v>
      </c>
      <c r="K11">
        <f t="shared" si="2"/>
        <v>2</v>
      </c>
      <c r="L11">
        <f t="shared" si="3"/>
        <v>12</v>
      </c>
      <c r="M11">
        <f t="shared" si="4"/>
        <v>8</v>
      </c>
      <c r="N11">
        <f t="shared" si="5"/>
        <v>10</v>
      </c>
      <c r="O11">
        <f t="shared" si="6"/>
        <v>10</v>
      </c>
      <c r="Q11">
        <f t="shared" si="7"/>
        <v>36</v>
      </c>
      <c r="R11">
        <f t="shared" si="8"/>
        <v>16</v>
      </c>
      <c r="S11">
        <f t="shared" si="9"/>
        <v>0</v>
      </c>
      <c r="T11">
        <f t="shared" si="10"/>
        <v>4</v>
      </c>
      <c r="U11">
        <f t="shared" si="11"/>
        <v>4</v>
      </c>
      <c r="V11">
        <f t="shared" si="12"/>
        <v>100</v>
      </c>
      <c r="W11">
        <f t="shared" si="13"/>
        <v>36</v>
      </c>
      <c r="X11">
        <f t="shared" si="14"/>
        <v>64</v>
      </c>
      <c r="Y11">
        <f t="shared" si="15"/>
        <v>64</v>
      </c>
      <c r="Z11">
        <f t="shared" si="16"/>
        <v>16</v>
      </c>
      <c r="AA11">
        <f t="shared" si="17"/>
        <v>4</v>
      </c>
      <c r="AB11">
        <f t="shared" si="18"/>
        <v>4</v>
      </c>
      <c r="AC11">
        <f t="shared" si="19"/>
        <v>4</v>
      </c>
      <c r="AD11">
        <f t="shared" si="20"/>
        <v>4</v>
      </c>
      <c r="AE11">
        <f t="shared" si="21"/>
        <v>0</v>
      </c>
    </row>
    <row r="12" spans="1:31" x14ac:dyDescent="0.25">
      <c r="A12" s="14" t="s">
        <v>219</v>
      </c>
      <c r="B12" s="14">
        <v>0</v>
      </c>
      <c r="C12" s="14">
        <v>4</v>
      </c>
      <c r="D12" s="14">
        <v>2</v>
      </c>
      <c r="E12" s="14">
        <v>2</v>
      </c>
      <c r="F12" s="14">
        <v>1</v>
      </c>
      <c r="G12" s="14">
        <v>1</v>
      </c>
      <c r="H12" s="15">
        <f t="shared" si="0"/>
        <v>3.3333333333333335</v>
      </c>
      <c r="I12" s="43">
        <v>11</v>
      </c>
      <c r="J12">
        <f t="shared" si="1"/>
        <v>8</v>
      </c>
      <c r="K12">
        <f t="shared" si="2"/>
        <v>4</v>
      </c>
      <c r="L12">
        <f t="shared" si="3"/>
        <v>5</v>
      </c>
      <c r="M12">
        <f t="shared" si="4"/>
        <v>8</v>
      </c>
      <c r="N12">
        <f t="shared" si="5"/>
        <v>9</v>
      </c>
      <c r="O12">
        <f t="shared" si="6"/>
        <v>9</v>
      </c>
      <c r="Q12">
        <f t="shared" si="7"/>
        <v>16</v>
      </c>
      <c r="R12">
        <f t="shared" si="8"/>
        <v>9</v>
      </c>
      <c r="S12">
        <f t="shared" si="9"/>
        <v>0</v>
      </c>
      <c r="T12">
        <f t="shared" si="10"/>
        <v>1</v>
      </c>
      <c r="U12">
        <f t="shared" si="11"/>
        <v>1</v>
      </c>
      <c r="V12">
        <f t="shared" si="12"/>
        <v>1</v>
      </c>
      <c r="W12">
        <f t="shared" si="13"/>
        <v>16</v>
      </c>
      <c r="X12">
        <f t="shared" si="14"/>
        <v>25</v>
      </c>
      <c r="Y12">
        <f t="shared" si="15"/>
        <v>25</v>
      </c>
      <c r="Z12">
        <f t="shared" si="16"/>
        <v>9</v>
      </c>
      <c r="AA12">
        <f t="shared" si="17"/>
        <v>16</v>
      </c>
      <c r="AB12">
        <f t="shared" si="18"/>
        <v>16</v>
      </c>
      <c r="AC12">
        <f t="shared" si="19"/>
        <v>1</v>
      </c>
      <c r="AD12">
        <f t="shared" si="20"/>
        <v>1</v>
      </c>
      <c r="AE12">
        <f t="shared" si="21"/>
        <v>0</v>
      </c>
    </row>
    <row r="13" spans="1:31" x14ac:dyDescent="0.25">
      <c r="A13" s="14" t="s">
        <v>228</v>
      </c>
      <c r="B13" s="14">
        <v>0</v>
      </c>
      <c r="C13" s="14">
        <v>1</v>
      </c>
      <c r="D13" s="14">
        <v>0</v>
      </c>
      <c r="E13" s="14">
        <v>1</v>
      </c>
      <c r="F13" s="14">
        <v>0</v>
      </c>
      <c r="G13" s="14">
        <v>0</v>
      </c>
      <c r="H13" s="15">
        <f t="shared" si="0"/>
        <v>0.66666666666666674</v>
      </c>
      <c r="I13" s="43">
        <v>12</v>
      </c>
      <c r="J13">
        <f t="shared" si="1"/>
        <v>8</v>
      </c>
      <c r="K13">
        <f t="shared" si="2"/>
        <v>10</v>
      </c>
      <c r="L13">
        <f t="shared" si="3"/>
        <v>12</v>
      </c>
      <c r="M13">
        <f t="shared" si="4"/>
        <v>10</v>
      </c>
      <c r="N13">
        <f t="shared" si="5"/>
        <v>10</v>
      </c>
      <c r="O13">
        <f t="shared" si="6"/>
        <v>10</v>
      </c>
      <c r="Q13">
        <f t="shared" si="7"/>
        <v>4</v>
      </c>
      <c r="R13">
        <f t="shared" si="8"/>
        <v>16</v>
      </c>
      <c r="S13">
        <f t="shared" si="9"/>
        <v>4</v>
      </c>
      <c r="T13">
        <f t="shared" si="10"/>
        <v>4</v>
      </c>
      <c r="U13">
        <f t="shared" si="11"/>
        <v>4</v>
      </c>
      <c r="V13">
        <f t="shared" si="12"/>
        <v>4</v>
      </c>
      <c r="W13">
        <f t="shared" si="13"/>
        <v>0</v>
      </c>
      <c r="X13">
        <f t="shared" si="14"/>
        <v>0</v>
      </c>
      <c r="Y13">
        <f t="shared" si="15"/>
        <v>0</v>
      </c>
      <c r="Z13">
        <f t="shared" si="16"/>
        <v>4</v>
      </c>
      <c r="AA13">
        <f t="shared" si="17"/>
        <v>4</v>
      </c>
      <c r="AB13">
        <f t="shared" si="18"/>
        <v>4</v>
      </c>
      <c r="AC13">
        <f t="shared" si="19"/>
        <v>0</v>
      </c>
      <c r="AD13">
        <f t="shared" si="20"/>
        <v>0</v>
      </c>
      <c r="AE13">
        <f t="shared" si="21"/>
        <v>0</v>
      </c>
    </row>
    <row r="14" spans="1:31" x14ac:dyDescent="0.25">
      <c r="A14" s="14" t="s">
        <v>229</v>
      </c>
      <c r="B14" s="14">
        <v>0</v>
      </c>
      <c r="C14" s="14">
        <v>0</v>
      </c>
      <c r="D14" s="14">
        <v>2</v>
      </c>
      <c r="E14" s="14">
        <v>0</v>
      </c>
      <c r="F14" s="14">
        <v>0</v>
      </c>
      <c r="G14" s="14">
        <v>0</v>
      </c>
      <c r="H14" s="15">
        <f t="shared" si="0"/>
        <v>0.66666666666666674</v>
      </c>
      <c r="I14" s="43">
        <v>13</v>
      </c>
      <c r="J14">
        <f t="shared" si="1"/>
        <v>8</v>
      </c>
      <c r="K14">
        <f t="shared" si="2"/>
        <v>12</v>
      </c>
      <c r="L14">
        <f t="shared" si="3"/>
        <v>5</v>
      </c>
      <c r="M14">
        <f t="shared" si="4"/>
        <v>12</v>
      </c>
      <c r="N14">
        <f t="shared" si="5"/>
        <v>10</v>
      </c>
      <c r="O14">
        <f t="shared" si="6"/>
        <v>10</v>
      </c>
      <c r="Q14">
        <f t="shared" si="7"/>
        <v>16</v>
      </c>
      <c r="R14">
        <f t="shared" si="8"/>
        <v>9</v>
      </c>
      <c r="S14">
        <f t="shared" si="9"/>
        <v>16</v>
      </c>
      <c r="T14">
        <f t="shared" si="10"/>
        <v>4</v>
      </c>
      <c r="U14">
        <f t="shared" si="11"/>
        <v>4</v>
      </c>
      <c r="V14">
        <f t="shared" si="12"/>
        <v>49</v>
      </c>
      <c r="W14">
        <f t="shared" si="13"/>
        <v>0</v>
      </c>
      <c r="X14">
        <f t="shared" si="14"/>
        <v>4</v>
      </c>
      <c r="Y14">
        <f t="shared" si="15"/>
        <v>4</v>
      </c>
      <c r="Z14">
        <f t="shared" si="16"/>
        <v>49</v>
      </c>
      <c r="AA14">
        <f t="shared" si="17"/>
        <v>25</v>
      </c>
      <c r="AB14">
        <f t="shared" si="18"/>
        <v>25</v>
      </c>
      <c r="AC14">
        <f t="shared" si="19"/>
        <v>4</v>
      </c>
      <c r="AD14">
        <f t="shared" si="20"/>
        <v>4</v>
      </c>
      <c r="AE14">
        <f t="shared" si="21"/>
        <v>0</v>
      </c>
    </row>
    <row r="15" spans="1:31" x14ac:dyDescent="0.25">
      <c r="A15" s="14" t="s">
        <v>230</v>
      </c>
      <c r="B15" s="14">
        <v>0</v>
      </c>
      <c r="C15" s="14">
        <v>0</v>
      </c>
      <c r="D15" s="14">
        <v>1</v>
      </c>
      <c r="E15" s="14">
        <v>1</v>
      </c>
      <c r="F15" s="14">
        <v>0</v>
      </c>
      <c r="G15" s="14">
        <v>0</v>
      </c>
      <c r="H15" s="15">
        <f t="shared" si="0"/>
        <v>0.66666666666666674</v>
      </c>
      <c r="I15" s="43">
        <v>14</v>
      </c>
      <c r="J15">
        <f t="shared" si="1"/>
        <v>8</v>
      </c>
      <c r="K15">
        <f t="shared" si="2"/>
        <v>12</v>
      </c>
      <c r="L15">
        <f t="shared" si="3"/>
        <v>9</v>
      </c>
      <c r="M15">
        <f t="shared" si="4"/>
        <v>10</v>
      </c>
      <c r="N15">
        <f t="shared" si="5"/>
        <v>10</v>
      </c>
      <c r="O15">
        <f t="shared" si="6"/>
        <v>10</v>
      </c>
      <c r="Q15">
        <f t="shared" si="7"/>
        <v>16</v>
      </c>
      <c r="R15">
        <f t="shared" si="8"/>
        <v>1</v>
      </c>
      <c r="S15">
        <f t="shared" si="9"/>
        <v>4</v>
      </c>
      <c r="T15">
        <f t="shared" si="10"/>
        <v>4</v>
      </c>
      <c r="U15">
        <f t="shared" si="11"/>
        <v>4</v>
      </c>
      <c r="V15">
        <f t="shared" si="12"/>
        <v>9</v>
      </c>
      <c r="W15">
        <f t="shared" si="13"/>
        <v>4</v>
      </c>
      <c r="X15">
        <f t="shared" si="14"/>
        <v>4</v>
      </c>
      <c r="Y15">
        <f t="shared" si="15"/>
        <v>4</v>
      </c>
      <c r="Z15">
        <f t="shared" si="16"/>
        <v>1</v>
      </c>
      <c r="AA15">
        <f t="shared" si="17"/>
        <v>1</v>
      </c>
      <c r="AB15">
        <f t="shared" si="18"/>
        <v>1</v>
      </c>
      <c r="AC15">
        <f t="shared" si="19"/>
        <v>0</v>
      </c>
      <c r="AD15">
        <f t="shared" si="20"/>
        <v>0</v>
      </c>
      <c r="AE15">
        <f t="shared" si="21"/>
        <v>0</v>
      </c>
    </row>
    <row r="16" spans="1:31" x14ac:dyDescent="0.25">
      <c r="A16" s="41"/>
      <c r="B16" s="41"/>
      <c r="C16" s="41"/>
      <c r="D16" s="41"/>
      <c r="E16" s="41"/>
      <c r="F16" s="41"/>
      <c r="G16" s="41"/>
      <c r="H16" s="42"/>
    </row>
    <row r="17" spans="1:31" ht="14.4" x14ac:dyDescent="0.3">
      <c r="A17" s="14" t="s">
        <v>217</v>
      </c>
      <c r="B17" s="14">
        <v>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f t="shared" ref="H17:H19" si="22">SUM(B17:G17)/300</f>
        <v>3.3333333333333335E-3</v>
      </c>
      <c r="P17" t="s">
        <v>582</v>
      </c>
      <c r="Q17">
        <f t="shared" ref="Q17:AE17" si="23">6*SUM(Q2:Q15)</f>
        <v>756</v>
      </c>
      <c r="R17">
        <f t="shared" si="23"/>
        <v>504</v>
      </c>
      <c r="S17">
        <f t="shared" si="23"/>
        <v>606</v>
      </c>
      <c r="T17">
        <f t="shared" si="23"/>
        <v>576</v>
      </c>
      <c r="U17">
        <f t="shared" si="23"/>
        <v>420</v>
      </c>
      <c r="V17">
        <f t="shared" si="23"/>
        <v>1128</v>
      </c>
      <c r="W17">
        <f t="shared" si="23"/>
        <v>1062</v>
      </c>
      <c r="X17">
        <f t="shared" si="23"/>
        <v>1224</v>
      </c>
      <c r="Y17">
        <f t="shared" si="23"/>
        <v>1152</v>
      </c>
      <c r="Z17">
        <f t="shared" si="23"/>
        <v>1122</v>
      </c>
      <c r="AA17">
        <f t="shared" si="23"/>
        <v>1164</v>
      </c>
      <c r="AB17">
        <f t="shared" si="23"/>
        <v>1068</v>
      </c>
      <c r="AC17">
        <f t="shared" si="23"/>
        <v>1170</v>
      </c>
      <c r="AD17">
        <f t="shared" si="23"/>
        <v>846</v>
      </c>
      <c r="AE17">
        <f t="shared" si="23"/>
        <v>672</v>
      </c>
    </row>
    <row r="18" spans="1:31" x14ac:dyDescent="0.25">
      <c r="A18" s="14" t="s">
        <v>224</v>
      </c>
      <c r="B18" s="14">
        <v>1</v>
      </c>
      <c r="C18" s="14"/>
      <c r="D18" s="14"/>
      <c r="E18" s="14"/>
      <c r="F18" s="14"/>
      <c r="G18" s="14"/>
      <c r="H18" s="15">
        <f t="shared" si="22"/>
        <v>3.3333333333333335E-3</v>
      </c>
      <c r="P18" t="s">
        <v>559</v>
      </c>
      <c r="Q18">
        <f t="shared" ref="Q18:AE18" si="24">14*((14^2) - 1)</f>
        <v>2730</v>
      </c>
      <c r="R18">
        <f t="shared" si="24"/>
        <v>2730</v>
      </c>
      <c r="S18">
        <f t="shared" si="24"/>
        <v>2730</v>
      </c>
      <c r="T18">
        <f t="shared" si="24"/>
        <v>2730</v>
      </c>
      <c r="U18">
        <f t="shared" si="24"/>
        <v>2730</v>
      </c>
      <c r="V18">
        <f t="shared" si="24"/>
        <v>2730</v>
      </c>
      <c r="W18">
        <f t="shared" si="24"/>
        <v>2730</v>
      </c>
      <c r="X18">
        <f t="shared" si="24"/>
        <v>2730</v>
      </c>
      <c r="Y18">
        <f t="shared" si="24"/>
        <v>2730</v>
      </c>
      <c r="Z18">
        <f t="shared" si="24"/>
        <v>2730</v>
      </c>
      <c r="AA18">
        <f t="shared" si="24"/>
        <v>2730</v>
      </c>
      <c r="AB18">
        <f t="shared" si="24"/>
        <v>2730</v>
      </c>
      <c r="AC18">
        <f t="shared" si="24"/>
        <v>2730</v>
      </c>
      <c r="AD18">
        <f t="shared" si="24"/>
        <v>2730</v>
      </c>
      <c r="AE18">
        <f t="shared" si="24"/>
        <v>2730</v>
      </c>
    </row>
    <row r="19" spans="1:31" x14ac:dyDescent="0.25">
      <c r="A19" s="14" t="s">
        <v>226</v>
      </c>
      <c r="B19" s="14"/>
      <c r="C19" s="14">
        <v>1</v>
      </c>
      <c r="D19" s="14"/>
      <c r="E19" s="14"/>
      <c r="F19" s="14"/>
      <c r="G19" s="14"/>
      <c r="H19" s="15">
        <f t="shared" si="22"/>
        <v>3.3333333333333335E-3</v>
      </c>
      <c r="P19" t="s">
        <v>558</v>
      </c>
      <c r="Q19" s="17">
        <f t="shared" ref="Q19:AE19" si="25">(1-(Q17/Q18))</f>
        <v>0.72307692307692306</v>
      </c>
      <c r="R19" s="17">
        <f t="shared" si="25"/>
        <v>0.81538461538461537</v>
      </c>
      <c r="S19" s="17">
        <f t="shared" si="25"/>
        <v>0.77802197802197803</v>
      </c>
      <c r="T19" s="17">
        <f t="shared" si="25"/>
        <v>0.78901098901098898</v>
      </c>
      <c r="U19" s="17">
        <f t="shared" si="25"/>
        <v>0.84615384615384615</v>
      </c>
      <c r="V19" s="17">
        <f t="shared" si="25"/>
        <v>0.58681318681318684</v>
      </c>
      <c r="W19" s="17">
        <f t="shared" si="25"/>
        <v>0.61098901098901104</v>
      </c>
      <c r="X19" s="17">
        <f t="shared" si="25"/>
        <v>0.55164835164835169</v>
      </c>
      <c r="Y19" s="17">
        <f t="shared" si="25"/>
        <v>0.57802197802197797</v>
      </c>
      <c r="Z19" s="17">
        <f t="shared" si="25"/>
        <v>0.58901098901098903</v>
      </c>
      <c r="AA19" s="17">
        <f t="shared" si="25"/>
        <v>0.57362637362637359</v>
      </c>
      <c r="AB19" s="17">
        <f t="shared" si="25"/>
        <v>0.60879120879120885</v>
      </c>
      <c r="AC19" s="17">
        <f t="shared" si="25"/>
        <v>0.5714285714285714</v>
      </c>
      <c r="AD19" s="17">
        <f t="shared" si="25"/>
        <v>0.6901098901098901</v>
      </c>
      <c r="AE19" s="17">
        <f t="shared" si="25"/>
        <v>0.75384615384615383</v>
      </c>
    </row>
  </sheetData>
  <sortState xmlns:xlrd2="http://schemas.microsoft.com/office/spreadsheetml/2017/richdata2" ref="A2:H19">
    <sortCondition descending="1" ref="H2:H19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0B70-1A4E-45B0-899E-ED2694611D5C}">
  <dimension ref="A1:AE9"/>
  <sheetViews>
    <sheetView workbookViewId="0">
      <selection activeCell="Q9" sqref="Q9:AE9"/>
    </sheetView>
  </sheetViews>
  <sheetFormatPr defaultRowHeight="13.8" x14ac:dyDescent="0.25"/>
  <cols>
    <col min="1" max="1" width="35.5976562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624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234</v>
      </c>
      <c r="B2" s="14">
        <v>10</v>
      </c>
      <c r="C2" s="14">
        <v>7</v>
      </c>
      <c r="D2" s="14">
        <v>9</v>
      </c>
      <c r="E2" s="14">
        <v>9</v>
      </c>
      <c r="F2" s="14">
        <v>14</v>
      </c>
      <c r="G2" s="14">
        <v>22</v>
      </c>
      <c r="H2" s="15">
        <f>(SUM(B2:G2)/300)*100</f>
        <v>23.666666666666668</v>
      </c>
      <c r="J2">
        <f>RANK(B2,$B$2:$B$5,0)</f>
        <v>1</v>
      </c>
      <c r="K2">
        <f>RANK(C2,$C$2:$C$5,0)</f>
        <v>2</v>
      </c>
      <c r="L2">
        <f>RANK(D2,$D$2:$D$5,0)</f>
        <v>1</v>
      </c>
      <c r="M2">
        <f>RANK(E2,$E$2:$E$5,0)</f>
        <v>2</v>
      </c>
      <c r="N2">
        <f>RANK(F2,$F$2:$F$5,0)</f>
        <v>1</v>
      </c>
      <c r="O2">
        <f>RANK(G2,$G$2:$G$5,0)</f>
        <v>1</v>
      </c>
      <c r="Q2">
        <f>(J2-K2)^2</f>
        <v>1</v>
      </c>
      <c r="R2">
        <f>(J2-L2)^2</f>
        <v>0</v>
      </c>
      <c r="S2">
        <f>(J2-M2)^2</f>
        <v>1</v>
      </c>
      <c r="T2">
        <f>(J2-N2)^2</f>
        <v>0</v>
      </c>
      <c r="U2">
        <f>(J2-O2)^2</f>
        <v>0</v>
      </c>
      <c r="V2">
        <f>(K2-L2)^2</f>
        <v>1</v>
      </c>
      <c r="W2">
        <f>(K2-M2)^2</f>
        <v>0</v>
      </c>
      <c r="X2">
        <f>(K2-N2)^2</f>
        <v>1</v>
      </c>
      <c r="Y2">
        <f>(K2-O2)^2</f>
        <v>1</v>
      </c>
      <c r="Z2">
        <f>(L2-M2)^2</f>
        <v>1</v>
      </c>
      <c r="AA2">
        <f>(L2-N2)^2</f>
        <v>0</v>
      </c>
      <c r="AB2">
        <f>(L2-O2)^2</f>
        <v>0</v>
      </c>
      <c r="AC2">
        <f>(M2-N2)^2</f>
        <v>1</v>
      </c>
      <c r="AD2">
        <f>(M2-O2)^2</f>
        <v>1</v>
      </c>
      <c r="AE2">
        <f>(N2-O2)^2</f>
        <v>0</v>
      </c>
    </row>
    <row r="3" spans="1:31" x14ac:dyDescent="0.25">
      <c r="A3" s="14" t="s">
        <v>232</v>
      </c>
      <c r="B3" s="14">
        <v>7</v>
      </c>
      <c r="C3" s="14">
        <v>9</v>
      </c>
      <c r="D3" s="14">
        <v>9</v>
      </c>
      <c r="E3" s="14">
        <v>11</v>
      </c>
      <c r="F3" s="14">
        <v>11</v>
      </c>
      <c r="G3" s="14">
        <v>19</v>
      </c>
      <c r="H3" s="15">
        <f t="shared" ref="H3:H5" si="0">(SUM(B3:G3)/300)*100</f>
        <v>22</v>
      </c>
      <c r="J3">
        <f t="shared" ref="J3:J5" si="1">RANK(B3,$B$2:$B$5,0)</f>
        <v>2</v>
      </c>
      <c r="K3">
        <f t="shared" ref="K3:K5" si="2">RANK(C3,$C$2:$C$5,0)</f>
        <v>1</v>
      </c>
      <c r="L3">
        <f t="shared" ref="L3:L5" si="3">RANK(D3,$D$2:$D$5,0)</f>
        <v>1</v>
      </c>
      <c r="M3">
        <f t="shared" ref="M3:M5" si="4">RANK(E3,$E$2:$E$5,0)</f>
        <v>1</v>
      </c>
      <c r="N3">
        <f t="shared" ref="N3:N5" si="5">RANK(F3,$F$2:$F$5,0)</f>
        <v>3</v>
      </c>
      <c r="O3">
        <f t="shared" ref="O3:O5" si="6">RANK(G3,$G$2:$G$5,0)</f>
        <v>2</v>
      </c>
      <c r="Q3">
        <f t="shared" ref="Q3:Q5" si="7">(J3-K3)^2</f>
        <v>1</v>
      </c>
      <c r="R3">
        <f t="shared" ref="R3:R5" si="8">(J3-L3)^2</f>
        <v>1</v>
      </c>
      <c r="S3">
        <f t="shared" ref="S3:S5" si="9">(J3-M3)^2</f>
        <v>1</v>
      </c>
      <c r="T3">
        <f t="shared" ref="T3:T5" si="10">(J3-N3)^2</f>
        <v>1</v>
      </c>
      <c r="U3">
        <f t="shared" ref="U3:U5" si="11">(J3-O3)^2</f>
        <v>0</v>
      </c>
      <c r="V3">
        <f t="shared" ref="V3:V5" si="12">(K3-L3)^2</f>
        <v>0</v>
      </c>
      <c r="W3">
        <f t="shared" ref="W3:W5" si="13">(K3-M3)^2</f>
        <v>0</v>
      </c>
      <c r="X3">
        <f t="shared" ref="X3:X5" si="14">(K3-N3)^2</f>
        <v>4</v>
      </c>
      <c r="Y3">
        <f t="shared" ref="Y3:Y5" si="15">(K3-O3)^2</f>
        <v>1</v>
      </c>
      <c r="Z3">
        <f t="shared" ref="Z3:Z5" si="16">(L3-M3)^2</f>
        <v>0</v>
      </c>
      <c r="AA3">
        <f t="shared" ref="AA3:AA5" si="17">(L3-N3)^2</f>
        <v>4</v>
      </c>
      <c r="AB3">
        <f t="shared" ref="AB3:AB5" si="18">(L3-O3)^2</f>
        <v>1</v>
      </c>
      <c r="AC3">
        <f t="shared" ref="AC3:AC5" si="19">(M3-N3)^2</f>
        <v>4</v>
      </c>
      <c r="AD3">
        <f t="shared" ref="AD3:AD5" si="20">(M3-O3)^2</f>
        <v>1</v>
      </c>
      <c r="AE3">
        <f t="shared" ref="AE3:AE5" si="21">(N3-O3)^2</f>
        <v>1</v>
      </c>
    </row>
    <row r="4" spans="1:31" x14ac:dyDescent="0.25">
      <c r="A4" s="14" t="s">
        <v>233</v>
      </c>
      <c r="B4" s="14">
        <v>6</v>
      </c>
      <c r="C4" s="14">
        <v>5</v>
      </c>
      <c r="D4" s="14">
        <v>6</v>
      </c>
      <c r="E4" s="14">
        <v>4</v>
      </c>
      <c r="F4" s="14">
        <v>12</v>
      </c>
      <c r="G4" s="14">
        <v>4</v>
      </c>
      <c r="H4" s="15">
        <f t="shared" si="0"/>
        <v>12.333333333333334</v>
      </c>
      <c r="J4">
        <f t="shared" si="1"/>
        <v>3</v>
      </c>
      <c r="K4">
        <f t="shared" si="2"/>
        <v>3</v>
      </c>
      <c r="L4">
        <f t="shared" si="3"/>
        <v>3</v>
      </c>
      <c r="M4">
        <f t="shared" si="4"/>
        <v>3</v>
      </c>
      <c r="N4">
        <f t="shared" si="5"/>
        <v>2</v>
      </c>
      <c r="O4">
        <f t="shared" si="6"/>
        <v>3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1</v>
      </c>
      <c r="U4">
        <f t="shared" si="11"/>
        <v>0</v>
      </c>
      <c r="V4">
        <f t="shared" si="12"/>
        <v>0</v>
      </c>
      <c r="W4">
        <f t="shared" si="13"/>
        <v>0</v>
      </c>
      <c r="X4">
        <f t="shared" si="14"/>
        <v>1</v>
      </c>
      <c r="Y4">
        <f t="shared" si="15"/>
        <v>0</v>
      </c>
      <c r="Z4">
        <f t="shared" si="16"/>
        <v>0</v>
      </c>
      <c r="AA4">
        <f t="shared" si="17"/>
        <v>1</v>
      </c>
      <c r="AB4">
        <f t="shared" si="18"/>
        <v>0</v>
      </c>
      <c r="AC4">
        <f t="shared" si="19"/>
        <v>1</v>
      </c>
      <c r="AD4">
        <f t="shared" si="20"/>
        <v>0</v>
      </c>
      <c r="AE4">
        <f t="shared" si="21"/>
        <v>1</v>
      </c>
    </row>
    <row r="5" spans="1:31" x14ac:dyDescent="0.25">
      <c r="A5" s="14" t="s">
        <v>235</v>
      </c>
      <c r="B5" s="14">
        <v>3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5">
        <f t="shared" si="0"/>
        <v>1</v>
      </c>
      <c r="J5">
        <f t="shared" si="1"/>
        <v>4</v>
      </c>
      <c r="K5">
        <f t="shared" si="2"/>
        <v>4</v>
      </c>
      <c r="L5">
        <f t="shared" si="3"/>
        <v>4</v>
      </c>
      <c r="M5">
        <f t="shared" si="4"/>
        <v>4</v>
      </c>
      <c r="N5">
        <f t="shared" si="5"/>
        <v>4</v>
      </c>
      <c r="O5">
        <f t="shared" si="6"/>
        <v>4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V5">
        <f t="shared" si="12"/>
        <v>0</v>
      </c>
      <c r="W5">
        <f t="shared" si="13"/>
        <v>0</v>
      </c>
      <c r="X5">
        <f t="shared" si="14"/>
        <v>0</v>
      </c>
      <c r="Y5">
        <f t="shared" si="15"/>
        <v>0</v>
      </c>
      <c r="Z5">
        <f t="shared" si="16"/>
        <v>0</v>
      </c>
      <c r="AA5">
        <f t="shared" si="17"/>
        <v>0</v>
      </c>
      <c r="AB5">
        <f t="shared" si="18"/>
        <v>0</v>
      </c>
      <c r="AC5">
        <f t="shared" si="19"/>
        <v>0</v>
      </c>
      <c r="AD5">
        <f t="shared" si="20"/>
        <v>0</v>
      </c>
      <c r="AE5">
        <f t="shared" si="21"/>
        <v>0</v>
      </c>
    </row>
    <row r="6" spans="1:31" x14ac:dyDescent="0.25">
      <c r="A6" s="41"/>
      <c r="B6" s="41"/>
      <c r="C6" s="41"/>
      <c r="D6" s="41"/>
      <c r="E6" s="41"/>
      <c r="F6" s="41"/>
      <c r="G6" s="41"/>
      <c r="H6" s="42"/>
    </row>
    <row r="7" spans="1:31" ht="14.4" x14ac:dyDescent="0.3">
      <c r="A7" s="14" t="s">
        <v>236</v>
      </c>
      <c r="B7" s="14">
        <v>1</v>
      </c>
      <c r="C7" s="14"/>
      <c r="D7" s="14"/>
      <c r="E7" s="14"/>
      <c r="F7" s="14"/>
      <c r="G7" s="14"/>
      <c r="H7" s="15">
        <f t="shared" ref="H7:H8" si="22">SUM(B7:G7)/300</f>
        <v>3.3333333333333335E-3</v>
      </c>
      <c r="P7" t="s">
        <v>582</v>
      </c>
      <c r="Q7">
        <f t="shared" ref="Q7:AE7" si="23">6*SUM(Q2:Q5)</f>
        <v>12</v>
      </c>
      <c r="R7">
        <f t="shared" si="23"/>
        <v>6</v>
      </c>
      <c r="S7">
        <f t="shared" si="23"/>
        <v>12</v>
      </c>
      <c r="T7">
        <f t="shared" si="23"/>
        <v>12</v>
      </c>
      <c r="U7">
        <f t="shared" si="23"/>
        <v>0</v>
      </c>
      <c r="V7">
        <f t="shared" si="23"/>
        <v>6</v>
      </c>
      <c r="W7">
        <f t="shared" si="23"/>
        <v>0</v>
      </c>
      <c r="X7">
        <f t="shared" si="23"/>
        <v>36</v>
      </c>
      <c r="Y7">
        <f t="shared" si="23"/>
        <v>12</v>
      </c>
      <c r="Z7">
        <f t="shared" si="23"/>
        <v>6</v>
      </c>
      <c r="AA7">
        <f t="shared" si="23"/>
        <v>30</v>
      </c>
      <c r="AB7">
        <f t="shared" si="23"/>
        <v>6</v>
      </c>
      <c r="AC7">
        <f t="shared" si="23"/>
        <v>36</v>
      </c>
      <c r="AD7">
        <f t="shared" si="23"/>
        <v>12</v>
      </c>
      <c r="AE7">
        <f t="shared" si="23"/>
        <v>12</v>
      </c>
    </row>
    <row r="8" spans="1:31" x14ac:dyDescent="0.25">
      <c r="A8" s="14" t="s">
        <v>237</v>
      </c>
      <c r="B8" s="14">
        <v>1</v>
      </c>
      <c r="C8" s="14"/>
      <c r="D8" s="14"/>
      <c r="E8" s="14"/>
      <c r="F8" s="14"/>
      <c r="G8" s="14"/>
      <c r="H8" s="15">
        <f t="shared" si="22"/>
        <v>3.3333333333333335E-3</v>
      </c>
      <c r="P8" t="s">
        <v>559</v>
      </c>
      <c r="Q8">
        <f t="shared" ref="Q8:AE8" si="24">4*((4^2) - 1)</f>
        <v>60</v>
      </c>
      <c r="R8">
        <f t="shared" si="24"/>
        <v>60</v>
      </c>
      <c r="S8">
        <f t="shared" si="24"/>
        <v>60</v>
      </c>
      <c r="T8">
        <f t="shared" si="24"/>
        <v>60</v>
      </c>
      <c r="U8">
        <f t="shared" si="24"/>
        <v>60</v>
      </c>
      <c r="V8">
        <f t="shared" si="24"/>
        <v>60</v>
      </c>
      <c r="W8">
        <f t="shared" si="24"/>
        <v>60</v>
      </c>
      <c r="X8">
        <f t="shared" si="24"/>
        <v>60</v>
      </c>
      <c r="Y8">
        <f t="shared" si="24"/>
        <v>60</v>
      </c>
      <c r="Z8">
        <f t="shared" si="24"/>
        <v>60</v>
      </c>
      <c r="AA8">
        <f t="shared" si="24"/>
        <v>60</v>
      </c>
      <c r="AB8">
        <f t="shared" si="24"/>
        <v>60</v>
      </c>
      <c r="AC8">
        <f t="shared" si="24"/>
        <v>60</v>
      </c>
      <c r="AD8">
        <f t="shared" si="24"/>
        <v>60</v>
      </c>
      <c r="AE8">
        <f t="shared" si="24"/>
        <v>60</v>
      </c>
    </row>
    <row r="9" spans="1:31" x14ac:dyDescent="0.25">
      <c r="P9" t="s">
        <v>558</v>
      </c>
      <c r="Q9" s="17">
        <f t="shared" ref="Q9:AE9" si="25">(1-(Q7/Q8))</f>
        <v>0.8</v>
      </c>
      <c r="R9" s="17">
        <f t="shared" si="25"/>
        <v>0.9</v>
      </c>
      <c r="S9" s="17">
        <f t="shared" si="25"/>
        <v>0.8</v>
      </c>
      <c r="T9" s="17">
        <f t="shared" si="25"/>
        <v>0.8</v>
      </c>
      <c r="U9" s="17">
        <f t="shared" si="25"/>
        <v>1</v>
      </c>
      <c r="V9" s="17">
        <f t="shared" si="25"/>
        <v>0.9</v>
      </c>
      <c r="W9" s="17">
        <f t="shared" si="25"/>
        <v>1</v>
      </c>
      <c r="X9" s="17">
        <f t="shared" si="25"/>
        <v>0.4</v>
      </c>
      <c r="Y9" s="17">
        <f t="shared" si="25"/>
        <v>0.8</v>
      </c>
      <c r="Z9" s="17">
        <f t="shared" si="25"/>
        <v>0.9</v>
      </c>
      <c r="AA9" s="17">
        <f t="shared" si="25"/>
        <v>0.5</v>
      </c>
      <c r="AB9" s="17">
        <f t="shared" si="25"/>
        <v>0.9</v>
      </c>
      <c r="AC9" s="17">
        <f t="shared" si="25"/>
        <v>0.4</v>
      </c>
      <c r="AD9" s="17">
        <f t="shared" si="25"/>
        <v>0.8</v>
      </c>
      <c r="AE9" s="17">
        <f t="shared" si="25"/>
        <v>0.8</v>
      </c>
    </row>
  </sheetData>
  <sortState xmlns:xlrd2="http://schemas.microsoft.com/office/spreadsheetml/2017/richdata2" ref="A2:H8">
    <sortCondition descending="1" ref="H2:H8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91D5-B12A-47EB-88A5-5DBEAC7418FE}">
  <dimension ref="A1:AE29"/>
  <sheetViews>
    <sheetView topLeftCell="L15" workbookViewId="0">
      <selection activeCell="Q21" sqref="Q21:Q23"/>
    </sheetView>
  </sheetViews>
  <sheetFormatPr defaultRowHeight="13.8" x14ac:dyDescent="0.25"/>
  <sheetData>
    <row r="1" spans="1:31" ht="23.4" thickBot="1" x14ac:dyDescent="0.3">
      <c r="A1" s="1" t="s">
        <v>110</v>
      </c>
      <c r="B1" s="13" t="s">
        <v>111</v>
      </c>
      <c r="C1" s="13" t="s">
        <v>112</v>
      </c>
      <c r="D1" s="13" t="s">
        <v>113</v>
      </c>
      <c r="E1" s="13" t="s">
        <v>4</v>
      </c>
      <c r="F1" s="13" t="s">
        <v>5</v>
      </c>
      <c r="G1" s="13" t="s">
        <v>6</v>
      </c>
      <c r="H1" s="13" t="s">
        <v>30</v>
      </c>
      <c r="I1" t="s">
        <v>557</v>
      </c>
      <c r="J1" s="34" t="s">
        <v>555</v>
      </c>
      <c r="K1" s="34" t="s">
        <v>556</v>
      </c>
      <c r="L1" s="34" t="s">
        <v>562</v>
      </c>
      <c r="M1" s="34" t="s">
        <v>565</v>
      </c>
      <c r="N1" s="34" t="s">
        <v>567</v>
      </c>
      <c r="O1" s="34" t="s">
        <v>569</v>
      </c>
      <c r="Q1" s="34" t="s">
        <v>581</v>
      </c>
      <c r="R1" s="34" t="s">
        <v>583</v>
      </c>
      <c r="S1" s="34" t="s">
        <v>584</v>
      </c>
      <c r="T1" s="34" t="s">
        <v>568</v>
      </c>
      <c r="U1" s="34" t="s">
        <v>570</v>
      </c>
      <c r="V1" s="34" t="s">
        <v>585</v>
      </c>
      <c r="W1" s="34" t="s">
        <v>572</v>
      </c>
      <c r="X1" s="34" t="s">
        <v>573</v>
      </c>
      <c r="Y1" s="34" t="s">
        <v>574</v>
      </c>
      <c r="Z1" s="34" t="s">
        <v>586</v>
      </c>
      <c r="AA1" s="34" t="s">
        <v>576</v>
      </c>
      <c r="AB1" s="34" t="s">
        <v>577</v>
      </c>
      <c r="AC1" s="34" t="s">
        <v>578</v>
      </c>
      <c r="AD1" s="34" t="s">
        <v>579</v>
      </c>
      <c r="AE1" s="34" t="s">
        <v>580</v>
      </c>
    </row>
    <row r="2" spans="1:31" ht="24.6" thickBot="1" x14ac:dyDescent="0.3">
      <c r="A2" s="3" t="s">
        <v>115</v>
      </c>
      <c r="B2" s="4">
        <v>16</v>
      </c>
      <c r="C2" s="4">
        <v>9</v>
      </c>
      <c r="D2" s="4">
        <v>6</v>
      </c>
      <c r="E2" s="4">
        <v>9</v>
      </c>
      <c r="F2" s="4">
        <v>17</v>
      </c>
      <c r="G2" s="4">
        <v>8</v>
      </c>
      <c r="H2" s="6">
        <f>(SUM(B2:G2)/300)*100</f>
        <v>21.666666666666668</v>
      </c>
      <c r="I2">
        <v>1</v>
      </c>
      <c r="J2">
        <f>RANK(B2,$B$2:$B$19,0)</f>
        <v>1</v>
      </c>
      <c r="K2">
        <f>RANK(C2,$C$2:$C$19,0)</f>
        <v>1</v>
      </c>
      <c r="L2">
        <f>RANK(D2,$D$2:$D$19,0)</f>
        <v>1</v>
      </c>
      <c r="M2">
        <f>RANK(E2,$E$2:$E$19,0)</f>
        <v>2</v>
      </c>
      <c r="N2">
        <f>RANK(F2,$F$2:$F$19,0)</f>
        <v>1</v>
      </c>
      <c r="O2">
        <f>RANK(G2,$G$2:$G$19,0)</f>
        <v>1</v>
      </c>
      <c r="Q2">
        <f>(J2-K2)^2</f>
        <v>0</v>
      </c>
      <c r="R2">
        <f>(J2-L2)^2</f>
        <v>0</v>
      </c>
      <c r="S2">
        <f>(J2-M2)^2</f>
        <v>1</v>
      </c>
      <c r="T2">
        <f>(J2-N2)^2</f>
        <v>0</v>
      </c>
      <c r="U2">
        <f>(J2-O2)^2</f>
        <v>0</v>
      </c>
      <c r="V2">
        <f>(K2-L2)^2</f>
        <v>0</v>
      </c>
      <c r="W2">
        <f>(K2-M2)^2</f>
        <v>1</v>
      </c>
      <c r="X2">
        <f>(L2-N2)^2</f>
        <v>0</v>
      </c>
      <c r="Y2">
        <f>(K2-O2)^2</f>
        <v>0</v>
      </c>
      <c r="Z2">
        <f>(L2-M2)^2</f>
        <v>1</v>
      </c>
      <c r="AA2">
        <f>(L2-N2)^2</f>
        <v>0</v>
      </c>
      <c r="AB2">
        <f>(L2-O2)^2</f>
        <v>0</v>
      </c>
      <c r="AC2">
        <f>(M2-N2)^2</f>
        <v>1</v>
      </c>
      <c r="AD2">
        <f>(M2-O2)^2</f>
        <v>1</v>
      </c>
      <c r="AE2">
        <f>(N2-O2)^2</f>
        <v>0</v>
      </c>
    </row>
    <row r="3" spans="1:31" ht="48.6" thickBot="1" x14ac:dyDescent="0.3">
      <c r="A3" s="3" t="s">
        <v>139</v>
      </c>
      <c r="B3" s="4">
        <v>4</v>
      </c>
      <c r="C3" s="4">
        <v>7</v>
      </c>
      <c r="D3" s="4">
        <v>5</v>
      </c>
      <c r="E3" s="4">
        <v>10</v>
      </c>
      <c r="F3" s="4">
        <v>7</v>
      </c>
      <c r="G3" s="4">
        <v>7</v>
      </c>
      <c r="H3" s="6">
        <f t="shared" ref="H3:H19" si="0">(SUM(B3:G3)/300)*100</f>
        <v>13.333333333333334</v>
      </c>
      <c r="I3">
        <v>2</v>
      </c>
      <c r="J3">
        <f t="shared" ref="J3:J19" si="1">RANK(B3,$B$2:$B$19,0)</f>
        <v>2</v>
      </c>
      <c r="K3">
        <f t="shared" ref="K3:K19" si="2">RANK(C3,$C$2:$C$19,0)</f>
        <v>2</v>
      </c>
      <c r="L3">
        <f t="shared" ref="L3:L19" si="3">RANK(D3,$D$2:$D$19,0)</f>
        <v>2</v>
      </c>
      <c r="M3">
        <f t="shared" ref="M3:M19" si="4">RANK(E3,$E$2:$E$19,0)</f>
        <v>1</v>
      </c>
      <c r="N3">
        <f t="shared" ref="N3:N19" si="5">RANK(F3,$F$2:$F$19,0)</f>
        <v>2</v>
      </c>
      <c r="O3">
        <f t="shared" ref="O3:O19" si="6">RANK(G3,$G$2:$G$19,0)</f>
        <v>2</v>
      </c>
      <c r="Q3">
        <f t="shared" ref="Q3:Q19" si="7">(J3-K3)^2</f>
        <v>0</v>
      </c>
      <c r="R3">
        <f t="shared" ref="R3:R19" si="8">(J3-L3)^2</f>
        <v>0</v>
      </c>
      <c r="S3">
        <f t="shared" ref="S3:S19" si="9">(J3-M3)^2</f>
        <v>1</v>
      </c>
      <c r="T3">
        <f t="shared" ref="T3:T19" si="10">(J3-N3)^2</f>
        <v>0</v>
      </c>
      <c r="U3">
        <f t="shared" ref="U3:U19" si="11">(J3-O3)^2</f>
        <v>0</v>
      </c>
      <c r="V3">
        <f t="shared" ref="V3:V19" si="12">(K3-L3)^2</f>
        <v>0</v>
      </c>
      <c r="W3">
        <f t="shared" ref="W3:W19" si="13">(K3-M3)^2</f>
        <v>1</v>
      </c>
      <c r="X3">
        <f t="shared" ref="X3:X19" si="14">(L3-N3)^2</f>
        <v>0</v>
      </c>
      <c r="Y3">
        <f t="shared" ref="Y3:Y19" si="15">(K3-O3)^2</f>
        <v>0</v>
      </c>
      <c r="Z3">
        <f t="shared" ref="Z3:Z19" si="16">(L3-M3)^2</f>
        <v>1</v>
      </c>
      <c r="AA3">
        <f t="shared" ref="AA3:AA19" si="17">(L3-N3)^2</f>
        <v>0</v>
      </c>
      <c r="AB3">
        <f t="shared" ref="AB3:AB19" si="18">(L3-O3)^2</f>
        <v>0</v>
      </c>
      <c r="AC3">
        <f t="shared" ref="AC3:AC19" si="19">(M3-N3)^2</f>
        <v>1</v>
      </c>
      <c r="AD3">
        <f t="shared" ref="AD3:AD19" si="20">(M3-O3)^2</f>
        <v>1</v>
      </c>
      <c r="AE3">
        <f t="shared" ref="AE3:AE19" si="21">(N3-O3)^2</f>
        <v>0</v>
      </c>
    </row>
    <row r="4" spans="1:31" ht="24.6" thickBot="1" x14ac:dyDescent="0.3">
      <c r="A4" s="3" t="s">
        <v>125</v>
      </c>
      <c r="B4" s="4">
        <v>3</v>
      </c>
      <c r="C4" s="4">
        <v>3</v>
      </c>
      <c r="D4" s="4">
        <v>2</v>
      </c>
      <c r="E4" s="4">
        <v>3</v>
      </c>
      <c r="F4" s="4">
        <v>6</v>
      </c>
      <c r="G4" s="4">
        <v>6</v>
      </c>
      <c r="H4" s="6">
        <f t="shared" si="0"/>
        <v>7.6666666666666661</v>
      </c>
      <c r="I4">
        <v>3</v>
      </c>
      <c r="J4">
        <f t="shared" si="1"/>
        <v>3</v>
      </c>
      <c r="K4">
        <f t="shared" si="2"/>
        <v>3</v>
      </c>
      <c r="L4">
        <f t="shared" si="3"/>
        <v>4</v>
      </c>
      <c r="M4">
        <f t="shared" si="4"/>
        <v>4</v>
      </c>
      <c r="N4">
        <f t="shared" si="5"/>
        <v>3</v>
      </c>
      <c r="O4">
        <f t="shared" si="6"/>
        <v>3</v>
      </c>
      <c r="Q4">
        <f t="shared" si="7"/>
        <v>0</v>
      </c>
      <c r="R4">
        <f t="shared" si="8"/>
        <v>1</v>
      </c>
      <c r="S4">
        <f t="shared" si="9"/>
        <v>1</v>
      </c>
      <c r="T4">
        <f t="shared" si="10"/>
        <v>0</v>
      </c>
      <c r="U4">
        <f t="shared" si="11"/>
        <v>0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0</v>
      </c>
      <c r="Z4">
        <f t="shared" si="16"/>
        <v>0</v>
      </c>
      <c r="AA4">
        <f t="shared" si="17"/>
        <v>1</v>
      </c>
      <c r="AB4">
        <f t="shared" si="18"/>
        <v>1</v>
      </c>
      <c r="AC4">
        <f t="shared" si="19"/>
        <v>1</v>
      </c>
      <c r="AD4">
        <f t="shared" si="20"/>
        <v>1</v>
      </c>
      <c r="AE4">
        <f t="shared" si="21"/>
        <v>0</v>
      </c>
    </row>
    <row r="5" spans="1:31" ht="14.4" thickBot="1" x14ac:dyDescent="0.3">
      <c r="A5" s="3" t="s">
        <v>133</v>
      </c>
      <c r="B5" s="4">
        <v>2</v>
      </c>
      <c r="C5" s="4">
        <v>0</v>
      </c>
      <c r="D5" s="4">
        <v>1</v>
      </c>
      <c r="E5" s="4">
        <v>4</v>
      </c>
      <c r="F5" s="4">
        <v>6</v>
      </c>
      <c r="G5" s="4">
        <v>1</v>
      </c>
      <c r="H5" s="6">
        <f t="shared" si="0"/>
        <v>4.666666666666667</v>
      </c>
      <c r="I5">
        <v>4</v>
      </c>
      <c r="J5">
        <f t="shared" si="1"/>
        <v>5</v>
      </c>
      <c r="K5">
        <f t="shared" si="2"/>
        <v>8</v>
      </c>
      <c r="L5">
        <f t="shared" si="3"/>
        <v>6</v>
      </c>
      <c r="M5">
        <f t="shared" si="4"/>
        <v>3</v>
      </c>
      <c r="N5">
        <f t="shared" si="5"/>
        <v>3</v>
      </c>
      <c r="O5">
        <f t="shared" si="6"/>
        <v>11</v>
      </c>
      <c r="Q5">
        <f t="shared" si="7"/>
        <v>9</v>
      </c>
      <c r="R5">
        <f t="shared" si="8"/>
        <v>1</v>
      </c>
      <c r="S5">
        <f t="shared" si="9"/>
        <v>4</v>
      </c>
      <c r="T5">
        <f t="shared" si="10"/>
        <v>4</v>
      </c>
      <c r="U5">
        <f t="shared" si="11"/>
        <v>36</v>
      </c>
      <c r="V5">
        <f t="shared" si="12"/>
        <v>4</v>
      </c>
      <c r="W5">
        <f t="shared" si="13"/>
        <v>25</v>
      </c>
      <c r="X5">
        <f t="shared" si="14"/>
        <v>9</v>
      </c>
      <c r="Y5">
        <f t="shared" si="15"/>
        <v>9</v>
      </c>
      <c r="Z5">
        <f t="shared" si="16"/>
        <v>9</v>
      </c>
      <c r="AA5">
        <f t="shared" si="17"/>
        <v>9</v>
      </c>
      <c r="AB5">
        <f t="shared" si="18"/>
        <v>25</v>
      </c>
      <c r="AC5">
        <f t="shared" si="19"/>
        <v>0</v>
      </c>
      <c r="AD5">
        <f t="shared" si="20"/>
        <v>64</v>
      </c>
      <c r="AE5">
        <f t="shared" si="21"/>
        <v>64</v>
      </c>
    </row>
    <row r="6" spans="1:31" ht="24.6" thickBot="1" x14ac:dyDescent="0.3">
      <c r="A6" s="3" t="s">
        <v>120</v>
      </c>
      <c r="B6" s="4">
        <v>1</v>
      </c>
      <c r="C6" s="4">
        <v>1</v>
      </c>
      <c r="D6" s="4">
        <v>0</v>
      </c>
      <c r="E6" s="4">
        <v>3</v>
      </c>
      <c r="F6" s="4">
        <v>3</v>
      </c>
      <c r="G6" s="4">
        <v>5</v>
      </c>
      <c r="H6" s="6">
        <f t="shared" si="0"/>
        <v>4.3333333333333339</v>
      </c>
      <c r="I6">
        <v>5</v>
      </c>
      <c r="J6">
        <f t="shared" si="1"/>
        <v>11</v>
      </c>
      <c r="K6">
        <f t="shared" si="2"/>
        <v>6</v>
      </c>
      <c r="L6">
        <f t="shared" si="3"/>
        <v>7</v>
      </c>
      <c r="M6">
        <f t="shared" si="4"/>
        <v>4</v>
      </c>
      <c r="N6">
        <f t="shared" si="5"/>
        <v>6</v>
      </c>
      <c r="O6">
        <f t="shared" si="6"/>
        <v>6</v>
      </c>
      <c r="Q6">
        <f t="shared" si="7"/>
        <v>25</v>
      </c>
      <c r="R6">
        <f t="shared" si="8"/>
        <v>16</v>
      </c>
      <c r="S6">
        <f t="shared" si="9"/>
        <v>49</v>
      </c>
      <c r="T6">
        <f t="shared" si="10"/>
        <v>25</v>
      </c>
      <c r="U6">
        <f t="shared" si="11"/>
        <v>25</v>
      </c>
      <c r="V6">
        <f t="shared" si="12"/>
        <v>1</v>
      </c>
      <c r="W6">
        <f t="shared" si="13"/>
        <v>4</v>
      </c>
      <c r="X6">
        <f t="shared" si="14"/>
        <v>1</v>
      </c>
      <c r="Y6">
        <f t="shared" si="15"/>
        <v>0</v>
      </c>
      <c r="Z6">
        <f t="shared" si="16"/>
        <v>9</v>
      </c>
      <c r="AA6">
        <f t="shared" si="17"/>
        <v>1</v>
      </c>
      <c r="AB6">
        <f t="shared" si="18"/>
        <v>1</v>
      </c>
      <c r="AC6">
        <f t="shared" si="19"/>
        <v>4</v>
      </c>
      <c r="AD6">
        <f t="shared" si="20"/>
        <v>4</v>
      </c>
      <c r="AE6">
        <f t="shared" si="21"/>
        <v>0</v>
      </c>
    </row>
    <row r="7" spans="1:31" ht="36.6" thickBot="1" x14ac:dyDescent="0.3">
      <c r="A7" s="3" t="s">
        <v>123</v>
      </c>
      <c r="B7" s="4">
        <v>2</v>
      </c>
      <c r="C7" s="4">
        <v>0</v>
      </c>
      <c r="D7" s="4">
        <v>0</v>
      </c>
      <c r="E7" s="4">
        <v>2</v>
      </c>
      <c r="F7" s="4">
        <v>3</v>
      </c>
      <c r="G7" s="4">
        <v>6</v>
      </c>
      <c r="H7" s="6">
        <f t="shared" si="0"/>
        <v>4.3333333333333339</v>
      </c>
      <c r="I7">
        <v>6</v>
      </c>
      <c r="J7">
        <f t="shared" si="1"/>
        <v>5</v>
      </c>
      <c r="K7">
        <f t="shared" si="2"/>
        <v>8</v>
      </c>
      <c r="L7">
        <f t="shared" si="3"/>
        <v>7</v>
      </c>
      <c r="M7">
        <f t="shared" si="4"/>
        <v>6</v>
      </c>
      <c r="N7">
        <f t="shared" si="5"/>
        <v>6</v>
      </c>
      <c r="O7">
        <f t="shared" si="6"/>
        <v>3</v>
      </c>
      <c r="Q7">
        <f t="shared" si="7"/>
        <v>9</v>
      </c>
      <c r="R7">
        <f t="shared" si="8"/>
        <v>4</v>
      </c>
      <c r="S7">
        <f t="shared" si="9"/>
        <v>1</v>
      </c>
      <c r="T7">
        <f t="shared" si="10"/>
        <v>1</v>
      </c>
      <c r="U7">
        <f t="shared" si="11"/>
        <v>4</v>
      </c>
      <c r="V7">
        <f t="shared" si="12"/>
        <v>1</v>
      </c>
      <c r="W7">
        <f t="shared" si="13"/>
        <v>4</v>
      </c>
      <c r="X7">
        <f t="shared" si="14"/>
        <v>1</v>
      </c>
      <c r="Y7">
        <f t="shared" si="15"/>
        <v>25</v>
      </c>
      <c r="Z7">
        <f t="shared" si="16"/>
        <v>1</v>
      </c>
      <c r="AA7">
        <f t="shared" si="17"/>
        <v>1</v>
      </c>
      <c r="AB7">
        <f t="shared" si="18"/>
        <v>16</v>
      </c>
      <c r="AC7">
        <f t="shared" si="19"/>
        <v>0</v>
      </c>
      <c r="AD7">
        <f t="shared" si="20"/>
        <v>9</v>
      </c>
      <c r="AE7">
        <f t="shared" si="21"/>
        <v>9</v>
      </c>
    </row>
    <row r="8" spans="1:31" ht="24.6" thickBot="1" x14ac:dyDescent="0.3">
      <c r="A8" s="3" t="s">
        <v>117</v>
      </c>
      <c r="B8" s="4">
        <v>1</v>
      </c>
      <c r="C8" s="4">
        <v>3</v>
      </c>
      <c r="D8" s="4">
        <v>3</v>
      </c>
      <c r="E8" s="4">
        <v>1</v>
      </c>
      <c r="F8" s="4">
        <v>0</v>
      </c>
      <c r="G8" s="4">
        <v>4</v>
      </c>
      <c r="H8" s="6">
        <f t="shared" si="0"/>
        <v>4</v>
      </c>
      <c r="I8">
        <v>7</v>
      </c>
      <c r="J8">
        <f t="shared" si="1"/>
        <v>11</v>
      </c>
      <c r="K8">
        <f t="shared" si="2"/>
        <v>3</v>
      </c>
      <c r="L8">
        <f t="shared" si="3"/>
        <v>3</v>
      </c>
      <c r="M8">
        <f t="shared" si="4"/>
        <v>9</v>
      </c>
      <c r="N8">
        <f t="shared" si="5"/>
        <v>11</v>
      </c>
      <c r="O8">
        <f t="shared" si="6"/>
        <v>8</v>
      </c>
      <c r="Q8">
        <f t="shared" si="7"/>
        <v>64</v>
      </c>
      <c r="R8">
        <f t="shared" si="8"/>
        <v>64</v>
      </c>
      <c r="S8">
        <f t="shared" si="9"/>
        <v>4</v>
      </c>
      <c r="T8">
        <f t="shared" si="10"/>
        <v>0</v>
      </c>
      <c r="U8">
        <f t="shared" si="11"/>
        <v>9</v>
      </c>
      <c r="V8">
        <f t="shared" si="12"/>
        <v>0</v>
      </c>
      <c r="W8">
        <f t="shared" si="13"/>
        <v>36</v>
      </c>
      <c r="X8">
        <f t="shared" si="14"/>
        <v>64</v>
      </c>
      <c r="Y8">
        <f t="shared" si="15"/>
        <v>25</v>
      </c>
      <c r="Z8">
        <f t="shared" si="16"/>
        <v>36</v>
      </c>
      <c r="AA8">
        <f t="shared" si="17"/>
        <v>64</v>
      </c>
      <c r="AB8">
        <f t="shared" si="18"/>
        <v>25</v>
      </c>
      <c r="AC8">
        <f t="shared" si="19"/>
        <v>4</v>
      </c>
      <c r="AD8">
        <f t="shared" si="20"/>
        <v>1</v>
      </c>
      <c r="AE8">
        <f t="shared" si="21"/>
        <v>9</v>
      </c>
    </row>
    <row r="9" spans="1:31" ht="24.6" thickBot="1" x14ac:dyDescent="0.3">
      <c r="A9" s="3" t="s">
        <v>116</v>
      </c>
      <c r="B9" s="4">
        <v>1</v>
      </c>
      <c r="C9" s="4">
        <v>0</v>
      </c>
      <c r="D9" s="4">
        <v>2</v>
      </c>
      <c r="E9" s="4">
        <v>1</v>
      </c>
      <c r="F9" s="4">
        <v>5</v>
      </c>
      <c r="G9" s="4">
        <v>2</v>
      </c>
      <c r="H9" s="6">
        <f t="shared" si="0"/>
        <v>3.6666666666666665</v>
      </c>
      <c r="I9">
        <v>8</v>
      </c>
      <c r="J9">
        <f t="shared" si="1"/>
        <v>11</v>
      </c>
      <c r="K9">
        <f t="shared" si="2"/>
        <v>8</v>
      </c>
      <c r="L9">
        <f t="shared" si="3"/>
        <v>4</v>
      </c>
      <c r="M9">
        <f t="shared" si="4"/>
        <v>9</v>
      </c>
      <c r="N9">
        <f t="shared" si="5"/>
        <v>5</v>
      </c>
      <c r="O9">
        <f t="shared" si="6"/>
        <v>9</v>
      </c>
      <c r="Q9">
        <f t="shared" si="7"/>
        <v>9</v>
      </c>
      <c r="R9">
        <f t="shared" si="8"/>
        <v>49</v>
      </c>
      <c r="S9">
        <f t="shared" si="9"/>
        <v>4</v>
      </c>
      <c r="T9">
        <f t="shared" si="10"/>
        <v>36</v>
      </c>
      <c r="U9">
        <f t="shared" si="11"/>
        <v>4</v>
      </c>
      <c r="V9">
        <f t="shared" si="12"/>
        <v>16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25</v>
      </c>
      <c r="AA9">
        <f t="shared" si="17"/>
        <v>1</v>
      </c>
      <c r="AB9">
        <f t="shared" si="18"/>
        <v>25</v>
      </c>
      <c r="AC9">
        <f t="shared" si="19"/>
        <v>16</v>
      </c>
      <c r="AD9">
        <f t="shared" si="20"/>
        <v>0</v>
      </c>
      <c r="AE9">
        <f t="shared" si="21"/>
        <v>16</v>
      </c>
    </row>
    <row r="10" spans="1:31" ht="14.4" thickBot="1" x14ac:dyDescent="0.3">
      <c r="A10" s="3" t="s">
        <v>127</v>
      </c>
      <c r="B10" s="4">
        <v>1</v>
      </c>
      <c r="C10" s="4"/>
      <c r="D10" s="4"/>
      <c r="E10" s="4"/>
      <c r="F10" s="4">
        <v>3</v>
      </c>
      <c r="G10" s="4">
        <v>6</v>
      </c>
      <c r="H10" s="6">
        <f t="shared" si="0"/>
        <v>3.3333333333333335</v>
      </c>
      <c r="I10">
        <v>9</v>
      </c>
      <c r="J10">
        <f t="shared" si="1"/>
        <v>11</v>
      </c>
      <c r="K10">
        <f t="shared" si="2"/>
        <v>8</v>
      </c>
      <c r="L10">
        <f t="shared" si="3"/>
        <v>7</v>
      </c>
      <c r="M10">
        <f t="shared" si="4"/>
        <v>14</v>
      </c>
      <c r="N10">
        <f t="shared" si="5"/>
        <v>6</v>
      </c>
      <c r="O10">
        <f t="shared" si="6"/>
        <v>3</v>
      </c>
      <c r="Q10">
        <f t="shared" si="7"/>
        <v>9</v>
      </c>
      <c r="R10">
        <f t="shared" si="8"/>
        <v>16</v>
      </c>
      <c r="S10">
        <f t="shared" si="9"/>
        <v>9</v>
      </c>
      <c r="T10">
        <f t="shared" si="10"/>
        <v>25</v>
      </c>
      <c r="U10">
        <f t="shared" si="11"/>
        <v>64</v>
      </c>
      <c r="V10">
        <f t="shared" si="12"/>
        <v>1</v>
      </c>
      <c r="W10">
        <f t="shared" si="13"/>
        <v>36</v>
      </c>
      <c r="X10">
        <f t="shared" si="14"/>
        <v>1</v>
      </c>
      <c r="Y10">
        <f t="shared" si="15"/>
        <v>25</v>
      </c>
      <c r="Z10">
        <f t="shared" si="16"/>
        <v>49</v>
      </c>
      <c r="AA10">
        <f t="shared" si="17"/>
        <v>1</v>
      </c>
      <c r="AB10">
        <f t="shared" si="18"/>
        <v>16</v>
      </c>
      <c r="AC10">
        <f t="shared" si="19"/>
        <v>64</v>
      </c>
      <c r="AD10">
        <f t="shared" si="20"/>
        <v>121</v>
      </c>
      <c r="AE10">
        <f t="shared" si="21"/>
        <v>9</v>
      </c>
    </row>
    <row r="11" spans="1:31" ht="48.6" thickBot="1" x14ac:dyDescent="0.3">
      <c r="A11" s="3" t="s">
        <v>131</v>
      </c>
      <c r="B11" s="4">
        <v>2</v>
      </c>
      <c r="C11" s="4">
        <v>1</v>
      </c>
      <c r="D11" s="4">
        <v>0</v>
      </c>
      <c r="E11" s="4">
        <v>2</v>
      </c>
      <c r="F11" s="4">
        <v>0</v>
      </c>
      <c r="G11" s="4">
        <v>5</v>
      </c>
      <c r="H11" s="6">
        <f t="shared" si="0"/>
        <v>3.3333333333333335</v>
      </c>
      <c r="I11">
        <v>10</v>
      </c>
      <c r="J11">
        <f t="shared" si="1"/>
        <v>5</v>
      </c>
      <c r="K11">
        <f t="shared" si="2"/>
        <v>6</v>
      </c>
      <c r="L11">
        <f t="shared" si="3"/>
        <v>7</v>
      </c>
      <c r="M11">
        <f t="shared" si="4"/>
        <v>6</v>
      </c>
      <c r="N11">
        <f t="shared" si="5"/>
        <v>11</v>
      </c>
      <c r="O11">
        <f t="shared" si="6"/>
        <v>6</v>
      </c>
      <c r="Q11">
        <f t="shared" si="7"/>
        <v>1</v>
      </c>
      <c r="R11">
        <f t="shared" si="8"/>
        <v>4</v>
      </c>
      <c r="S11">
        <f t="shared" si="9"/>
        <v>1</v>
      </c>
      <c r="T11">
        <f t="shared" si="10"/>
        <v>36</v>
      </c>
      <c r="U11">
        <f t="shared" si="11"/>
        <v>1</v>
      </c>
      <c r="V11">
        <f t="shared" si="12"/>
        <v>1</v>
      </c>
      <c r="W11">
        <f t="shared" si="13"/>
        <v>0</v>
      </c>
      <c r="X11">
        <f t="shared" si="14"/>
        <v>16</v>
      </c>
      <c r="Y11">
        <f t="shared" si="15"/>
        <v>0</v>
      </c>
      <c r="Z11">
        <f t="shared" si="16"/>
        <v>1</v>
      </c>
      <c r="AA11">
        <f t="shared" si="17"/>
        <v>16</v>
      </c>
      <c r="AB11">
        <f t="shared" si="18"/>
        <v>1</v>
      </c>
      <c r="AC11">
        <f t="shared" si="19"/>
        <v>25</v>
      </c>
      <c r="AD11">
        <f t="shared" si="20"/>
        <v>0</v>
      </c>
      <c r="AE11">
        <f t="shared" si="21"/>
        <v>25</v>
      </c>
    </row>
    <row r="12" spans="1:31" ht="36.6" thickBot="1" x14ac:dyDescent="0.3">
      <c r="A12" s="3" t="s">
        <v>119</v>
      </c>
      <c r="B12" s="4">
        <v>3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  <c r="H12" s="6">
        <f t="shared" si="0"/>
        <v>1.3333333333333335</v>
      </c>
      <c r="I12">
        <v>11</v>
      </c>
      <c r="J12">
        <f t="shared" si="1"/>
        <v>3</v>
      </c>
      <c r="K12">
        <f t="shared" si="2"/>
        <v>8</v>
      </c>
      <c r="L12">
        <f t="shared" si="3"/>
        <v>7</v>
      </c>
      <c r="M12">
        <f t="shared" si="4"/>
        <v>9</v>
      </c>
      <c r="N12">
        <f t="shared" si="5"/>
        <v>11</v>
      </c>
      <c r="O12">
        <f t="shared" si="6"/>
        <v>13</v>
      </c>
      <c r="Q12">
        <f t="shared" si="7"/>
        <v>25</v>
      </c>
      <c r="R12">
        <f t="shared" si="8"/>
        <v>16</v>
      </c>
      <c r="S12">
        <f t="shared" si="9"/>
        <v>36</v>
      </c>
      <c r="T12">
        <f t="shared" si="10"/>
        <v>64</v>
      </c>
      <c r="U12">
        <f t="shared" si="11"/>
        <v>100</v>
      </c>
      <c r="V12">
        <f t="shared" si="12"/>
        <v>1</v>
      </c>
      <c r="W12">
        <f t="shared" si="13"/>
        <v>1</v>
      </c>
      <c r="X12">
        <f t="shared" si="14"/>
        <v>16</v>
      </c>
      <c r="Y12">
        <f t="shared" si="15"/>
        <v>25</v>
      </c>
      <c r="Z12">
        <f t="shared" si="16"/>
        <v>4</v>
      </c>
      <c r="AA12">
        <f t="shared" si="17"/>
        <v>16</v>
      </c>
      <c r="AB12">
        <f t="shared" si="18"/>
        <v>36</v>
      </c>
      <c r="AC12">
        <f t="shared" si="19"/>
        <v>4</v>
      </c>
      <c r="AD12">
        <f t="shared" si="20"/>
        <v>16</v>
      </c>
      <c r="AE12">
        <f t="shared" si="21"/>
        <v>4</v>
      </c>
    </row>
    <row r="13" spans="1:31" ht="24.6" thickBot="1" x14ac:dyDescent="0.3">
      <c r="A13" s="3" t="s">
        <v>121</v>
      </c>
      <c r="B13" s="4">
        <v>1</v>
      </c>
      <c r="C13" s="4">
        <v>3</v>
      </c>
      <c r="D13" s="4">
        <v>0</v>
      </c>
      <c r="E13" s="4">
        <v>0</v>
      </c>
      <c r="F13" s="4">
        <v>0</v>
      </c>
      <c r="G13" s="4">
        <v>0</v>
      </c>
      <c r="H13" s="6">
        <f t="shared" si="0"/>
        <v>1.3333333333333335</v>
      </c>
      <c r="I13">
        <v>12</v>
      </c>
      <c r="J13">
        <f t="shared" si="1"/>
        <v>11</v>
      </c>
      <c r="K13">
        <f t="shared" si="2"/>
        <v>3</v>
      </c>
      <c r="L13">
        <f t="shared" si="3"/>
        <v>7</v>
      </c>
      <c r="M13">
        <f t="shared" si="4"/>
        <v>14</v>
      </c>
      <c r="N13">
        <f t="shared" si="5"/>
        <v>11</v>
      </c>
      <c r="O13">
        <f t="shared" si="6"/>
        <v>13</v>
      </c>
      <c r="Q13">
        <f t="shared" si="7"/>
        <v>64</v>
      </c>
      <c r="R13">
        <f t="shared" si="8"/>
        <v>16</v>
      </c>
      <c r="S13">
        <f t="shared" si="9"/>
        <v>9</v>
      </c>
      <c r="T13">
        <f t="shared" si="10"/>
        <v>0</v>
      </c>
      <c r="U13">
        <f t="shared" si="11"/>
        <v>4</v>
      </c>
      <c r="V13">
        <f t="shared" si="12"/>
        <v>16</v>
      </c>
      <c r="W13">
        <f t="shared" si="13"/>
        <v>121</v>
      </c>
      <c r="X13">
        <f t="shared" si="14"/>
        <v>16</v>
      </c>
      <c r="Y13">
        <f t="shared" si="15"/>
        <v>100</v>
      </c>
      <c r="Z13">
        <f t="shared" si="16"/>
        <v>49</v>
      </c>
      <c r="AA13">
        <f t="shared" si="17"/>
        <v>16</v>
      </c>
      <c r="AB13">
        <f t="shared" si="18"/>
        <v>36</v>
      </c>
      <c r="AC13">
        <f t="shared" si="19"/>
        <v>9</v>
      </c>
      <c r="AD13">
        <f t="shared" si="20"/>
        <v>1</v>
      </c>
      <c r="AE13">
        <f t="shared" si="21"/>
        <v>4</v>
      </c>
    </row>
    <row r="14" spans="1:31" ht="36.6" thickBot="1" x14ac:dyDescent="0.3">
      <c r="A14" s="3" t="s">
        <v>136</v>
      </c>
      <c r="B14" s="4">
        <v>0</v>
      </c>
      <c r="C14" s="4">
        <v>0</v>
      </c>
      <c r="D14" s="4">
        <v>0</v>
      </c>
      <c r="E14" s="4">
        <v>0</v>
      </c>
      <c r="F14" s="4">
        <v>2</v>
      </c>
      <c r="G14" s="4">
        <v>2</v>
      </c>
      <c r="H14" s="6">
        <f t="shared" si="0"/>
        <v>1.3333333333333335</v>
      </c>
      <c r="I14">
        <v>13</v>
      </c>
      <c r="J14">
        <f t="shared" si="1"/>
        <v>16</v>
      </c>
      <c r="K14">
        <f t="shared" si="2"/>
        <v>8</v>
      </c>
      <c r="L14">
        <f t="shared" si="3"/>
        <v>7</v>
      </c>
      <c r="M14">
        <f t="shared" si="4"/>
        <v>14</v>
      </c>
      <c r="N14">
        <f t="shared" si="5"/>
        <v>9</v>
      </c>
      <c r="O14">
        <f t="shared" si="6"/>
        <v>9</v>
      </c>
      <c r="Q14">
        <f t="shared" si="7"/>
        <v>64</v>
      </c>
      <c r="R14">
        <f t="shared" si="8"/>
        <v>81</v>
      </c>
      <c r="S14">
        <f t="shared" si="9"/>
        <v>4</v>
      </c>
      <c r="T14">
        <f t="shared" si="10"/>
        <v>49</v>
      </c>
      <c r="U14">
        <f t="shared" si="11"/>
        <v>49</v>
      </c>
      <c r="V14">
        <f t="shared" si="12"/>
        <v>1</v>
      </c>
      <c r="W14">
        <f t="shared" si="13"/>
        <v>36</v>
      </c>
      <c r="X14">
        <f t="shared" si="14"/>
        <v>4</v>
      </c>
      <c r="Y14">
        <f t="shared" si="15"/>
        <v>1</v>
      </c>
      <c r="Z14">
        <f t="shared" si="16"/>
        <v>49</v>
      </c>
      <c r="AA14">
        <f t="shared" si="17"/>
        <v>4</v>
      </c>
      <c r="AB14">
        <f t="shared" si="18"/>
        <v>4</v>
      </c>
      <c r="AC14">
        <f t="shared" si="19"/>
        <v>25</v>
      </c>
      <c r="AD14">
        <f t="shared" si="20"/>
        <v>25</v>
      </c>
      <c r="AE14">
        <f t="shared" si="21"/>
        <v>0</v>
      </c>
    </row>
    <row r="15" spans="1:31" ht="24.6" thickBot="1" x14ac:dyDescent="0.3">
      <c r="A15" s="3" t="s">
        <v>114</v>
      </c>
      <c r="B15" s="4">
        <v>2</v>
      </c>
      <c r="C15" s="4">
        <v>0</v>
      </c>
      <c r="D15" s="4">
        <v>0</v>
      </c>
      <c r="E15" s="4">
        <v>0</v>
      </c>
      <c r="F15" s="4">
        <v>0</v>
      </c>
      <c r="G15" s="4">
        <v>1</v>
      </c>
      <c r="H15" s="6">
        <f t="shared" si="0"/>
        <v>1</v>
      </c>
      <c r="I15">
        <v>14</v>
      </c>
      <c r="J15">
        <f t="shared" si="1"/>
        <v>5</v>
      </c>
      <c r="K15">
        <f t="shared" si="2"/>
        <v>8</v>
      </c>
      <c r="L15">
        <f t="shared" si="3"/>
        <v>7</v>
      </c>
      <c r="M15">
        <f t="shared" si="4"/>
        <v>14</v>
      </c>
      <c r="N15">
        <f t="shared" si="5"/>
        <v>11</v>
      </c>
      <c r="O15">
        <f t="shared" si="6"/>
        <v>11</v>
      </c>
      <c r="Q15">
        <f t="shared" si="7"/>
        <v>9</v>
      </c>
      <c r="R15">
        <f t="shared" si="8"/>
        <v>4</v>
      </c>
      <c r="S15">
        <f t="shared" si="9"/>
        <v>81</v>
      </c>
      <c r="T15">
        <f t="shared" si="10"/>
        <v>36</v>
      </c>
      <c r="U15">
        <f t="shared" si="11"/>
        <v>36</v>
      </c>
      <c r="V15">
        <f t="shared" si="12"/>
        <v>1</v>
      </c>
      <c r="W15">
        <f t="shared" si="13"/>
        <v>36</v>
      </c>
      <c r="X15">
        <f t="shared" si="14"/>
        <v>16</v>
      </c>
      <c r="Y15">
        <f t="shared" si="15"/>
        <v>9</v>
      </c>
      <c r="Z15">
        <f t="shared" si="16"/>
        <v>49</v>
      </c>
      <c r="AA15">
        <f t="shared" si="17"/>
        <v>16</v>
      </c>
      <c r="AB15">
        <f t="shared" si="18"/>
        <v>16</v>
      </c>
      <c r="AC15">
        <f t="shared" si="19"/>
        <v>9</v>
      </c>
      <c r="AD15">
        <f t="shared" si="20"/>
        <v>9</v>
      </c>
      <c r="AE15">
        <f t="shared" si="21"/>
        <v>0</v>
      </c>
    </row>
    <row r="16" spans="1:31" ht="24.6" thickBot="1" x14ac:dyDescent="0.3">
      <c r="A16" s="3" t="s">
        <v>126</v>
      </c>
      <c r="B16" s="4">
        <v>2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6">
        <f t="shared" si="0"/>
        <v>1</v>
      </c>
      <c r="I16">
        <v>15</v>
      </c>
      <c r="J16">
        <f t="shared" si="1"/>
        <v>5</v>
      </c>
      <c r="K16">
        <f t="shared" si="2"/>
        <v>8</v>
      </c>
      <c r="L16">
        <f t="shared" si="3"/>
        <v>7</v>
      </c>
      <c r="M16">
        <f t="shared" si="4"/>
        <v>9</v>
      </c>
      <c r="N16">
        <f t="shared" si="5"/>
        <v>11</v>
      </c>
      <c r="O16">
        <f t="shared" si="6"/>
        <v>13</v>
      </c>
      <c r="Q16">
        <f t="shared" si="7"/>
        <v>9</v>
      </c>
      <c r="R16">
        <f t="shared" si="8"/>
        <v>4</v>
      </c>
      <c r="S16">
        <f t="shared" si="9"/>
        <v>16</v>
      </c>
      <c r="T16">
        <f t="shared" si="10"/>
        <v>36</v>
      </c>
      <c r="U16">
        <f t="shared" si="11"/>
        <v>64</v>
      </c>
      <c r="V16">
        <f t="shared" si="12"/>
        <v>1</v>
      </c>
      <c r="W16">
        <f t="shared" si="13"/>
        <v>1</v>
      </c>
      <c r="X16">
        <f t="shared" si="14"/>
        <v>16</v>
      </c>
      <c r="Y16">
        <f t="shared" si="15"/>
        <v>25</v>
      </c>
      <c r="Z16">
        <f t="shared" si="16"/>
        <v>4</v>
      </c>
      <c r="AA16">
        <f t="shared" si="17"/>
        <v>16</v>
      </c>
      <c r="AB16">
        <f t="shared" si="18"/>
        <v>36</v>
      </c>
      <c r="AC16">
        <f t="shared" si="19"/>
        <v>4</v>
      </c>
      <c r="AD16">
        <f t="shared" si="20"/>
        <v>16</v>
      </c>
      <c r="AE16">
        <f t="shared" si="21"/>
        <v>4</v>
      </c>
    </row>
    <row r="17" spans="1:31" ht="24.6" thickBot="1" x14ac:dyDescent="0.3">
      <c r="A17" s="3" t="s">
        <v>128</v>
      </c>
      <c r="B17" s="4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>
        <f t="shared" si="0"/>
        <v>0.66666666666666674</v>
      </c>
      <c r="I17">
        <v>16</v>
      </c>
      <c r="J17">
        <f t="shared" si="1"/>
        <v>5</v>
      </c>
      <c r="K17">
        <f t="shared" si="2"/>
        <v>8</v>
      </c>
      <c r="L17">
        <f t="shared" si="3"/>
        <v>7</v>
      </c>
      <c r="M17">
        <f t="shared" si="4"/>
        <v>14</v>
      </c>
      <c r="N17">
        <f t="shared" si="5"/>
        <v>11</v>
      </c>
      <c r="O17">
        <f t="shared" si="6"/>
        <v>13</v>
      </c>
      <c r="Q17">
        <f t="shared" si="7"/>
        <v>9</v>
      </c>
      <c r="R17">
        <f t="shared" si="8"/>
        <v>4</v>
      </c>
      <c r="S17">
        <f t="shared" si="9"/>
        <v>81</v>
      </c>
      <c r="T17">
        <f t="shared" si="10"/>
        <v>36</v>
      </c>
      <c r="U17">
        <f t="shared" si="11"/>
        <v>64</v>
      </c>
      <c r="V17">
        <f t="shared" si="12"/>
        <v>1</v>
      </c>
      <c r="W17">
        <f t="shared" si="13"/>
        <v>36</v>
      </c>
      <c r="X17">
        <f t="shared" si="14"/>
        <v>16</v>
      </c>
      <c r="Y17">
        <f t="shared" si="15"/>
        <v>25</v>
      </c>
      <c r="Z17">
        <f t="shared" si="16"/>
        <v>49</v>
      </c>
      <c r="AA17">
        <f t="shared" si="17"/>
        <v>16</v>
      </c>
      <c r="AB17">
        <f t="shared" si="18"/>
        <v>36</v>
      </c>
      <c r="AC17">
        <f t="shared" si="19"/>
        <v>9</v>
      </c>
      <c r="AD17">
        <f t="shared" si="20"/>
        <v>1</v>
      </c>
      <c r="AE17">
        <f t="shared" si="21"/>
        <v>4</v>
      </c>
    </row>
    <row r="18" spans="1:31" ht="36.6" thickBot="1" x14ac:dyDescent="0.3">
      <c r="A18" s="3" t="s">
        <v>134</v>
      </c>
      <c r="B18" s="4">
        <v>0</v>
      </c>
      <c r="C18" s="4">
        <v>0</v>
      </c>
      <c r="D18" s="4">
        <v>0</v>
      </c>
      <c r="E18" s="4">
        <v>1</v>
      </c>
      <c r="F18" s="4">
        <v>1</v>
      </c>
      <c r="G18" s="4">
        <v>0</v>
      </c>
      <c r="H18" s="6">
        <f t="shared" si="0"/>
        <v>0.66666666666666674</v>
      </c>
      <c r="I18">
        <v>17</v>
      </c>
      <c r="J18">
        <f t="shared" si="1"/>
        <v>16</v>
      </c>
      <c r="K18">
        <f t="shared" si="2"/>
        <v>8</v>
      </c>
      <c r="L18">
        <f t="shared" si="3"/>
        <v>7</v>
      </c>
      <c r="M18">
        <f t="shared" si="4"/>
        <v>9</v>
      </c>
      <c r="N18">
        <f t="shared" si="5"/>
        <v>10</v>
      </c>
      <c r="O18">
        <f t="shared" si="6"/>
        <v>13</v>
      </c>
      <c r="Q18">
        <f t="shared" si="7"/>
        <v>64</v>
      </c>
      <c r="R18">
        <f t="shared" si="8"/>
        <v>81</v>
      </c>
      <c r="S18">
        <f t="shared" si="9"/>
        <v>49</v>
      </c>
      <c r="T18">
        <f t="shared" si="10"/>
        <v>36</v>
      </c>
      <c r="U18">
        <f t="shared" si="11"/>
        <v>9</v>
      </c>
      <c r="V18">
        <f t="shared" si="12"/>
        <v>1</v>
      </c>
      <c r="W18">
        <f t="shared" si="13"/>
        <v>1</v>
      </c>
      <c r="X18">
        <f t="shared" si="14"/>
        <v>9</v>
      </c>
      <c r="Y18">
        <f t="shared" si="15"/>
        <v>25</v>
      </c>
      <c r="Z18">
        <f t="shared" si="16"/>
        <v>4</v>
      </c>
      <c r="AA18">
        <f t="shared" si="17"/>
        <v>9</v>
      </c>
      <c r="AB18">
        <f t="shared" si="18"/>
        <v>36</v>
      </c>
      <c r="AC18">
        <f t="shared" si="19"/>
        <v>1</v>
      </c>
      <c r="AD18">
        <f t="shared" si="20"/>
        <v>16</v>
      </c>
      <c r="AE18">
        <f t="shared" si="21"/>
        <v>9</v>
      </c>
    </row>
    <row r="19" spans="1:31" ht="36.6" thickBot="1" x14ac:dyDescent="0.3">
      <c r="A19" s="3" t="s">
        <v>138</v>
      </c>
      <c r="B19" s="4">
        <v>0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6">
        <f t="shared" si="0"/>
        <v>0.66666666666666674</v>
      </c>
      <c r="I19">
        <v>18</v>
      </c>
      <c r="J19">
        <f t="shared" si="1"/>
        <v>16</v>
      </c>
      <c r="K19">
        <f t="shared" si="2"/>
        <v>8</v>
      </c>
      <c r="L19">
        <f t="shared" si="3"/>
        <v>7</v>
      </c>
      <c r="M19">
        <f t="shared" si="4"/>
        <v>6</v>
      </c>
      <c r="N19">
        <f t="shared" si="5"/>
        <v>11</v>
      </c>
      <c r="O19">
        <f t="shared" si="6"/>
        <v>13</v>
      </c>
      <c r="Q19">
        <f t="shared" si="7"/>
        <v>64</v>
      </c>
      <c r="R19">
        <f t="shared" si="8"/>
        <v>81</v>
      </c>
      <c r="S19">
        <f t="shared" si="9"/>
        <v>100</v>
      </c>
      <c r="T19">
        <f t="shared" si="10"/>
        <v>25</v>
      </c>
      <c r="U19">
        <f t="shared" si="11"/>
        <v>9</v>
      </c>
      <c r="V19">
        <f t="shared" si="12"/>
        <v>1</v>
      </c>
      <c r="W19">
        <f t="shared" si="13"/>
        <v>4</v>
      </c>
      <c r="X19">
        <f t="shared" si="14"/>
        <v>16</v>
      </c>
      <c r="Y19">
        <f t="shared" si="15"/>
        <v>25</v>
      </c>
      <c r="Z19">
        <f t="shared" si="16"/>
        <v>1</v>
      </c>
      <c r="AA19">
        <f t="shared" si="17"/>
        <v>16</v>
      </c>
      <c r="AB19">
        <f t="shared" si="18"/>
        <v>36</v>
      </c>
      <c r="AC19">
        <f t="shared" si="19"/>
        <v>25</v>
      </c>
      <c r="AD19">
        <f t="shared" si="20"/>
        <v>49</v>
      </c>
      <c r="AE19">
        <f t="shared" si="21"/>
        <v>4</v>
      </c>
    </row>
    <row r="20" spans="1:31" ht="14.4" thickBot="1" x14ac:dyDescent="0.3">
      <c r="A20" s="22"/>
      <c r="B20" s="23"/>
      <c r="C20" s="23"/>
      <c r="D20" s="23"/>
      <c r="E20" s="23"/>
      <c r="F20" s="23"/>
      <c r="G20" s="23"/>
      <c r="H20" s="33"/>
    </row>
    <row r="21" spans="1:31" ht="24.6" thickBot="1" x14ac:dyDescent="0.35">
      <c r="A21" s="3" t="s">
        <v>118</v>
      </c>
      <c r="B21" s="4">
        <v>1</v>
      </c>
      <c r="C21" s="4"/>
      <c r="D21" s="4"/>
      <c r="E21" s="4"/>
      <c r="F21" s="4"/>
      <c r="G21" s="4"/>
      <c r="H21" s="6">
        <f t="shared" ref="H21:H29" si="22">SUM(B21:G21)/300</f>
        <v>3.3333333333333335E-3</v>
      </c>
      <c r="P21" t="s">
        <v>582</v>
      </c>
      <c r="Q21">
        <f>6*SUM(Q2:Q19)</f>
        <v>2604</v>
      </c>
      <c r="R21">
        <f>6*SUM(R2:R19)</f>
        <v>2652</v>
      </c>
      <c r="S21">
        <f t="shared" ref="S21:AE21" si="23">6*SUM(S2:S19)</f>
        <v>2706</v>
      </c>
      <c r="T21">
        <f t="shared" si="23"/>
        <v>2454</v>
      </c>
      <c r="U21">
        <f t="shared" si="23"/>
        <v>2868</v>
      </c>
      <c r="V21">
        <f t="shared" si="23"/>
        <v>288</v>
      </c>
      <c r="W21">
        <f t="shared" si="23"/>
        <v>2070</v>
      </c>
      <c r="X21">
        <f t="shared" si="23"/>
        <v>1218</v>
      </c>
      <c r="Y21">
        <f t="shared" si="23"/>
        <v>1920</v>
      </c>
      <c r="Z21">
        <f t="shared" si="23"/>
        <v>2046</v>
      </c>
      <c r="AA21">
        <f t="shared" si="23"/>
        <v>1218</v>
      </c>
      <c r="AB21">
        <f t="shared" si="23"/>
        <v>2076</v>
      </c>
      <c r="AC21">
        <f t="shared" si="23"/>
        <v>1212</v>
      </c>
      <c r="AD21">
        <f t="shared" si="23"/>
        <v>2010</v>
      </c>
      <c r="AE21">
        <f t="shared" si="23"/>
        <v>966</v>
      </c>
    </row>
    <row r="22" spans="1:31" ht="24.6" thickBot="1" x14ac:dyDescent="0.3">
      <c r="A22" s="3" t="s">
        <v>122</v>
      </c>
      <c r="B22" s="4">
        <v>1</v>
      </c>
      <c r="C22" s="4"/>
      <c r="D22" s="4"/>
      <c r="E22" s="4"/>
      <c r="F22" s="4"/>
      <c r="G22" s="4"/>
      <c r="H22" s="6">
        <f t="shared" si="22"/>
        <v>3.3333333333333335E-3</v>
      </c>
      <c r="P22" t="s">
        <v>559</v>
      </c>
      <c r="Q22">
        <f t="shared" ref="Q22:AE22" si="24">18*((18^2) - 1)</f>
        <v>5814</v>
      </c>
      <c r="R22">
        <f t="shared" si="24"/>
        <v>5814</v>
      </c>
      <c r="S22">
        <f t="shared" si="24"/>
        <v>5814</v>
      </c>
      <c r="T22">
        <f t="shared" si="24"/>
        <v>5814</v>
      </c>
      <c r="U22">
        <f t="shared" si="24"/>
        <v>5814</v>
      </c>
      <c r="V22">
        <f t="shared" si="24"/>
        <v>5814</v>
      </c>
      <c r="W22">
        <f t="shared" si="24"/>
        <v>5814</v>
      </c>
      <c r="X22">
        <f t="shared" si="24"/>
        <v>5814</v>
      </c>
      <c r="Y22">
        <f t="shared" si="24"/>
        <v>5814</v>
      </c>
      <c r="Z22">
        <f t="shared" si="24"/>
        <v>5814</v>
      </c>
      <c r="AA22">
        <f t="shared" si="24"/>
        <v>5814</v>
      </c>
      <c r="AB22">
        <f t="shared" si="24"/>
        <v>5814</v>
      </c>
      <c r="AC22">
        <f t="shared" si="24"/>
        <v>5814</v>
      </c>
      <c r="AD22">
        <f t="shared" si="24"/>
        <v>5814</v>
      </c>
      <c r="AE22">
        <f t="shared" si="24"/>
        <v>5814</v>
      </c>
    </row>
    <row r="23" spans="1:31" ht="14.4" thickBot="1" x14ac:dyDescent="0.3">
      <c r="A23" s="3" t="s">
        <v>124</v>
      </c>
      <c r="B23" s="4">
        <v>1</v>
      </c>
      <c r="C23" s="4"/>
      <c r="D23" s="4"/>
      <c r="E23" s="4"/>
      <c r="F23" s="4"/>
      <c r="G23" s="4"/>
      <c r="H23" s="6">
        <f t="shared" si="22"/>
        <v>3.3333333333333335E-3</v>
      </c>
      <c r="P23" t="s">
        <v>558</v>
      </c>
      <c r="Q23" s="17">
        <f t="shared" ref="Q23:AE23" si="25">(1-(Q21/Q22))</f>
        <v>0.55211558307533537</v>
      </c>
      <c r="R23" s="17">
        <f t="shared" si="25"/>
        <v>0.54385964912280704</v>
      </c>
      <c r="S23" s="17">
        <f t="shared" si="25"/>
        <v>0.53457172342621262</v>
      </c>
      <c r="T23" s="17">
        <f t="shared" si="25"/>
        <v>0.57791537667698656</v>
      </c>
      <c r="U23" s="17">
        <f t="shared" si="25"/>
        <v>0.50670794633642924</v>
      </c>
      <c r="V23" s="17">
        <f t="shared" si="25"/>
        <v>0.9504643962848297</v>
      </c>
      <c r="W23" s="17">
        <f t="shared" si="25"/>
        <v>0.64396284829721362</v>
      </c>
      <c r="X23" s="17">
        <f t="shared" si="25"/>
        <v>0.79050567595459231</v>
      </c>
      <c r="Y23" s="17">
        <f t="shared" si="25"/>
        <v>0.66976264189886481</v>
      </c>
      <c r="Z23" s="17">
        <f t="shared" si="25"/>
        <v>0.64809081527347789</v>
      </c>
      <c r="AA23" s="17">
        <f t="shared" si="25"/>
        <v>0.79050567595459231</v>
      </c>
      <c r="AB23" s="17">
        <f t="shared" si="25"/>
        <v>0.64293085655314752</v>
      </c>
      <c r="AC23" s="17">
        <f t="shared" si="25"/>
        <v>0.79153766769865841</v>
      </c>
      <c r="AD23" s="17">
        <f t="shared" si="25"/>
        <v>0.65428276573787403</v>
      </c>
      <c r="AE23" s="17">
        <f t="shared" si="25"/>
        <v>0.83384932920536636</v>
      </c>
    </row>
    <row r="24" spans="1:31" ht="36.6" thickBot="1" x14ac:dyDescent="0.3">
      <c r="A24" s="3" t="s">
        <v>129</v>
      </c>
      <c r="B24" s="4"/>
      <c r="C24" s="4">
        <v>1</v>
      </c>
      <c r="D24" s="4"/>
      <c r="E24" s="4"/>
      <c r="F24" s="4"/>
      <c r="G24" s="4"/>
      <c r="H24" s="6">
        <f t="shared" si="22"/>
        <v>3.3333333333333335E-3</v>
      </c>
    </row>
    <row r="25" spans="1:31" ht="60.6" thickBot="1" x14ac:dyDescent="0.3">
      <c r="A25" s="3" t="s">
        <v>130</v>
      </c>
      <c r="B25" s="4">
        <v>1</v>
      </c>
      <c r="C25" s="4"/>
      <c r="D25" s="4"/>
      <c r="E25" s="4"/>
      <c r="F25" s="4"/>
      <c r="G25" s="4"/>
      <c r="H25" s="6">
        <f t="shared" si="22"/>
        <v>3.3333333333333335E-3</v>
      </c>
    </row>
    <row r="26" spans="1:31" ht="14.4" thickBot="1" x14ac:dyDescent="0.3">
      <c r="A26" s="3" t="s">
        <v>132</v>
      </c>
      <c r="B26" s="4"/>
      <c r="C26" s="4">
        <v>1</v>
      </c>
      <c r="D26" s="4"/>
      <c r="E26" s="4"/>
      <c r="F26" s="4"/>
      <c r="G26" s="4"/>
      <c r="H26" s="6">
        <f t="shared" si="22"/>
        <v>3.3333333333333335E-3</v>
      </c>
    </row>
    <row r="27" spans="1:31" ht="36.6" thickBot="1" x14ac:dyDescent="0.3">
      <c r="A27" s="3" t="s">
        <v>135</v>
      </c>
      <c r="B27" s="4"/>
      <c r="C27" s="4"/>
      <c r="D27" s="4"/>
      <c r="E27" s="4">
        <v>1</v>
      </c>
      <c r="F27" s="4"/>
      <c r="G27" s="4"/>
      <c r="H27" s="6">
        <f t="shared" si="22"/>
        <v>3.3333333333333335E-3</v>
      </c>
    </row>
    <row r="28" spans="1:31" ht="36.6" thickBot="1" x14ac:dyDescent="0.3">
      <c r="A28" s="3" t="s">
        <v>137</v>
      </c>
      <c r="B28" s="4"/>
      <c r="C28" s="4"/>
      <c r="D28" s="4"/>
      <c r="E28" s="4">
        <v>1</v>
      </c>
      <c r="F28" s="4"/>
      <c r="G28" s="4"/>
      <c r="H28" s="6">
        <f t="shared" si="22"/>
        <v>3.3333333333333335E-3</v>
      </c>
    </row>
    <row r="29" spans="1:31" ht="24.6" thickBot="1" x14ac:dyDescent="0.3">
      <c r="A29" s="3" t="s">
        <v>140</v>
      </c>
      <c r="B29" s="4">
        <v>1</v>
      </c>
      <c r="C29" s="4"/>
      <c r="D29" s="4"/>
      <c r="E29" s="4"/>
      <c r="F29" s="4"/>
      <c r="G29" s="4"/>
      <c r="H29" s="6">
        <f t="shared" si="22"/>
        <v>3.3333333333333335E-3</v>
      </c>
    </row>
  </sheetData>
  <sortState xmlns:xlrd2="http://schemas.microsoft.com/office/spreadsheetml/2017/richdata2" ref="A2:H29">
    <sortCondition descending="1" ref="H2:H29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D9AE-F9F7-4F8D-B496-9654D49691A6}">
  <dimension ref="A1:AE44"/>
  <sheetViews>
    <sheetView topLeftCell="A7" zoomScale="90" zoomScaleNormal="90" workbookViewId="0">
      <selection activeCell="J2" sqref="J2:O2"/>
    </sheetView>
  </sheetViews>
  <sheetFormatPr defaultRowHeight="13.8" x14ac:dyDescent="0.25"/>
  <cols>
    <col min="1" max="1" width="29" customWidth="1"/>
    <col min="8" max="8" width="11.59765625" customWidth="1"/>
    <col min="17" max="17" width="9.59765625" customWidth="1"/>
  </cols>
  <sheetData>
    <row r="1" spans="1:31" s="38" customFormat="1" ht="28.2" thickBot="1" x14ac:dyDescent="0.3">
      <c r="A1" s="19" t="s">
        <v>27</v>
      </c>
      <c r="B1" s="19" t="s">
        <v>111</v>
      </c>
      <c r="C1" s="19" t="s">
        <v>112</v>
      </c>
      <c r="D1" s="19" t="s">
        <v>113</v>
      </c>
      <c r="E1" s="19" t="s">
        <v>4</v>
      </c>
      <c r="F1" s="19" t="s">
        <v>5</v>
      </c>
      <c r="G1" s="19" t="s">
        <v>6</v>
      </c>
      <c r="H1" s="19" t="s">
        <v>30</v>
      </c>
      <c r="I1" s="37" t="s">
        <v>557</v>
      </c>
      <c r="J1" s="38" t="s">
        <v>555</v>
      </c>
      <c r="K1" s="38" t="s">
        <v>556</v>
      </c>
      <c r="L1" s="38" t="s">
        <v>562</v>
      </c>
      <c r="M1" s="38" t="s">
        <v>565</v>
      </c>
      <c r="N1" s="38" t="s">
        <v>567</v>
      </c>
      <c r="O1" s="38" t="s">
        <v>569</v>
      </c>
      <c r="Q1" s="39" t="s">
        <v>581</v>
      </c>
      <c r="R1" s="40" t="s">
        <v>583</v>
      </c>
      <c r="S1" s="40" t="s">
        <v>584</v>
      </c>
      <c r="T1" s="40" t="s">
        <v>568</v>
      </c>
      <c r="U1" s="40" t="s">
        <v>570</v>
      </c>
      <c r="V1" s="39" t="s">
        <v>585</v>
      </c>
      <c r="W1" s="40" t="s">
        <v>572</v>
      </c>
      <c r="X1" s="40" t="s">
        <v>573</v>
      </c>
      <c r="Y1" s="40" t="s">
        <v>574</v>
      </c>
      <c r="Z1" s="40" t="s">
        <v>586</v>
      </c>
      <c r="AA1" s="39" t="s">
        <v>596</v>
      </c>
      <c r="AB1" s="40" t="s">
        <v>597</v>
      </c>
      <c r="AC1" s="40" t="s">
        <v>598</v>
      </c>
      <c r="AD1" s="40" t="s">
        <v>599</v>
      </c>
      <c r="AE1" s="40" t="s">
        <v>600</v>
      </c>
    </row>
    <row r="2" spans="1:31" x14ac:dyDescent="0.25">
      <c r="A2" s="14" t="s">
        <v>147</v>
      </c>
      <c r="B2" s="14">
        <v>8</v>
      </c>
      <c r="C2" s="14">
        <v>21</v>
      </c>
      <c r="D2" s="14">
        <v>15</v>
      </c>
      <c r="E2" s="14">
        <v>17</v>
      </c>
      <c r="F2" s="14">
        <v>17</v>
      </c>
      <c r="G2" s="14">
        <v>9</v>
      </c>
      <c r="H2" s="15">
        <f>(SUM(B2:G2)/300)*100</f>
        <v>28.999999999999996</v>
      </c>
      <c r="I2">
        <v>1</v>
      </c>
      <c r="J2">
        <f>RANK(B2,$B$2:$B$30,0)</f>
        <v>2</v>
      </c>
      <c r="K2">
        <f>RANK(C2,$C$2:$C$30,0)</f>
        <v>1</v>
      </c>
      <c r="L2">
        <f>RANK(D2,$D$2:$D$30,0)</f>
        <v>1</v>
      </c>
      <c r="M2">
        <f>RANK(E2,$E$2:$E$30,0)</f>
        <v>1</v>
      </c>
      <c r="N2">
        <f>RANK(F2,$F$2:$F$30,0)</f>
        <v>1</v>
      </c>
      <c r="O2">
        <f>RANK(G2,$G$2:$G$30,0)</f>
        <v>4</v>
      </c>
      <c r="Q2">
        <f>(J2-K2)^2</f>
        <v>1</v>
      </c>
      <c r="R2">
        <f>(J2-L2)^2</f>
        <v>1</v>
      </c>
      <c r="S2">
        <f>(J2-M2)^2</f>
        <v>1</v>
      </c>
      <c r="T2">
        <f>(J2-N2)^2</f>
        <v>1</v>
      </c>
      <c r="U2">
        <f>(J2-O2)^2</f>
        <v>4</v>
      </c>
      <c r="V2">
        <f>(K2-L2)^2</f>
        <v>0</v>
      </c>
      <c r="W2">
        <f>(K2-M2)^2</f>
        <v>0</v>
      </c>
      <c r="X2">
        <f>(K2-N2)^2</f>
        <v>0</v>
      </c>
      <c r="Y2">
        <f>(K2-O2)^2</f>
        <v>9</v>
      </c>
      <c r="Z2">
        <f>(L2-M2)^2</f>
        <v>0</v>
      </c>
      <c r="AA2">
        <f>(L2-N2)^2</f>
        <v>0</v>
      </c>
      <c r="AB2">
        <f>(L2-O2)^2</f>
        <v>9</v>
      </c>
      <c r="AC2">
        <f>(M2-N2)^2</f>
        <v>0</v>
      </c>
      <c r="AD2">
        <f>(M2-O2)^2</f>
        <v>9</v>
      </c>
      <c r="AE2">
        <f>(N2-O2)^2</f>
        <v>9</v>
      </c>
    </row>
    <row r="3" spans="1:31" x14ac:dyDescent="0.25">
      <c r="A3" s="14" t="s">
        <v>155</v>
      </c>
      <c r="B3" s="14">
        <v>3</v>
      </c>
      <c r="C3" s="14">
        <v>13</v>
      </c>
      <c r="D3" s="14">
        <v>13</v>
      </c>
      <c r="E3" s="14">
        <v>12</v>
      </c>
      <c r="F3" s="14">
        <v>9</v>
      </c>
      <c r="G3" s="14">
        <v>16</v>
      </c>
      <c r="H3" s="15">
        <f t="shared" ref="H3:H30" si="0">(SUM(B3:G3)/300)*100</f>
        <v>22</v>
      </c>
      <c r="I3">
        <v>2</v>
      </c>
      <c r="J3">
        <f t="shared" ref="J3:J30" si="1">RANK(B3,$B$2:$B$30,0)</f>
        <v>6</v>
      </c>
      <c r="K3">
        <f t="shared" ref="K3:K30" si="2">RANK(C3,$C$2:$C$30,0)</f>
        <v>2</v>
      </c>
      <c r="L3">
        <f t="shared" ref="L3:L30" si="3">RANK(D3,$D$2:$D$30,0)</f>
        <v>2</v>
      </c>
      <c r="M3">
        <f t="shared" ref="M3:M30" si="4">RANK(E3,$E$2:$E$30,0)</f>
        <v>2</v>
      </c>
      <c r="N3">
        <f t="shared" ref="N3:N30" si="5">RANK(F3,$F$2:$F$30,0)</f>
        <v>5</v>
      </c>
      <c r="O3">
        <f t="shared" ref="O3:O30" si="6">RANK(G3,$G$2:$G$30,0)</f>
        <v>1</v>
      </c>
      <c r="Q3">
        <f t="shared" ref="Q3:Q30" si="7">(J3-K3)^2</f>
        <v>16</v>
      </c>
      <c r="R3">
        <f t="shared" ref="R3:R30" si="8">(J3-L3)^2</f>
        <v>16</v>
      </c>
      <c r="S3">
        <f t="shared" ref="S3:S30" si="9">(J3-M3)^2</f>
        <v>16</v>
      </c>
      <c r="T3">
        <f t="shared" ref="T3:T30" si="10">(J3-N3)^2</f>
        <v>1</v>
      </c>
      <c r="U3">
        <f t="shared" ref="U3:U30" si="11">(J3-O3)^2</f>
        <v>25</v>
      </c>
      <c r="V3">
        <f t="shared" ref="V3:V30" si="12">(K3-L3)^2</f>
        <v>0</v>
      </c>
      <c r="W3">
        <f t="shared" ref="W3:W30" si="13">(K3-M3)^2</f>
        <v>0</v>
      </c>
      <c r="X3">
        <f t="shared" ref="X3:X30" si="14">(K3-N3)^2</f>
        <v>9</v>
      </c>
      <c r="Y3">
        <f t="shared" ref="Y3:Y30" si="15">(K3-O3)^2</f>
        <v>1</v>
      </c>
      <c r="Z3">
        <f t="shared" ref="Z3:Z30" si="16">(L3-M3)^2</f>
        <v>0</v>
      </c>
      <c r="AA3">
        <f t="shared" ref="AA3:AA30" si="17">(L3-N3)^2</f>
        <v>9</v>
      </c>
      <c r="AB3">
        <f t="shared" ref="AB3:AB30" si="18">(L3-O3)^2</f>
        <v>1</v>
      </c>
      <c r="AC3">
        <f t="shared" ref="AC3:AC30" si="19">(M3-N3)^2</f>
        <v>9</v>
      </c>
      <c r="AD3">
        <f t="shared" ref="AD3:AD30" si="20">(M3-O3)^2</f>
        <v>1</v>
      </c>
      <c r="AE3">
        <f t="shared" ref="AE3:AE30" si="21">(N3-O3)^2</f>
        <v>16</v>
      </c>
    </row>
    <row r="4" spans="1:31" x14ac:dyDescent="0.25">
      <c r="A4" s="14" t="s">
        <v>148</v>
      </c>
      <c r="B4" s="14">
        <v>12</v>
      </c>
      <c r="C4" s="14">
        <v>7</v>
      </c>
      <c r="D4" s="14">
        <v>2</v>
      </c>
      <c r="E4" s="14">
        <v>6</v>
      </c>
      <c r="F4" s="14">
        <v>15</v>
      </c>
      <c r="G4" s="14">
        <v>7</v>
      </c>
      <c r="H4" s="15">
        <f t="shared" si="0"/>
        <v>16.333333333333332</v>
      </c>
      <c r="I4">
        <v>3</v>
      </c>
      <c r="J4">
        <f t="shared" si="1"/>
        <v>1</v>
      </c>
      <c r="K4">
        <f t="shared" si="2"/>
        <v>6</v>
      </c>
      <c r="L4">
        <f t="shared" si="3"/>
        <v>6</v>
      </c>
      <c r="M4">
        <f t="shared" si="4"/>
        <v>4</v>
      </c>
      <c r="N4">
        <f t="shared" si="5"/>
        <v>2</v>
      </c>
      <c r="O4">
        <f t="shared" si="6"/>
        <v>7</v>
      </c>
      <c r="Q4">
        <f t="shared" si="7"/>
        <v>25</v>
      </c>
      <c r="R4">
        <f t="shared" si="8"/>
        <v>25</v>
      </c>
      <c r="S4">
        <f t="shared" si="9"/>
        <v>9</v>
      </c>
      <c r="T4">
        <f t="shared" si="10"/>
        <v>1</v>
      </c>
      <c r="U4">
        <f t="shared" si="11"/>
        <v>36</v>
      </c>
      <c r="V4">
        <f t="shared" si="12"/>
        <v>0</v>
      </c>
      <c r="W4">
        <f t="shared" si="13"/>
        <v>4</v>
      </c>
      <c r="X4">
        <f t="shared" si="14"/>
        <v>16</v>
      </c>
      <c r="Y4">
        <f t="shared" si="15"/>
        <v>1</v>
      </c>
      <c r="Z4">
        <f t="shared" si="16"/>
        <v>4</v>
      </c>
      <c r="AA4">
        <f t="shared" si="17"/>
        <v>16</v>
      </c>
      <c r="AB4">
        <f t="shared" si="18"/>
        <v>1</v>
      </c>
      <c r="AC4">
        <f t="shared" si="19"/>
        <v>4</v>
      </c>
      <c r="AD4">
        <f t="shared" si="20"/>
        <v>9</v>
      </c>
      <c r="AE4">
        <f t="shared" si="21"/>
        <v>25</v>
      </c>
    </row>
    <row r="5" spans="1:31" x14ac:dyDescent="0.25">
      <c r="A5" s="14" t="s">
        <v>141</v>
      </c>
      <c r="B5" s="14">
        <v>3</v>
      </c>
      <c r="C5" s="14">
        <v>7</v>
      </c>
      <c r="D5" s="14">
        <v>3</v>
      </c>
      <c r="E5" s="14">
        <v>7</v>
      </c>
      <c r="F5" s="14">
        <v>8</v>
      </c>
      <c r="G5" s="14">
        <v>16</v>
      </c>
      <c r="H5" s="15">
        <f t="shared" si="0"/>
        <v>14.666666666666666</v>
      </c>
      <c r="I5">
        <v>4</v>
      </c>
      <c r="J5">
        <f t="shared" si="1"/>
        <v>6</v>
      </c>
      <c r="K5">
        <f t="shared" si="2"/>
        <v>6</v>
      </c>
      <c r="L5">
        <f t="shared" si="3"/>
        <v>4</v>
      </c>
      <c r="M5">
        <f t="shared" si="4"/>
        <v>3</v>
      </c>
      <c r="N5">
        <f t="shared" si="5"/>
        <v>6</v>
      </c>
      <c r="O5">
        <f t="shared" si="6"/>
        <v>1</v>
      </c>
      <c r="Q5">
        <f t="shared" si="7"/>
        <v>0</v>
      </c>
      <c r="R5">
        <f t="shared" si="8"/>
        <v>4</v>
      </c>
      <c r="S5">
        <f t="shared" si="9"/>
        <v>9</v>
      </c>
      <c r="T5">
        <f t="shared" si="10"/>
        <v>0</v>
      </c>
      <c r="U5">
        <f t="shared" si="11"/>
        <v>25</v>
      </c>
      <c r="V5">
        <f t="shared" si="12"/>
        <v>4</v>
      </c>
      <c r="W5">
        <f t="shared" si="13"/>
        <v>9</v>
      </c>
      <c r="X5">
        <f t="shared" si="14"/>
        <v>0</v>
      </c>
      <c r="Y5">
        <f t="shared" si="15"/>
        <v>25</v>
      </c>
      <c r="Z5">
        <f t="shared" si="16"/>
        <v>1</v>
      </c>
      <c r="AA5">
        <f t="shared" si="17"/>
        <v>4</v>
      </c>
      <c r="AB5">
        <f t="shared" si="18"/>
        <v>9</v>
      </c>
      <c r="AC5">
        <f t="shared" si="19"/>
        <v>9</v>
      </c>
      <c r="AD5">
        <f t="shared" si="20"/>
        <v>4</v>
      </c>
      <c r="AE5">
        <f t="shared" si="21"/>
        <v>25</v>
      </c>
    </row>
    <row r="6" spans="1:31" x14ac:dyDescent="0.25">
      <c r="A6" s="14" t="s">
        <v>153</v>
      </c>
      <c r="B6" s="14">
        <v>0</v>
      </c>
      <c r="C6" s="14">
        <v>10</v>
      </c>
      <c r="D6" s="14">
        <v>8</v>
      </c>
      <c r="E6" s="14">
        <v>3</v>
      </c>
      <c r="F6" s="14">
        <v>8</v>
      </c>
      <c r="G6" s="14">
        <v>15</v>
      </c>
      <c r="H6" s="15">
        <f t="shared" si="0"/>
        <v>14.666666666666666</v>
      </c>
      <c r="I6">
        <v>5</v>
      </c>
      <c r="J6">
        <f t="shared" si="1"/>
        <v>17</v>
      </c>
      <c r="K6">
        <f t="shared" si="2"/>
        <v>3</v>
      </c>
      <c r="L6">
        <f t="shared" si="3"/>
        <v>3</v>
      </c>
      <c r="M6">
        <f t="shared" si="4"/>
        <v>10</v>
      </c>
      <c r="N6">
        <f t="shared" si="5"/>
        <v>6</v>
      </c>
      <c r="O6">
        <f t="shared" si="6"/>
        <v>3</v>
      </c>
      <c r="Q6">
        <f t="shared" si="7"/>
        <v>196</v>
      </c>
      <c r="R6">
        <f t="shared" si="8"/>
        <v>196</v>
      </c>
      <c r="S6">
        <f t="shared" si="9"/>
        <v>49</v>
      </c>
      <c r="T6">
        <f t="shared" si="10"/>
        <v>121</v>
      </c>
      <c r="U6">
        <f t="shared" si="11"/>
        <v>196</v>
      </c>
      <c r="V6">
        <f t="shared" si="12"/>
        <v>0</v>
      </c>
      <c r="W6">
        <f t="shared" si="13"/>
        <v>49</v>
      </c>
      <c r="X6">
        <f t="shared" si="14"/>
        <v>9</v>
      </c>
      <c r="Y6">
        <f t="shared" si="15"/>
        <v>0</v>
      </c>
      <c r="Z6">
        <f t="shared" si="16"/>
        <v>49</v>
      </c>
      <c r="AA6">
        <f t="shared" si="17"/>
        <v>9</v>
      </c>
      <c r="AB6">
        <f t="shared" si="18"/>
        <v>0</v>
      </c>
      <c r="AC6">
        <f t="shared" si="19"/>
        <v>16</v>
      </c>
      <c r="AD6">
        <f t="shared" si="20"/>
        <v>49</v>
      </c>
      <c r="AE6">
        <f t="shared" si="21"/>
        <v>9</v>
      </c>
    </row>
    <row r="7" spans="1:31" x14ac:dyDescent="0.25">
      <c r="A7" s="14" t="s">
        <v>145</v>
      </c>
      <c r="B7" s="14">
        <v>8</v>
      </c>
      <c r="C7" s="14">
        <v>4</v>
      </c>
      <c r="D7" s="14">
        <v>1</v>
      </c>
      <c r="E7" s="14">
        <v>4</v>
      </c>
      <c r="F7" s="14">
        <v>13</v>
      </c>
      <c r="G7" s="14">
        <v>9</v>
      </c>
      <c r="H7" s="15">
        <f t="shared" si="0"/>
        <v>13</v>
      </c>
      <c r="I7">
        <v>6</v>
      </c>
      <c r="J7">
        <f t="shared" si="1"/>
        <v>2</v>
      </c>
      <c r="K7">
        <f t="shared" si="2"/>
        <v>11</v>
      </c>
      <c r="L7">
        <f t="shared" si="3"/>
        <v>10</v>
      </c>
      <c r="M7">
        <f t="shared" si="4"/>
        <v>7</v>
      </c>
      <c r="N7">
        <f t="shared" si="5"/>
        <v>3</v>
      </c>
      <c r="O7">
        <f t="shared" si="6"/>
        <v>4</v>
      </c>
      <c r="Q7">
        <f t="shared" si="7"/>
        <v>81</v>
      </c>
      <c r="R7">
        <f t="shared" si="8"/>
        <v>64</v>
      </c>
      <c r="S7">
        <f t="shared" si="9"/>
        <v>25</v>
      </c>
      <c r="T7">
        <f t="shared" si="10"/>
        <v>1</v>
      </c>
      <c r="U7">
        <f t="shared" si="11"/>
        <v>4</v>
      </c>
      <c r="V7">
        <f t="shared" si="12"/>
        <v>1</v>
      </c>
      <c r="W7">
        <f t="shared" si="13"/>
        <v>16</v>
      </c>
      <c r="X7">
        <f t="shared" si="14"/>
        <v>64</v>
      </c>
      <c r="Y7">
        <f t="shared" si="15"/>
        <v>49</v>
      </c>
      <c r="Z7">
        <f t="shared" si="16"/>
        <v>9</v>
      </c>
      <c r="AA7">
        <f t="shared" si="17"/>
        <v>49</v>
      </c>
      <c r="AB7">
        <f t="shared" si="18"/>
        <v>36</v>
      </c>
      <c r="AC7">
        <f t="shared" si="19"/>
        <v>16</v>
      </c>
      <c r="AD7">
        <f t="shared" si="20"/>
        <v>9</v>
      </c>
      <c r="AE7">
        <f t="shared" si="21"/>
        <v>1</v>
      </c>
    </row>
    <row r="8" spans="1:31" x14ac:dyDescent="0.25">
      <c r="A8" s="14" t="s">
        <v>156</v>
      </c>
      <c r="B8" s="14">
        <v>2</v>
      </c>
      <c r="C8" s="14">
        <v>10</v>
      </c>
      <c r="D8" s="14">
        <v>3</v>
      </c>
      <c r="E8" s="14">
        <v>5</v>
      </c>
      <c r="F8" s="14">
        <v>6</v>
      </c>
      <c r="G8" s="14">
        <v>8</v>
      </c>
      <c r="H8" s="15">
        <f t="shared" si="0"/>
        <v>11.333333333333332</v>
      </c>
      <c r="I8">
        <v>7</v>
      </c>
      <c r="J8">
        <f t="shared" si="1"/>
        <v>11</v>
      </c>
      <c r="K8">
        <f t="shared" si="2"/>
        <v>3</v>
      </c>
      <c r="L8">
        <f t="shared" si="3"/>
        <v>4</v>
      </c>
      <c r="M8">
        <f t="shared" si="4"/>
        <v>6</v>
      </c>
      <c r="N8">
        <f t="shared" si="5"/>
        <v>8</v>
      </c>
      <c r="O8">
        <f t="shared" si="6"/>
        <v>6</v>
      </c>
      <c r="Q8">
        <f t="shared" si="7"/>
        <v>64</v>
      </c>
      <c r="R8">
        <f t="shared" si="8"/>
        <v>49</v>
      </c>
      <c r="S8">
        <f t="shared" si="9"/>
        <v>25</v>
      </c>
      <c r="T8">
        <f t="shared" si="10"/>
        <v>9</v>
      </c>
      <c r="U8">
        <f t="shared" si="11"/>
        <v>25</v>
      </c>
      <c r="V8">
        <f t="shared" si="12"/>
        <v>1</v>
      </c>
      <c r="W8">
        <f t="shared" si="13"/>
        <v>9</v>
      </c>
      <c r="X8">
        <f t="shared" si="14"/>
        <v>25</v>
      </c>
      <c r="Y8">
        <f t="shared" si="15"/>
        <v>9</v>
      </c>
      <c r="Z8">
        <f t="shared" si="16"/>
        <v>4</v>
      </c>
      <c r="AA8">
        <f t="shared" si="17"/>
        <v>16</v>
      </c>
      <c r="AB8">
        <f t="shared" si="18"/>
        <v>4</v>
      </c>
      <c r="AC8">
        <f t="shared" si="19"/>
        <v>4</v>
      </c>
      <c r="AD8">
        <f t="shared" si="20"/>
        <v>0</v>
      </c>
      <c r="AE8">
        <f t="shared" si="21"/>
        <v>4</v>
      </c>
    </row>
    <row r="9" spans="1:31" x14ac:dyDescent="0.25">
      <c r="A9" s="14" t="s">
        <v>157</v>
      </c>
      <c r="B9" s="14">
        <v>4</v>
      </c>
      <c r="C9" s="14">
        <v>3</v>
      </c>
      <c r="D9" s="14">
        <v>1</v>
      </c>
      <c r="E9" s="14">
        <v>3</v>
      </c>
      <c r="F9" s="14">
        <v>11</v>
      </c>
      <c r="G9" s="14">
        <v>3</v>
      </c>
      <c r="H9" s="15">
        <f t="shared" si="0"/>
        <v>8.3333333333333321</v>
      </c>
      <c r="I9">
        <v>8</v>
      </c>
      <c r="J9">
        <f t="shared" si="1"/>
        <v>4</v>
      </c>
      <c r="K9">
        <f t="shared" si="2"/>
        <v>12</v>
      </c>
      <c r="L9">
        <f t="shared" si="3"/>
        <v>10</v>
      </c>
      <c r="M9">
        <f t="shared" si="4"/>
        <v>10</v>
      </c>
      <c r="N9">
        <f t="shared" si="5"/>
        <v>4</v>
      </c>
      <c r="O9">
        <f t="shared" si="6"/>
        <v>11</v>
      </c>
      <c r="Q9">
        <f t="shared" si="7"/>
        <v>64</v>
      </c>
      <c r="R9">
        <f t="shared" si="8"/>
        <v>36</v>
      </c>
      <c r="S9">
        <f t="shared" si="9"/>
        <v>36</v>
      </c>
      <c r="T9">
        <f t="shared" si="10"/>
        <v>0</v>
      </c>
      <c r="U9">
        <f t="shared" si="11"/>
        <v>49</v>
      </c>
      <c r="V9">
        <f t="shared" si="12"/>
        <v>4</v>
      </c>
      <c r="W9">
        <f t="shared" si="13"/>
        <v>4</v>
      </c>
      <c r="X9">
        <f t="shared" si="14"/>
        <v>64</v>
      </c>
      <c r="Y9">
        <f t="shared" si="15"/>
        <v>1</v>
      </c>
      <c r="Z9">
        <f t="shared" si="16"/>
        <v>0</v>
      </c>
      <c r="AA9">
        <f t="shared" si="17"/>
        <v>36</v>
      </c>
      <c r="AB9">
        <f t="shared" si="18"/>
        <v>1</v>
      </c>
      <c r="AC9">
        <f t="shared" si="19"/>
        <v>36</v>
      </c>
      <c r="AD9">
        <f t="shared" si="20"/>
        <v>1</v>
      </c>
      <c r="AE9">
        <f t="shared" si="21"/>
        <v>49</v>
      </c>
    </row>
    <row r="10" spans="1:31" x14ac:dyDescent="0.25">
      <c r="A10" s="14" t="s">
        <v>144</v>
      </c>
      <c r="B10" s="14">
        <v>0</v>
      </c>
      <c r="C10" s="14">
        <v>8</v>
      </c>
      <c r="D10" s="14">
        <v>2</v>
      </c>
      <c r="E10" s="14">
        <v>6</v>
      </c>
      <c r="F10" s="14">
        <v>3</v>
      </c>
      <c r="G10" s="14">
        <v>4</v>
      </c>
      <c r="H10" s="15">
        <f t="shared" si="0"/>
        <v>7.6666666666666661</v>
      </c>
      <c r="I10">
        <v>9</v>
      </c>
      <c r="J10">
        <f t="shared" si="1"/>
        <v>17</v>
      </c>
      <c r="K10">
        <f t="shared" si="2"/>
        <v>5</v>
      </c>
      <c r="L10">
        <f t="shared" si="3"/>
        <v>6</v>
      </c>
      <c r="M10">
        <f t="shared" si="4"/>
        <v>4</v>
      </c>
      <c r="N10">
        <f t="shared" si="5"/>
        <v>11</v>
      </c>
      <c r="O10">
        <f t="shared" si="6"/>
        <v>9</v>
      </c>
      <c r="Q10">
        <f t="shared" si="7"/>
        <v>144</v>
      </c>
      <c r="R10">
        <f t="shared" si="8"/>
        <v>121</v>
      </c>
      <c r="S10">
        <f t="shared" si="9"/>
        <v>169</v>
      </c>
      <c r="T10">
        <f t="shared" si="10"/>
        <v>36</v>
      </c>
      <c r="U10">
        <f t="shared" si="11"/>
        <v>64</v>
      </c>
      <c r="V10">
        <f t="shared" si="12"/>
        <v>1</v>
      </c>
      <c r="W10">
        <f t="shared" si="13"/>
        <v>1</v>
      </c>
      <c r="X10">
        <f t="shared" si="14"/>
        <v>36</v>
      </c>
      <c r="Y10">
        <f t="shared" si="15"/>
        <v>16</v>
      </c>
      <c r="Z10">
        <f t="shared" si="16"/>
        <v>4</v>
      </c>
      <c r="AA10">
        <f t="shared" si="17"/>
        <v>25</v>
      </c>
      <c r="AB10">
        <f t="shared" si="18"/>
        <v>9</v>
      </c>
      <c r="AC10">
        <f t="shared" si="19"/>
        <v>49</v>
      </c>
      <c r="AD10">
        <f t="shared" si="20"/>
        <v>25</v>
      </c>
      <c r="AE10">
        <f t="shared" si="21"/>
        <v>4</v>
      </c>
    </row>
    <row r="11" spans="1:31" x14ac:dyDescent="0.25">
      <c r="A11" s="14" t="s">
        <v>151</v>
      </c>
      <c r="B11" s="14">
        <v>4</v>
      </c>
      <c r="C11" s="14">
        <v>6</v>
      </c>
      <c r="D11" s="14">
        <v>2</v>
      </c>
      <c r="E11" s="14">
        <v>4</v>
      </c>
      <c r="F11" s="14">
        <v>3</v>
      </c>
      <c r="G11" s="14"/>
      <c r="H11" s="15">
        <f t="shared" si="0"/>
        <v>6.3333333333333339</v>
      </c>
      <c r="I11">
        <v>10</v>
      </c>
      <c r="J11">
        <f t="shared" si="1"/>
        <v>4</v>
      </c>
      <c r="K11">
        <f t="shared" si="2"/>
        <v>8</v>
      </c>
      <c r="L11">
        <f t="shared" si="3"/>
        <v>6</v>
      </c>
      <c r="M11">
        <f t="shared" si="4"/>
        <v>7</v>
      </c>
      <c r="N11">
        <f t="shared" si="5"/>
        <v>11</v>
      </c>
      <c r="O11">
        <f t="shared" si="6"/>
        <v>19</v>
      </c>
      <c r="Q11">
        <f t="shared" si="7"/>
        <v>16</v>
      </c>
      <c r="R11">
        <f t="shared" si="8"/>
        <v>4</v>
      </c>
      <c r="S11">
        <f t="shared" si="9"/>
        <v>9</v>
      </c>
      <c r="T11">
        <f t="shared" si="10"/>
        <v>49</v>
      </c>
      <c r="U11">
        <f t="shared" si="11"/>
        <v>225</v>
      </c>
      <c r="V11">
        <f t="shared" si="12"/>
        <v>4</v>
      </c>
      <c r="W11">
        <f t="shared" si="13"/>
        <v>1</v>
      </c>
      <c r="X11">
        <f t="shared" si="14"/>
        <v>9</v>
      </c>
      <c r="Y11">
        <f t="shared" si="15"/>
        <v>121</v>
      </c>
      <c r="Z11">
        <f t="shared" si="16"/>
        <v>1</v>
      </c>
      <c r="AA11">
        <f t="shared" si="17"/>
        <v>25</v>
      </c>
      <c r="AB11">
        <f t="shared" si="18"/>
        <v>169</v>
      </c>
      <c r="AC11">
        <f t="shared" si="19"/>
        <v>16</v>
      </c>
      <c r="AD11">
        <f t="shared" si="20"/>
        <v>144</v>
      </c>
      <c r="AE11">
        <f t="shared" si="21"/>
        <v>64</v>
      </c>
    </row>
    <row r="12" spans="1:31" x14ac:dyDescent="0.25">
      <c r="A12" s="14" t="s">
        <v>152</v>
      </c>
      <c r="B12" s="14">
        <v>3</v>
      </c>
      <c r="C12" s="14">
        <v>5</v>
      </c>
      <c r="D12" s="14">
        <v>2</v>
      </c>
      <c r="E12" s="14">
        <v>2</v>
      </c>
      <c r="F12" s="14">
        <v>0</v>
      </c>
      <c r="G12" s="14">
        <v>4</v>
      </c>
      <c r="H12" s="15">
        <f t="shared" si="0"/>
        <v>5.3333333333333339</v>
      </c>
      <c r="I12">
        <v>11</v>
      </c>
      <c r="J12">
        <f t="shared" si="1"/>
        <v>6</v>
      </c>
      <c r="K12">
        <f t="shared" si="2"/>
        <v>9</v>
      </c>
      <c r="L12">
        <f t="shared" si="3"/>
        <v>6</v>
      </c>
      <c r="M12">
        <f t="shared" si="4"/>
        <v>14</v>
      </c>
      <c r="N12">
        <f t="shared" si="5"/>
        <v>20</v>
      </c>
      <c r="O12">
        <f t="shared" si="6"/>
        <v>9</v>
      </c>
      <c r="Q12">
        <f t="shared" si="7"/>
        <v>9</v>
      </c>
      <c r="R12">
        <f t="shared" si="8"/>
        <v>0</v>
      </c>
      <c r="S12">
        <f t="shared" si="9"/>
        <v>64</v>
      </c>
      <c r="T12">
        <f t="shared" si="10"/>
        <v>196</v>
      </c>
      <c r="U12">
        <f t="shared" si="11"/>
        <v>9</v>
      </c>
      <c r="V12">
        <f t="shared" si="12"/>
        <v>9</v>
      </c>
      <c r="W12">
        <f t="shared" si="13"/>
        <v>25</v>
      </c>
      <c r="X12">
        <f t="shared" si="14"/>
        <v>121</v>
      </c>
      <c r="Y12">
        <f t="shared" si="15"/>
        <v>0</v>
      </c>
      <c r="Z12">
        <f t="shared" si="16"/>
        <v>64</v>
      </c>
      <c r="AA12">
        <f t="shared" si="17"/>
        <v>196</v>
      </c>
      <c r="AB12">
        <f t="shared" si="18"/>
        <v>9</v>
      </c>
      <c r="AC12">
        <f t="shared" si="19"/>
        <v>36</v>
      </c>
      <c r="AD12">
        <f t="shared" si="20"/>
        <v>25</v>
      </c>
      <c r="AE12">
        <f t="shared" si="21"/>
        <v>121</v>
      </c>
    </row>
    <row r="13" spans="1:31" x14ac:dyDescent="0.25">
      <c r="A13" s="14" t="s">
        <v>150</v>
      </c>
      <c r="B13" s="14">
        <v>0</v>
      </c>
      <c r="C13" s="14">
        <v>2</v>
      </c>
      <c r="D13" s="14">
        <v>0</v>
      </c>
      <c r="E13" s="14">
        <v>4</v>
      </c>
      <c r="F13" s="14">
        <v>1</v>
      </c>
      <c r="G13" s="14">
        <v>5</v>
      </c>
      <c r="H13" s="15">
        <f t="shared" si="0"/>
        <v>4</v>
      </c>
      <c r="I13">
        <v>12</v>
      </c>
      <c r="J13">
        <f t="shared" si="1"/>
        <v>17</v>
      </c>
      <c r="K13">
        <f t="shared" si="2"/>
        <v>13</v>
      </c>
      <c r="L13">
        <f t="shared" si="3"/>
        <v>14</v>
      </c>
      <c r="M13">
        <f t="shared" si="4"/>
        <v>7</v>
      </c>
      <c r="N13">
        <f t="shared" si="5"/>
        <v>15</v>
      </c>
      <c r="O13">
        <f t="shared" si="6"/>
        <v>8</v>
      </c>
      <c r="Q13">
        <f t="shared" si="7"/>
        <v>16</v>
      </c>
      <c r="R13">
        <f t="shared" si="8"/>
        <v>9</v>
      </c>
      <c r="S13">
        <f t="shared" si="9"/>
        <v>100</v>
      </c>
      <c r="T13">
        <f t="shared" si="10"/>
        <v>4</v>
      </c>
      <c r="U13">
        <f t="shared" si="11"/>
        <v>81</v>
      </c>
      <c r="V13">
        <f t="shared" si="12"/>
        <v>1</v>
      </c>
      <c r="W13">
        <f t="shared" si="13"/>
        <v>36</v>
      </c>
      <c r="X13">
        <f t="shared" si="14"/>
        <v>4</v>
      </c>
      <c r="Y13">
        <f t="shared" si="15"/>
        <v>25</v>
      </c>
      <c r="Z13">
        <f t="shared" si="16"/>
        <v>49</v>
      </c>
      <c r="AA13">
        <f t="shared" si="17"/>
        <v>1</v>
      </c>
      <c r="AB13">
        <f t="shared" si="18"/>
        <v>36</v>
      </c>
      <c r="AC13">
        <f t="shared" si="19"/>
        <v>64</v>
      </c>
      <c r="AD13">
        <f t="shared" si="20"/>
        <v>1</v>
      </c>
      <c r="AE13">
        <f t="shared" si="21"/>
        <v>49</v>
      </c>
    </row>
    <row r="14" spans="1:31" x14ac:dyDescent="0.25">
      <c r="A14" s="14" t="s">
        <v>168</v>
      </c>
      <c r="B14" s="14">
        <v>2</v>
      </c>
      <c r="C14" s="14">
        <v>2</v>
      </c>
      <c r="D14" s="14">
        <v>0</v>
      </c>
      <c r="E14" s="14">
        <v>3</v>
      </c>
      <c r="F14" s="14">
        <v>2</v>
      </c>
      <c r="G14" s="14">
        <v>2</v>
      </c>
      <c r="H14" s="15">
        <f t="shared" si="0"/>
        <v>3.6666666666666665</v>
      </c>
      <c r="I14">
        <v>13</v>
      </c>
      <c r="J14">
        <f t="shared" si="1"/>
        <v>11</v>
      </c>
      <c r="K14">
        <f t="shared" si="2"/>
        <v>13</v>
      </c>
      <c r="L14">
        <f t="shared" si="3"/>
        <v>14</v>
      </c>
      <c r="M14">
        <f t="shared" si="4"/>
        <v>10</v>
      </c>
      <c r="N14">
        <f t="shared" si="5"/>
        <v>13</v>
      </c>
      <c r="O14">
        <f t="shared" si="6"/>
        <v>13</v>
      </c>
      <c r="Q14">
        <f t="shared" si="7"/>
        <v>4</v>
      </c>
      <c r="R14">
        <f t="shared" si="8"/>
        <v>9</v>
      </c>
      <c r="S14">
        <f t="shared" si="9"/>
        <v>1</v>
      </c>
      <c r="T14">
        <f t="shared" si="10"/>
        <v>4</v>
      </c>
      <c r="U14">
        <f t="shared" si="11"/>
        <v>4</v>
      </c>
      <c r="V14">
        <f t="shared" si="12"/>
        <v>1</v>
      </c>
      <c r="W14">
        <f t="shared" si="13"/>
        <v>9</v>
      </c>
      <c r="X14">
        <f t="shared" si="14"/>
        <v>0</v>
      </c>
      <c r="Y14">
        <f t="shared" si="15"/>
        <v>0</v>
      </c>
      <c r="Z14">
        <f t="shared" si="16"/>
        <v>16</v>
      </c>
      <c r="AA14">
        <f t="shared" si="17"/>
        <v>1</v>
      </c>
      <c r="AB14">
        <f t="shared" si="18"/>
        <v>1</v>
      </c>
      <c r="AC14">
        <f t="shared" si="19"/>
        <v>9</v>
      </c>
      <c r="AD14">
        <f t="shared" si="20"/>
        <v>9</v>
      </c>
      <c r="AE14">
        <f t="shared" si="21"/>
        <v>0</v>
      </c>
    </row>
    <row r="15" spans="1:31" x14ac:dyDescent="0.25">
      <c r="A15" s="14" t="s">
        <v>142</v>
      </c>
      <c r="B15" s="14">
        <v>3</v>
      </c>
      <c r="C15" s="14">
        <v>5</v>
      </c>
      <c r="D15" s="14">
        <v>0</v>
      </c>
      <c r="E15" s="14">
        <v>0</v>
      </c>
      <c r="F15" s="14">
        <v>0</v>
      </c>
      <c r="G15" s="14">
        <v>0</v>
      </c>
      <c r="H15" s="15">
        <f t="shared" si="0"/>
        <v>2.666666666666667</v>
      </c>
      <c r="I15">
        <v>14</v>
      </c>
      <c r="J15">
        <f t="shared" si="1"/>
        <v>6</v>
      </c>
      <c r="K15">
        <f t="shared" si="2"/>
        <v>9</v>
      </c>
      <c r="L15">
        <f t="shared" si="3"/>
        <v>14</v>
      </c>
      <c r="M15">
        <f t="shared" si="4"/>
        <v>20</v>
      </c>
      <c r="N15">
        <f t="shared" si="5"/>
        <v>20</v>
      </c>
      <c r="O15">
        <f t="shared" si="6"/>
        <v>19</v>
      </c>
      <c r="Q15">
        <f t="shared" si="7"/>
        <v>9</v>
      </c>
      <c r="R15">
        <f t="shared" si="8"/>
        <v>64</v>
      </c>
      <c r="S15">
        <f t="shared" si="9"/>
        <v>196</v>
      </c>
      <c r="T15">
        <f t="shared" si="10"/>
        <v>196</v>
      </c>
      <c r="U15">
        <f t="shared" si="11"/>
        <v>169</v>
      </c>
      <c r="V15">
        <f t="shared" si="12"/>
        <v>25</v>
      </c>
      <c r="W15">
        <f t="shared" si="13"/>
        <v>121</v>
      </c>
      <c r="X15">
        <f t="shared" si="14"/>
        <v>121</v>
      </c>
      <c r="Y15">
        <f t="shared" si="15"/>
        <v>100</v>
      </c>
      <c r="Z15">
        <f t="shared" si="16"/>
        <v>36</v>
      </c>
      <c r="AA15">
        <f t="shared" si="17"/>
        <v>36</v>
      </c>
      <c r="AB15">
        <f t="shared" si="18"/>
        <v>25</v>
      </c>
      <c r="AC15">
        <f t="shared" si="19"/>
        <v>0</v>
      </c>
      <c r="AD15">
        <f t="shared" si="20"/>
        <v>1</v>
      </c>
      <c r="AE15">
        <f t="shared" si="21"/>
        <v>1</v>
      </c>
    </row>
    <row r="16" spans="1:31" x14ac:dyDescent="0.25">
      <c r="A16" s="14" t="s">
        <v>241</v>
      </c>
      <c r="B16" s="14">
        <v>0</v>
      </c>
      <c r="C16" s="14">
        <v>0</v>
      </c>
      <c r="D16" s="14">
        <v>0</v>
      </c>
      <c r="E16" s="14">
        <v>0</v>
      </c>
      <c r="F16" s="14">
        <v>4</v>
      </c>
      <c r="G16" s="14">
        <v>3</v>
      </c>
      <c r="H16" s="15">
        <f t="shared" si="0"/>
        <v>2.3333333333333335</v>
      </c>
      <c r="I16">
        <v>15</v>
      </c>
      <c r="J16">
        <f t="shared" si="1"/>
        <v>17</v>
      </c>
      <c r="K16">
        <f t="shared" si="2"/>
        <v>21</v>
      </c>
      <c r="L16">
        <f t="shared" si="3"/>
        <v>14</v>
      </c>
      <c r="M16">
        <f t="shared" si="4"/>
        <v>20</v>
      </c>
      <c r="N16">
        <f t="shared" si="5"/>
        <v>10</v>
      </c>
      <c r="O16">
        <f t="shared" si="6"/>
        <v>11</v>
      </c>
      <c r="Q16">
        <f t="shared" si="7"/>
        <v>16</v>
      </c>
      <c r="R16">
        <f t="shared" si="8"/>
        <v>9</v>
      </c>
      <c r="S16">
        <f t="shared" si="9"/>
        <v>9</v>
      </c>
      <c r="T16">
        <f t="shared" si="10"/>
        <v>49</v>
      </c>
      <c r="U16">
        <f t="shared" si="11"/>
        <v>36</v>
      </c>
      <c r="V16">
        <f t="shared" si="12"/>
        <v>49</v>
      </c>
      <c r="W16">
        <f t="shared" si="13"/>
        <v>1</v>
      </c>
      <c r="X16">
        <f t="shared" si="14"/>
        <v>121</v>
      </c>
      <c r="Y16">
        <f t="shared" si="15"/>
        <v>100</v>
      </c>
      <c r="Z16">
        <f t="shared" si="16"/>
        <v>36</v>
      </c>
      <c r="AA16">
        <f t="shared" si="17"/>
        <v>16</v>
      </c>
      <c r="AB16">
        <f t="shared" si="18"/>
        <v>9</v>
      </c>
      <c r="AC16">
        <f t="shared" si="19"/>
        <v>100</v>
      </c>
      <c r="AD16">
        <f t="shared" si="20"/>
        <v>81</v>
      </c>
      <c r="AE16">
        <f t="shared" si="21"/>
        <v>1</v>
      </c>
    </row>
    <row r="17" spans="1:31" x14ac:dyDescent="0.25">
      <c r="A17" s="14" t="s">
        <v>149</v>
      </c>
      <c r="B17" s="14">
        <v>0</v>
      </c>
      <c r="C17" s="14">
        <v>0</v>
      </c>
      <c r="D17" s="14">
        <v>0</v>
      </c>
      <c r="E17" s="14">
        <v>0</v>
      </c>
      <c r="F17" s="14">
        <v>6</v>
      </c>
      <c r="G17" s="14">
        <v>0</v>
      </c>
      <c r="H17" s="15">
        <f t="shared" si="0"/>
        <v>2</v>
      </c>
      <c r="I17">
        <v>16</v>
      </c>
      <c r="J17">
        <f t="shared" si="1"/>
        <v>17</v>
      </c>
      <c r="K17">
        <f t="shared" si="2"/>
        <v>21</v>
      </c>
      <c r="L17">
        <f t="shared" si="3"/>
        <v>14</v>
      </c>
      <c r="M17">
        <f t="shared" si="4"/>
        <v>20</v>
      </c>
      <c r="N17">
        <f t="shared" si="5"/>
        <v>8</v>
      </c>
      <c r="O17">
        <f t="shared" si="6"/>
        <v>19</v>
      </c>
      <c r="Q17">
        <f t="shared" si="7"/>
        <v>16</v>
      </c>
      <c r="R17">
        <f t="shared" si="8"/>
        <v>9</v>
      </c>
      <c r="S17">
        <f t="shared" si="9"/>
        <v>9</v>
      </c>
      <c r="T17">
        <f t="shared" si="10"/>
        <v>81</v>
      </c>
      <c r="U17">
        <f t="shared" si="11"/>
        <v>4</v>
      </c>
      <c r="V17">
        <f t="shared" si="12"/>
        <v>49</v>
      </c>
      <c r="W17">
        <f t="shared" si="13"/>
        <v>1</v>
      </c>
      <c r="X17">
        <f t="shared" si="14"/>
        <v>169</v>
      </c>
      <c r="Y17">
        <f t="shared" si="15"/>
        <v>4</v>
      </c>
      <c r="Z17">
        <f t="shared" si="16"/>
        <v>36</v>
      </c>
      <c r="AA17">
        <f t="shared" si="17"/>
        <v>36</v>
      </c>
      <c r="AB17">
        <f t="shared" si="18"/>
        <v>25</v>
      </c>
      <c r="AC17">
        <f t="shared" si="19"/>
        <v>144</v>
      </c>
      <c r="AD17">
        <f t="shared" si="20"/>
        <v>1</v>
      </c>
      <c r="AE17">
        <f t="shared" si="21"/>
        <v>121</v>
      </c>
    </row>
    <row r="18" spans="1:31" x14ac:dyDescent="0.25">
      <c r="A18" s="14" t="s">
        <v>162</v>
      </c>
      <c r="B18" s="14">
        <v>3</v>
      </c>
      <c r="C18" s="14">
        <v>1</v>
      </c>
      <c r="D18" s="14">
        <v>0</v>
      </c>
      <c r="E18" s="14">
        <v>1</v>
      </c>
      <c r="F18" s="14">
        <v>0</v>
      </c>
      <c r="G18" s="14">
        <v>1</v>
      </c>
      <c r="H18" s="15">
        <f t="shared" si="0"/>
        <v>2</v>
      </c>
      <c r="I18">
        <v>17</v>
      </c>
      <c r="J18">
        <f t="shared" si="1"/>
        <v>6</v>
      </c>
      <c r="K18">
        <f t="shared" si="2"/>
        <v>16</v>
      </c>
      <c r="L18">
        <f t="shared" si="3"/>
        <v>14</v>
      </c>
      <c r="M18">
        <f t="shared" si="4"/>
        <v>17</v>
      </c>
      <c r="N18">
        <f t="shared" si="5"/>
        <v>20</v>
      </c>
      <c r="O18">
        <f t="shared" si="6"/>
        <v>16</v>
      </c>
      <c r="Q18">
        <f t="shared" si="7"/>
        <v>100</v>
      </c>
      <c r="R18">
        <f t="shared" si="8"/>
        <v>64</v>
      </c>
      <c r="S18">
        <f t="shared" si="9"/>
        <v>121</v>
      </c>
      <c r="T18">
        <f t="shared" si="10"/>
        <v>196</v>
      </c>
      <c r="U18">
        <f t="shared" si="11"/>
        <v>100</v>
      </c>
      <c r="V18">
        <f t="shared" si="12"/>
        <v>4</v>
      </c>
      <c r="W18">
        <f t="shared" si="13"/>
        <v>1</v>
      </c>
      <c r="X18">
        <f t="shared" si="14"/>
        <v>16</v>
      </c>
      <c r="Y18">
        <f t="shared" si="15"/>
        <v>0</v>
      </c>
      <c r="Z18">
        <f t="shared" si="16"/>
        <v>9</v>
      </c>
      <c r="AA18">
        <f t="shared" si="17"/>
        <v>36</v>
      </c>
      <c r="AB18">
        <f t="shared" si="18"/>
        <v>4</v>
      </c>
      <c r="AC18">
        <f t="shared" si="19"/>
        <v>9</v>
      </c>
      <c r="AD18">
        <f t="shared" si="20"/>
        <v>1</v>
      </c>
      <c r="AE18">
        <f t="shared" si="21"/>
        <v>16</v>
      </c>
    </row>
    <row r="19" spans="1:31" x14ac:dyDescent="0.25">
      <c r="A19" s="14" t="s">
        <v>164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0</v>
      </c>
      <c r="H19" s="15">
        <f t="shared" si="0"/>
        <v>1.6666666666666667</v>
      </c>
      <c r="I19">
        <v>18</v>
      </c>
      <c r="J19">
        <f t="shared" si="1"/>
        <v>15</v>
      </c>
      <c r="K19">
        <f t="shared" si="2"/>
        <v>16</v>
      </c>
      <c r="L19">
        <f t="shared" si="3"/>
        <v>10</v>
      </c>
      <c r="M19">
        <f t="shared" si="4"/>
        <v>17</v>
      </c>
      <c r="N19">
        <f t="shared" si="5"/>
        <v>15</v>
      </c>
      <c r="O19">
        <f t="shared" si="6"/>
        <v>19</v>
      </c>
      <c r="Q19">
        <f t="shared" si="7"/>
        <v>1</v>
      </c>
      <c r="R19">
        <f t="shared" si="8"/>
        <v>25</v>
      </c>
      <c r="S19">
        <f t="shared" si="9"/>
        <v>4</v>
      </c>
      <c r="T19">
        <f t="shared" si="10"/>
        <v>0</v>
      </c>
      <c r="U19">
        <f t="shared" si="11"/>
        <v>16</v>
      </c>
      <c r="V19">
        <f t="shared" si="12"/>
        <v>36</v>
      </c>
      <c r="W19">
        <f t="shared" si="13"/>
        <v>1</v>
      </c>
      <c r="X19">
        <f t="shared" si="14"/>
        <v>1</v>
      </c>
      <c r="Y19">
        <f t="shared" si="15"/>
        <v>9</v>
      </c>
      <c r="Z19">
        <f t="shared" si="16"/>
        <v>49</v>
      </c>
      <c r="AA19">
        <f t="shared" si="17"/>
        <v>25</v>
      </c>
      <c r="AB19">
        <f t="shared" si="18"/>
        <v>81</v>
      </c>
      <c r="AC19">
        <f t="shared" si="19"/>
        <v>4</v>
      </c>
      <c r="AD19">
        <f t="shared" si="20"/>
        <v>4</v>
      </c>
      <c r="AE19">
        <f t="shared" si="21"/>
        <v>16</v>
      </c>
    </row>
    <row r="20" spans="1:31" x14ac:dyDescent="0.25">
      <c r="A20" s="14" t="s">
        <v>143</v>
      </c>
      <c r="B20" s="14">
        <v>0</v>
      </c>
      <c r="C20" s="14">
        <v>2</v>
      </c>
      <c r="D20" s="14">
        <v>0</v>
      </c>
      <c r="E20" s="14">
        <v>1</v>
      </c>
      <c r="F20" s="14">
        <v>1</v>
      </c>
      <c r="G20" s="14">
        <v>0</v>
      </c>
      <c r="H20" s="15">
        <f t="shared" si="0"/>
        <v>1.3333333333333335</v>
      </c>
      <c r="I20">
        <v>19</v>
      </c>
      <c r="J20">
        <f t="shared" si="1"/>
        <v>17</v>
      </c>
      <c r="K20">
        <f t="shared" si="2"/>
        <v>13</v>
      </c>
      <c r="L20">
        <f t="shared" si="3"/>
        <v>14</v>
      </c>
      <c r="M20">
        <f t="shared" si="4"/>
        <v>17</v>
      </c>
      <c r="N20">
        <f t="shared" si="5"/>
        <v>15</v>
      </c>
      <c r="O20">
        <f t="shared" si="6"/>
        <v>19</v>
      </c>
      <c r="Q20">
        <f t="shared" si="7"/>
        <v>16</v>
      </c>
      <c r="R20">
        <f t="shared" si="8"/>
        <v>9</v>
      </c>
      <c r="S20">
        <f t="shared" si="9"/>
        <v>0</v>
      </c>
      <c r="T20">
        <f t="shared" si="10"/>
        <v>4</v>
      </c>
      <c r="U20">
        <f t="shared" si="11"/>
        <v>4</v>
      </c>
      <c r="V20">
        <f t="shared" si="12"/>
        <v>1</v>
      </c>
      <c r="W20">
        <f t="shared" si="13"/>
        <v>16</v>
      </c>
      <c r="X20">
        <f t="shared" si="14"/>
        <v>4</v>
      </c>
      <c r="Y20">
        <f t="shared" si="15"/>
        <v>36</v>
      </c>
      <c r="Z20">
        <f t="shared" si="16"/>
        <v>9</v>
      </c>
      <c r="AA20">
        <f t="shared" si="17"/>
        <v>1</v>
      </c>
      <c r="AB20">
        <f t="shared" si="18"/>
        <v>25</v>
      </c>
      <c r="AC20">
        <f t="shared" si="19"/>
        <v>4</v>
      </c>
      <c r="AD20">
        <f t="shared" si="20"/>
        <v>4</v>
      </c>
      <c r="AE20">
        <f t="shared" si="21"/>
        <v>16</v>
      </c>
    </row>
    <row r="21" spans="1:31" x14ac:dyDescent="0.25">
      <c r="A21" s="14" t="s">
        <v>171</v>
      </c>
      <c r="B21" s="14">
        <v>1</v>
      </c>
      <c r="C21" s="14">
        <v>0</v>
      </c>
      <c r="D21" s="14">
        <v>0</v>
      </c>
      <c r="E21" s="14">
        <v>0</v>
      </c>
      <c r="F21" s="14">
        <v>1</v>
      </c>
      <c r="G21" s="14">
        <v>2</v>
      </c>
      <c r="H21" s="15">
        <f t="shared" si="0"/>
        <v>1.3333333333333335</v>
      </c>
      <c r="I21">
        <v>20</v>
      </c>
      <c r="J21">
        <f t="shared" si="1"/>
        <v>15</v>
      </c>
      <c r="K21">
        <f t="shared" si="2"/>
        <v>21</v>
      </c>
      <c r="L21">
        <f t="shared" si="3"/>
        <v>14</v>
      </c>
      <c r="M21">
        <f t="shared" si="4"/>
        <v>20</v>
      </c>
      <c r="N21">
        <f t="shared" si="5"/>
        <v>15</v>
      </c>
      <c r="O21">
        <f t="shared" si="6"/>
        <v>13</v>
      </c>
      <c r="Q21">
        <f t="shared" si="7"/>
        <v>36</v>
      </c>
      <c r="R21">
        <f t="shared" si="8"/>
        <v>1</v>
      </c>
      <c r="S21">
        <f t="shared" si="9"/>
        <v>25</v>
      </c>
      <c r="T21">
        <f t="shared" si="10"/>
        <v>0</v>
      </c>
      <c r="U21">
        <f t="shared" si="11"/>
        <v>4</v>
      </c>
      <c r="V21">
        <f t="shared" si="12"/>
        <v>49</v>
      </c>
      <c r="W21">
        <f t="shared" si="13"/>
        <v>1</v>
      </c>
      <c r="X21">
        <f t="shared" si="14"/>
        <v>36</v>
      </c>
      <c r="Y21">
        <f t="shared" si="15"/>
        <v>64</v>
      </c>
      <c r="Z21">
        <f t="shared" si="16"/>
        <v>36</v>
      </c>
      <c r="AA21">
        <f t="shared" si="17"/>
        <v>1</v>
      </c>
      <c r="AB21">
        <f t="shared" si="18"/>
        <v>1</v>
      </c>
      <c r="AC21">
        <f t="shared" si="19"/>
        <v>25</v>
      </c>
      <c r="AD21">
        <f t="shared" si="20"/>
        <v>49</v>
      </c>
      <c r="AE21">
        <f t="shared" si="21"/>
        <v>4</v>
      </c>
    </row>
    <row r="22" spans="1:31" x14ac:dyDescent="0.25">
      <c r="A22" s="14" t="s">
        <v>172</v>
      </c>
      <c r="B22" s="14">
        <v>0</v>
      </c>
      <c r="C22" s="14">
        <v>1</v>
      </c>
      <c r="D22" s="14">
        <v>0</v>
      </c>
      <c r="E22" s="14">
        <v>3</v>
      </c>
      <c r="F22" s="14">
        <v>0</v>
      </c>
      <c r="G22" s="14">
        <v>0</v>
      </c>
      <c r="H22" s="15">
        <f t="shared" si="0"/>
        <v>1.3333333333333335</v>
      </c>
      <c r="I22">
        <v>21</v>
      </c>
      <c r="J22">
        <f t="shared" si="1"/>
        <v>17</v>
      </c>
      <c r="K22">
        <f t="shared" si="2"/>
        <v>16</v>
      </c>
      <c r="L22">
        <f t="shared" si="3"/>
        <v>14</v>
      </c>
      <c r="M22">
        <f t="shared" si="4"/>
        <v>10</v>
      </c>
      <c r="N22">
        <f t="shared" si="5"/>
        <v>20</v>
      </c>
      <c r="O22">
        <f t="shared" si="6"/>
        <v>19</v>
      </c>
      <c r="Q22">
        <f t="shared" si="7"/>
        <v>1</v>
      </c>
      <c r="R22">
        <f t="shared" si="8"/>
        <v>9</v>
      </c>
      <c r="S22">
        <f t="shared" si="9"/>
        <v>49</v>
      </c>
      <c r="T22">
        <f t="shared" si="10"/>
        <v>9</v>
      </c>
      <c r="U22">
        <f t="shared" si="11"/>
        <v>4</v>
      </c>
      <c r="V22">
        <f t="shared" si="12"/>
        <v>4</v>
      </c>
      <c r="W22">
        <f t="shared" si="13"/>
        <v>36</v>
      </c>
      <c r="X22">
        <f t="shared" si="14"/>
        <v>16</v>
      </c>
      <c r="Y22">
        <f t="shared" si="15"/>
        <v>9</v>
      </c>
      <c r="Z22">
        <f t="shared" si="16"/>
        <v>16</v>
      </c>
      <c r="AA22">
        <f t="shared" si="17"/>
        <v>36</v>
      </c>
      <c r="AB22">
        <f t="shared" si="18"/>
        <v>25</v>
      </c>
      <c r="AC22">
        <f t="shared" si="19"/>
        <v>100</v>
      </c>
      <c r="AD22">
        <f t="shared" si="20"/>
        <v>81</v>
      </c>
      <c r="AE22">
        <f t="shared" si="21"/>
        <v>1</v>
      </c>
    </row>
    <row r="23" spans="1:31" x14ac:dyDescent="0.25">
      <c r="A23" s="14" t="s">
        <v>169</v>
      </c>
      <c r="B23" s="14">
        <v>2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5">
        <f t="shared" si="0"/>
        <v>1</v>
      </c>
      <c r="I23">
        <v>22</v>
      </c>
      <c r="J23">
        <f t="shared" si="1"/>
        <v>11</v>
      </c>
      <c r="K23">
        <f t="shared" si="2"/>
        <v>16</v>
      </c>
      <c r="L23">
        <f t="shared" si="3"/>
        <v>14</v>
      </c>
      <c r="M23">
        <f t="shared" si="4"/>
        <v>20</v>
      </c>
      <c r="N23">
        <f t="shared" si="5"/>
        <v>20</v>
      </c>
      <c r="O23">
        <f t="shared" si="6"/>
        <v>19</v>
      </c>
      <c r="Q23">
        <f t="shared" si="7"/>
        <v>25</v>
      </c>
      <c r="R23">
        <f t="shared" si="8"/>
        <v>9</v>
      </c>
      <c r="S23">
        <f t="shared" si="9"/>
        <v>81</v>
      </c>
      <c r="T23">
        <f t="shared" si="10"/>
        <v>81</v>
      </c>
      <c r="U23">
        <f t="shared" si="11"/>
        <v>64</v>
      </c>
      <c r="V23">
        <f t="shared" si="12"/>
        <v>4</v>
      </c>
      <c r="W23">
        <f t="shared" si="13"/>
        <v>16</v>
      </c>
      <c r="X23">
        <f t="shared" si="14"/>
        <v>16</v>
      </c>
      <c r="Y23">
        <f t="shared" si="15"/>
        <v>9</v>
      </c>
      <c r="Z23">
        <f t="shared" si="16"/>
        <v>36</v>
      </c>
      <c r="AA23">
        <f t="shared" si="17"/>
        <v>36</v>
      </c>
      <c r="AB23">
        <f t="shared" si="18"/>
        <v>25</v>
      </c>
      <c r="AC23">
        <f t="shared" si="19"/>
        <v>0</v>
      </c>
      <c r="AD23">
        <f t="shared" si="20"/>
        <v>1</v>
      </c>
      <c r="AE23">
        <f t="shared" si="21"/>
        <v>1</v>
      </c>
    </row>
    <row r="24" spans="1:31" x14ac:dyDescent="0.25">
      <c r="A24" s="14" t="s">
        <v>240</v>
      </c>
      <c r="B24" s="14">
        <v>0</v>
      </c>
      <c r="C24" s="14">
        <v>0</v>
      </c>
      <c r="D24" s="14">
        <v>0</v>
      </c>
      <c r="E24" s="14">
        <v>2</v>
      </c>
      <c r="F24" s="14">
        <v>0</v>
      </c>
      <c r="G24" s="14">
        <v>1</v>
      </c>
      <c r="H24" s="15">
        <f t="shared" si="0"/>
        <v>1</v>
      </c>
      <c r="I24">
        <v>23</v>
      </c>
      <c r="J24">
        <f t="shared" si="1"/>
        <v>17</v>
      </c>
      <c r="K24">
        <f t="shared" si="2"/>
        <v>21</v>
      </c>
      <c r="L24">
        <f t="shared" si="3"/>
        <v>14</v>
      </c>
      <c r="M24">
        <f t="shared" si="4"/>
        <v>14</v>
      </c>
      <c r="N24">
        <f t="shared" si="5"/>
        <v>20</v>
      </c>
      <c r="O24">
        <f t="shared" si="6"/>
        <v>16</v>
      </c>
      <c r="Q24">
        <f t="shared" si="7"/>
        <v>16</v>
      </c>
      <c r="R24">
        <f t="shared" si="8"/>
        <v>9</v>
      </c>
      <c r="S24">
        <f t="shared" si="9"/>
        <v>9</v>
      </c>
      <c r="T24">
        <f t="shared" si="10"/>
        <v>9</v>
      </c>
      <c r="U24">
        <f t="shared" si="11"/>
        <v>1</v>
      </c>
      <c r="V24">
        <f t="shared" si="12"/>
        <v>49</v>
      </c>
      <c r="W24">
        <f t="shared" si="13"/>
        <v>49</v>
      </c>
      <c r="X24">
        <f t="shared" si="14"/>
        <v>1</v>
      </c>
      <c r="Y24">
        <f t="shared" si="15"/>
        <v>25</v>
      </c>
      <c r="Z24">
        <f t="shared" si="16"/>
        <v>0</v>
      </c>
      <c r="AA24">
        <f t="shared" si="17"/>
        <v>36</v>
      </c>
      <c r="AB24">
        <f t="shared" si="18"/>
        <v>4</v>
      </c>
      <c r="AC24">
        <f t="shared" si="19"/>
        <v>36</v>
      </c>
      <c r="AD24">
        <f t="shared" si="20"/>
        <v>4</v>
      </c>
      <c r="AE24">
        <f t="shared" si="21"/>
        <v>16</v>
      </c>
    </row>
    <row r="25" spans="1:31" x14ac:dyDescent="0.25">
      <c r="A25" s="14" t="s">
        <v>154</v>
      </c>
      <c r="B25" s="14">
        <v>0</v>
      </c>
      <c r="C25" s="14">
        <v>1</v>
      </c>
      <c r="D25" s="14">
        <v>0</v>
      </c>
      <c r="E25" s="14">
        <v>0</v>
      </c>
      <c r="F25" s="14">
        <v>1</v>
      </c>
      <c r="G25" s="14">
        <v>0</v>
      </c>
      <c r="H25" s="15">
        <f t="shared" si="0"/>
        <v>0.66666666666666674</v>
      </c>
      <c r="I25">
        <v>24</v>
      </c>
      <c r="J25">
        <f t="shared" si="1"/>
        <v>17</v>
      </c>
      <c r="K25">
        <f t="shared" si="2"/>
        <v>16</v>
      </c>
      <c r="L25">
        <f t="shared" si="3"/>
        <v>14</v>
      </c>
      <c r="M25">
        <f t="shared" si="4"/>
        <v>20</v>
      </c>
      <c r="N25">
        <f t="shared" si="5"/>
        <v>15</v>
      </c>
      <c r="O25">
        <f t="shared" si="6"/>
        <v>19</v>
      </c>
      <c r="Q25">
        <f t="shared" si="7"/>
        <v>1</v>
      </c>
      <c r="R25">
        <f t="shared" si="8"/>
        <v>9</v>
      </c>
      <c r="S25">
        <f t="shared" si="9"/>
        <v>9</v>
      </c>
      <c r="T25">
        <f t="shared" si="10"/>
        <v>4</v>
      </c>
      <c r="U25">
        <f t="shared" si="11"/>
        <v>4</v>
      </c>
      <c r="V25">
        <f t="shared" si="12"/>
        <v>4</v>
      </c>
      <c r="W25">
        <f t="shared" si="13"/>
        <v>16</v>
      </c>
      <c r="X25">
        <f t="shared" si="14"/>
        <v>1</v>
      </c>
      <c r="Y25">
        <f t="shared" si="15"/>
        <v>9</v>
      </c>
      <c r="Z25">
        <f t="shared" si="16"/>
        <v>36</v>
      </c>
      <c r="AA25">
        <f t="shared" si="17"/>
        <v>1</v>
      </c>
      <c r="AB25">
        <f t="shared" si="18"/>
        <v>25</v>
      </c>
      <c r="AC25">
        <f t="shared" si="19"/>
        <v>25</v>
      </c>
      <c r="AD25">
        <f t="shared" si="20"/>
        <v>1</v>
      </c>
      <c r="AE25">
        <f t="shared" si="21"/>
        <v>16</v>
      </c>
    </row>
    <row r="26" spans="1:31" x14ac:dyDescent="0.25">
      <c r="A26" s="14" t="s">
        <v>160</v>
      </c>
      <c r="B26" s="14">
        <v>2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f t="shared" si="0"/>
        <v>0.66666666666666674</v>
      </c>
      <c r="I26">
        <v>25</v>
      </c>
      <c r="J26">
        <f t="shared" si="1"/>
        <v>11</v>
      </c>
      <c r="K26">
        <f t="shared" si="2"/>
        <v>21</v>
      </c>
      <c r="L26">
        <f t="shared" si="3"/>
        <v>14</v>
      </c>
      <c r="M26">
        <f t="shared" si="4"/>
        <v>20</v>
      </c>
      <c r="N26">
        <f t="shared" si="5"/>
        <v>20</v>
      </c>
      <c r="O26">
        <f t="shared" si="6"/>
        <v>19</v>
      </c>
      <c r="Q26">
        <f t="shared" si="7"/>
        <v>100</v>
      </c>
      <c r="R26">
        <f t="shared" si="8"/>
        <v>9</v>
      </c>
      <c r="S26">
        <f t="shared" si="9"/>
        <v>81</v>
      </c>
      <c r="T26">
        <f t="shared" si="10"/>
        <v>81</v>
      </c>
      <c r="U26">
        <f t="shared" si="11"/>
        <v>64</v>
      </c>
      <c r="V26">
        <f t="shared" si="12"/>
        <v>49</v>
      </c>
      <c r="W26">
        <f t="shared" si="13"/>
        <v>1</v>
      </c>
      <c r="X26">
        <f t="shared" si="14"/>
        <v>1</v>
      </c>
      <c r="Y26">
        <f t="shared" si="15"/>
        <v>4</v>
      </c>
      <c r="Z26">
        <f t="shared" si="16"/>
        <v>36</v>
      </c>
      <c r="AA26">
        <f t="shared" si="17"/>
        <v>36</v>
      </c>
      <c r="AB26">
        <f t="shared" si="18"/>
        <v>25</v>
      </c>
      <c r="AC26">
        <f t="shared" si="19"/>
        <v>0</v>
      </c>
      <c r="AD26">
        <f t="shared" si="20"/>
        <v>1</v>
      </c>
      <c r="AE26">
        <f t="shared" si="21"/>
        <v>1</v>
      </c>
    </row>
    <row r="27" spans="1:31" x14ac:dyDescent="0.25">
      <c r="A27" s="14" t="s">
        <v>173</v>
      </c>
      <c r="B27" s="14">
        <v>0</v>
      </c>
      <c r="C27" s="14">
        <v>0</v>
      </c>
      <c r="D27" s="14">
        <v>1</v>
      </c>
      <c r="E27" s="14">
        <v>0</v>
      </c>
      <c r="F27" s="14">
        <v>0</v>
      </c>
      <c r="G27" s="14">
        <v>1</v>
      </c>
      <c r="H27" s="15">
        <f t="shared" si="0"/>
        <v>0.66666666666666674</v>
      </c>
      <c r="I27">
        <v>26</v>
      </c>
      <c r="J27">
        <f t="shared" si="1"/>
        <v>17</v>
      </c>
      <c r="K27">
        <f t="shared" si="2"/>
        <v>21</v>
      </c>
      <c r="L27">
        <f t="shared" si="3"/>
        <v>10</v>
      </c>
      <c r="M27">
        <f t="shared" si="4"/>
        <v>20</v>
      </c>
      <c r="N27">
        <f t="shared" si="5"/>
        <v>20</v>
      </c>
      <c r="O27">
        <f t="shared" si="6"/>
        <v>16</v>
      </c>
      <c r="Q27">
        <f t="shared" si="7"/>
        <v>16</v>
      </c>
      <c r="R27">
        <f t="shared" si="8"/>
        <v>49</v>
      </c>
      <c r="S27">
        <f t="shared" si="9"/>
        <v>9</v>
      </c>
      <c r="T27">
        <f t="shared" si="10"/>
        <v>9</v>
      </c>
      <c r="U27">
        <f t="shared" si="11"/>
        <v>1</v>
      </c>
      <c r="V27">
        <f t="shared" si="12"/>
        <v>121</v>
      </c>
      <c r="W27">
        <f t="shared" si="13"/>
        <v>1</v>
      </c>
      <c r="X27">
        <f t="shared" si="14"/>
        <v>1</v>
      </c>
      <c r="Y27">
        <f t="shared" si="15"/>
        <v>25</v>
      </c>
      <c r="Z27">
        <f t="shared" si="16"/>
        <v>100</v>
      </c>
      <c r="AA27">
        <f t="shared" si="17"/>
        <v>100</v>
      </c>
      <c r="AB27">
        <f t="shared" si="18"/>
        <v>36</v>
      </c>
      <c r="AC27">
        <f t="shared" si="19"/>
        <v>0</v>
      </c>
      <c r="AD27">
        <f t="shared" si="20"/>
        <v>16</v>
      </c>
      <c r="AE27">
        <f t="shared" si="21"/>
        <v>16</v>
      </c>
    </row>
    <row r="28" spans="1:31" x14ac:dyDescent="0.25">
      <c r="A28" s="14" t="s">
        <v>177</v>
      </c>
      <c r="B28" s="14">
        <v>0</v>
      </c>
      <c r="C28" s="14">
        <v>0</v>
      </c>
      <c r="D28" s="14"/>
      <c r="E28" s="14">
        <v>2</v>
      </c>
      <c r="F28" s="14">
        <v>0</v>
      </c>
      <c r="G28" s="14">
        <v>0</v>
      </c>
      <c r="H28" s="15">
        <f t="shared" si="0"/>
        <v>0.66666666666666674</v>
      </c>
      <c r="I28">
        <v>27</v>
      </c>
      <c r="J28">
        <f t="shared" si="1"/>
        <v>17</v>
      </c>
      <c r="K28">
        <f t="shared" si="2"/>
        <v>21</v>
      </c>
      <c r="L28">
        <f t="shared" si="3"/>
        <v>14</v>
      </c>
      <c r="M28">
        <f t="shared" si="4"/>
        <v>14</v>
      </c>
      <c r="N28">
        <f t="shared" si="5"/>
        <v>20</v>
      </c>
      <c r="O28">
        <f t="shared" si="6"/>
        <v>19</v>
      </c>
      <c r="Q28">
        <f t="shared" si="7"/>
        <v>16</v>
      </c>
      <c r="R28">
        <f t="shared" si="8"/>
        <v>9</v>
      </c>
      <c r="S28">
        <f t="shared" si="9"/>
        <v>9</v>
      </c>
      <c r="T28">
        <f t="shared" si="10"/>
        <v>9</v>
      </c>
      <c r="U28">
        <f t="shared" si="11"/>
        <v>4</v>
      </c>
      <c r="V28">
        <f t="shared" si="12"/>
        <v>49</v>
      </c>
      <c r="W28">
        <f t="shared" si="13"/>
        <v>49</v>
      </c>
      <c r="X28">
        <f t="shared" si="14"/>
        <v>1</v>
      </c>
      <c r="Y28">
        <f t="shared" si="15"/>
        <v>4</v>
      </c>
      <c r="Z28">
        <f t="shared" si="16"/>
        <v>0</v>
      </c>
      <c r="AA28">
        <f t="shared" si="17"/>
        <v>36</v>
      </c>
      <c r="AB28">
        <f t="shared" si="18"/>
        <v>25</v>
      </c>
      <c r="AC28">
        <f t="shared" si="19"/>
        <v>36</v>
      </c>
      <c r="AD28">
        <f t="shared" si="20"/>
        <v>25</v>
      </c>
      <c r="AE28">
        <f t="shared" si="21"/>
        <v>1</v>
      </c>
    </row>
    <row r="29" spans="1:31" x14ac:dyDescent="0.25">
      <c r="A29" s="14" t="s">
        <v>242</v>
      </c>
      <c r="B29" s="14">
        <v>0</v>
      </c>
      <c r="C29" s="14">
        <v>0</v>
      </c>
      <c r="D29" s="14">
        <v>0</v>
      </c>
      <c r="E29" s="14">
        <v>0</v>
      </c>
      <c r="F29" s="14">
        <v>2</v>
      </c>
      <c r="G29" s="14">
        <v>0</v>
      </c>
      <c r="H29" s="15">
        <f t="shared" si="0"/>
        <v>0.66666666666666674</v>
      </c>
      <c r="I29">
        <v>28</v>
      </c>
      <c r="J29">
        <f t="shared" si="1"/>
        <v>17</v>
      </c>
      <c r="K29">
        <f t="shared" si="2"/>
        <v>21</v>
      </c>
      <c r="L29">
        <f t="shared" si="3"/>
        <v>14</v>
      </c>
      <c r="M29">
        <f t="shared" si="4"/>
        <v>20</v>
      </c>
      <c r="N29">
        <f t="shared" si="5"/>
        <v>13</v>
      </c>
      <c r="O29">
        <f t="shared" si="6"/>
        <v>19</v>
      </c>
      <c r="Q29">
        <f t="shared" si="7"/>
        <v>16</v>
      </c>
      <c r="R29">
        <f t="shared" si="8"/>
        <v>9</v>
      </c>
      <c r="S29">
        <f t="shared" si="9"/>
        <v>9</v>
      </c>
      <c r="T29">
        <f t="shared" si="10"/>
        <v>16</v>
      </c>
      <c r="U29">
        <f t="shared" si="11"/>
        <v>4</v>
      </c>
      <c r="V29">
        <f t="shared" si="12"/>
        <v>49</v>
      </c>
      <c r="W29">
        <f t="shared" si="13"/>
        <v>1</v>
      </c>
      <c r="X29">
        <f t="shared" si="14"/>
        <v>64</v>
      </c>
      <c r="Y29">
        <f t="shared" si="15"/>
        <v>4</v>
      </c>
      <c r="Z29">
        <f t="shared" si="16"/>
        <v>36</v>
      </c>
      <c r="AA29">
        <f t="shared" si="17"/>
        <v>1</v>
      </c>
      <c r="AB29">
        <f t="shared" si="18"/>
        <v>25</v>
      </c>
      <c r="AC29">
        <f t="shared" si="19"/>
        <v>49</v>
      </c>
      <c r="AD29">
        <f t="shared" si="20"/>
        <v>1</v>
      </c>
      <c r="AE29">
        <f t="shared" si="21"/>
        <v>36</v>
      </c>
    </row>
    <row r="30" spans="1:31" x14ac:dyDescent="0.25">
      <c r="A30" s="14" t="s">
        <v>243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2</v>
      </c>
      <c r="H30" s="15">
        <f t="shared" si="0"/>
        <v>0.66666666666666674</v>
      </c>
      <c r="I30">
        <v>29</v>
      </c>
      <c r="J30">
        <f t="shared" si="1"/>
        <v>17</v>
      </c>
      <c r="K30">
        <f t="shared" si="2"/>
        <v>21</v>
      </c>
      <c r="L30">
        <f t="shared" si="3"/>
        <v>14</v>
      </c>
      <c r="M30">
        <f t="shared" si="4"/>
        <v>20</v>
      </c>
      <c r="N30">
        <f t="shared" si="5"/>
        <v>20</v>
      </c>
      <c r="O30">
        <f t="shared" si="6"/>
        <v>13</v>
      </c>
      <c r="Q30">
        <f t="shared" si="7"/>
        <v>16</v>
      </c>
      <c r="R30">
        <f t="shared" si="8"/>
        <v>9</v>
      </c>
      <c r="S30">
        <f t="shared" si="9"/>
        <v>9</v>
      </c>
      <c r="T30">
        <f t="shared" si="10"/>
        <v>9</v>
      </c>
      <c r="U30">
        <f t="shared" si="11"/>
        <v>16</v>
      </c>
      <c r="V30">
        <f t="shared" si="12"/>
        <v>49</v>
      </c>
      <c r="W30">
        <f t="shared" si="13"/>
        <v>1</v>
      </c>
      <c r="X30">
        <f t="shared" si="14"/>
        <v>1</v>
      </c>
      <c r="Y30">
        <f t="shared" si="15"/>
        <v>64</v>
      </c>
      <c r="Z30">
        <f t="shared" si="16"/>
        <v>36</v>
      </c>
      <c r="AA30">
        <f t="shared" si="17"/>
        <v>36</v>
      </c>
      <c r="AB30">
        <f t="shared" si="18"/>
        <v>1</v>
      </c>
      <c r="AC30">
        <f t="shared" si="19"/>
        <v>0</v>
      </c>
      <c r="AD30">
        <f t="shared" si="20"/>
        <v>49</v>
      </c>
      <c r="AE30">
        <f t="shared" si="21"/>
        <v>49</v>
      </c>
    </row>
    <row r="31" spans="1:31" x14ac:dyDescent="0.25">
      <c r="A31" s="35"/>
      <c r="B31" s="35"/>
      <c r="C31" s="35"/>
      <c r="D31" s="35"/>
      <c r="E31" s="35"/>
      <c r="F31" s="35"/>
      <c r="G31" s="35"/>
      <c r="H31" s="36"/>
    </row>
    <row r="32" spans="1:31" ht="14.4" x14ac:dyDescent="0.3">
      <c r="A32" s="14" t="s">
        <v>146</v>
      </c>
      <c r="B32" s="14">
        <v>1</v>
      </c>
      <c r="C32" s="14"/>
      <c r="D32" s="14"/>
      <c r="E32" s="14"/>
      <c r="F32" s="14"/>
      <c r="G32" s="14"/>
      <c r="H32" s="15">
        <f t="shared" ref="H32:H44" si="22">SUM(B32:G32)/300</f>
        <v>3.3333333333333335E-3</v>
      </c>
      <c r="P32" t="s">
        <v>582</v>
      </c>
      <c r="Q32">
        <f t="shared" ref="Q32:AE32" si="23">6*SUM(Q2:Q30)</f>
        <v>6222</v>
      </c>
      <c r="R32">
        <f t="shared" si="23"/>
        <v>5016</v>
      </c>
      <c r="S32">
        <f t="shared" si="23"/>
        <v>6852</v>
      </c>
      <c r="T32">
        <f t="shared" si="23"/>
        <v>7056</v>
      </c>
      <c r="U32">
        <f t="shared" si="23"/>
        <v>7452</v>
      </c>
      <c r="V32">
        <f t="shared" si="23"/>
        <v>3702</v>
      </c>
      <c r="W32">
        <f t="shared" si="23"/>
        <v>2850</v>
      </c>
      <c r="X32">
        <f t="shared" si="23"/>
        <v>5562</v>
      </c>
      <c r="Y32">
        <f t="shared" si="23"/>
        <v>4338</v>
      </c>
      <c r="Z32">
        <f t="shared" si="23"/>
        <v>4248</v>
      </c>
      <c r="AA32">
        <f t="shared" si="23"/>
        <v>5136</v>
      </c>
      <c r="AB32">
        <f t="shared" si="23"/>
        <v>3876</v>
      </c>
      <c r="AC32">
        <f t="shared" si="23"/>
        <v>4800</v>
      </c>
      <c r="AD32">
        <f t="shared" si="23"/>
        <v>3636</v>
      </c>
      <c r="AE32">
        <f t="shared" si="23"/>
        <v>4128</v>
      </c>
    </row>
    <row r="33" spans="1:31" x14ac:dyDescent="0.25">
      <c r="A33" s="14" t="s">
        <v>158</v>
      </c>
      <c r="B33" s="14">
        <v>1</v>
      </c>
      <c r="C33" s="14"/>
      <c r="D33" s="14"/>
      <c r="E33" s="14"/>
      <c r="F33" s="14"/>
      <c r="G33" s="14"/>
      <c r="H33" s="15">
        <f t="shared" si="22"/>
        <v>3.3333333333333335E-3</v>
      </c>
      <c r="P33" t="s">
        <v>559</v>
      </c>
      <c r="Q33">
        <f t="shared" ref="Q33:AE33" si="24">29*((29^2) - 1)</f>
        <v>24360</v>
      </c>
      <c r="R33">
        <f t="shared" si="24"/>
        <v>24360</v>
      </c>
      <c r="S33">
        <f t="shared" si="24"/>
        <v>24360</v>
      </c>
      <c r="T33">
        <f t="shared" si="24"/>
        <v>24360</v>
      </c>
      <c r="U33">
        <f t="shared" si="24"/>
        <v>24360</v>
      </c>
      <c r="V33">
        <f t="shared" si="24"/>
        <v>24360</v>
      </c>
      <c r="W33">
        <f t="shared" si="24"/>
        <v>24360</v>
      </c>
      <c r="X33">
        <f t="shared" si="24"/>
        <v>24360</v>
      </c>
      <c r="Y33">
        <f t="shared" si="24"/>
        <v>24360</v>
      </c>
      <c r="Z33">
        <f t="shared" si="24"/>
        <v>24360</v>
      </c>
      <c r="AA33">
        <f t="shared" si="24"/>
        <v>24360</v>
      </c>
      <c r="AB33">
        <f t="shared" si="24"/>
        <v>24360</v>
      </c>
      <c r="AC33">
        <f t="shared" si="24"/>
        <v>24360</v>
      </c>
      <c r="AD33">
        <f t="shared" si="24"/>
        <v>24360</v>
      </c>
      <c r="AE33">
        <f t="shared" si="24"/>
        <v>24360</v>
      </c>
    </row>
    <row r="34" spans="1:31" x14ac:dyDescent="0.25">
      <c r="A34" s="14" t="s">
        <v>159</v>
      </c>
      <c r="B34" s="14">
        <v>1</v>
      </c>
      <c r="C34" s="14"/>
      <c r="D34" s="14"/>
      <c r="E34" s="14"/>
      <c r="F34" s="14"/>
      <c r="G34" s="14"/>
      <c r="H34" s="15">
        <f t="shared" si="22"/>
        <v>3.3333333333333335E-3</v>
      </c>
      <c r="P34" t="s">
        <v>558</v>
      </c>
      <c r="Q34" s="17">
        <f t="shared" ref="Q34:AE34" si="25">(1-(Q32/Q33))</f>
        <v>0.74458128078817731</v>
      </c>
      <c r="R34" s="17">
        <f t="shared" si="25"/>
        <v>0.7940886699507389</v>
      </c>
      <c r="S34" s="17">
        <f t="shared" si="25"/>
        <v>0.71871921182266008</v>
      </c>
      <c r="T34" s="17">
        <f t="shared" si="25"/>
        <v>0.71034482758620687</v>
      </c>
      <c r="U34" s="17">
        <f t="shared" si="25"/>
        <v>0.69408866995073892</v>
      </c>
      <c r="V34" s="17">
        <f t="shared" si="25"/>
        <v>0.84802955665024626</v>
      </c>
      <c r="W34" s="17">
        <f t="shared" si="25"/>
        <v>0.88300492610837433</v>
      </c>
      <c r="X34" s="17">
        <f t="shared" si="25"/>
        <v>0.77167487684729064</v>
      </c>
      <c r="Y34" s="17">
        <f t="shared" si="25"/>
        <v>0.82192118226600985</v>
      </c>
      <c r="Z34" s="17">
        <f t="shared" si="25"/>
        <v>0.825615763546798</v>
      </c>
      <c r="AA34" s="17">
        <f t="shared" si="25"/>
        <v>0.78916256157635467</v>
      </c>
      <c r="AB34" s="17">
        <f t="shared" si="25"/>
        <v>0.84088669950738915</v>
      </c>
      <c r="AC34" s="17">
        <f t="shared" si="25"/>
        <v>0.80295566502463056</v>
      </c>
      <c r="AD34" s="17">
        <f t="shared" si="25"/>
        <v>0.85073891625615761</v>
      </c>
      <c r="AE34" s="17">
        <f t="shared" si="25"/>
        <v>0.83054187192118223</v>
      </c>
    </row>
    <row r="35" spans="1:31" x14ac:dyDescent="0.25">
      <c r="A35" s="14" t="s">
        <v>161</v>
      </c>
      <c r="B35" s="14">
        <v>1</v>
      </c>
      <c r="C35" s="14"/>
      <c r="D35" s="14"/>
      <c r="E35" s="14"/>
      <c r="F35" s="14"/>
      <c r="G35" s="14"/>
      <c r="H35" s="15">
        <f t="shared" si="22"/>
        <v>3.3333333333333335E-3</v>
      </c>
    </row>
    <row r="36" spans="1:31" x14ac:dyDescent="0.25">
      <c r="A36" s="14" t="s">
        <v>163</v>
      </c>
      <c r="B36" s="14">
        <v>1</v>
      </c>
      <c r="C36" s="14"/>
      <c r="D36" s="14"/>
      <c r="E36" s="14"/>
      <c r="F36" s="14"/>
      <c r="G36" s="14"/>
      <c r="H36" s="15">
        <f t="shared" si="22"/>
        <v>3.3333333333333335E-3</v>
      </c>
    </row>
    <row r="37" spans="1:31" x14ac:dyDescent="0.25">
      <c r="A37" s="14" t="s">
        <v>165</v>
      </c>
      <c r="B37" s="14">
        <v>1</v>
      </c>
      <c r="C37" s="14"/>
      <c r="D37" s="14"/>
      <c r="E37" s="14"/>
      <c r="F37" s="14"/>
      <c r="G37" s="14"/>
      <c r="H37" s="15">
        <f t="shared" si="22"/>
        <v>3.3333333333333335E-3</v>
      </c>
    </row>
    <row r="38" spans="1:31" x14ac:dyDescent="0.25">
      <c r="A38" s="14" t="s">
        <v>166</v>
      </c>
      <c r="B38" s="14">
        <v>1</v>
      </c>
      <c r="C38" s="14"/>
      <c r="D38" s="14"/>
      <c r="E38" s="14"/>
      <c r="F38" s="14"/>
      <c r="G38" s="14"/>
      <c r="H38" s="15">
        <f t="shared" si="22"/>
        <v>3.3333333333333335E-3</v>
      </c>
    </row>
    <row r="39" spans="1:31" x14ac:dyDescent="0.25">
      <c r="A39" s="14" t="s">
        <v>167</v>
      </c>
      <c r="B39" s="14"/>
      <c r="C39" s="14">
        <v>1</v>
      </c>
      <c r="D39" s="14"/>
      <c r="E39" s="14"/>
      <c r="F39" s="14"/>
      <c r="G39" s="14"/>
      <c r="H39" s="15">
        <f t="shared" si="22"/>
        <v>3.3333333333333335E-3</v>
      </c>
    </row>
    <row r="40" spans="1:31" x14ac:dyDescent="0.25">
      <c r="A40" s="14" t="s">
        <v>170</v>
      </c>
      <c r="B40" s="14">
        <v>1</v>
      </c>
      <c r="C40" s="14"/>
      <c r="D40" s="14"/>
      <c r="E40" s="14"/>
      <c r="F40" s="14"/>
      <c r="G40" s="14"/>
      <c r="H40" s="15">
        <f t="shared" si="22"/>
        <v>3.3333333333333335E-3</v>
      </c>
    </row>
    <row r="41" spans="1:31" x14ac:dyDescent="0.25">
      <c r="A41" s="14" t="s">
        <v>174</v>
      </c>
      <c r="B41" s="14"/>
      <c r="C41" s="14"/>
      <c r="D41" s="14">
        <v>1</v>
      </c>
      <c r="E41" s="14"/>
      <c r="F41" s="14"/>
      <c r="G41" s="14"/>
      <c r="H41" s="15">
        <f t="shared" si="22"/>
        <v>3.3333333333333335E-3</v>
      </c>
    </row>
    <row r="42" spans="1:31" x14ac:dyDescent="0.25">
      <c r="A42" s="14" t="s">
        <v>175</v>
      </c>
      <c r="B42" s="14"/>
      <c r="C42" s="14"/>
      <c r="D42" s="14"/>
      <c r="E42" s="14"/>
      <c r="F42" s="14"/>
      <c r="G42" s="14">
        <v>1</v>
      </c>
      <c r="H42" s="15">
        <f t="shared" si="22"/>
        <v>3.3333333333333335E-3</v>
      </c>
    </row>
    <row r="43" spans="1:31" x14ac:dyDescent="0.25">
      <c r="A43" s="14" t="s">
        <v>176</v>
      </c>
      <c r="B43" s="14"/>
      <c r="C43" s="14">
        <v>1</v>
      </c>
      <c r="D43" s="14"/>
      <c r="E43" s="14"/>
      <c r="F43" s="14"/>
      <c r="G43" s="14"/>
      <c r="H43" s="15">
        <f t="shared" si="22"/>
        <v>3.3333333333333335E-3</v>
      </c>
    </row>
    <row r="44" spans="1:31" x14ac:dyDescent="0.25">
      <c r="A44" s="14" t="s">
        <v>239</v>
      </c>
      <c r="B44" s="14"/>
      <c r="C44" s="14">
        <v>1</v>
      </c>
      <c r="D44" s="14"/>
      <c r="E44" s="14"/>
      <c r="F44" s="14"/>
      <c r="G44" s="14"/>
      <c r="H44" s="15">
        <f t="shared" si="22"/>
        <v>3.3333333333333335E-3</v>
      </c>
    </row>
  </sheetData>
  <sortState xmlns:xlrd2="http://schemas.microsoft.com/office/spreadsheetml/2017/richdata2" ref="A2:H44">
    <sortCondition descending="1" ref="H2:H44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7208-6797-4E21-A268-051A6946D39D}">
  <dimension ref="A1:AF12"/>
  <sheetViews>
    <sheetView topLeftCell="G1" workbookViewId="0">
      <selection activeCell="J1" sqref="J1:P1"/>
    </sheetView>
  </sheetViews>
  <sheetFormatPr defaultRowHeight="13.8" x14ac:dyDescent="0.25"/>
  <cols>
    <col min="1" max="1" width="16.69921875" customWidth="1"/>
    <col min="2" max="2" width="20.69921875" customWidth="1"/>
  </cols>
  <sheetData>
    <row r="1" spans="1:32" x14ac:dyDescent="0.25">
      <c r="A1" s="18" t="s">
        <v>244</v>
      </c>
      <c r="B1" s="14" t="s">
        <v>245</v>
      </c>
      <c r="C1" s="14" t="s">
        <v>111</v>
      </c>
      <c r="D1" s="14" t="s">
        <v>112</v>
      </c>
      <c r="E1" s="14" t="s">
        <v>113</v>
      </c>
      <c r="F1" s="14" t="s">
        <v>194</v>
      </c>
      <c r="G1" s="14" t="s">
        <v>205</v>
      </c>
      <c r="H1" s="14" t="s">
        <v>6</v>
      </c>
      <c r="I1" s="14" t="s">
        <v>30</v>
      </c>
      <c r="J1" s="43" t="s">
        <v>622</v>
      </c>
      <c r="K1" s="14" t="s">
        <v>111</v>
      </c>
      <c r="L1" s="14" t="s">
        <v>112</v>
      </c>
      <c r="M1" s="14" t="s">
        <v>113</v>
      </c>
      <c r="N1" s="14" t="s">
        <v>194</v>
      </c>
      <c r="O1" s="14" t="s">
        <v>205</v>
      </c>
      <c r="P1" s="14" t="s">
        <v>6</v>
      </c>
      <c r="Q1" s="43" t="s">
        <v>625</v>
      </c>
      <c r="R1" t="s">
        <v>604</v>
      </c>
      <c r="S1" t="s">
        <v>605</v>
      </c>
      <c r="T1" t="s">
        <v>606</v>
      </c>
      <c r="U1" t="s">
        <v>612</v>
      </c>
      <c r="V1" t="s">
        <v>620</v>
      </c>
      <c r="W1" t="s">
        <v>607</v>
      </c>
      <c r="X1" t="s">
        <v>608</v>
      </c>
      <c r="Y1" t="s">
        <v>609</v>
      </c>
      <c r="Z1" t="s">
        <v>614</v>
      </c>
      <c r="AA1" t="s">
        <v>610</v>
      </c>
      <c r="AB1" t="s">
        <v>592</v>
      </c>
      <c r="AC1" t="s">
        <v>593</v>
      </c>
      <c r="AD1" t="s">
        <v>594</v>
      </c>
      <c r="AE1" t="s">
        <v>595</v>
      </c>
      <c r="AF1" t="s">
        <v>611</v>
      </c>
    </row>
    <row r="2" spans="1:32" x14ac:dyDescent="0.25">
      <c r="A2" s="14" t="s">
        <v>253</v>
      </c>
      <c r="B2" s="14" t="s">
        <v>254</v>
      </c>
      <c r="C2" s="14">
        <v>3</v>
      </c>
      <c r="D2" s="14">
        <v>5</v>
      </c>
      <c r="E2" s="14">
        <v>2</v>
      </c>
      <c r="F2" s="14">
        <v>2</v>
      </c>
      <c r="G2" s="14">
        <v>5</v>
      </c>
      <c r="H2" s="14">
        <v>2</v>
      </c>
      <c r="I2" s="15">
        <f>(SUM(C2:H2)/300)*100</f>
        <v>6.3333333333333339</v>
      </c>
      <c r="K2">
        <f>RANK(C2,$C$2:$C$6,0)</f>
        <v>1</v>
      </c>
      <c r="L2">
        <f>RANK(D2,$D$2:$D$6,0)</f>
        <v>1</v>
      </c>
      <c r="M2">
        <f>RANK(E2,$E$2:$E$6,0)</f>
        <v>2</v>
      </c>
      <c r="N2">
        <f>RANK(F2,$F$2:$F$6,0)</f>
        <v>2</v>
      </c>
      <c r="O2">
        <f>RANK(G2,$G$2:$G$6,0)</f>
        <v>1</v>
      </c>
      <c r="P2">
        <f>RANK(H2,$H$2:$H$6,0)</f>
        <v>2</v>
      </c>
      <c r="Q2">
        <v>1</v>
      </c>
      <c r="R2">
        <f>(K2-L2)^2</f>
        <v>0</v>
      </c>
      <c r="S2">
        <f>(K2-M2)^2</f>
        <v>1</v>
      </c>
      <c r="T2">
        <f>(K2-N2)^2</f>
        <v>1</v>
      </c>
      <c r="U2">
        <f>(K2-O2)^2</f>
        <v>0</v>
      </c>
      <c r="V2">
        <f>(K2-P2)^2</f>
        <v>1</v>
      </c>
      <c r="W2">
        <f>(L2-M2)^2</f>
        <v>1</v>
      </c>
      <c r="X2">
        <f>(L2-O2)^2</f>
        <v>0</v>
      </c>
      <c r="Y2">
        <f>(M2-O2)^2</f>
        <v>1</v>
      </c>
      <c r="Z2">
        <f>(L2-P2)^2</f>
        <v>1</v>
      </c>
      <c r="AA2">
        <f>(M2-N2)^2</f>
        <v>0</v>
      </c>
      <c r="AB2">
        <f>(M2-O2)^2</f>
        <v>1</v>
      </c>
      <c r="AC2">
        <f>(M2-P2)^2</f>
        <v>0</v>
      </c>
      <c r="AD2">
        <f>(N2-O2)^2</f>
        <v>1</v>
      </c>
      <c r="AE2">
        <f>(N2-P2)^2</f>
        <v>0</v>
      </c>
      <c r="AF2">
        <f>(O2-P2)^2</f>
        <v>1</v>
      </c>
    </row>
    <row r="3" spans="1:32" x14ac:dyDescent="0.25">
      <c r="A3" s="14" t="s">
        <v>248</v>
      </c>
      <c r="B3" s="14" t="s">
        <v>249</v>
      </c>
      <c r="C3" s="14">
        <v>2</v>
      </c>
      <c r="D3" s="14">
        <v>3</v>
      </c>
      <c r="E3" s="14">
        <v>4</v>
      </c>
      <c r="F3" s="14">
        <v>1</v>
      </c>
      <c r="G3" s="14">
        <v>4</v>
      </c>
      <c r="H3" s="14">
        <v>4</v>
      </c>
      <c r="I3" s="15">
        <f t="shared" ref="I3:I6" si="0">(SUM(C3:H3)/300)*100</f>
        <v>6</v>
      </c>
      <c r="K3">
        <f t="shared" ref="K3:K6" si="1">RANK(C3,$C$2:$C$6,0)</f>
        <v>2</v>
      </c>
      <c r="L3">
        <f t="shared" ref="L3:L6" si="2">RANK(D3,$D$2:$D$6,0)</f>
        <v>2</v>
      </c>
      <c r="M3">
        <f t="shared" ref="M3:M6" si="3">RANK(E3,$E$2:$E$6,0)</f>
        <v>1</v>
      </c>
      <c r="N3">
        <f t="shared" ref="N3:N6" si="4">RANK(F3,$F$2:$F$6,0)</f>
        <v>4</v>
      </c>
      <c r="O3">
        <f t="shared" ref="O3:O6" si="5">RANK(G3,$G$2:$G$6,0)</f>
        <v>2</v>
      </c>
      <c r="P3">
        <f t="shared" ref="P3:P6" si="6">RANK(H3,$H$2:$H$6,0)</f>
        <v>1</v>
      </c>
      <c r="Q3">
        <v>2</v>
      </c>
      <c r="R3">
        <f t="shared" ref="R3:R6" si="7">(K3-L3)^2</f>
        <v>0</v>
      </c>
      <c r="S3">
        <f t="shared" ref="S3:S6" si="8">(K3-M3)^2</f>
        <v>1</v>
      </c>
      <c r="T3">
        <f t="shared" ref="T3:T6" si="9">(K3-N3)^2</f>
        <v>4</v>
      </c>
      <c r="U3">
        <f t="shared" ref="U3:U6" si="10">(K3-O3)^2</f>
        <v>0</v>
      </c>
      <c r="V3">
        <f t="shared" ref="V3:V6" si="11">(K3-P3)^2</f>
        <v>1</v>
      </c>
      <c r="W3">
        <f t="shared" ref="W3:W6" si="12">(L3-M3)^2</f>
        <v>1</v>
      </c>
      <c r="X3">
        <f t="shared" ref="X3:X6" si="13">(L3-N3)^2</f>
        <v>4</v>
      </c>
      <c r="Y3">
        <f t="shared" ref="Y3:Y6" si="14">(M3-O3)^2</f>
        <v>1</v>
      </c>
      <c r="Z3">
        <f t="shared" ref="Z3:Z6" si="15">(L3-P3)^2</f>
        <v>1</v>
      </c>
      <c r="AA3">
        <f t="shared" ref="AA3:AA6" si="16">(M3-N3)^2</f>
        <v>9</v>
      </c>
      <c r="AB3">
        <f t="shared" ref="AB3:AB6" si="17">(M3-O3)^2</f>
        <v>1</v>
      </c>
      <c r="AC3">
        <f t="shared" ref="AC3:AC6" si="18">(M3-P3)^2</f>
        <v>0</v>
      </c>
      <c r="AD3">
        <f t="shared" ref="AD3:AD6" si="19">(N3-O3)^2</f>
        <v>4</v>
      </c>
      <c r="AE3">
        <f t="shared" ref="AE3:AE6" si="20">(N3-P3)^2</f>
        <v>9</v>
      </c>
      <c r="AF3">
        <f t="shared" ref="AF3:AF6" si="21">(O3-P3)^2</f>
        <v>1</v>
      </c>
    </row>
    <row r="4" spans="1:32" x14ac:dyDescent="0.25">
      <c r="A4" s="14" t="s">
        <v>246</v>
      </c>
      <c r="B4" s="14" t="s">
        <v>247</v>
      </c>
      <c r="C4" s="14">
        <v>0</v>
      </c>
      <c r="D4" s="14">
        <v>1</v>
      </c>
      <c r="E4" s="14">
        <v>0</v>
      </c>
      <c r="F4" s="14">
        <v>2</v>
      </c>
      <c r="G4" s="14">
        <v>1</v>
      </c>
      <c r="H4" s="14">
        <v>0</v>
      </c>
      <c r="I4" s="15">
        <f t="shared" si="0"/>
        <v>1.3333333333333335</v>
      </c>
      <c r="K4">
        <f t="shared" si="1"/>
        <v>3</v>
      </c>
      <c r="L4">
        <f t="shared" si="2"/>
        <v>3</v>
      </c>
      <c r="M4">
        <f t="shared" si="3"/>
        <v>4</v>
      </c>
      <c r="N4">
        <f t="shared" si="4"/>
        <v>2</v>
      </c>
      <c r="O4">
        <f t="shared" si="5"/>
        <v>3</v>
      </c>
      <c r="P4">
        <f t="shared" si="6"/>
        <v>5</v>
      </c>
      <c r="Q4">
        <v>3</v>
      </c>
      <c r="R4">
        <f t="shared" si="7"/>
        <v>0</v>
      </c>
      <c r="S4">
        <f t="shared" si="8"/>
        <v>1</v>
      </c>
      <c r="T4">
        <f t="shared" si="9"/>
        <v>1</v>
      </c>
      <c r="U4">
        <f t="shared" si="10"/>
        <v>0</v>
      </c>
      <c r="V4">
        <f t="shared" si="11"/>
        <v>4</v>
      </c>
      <c r="W4">
        <f t="shared" si="12"/>
        <v>1</v>
      </c>
      <c r="X4">
        <f t="shared" si="13"/>
        <v>1</v>
      </c>
      <c r="Y4">
        <f t="shared" si="14"/>
        <v>1</v>
      </c>
      <c r="Z4">
        <f t="shared" si="15"/>
        <v>4</v>
      </c>
      <c r="AA4">
        <f t="shared" si="16"/>
        <v>4</v>
      </c>
      <c r="AB4">
        <f t="shared" si="17"/>
        <v>1</v>
      </c>
      <c r="AC4">
        <f t="shared" si="18"/>
        <v>1</v>
      </c>
      <c r="AD4">
        <f t="shared" si="19"/>
        <v>1</v>
      </c>
      <c r="AE4">
        <f t="shared" si="20"/>
        <v>9</v>
      </c>
      <c r="AF4">
        <f t="shared" si="21"/>
        <v>4</v>
      </c>
    </row>
    <row r="5" spans="1:32" x14ac:dyDescent="0.25">
      <c r="A5" s="14" t="s">
        <v>250</v>
      </c>
      <c r="B5" s="14" t="s">
        <v>251</v>
      </c>
      <c r="C5" s="14">
        <v>0</v>
      </c>
      <c r="D5" s="14">
        <v>1</v>
      </c>
      <c r="E5" s="14">
        <v>1</v>
      </c>
      <c r="F5" s="14">
        <v>0</v>
      </c>
      <c r="G5" s="14">
        <v>1</v>
      </c>
      <c r="H5" s="14">
        <v>1</v>
      </c>
      <c r="I5" s="15">
        <f t="shared" si="0"/>
        <v>1.3333333333333335</v>
      </c>
      <c r="K5">
        <f t="shared" si="1"/>
        <v>3</v>
      </c>
      <c r="L5">
        <f t="shared" si="2"/>
        <v>3</v>
      </c>
      <c r="M5">
        <f t="shared" si="3"/>
        <v>3</v>
      </c>
      <c r="N5">
        <f t="shared" si="4"/>
        <v>5</v>
      </c>
      <c r="O5">
        <f t="shared" si="5"/>
        <v>3</v>
      </c>
      <c r="P5">
        <f t="shared" si="6"/>
        <v>3</v>
      </c>
      <c r="Q5">
        <v>4</v>
      </c>
      <c r="R5">
        <f t="shared" si="7"/>
        <v>0</v>
      </c>
      <c r="S5">
        <f t="shared" si="8"/>
        <v>0</v>
      </c>
      <c r="T5">
        <f t="shared" si="9"/>
        <v>4</v>
      </c>
      <c r="U5">
        <f t="shared" si="10"/>
        <v>0</v>
      </c>
      <c r="V5">
        <f t="shared" si="11"/>
        <v>0</v>
      </c>
      <c r="W5">
        <f t="shared" si="12"/>
        <v>0</v>
      </c>
      <c r="X5">
        <f t="shared" si="13"/>
        <v>4</v>
      </c>
      <c r="Y5">
        <f t="shared" si="14"/>
        <v>0</v>
      </c>
      <c r="Z5">
        <f t="shared" si="15"/>
        <v>0</v>
      </c>
      <c r="AA5">
        <f t="shared" si="16"/>
        <v>4</v>
      </c>
      <c r="AB5">
        <f t="shared" si="17"/>
        <v>0</v>
      </c>
      <c r="AC5">
        <f t="shared" si="18"/>
        <v>0</v>
      </c>
      <c r="AD5">
        <f t="shared" si="19"/>
        <v>4</v>
      </c>
      <c r="AE5">
        <f t="shared" si="20"/>
        <v>4</v>
      </c>
      <c r="AF5">
        <f t="shared" si="21"/>
        <v>0</v>
      </c>
    </row>
    <row r="6" spans="1:32" x14ac:dyDescent="0.25">
      <c r="A6" s="14" t="s">
        <v>259</v>
      </c>
      <c r="B6" s="14" t="s">
        <v>260</v>
      </c>
      <c r="C6" s="14">
        <v>0</v>
      </c>
      <c r="D6" s="14">
        <v>0</v>
      </c>
      <c r="E6" s="14">
        <v>0</v>
      </c>
      <c r="F6" s="14">
        <v>3</v>
      </c>
      <c r="G6" s="14">
        <v>0</v>
      </c>
      <c r="H6" s="14">
        <v>1</v>
      </c>
      <c r="I6" s="15">
        <f t="shared" si="0"/>
        <v>1.3333333333333335</v>
      </c>
      <c r="K6">
        <f t="shared" si="1"/>
        <v>3</v>
      </c>
      <c r="L6">
        <f t="shared" si="2"/>
        <v>5</v>
      </c>
      <c r="M6">
        <f t="shared" si="3"/>
        <v>4</v>
      </c>
      <c r="N6">
        <f t="shared" si="4"/>
        <v>1</v>
      </c>
      <c r="O6">
        <f t="shared" si="5"/>
        <v>5</v>
      </c>
      <c r="P6">
        <f t="shared" si="6"/>
        <v>3</v>
      </c>
      <c r="Q6">
        <v>5</v>
      </c>
      <c r="R6">
        <f t="shared" si="7"/>
        <v>4</v>
      </c>
      <c r="S6">
        <f t="shared" si="8"/>
        <v>1</v>
      </c>
      <c r="T6">
        <f t="shared" si="9"/>
        <v>4</v>
      </c>
      <c r="U6">
        <f t="shared" si="10"/>
        <v>4</v>
      </c>
      <c r="V6">
        <f t="shared" si="11"/>
        <v>0</v>
      </c>
      <c r="W6">
        <f t="shared" si="12"/>
        <v>1</v>
      </c>
      <c r="X6">
        <f t="shared" si="13"/>
        <v>16</v>
      </c>
      <c r="Y6">
        <f t="shared" si="14"/>
        <v>1</v>
      </c>
      <c r="Z6">
        <f t="shared" si="15"/>
        <v>4</v>
      </c>
      <c r="AA6">
        <f t="shared" si="16"/>
        <v>9</v>
      </c>
      <c r="AB6">
        <f t="shared" si="17"/>
        <v>1</v>
      </c>
      <c r="AC6">
        <f t="shared" si="18"/>
        <v>1</v>
      </c>
      <c r="AD6">
        <f t="shared" si="19"/>
        <v>16</v>
      </c>
      <c r="AE6">
        <f t="shared" si="20"/>
        <v>4</v>
      </c>
      <c r="AF6">
        <f t="shared" si="21"/>
        <v>4</v>
      </c>
    </row>
    <row r="7" spans="1:32" x14ac:dyDescent="0.25">
      <c r="A7" s="14"/>
      <c r="B7" s="14"/>
      <c r="C7" s="14"/>
      <c r="D7" s="14"/>
      <c r="E7" s="14"/>
      <c r="F7" s="14"/>
      <c r="G7" s="14"/>
      <c r="H7" s="14"/>
      <c r="I7" s="15"/>
    </row>
    <row r="8" spans="1:32" ht="14.4" x14ac:dyDescent="0.3">
      <c r="A8" s="14" t="s">
        <v>252</v>
      </c>
      <c r="B8" s="14" t="s">
        <v>249</v>
      </c>
      <c r="C8" s="14"/>
      <c r="D8" s="14"/>
      <c r="E8" s="14"/>
      <c r="F8" s="14"/>
      <c r="G8" s="14"/>
      <c r="H8" s="14">
        <v>1</v>
      </c>
      <c r="I8" s="15">
        <f t="shared" ref="I8:I12" si="22">SUM(C8:H8)/300</f>
        <v>3.3333333333333335E-3</v>
      </c>
      <c r="Q8" t="s">
        <v>582</v>
      </c>
      <c r="R8">
        <f>6*SUM(R2:R6)</f>
        <v>24</v>
      </c>
      <c r="S8">
        <f t="shared" ref="S8:AF8" si="23">6*SUM(S2:S6)</f>
        <v>24</v>
      </c>
      <c r="T8">
        <f t="shared" si="23"/>
        <v>84</v>
      </c>
      <c r="U8">
        <f t="shared" si="23"/>
        <v>24</v>
      </c>
      <c r="V8">
        <f t="shared" si="23"/>
        <v>36</v>
      </c>
      <c r="W8">
        <f t="shared" si="23"/>
        <v>24</v>
      </c>
      <c r="X8">
        <f t="shared" si="23"/>
        <v>150</v>
      </c>
      <c r="Y8">
        <f t="shared" si="23"/>
        <v>24</v>
      </c>
      <c r="Z8">
        <f t="shared" si="23"/>
        <v>60</v>
      </c>
      <c r="AA8">
        <f t="shared" si="23"/>
        <v>156</v>
      </c>
      <c r="AB8">
        <f t="shared" si="23"/>
        <v>24</v>
      </c>
      <c r="AC8">
        <f t="shared" si="23"/>
        <v>12</v>
      </c>
      <c r="AD8">
        <f t="shared" si="23"/>
        <v>156</v>
      </c>
      <c r="AE8">
        <f t="shared" si="23"/>
        <v>156</v>
      </c>
      <c r="AF8">
        <f t="shared" si="23"/>
        <v>60</v>
      </c>
    </row>
    <row r="9" spans="1:32" x14ac:dyDescent="0.25">
      <c r="A9" s="14" t="s">
        <v>255</v>
      </c>
      <c r="B9" s="14" t="s">
        <v>254</v>
      </c>
      <c r="C9" s="14"/>
      <c r="D9" s="14"/>
      <c r="E9" s="14">
        <v>1</v>
      </c>
      <c r="F9" s="14"/>
      <c r="G9" s="14"/>
      <c r="H9" s="14"/>
      <c r="I9" s="15">
        <f t="shared" si="22"/>
        <v>3.3333333333333335E-3</v>
      </c>
      <c r="Q9" t="s">
        <v>559</v>
      </c>
      <c r="R9">
        <f>5*((5^2) - 1)</f>
        <v>120</v>
      </c>
      <c r="S9">
        <f t="shared" ref="S9:AF9" si="24">5*((5^2) - 1)</f>
        <v>120</v>
      </c>
      <c r="T9">
        <f t="shared" si="24"/>
        <v>120</v>
      </c>
      <c r="U9">
        <f t="shared" si="24"/>
        <v>120</v>
      </c>
      <c r="V9">
        <f t="shared" si="24"/>
        <v>120</v>
      </c>
      <c r="W9">
        <f t="shared" si="24"/>
        <v>120</v>
      </c>
      <c r="X9">
        <f t="shared" si="24"/>
        <v>120</v>
      </c>
      <c r="Y9">
        <f t="shared" si="24"/>
        <v>120</v>
      </c>
      <c r="Z9">
        <f t="shared" si="24"/>
        <v>120</v>
      </c>
      <c r="AA9">
        <f t="shared" si="24"/>
        <v>120</v>
      </c>
      <c r="AB9">
        <f t="shared" si="24"/>
        <v>120</v>
      </c>
      <c r="AC9">
        <f t="shared" si="24"/>
        <v>120</v>
      </c>
      <c r="AD9">
        <f t="shared" si="24"/>
        <v>120</v>
      </c>
      <c r="AE9">
        <f t="shared" si="24"/>
        <v>120</v>
      </c>
      <c r="AF9">
        <f t="shared" si="24"/>
        <v>120</v>
      </c>
    </row>
    <row r="10" spans="1:32" x14ac:dyDescent="0.25">
      <c r="A10" s="14" t="s">
        <v>256</v>
      </c>
      <c r="B10" s="14" t="s">
        <v>254</v>
      </c>
      <c r="C10" s="14"/>
      <c r="D10" s="14"/>
      <c r="E10" s="14">
        <v>1</v>
      </c>
      <c r="F10" s="14"/>
      <c r="G10" s="14"/>
      <c r="H10" s="14"/>
      <c r="I10" s="15">
        <f t="shared" si="22"/>
        <v>3.3333333333333335E-3</v>
      </c>
      <c r="Q10" t="s">
        <v>558</v>
      </c>
      <c r="R10" s="17">
        <f t="shared" ref="R10:AF10" si="25">(1-(R8/R9))</f>
        <v>0.8</v>
      </c>
      <c r="S10" s="17">
        <f t="shared" si="25"/>
        <v>0.8</v>
      </c>
      <c r="T10" s="17">
        <f t="shared" si="25"/>
        <v>0.30000000000000004</v>
      </c>
      <c r="U10" s="17">
        <f t="shared" si="25"/>
        <v>0.8</v>
      </c>
      <c r="V10" s="17">
        <f t="shared" si="25"/>
        <v>0.7</v>
      </c>
      <c r="W10" s="17">
        <f t="shared" si="25"/>
        <v>0.8</v>
      </c>
      <c r="X10" s="17">
        <f t="shared" si="25"/>
        <v>-0.25</v>
      </c>
      <c r="Y10" s="17">
        <f t="shared" si="25"/>
        <v>0.8</v>
      </c>
      <c r="Z10" s="17">
        <f t="shared" si="25"/>
        <v>0.5</v>
      </c>
      <c r="AA10" s="17">
        <f t="shared" si="25"/>
        <v>-0.30000000000000004</v>
      </c>
      <c r="AB10" s="17">
        <f t="shared" si="25"/>
        <v>0.8</v>
      </c>
      <c r="AC10" s="17">
        <f t="shared" si="25"/>
        <v>0.9</v>
      </c>
      <c r="AD10" s="17">
        <f t="shared" si="25"/>
        <v>-0.30000000000000004</v>
      </c>
      <c r="AE10" s="17">
        <f t="shared" si="25"/>
        <v>-0.30000000000000004</v>
      </c>
      <c r="AF10" s="17">
        <f t="shared" si="25"/>
        <v>0.5</v>
      </c>
    </row>
    <row r="11" spans="1:32" x14ac:dyDescent="0.25">
      <c r="A11" s="14" t="s">
        <v>257</v>
      </c>
      <c r="B11" s="14" t="s">
        <v>258</v>
      </c>
      <c r="C11" s="14"/>
      <c r="D11" s="14"/>
      <c r="E11" s="14">
        <v>1</v>
      </c>
      <c r="F11" s="14"/>
      <c r="G11" s="14"/>
      <c r="H11" s="14"/>
      <c r="I11" s="15">
        <f t="shared" si="22"/>
        <v>3.3333333333333335E-3</v>
      </c>
    </row>
    <row r="12" spans="1:32" x14ac:dyDescent="0.25">
      <c r="A12" s="14" t="s">
        <v>261</v>
      </c>
      <c r="B12" s="14" t="s">
        <v>262</v>
      </c>
      <c r="C12" s="14"/>
      <c r="D12" s="14"/>
      <c r="E12" s="14"/>
      <c r="F12" s="14">
        <v>1</v>
      </c>
      <c r="G12" s="14"/>
      <c r="H12" s="14"/>
      <c r="I12" s="15">
        <f t="shared" si="22"/>
        <v>3.3333333333333335E-3</v>
      </c>
    </row>
  </sheetData>
  <sortState xmlns:xlrd2="http://schemas.microsoft.com/office/spreadsheetml/2017/richdata2" ref="A2:I12">
    <sortCondition descending="1" ref="I2:I1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B0E6-7B4F-4DF1-964E-2600495674BC}">
  <dimension ref="A1:AE7"/>
  <sheetViews>
    <sheetView topLeftCell="M1" workbookViewId="0">
      <selection activeCell="I1" sqref="I1:AE1"/>
    </sheetView>
  </sheetViews>
  <sheetFormatPr defaultRowHeight="13.8" x14ac:dyDescent="0.25"/>
  <cols>
    <col min="1" max="1" width="22.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625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263</v>
      </c>
      <c r="B2" s="14">
        <v>2</v>
      </c>
      <c r="C2" s="14">
        <v>4</v>
      </c>
      <c r="D2" s="14">
        <v>0</v>
      </c>
      <c r="E2" s="14">
        <v>2</v>
      </c>
      <c r="F2" s="14">
        <v>10</v>
      </c>
      <c r="G2" s="14">
        <v>5</v>
      </c>
      <c r="H2" s="15">
        <f>(SUM(B2:G2)/300)*100</f>
        <v>7.6666666666666661</v>
      </c>
      <c r="J2">
        <f>RANK(B2,$B$2:$B$3,0)</f>
        <v>1</v>
      </c>
      <c r="K2">
        <f>RANK(C2,$C$2:$C$3,0)</f>
        <v>1</v>
      </c>
      <c r="L2">
        <f>RANK(D2,$D$2:$D$3,0)</f>
        <v>1</v>
      </c>
      <c r="M2">
        <f>RANK(E2,$E$2:$E$3,0)</f>
        <v>1</v>
      </c>
      <c r="N2">
        <f>RANK(F2,$F$2:$F$3,0)</f>
        <v>1</v>
      </c>
      <c r="O2">
        <f>RANK(G2,$G$2:$G$3,0)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264</v>
      </c>
      <c r="B3" s="14">
        <v>0</v>
      </c>
      <c r="C3" s="14">
        <v>4</v>
      </c>
      <c r="D3" s="14">
        <v>0</v>
      </c>
      <c r="E3" s="14">
        <v>0</v>
      </c>
      <c r="F3" s="14">
        <v>0</v>
      </c>
      <c r="G3" s="14">
        <v>0</v>
      </c>
      <c r="H3" s="15">
        <f>(SUM(B3:G3)/300)*100</f>
        <v>1.3333333333333335</v>
      </c>
      <c r="J3">
        <f>RANK(B3,$B$2:$B$3,0)</f>
        <v>2</v>
      </c>
      <c r="K3">
        <f>RANK(C3,$C$2:$C$3,0)</f>
        <v>1</v>
      </c>
      <c r="L3">
        <f>RANK(D3,$D$2:$D$3,0)</f>
        <v>1</v>
      </c>
      <c r="M3">
        <f>RANK(E3,$E$2:$E$3,0)</f>
        <v>2</v>
      </c>
      <c r="N3">
        <f>RANK(F3,$F$2:$F$3,0)</f>
        <v>2</v>
      </c>
      <c r="O3">
        <f>RANK(G3,$G$2:$G$3,0)</f>
        <v>2</v>
      </c>
      <c r="Q3">
        <f>(J3-K3)^2</f>
        <v>1</v>
      </c>
      <c r="R3">
        <f>(J3-L3)^2</f>
        <v>1</v>
      </c>
      <c r="S3">
        <f>(J3-M3)^2</f>
        <v>0</v>
      </c>
      <c r="T3">
        <f>(J3-N3)^2</f>
        <v>0</v>
      </c>
      <c r="U3">
        <f>(J3-O3)^2</f>
        <v>0</v>
      </c>
      <c r="V3">
        <f>(K3-L3)^2</f>
        <v>0</v>
      </c>
      <c r="W3">
        <f>(K3-M3)^2</f>
        <v>1</v>
      </c>
      <c r="X3">
        <f>(K3-N3)^2</f>
        <v>1</v>
      </c>
      <c r="Y3">
        <f>(K3-O3)^2</f>
        <v>1</v>
      </c>
      <c r="Z3">
        <f>(L3-M3)^2</f>
        <v>1</v>
      </c>
      <c r="AA3">
        <f>(L3-N3)^2</f>
        <v>1</v>
      </c>
      <c r="AB3">
        <f>(L3-O3)^2</f>
        <v>1</v>
      </c>
      <c r="AC3">
        <f>(M3-N3)^2</f>
        <v>0</v>
      </c>
      <c r="AD3">
        <f>(M3-O3)^2</f>
        <v>0</v>
      </c>
      <c r="AE3">
        <f>(N3-O3)^2</f>
        <v>0</v>
      </c>
    </row>
    <row r="4" spans="1:31" x14ac:dyDescent="0.25">
      <c r="A4" s="41"/>
      <c r="B4" s="41"/>
      <c r="C4" s="41"/>
      <c r="D4" s="41"/>
      <c r="E4" s="41"/>
      <c r="F4" s="41"/>
      <c r="G4" s="41"/>
      <c r="H4" s="42"/>
    </row>
    <row r="5" spans="1:31" ht="14.4" x14ac:dyDescent="0.3">
      <c r="A5" s="14" t="s">
        <v>265</v>
      </c>
      <c r="B5" s="14">
        <v>1</v>
      </c>
      <c r="C5" s="14"/>
      <c r="D5" s="14"/>
      <c r="E5" s="14"/>
      <c r="F5" s="14"/>
      <c r="G5" s="14"/>
      <c r="H5" s="15">
        <f t="shared" ref="H5:H6" si="0">SUM(B5:G5)/300</f>
        <v>3.3333333333333335E-3</v>
      </c>
      <c r="P5" t="s">
        <v>582</v>
      </c>
      <c r="Q5">
        <f>6*SUM(Q2:Q3)</f>
        <v>6</v>
      </c>
      <c r="R5">
        <f t="shared" ref="R5:AE5" si="1">6*SUM(R2:R3)</f>
        <v>6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6</v>
      </c>
      <c r="X5">
        <f t="shared" si="1"/>
        <v>6</v>
      </c>
      <c r="Y5">
        <f t="shared" si="1"/>
        <v>6</v>
      </c>
      <c r="Z5">
        <f t="shared" si="1"/>
        <v>6</v>
      </c>
      <c r="AA5">
        <f t="shared" si="1"/>
        <v>6</v>
      </c>
      <c r="AB5">
        <f t="shared" si="1"/>
        <v>6</v>
      </c>
      <c r="AC5">
        <f t="shared" si="1"/>
        <v>0</v>
      </c>
      <c r="AD5">
        <f t="shared" si="1"/>
        <v>0</v>
      </c>
      <c r="AE5">
        <f t="shared" si="1"/>
        <v>0</v>
      </c>
    </row>
    <row r="6" spans="1:31" x14ac:dyDescent="0.25">
      <c r="A6" s="14" t="s">
        <v>266</v>
      </c>
      <c r="B6" s="14"/>
      <c r="C6" s="14"/>
      <c r="D6" s="14"/>
      <c r="E6" s="14"/>
      <c r="F6" s="14"/>
      <c r="G6" s="14">
        <v>1</v>
      </c>
      <c r="H6" s="15">
        <f t="shared" si="0"/>
        <v>3.3333333333333335E-3</v>
      </c>
      <c r="P6" t="s">
        <v>559</v>
      </c>
      <c r="Q6">
        <f>2*((2^2) - 1)</f>
        <v>6</v>
      </c>
      <c r="R6">
        <f t="shared" ref="R6:AE6" si="2">2*((2^2) - 1)</f>
        <v>6</v>
      </c>
      <c r="S6">
        <f t="shared" si="2"/>
        <v>6</v>
      </c>
      <c r="T6">
        <f t="shared" si="2"/>
        <v>6</v>
      </c>
      <c r="U6">
        <f t="shared" si="2"/>
        <v>6</v>
      </c>
      <c r="V6">
        <f t="shared" si="2"/>
        <v>6</v>
      </c>
      <c r="W6">
        <f t="shared" si="2"/>
        <v>6</v>
      </c>
      <c r="X6">
        <f t="shared" si="2"/>
        <v>6</v>
      </c>
      <c r="Y6">
        <f t="shared" si="2"/>
        <v>6</v>
      </c>
      <c r="Z6">
        <f t="shared" si="2"/>
        <v>6</v>
      </c>
      <c r="AA6">
        <f t="shared" si="2"/>
        <v>6</v>
      </c>
      <c r="AB6">
        <f t="shared" si="2"/>
        <v>6</v>
      </c>
      <c r="AC6">
        <f t="shared" si="2"/>
        <v>6</v>
      </c>
      <c r="AD6">
        <f t="shared" si="2"/>
        <v>6</v>
      </c>
      <c r="AE6">
        <f t="shared" si="2"/>
        <v>6</v>
      </c>
    </row>
    <row r="7" spans="1:31" x14ac:dyDescent="0.25">
      <c r="P7" t="s">
        <v>558</v>
      </c>
      <c r="Q7" s="17">
        <f t="shared" ref="Q7:AE7" si="3">(1-(Q5/Q6))</f>
        <v>0</v>
      </c>
      <c r="R7" s="17">
        <f t="shared" si="3"/>
        <v>0</v>
      </c>
      <c r="S7" s="17">
        <f t="shared" si="3"/>
        <v>1</v>
      </c>
      <c r="T7" s="17">
        <f t="shared" si="3"/>
        <v>1</v>
      </c>
      <c r="U7" s="17">
        <f t="shared" si="3"/>
        <v>1</v>
      </c>
      <c r="V7" s="17">
        <f t="shared" si="3"/>
        <v>1</v>
      </c>
      <c r="W7" s="17">
        <f t="shared" si="3"/>
        <v>0</v>
      </c>
      <c r="X7" s="17">
        <f t="shared" si="3"/>
        <v>0</v>
      </c>
      <c r="Y7" s="17">
        <f t="shared" si="3"/>
        <v>0</v>
      </c>
      <c r="Z7" s="17">
        <f t="shared" si="3"/>
        <v>0</v>
      </c>
      <c r="AA7" s="17">
        <f t="shared" si="3"/>
        <v>0</v>
      </c>
      <c r="AB7" s="17">
        <f t="shared" si="3"/>
        <v>0</v>
      </c>
      <c r="AC7" s="17">
        <f t="shared" si="3"/>
        <v>1</v>
      </c>
      <c r="AD7" s="17">
        <f t="shared" si="3"/>
        <v>1</v>
      </c>
      <c r="AE7" s="17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F116-2509-4224-A19E-52D6B882D50B}">
  <dimension ref="A1:AE13"/>
  <sheetViews>
    <sheetView topLeftCell="L1" workbookViewId="0">
      <selection activeCell="Q11" sqref="Q11"/>
    </sheetView>
  </sheetViews>
  <sheetFormatPr defaultRowHeight="13.8" x14ac:dyDescent="0.25"/>
  <cols>
    <col min="1" max="1" width="25.19921875" customWidth="1"/>
  </cols>
  <sheetData>
    <row r="1" spans="1:31" x14ac:dyDescent="0.25">
      <c r="A1" s="14" t="s">
        <v>110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205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ht="27.6" x14ac:dyDescent="0.25">
      <c r="A2" s="19" t="s">
        <v>275</v>
      </c>
      <c r="B2" s="14">
        <v>3</v>
      </c>
      <c r="C2" s="14">
        <v>10</v>
      </c>
      <c r="D2" s="14">
        <v>1</v>
      </c>
      <c r="E2" s="14">
        <v>7</v>
      </c>
      <c r="F2" s="14">
        <v>1</v>
      </c>
      <c r="G2" s="14">
        <v>4</v>
      </c>
      <c r="H2" s="15">
        <f>(SUM(B2:G2)/300)*100</f>
        <v>8.6666666666666679</v>
      </c>
      <c r="I2" s="43">
        <v>1</v>
      </c>
      <c r="J2">
        <f>RANK(B2,$B$2:$B$7,0)</f>
        <v>1</v>
      </c>
      <c r="K2">
        <f>RANK(C2,$C$2:$C$7,0)</f>
        <v>1</v>
      </c>
      <c r="L2">
        <f>RANK(D2,$D$2:$D$7,0)</f>
        <v>3</v>
      </c>
      <c r="M2">
        <f>RANK(E2,$E$2:$E$7,0)</f>
        <v>1</v>
      </c>
      <c r="N2">
        <f>RANK(F2,$F$2:$F$7,0)</f>
        <v>3</v>
      </c>
      <c r="O2">
        <f>RANK(G2,$G$2:$G$7,0)</f>
        <v>1</v>
      </c>
      <c r="Q2">
        <f>(J2-K2)^2</f>
        <v>0</v>
      </c>
      <c r="R2">
        <f>(J2-L2)^2</f>
        <v>4</v>
      </c>
      <c r="S2">
        <f>(J2-M2)^2</f>
        <v>0</v>
      </c>
      <c r="T2">
        <f>(J2-N2)^2</f>
        <v>4</v>
      </c>
      <c r="U2">
        <f>(J2-O2)^2</f>
        <v>0</v>
      </c>
      <c r="V2">
        <f>(K2-L2)^2</f>
        <v>4</v>
      </c>
      <c r="W2">
        <f>(K2-M2)^2</f>
        <v>0</v>
      </c>
      <c r="X2">
        <f>(K2-N2)^2</f>
        <v>4</v>
      </c>
      <c r="Y2">
        <f>(K2-O2)^2</f>
        <v>0</v>
      </c>
      <c r="Z2">
        <f>(L2-M2)^2</f>
        <v>4</v>
      </c>
      <c r="AA2">
        <f>(L2-N2)^2</f>
        <v>0</v>
      </c>
      <c r="AB2">
        <f>(L2-O2)^2</f>
        <v>4</v>
      </c>
      <c r="AC2">
        <f>(M2-N2)^2</f>
        <v>4</v>
      </c>
      <c r="AD2">
        <f>(M2-O2)^2</f>
        <v>0</v>
      </c>
      <c r="AE2">
        <f>(N2-O2)^2</f>
        <v>4</v>
      </c>
    </row>
    <row r="3" spans="1:31" ht="27.6" x14ac:dyDescent="0.25">
      <c r="A3" s="19" t="s">
        <v>268</v>
      </c>
      <c r="B3" s="14">
        <v>2</v>
      </c>
      <c r="C3" s="14">
        <v>3</v>
      </c>
      <c r="D3" s="14">
        <v>5</v>
      </c>
      <c r="E3" s="14">
        <v>1</v>
      </c>
      <c r="F3" s="14">
        <v>2</v>
      </c>
      <c r="G3" s="14">
        <v>2</v>
      </c>
      <c r="H3" s="15">
        <f t="shared" ref="H3:H7" si="0">(SUM(B3:G3)/300)*100</f>
        <v>5</v>
      </c>
      <c r="I3" s="43">
        <v>2</v>
      </c>
      <c r="J3">
        <f t="shared" ref="J3:J7" si="1">RANK(B3,$B$2:$B$7,0)</f>
        <v>2</v>
      </c>
      <c r="K3">
        <f t="shared" ref="K3:K7" si="2">RANK(C3,$C$2:$C$7,0)</f>
        <v>3</v>
      </c>
      <c r="L3">
        <f t="shared" ref="L3:L7" si="3">RANK(D3,$D$2:$D$7,0)</f>
        <v>1</v>
      </c>
      <c r="M3">
        <f t="shared" ref="M3:M7" si="4">RANK(E3,$E$2:$E$7,0)</f>
        <v>3</v>
      </c>
      <c r="N3">
        <f t="shared" ref="N3:N7" si="5">RANK(F3,$F$2:$F$7,0)</f>
        <v>1</v>
      </c>
      <c r="O3">
        <f t="shared" ref="O3:O7" si="6">RANK(G3,$G$2:$G$7,0)</f>
        <v>2</v>
      </c>
      <c r="Q3">
        <f t="shared" ref="Q3:Q7" si="7">(J3-K3)^2</f>
        <v>1</v>
      </c>
      <c r="R3">
        <f t="shared" ref="R3:R7" si="8">(J3-L3)^2</f>
        <v>1</v>
      </c>
      <c r="S3">
        <f t="shared" ref="S3:S7" si="9">(J3-M3)^2</f>
        <v>1</v>
      </c>
      <c r="T3">
        <f t="shared" ref="T3:T7" si="10">(J3-N3)^2</f>
        <v>1</v>
      </c>
      <c r="U3">
        <f t="shared" ref="U3:U7" si="11">(J3-O3)^2</f>
        <v>0</v>
      </c>
      <c r="V3">
        <f t="shared" ref="V3:V7" si="12">(K3-L3)^2</f>
        <v>4</v>
      </c>
      <c r="W3">
        <f t="shared" ref="W3:W7" si="13">(K3-M3)^2</f>
        <v>0</v>
      </c>
      <c r="X3">
        <f t="shared" ref="X3:X7" si="14">(K3-N3)^2</f>
        <v>4</v>
      </c>
      <c r="Y3">
        <f t="shared" ref="Y3:Y7" si="15">(K3-O3)^2</f>
        <v>1</v>
      </c>
      <c r="Z3">
        <f t="shared" ref="Z3:Z7" si="16">(L3-M3)^2</f>
        <v>4</v>
      </c>
      <c r="AA3">
        <f t="shared" ref="AA3:AA7" si="17">(L3-N3)^2</f>
        <v>0</v>
      </c>
      <c r="AB3">
        <f t="shared" ref="AB3:AB7" si="18">(L3-O3)^2</f>
        <v>1</v>
      </c>
      <c r="AC3">
        <f t="shared" ref="AC3:AC7" si="19">(M3-N3)^2</f>
        <v>4</v>
      </c>
      <c r="AD3">
        <f t="shared" ref="AD3:AD7" si="20">(M3-O3)^2</f>
        <v>1</v>
      </c>
      <c r="AE3">
        <f t="shared" ref="AE3:AE7" si="21">(N3-O3)^2</f>
        <v>1</v>
      </c>
    </row>
    <row r="4" spans="1:31" ht="27.6" x14ac:dyDescent="0.25">
      <c r="A4" s="19" t="s">
        <v>276</v>
      </c>
      <c r="B4" s="14">
        <v>1</v>
      </c>
      <c r="C4" s="14">
        <v>9</v>
      </c>
      <c r="D4" s="14">
        <v>0</v>
      </c>
      <c r="E4" s="14">
        <v>3</v>
      </c>
      <c r="F4" s="14">
        <v>0</v>
      </c>
      <c r="G4" s="14">
        <v>0</v>
      </c>
      <c r="H4" s="15">
        <f t="shared" si="0"/>
        <v>4.3333333333333339</v>
      </c>
      <c r="I4" s="43">
        <v>3</v>
      </c>
      <c r="J4">
        <f t="shared" si="1"/>
        <v>4</v>
      </c>
      <c r="K4">
        <f t="shared" si="2"/>
        <v>2</v>
      </c>
      <c r="L4">
        <f t="shared" si="3"/>
        <v>5</v>
      </c>
      <c r="M4">
        <f t="shared" si="4"/>
        <v>2</v>
      </c>
      <c r="N4">
        <f t="shared" si="5"/>
        <v>5</v>
      </c>
      <c r="O4">
        <f t="shared" si="6"/>
        <v>3</v>
      </c>
      <c r="Q4">
        <f t="shared" si="7"/>
        <v>4</v>
      </c>
      <c r="R4">
        <f t="shared" si="8"/>
        <v>1</v>
      </c>
      <c r="S4">
        <f t="shared" si="9"/>
        <v>4</v>
      </c>
      <c r="T4">
        <f t="shared" si="10"/>
        <v>1</v>
      </c>
      <c r="U4">
        <f t="shared" si="11"/>
        <v>1</v>
      </c>
      <c r="V4">
        <f t="shared" si="12"/>
        <v>9</v>
      </c>
      <c r="W4">
        <f t="shared" si="13"/>
        <v>0</v>
      </c>
      <c r="X4">
        <f t="shared" si="14"/>
        <v>9</v>
      </c>
      <c r="Y4">
        <f t="shared" si="15"/>
        <v>1</v>
      </c>
      <c r="Z4">
        <f t="shared" si="16"/>
        <v>9</v>
      </c>
      <c r="AA4">
        <f t="shared" si="17"/>
        <v>0</v>
      </c>
      <c r="AB4">
        <f t="shared" si="18"/>
        <v>4</v>
      </c>
      <c r="AC4">
        <f t="shared" si="19"/>
        <v>9</v>
      </c>
      <c r="AD4">
        <f t="shared" si="20"/>
        <v>1</v>
      </c>
      <c r="AE4">
        <f t="shared" si="21"/>
        <v>4</v>
      </c>
    </row>
    <row r="5" spans="1:31" x14ac:dyDescent="0.25">
      <c r="A5" s="19" t="s">
        <v>267</v>
      </c>
      <c r="B5" s="14">
        <v>2</v>
      </c>
      <c r="C5" s="14">
        <v>2</v>
      </c>
      <c r="D5" s="14">
        <v>3</v>
      </c>
      <c r="E5" s="14">
        <v>1</v>
      </c>
      <c r="F5" s="14">
        <v>2</v>
      </c>
      <c r="G5" s="14">
        <v>0</v>
      </c>
      <c r="H5" s="15">
        <f t="shared" si="0"/>
        <v>3.3333333333333335</v>
      </c>
      <c r="I5" s="43">
        <v>4</v>
      </c>
      <c r="J5">
        <f t="shared" si="1"/>
        <v>2</v>
      </c>
      <c r="K5">
        <f t="shared" si="2"/>
        <v>4</v>
      </c>
      <c r="L5">
        <f t="shared" si="3"/>
        <v>2</v>
      </c>
      <c r="M5">
        <f t="shared" si="4"/>
        <v>3</v>
      </c>
      <c r="N5">
        <f t="shared" si="5"/>
        <v>1</v>
      </c>
      <c r="O5">
        <f t="shared" si="6"/>
        <v>3</v>
      </c>
      <c r="Q5">
        <f t="shared" si="7"/>
        <v>4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4</v>
      </c>
      <c r="W5">
        <f t="shared" si="13"/>
        <v>1</v>
      </c>
      <c r="X5">
        <f t="shared" si="14"/>
        <v>9</v>
      </c>
      <c r="Y5">
        <f t="shared" si="15"/>
        <v>1</v>
      </c>
      <c r="Z5">
        <f t="shared" si="16"/>
        <v>1</v>
      </c>
      <c r="AA5">
        <f t="shared" si="17"/>
        <v>1</v>
      </c>
      <c r="AB5">
        <f t="shared" si="18"/>
        <v>1</v>
      </c>
      <c r="AC5">
        <f t="shared" si="19"/>
        <v>4</v>
      </c>
      <c r="AD5">
        <f t="shared" si="20"/>
        <v>0</v>
      </c>
      <c r="AE5">
        <f t="shared" si="21"/>
        <v>4</v>
      </c>
    </row>
    <row r="6" spans="1:31" ht="27.6" x14ac:dyDescent="0.25">
      <c r="A6" s="19" t="s">
        <v>277</v>
      </c>
      <c r="B6" s="14">
        <v>1</v>
      </c>
      <c r="C6" s="14">
        <v>1</v>
      </c>
      <c r="D6" s="14">
        <v>1</v>
      </c>
      <c r="E6" s="14">
        <v>1</v>
      </c>
      <c r="F6" s="14">
        <v>1</v>
      </c>
      <c r="G6" s="14">
        <v>0</v>
      </c>
      <c r="H6" s="15">
        <f t="shared" si="0"/>
        <v>1.6666666666666667</v>
      </c>
      <c r="I6" s="43">
        <v>5</v>
      </c>
      <c r="J6">
        <f t="shared" si="1"/>
        <v>4</v>
      </c>
      <c r="K6">
        <f t="shared" si="2"/>
        <v>5</v>
      </c>
      <c r="L6">
        <f t="shared" si="3"/>
        <v>3</v>
      </c>
      <c r="M6">
        <f t="shared" si="4"/>
        <v>3</v>
      </c>
      <c r="N6">
        <f t="shared" si="5"/>
        <v>3</v>
      </c>
      <c r="O6">
        <f t="shared" si="6"/>
        <v>3</v>
      </c>
      <c r="Q6">
        <f t="shared" si="7"/>
        <v>1</v>
      </c>
      <c r="R6">
        <f t="shared" si="8"/>
        <v>1</v>
      </c>
      <c r="S6">
        <f t="shared" si="9"/>
        <v>1</v>
      </c>
      <c r="T6">
        <f t="shared" si="10"/>
        <v>1</v>
      </c>
      <c r="U6">
        <f t="shared" si="11"/>
        <v>1</v>
      </c>
      <c r="V6">
        <f t="shared" si="12"/>
        <v>4</v>
      </c>
      <c r="W6">
        <f t="shared" si="13"/>
        <v>4</v>
      </c>
      <c r="X6">
        <f t="shared" si="14"/>
        <v>4</v>
      </c>
      <c r="Y6">
        <f t="shared" si="15"/>
        <v>4</v>
      </c>
      <c r="Z6">
        <f t="shared" si="16"/>
        <v>0</v>
      </c>
      <c r="AA6">
        <f t="shared" si="17"/>
        <v>0</v>
      </c>
      <c r="AB6">
        <f t="shared" si="18"/>
        <v>0</v>
      </c>
      <c r="AC6">
        <f t="shared" si="19"/>
        <v>0</v>
      </c>
      <c r="AD6">
        <f t="shared" si="20"/>
        <v>0</v>
      </c>
      <c r="AE6">
        <f t="shared" si="21"/>
        <v>0</v>
      </c>
    </row>
    <row r="7" spans="1:31" x14ac:dyDescent="0.25">
      <c r="A7" s="19" t="s">
        <v>271</v>
      </c>
      <c r="B7" s="14">
        <v>1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5">
        <f t="shared" si="0"/>
        <v>0.66666666666666674</v>
      </c>
      <c r="I7" s="43">
        <v>6</v>
      </c>
      <c r="J7">
        <f t="shared" si="1"/>
        <v>4</v>
      </c>
      <c r="K7">
        <f t="shared" si="2"/>
        <v>5</v>
      </c>
      <c r="L7">
        <f t="shared" si="3"/>
        <v>5</v>
      </c>
      <c r="M7">
        <f t="shared" si="4"/>
        <v>6</v>
      </c>
      <c r="N7">
        <f t="shared" si="5"/>
        <v>5</v>
      </c>
      <c r="O7">
        <f t="shared" si="6"/>
        <v>3</v>
      </c>
      <c r="Q7">
        <f t="shared" si="7"/>
        <v>1</v>
      </c>
      <c r="R7">
        <f t="shared" si="8"/>
        <v>1</v>
      </c>
      <c r="S7">
        <f t="shared" si="9"/>
        <v>4</v>
      </c>
      <c r="T7">
        <f t="shared" si="10"/>
        <v>1</v>
      </c>
      <c r="U7">
        <f t="shared" si="11"/>
        <v>1</v>
      </c>
      <c r="V7">
        <f t="shared" si="12"/>
        <v>0</v>
      </c>
      <c r="W7">
        <f t="shared" si="13"/>
        <v>1</v>
      </c>
      <c r="X7">
        <f t="shared" si="14"/>
        <v>0</v>
      </c>
      <c r="Y7">
        <f t="shared" si="15"/>
        <v>4</v>
      </c>
      <c r="Z7">
        <f t="shared" si="16"/>
        <v>1</v>
      </c>
      <c r="AA7">
        <f t="shared" si="17"/>
        <v>0</v>
      </c>
      <c r="AB7">
        <f t="shared" si="18"/>
        <v>4</v>
      </c>
      <c r="AC7">
        <f t="shared" si="19"/>
        <v>1</v>
      </c>
      <c r="AD7">
        <f t="shared" si="20"/>
        <v>9</v>
      </c>
      <c r="AE7">
        <f t="shared" si="21"/>
        <v>4</v>
      </c>
    </row>
    <row r="8" spans="1:31" x14ac:dyDescent="0.25">
      <c r="A8" s="44"/>
      <c r="B8" s="41"/>
      <c r="C8" s="41"/>
      <c r="D8" s="41"/>
      <c r="E8" s="41"/>
      <c r="F8" s="41"/>
      <c r="G8" s="41"/>
      <c r="H8" s="42"/>
    </row>
    <row r="9" spans="1:31" ht="14.4" x14ac:dyDescent="0.3">
      <c r="A9" s="19" t="s">
        <v>269</v>
      </c>
      <c r="B9" s="14"/>
      <c r="C9" s="14"/>
      <c r="D9" s="14"/>
      <c r="E9" s="14">
        <v>1</v>
      </c>
      <c r="F9" s="14"/>
      <c r="G9" s="14"/>
      <c r="H9" s="15">
        <f t="shared" ref="H9:H13" si="22">SUM(B9:G9)/300</f>
        <v>3.3333333333333335E-3</v>
      </c>
      <c r="P9" t="s">
        <v>582</v>
      </c>
      <c r="Q9">
        <f>6*SUM(Q2:Q7)</f>
        <v>66</v>
      </c>
      <c r="R9">
        <f t="shared" ref="R9:AE9" si="23">6*SUM(R2:R7)</f>
        <v>48</v>
      </c>
      <c r="S9">
        <f t="shared" si="23"/>
        <v>66</v>
      </c>
      <c r="T9">
        <f t="shared" si="23"/>
        <v>54</v>
      </c>
      <c r="U9">
        <f t="shared" si="23"/>
        <v>24</v>
      </c>
      <c r="V9">
        <f t="shared" si="23"/>
        <v>150</v>
      </c>
      <c r="W9">
        <f t="shared" si="23"/>
        <v>36</v>
      </c>
      <c r="X9">
        <f t="shared" si="23"/>
        <v>180</v>
      </c>
      <c r="Y9">
        <f t="shared" si="23"/>
        <v>66</v>
      </c>
      <c r="Z9">
        <f t="shared" si="23"/>
        <v>114</v>
      </c>
      <c r="AA9">
        <f t="shared" si="23"/>
        <v>6</v>
      </c>
      <c r="AB9">
        <f t="shared" si="23"/>
        <v>84</v>
      </c>
      <c r="AC9">
        <f t="shared" si="23"/>
        <v>132</v>
      </c>
      <c r="AD9">
        <f t="shared" si="23"/>
        <v>66</v>
      </c>
      <c r="AE9">
        <f t="shared" si="23"/>
        <v>102</v>
      </c>
    </row>
    <row r="10" spans="1:31" x14ac:dyDescent="0.25">
      <c r="A10" s="19" t="s">
        <v>270</v>
      </c>
      <c r="B10" s="14"/>
      <c r="C10" s="14">
        <v>1</v>
      </c>
      <c r="D10" s="14"/>
      <c r="E10" s="14"/>
      <c r="F10" s="14"/>
      <c r="G10" s="14"/>
      <c r="H10" s="15">
        <f t="shared" si="22"/>
        <v>3.3333333333333335E-3</v>
      </c>
      <c r="P10" t="s">
        <v>559</v>
      </c>
      <c r="Q10">
        <f>6*((6^2) - 1)</f>
        <v>210</v>
      </c>
      <c r="R10">
        <f t="shared" ref="R10:AE10" si="24">6*((6^2) - 1)</f>
        <v>210</v>
      </c>
      <c r="S10">
        <f t="shared" si="24"/>
        <v>210</v>
      </c>
      <c r="T10">
        <f t="shared" si="24"/>
        <v>210</v>
      </c>
      <c r="U10">
        <f t="shared" si="24"/>
        <v>210</v>
      </c>
      <c r="V10">
        <f t="shared" si="24"/>
        <v>210</v>
      </c>
      <c r="W10">
        <f t="shared" si="24"/>
        <v>210</v>
      </c>
      <c r="X10">
        <f t="shared" si="24"/>
        <v>210</v>
      </c>
      <c r="Y10">
        <f t="shared" si="24"/>
        <v>210</v>
      </c>
      <c r="Z10">
        <f t="shared" si="24"/>
        <v>210</v>
      </c>
      <c r="AA10">
        <f t="shared" si="24"/>
        <v>210</v>
      </c>
      <c r="AB10">
        <f t="shared" si="24"/>
        <v>210</v>
      </c>
      <c r="AC10">
        <f t="shared" si="24"/>
        <v>210</v>
      </c>
      <c r="AD10">
        <f t="shared" si="24"/>
        <v>210</v>
      </c>
      <c r="AE10">
        <f t="shared" si="24"/>
        <v>210</v>
      </c>
    </row>
    <row r="11" spans="1:31" ht="27.6" x14ac:dyDescent="0.25">
      <c r="A11" s="19" t="s">
        <v>272</v>
      </c>
      <c r="B11" s="14">
        <v>1</v>
      </c>
      <c r="C11" s="14"/>
      <c r="D11" s="14"/>
      <c r="E11" s="14"/>
      <c r="F11" s="14"/>
      <c r="G11" s="14"/>
      <c r="H11" s="15">
        <f t="shared" si="22"/>
        <v>3.3333333333333335E-3</v>
      </c>
      <c r="P11" t="s">
        <v>558</v>
      </c>
      <c r="Q11" s="17">
        <f t="shared" ref="Q11:AE11" si="25">(1-(Q9/Q10))</f>
        <v>0.68571428571428572</v>
      </c>
      <c r="R11" s="17">
        <f t="shared" si="25"/>
        <v>0.77142857142857146</v>
      </c>
      <c r="S11" s="17">
        <f t="shared" si="25"/>
        <v>0.68571428571428572</v>
      </c>
      <c r="T11" s="17">
        <f t="shared" si="25"/>
        <v>0.74285714285714288</v>
      </c>
      <c r="U11" s="17">
        <f t="shared" si="25"/>
        <v>0.88571428571428568</v>
      </c>
      <c r="V11" s="17">
        <f t="shared" si="25"/>
        <v>0.2857142857142857</v>
      </c>
      <c r="W11" s="17">
        <f t="shared" si="25"/>
        <v>0.82857142857142851</v>
      </c>
      <c r="X11" s="17">
        <f t="shared" si="25"/>
        <v>0.1428571428571429</v>
      </c>
      <c r="Y11" s="17">
        <f t="shared" si="25"/>
        <v>0.68571428571428572</v>
      </c>
      <c r="Z11" s="17">
        <f t="shared" si="25"/>
        <v>0.45714285714285718</v>
      </c>
      <c r="AA11" s="17">
        <f t="shared" si="25"/>
        <v>0.97142857142857142</v>
      </c>
      <c r="AB11" s="17">
        <f t="shared" si="25"/>
        <v>0.6</v>
      </c>
      <c r="AC11" s="17">
        <f t="shared" si="25"/>
        <v>0.37142857142857144</v>
      </c>
      <c r="AD11" s="17">
        <f t="shared" si="25"/>
        <v>0.68571428571428572</v>
      </c>
      <c r="AE11" s="17">
        <f t="shared" si="25"/>
        <v>0.51428571428571423</v>
      </c>
    </row>
    <row r="12" spans="1:31" x14ac:dyDescent="0.25">
      <c r="A12" s="19" t="s">
        <v>273</v>
      </c>
      <c r="B12" s="14">
        <v>1</v>
      </c>
      <c r="C12" s="14"/>
      <c r="D12" s="14"/>
      <c r="E12" s="14"/>
      <c r="F12" s="14"/>
      <c r="G12" s="14"/>
      <c r="H12" s="15">
        <f t="shared" si="22"/>
        <v>3.3333333333333335E-3</v>
      </c>
    </row>
    <row r="13" spans="1:31" ht="27.6" x14ac:dyDescent="0.25">
      <c r="A13" s="19" t="s">
        <v>274</v>
      </c>
      <c r="B13" s="14"/>
      <c r="C13" s="14"/>
      <c r="D13" s="14">
        <v>1</v>
      </c>
      <c r="E13" s="14"/>
      <c r="F13" s="14"/>
      <c r="G13" s="14"/>
      <c r="H13" s="15">
        <f t="shared" si="22"/>
        <v>3.3333333333333335E-3</v>
      </c>
    </row>
  </sheetData>
  <sortState xmlns:xlrd2="http://schemas.microsoft.com/office/spreadsheetml/2017/richdata2" ref="A2:H13">
    <sortCondition descending="1" ref="H2:H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D4DC-AA15-4543-8FEE-C6F61FA0E901}">
  <dimension ref="A1:C42"/>
  <sheetViews>
    <sheetView workbookViewId="0">
      <selection activeCell="B21" sqref="B21"/>
    </sheetView>
  </sheetViews>
  <sheetFormatPr defaultRowHeight="13.8" x14ac:dyDescent="0.25"/>
  <cols>
    <col min="1" max="1" width="23.59765625" customWidth="1"/>
    <col min="2" max="2" width="62.69921875" customWidth="1"/>
  </cols>
  <sheetData>
    <row r="1" spans="1:3" x14ac:dyDescent="0.25">
      <c r="A1" s="14" t="s">
        <v>502</v>
      </c>
      <c r="B1" s="14" t="s">
        <v>503</v>
      </c>
      <c r="C1" s="14" t="s">
        <v>15</v>
      </c>
    </row>
    <row r="2" spans="1:3" x14ac:dyDescent="0.25">
      <c r="A2" s="14" t="s">
        <v>17</v>
      </c>
      <c r="B2" s="14" t="s">
        <v>504</v>
      </c>
      <c r="C2" s="14">
        <v>72</v>
      </c>
    </row>
    <row r="3" spans="1:3" x14ac:dyDescent="0.25">
      <c r="A3" s="14" t="s">
        <v>16</v>
      </c>
      <c r="B3" s="14" t="s">
        <v>505</v>
      </c>
      <c r="C3" s="14">
        <v>53</v>
      </c>
    </row>
    <row r="4" spans="1:3" x14ac:dyDescent="0.25">
      <c r="A4" s="14" t="s">
        <v>526</v>
      </c>
      <c r="B4" s="14" t="s">
        <v>527</v>
      </c>
      <c r="C4" s="14">
        <v>44</v>
      </c>
    </row>
    <row r="5" spans="1:3" x14ac:dyDescent="0.25">
      <c r="A5" s="14" t="s">
        <v>356</v>
      </c>
      <c r="B5" s="14" t="s">
        <v>545</v>
      </c>
      <c r="C5" s="14">
        <v>41</v>
      </c>
    </row>
    <row r="6" spans="1:3" x14ac:dyDescent="0.25">
      <c r="A6" s="14" t="s">
        <v>553</v>
      </c>
      <c r="B6" s="14" t="s">
        <v>554</v>
      </c>
      <c r="C6" s="14">
        <v>40</v>
      </c>
    </row>
    <row r="7" spans="1:3" x14ac:dyDescent="0.25">
      <c r="A7" s="14" t="s">
        <v>7</v>
      </c>
      <c r="B7" s="14" t="s">
        <v>506</v>
      </c>
      <c r="C7" s="14">
        <v>39</v>
      </c>
    </row>
    <row r="8" spans="1:3" x14ac:dyDescent="0.25">
      <c r="A8" s="14" t="s">
        <v>206</v>
      </c>
      <c r="B8" s="14" t="s">
        <v>525</v>
      </c>
      <c r="C8" s="14">
        <v>37</v>
      </c>
    </row>
    <row r="9" spans="1:3" x14ac:dyDescent="0.25">
      <c r="A9" s="14" t="s">
        <v>510</v>
      </c>
      <c r="B9" s="14" t="s">
        <v>511</v>
      </c>
      <c r="C9" s="14">
        <v>35</v>
      </c>
    </row>
    <row r="10" spans="1:3" x14ac:dyDescent="0.25">
      <c r="A10" s="14" t="s">
        <v>94</v>
      </c>
      <c r="B10" s="14" t="s">
        <v>518</v>
      </c>
      <c r="C10" s="14">
        <v>32</v>
      </c>
    </row>
    <row r="11" spans="1:3" x14ac:dyDescent="0.25">
      <c r="A11" s="14" t="s">
        <v>297</v>
      </c>
      <c r="B11" s="14" t="s">
        <v>537</v>
      </c>
      <c r="C11" s="14">
        <v>32</v>
      </c>
    </row>
    <row r="12" spans="1:3" x14ac:dyDescent="0.25">
      <c r="A12" s="14" t="s">
        <v>508</v>
      </c>
      <c r="B12" s="14" t="s">
        <v>509</v>
      </c>
      <c r="C12" s="14">
        <v>31</v>
      </c>
    </row>
    <row r="13" spans="1:3" x14ac:dyDescent="0.25">
      <c r="A13" s="14" t="s">
        <v>147</v>
      </c>
      <c r="B13" s="14" t="s">
        <v>520</v>
      </c>
      <c r="C13" s="14">
        <v>29</v>
      </c>
    </row>
    <row r="14" spans="1:3" x14ac:dyDescent="0.25">
      <c r="A14" s="14" t="s">
        <v>296</v>
      </c>
      <c r="B14" s="14" t="s">
        <v>538</v>
      </c>
      <c r="C14" s="14">
        <v>29</v>
      </c>
    </row>
    <row r="15" spans="1:3" x14ac:dyDescent="0.25">
      <c r="A15" s="14" t="s">
        <v>512</v>
      </c>
      <c r="B15" s="14" t="s">
        <v>513</v>
      </c>
      <c r="C15" s="14">
        <v>28</v>
      </c>
    </row>
    <row r="16" spans="1:3" x14ac:dyDescent="0.25">
      <c r="A16" s="14" t="s">
        <v>8</v>
      </c>
      <c r="B16" s="14" t="s">
        <v>507</v>
      </c>
      <c r="C16" s="14">
        <v>25</v>
      </c>
    </row>
    <row r="17" spans="1:3" x14ac:dyDescent="0.25">
      <c r="A17" s="14" t="s">
        <v>36</v>
      </c>
      <c r="B17" s="14" t="s">
        <v>514</v>
      </c>
      <c r="C17" s="14">
        <v>25</v>
      </c>
    </row>
    <row r="18" spans="1:3" x14ac:dyDescent="0.25">
      <c r="A18" s="14" t="s">
        <v>234</v>
      </c>
      <c r="B18" s="14" t="s">
        <v>530</v>
      </c>
      <c r="C18" s="14">
        <v>24</v>
      </c>
    </row>
    <row r="19" spans="1:3" x14ac:dyDescent="0.25">
      <c r="A19" s="14" t="s">
        <v>115</v>
      </c>
      <c r="B19" s="14" t="s">
        <v>519</v>
      </c>
      <c r="C19" s="14">
        <v>22</v>
      </c>
    </row>
    <row r="20" spans="1:3" x14ac:dyDescent="0.25">
      <c r="A20" s="14" t="s">
        <v>155</v>
      </c>
      <c r="B20" s="14" t="s">
        <v>521</v>
      </c>
      <c r="C20" s="14">
        <v>22</v>
      </c>
    </row>
    <row r="21" spans="1:3" x14ac:dyDescent="0.25">
      <c r="A21" s="14" t="s">
        <v>528</v>
      </c>
      <c r="B21" s="14" t="s">
        <v>529</v>
      </c>
      <c r="C21" s="14">
        <v>22</v>
      </c>
    </row>
    <row r="22" spans="1:3" x14ac:dyDescent="0.25">
      <c r="A22" s="14" t="s">
        <v>232</v>
      </c>
      <c r="B22" s="14" t="s">
        <v>531</v>
      </c>
      <c r="C22" s="14">
        <v>22</v>
      </c>
    </row>
    <row r="23" spans="1:3" x14ac:dyDescent="0.25">
      <c r="A23" s="14" t="s">
        <v>195</v>
      </c>
      <c r="B23" s="14" t="s">
        <v>524</v>
      </c>
      <c r="C23" s="14">
        <v>19</v>
      </c>
    </row>
    <row r="24" spans="1:3" x14ac:dyDescent="0.25">
      <c r="A24" s="14" t="s">
        <v>359</v>
      </c>
      <c r="B24" s="14" t="s">
        <v>546</v>
      </c>
      <c r="C24" s="14">
        <v>17</v>
      </c>
    </row>
    <row r="25" spans="1:3" x14ac:dyDescent="0.25">
      <c r="A25" s="14" t="s">
        <v>179</v>
      </c>
      <c r="B25" s="14" t="s">
        <v>522</v>
      </c>
      <c r="C25" s="14">
        <v>15</v>
      </c>
    </row>
    <row r="26" spans="1:3" x14ac:dyDescent="0.25">
      <c r="A26" s="14" t="s">
        <v>82</v>
      </c>
      <c r="B26" s="14" t="s">
        <v>515</v>
      </c>
      <c r="C26" s="14">
        <v>13</v>
      </c>
    </row>
    <row r="27" spans="1:3" x14ac:dyDescent="0.25">
      <c r="A27" s="14" t="s">
        <v>516</v>
      </c>
      <c r="B27" s="14" t="s">
        <v>517</v>
      </c>
      <c r="C27" s="14">
        <v>13</v>
      </c>
    </row>
    <row r="28" spans="1:3" x14ac:dyDescent="0.25">
      <c r="A28" s="14" t="s">
        <v>186</v>
      </c>
      <c r="B28" s="14" t="s">
        <v>523</v>
      </c>
      <c r="C28" s="14">
        <v>13</v>
      </c>
    </row>
    <row r="29" spans="1:3" x14ac:dyDescent="0.25">
      <c r="A29" s="14" t="s">
        <v>238</v>
      </c>
      <c r="B29" s="14" t="s">
        <v>532</v>
      </c>
      <c r="C29" s="14">
        <v>13</v>
      </c>
    </row>
    <row r="30" spans="1:3" x14ac:dyDescent="0.25">
      <c r="A30" s="14" t="s">
        <v>547</v>
      </c>
      <c r="B30" s="14" t="s">
        <v>548</v>
      </c>
      <c r="C30" s="14">
        <v>13</v>
      </c>
    </row>
    <row r="31" spans="1:3" x14ac:dyDescent="0.25">
      <c r="A31" s="14" t="s">
        <v>535</v>
      </c>
      <c r="B31" s="14" t="s">
        <v>536</v>
      </c>
      <c r="C31" s="14">
        <v>9</v>
      </c>
    </row>
    <row r="32" spans="1:3" x14ac:dyDescent="0.25">
      <c r="A32" s="14" t="s">
        <v>304</v>
      </c>
      <c r="B32" s="14" t="s">
        <v>539</v>
      </c>
      <c r="C32" s="14">
        <v>9</v>
      </c>
    </row>
    <row r="33" spans="1:3" x14ac:dyDescent="0.25">
      <c r="A33" s="14" t="s">
        <v>542</v>
      </c>
      <c r="B33" s="14" t="s">
        <v>543</v>
      </c>
      <c r="C33" s="14">
        <v>9</v>
      </c>
    </row>
    <row r="34" spans="1:3" x14ac:dyDescent="0.25">
      <c r="A34" s="14" t="s">
        <v>263</v>
      </c>
      <c r="B34" s="14" t="s">
        <v>534</v>
      </c>
      <c r="C34" s="14">
        <v>8</v>
      </c>
    </row>
    <row r="35" spans="1:3" x14ac:dyDescent="0.25">
      <c r="A35" s="14" t="s">
        <v>299</v>
      </c>
      <c r="B35" s="14" t="s">
        <v>540</v>
      </c>
      <c r="C35" s="14">
        <v>8</v>
      </c>
    </row>
    <row r="36" spans="1:3" x14ac:dyDescent="0.25">
      <c r="A36" s="14" t="s">
        <v>306</v>
      </c>
      <c r="B36" s="14" t="s">
        <v>541</v>
      </c>
      <c r="C36" s="14">
        <v>7</v>
      </c>
    </row>
    <row r="37" spans="1:3" x14ac:dyDescent="0.25">
      <c r="A37" s="14" t="s">
        <v>372</v>
      </c>
      <c r="B37" s="14" t="s">
        <v>549</v>
      </c>
      <c r="C37" s="14">
        <v>7</v>
      </c>
    </row>
    <row r="38" spans="1:3" x14ac:dyDescent="0.25">
      <c r="A38" s="14" t="s">
        <v>253</v>
      </c>
      <c r="B38" s="14" t="s">
        <v>254</v>
      </c>
      <c r="C38" s="14">
        <v>6</v>
      </c>
    </row>
    <row r="39" spans="1:3" x14ac:dyDescent="0.25">
      <c r="A39" s="14" t="s">
        <v>533</v>
      </c>
      <c r="B39" s="14" t="s">
        <v>249</v>
      </c>
      <c r="C39" s="14">
        <v>6</v>
      </c>
    </row>
    <row r="40" spans="1:3" x14ac:dyDescent="0.25">
      <c r="A40" s="14" t="s">
        <v>550</v>
      </c>
      <c r="B40" s="14" t="s">
        <v>551</v>
      </c>
      <c r="C40" s="14">
        <v>6</v>
      </c>
    </row>
    <row r="41" spans="1:3" x14ac:dyDescent="0.25">
      <c r="A41" s="14" t="s">
        <v>408</v>
      </c>
      <c r="B41" s="14" t="s">
        <v>552</v>
      </c>
      <c r="C41" s="14">
        <v>6</v>
      </c>
    </row>
    <row r="42" spans="1:3" x14ac:dyDescent="0.25">
      <c r="A42" s="14" t="s">
        <v>333</v>
      </c>
      <c r="B42" s="14" t="s">
        <v>544</v>
      </c>
      <c r="C42" s="14">
        <v>5</v>
      </c>
    </row>
  </sheetData>
  <sortState xmlns:xlrd2="http://schemas.microsoft.com/office/spreadsheetml/2017/richdata2" ref="A2:C42">
    <sortCondition descending="1" ref="C2:C42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598E-DD94-47B7-A266-BB0AABEE4E8B}">
  <dimension ref="A1:AE21"/>
  <sheetViews>
    <sheetView topLeftCell="M1" workbookViewId="0">
      <selection activeCell="P19" sqref="P19:P21"/>
    </sheetView>
  </sheetViews>
  <sheetFormatPr defaultRowHeight="13.8" x14ac:dyDescent="0.25"/>
  <cols>
    <col min="1" max="1" width="46.19921875" customWidth="1"/>
    <col min="8" max="8" width="13.09765625" customWidth="1"/>
  </cols>
  <sheetData>
    <row r="1" spans="1:31" x14ac:dyDescent="0.25">
      <c r="A1" s="14" t="s">
        <v>278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5</v>
      </c>
      <c r="G1" s="14" t="s">
        <v>6</v>
      </c>
      <c r="H1" s="14" t="s">
        <v>15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297</v>
      </c>
      <c r="B2" s="14">
        <v>16</v>
      </c>
      <c r="C2" s="14">
        <v>14</v>
      </c>
      <c r="D2" s="14">
        <v>22</v>
      </c>
      <c r="E2" s="14">
        <v>24</v>
      </c>
      <c r="F2" s="14">
        <v>13</v>
      </c>
      <c r="G2" s="14">
        <v>8</v>
      </c>
      <c r="H2" s="15">
        <f>(SUM(B2:G2)/300)*100</f>
        <v>32.333333333333329</v>
      </c>
      <c r="I2" s="43">
        <v>1</v>
      </c>
      <c r="J2">
        <f>RANK(B2,$B$2:$B$17,0)</f>
        <v>1</v>
      </c>
      <c r="K2">
        <f>RANK(C2,$C$2:$C$17,0)</f>
        <v>2</v>
      </c>
      <c r="L2">
        <f>RANK(D2,$D$2:$D$17,0)</f>
        <v>2</v>
      </c>
      <c r="M2">
        <f>RANK(E2,$E$2:$E$17,0)</f>
        <v>1</v>
      </c>
      <c r="N2">
        <f>RANK(F2,$F$2:$F$17,0)</f>
        <v>2</v>
      </c>
      <c r="O2">
        <f>RANK(G2,$G$2:$G$17,0)</f>
        <v>2</v>
      </c>
      <c r="Q2">
        <f>(J2-K2)^2</f>
        <v>1</v>
      </c>
      <c r="R2">
        <f>(J2-L2)^2</f>
        <v>1</v>
      </c>
      <c r="S2">
        <f>(J2-M2)^2</f>
        <v>0</v>
      </c>
      <c r="T2">
        <f>(J2-N2)^2</f>
        <v>1</v>
      </c>
      <c r="U2">
        <f>(J2-O2)^2</f>
        <v>1</v>
      </c>
      <c r="V2">
        <f>(K2-L2)^2</f>
        <v>0</v>
      </c>
      <c r="W2">
        <f>(K2-M2)^2</f>
        <v>1</v>
      </c>
      <c r="X2">
        <f>(K2-N2)^2</f>
        <v>0</v>
      </c>
      <c r="Y2">
        <f>(K2-O2)^2</f>
        <v>0</v>
      </c>
      <c r="Z2">
        <f>(L2-M2)^2</f>
        <v>1</v>
      </c>
      <c r="AA2">
        <f>(L2-N2)^2</f>
        <v>0</v>
      </c>
      <c r="AB2">
        <f>(L2-O2)^2</f>
        <v>0</v>
      </c>
      <c r="AC2">
        <f>(M2-N2)^2</f>
        <v>1</v>
      </c>
      <c r="AD2">
        <f>(M2-O2)^2</f>
        <v>1</v>
      </c>
      <c r="AE2">
        <f>(N2-O2)^2</f>
        <v>0</v>
      </c>
    </row>
    <row r="3" spans="1:31" x14ac:dyDescent="0.25">
      <c r="A3" s="14" t="s">
        <v>296</v>
      </c>
      <c r="B3" s="14">
        <v>12</v>
      </c>
      <c r="C3" s="14">
        <v>16</v>
      </c>
      <c r="D3" s="14">
        <v>25</v>
      </c>
      <c r="E3" s="14">
        <v>14</v>
      </c>
      <c r="F3" s="14">
        <v>15</v>
      </c>
      <c r="G3" s="14">
        <v>6</v>
      </c>
      <c r="H3" s="15">
        <f t="shared" ref="H3:H17" si="0">(SUM(B3:G3)/300)*100</f>
        <v>29.333333333333332</v>
      </c>
      <c r="I3" s="43">
        <v>2</v>
      </c>
      <c r="J3">
        <f t="shared" ref="J3:J17" si="1">RANK(B3,$B$2:$B$17,0)</f>
        <v>2</v>
      </c>
      <c r="K3">
        <f t="shared" ref="K3:K17" si="2">RANK(C3,$C$2:$C$17,0)</f>
        <v>1</v>
      </c>
      <c r="L3">
        <f t="shared" ref="L3:L17" si="3">RANK(D3,$D$2:$D$17,0)</f>
        <v>1</v>
      </c>
      <c r="M3">
        <f t="shared" ref="M3:M17" si="4">RANK(E3,$E$2:$E$17,0)</f>
        <v>2</v>
      </c>
      <c r="N3">
        <f t="shared" ref="N3:N17" si="5">RANK(F3,$F$2:$F$17,0)</f>
        <v>1</v>
      </c>
      <c r="O3">
        <f t="shared" ref="O3:O17" si="6">RANK(G3,$G$2:$G$17,0)</f>
        <v>3</v>
      </c>
      <c r="Q3">
        <f t="shared" ref="Q3:Q17" si="7">(J3-K3)^2</f>
        <v>1</v>
      </c>
      <c r="R3">
        <f t="shared" ref="R3:R17" si="8">(J3-L3)^2</f>
        <v>1</v>
      </c>
      <c r="S3">
        <f t="shared" ref="S3:S17" si="9">(J3-M3)^2</f>
        <v>0</v>
      </c>
      <c r="T3">
        <f t="shared" ref="T3:T17" si="10">(J3-N3)^2</f>
        <v>1</v>
      </c>
      <c r="U3">
        <f t="shared" ref="U3:U17" si="11">(J3-O3)^2</f>
        <v>1</v>
      </c>
      <c r="V3">
        <f t="shared" ref="V3:V17" si="12">(K3-L3)^2</f>
        <v>0</v>
      </c>
      <c r="W3">
        <f t="shared" ref="W3:W17" si="13">(K3-M3)^2</f>
        <v>1</v>
      </c>
      <c r="X3">
        <f t="shared" ref="X3:X17" si="14">(K3-N3)^2</f>
        <v>0</v>
      </c>
      <c r="Y3">
        <f t="shared" ref="Y3:Y17" si="15">(K3-O3)^2</f>
        <v>4</v>
      </c>
      <c r="Z3">
        <f t="shared" ref="Z3:Z17" si="16">(L3-M3)^2</f>
        <v>1</v>
      </c>
      <c r="AA3">
        <f t="shared" ref="AA3:AA17" si="17">(L3-N3)^2</f>
        <v>0</v>
      </c>
      <c r="AB3">
        <f t="shared" ref="AB3:AB17" si="18">(L3-O3)^2</f>
        <v>4</v>
      </c>
      <c r="AC3">
        <f t="shared" ref="AC3:AC17" si="19">(M3-N3)^2</f>
        <v>1</v>
      </c>
      <c r="AD3">
        <f t="shared" ref="AD3:AD17" si="20">(M3-O3)^2</f>
        <v>1</v>
      </c>
      <c r="AE3">
        <f t="shared" ref="AE3:AE17" si="21">(N3-O3)^2</f>
        <v>4</v>
      </c>
    </row>
    <row r="4" spans="1:31" x14ac:dyDescent="0.25">
      <c r="A4" s="14" t="s">
        <v>279</v>
      </c>
      <c r="B4" s="14">
        <v>9</v>
      </c>
      <c r="C4" s="14">
        <v>8</v>
      </c>
      <c r="D4" s="14">
        <v>3</v>
      </c>
      <c r="E4" s="14">
        <v>12</v>
      </c>
      <c r="F4" s="14">
        <v>11</v>
      </c>
      <c r="G4" s="14">
        <v>13</v>
      </c>
      <c r="H4" s="15">
        <f t="shared" si="0"/>
        <v>18.666666666666668</v>
      </c>
      <c r="I4" s="43">
        <v>3</v>
      </c>
      <c r="J4">
        <f t="shared" si="1"/>
        <v>3</v>
      </c>
      <c r="K4">
        <f t="shared" si="2"/>
        <v>3</v>
      </c>
      <c r="L4">
        <f t="shared" si="3"/>
        <v>6</v>
      </c>
      <c r="M4">
        <f t="shared" si="4"/>
        <v>3</v>
      </c>
      <c r="N4">
        <f t="shared" si="5"/>
        <v>3</v>
      </c>
      <c r="O4">
        <f t="shared" si="6"/>
        <v>1</v>
      </c>
      <c r="Q4">
        <f t="shared" si="7"/>
        <v>0</v>
      </c>
      <c r="R4">
        <f t="shared" si="8"/>
        <v>9</v>
      </c>
      <c r="S4">
        <f t="shared" si="9"/>
        <v>0</v>
      </c>
      <c r="T4">
        <f t="shared" si="10"/>
        <v>0</v>
      </c>
      <c r="U4">
        <f t="shared" si="11"/>
        <v>4</v>
      </c>
      <c r="V4">
        <f t="shared" si="12"/>
        <v>9</v>
      </c>
      <c r="W4">
        <f t="shared" si="13"/>
        <v>0</v>
      </c>
      <c r="X4">
        <f t="shared" si="14"/>
        <v>0</v>
      </c>
      <c r="Y4">
        <f t="shared" si="15"/>
        <v>4</v>
      </c>
      <c r="Z4">
        <f t="shared" si="16"/>
        <v>9</v>
      </c>
      <c r="AA4">
        <f t="shared" si="17"/>
        <v>9</v>
      </c>
      <c r="AB4">
        <f t="shared" si="18"/>
        <v>25</v>
      </c>
      <c r="AC4">
        <f t="shared" si="19"/>
        <v>0</v>
      </c>
      <c r="AD4">
        <f t="shared" si="20"/>
        <v>4</v>
      </c>
      <c r="AE4">
        <f t="shared" si="21"/>
        <v>4</v>
      </c>
    </row>
    <row r="5" spans="1:31" x14ac:dyDescent="0.25">
      <c r="A5" s="14" t="s">
        <v>280</v>
      </c>
      <c r="B5" s="14">
        <v>1</v>
      </c>
      <c r="C5" s="14">
        <v>3</v>
      </c>
      <c r="D5" s="14">
        <v>11</v>
      </c>
      <c r="E5" s="14">
        <v>3</v>
      </c>
      <c r="F5" s="14">
        <v>8</v>
      </c>
      <c r="G5" s="14">
        <v>3</v>
      </c>
      <c r="H5" s="15">
        <f t="shared" si="0"/>
        <v>9.6666666666666661</v>
      </c>
      <c r="I5" s="43">
        <v>4</v>
      </c>
      <c r="J5">
        <f t="shared" si="1"/>
        <v>7</v>
      </c>
      <c r="K5">
        <f t="shared" si="2"/>
        <v>5</v>
      </c>
      <c r="L5">
        <f t="shared" si="3"/>
        <v>3</v>
      </c>
      <c r="M5">
        <f t="shared" si="4"/>
        <v>4</v>
      </c>
      <c r="N5">
        <f t="shared" si="5"/>
        <v>4</v>
      </c>
      <c r="O5">
        <f t="shared" si="6"/>
        <v>5</v>
      </c>
      <c r="Q5">
        <f t="shared" si="7"/>
        <v>4</v>
      </c>
      <c r="R5">
        <f t="shared" si="8"/>
        <v>16</v>
      </c>
      <c r="S5">
        <f t="shared" si="9"/>
        <v>9</v>
      </c>
      <c r="T5">
        <f t="shared" si="10"/>
        <v>9</v>
      </c>
      <c r="U5">
        <f t="shared" si="11"/>
        <v>4</v>
      </c>
      <c r="V5">
        <f t="shared" si="12"/>
        <v>4</v>
      </c>
      <c r="W5">
        <f t="shared" si="13"/>
        <v>1</v>
      </c>
      <c r="X5">
        <f t="shared" si="14"/>
        <v>1</v>
      </c>
      <c r="Y5">
        <f t="shared" si="15"/>
        <v>0</v>
      </c>
      <c r="Z5">
        <f t="shared" si="16"/>
        <v>1</v>
      </c>
      <c r="AA5">
        <f t="shared" si="17"/>
        <v>1</v>
      </c>
      <c r="AB5">
        <f t="shared" si="18"/>
        <v>4</v>
      </c>
      <c r="AC5">
        <f t="shared" si="19"/>
        <v>0</v>
      </c>
      <c r="AD5">
        <f t="shared" si="20"/>
        <v>1</v>
      </c>
      <c r="AE5">
        <f t="shared" si="21"/>
        <v>1</v>
      </c>
    </row>
    <row r="6" spans="1:31" x14ac:dyDescent="0.25">
      <c r="A6" s="14" t="s">
        <v>283</v>
      </c>
      <c r="B6" s="14">
        <v>5</v>
      </c>
      <c r="C6" s="14">
        <v>4</v>
      </c>
      <c r="D6" s="14">
        <v>4</v>
      </c>
      <c r="E6" s="14">
        <v>0</v>
      </c>
      <c r="F6" s="14">
        <v>1</v>
      </c>
      <c r="G6" s="14">
        <v>5</v>
      </c>
      <c r="H6" s="15">
        <f t="shared" si="0"/>
        <v>6.3333333333333339</v>
      </c>
      <c r="I6" s="43">
        <v>5</v>
      </c>
      <c r="J6">
        <f t="shared" si="1"/>
        <v>5</v>
      </c>
      <c r="K6">
        <f t="shared" si="2"/>
        <v>4</v>
      </c>
      <c r="L6">
        <f t="shared" si="3"/>
        <v>5</v>
      </c>
      <c r="M6">
        <f t="shared" si="4"/>
        <v>13</v>
      </c>
      <c r="N6">
        <f t="shared" si="5"/>
        <v>7</v>
      </c>
      <c r="O6">
        <f t="shared" si="6"/>
        <v>4</v>
      </c>
      <c r="Q6">
        <f t="shared" si="7"/>
        <v>1</v>
      </c>
      <c r="R6">
        <f t="shared" si="8"/>
        <v>0</v>
      </c>
      <c r="S6">
        <f t="shared" si="9"/>
        <v>64</v>
      </c>
      <c r="T6">
        <f t="shared" si="10"/>
        <v>4</v>
      </c>
      <c r="U6">
        <f t="shared" si="11"/>
        <v>1</v>
      </c>
      <c r="V6">
        <f t="shared" si="12"/>
        <v>1</v>
      </c>
      <c r="W6">
        <f t="shared" si="13"/>
        <v>81</v>
      </c>
      <c r="X6">
        <f t="shared" si="14"/>
        <v>9</v>
      </c>
      <c r="Y6">
        <f t="shared" si="15"/>
        <v>0</v>
      </c>
      <c r="Z6">
        <f t="shared" si="16"/>
        <v>64</v>
      </c>
      <c r="AA6">
        <f t="shared" si="17"/>
        <v>4</v>
      </c>
      <c r="AB6">
        <f t="shared" si="18"/>
        <v>1</v>
      </c>
      <c r="AC6">
        <f t="shared" si="19"/>
        <v>36</v>
      </c>
      <c r="AD6">
        <f t="shared" si="20"/>
        <v>81</v>
      </c>
      <c r="AE6">
        <f t="shared" si="21"/>
        <v>9</v>
      </c>
    </row>
    <row r="7" spans="1:31" x14ac:dyDescent="0.25">
      <c r="A7" s="14" t="s">
        <v>292</v>
      </c>
      <c r="B7" s="14">
        <v>6</v>
      </c>
      <c r="C7" s="14">
        <v>1</v>
      </c>
      <c r="D7" s="14">
        <v>3</v>
      </c>
      <c r="E7" s="14">
        <v>2</v>
      </c>
      <c r="F7" s="14">
        <v>3</v>
      </c>
      <c r="G7" s="14">
        <v>0</v>
      </c>
      <c r="H7" s="15">
        <f t="shared" si="0"/>
        <v>5</v>
      </c>
      <c r="I7" s="43">
        <v>6</v>
      </c>
      <c r="J7">
        <f t="shared" si="1"/>
        <v>4</v>
      </c>
      <c r="K7">
        <f t="shared" si="2"/>
        <v>9</v>
      </c>
      <c r="L7">
        <f t="shared" si="3"/>
        <v>6</v>
      </c>
      <c r="M7">
        <f t="shared" si="4"/>
        <v>7</v>
      </c>
      <c r="N7">
        <f t="shared" si="5"/>
        <v>5</v>
      </c>
      <c r="O7">
        <f t="shared" si="6"/>
        <v>9</v>
      </c>
      <c r="Q7">
        <f t="shared" si="7"/>
        <v>25</v>
      </c>
      <c r="R7">
        <f t="shared" si="8"/>
        <v>4</v>
      </c>
      <c r="S7">
        <f t="shared" si="9"/>
        <v>9</v>
      </c>
      <c r="T7">
        <f t="shared" si="10"/>
        <v>1</v>
      </c>
      <c r="U7">
        <f t="shared" si="11"/>
        <v>25</v>
      </c>
      <c r="V7">
        <f t="shared" si="12"/>
        <v>9</v>
      </c>
      <c r="W7">
        <f t="shared" si="13"/>
        <v>4</v>
      </c>
      <c r="X7">
        <f t="shared" si="14"/>
        <v>16</v>
      </c>
      <c r="Y7">
        <f t="shared" si="15"/>
        <v>0</v>
      </c>
      <c r="Z7">
        <f t="shared" si="16"/>
        <v>1</v>
      </c>
      <c r="AA7">
        <f t="shared" si="17"/>
        <v>1</v>
      </c>
      <c r="AB7">
        <f t="shared" si="18"/>
        <v>9</v>
      </c>
      <c r="AC7">
        <f t="shared" si="19"/>
        <v>4</v>
      </c>
      <c r="AD7">
        <f t="shared" si="20"/>
        <v>4</v>
      </c>
      <c r="AE7">
        <f t="shared" si="21"/>
        <v>16</v>
      </c>
    </row>
    <row r="8" spans="1:31" x14ac:dyDescent="0.25">
      <c r="A8" s="14" t="s">
        <v>287</v>
      </c>
      <c r="B8" s="14">
        <v>4</v>
      </c>
      <c r="C8" s="14">
        <v>2</v>
      </c>
      <c r="D8" s="14">
        <v>1</v>
      </c>
      <c r="E8" s="14">
        <v>3</v>
      </c>
      <c r="F8" s="14">
        <v>2</v>
      </c>
      <c r="G8" s="14">
        <v>2</v>
      </c>
      <c r="H8" s="15">
        <f t="shared" si="0"/>
        <v>4.666666666666667</v>
      </c>
      <c r="I8" s="43">
        <v>7</v>
      </c>
      <c r="J8">
        <f t="shared" si="1"/>
        <v>6</v>
      </c>
      <c r="K8">
        <f t="shared" si="2"/>
        <v>6</v>
      </c>
      <c r="L8">
        <f t="shared" si="3"/>
        <v>8</v>
      </c>
      <c r="M8">
        <f t="shared" si="4"/>
        <v>4</v>
      </c>
      <c r="N8">
        <f t="shared" si="5"/>
        <v>6</v>
      </c>
      <c r="O8">
        <f t="shared" si="6"/>
        <v>6</v>
      </c>
      <c r="Q8">
        <f t="shared" si="7"/>
        <v>0</v>
      </c>
      <c r="R8">
        <f t="shared" si="8"/>
        <v>4</v>
      </c>
      <c r="S8">
        <f t="shared" si="9"/>
        <v>4</v>
      </c>
      <c r="T8">
        <f t="shared" si="10"/>
        <v>0</v>
      </c>
      <c r="U8">
        <f t="shared" si="11"/>
        <v>0</v>
      </c>
      <c r="V8">
        <f t="shared" si="12"/>
        <v>4</v>
      </c>
      <c r="W8">
        <f t="shared" si="13"/>
        <v>4</v>
      </c>
      <c r="X8">
        <f t="shared" si="14"/>
        <v>0</v>
      </c>
      <c r="Y8">
        <f t="shared" si="15"/>
        <v>0</v>
      </c>
      <c r="Z8">
        <f t="shared" si="16"/>
        <v>16</v>
      </c>
      <c r="AA8">
        <f t="shared" si="17"/>
        <v>4</v>
      </c>
      <c r="AB8">
        <f t="shared" si="18"/>
        <v>4</v>
      </c>
      <c r="AC8">
        <f t="shared" si="19"/>
        <v>4</v>
      </c>
      <c r="AD8">
        <f t="shared" si="20"/>
        <v>4</v>
      </c>
      <c r="AE8">
        <f t="shared" si="21"/>
        <v>0</v>
      </c>
    </row>
    <row r="9" spans="1:31" x14ac:dyDescent="0.25">
      <c r="A9" s="14" t="s">
        <v>282</v>
      </c>
      <c r="B9" s="14">
        <v>1</v>
      </c>
      <c r="C9" s="14">
        <v>0</v>
      </c>
      <c r="D9" s="14">
        <v>8</v>
      </c>
      <c r="E9" s="14">
        <v>1</v>
      </c>
      <c r="F9" s="14">
        <v>0</v>
      </c>
      <c r="G9" s="14">
        <v>1</v>
      </c>
      <c r="H9" s="15">
        <f t="shared" si="0"/>
        <v>3.6666666666666665</v>
      </c>
      <c r="I9" s="43">
        <v>8</v>
      </c>
      <c r="J9">
        <f t="shared" si="1"/>
        <v>7</v>
      </c>
      <c r="K9">
        <f t="shared" si="2"/>
        <v>12</v>
      </c>
      <c r="L9">
        <f t="shared" si="3"/>
        <v>4</v>
      </c>
      <c r="M9">
        <f t="shared" si="4"/>
        <v>10</v>
      </c>
      <c r="N9">
        <f t="shared" si="5"/>
        <v>10</v>
      </c>
      <c r="O9">
        <f t="shared" si="6"/>
        <v>8</v>
      </c>
      <c r="Q9">
        <f t="shared" si="7"/>
        <v>25</v>
      </c>
      <c r="R9">
        <f t="shared" si="8"/>
        <v>9</v>
      </c>
      <c r="S9">
        <f t="shared" si="9"/>
        <v>9</v>
      </c>
      <c r="T9">
        <f t="shared" si="10"/>
        <v>9</v>
      </c>
      <c r="U9">
        <f t="shared" si="11"/>
        <v>1</v>
      </c>
      <c r="V9">
        <f t="shared" si="12"/>
        <v>64</v>
      </c>
      <c r="W9">
        <f t="shared" si="13"/>
        <v>4</v>
      </c>
      <c r="X9">
        <f t="shared" si="14"/>
        <v>4</v>
      </c>
      <c r="Y9">
        <f t="shared" si="15"/>
        <v>16</v>
      </c>
      <c r="Z9">
        <f t="shared" si="16"/>
        <v>36</v>
      </c>
      <c r="AA9">
        <f t="shared" si="17"/>
        <v>36</v>
      </c>
      <c r="AB9">
        <f t="shared" si="18"/>
        <v>16</v>
      </c>
      <c r="AC9">
        <f t="shared" si="19"/>
        <v>0</v>
      </c>
      <c r="AD9">
        <f t="shared" si="20"/>
        <v>4</v>
      </c>
      <c r="AE9">
        <f t="shared" si="21"/>
        <v>4</v>
      </c>
    </row>
    <row r="10" spans="1:31" x14ac:dyDescent="0.25">
      <c r="A10" s="14" t="s">
        <v>289</v>
      </c>
      <c r="B10" s="14">
        <v>0</v>
      </c>
      <c r="C10" s="14">
        <v>0</v>
      </c>
      <c r="D10" s="14">
        <v>0</v>
      </c>
      <c r="E10" s="14">
        <v>1</v>
      </c>
      <c r="F10" s="14">
        <v>1</v>
      </c>
      <c r="G10" s="14">
        <v>2</v>
      </c>
      <c r="H10" s="15">
        <f t="shared" si="0"/>
        <v>1.3333333333333335</v>
      </c>
      <c r="I10" s="43">
        <v>9</v>
      </c>
      <c r="J10">
        <f t="shared" si="1"/>
        <v>11</v>
      </c>
      <c r="K10">
        <f t="shared" si="2"/>
        <v>12</v>
      </c>
      <c r="L10">
        <f t="shared" si="3"/>
        <v>11</v>
      </c>
      <c r="M10">
        <f t="shared" si="4"/>
        <v>10</v>
      </c>
      <c r="N10">
        <f t="shared" si="5"/>
        <v>7</v>
      </c>
      <c r="O10">
        <f t="shared" si="6"/>
        <v>6</v>
      </c>
      <c r="Q10">
        <f t="shared" si="7"/>
        <v>1</v>
      </c>
      <c r="R10">
        <f t="shared" si="8"/>
        <v>0</v>
      </c>
      <c r="S10">
        <f t="shared" si="9"/>
        <v>1</v>
      </c>
      <c r="T10">
        <f t="shared" si="10"/>
        <v>16</v>
      </c>
      <c r="U10">
        <f t="shared" si="11"/>
        <v>25</v>
      </c>
      <c r="V10">
        <f t="shared" si="12"/>
        <v>1</v>
      </c>
      <c r="W10">
        <f t="shared" si="13"/>
        <v>4</v>
      </c>
      <c r="X10">
        <f t="shared" si="14"/>
        <v>25</v>
      </c>
      <c r="Y10">
        <f t="shared" si="15"/>
        <v>36</v>
      </c>
      <c r="Z10">
        <f t="shared" si="16"/>
        <v>1</v>
      </c>
      <c r="AA10">
        <f t="shared" si="17"/>
        <v>16</v>
      </c>
      <c r="AB10">
        <f t="shared" si="18"/>
        <v>25</v>
      </c>
      <c r="AC10">
        <f t="shared" si="19"/>
        <v>9</v>
      </c>
      <c r="AD10">
        <f t="shared" si="20"/>
        <v>16</v>
      </c>
      <c r="AE10">
        <f t="shared" si="21"/>
        <v>1</v>
      </c>
    </row>
    <row r="11" spans="1:31" x14ac:dyDescent="0.25">
      <c r="A11" s="14" t="s">
        <v>281</v>
      </c>
      <c r="B11" s="14">
        <v>0</v>
      </c>
      <c r="C11" s="14">
        <v>1</v>
      </c>
      <c r="D11" s="14">
        <v>0</v>
      </c>
      <c r="E11" s="14">
        <v>2</v>
      </c>
      <c r="F11" s="14">
        <v>0</v>
      </c>
      <c r="G11" s="14">
        <v>0</v>
      </c>
      <c r="H11" s="15">
        <f t="shared" si="0"/>
        <v>1</v>
      </c>
      <c r="I11" s="43">
        <v>10</v>
      </c>
      <c r="J11">
        <f t="shared" si="1"/>
        <v>11</v>
      </c>
      <c r="K11">
        <f t="shared" si="2"/>
        <v>9</v>
      </c>
      <c r="L11">
        <f t="shared" si="3"/>
        <v>11</v>
      </c>
      <c r="M11">
        <f t="shared" si="4"/>
        <v>7</v>
      </c>
      <c r="N11">
        <f t="shared" si="5"/>
        <v>10</v>
      </c>
      <c r="O11">
        <f t="shared" si="6"/>
        <v>9</v>
      </c>
      <c r="Q11">
        <f t="shared" si="7"/>
        <v>4</v>
      </c>
      <c r="R11">
        <f t="shared" si="8"/>
        <v>0</v>
      </c>
      <c r="S11">
        <f t="shared" si="9"/>
        <v>16</v>
      </c>
      <c r="T11">
        <f t="shared" si="10"/>
        <v>1</v>
      </c>
      <c r="U11">
        <f t="shared" si="11"/>
        <v>4</v>
      </c>
      <c r="V11">
        <f t="shared" si="12"/>
        <v>4</v>
      </c>
      <c r="W11">
        <f t="shared" si="13"/>
        <v>4</v>
      </c>
      <c r="X11">
        <f t="shared" si="14"/>
        <v>1</v>
      </c>
      <c r="Y11">
        <f t="shared" si="15"/>
        <v>0</v>
      </c>
      <c r="Z11">
        <f t="shared" si="16"/>
        <v>16</v>
      </c>
      <c r="AA11">
        <f t="shared" si="17"/>
        <v>1</v>
      </c>
      <c r="AB11">
        <f t="shared" si="18"/>
        <v>4</v>
      </c>
      <c r="AC11">
        <f t="shared" si="19"/>
        <v>9</v>
      </c>
      <c r="AD11">
        <f t="shared" si="20"/>
        <v>4</v>
      </c>
      <c r="AE11">
        <f t="shared" si="21"/>
        <v>1</v>
      </c>
    </row>
    <row r="12" spans="1:31" x14ac:dyDescent="0.25">
      <c r="A12" s="14" t="s">
        <v>284</v>
      </c>
      <c r="B12" s="14">
        <v>1</v>
      </c>
      <c r="C12" s="14">
        <v>0</v>
      </c>
      <c r="D12" s="14">
        <v>1</v>
      </c>
      <c r="E12" s="14">
        <v>1</v>
      </c>
      <c r="F12" s="14">
        <v>0</v>
      </c>
      <c r="G12" s="14">
        <v>0</v>
      </c>
      <c r="H12" s="15">
        <f t="shared" si="0"/>
        <v>1</v>
      </c>
      <c r="I12" s="43">
        <v>11</v>
      </c>
      <c r="J12">
        <f t="shared" si="1"/>
        <v>7</v>
      </c>
      <c r="K12">
        <f t="shared" si="2"/>
        <v>12</v>
      </c>
      <c r="L12">
        <f t="shared" si="3"/>
        <v>8</v>
      </c>
      <c r="M12">
        <f t="shared" si="4"/>
        <v>10</v>
      </c>
      <c r="N12">
        <f t="shared" si="5"/>
        <v>10</v>
      </c>
      <c r="O12">
        <f t="shared" si="6"/>
        <v>9</v>
      </c>
      <c r="Q12">
        <f t="shared" si="7"/>
        <v>25</v>
      </c>
      <c r="R12">
        <f t="shared" si="8"/>
        <v>1</v>
      </c>
      <c r="S12">
        <f t="shared" si="9"/>
        <v>9</v>
      </c>
      <c r="T12">
        <f t="shared" si="10"/>
        <v>9</v>
      </c>
      <c r="U12">
        <f t="shared" si="11"/>
        <v>4</v>
      </c>
      <c r="V12">
        <f t="shared" si="12"/>
        <v>16</v>
      </c>
      <c r="W12">
        <f t="shared" si="13"/>
        <v>4</v>
      </c>
      <c r="X12">
        <f t="shared" si="14"/>
        <v>4</v>
      </c>
      <c r="Y12">
        <f t="shared" si="15"/>
        <v>9</v>
      </c>
      <c r="Z12">
        <f t="shared" si="16"/>
        <v>4</v>
      </c>
      <c r="AA12">
        <f t="shared" si="17"/>
        <v>4</v>
      </c>
      <c r="AB12">
        <f t="shared" si="18"/>
        <v>1</v>
      </c>
      <c r="AC12">
        <f t="shared" si="19"/>
        <v>0</v>
      </c>
      <c r="AD12">
        <f t="shared" si="20"/>
        <v>1</v>
      </c>
      <c r="AE12">
        <f t="shared" si="21"/>
        <v>1</v>
      </c>
    </row>
    <row r="13" spans="1:31" x14ac:dyDescent="0.25">
      <c r="A13" s="14" t="s">
        <v>288</v>
      </c>
      <c r="B13" s="14">
        <v>1</v>
      </c>
      <c r="C13" s="14">
        <v>2</v>
      </c>
      <c r="D13" s="14">
        <v>0</v>
      </c>
      <c r="E13" s="14">
        <v>0</v>
      </c>
      <c r="F13" s="14">
        <v>0</v>
      </c>
      <c r="G13" s="14">
        <v>0</v>
      </c>
      <c r="H13" s="15">
        <f t="shared" si="0"/>
        <v>1</v>
      </c>
      <c r="I13" s="43">
        <v>12</v>
      </c>
      <c r="J13">
        <f t="shared" si="1"/>
        <v>7</v>
      </c>
      <c r="K13">
        <f t="shared" si="2"/>
        <v>6</v>
      </c>
      <c r="L13">
        <f t="shared" si="3"/>
        <v>11</v>
      </c>
      <c r="M13">
        <f t="shared" si="4"/>
        <v>13</v>
      </c>
      <c r="N13">
        <f t="shared" si="5"/>
        <v>10</v>
      </c>
      <c r="O13">
        <f t="shared" si="6"/>
        <v>9</v>
      </c>
      <c r="Q13">
        <f t="shared" si="7"/>
        <v>1</v>
      </c>
      <c r="R13">
        <f t="shared" si="8"/>
        <v>16</v>
      </c>
      <c r="S13">
        <f t="shared" si="9"/>
        <v>36</v>
      </c>
      <c r="T13">
        <f t="shared" si="10"/>
        <v>9</v>
      </c>
      <c r="U13">
        <f t="shared" si="11"/>
        <v>4</v>
      </c>
      <c r="V13">
        <f t="shared" si="12"/>
        <v>25</v>
      </c>
      <c r="W13">
        <f t="shared" si="13"/>
        <v>49</v>
      </c>
      <c r="X13">
        <f t="shared" si="14"/>
        <v>16</v>
      </c>
      <c r="Y13">
        <f t="shared" si="15"/>
        <v>9</v>
      </c>
      <c r="Z13">
        <f t="shared" si="16"/>
        <v>4</v>
      </c>
      <c r="AA13">
        <f t="shared" si="17"/>
        <v>1</v>
      </c>
      <c r="AB13">
        <f t="shared" si="18"/>
        <v>4</v>
      </c>
      <c r="AC13">
        <f t="shared" si="19"/>
        <v>9</v>
      </c>
      <c r="AD13">
        <f t="shared" si="20"/>
        <v>16</v>
      </c>
      <c r="AE13">
        <f t="shared" si="21"/>
        <v>1</v>
      </c>
    </row>
    <row r="14" spans="1:31" x14ac:dyDescent="0.25">
      <c r="A14" s="14" t="s">
        <v>290</v>
      </c>
      <c r="B14" s="14">
        <v>0</v>
      </c>
      <c r="C14" s="14">
        <v>0</v>
      </c>
      <c r="D14" s="14">
        <v>1</v>
      </c>
      <c r="E14" s="14">
        <v>2</v>
      </c>
      <c r="F14" s="14">
        <v>0</v>
      </c>
      <c r="G14" s="14">
        <v>0</v>
      </c>
      <c r="H14" s="15">
        <f t="shared" si="0"/>
        <v>1</v>
      </c>
      <c r="I14" s="43">
        <v>13</v>
      </c>
      <c r="J14">
        <f t="shared" si="1"/>
        <v>11</v>
      </c>
      <c r="K14">
        <f t="shared" si="2"/>
        <v>12</v>
      </c>
      <c r="L14">
        <f t="shared" si="3"/>
        <v>8</v>
      </c>
      <c r="M14">
        <f t="shared" si="4"/>
        <v>7</v>
      </c>
      <c r="N14">
        <f t="shared" si="5"/>
        <v>10</v>
      </c>
      <c r="O14">
        <f t="shared" si="6"/>
        <v>9</v>
      </c>
      <c r="Q14">
        <f t="shared" si="7"/>
        <v>1</v>
      </c>
      <c r="R14">
        <f t="shared" si="8"/>
        <v>9</v>
      </c>
      <c r="S14">
        <f t="shared" si="9"/>
        <v>16</v>
      </c>
      <c r="T14">
        <f t="shared" si="10"/>
        <v>1</v>
      </c>
      <c r="U14">
        <f t="shared" si="11"/>
        <v>4</v>
      </c>
      <c r="V14">
        <f t="shared" si="12"/>
        <v>16</v>
      </c>
      <c r="W14">
        <f t="shared" si="13"/>
        <v>25</v>
      </c>
      <c r="X14">
        <f t="shared" si="14"/>
        <v>4</v>
      </c>
      <c r="Y14">
        <f t="shared" si="15"/>
        <v>9</v>
      </c>
      <c r="Z14">
        <f t="shared" si="16"/>
        <v>1</v>
      </c>
      <c r="AA14">
        <f t="shared" si="17"/>
        <v>4</v>
      </c>
      <c r="AB14">
        <f t="shared" si="18"/>
        <v>1</v>
      </c>
      <c r="AC14">
        <f t="shared" si="19"/>
        <v>9</v>
      </c>
      <c r="AD14">
        <f t="shared" si="20"/>
        <v>4</v>
      </c>
      <c r="AE14">
        <f t="shared" si="21"/>
        <v>1</v>
      </c>
    </row>
    <row r="15" spans="1:31" x14ac:dyDescent="0.25">
      <c r="A15" s="14" t="s">
        <v>294</v>
      </c>
      <c r="B15" s="14">
        <v>0</v>
      </c>
      <c r="C15" s="14">
        <v>0</v>
      </c>
      <c r="D15" s="14">
        <v>0</v>
      </c>
      <c r="E15" s="14">
        <v>3</v>
      </c>
      <c r="F15" s="14">
        <v>0</v>
      </c>
      <c r="G15" s="14">
        <v>0</v>
      </c>
      <c r="H15" s="15">
        <f t="shared" si="0"/>
        <v>1</v>
      </c>
      <c r="I15" s="43">
        <v>14</v>
      </c>
      <c r="J15">
        <f t="shared" si="1"/>
        <v>11</v>
      </c>
      <c r="K15">
        <f t="shared" si="2"/>
        <v>12</v>
      </c>
      <c r="L15">
        <f t="shared" si="3"/>
        <v>11</v>
      </c>
      <c r="M15">
        <f t="shared" si="4"/>
        <v>4</v>
      </c>
      <c r="N15">
        <f t="shared" si="5"/>
        <v>10</v>
      </c>
      <c r="O15">
        <f t="shared" si="6"/>
        <v>9</v>
      </c>
      <c r="Q15">
        <f t="shared" si="7"/>
        <v>1</v>
      </c>
      <c r="R15">
        <f t="shared" si="8"/>
        <v>0</v>
      </c>
      <c r="S15">
        <f t="shared" si="9"/>
        <v>49</v>
      </c>
      <c r="T15">
        <f t="shared" si="10"/>
        <v>1</v>
      </c>
      <c r="U15">
        <f t="shared" si="11"/>
        <v>4</v>
      </c>
      <c r="V15">
        <f t="shared" si="12"/>
        <v>1</v>
      </c>
      <c r="W15">
        <f t="shared" si="13"/>
        <v>64</v>
      </c>
      <c r="X15">
        <f t="shared" si="14"/>
        <v>4</v>
      </c>
      <c r="Y15">
        <f t="shared" si="15"/>
        <v>9</v>
      </c>
      <c r="Z15">
        <f t="shared" si="16"/>
        <v>49</v>
      </c>
      <c r="AA15">
        <f t="shared" si="17"/>
        <v>1</v>
      </c>
      <c r="AB15">
        <f t="shared" si="18"/>
        <v>4</v>
      </c>
      <c r="AC15">
        <f t="shared" si="19"/>
        <v>36</v>
      </c>
      <c r="AD15">
        <f t="shared" si="20"/>
        <v>25</v>
      </c>
      <c r="AE15">
        <f t="shared" si="21"/>
        <v>1</v>
      </c>
    </row>
    <row r="16" spans="1:31" x14ac:dyDescent="0.25">
      <c r="A16" s="14" t="s">
        <v>285</v>
      </c>
      <c r="B16" s="14">
        <v>0</v>
      </c>
      <c r="C16" s="14">
        <v>2</v>
      </c>
      <c r="D16" s="14">
        <v>0</v>
      </c>
      <c r="E16" s="14">
        <v>0</v>
      </c>
      <c r="F16" s="14">
        <v>0</v>
      </c>
      <c r="G16" s="14">
        <v>0</v>
      </c>
      <c r="H16" s="15">
        <f t="shared" si="0"/>
        <v>0.66666666666666674</v>
      </c>
      <c r="I16" s="43">
        <v>15</v>
      </c>
      <c r="J16">
        <f t="shared" si="1"/>
        <v>11</v>
      </c>
      <c r="K16">
        <f t="shared" si="2"/>
        <v>6</v>
      </c>
      <c r="L16">
        <f t="shared" si="3"/>
        <v>11</v>
      </c>
      <c r="M16">
        <f t="shared" si="4"/>
        <v>13</v>
      </c>
      <c r="N16">
        <f t="shared" si="5"/>
        <v>10</v>
      </c>
      <c r="O16">
        <f t="shared" si="6"/>
        <v>9</v>
      </c>
      <c r="Q16">
        <f t="shared" si="7"/>
        <v>25</v>
      </c>
      <c r="R16">
        <f t="shared" si="8"/>
        <v>0</v>
      </c>
      <c r="S16">
        <f t="shared" si="9"/>
        <v>4</v>
      </c>
      <c r="T16">
        <f t="shared" si="10"/>
        <v>1</v>
      </c>
      <c r="U16">
        <f t="shared" si="11"/>
        <v>4</v>
      </c>
      <c r="V16">
        <f t="shared" si="12"/>
        <v>25</v>
      </c>
      <c r="W16">
        <f t="shared" si="13"/>
        <v>49</v>
      </c>
      <c r="X16">
        <f t="shared" si="14"/>
        <v>16</v>
      </c>
      <c r="Y16">
        <f t="shared" si="15"/>
        <v>9</v>
      </c>
      <c r="Z16">
        <f t="shared" si="16"/>
        <v>4</v>
      </c>
      <c r="AA16">
        <f t="shared" si="17"/>
        <v>1</v>
      </c>
      <c r="AB16">
        <f t="shared" si="18"/>
        <v>4</v>
      </c>
      <c r="AC16">
        <f t="shared" si="19"/>
        <v>9</v>
      </c>
      <c r="AD16">
        <f t="shared" si="20"/>
        <v>16</v>
      </c>
      <c r="AE16">
        <f t="shared" si="21"/>
        <v>1</v>
      </c>
    </row>
    <row r="17" spans="1:31" x14ac:dyDescent="0.25">
      <c r="A17" s="14" t="s">
        <v>286</v>
      </c>
      <c r="B17" s="14">
        <v>0</v>
      </c>
      <c r="C17" s="14">
        <v>1</v>
      </c>
      <c r="D17" s="14">
        <v>0</v>
      </c>
      <c r="E17" s="14">
        <v>0</v>
      </c>
      <c r="F17" s="14">
        <v>1</v>
      </c>
      <c r="G17" s="14">
        <v>0</v>
      </c>
      <c r="H17" s="15">
        <f t="shared" si="0"/>
        <v>0.66666666666666674</v>
      </c>
      <c r="I17" s="43">
        <v>16</v>
      </c>
      <c r="J17">
        <f t="shared" si="1"/>
        <v>11</v>
      </c>
      <c r="K17">
        <f t="shared" si="2"/>
        <v>9</v>
      </c>
      <c r="L17">
        <f t="shared" si="3"/>
        <v>11</v>
      </c>
      <c r="M17">
        <f t="shared" si="4"/>
        <v>13</v>
      </c>
      <c r="N17">
        <f t="shared" si="5"/>
        <v>7</v>
      </c>
      <c r="O17">
        <f t="shared" si="6"/>
        <v>9</v>
      </c>
      <c r="Q17">
        <f t="shared" si="7"/>
        <v>4</v>
      </c>
      <c r="R17">
        <f t="shared" si="8"/>
        <v>0</v>
      </c>
      <c r="S17">
        <f t="shared" si="9"/>
        <v>4</v>
      </c>
      <c r="T17">
        <f t="shared" si="10"/>
        <v>16</v>
      </c>
      <c r="U17">
        <f t="shared" si="11"/>
        <v>4</v>
      </c>
      <c r="V17">
        <f t="shared" si="12"/>
        <v>4</v>
      </c>
      <c r="W17">
        <f t="shared" si="13"/>
        <v>16</v>
      </c>
      <c r="X17">
        <f t="shared" si="14"/>
        <v>4</v>
      </c>
      <c r="Y17">
        <f t="shared" si="15"/>
        <v>0</v>
      </c>
      <c r="Z17">
        <f t="shared" si="16"/>
        <v>4</v>
      </c>
      <c r="AA17">
        <f t="shared" si="17"/>
        <v>16</v>
      </c>
      <c r="AB17">
        <f t="shared" si="18"/>
        <v>4</v>
      </c>
      <c r="AC17">
        <f t="shared" si="19"/>
        <v>36</v>
      </c>
      <c r="AD17">
        <f t="shared" si="20"/>
        <v>16</v>
      </c>
      <c r="AE17">
        <f t="shared" si="21"/>
        <v>4</v>
      </c>
    </row>
    <row r="18" spans="1:31" x14ac:dyDescent="0.25">
      <c r="A18" s="45"/>
      <c r="B18" s="45"/>
      <c r="C18" s="45"/>
      <c r="D18" s="45"/>
      <c r="E18" s="45"/>
      <c r="F18" s="45"/>
      <c r="G18" s="45"/>
      <c r="H18" s="46"/>
    </row>
    <row r="19" spans="1:31" ht="14.4" x14ac:dyDescent="0.3">
      <c r="A19" s="14" t="s">
        <v>291</v>
      </c>
      <c r="B19" s="14"/>
      <c r="C19" s="14"/>
      <c r="D19" s="14">
        <v>1</v>
      </c>
      <c r="E19" s="14"/>
      <c r="F19" s="14"/>
      <c r="G19" s="14"/>
      <c r="H19" s="15">
        <f t="shared" ref="H19:H21" si="22">SUM(B19:G19)/300</f>
        <v>3.3333333333333335E-3</v>
      </c>
      <c r="P19" t="s">
        <v>582</v>
      </c>
      <c r="Q19">
        <f>6*SUM(Q2:Q17)</f>
        <v>714</v>
      </c>
      <c r="R19">
        <f t="shared" ref="R19:AE19" si="23">6*SUM(R2:R17)</f>
        <v>420</v>
      </c>
      <c r="S19">
        <f t="shared" si="23"/>
        <v>1380</v>
      </c>
      <c r="T19">
        <f t="shared" si="23"/>
        <v>474</v>
      </c>
      <c r="U19">
        <f t="shared" si="23"/>
        <v>540</v>
      </c>
      <c r="V19">
        <f t="shared" si="23"/>
        <v>1098</v>
      </c>
      <c r="W19">
        <f t="shared" si="23"/>
        <v>1866</v>
      </c>
      <c r="X19">
        <f t="shared" si="23"/>
        <v>624</v>
      </c>
      <c r="Y19">
        <f t="shared" si="23"/>
        <v>630</v>
      </c>
      <c r="Z19">
        <f t="shared" si="23"/>
        <v>1272</v>
      </c>
      <c r="AA19">
        <f t="shared" si="23"/>
        <v>594</v>
      </c>
      <c r="AB19">
        <f t="shared" si="23"/>
        <v>660</v>
      </c>
      <c r="AC19">
        <f t="shared" si="23"/>
        <v>978</v>
      </c>
      <c r="AD19">
        <f t="shared" si="23"/>
        <v>1188</v>
      </c>
      <c r="AE19">
        <f t="shared" si="23"/>
        <v>294</v>
      </c>
    </row>
    <row r="20" spans="1:31" x14ac:dyDescent="0.25">
      <c r="A20" s="14" t="s">
        <v>293</v>
      </c>
      <c r="B20" s="14">
        <v>1</v>
      </c>
      <c r="C20" s="14"/>
      <c r="D20" s="14"/>
      <c r="E20" s="14"/>
      <c r="F20" s="14"/>
      <c r="G20" s="14"/>
      <c r="H20" s="15">
        <f t="shared" si="22"/>
        <v>3.3333333333333335E-3</v>
      </c>
      <c r="P20" t="s">
        <v>559</v>
      </c>
      <c r="Q20">
        <f>16*((16^2) - 1)</f>
        <v>4080</v>
      </c>
      <c r="R20">
        <f t="shared" ref="R20:AE20" si="24">16*((16^2) - 1)</f>
        <v>4080</v>
      </c>
      <c r="S20">
        <f t="shared" si="24"/>
        <v>4080</v>
      </c>
      <c r="T20">
        <f t="shared" si="24"/>
        <v>4080</v>
      </c>
      <c r="U20">
        <f t="shared" si="24"/>
        <v>4080</v>
      </c>
      <c r="V20">
        <f t="shared" si="24"/>
        <v>4080</v>
      </c>
      <c r="W20">
        <f t="shared" si="24"/>
        <v>4080</v>
      </c>
      <c r="X20">
        <f t="shared" si="24"/>
        <v>4080</v>
      </c>
      <c r="Y20">
        <f t="shared" si="24"/>
        <v>4080</v>
      </c>
      <c r="Z20">
        <f t="shared" si="24"/>
        <v>4080</v>
      </c>
      <c r="AA20">
        <f t="shared" si="24"/>
        <v>4080</v>
      </c>
      <c r="AB20">
        <f t="shared" si="24"/>
        <v>4080</v>
      </c>
      <c r="AC20">
        <f t="shared" si="24"/>
        <v>4080</v>
      </c>
      <c r="AD20">
        <f t="shared" si="24"/>
        <v>4080</v>
      </c>
      <c r="AE20">
        <f t="shared" si="24"/>
        <v>4080</v>
      </c>
    </row>
    <row r="21" spans="1:31" x14ac:dyDescent="0.25">
      <c r="A21" s="14" t="s">
        <v>295</v>
      </c>
      <c r="B21" s="14"/>
      <c r="C21" s="14"/>
      <c r="D21" s="14"/>
      <c r="E21" s="14">
        <v>1</v>
      </c>
      <c r="F21" s="14"/>
      <c r="G21" s="14"/>
      <c r="H21" s="15">
        <f t="shared" si="22"/>
        <v>3.3333333333333335E-3</v>
      </c>
      <c r="P21" t="s">
        <v>558</v>
      </c>
      <c r="Q21" s="17">
        <f t="shared" ref="Q21:AE21" si="25">(1-(Q19/Q20))</f>
        <v>0.82499999999999996</v>
      </c>
      <c r="R21" s="17">
        <f t="shared" si="25"/>
        <v>0.8970588235294118</v>
      </c>
      <c r="S21" s="17">
        <f t="shared" si="25"/>
        <v>0.66176470588235292</v>
      </c>
      <c r="T21" s="17">
        <f t="shared" si="25"/>
        <v>0.88382352941176467</v>
      </c>
      <c r="U21" s="17">
        <f t="shared" si="25"/>
        <v>0.86764705882352944</v>
      </c>
      <c r="V21" s="17">
        <f t="shared" si="25"/>
        <v>0.73088235294117654</v>
      </c>
      <c r="W21" s="17">
        <f t="shared" si="25"/>
        <v>0.54264705882352948</v>
      </c>
      <c r="X21" s="17">
        <f t="shared" si="25"/>
        <v>0.84705882352941175</v>
      </c>
      <c r="Y21" s="17">
        <f t="shared" si="25"/>
        <v>0.84558823529411764</v>
      </c>
      <c r="Z21" s="17">
        <f t="shared" si="25"/>
        <v>0.68823529411764706</v>
      </c>
      <c r="AA21" s="17">
        <f t="shared" si="25"/>
        <v>0.85441176470588232</v>
      </c>
      <c r="AB21" s="17">
        <f t="shared" si="25"/>
        <v>0.83823529411764708</v>
      </c>
      <c r="AC21" s="17">
        <f t="shared" si="25"/>
        <v>0.76029411764705879</v>
      </c>
      <c r="AD21" s="17">
        <f t="shared" si="25"/>
        <v>0.70882352941176463</v>
      </c>
      <c r="AE21" s="17">
        <f t="shared" si="25"/>
        <v>0.92794117647058827</v>
      </c>
    </row>
  </sheetData>
  <sortState xmlns:xlrd2="http://schemas.microsoft.com/office/spreadsheetml/2017/richdata2" ref="A2:H21">
    <sortCondition descending="1" ref="H2:H21"/>
  </sortState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7978-5020-47CE-917E-91A49C0D1BC0}">
  <dimension ref="A1:AE25"/>
  <sheetViews>
    <sheetView workbookViewId="0">
      <selection activeCell="Q15" sqref="Q15"/>
    </sheetView>
  </sheetViews>
  <sheetFormatPr defaultRowHeight="13.8" x14ac:dyDescent="0.25"/>
  <cols>
    <col min="1" max="1" width="25.8984375" customWidth="1"/>
    <col min="8" max="8" width="11.69921875" customWidth="1"/>
  </cols>
  <sheetData>
    <row r="1" spans="1:31" x14ac:dyDescent="0.25">
      <c r="A1" s="14" t="s">
        <v>298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15</v>
      </c>
      <c r="I1" s="43" t="s">
        <v>622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304</v>
      </c>
      <c r="B2" s="14">
        <v>2</v>
      </c>
      <c r="C2" s="14">
        <v>1</v>
      </c>
      <c r="D2" s="14">
        <v>1</v>
      </c>
      <c r="E2" s="14">
        <v>6</v>
      </c>
      <c r="F2" s="14">
        <v>11</v>
      </c>
      <c r="G2" s="14">
        <v>7</v>
      </c>
      <c r="H2" s="15">
        <f>(SUM(B2:G2)/300)*100</f>
        <v>9.3333333333333339</v>
      </c>
      <c r="I2" s="43">
        <v>1</v>
      </c>
      <c r="J2">
        <f>RANK(B2,$B$2:$B$11,0)</f>
        <v>3</v>
      </c>
      <c r="K2">
        <f>RANK(C2,$C$2:$C$11,0)</f>
        <v>4</v>
      </c>
      <c r="L2">
        <f>RANK(D2,$D$2:$D$11,0)</f>
        <v>1</v>
      </c>
      <c r="M2">
        <f>RANK(E2,$E$2:$E$11,0)</f>
        <v>1</v>
      </c>
      <c r="N2">
        <f>RANK(F2,$F$2:$F$11,0)</f>
        <v>1</v>
      </c>
      <c r="O2">
        <f>RANK(G2,$G$2:$G$11,0)</f>
        <v>2</v>
      </c>
      <c r="Q2">
        <f>(J2-K2)^2</f>
        <v>1</v>
      </c>
      <c r="R2">
        <f>(J2-L2)^2</f>
        <v>4</v>
      </c>
      <c r="S2">
        <f>(J2-M2)^2</f>
        <v>4</v>
      </c>
      <c r="T2">
        <f>(J2-N2)^2</f>
        <v>4</v>
      </c>
      <c r="U2">
        <f>(J2-O2)^2</f>
        <v>1</v>
      </c>
      <c r="V2">
        <f>(K2-L2)^2</f>
        <v>9</v>
      </c>
      <c r="W2">
        <f>(K2-M2)^2</f>
        <v>9</v>
      </c>
      <c r="X2">
        <f>(K2-N2)^2</f>
        <v>9</v>
      </c>
      <c r="Y2">
        <f>(K2-O2)^2</f>
        <v>4</v>
      </c>
      <c r="Z2">
        <f>(L2-M2)^2</f>
        <v>0</v>
      </c>
      <c r="AA2">
        <f>(L2-N2)^2</f>
        <v>0</v>
      </c>
      <c r="AB2">
        <f>(L2-O2)^2</f>
        <v>1</v>
      </c>
      <c r="AC2">
        <f>(M2-N2)^2</f>
        <v>0</v>
      </c>
      <c r="AD2">
        <f>(M2-O2)^2</f>
        <v>1</v>
      </c>
      <c r="AE2">
        <f>(N2-O2)^2</f>
        <v>1</v>
      </c>
    </row>
    <row r="3" spans="1:31" x14ac:dyDescent="0.25">
      <c r="A3" s="14" t="s">
        <v>299</v>
      </c>
      <c r="B3" s="14">
        <v>2</v>
      </c>
      <c r="C3" s="14">
        <v>1</v>
      </c>
      <c r="D3" s="14">
        <v>0</v>
      </c>
      <c r="E3" s="14">
        <v>1</v>
      </c>
      <c r="F3" s="14">
        <v>11</v>
      </c>
      <c r="G3" s="14">
        <v>9</v>
      </c>
      <c r="H3" s="15">
        <f t="shared" ref="H3:H11" si="0">(SUM(B3:G3)/300)*100</f>
        <v>8</v>
      </c>
      <c r="I3" s="43">
        <v>2</v>
      </c>
      <c r="J3">
        <f t="shared" ref="J3:J11" si="1">RANK(B3,$B$2:$B$11,0)</f>
        <v>3</v>
      </c>
      <c r="K3">
        <f t="shared" ref="K3:K11" si="2">RANK(C3,$C$2:$C$11,0)</f>
        <v>4</v>
      </c>
      <c r="L3">
        <f t="shared" ref="L3:L11" si="3">RANK(D3,$D$2:$D$11,0)</f>
        <v>6</v>
      </c>
      <c r="M3">
        <f t="shared" ref="M3:M11" si="4">RANK(E3,$E$2:$E$11,0)</f>
        <v>4</v>
      </c>
      <c r="N3">
        <f t="shared" ref="N3:N11" si="5">RANK(F3,$F$2:$F$11,0)</f>
        <v>1</v>
      </c>
      <c r="O3">
        <f t="shared" ref="O3:O11" si="6">RANK(G3,$G$2:$G$11,0)</f>
        <v>1</v>
      </c>
      <c r="Q3">
        <f t="shared" ref="Q3:Q11" si="7">(J3-K3)^2</f>
        <v>1</v>
      </c>
      <c r="R3">
        <f t="shared" ref="R3:R11" si="8">(J3-L3)^2</f>
        <v>9</v>
      </c>
      <c r="S3">
        <f t="shared" ref="S3:S11" si="9">(J3-M3)^2</f>
        <v>1</v>
      </c>
      <c r="T3">
        <f t="shared" ref="T3:T11" si="10">(J3-N3)^2</f>
        <v>4</v>
      </c>
      <c r="U3">
        <f t="shared" ref="U3:U11" si="11">(J3-O3)^2</f>
        <v>4</v>
      </c>
      <c r="V3">
        <f t="shared" ref="V3:V11" si="12">(K3-L3)^2</f>
        <v>4</v>
      </c>
      <c r="W3">
        <f t="shared" ref="W3:W11" si="13">(K3-M3)^2</f>
        <v>0</v>
      </c>
      <c r="X3">
        <f t="shared" ref="X3:X11" si="14">(K3-N3)^2</f>
        <v>9</v>
      </c>
      <c r="Y3">
        <f t="shared" ref="Y3:Y11" si="15">(K3-O3)^2</f>
        <v>9</v>
      </c>
      <c r="Z3">
        <f t="shared" ref="Z3:Z11" si="16">(L3-M3)^2</f>
        <v>4</v>
      </c>
      <c r="AA3">
        <f t="shared" ref="AA3:AA11" si="17">(L3-N3)^2</f>
        <v>25</v>
      </c>
      <c r="AB3">
        <f t="shared" ref="AB3:AB11" si="18">(L3-O3)^2</f>
        <v>25</v>
      </c>
      <c r="AC3">
        <f t="shared" ref="AC3:AC11" si="19">(M3-N3)^2</f>
        <v>9</v>
      </c>
      <c r="AD3">
        <f t="shared" ref="AD3:AD11" si="20">(M3-O3)^2</f>
        <v>9</v>
      </c>
      <c r="AE3">
        <f t="shared" ref="AE3:AE11" si="21">(N3-O3)^2</f>
        <v>0</v>
      </c>
    </row>
    <row r="4" spans="1:31" x14ac:dyDescent="0.25">
      <c r="A4" s="14" t="s">
        <v>306</v>
      </c>
      <c r="B4" s="14">
        <v>2</v>
      </c>
      <c r="C4" s="14">
        <v>2</v>
      </c>
      <c r="D4" s="14">
        <v>1</v>
      </c>
      <c r="E4" s="14">
        <v>4</v>
      </c>
      <c r="F4" s="14">
        <v>6</v>
      </c>
      <c r="G4" s="14">
        <v>6</v>
      </c>
      <c r="H4" s="15">
        <f t="shared" si="0"/>
        <v>7.0000000000000009</v>
      </c>
      <c r="I4" s="43">
        <v>3</v>
      </c>
      <c r="J4">
        <f t="shared" si="1"/>
        <v>3</v>
      </c>
      <c r="K4">
        <f t="shared" si="2"/>
        <v>2</v>
      </c>
      <c r="L4">
        <f t="shared" si="3"/>
        <v>1</v>
      </c>
      <c r="M4">
        <f t="shared" si="4"/>
        <v>2</v>
      </c>
      <c r="N4">
        <f t="shared" si="5"/>
        <v>3</v>
      </c>
      <c r="O4">
        <f t="shared" si="6"/>
        <v>3</v>
      </c>
      <c r="Q4">
        <f t="shared" si="7"/>
        <v>1</v>
      </c>
      <c r="R4">
        <f t="shared" si="8"/>
        <v>4</v>
      </c>
      <c r="S4">
        <f t="shared" si="9"/>
        <v>1</v>
      </c>
      <c r="T4">
        <f t="shared" si="10"/>
        <v>0</v>
      </c>
      <c r="U4">
        <f t="shared" si="11"/>
        <v>0</v>
      </c>
      <c r="V4">
        <f t="shared" si="12"/>
        <v>1</v>
      </c>
      <c r="W4">
        <f t="shared" si="13"/>
        <v>0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4</v>
      </c>
      <c r="AB4">
        <f t="shared" si="18"/>
        <v>4</v>
      </c>
      <c r="AC4">
        <f t="shared" si="19"/>
        <v>1</v>
      </c>
      <c r="AD4">
        <f t="shared" si="20"/>
        <v>1</v>
      </c>
      <c r="AE4">
        <f t="shared" si="21"/>
        <v>0</v>
      </c>
    </row>
    <row r="5" spans="1:31" x14ac:dyDescent="0.25">
      <c r="A5" s="14" t="s">
        <v>314</v>
      </c>
      <c r="B5" s="14">
        <v>2</v>
      </c>
      <c r="C5" s="14">
        <v>1</v>
      </c>
      <c r="D5" s="14">
        <v>0</v>
      </c>
      <c r="E5" s="14">
        <v>2</v>
      </c>
      <c r="F5" s="14">
        <v>4</v>
      </c>
      <c r="G5" s="14">
        <v>5</v>
      </c>
      <c r="H5" s="15">
        <f t="shared" si="0"/>
        <v>4.666666666666667</v>
      </c>
      <c r="I5" s="43">
        <v>4</v>
      </c>
      <c r="J5">
        <f t="shared" si="1"/>
        <v>3</v>
      </c>
      <c r="K5">
        <f t="shared" si="2"/>
        <v>4</v>
      </c>
      <c r="L5">
        <f t="shared" si="3"/>
        <v>6</v>
      </c>
      <c r="M5">
        <f t="shared" si="4"/>
        <v>3</v>
      </c>
      <c r="N5">
        <f t="shared" si="5"/>
        <v>4</v>
      </c>
      <c r="O5">
        <f t="shared" si="6"/>
        <v>4</v>
      </c>
      <c r="Q5">
        <f t="shared" si="7"/>
        <v>1</v>
      </c>
      <c r="R5">
        <f t="shared" si="8"/>
        <v>9</v>
      </c>
      <c r="S5">
        <f t="shared" si="9"/>
        <v>0</v>
      </c>
      <c r="T5">
        <f t="shared" si="10"/>
        <v>1</v>
      </c>
      <c r="U5">
        <f t="shared" si="11"/>
        <v>1</v>
      </c>
      <c r="V5">
        <f t="shared" si="12"/>
        <v>4</v>
      </c>
      <c r="W5">
        <f t="shared" si="13"/>
        <v>1</v>
      </c>
      <c r="X5">
        <f t="shared" si="14"/>
        <v>0</v>
      </c>
      <c r="Y5">
        <f t="shared" si="15"/>
        <v>0</v>
      </c>
      <c r="Z5">
        <f t="shared" si="16"/>
        <v>9</v>
      </c>
      <c r="AA5">
        <f t="shared" si="17"/>
        <v>4</v>
      </c>
      <c r="AB5">
        <f t="shared" si="18"/>
        <v>4</v>
      </c>
      <c r="AC5">
        <f t="shared" si="19"/>
        <v>1</v>
      </c>
      <c r="AD5">
        <f t="shared" si="20"/>
        <v>1</v>
      </c>
      <c r="AE5">
        <f t="shared" si="21"/>
        <v>0</v>
      </c>
    </row>
    <row r="6" spans="1:31" x14ac:dyDescent="0.25">
      <c r="A6" s="14" t="s">
        <v>313</v>
      </c>
      <c r="B6" s="14">
        <v>3</v>
      </c>
      <c r="C6" s="14">
        <v>4</v>
      </c>
      <c r="D6" s="14">
        <v>1</v>
      </c>
      <c r="E6" s="14">
        <v>1</v>
      </c>
      <c r="F6" s="14">
        <v>1</v>
      </c>
      <c r="G6" s="14">
        <v>2</v>
      </c>
      <c r="H6" s="15">
        <f t="shared" si="0"/>
        <v>4</v>
      </c>
      <c r="I6" s="43">
        <v>5</v>
      </c>
      <c r="J6">
        <f t="shared" si="1"/>
        <v>1</v>
      </c>
      <c r="K6">
        <f t="shared" si="2"/>
        <v>1</v>
      </c>
      <c r="L6">
        <f t="shared" si="3"/>
        <v>1</v>
      </c>
      <c r="M6">
        <f t="shared" si="4"/>
        <v>4</v>
      </c>
      <c r="N6">
        <f t="shared" si="5"/>
        <v>5</v>
      </c>
      <c r="O6">
        <f t="shared" si="6"/>
        <v>6</v>
      </c>
      <c r="Q6">
        <f t="shared" si="7"/>
        <v>0</v>
      </c>
      <c r="R6">
        <f t="shared" si="8"/>
        <v>0</v>
      </c>
      <c r="S6">
        <f t="shared" si="9"/>
        <v>9</v>
      </c>
      <c r="T6">
        <f t="shared" si="10"/>
        <v>16</v>
      </c>
      <c r="U6">
        <f t="shared" si="11"/>
        <v>25</v>
      </c>
      <c r="V6">
        <f t="shared" si="12"/>
        <v>0</v>
      </c>
      <c r="W6">
        <f t="shared" si="13"/>
        <v>9</v>
      </c>
      <c r="X6">
        <f t="shared" si="14"/>
        <v>16</v>
      </c>
      <c r="Y6">
        <f t="shared" si="15"/>
        <v>25</v>
      </c>
      <c r="Z6">
        <f t="shared" si="16"/>
        <v>9</v>
      </c>
      <c r="AA6">
        <f t="shared" si="17"/>
        <v>16</v>
      </c>
      <c r="AB6">
        <f t="shared" si="18"/>
        <v>25</v>
      </c>
      <c r="AC6">
        <f t="shared" si="19"/>
        <v>1</v>
      </c>
      <c r="AD6">
        <f t="shared" si="20"/>
        <v>4</v>
      </c>
      <c r="AE6">
        <f t="shared" si="21"/>
        <v>1</v>
      </c>
    </row>
    <row r="7" spans="1:31" x14ac:dyDescent="0.25">
      <c r="A7" s="14" t="s">
        <v>300</v>
      </c>
      <c r="B7" s="14">
        <v>3</v>
      </c>
      <c r="C7" s="14">
        <v>1</v>
      </c>
      <c r="D7" s="14">
        <v>0</v>
      </c>
      <c r="E7" s="14">
        <v>1</v>
      </c>
      <c r="F7" s="14">
        <v>1</v>
      </c>
      <c r="G7" s="14">
        <v>1</v>
      </c>
      <c r="H7" s="15">
        <f t="shared" si="0"/>
        <v>2.3333333333333335</v>
      </c>
      <c r="I7" s="43">
        <v>6</v>
      </c>
      <c r="J7">
        <f t="shared" si="1"/>
        <v>1</v>
      </c>
      <c r="K7">
        <f t="shared" si="2"/>
        <v>4</v>
      </c>
      <c r="L7">
        <f t="shared" si="3"/>
        <v>6</v>
      </c>
      <c r="M7">
        <f t="shared" si="4"/>
        <v>4</v>
      </c>
      <c r="N7">
        <f t="shared" si="5"/>
        <v>5</v>
      </c>
      <c r="O7">
        <f t="shared" si="6"/>
        <v>7</v>
      </c>
      <c r="Q7">
        <f t="shared" si="7"/>
        <v>9</v>
      </c>
      <c r="R7">
        <f t="shared" si="8"/>
        <v>25</v>
      </c>
      <c r="S7">
        <f t="shared" si="9"/>
        <v>9</v>
      </c>
      <c r="T7">
        <f t="shared" si="10"/>
        <v>16</v>
      </c>
      <c r="U7">
        <f t="shared" si="11"/>
        <v>36</v>
      </c>
      <c r="V7">
        <f t="shared" si="12"/>
        <v>4</v>
      </c>
      <c r="W7">
        <f t="shared" si="13"/>
        <v>0</v>
      </c>
      <c r="X7">
        <f t="shared" si="14"/>
        <v>1</v>
      </c>
      <c r="Y7">
        <f t="shared" si="15"/>
        <v>9</v>
      </c>
      <c r="Z7">
        <f t="shared" si="16"/>
        <v>4</v>
      </c>
      <c r="AA7">
        <f t="shared" si="17"/>
        <v>1</v>
      </c>
      <c r="AB7">
        <f t="shared" si="18"/>
        <v>1</v>
      </c>
      <c r="AC7">
        <f t="shared" si="19"/>
        <v>1</v>
      </c>
      <c r="AD7">
        <f t="shared" si="20"/>
        <v>9</v>
      </c>
      <c r="AE7">
        <f t="shared" si="21"/>
        <v>4</v>
      </c>
    </row>
    <row r="8" spans="1:31" x14ac:dyDescent="0.25">
      <c r="A8" s="14" t="s">
        <v>301</v>
      </c>
      <c r="B8" s="14">
        <v>1</v>
      </c>
      <c r="C8" s="14">
        <v>1</v>
      </c>
      <c r="D8" s="14">
        <v>1</v>
      </c>
      <c r="E8" s="14">
        <v>0</v>
      </c>
      <c r="F8" s="14">
        <v>1</v>
      </c>
      <c r="G8" s="14">
        <v>3</v>
      </c>
      <c r="H8" s="15">
        <f t="shared" si="0"/>
        <v>2.3333333333333335</v>
      </c>
      <c r="I8" s="43">
        <v>7</v>
      </c>
      <c r="J8">
        <f t="shared" si="1"/>
        <v>7</v>
      </c>
      <c r="K8">
        <f t="shared" si="2"/>
        <v>4</v>
      </c>
      <c r="L8">
        <f t="shared" si="3"/>
        <v>1</v>
      </c>
      <c r="M8">
        <f t="shared" si="4"/>
        <v>8</v>
      </c>
      <c r="N8">
        <f t="shared" si="5"/>
        <v>5</v>
      </c>
      <c r="O8">
        <f t="shared" si="6"/>
        <v>5</v>
      </c>
      <c r="Q8">
        <f t="shared" si="7"/>
        <v>9</v>
      </c>
      <c r="R8">
        <f t="shared" si="8"/>
        <v>36</v>
      </c>
      <c r="S8">
        <f t="shared" si="9"/>
        <v>1</v>
      </c>
      <c r="T8">
        <f t="shared" si="10"/>
        <v>4</v>
      </c>
      <c r="U8">
        <f t="shared" si="11"/>
        <v>4</v>
      </c>
      <c r="V8">
        <f t="shared" si="12"/>
        <v>9</v>
      </c>
      <c r="W8">
        <f t="shared" si="13"/>
        <v>16</v>
      </c>
      <c r="X8">
        <f t="shared" si="14"/>
        <v>1</v>
      </c>
      <c r="Y8">
        <f t="shared" si="15"/>
        <v>1</v>
      </c>
      <c r="Z8">
        <f t="shared" si="16"/>
        <v>49</v>
      </c>
      <c r="AA8">
        <f t="shared" si="17"/>
        <v>16</v>
      </c>
      <c r="AB8">
        <f t="shared" si="18"/>
        <v>16</v>
      </c>
      <c r="AC8">
        <f t="shared" si="19"/>
        <v>9</v>
      </c>
      <c r="AD8">
        <f t="shared" si="20"/>
        <v>9</v>
      </c>
      <c r="AE8">
        <f t="shared" si="21"/>
        <v>0</v>
      </c>
    </row>
    <row r="9" spans="1:31" x14ac:dyDescent="0.25">
      <c r="A9" s="14" t="s">
        <v>305</v>
      </c>
      <c r="B9" s="14">
        <v>0</v>
      </c>
      <c r="C9" s="14">
        <v>2</v>
      </c>
      <c r="D9" s="14">
        <v>0</v>
      </c>
      <c r="E9" s="14">
        <v>1</v>
      </c>
      <c r="F9" s="14">
        <v>0</v>
      </c>
      <c r="G9" s="14">
        <v>0</v>
      </c>
      <c r="H9" s="15">
        <f t="shared" si="0"/>
        <v>1</v>
      </c>
      <c r="I9" s="43">
        <v>8</v>
      </c>
      <c r="J9">
        <f t="shared" si="1"/>
        <v>9</v>
      </c>
      <c r="K9">
        <f t="shared" si="2"/>
        <v>2</v>
      </c>
      <c r="L9">
        <f t="shared" si="3"/>
        <v>6</v>
      </c>
      <c r="M9">
        <f t="shared" si="4"/>
        <v>4</v>
      </c>
      <c r="N9">
        <f t="shared" si="5"/>
        <v>9</v>
      </c>
      <c r="O9">
        <f t="shared" si="6"/>
        <v>9</v>
      </c>
      <c r="Q9">
        <f t="shared" si="7"/>
        <v>49</v>
      </c>
      <c r="R9">
        <f t="shared" si="8"/>
        <v>9</v>
      </c>
      <c r="S9">
        <f t="shared" si="9"/>
        <v>25</v>
      </c>
      <c r="T9">
        <f t="shared" si="10"/>
        <v>0</v>
      </c>
      <c r="U9">
        <f t="shared" si="11"/>
        <v>0</v>
      </c>
      <c r="V9">
        <f t="shared" si="12"/>
        <v>16</v>
      </c>
      <c r="W9">
        <f t="shared" si="13"/>
        <v>4</v>
      </c>
      <c r="X9">
        <f t="shared" si="14"/>
        <v>49</v>
      </c>
      <c r="Y9">
        <f t="shared" si="15"/>
        <v>49</v>
      </c>
      <c r="Z9">
        <f t="shared" si="16"/>
        <v>4</v>
      </c>
      <c r="AA9">
        <f t="shared" si="17"/>
        <v>9</v>
      </c>
      <c r="AB9">
        <f t="shared" si="18"/>
        <v>9</v>
      </c>
      <c r="AC9">
        <f t="shared" si="19"/>
        <v>25</v>
      </c>
      <c r="AD9">
        <f t="shared" si="20"/>
        <v>25</v>
      </c>
      <c r="AE9">
        <f t="shared" si="21"/>
        <v>0</v>
      </c>
    </row>
    <row r="10" spans="1:31" x14ac:dyDescent="0.25">
      <c r="A10" s="14" t="s">
        <v>302</v>
      </c>
      <c r="B10" s="14">
        <v>1</v>
      </c>
      <c r="C10" s="14">
        <v>0</v>
      </c>
      <c r="D10" s="14">
        <v>0</v>
      </c>
      <c r="E10" s="14">
        <v>0</v>
      </c>
      <c r="F10" s="14">
        <v>1</v>
      </c>
      <c r="G10" s="14">
        <v>0</v>
      </c>
      <c r="H10" s="15">
        <f t="shared" si="0"/>
        <v>0.66666666666666674</v>
      </c>
      <c r="I10" s="43">
        <v>9</v>
      </c>
      <c r="J10">
        <f t="shared" si="1"/>
        <v>7</v>
      </c>
      <c r="K10">
        <f t="shared" si="2"/>
        <v>9</v>
      </c>
      <c r="L10">
        <f t="shared" si="3"/>
        <v>6</v>
      </c>
      <c r="M10">
        <f t="shared" si="4"/>
        <v>8</v>
      </c>
      <c r="N10">
        <f t="shared" si="5"/>
        <v>5</v>
      </c>
      <c r="O10">
        <f t="shared" si="6"/>
        <v>9</v>
      </c>
      <c r="Q10">
        <f t="shared" si="7"/>
        <v>4</v>
      </c>
      <c r="R10">
        <f t="shared" si="8"/>
        <v>1</v>
      </c>
      <c r="S10">
        <f t="shared" si="9"/>
        <v>1</v>
      </c>
      <c r="T10">
        <f t="shared" si="10"/>
        <v>4</v>
      </c>
      <c r="U10">
        <f t="shared" si="11"/>
        <v>4</v>
      </c>
      <c r="V10">
        <f t="shared" si="12"/>
        <v>9</v>
      </c>
      <c r="W10">
        <f t="shared" si="13"/>
        <v>1</v>
      </c>
      <c r="X10">
        <f t="shared" si="14"/>
        <v>16</v>
      </c>
      <c r="Y10">
        <f t="shared" si="15"/>
        <v>0</v>
      </c>
      <c r="Z10">
        <f t="shared" si="16"/>
        <v>4</v>
      </c>
      <c r="AA10">
        <f t="shared" si="17"/>
        <v>1</v>
      </c>
      <c r="AB10">
        <f t="shared" si="18"/>
        <v>9</v>
      </c>
      <c r="AC10">
        <f t="shared" si="19"/>
        <v>9</v>
      </c>
      <c r="AD10">
        <f t="shared" si="20"/>
        <v>1</v>
      </c>
      <c r="AE10">
        <f t="shared" si="21"/>
        <v>16</v>
      </c>
    </row>
    <row r="11" spans="1:31" x14ac:dyDescent="0.25">
      <c r="A11" s="14" t="s">
        <v>303</v>
      </c>
      <c r="B11" s="14">
        <v>0</v>
      </c>
      <c r="C11" s="14">
        <v>0</v>
      </c>
      <c r="D11" s="14">
        <v>1</v>
      </c>
      <c r="E11" s="14">
        <v>0</v>
      </c>
      <c r="F11" s="14">
        <v>0</v>
      </c>
      <c r="G11" s="14">
        <v>1</v>
      </c>
      <c r="H11" s="15">
        <f t="shared" si="0"/>
        <v>0.66666666666666674</v>
      </c>
      <c r="I11" s="43">
        <v>10</v>
      </c>
      <c r="J11">
        <f t="shared" si="1"/>
        <v>9</v>
      </c>
      <c r="K11">
        <f t="shared" si="2"/>
        <v>9</v>
      </c>
      <c r="L11">
        <f t="shared" si="3"/>
        <v>1</v>
      </c>
      <c r="M11">
        <f t="shared" si="4"/>
        <v>8</v>
      </c>
      <c r="N11">
        <f t="shared" si="5"/>
        <v>9</v>
      </c>
      <c r="O11">
        <f t="shared" si="6"/>
        <v>7</v>
      </c>
      <c r="Q11">
        <f t="shared" si="7"/>
        <v>0</v>
      </c>
      <c r="R11">
        <f t="shared" si="8"/>
        <v>64</v>
      </c>
      <c r="S11">
        <f t="shared" si="9"/>
        <v>1</v>
      </c>
      <c r="T11">
        <f t="shared" si="10"/>
        <v>0</v>
      </c>
      <c r="U11">
        <f t="shared" si="11"/>
        <v>4</v>
      </c>
      <c r="V11">
        <f t="shared" si="12"/>
        <v>64</v>
      </c>
      <c r="W11">
        <f t="shared" si="13"/>
        <v>1</v>
      </c>
      <c r="X11">
        <f t="shared" si="14"/>
        <v>0</v>
      </c>
      <c r="Y11">
        <f t="shared" si="15"/>
        <v>4</v>
      </c>
      <c r="Z11">
        <f t="shared" si="16"/>
        <v>49</v>
      </c>
      <c r="AA11">
        <f t="shared" si="17"/>
        <v>64</v>
      </c>
      <c r="AB11">
        <f t="shared" si="18"/>
        <v>36</v>
      </c>
      <c r="AC11">
        <f t="shared" si="19"/>
        <v>1</v>
      </c>
      <c r="AD11">
        <f t="shared" si="20"/>
        <v>1</v>
      </c>
      <c r="AE11">
        <f t="shared" si="21"/>
        <v>4</v>
      </c>
    </row>
    <row r="12" spans="1:31" x14ac:dyDescent="0.25">
      <c r="A12" s="45"/>
      <c r="B12" s="45"/>
      <c r="C12" s="45"/>
      <c r="D12" s="45"/>
      <c r="E12" s="45"/>
      <c r="F12" s="45"/>
      <c r="G12" s="45"/>
      <c r="H12" s="46"/>
    </row>
    <row r="13" spans="1:31" ht="14.4" x14ac:dyDescent="0.3">
      <c r="A13" s="14" t="s">
        <v>307</v>
      </c>
      <c r="B13" s="14">
        <v>1</v>
      </c>
      <c r="C13" s="14"/>
      <c r="D13" s="14"/>
      <c r="E13" s="14"/>
      <c r="F13" s="14"/>
      <c r="G13" s="14"/>
      <c r="H13" s="15">
        <f t="shared" ref="H13:H25" si="22">SUM(B13:G13)/300</f>
        <v>3.3333333333333335E-3</v>
      </c>
      <c r="P13" t="s">
        <v>582</v>
      </c>
      <c r="Q13">
        <f>6*SUM(Q2:Q11)</f>
        <v>450</v>
      </c>
      <c r="R13">
        <f t="shared" ref="R13:AE13" si="23">6*SUM(R2:R11)</f>
        <v>966</v>
      </c>
      <c r="S13">
        <f t="shared" si="23"/>
        <v>312</v>
      </c>
      <c r="T13">
        <f t="shared" si="23"/>
        <v>294</v>
      </c>
      <c r="U13">
        <f t="shared" si="23"/>
        <v>474</v>
      </c>
      <c r="V13">
        <f t="shared" si="23"/>
        <v>720</v>
      </c>
      <c r="W13">
        <f t="shared" si="23"/>
        <v>246</v>
      </c>
      <c r="X13">
        <f t="shared" si="23"/>
        <v>612</v>
      </c>
      <c r="Y13">
        <f t="shared" si="23"/>
        <v>612</v>
      </c>
      <c r="Z13">
        <f t="shared" si="23"/>
        <v>798</v>
      </c>
      <c r="AA13">
        <f t="shared" si="23"/>
        <v>840</v>
      </c>
      <c r="AB13">
        <f t="shared" si="23"/>
        <v>780</v>
      </c>
      <c r="AC13">
        <f t="shared" si="23"/>
        <v>342</v>
      </c>
      <c r="AD13">
        <f t="shared" si="23"/>
        <v>366</v>
      </c>
      <c r="AE13">
        <f t="shared" si="23"/>
        <v>156</v>
      </c>
    </row>
    <row r="14" spans="1:31" x14ac:dyDescent="0.25">
      <c r="A14" s="14" t="s">
        <v>308</v>
      </c>
      <c r="B14" s="14"/>
      <c r="C14" s="14"/>
      <c r="D14" s="14"/>
      <c r="E14" s="14"/>
      <c r="F14" s="14"/>
      <c r="G14" s="14">
        <v>1</v>
      </c>
      <c r="H14" s="15">
        <f t="shared" si="22"/>
        <v>3.3333333333333335E-3</v>
      </c>
      <c r="P14" t="s">
        <v>559</v>
      </c>
      <c r="Q14">
        <f>10*((10^2) - 1)</f>
        <v>990</v>
      </c>
      <c r="R14">
        <f t="shared" ref="R14:AE14" si="24">10*((10^2) - 1)</f>
        <v>990</v>
      </c>
      <c r="S14">
        <f t="shared" si="24"/>
        <v>990</v>
      </c>
      <c r="T14">
        <f t="shared" si="24"/>
        <v>990</v>
      </c>
      <c r="U14">
        <f t="shared" si="24"/>
        <v>990</v>
      </c>
      <c r="V14">
        <f t="shared" si="24"/>
        <v>990</v>
      </c>
      <c r="W14">
        <f t="shared" si="24"/>
        <v>990</v>
      </c>
      <c r="X14">
        <f t="shared" si="24"/>
        <v>990</v>
      </c>
      <c r="Y14">
        <f t="shared" si="24"/>
        <v>990</v>
      </c>
      <c r="Z14">
        <f t="shared" si="24"/>
        <v>990</v>
      </c>
      <c r="AA14">
        <f t="shared" si="24"/>
        <v>990</v>
      </c>
      <c r="AB14">
        <f t="shared" si="24"/>
        <v>990</v>
      </c>
      <c r="AC14">
        <f t="shared" si="24"/>
        <v>990</v>
      </c>
      <c r="AD14">
        <f t="shared" si="24"/>
        <v>990</v>
      </c>
      <c r="AE14">
        <f t="shared" si="24"/>
        <v>990</v>
      </c>
    </row>
    <row r="15" spans="1:31" x14ac:dyDescent="0.25">
      <c r="A15" s="14" t="s">
        <v>309</v>
      </c>
      <c r="B15" s="14"/>
      <c r="C15" s="14"/>
      <c r="D15" s="14"/>
      <c r="E15" s="14"/>
      <c r="F15" s="14"/>
      <c r="G15" s="14">
        <v>1</v>
      </c>
      <c r="H15" s="15">
        <f t="shared" si="22"/>
        <v>3.3333333333333335E-3</v>
      </c>
      <c r="P15" t="s">
        <v>558</v>
      </c>
      <c r="Q15" s="17">
        <f t="shared" ref="Q15:AE15" si="25">(1-(Q13/Q14))</f>
        <v>0.54545454545454541</v>
      </c>
      <c r="R15" s="17">
        <f t="shared" si="25"/>
        <v>2.4242424242424288E-2</v>
      </c>
      <c r="S15" s="17">
        <f t="shared" si="25"/>
        <v>0.68484848484848482</v>
      </c>
      <c r="T15" s="17">
        <f t="shared" si="25"/>
        <v>0.70303030303030301</v>
      </c>
      <c r="U15" s="17">
        <f t="shared" si="25"/>
        <v>0.52121212121212124</v>
      </c>
      <c r="V15" s="17">
        <f t="shared" si="25"/>
        <v>0.27272727272727271</v>
      </c>
      <c r="W15" s="17">
        <f t="shared" si="25"/>
        <v>0.75151515151515147</v>
      </c>
      <c r="X15" s="17">
        <f t="shared" si="25"/>
        <v>0.38181818181818183</v>
      </c>
      <c r="Y15" s="17">
        <f t="shared" si="25"/>
        <v>0.38181818181818183</v>
      </c>
      <c r="Z15" s="17">
        <f t="shared" si="25"/>
        <v>0.19393939393939397</v>
      </c>
      <c r="AA15" s="17">
        <f t="shared" si="25"/>
        <v>0.15151515151515149</v>
      </c>
      <c r="AB15" s="17">
        <f t="shared" si="25"/>
        <v>0.21212121212121215</v>
      </c>
      <c r="AC15" s="17">
        <f t="shared" si="25"/>
        <v>0.65454545454545454</v>
      </c>
      <c r="AD15" s="17">
        <f t="shared" si="25"/>
        <v>0.63030303030303036</v>
      </c>
      <c r="AE15" s="17">
        <f t="shared" si="25"/>
        <v>0.84242424242424241</v>
      </c>
    </row>
    <row r="16" spans="1:31" x14ac:dyDescent="0.25">
      <c r="A16" s="14" t="s">
        <v>310</v>
      </c>
      <c r="B16" s="14"/>
      <c r="C16" s="14">
        <v>1</v>
      </c>
      <c r="D16" s="14"/>
      <c r="E16" s="14"/>
      <c r="F16" s="14"/>
      <c r="G16" s="14"/>
      <c r="H16" s="15">
        <f t="shared" si="22"/>
        <v>3.3333333333333335E-3</v>
      </c>
    </row>
    <row r="17" spans="1:8" x14ac:dyDescent="0.25">
      <c r="A17" s="14" t="s">
        <v>311</v>
      </c>
      <c r="B17" s="14">
        <v>1</v>
      </c>
      <c r="C17" s="14"/>
      <c r="D17" s="14"/>
      <c r="E17" s="14"/>
      <c r="F17" s="14"/>
      <c r="G17" s="14"/>
      <c r="H17" s="15">
        <f t="shared" si="22"/>
        <v>3.3333333333333335E-3</v>
      </c>
    </row>
    <row r="18" spans="1:8" x14ac:dyDescent="0.25">
      <c r="A18" s="14" t="s">
        <v>312</v>
      </c>
      <c r="B18" s="14"/>
      <c r="C18" s="14"/>
      <c r="D18" s="14"/>
      <c r="E18" s="14"/>
      <c r="F18" s="14"/>
      <c r="G18" s="14">
        <v>1</v>
      </c>
      <c r="H18" s="15">
        <f t="shared" si="22"/>
        <v>3.3333333333333335E-3</v>
      </c>
    </row>
    <row r="19" spans="1:8" x14ac:dyDescent="0.25">
      <c r="A19" s="14" t="s">
        <v>315</v>
      </c>
      <c r="B19" s="14">
        <v>1</v>
      </c>
      <c r="C19" s="14"/>
      <c r="D19" s="14"/>
      <c r="E19" s="14"/>
      <c r="F19" s="14"/>
      <c r="G19" s="14"/>
      <c r="H19" s="15">
        <f t="shared" si="22"/>
        <v>3.3333333333333335E-3</v>
      </c>
    </row>
    <row r="20" spans="1:8" x14ac:dyDescent="0.25">
      <c r="A20" s="14" t="s">
        <v>316</v>
      </c>
      <c r="B20" s="14">
        <v>1</v>
      </c>
      <c r="C20" s="14"/>
      <c r="D20" s="14"/>
      <c r="E20" s="14"/>
      <c r="F20" s="14"/>
      <c r="G20" s="14"/>
      <c r="H20" s="15">
        <f t="shared" si="22"/>
        <v>3.3333333333333335E-3</v>
      </c>
    </row>
    <row r="21" spans="1:8" x14ac:dyDescent="0.25">
      <c r="A21" s="14" t="s">
        <v>317</v>
      </c>
      <c r="B21" s="14">
        <v>1</v>
      </c>
      <c r="C21" s="14"/>
      <c r="D21" s="14"/>
      <c r="E21" s="14"/>
      <c r="F21" s="14"/>
      <c r="G21" s="14"/>
      <c r="H21" s="15">
        <f t="shared" si="22"/>
        <v>3.3333333333333335E-3</v>
      </c>
    </row>
    <row r="22" spans="1:8" x14ac:dyDescent="0.25">
      <c r="A22" s="14" t="s">
        <v>318</v>
      </c>
      <c r="B22" s="14"/>
      <c r="C22" s="14">
        <v>1</v>
      </c>
      <c r="D22" s="14"/>
      <c r="E22" s="14"/>
      <c r="F22" s="14"/>
      <c r="G22" s="14"/>
      <c r="H22" s="15">
        <f t="shared" si="22"/>
        <v>3.3333333333333335E-3</v>
      </c>
    </row>
    <row r="23" spans="1:8" x14ac:dyDescent="0.25">
      <c r="A23" s="14" t="s">
        <v>319</v>
      </c>
      <c r="B23" s="14"/>
      <c r="C23" s="14">
        <v>1</v>
      </c>
      <c r="D23" s="14"/>
      <c r="E23" s="14"/>
      <c r="F23" s="14"/>
      <c r="G23" s="14"/>
      <c r="H23" s="15">
        <f t="shared" si="22"/>
        <v>3.3333333333333335E-3</v>
      </c>
    </row>
    <row r="24" spans="1:8" x14ac:dyDescent="0.25">
      <c r="A24" s="14" t="s">
        <v>320</v>
      </c>
      <c r="B24" s="14"/>
      <c r="C24" s="14">
        <v>1</v>
      </c>
      <c r="D24" s="14"/>
      <c r="E24" s="14"/>
      <c r="F24" s="14"/>
      <c r="G24" s="14"/>
      <c r="H24" s="15">
        <f t="shared" si="22"/>
        <v>3.3333333333333335E-3</v>
      </c>
    </row>
    <row r="25" spans="1:8" x14ac:dyDescent="0.25">
      <c r="A25" s="14" t="s">
        <v>321</v>
      </c>
      <c r="B25" s="14">
        <v>1</v>
      </c>
      <c r="C25" s="14"/>
      <c r="D25" s="14"/>
      <c r="E25" s="14"/>
      <c r="F25" s="14"/>
      <c r="G25" s="14"/>
      <c r="H25" s="15">
        <f t="shared" si="22"/>
        <v>3.3333333333333335E-3</v>
      </c>
    </row>
  </sheetData>
  <sortState xmlns:xlrd2="http://schemas.microsoft.com/office/spreadsheetml/2017/richdata2" ref="A2:H25">
    <sortCondition descending="1" ref="H2:H25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4BFE-E98B-4AD4-8BFC-3587EF4DDF9A}">
  <dimension ref="A1:AE9"/>
  <sheetViews>
    <sheetView topLeftCell="N1" workbookViewId="0">
      <selection activeCell="Q8" sqref="Q8:AE8"/>
    </sheetView>
  </sheetViews>
  <sheetFormatPr defaultRowHeight="13.8" x14ac:dyDescent="0.25"/>
  <cols>
    <col min="1" max="1" width="19.69921875" customWidth="1"/>
    <col min="2" max="2" width="6.5" customWidth="1"/>
  </cols>
  <sheetData>
    <row r="1" spans="1:31" x14ac:dyDescent="0.25">
      <c r="A1" s="14" t="s">
        <v>322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329</v>
      </c>
      <c r="B2" s="14">
        <v>5</v>
      </c>
      <c r="C2" s="14">
        <v>1</v>
      </c>
      <c r="D2" s="14">
        <v>0</v>
      </c>
      <c r="E2" s="14">
        <v>4</v>
      </c>
      <c r="F2" s="14">
        <v>11</v>
      </c>
      <c r="G2" s="14">
        <v>7</v>
      </c>
      <c r="H2" s="15">
        <f>(SUM(B2:G2)/300)*100</f>
        <v>9.3333333333333339</v>
      </c>
      <c r="J2">
        <f>RANK(B2,$B$2:$B$4,0)</f>
        <v>1</v>
      </c>
      <c r="K2">
        <f>RANK(C2,$C$2:$C$4,0)</f>
        <v>3</v>
      </c>
      <c r="L2">
        <f>RANK(D2,$D$2:$D$4,0)</f>
        <v>3</v>
      </c>
      <c r="M2">
        <f>RANK(E2,$E$2:$E$4,0)</f>
        <v>2</v>
      </c>
      <c r="N2">
        <f>RANK(F2,$F$2:$F$4,0)</f>
        <v>1</v>
      </c>
      <c r="O2">
        <f>RANK(G2,$G$2:$G$4,0)</f>
        <v>1</v>
      </c>
      <c r="Q2">
        <f>(J2-K2)^2</f>
        <v>4</v>
      </c>
      <c r="R2">
        <f>(J2-L2)^2</f>
        <v>4</v>
      </c>
      <c r="S2">
        <f>(J2-M2)^2</f>
        <v>1</v>
      </c>
      <c r="T2">
        <f>(J2-N2)^2</f>
        <v>0</v>
      </c>
      <c r="U2">
        <f>(J2-O2)^2</f>
        <v>0</v>
      </c>
      <c r="V2">
        <f>(K2-L2)^2</f>
        <v>0</v>
      </c>
      <c r="W2">
        <f>(K2-M2)^2</f>
        <v>1</v>
      </c>
      <c r="X2">
        <f>(K2-N2)^2</f>
        <v>4</v>
      </c>
      <c r="Y2">
        <f>(K2-O2)^2</f>
        <v>4</v>
      </c>
      <c r="Z2">
        <f>(L2-M2)^2</f>
        <v>1</v>
      </c>
      <c r="AA2">
        <f>(L2-N2)^2</f>
        <v>4</v>
      </c>
      <c r="AB2">
        <f>(L2-O2)^2</f>
        <v>4</v>
      </c>
      <c r="AC2">
        <f>(M2-N2)^2</f>
        <v>1</v>
      </c>
      <c r="AD2">
        <f>(M2-O2)^2</f>
        <v>1</v>
      </c>
      <c r="AE2">
        <f>(N2-O2)^2</f>
        <v>0</v>
      </c>
    </row>
    <row r="3" spans="1:31" x14ac:dyDescent="0.25">
      <c r="A3" s="14" t="s">
        <v>325</v>
      </c>
      <c r="B3" s="14">
        <v>5</v>
      </c>
      <c r="C3" s="14">
        <v>3</v>
      </c>
      <c r="D3" s="14">
        <v>6</v>
      </c>
      <c r="E3" s="14">
        <v>7</v>
      </c>
      <c r="F3" s="14">
        <v>5</v>
      </c>
      <c r="G3" s="14">
        <v>1</v>
      </c>
      <c r="H3" s="15">
        <f t="shared" ref="H3:H4" si="0">(SUM(B3:G3)/300)*100</f>
        <v>9</v>
      </c>
      <c r="J3">
        <f t="shared" ref="J3:J4" si="1">RANK(B3,$B$2:$B$4,0)</f>
        <v>1</v>
      </c>
      <c r="K3">
        <f t="shared" ref="K3:K4" si="2">RANK(C3,$C$2:$C$4,0)</f>
        <v>1</v>
      </c>
      <c r="L3">
        <f t="shared" ref="L3:L4" si="3">RANK(D3,$D$2:$D$4,0)</f>
        <v>1</v>
      </c>
      <c r="M3">
        <f t="shared" ref="M3:M4" si="4">RANK(E3,$E$2:$E$4,0)</f>
        <v>1</v>
      </c>
      <c r="N3">
        <f t="shared" ref="N3:N4" si="5">RANK(F3,$F$2:$F$4,0)</f>
        <v>2</v>
      </c>
      <c r="O3">
        <f t="shared" ref="O3:O4" si="6">RANK(G3,$G$2:$G$4,0)</f>
        <v>2</v>
      </c>
      <c r="Q3">
        <f t="shared" ref="Q3:Q4" si="7">(J3-K3)^2</f>
        <v>0</v>
      </c>
      <c r="R3">
        <f t="shared" ref="R3:R4" si="8">(J3-L3)^2</f>
        <v>0</v>
      </c>
      <c r="S3">
        <f t="shared" ref="S3:S4" si="9">(J3-M3)^2</f>
        <v>0</v>
      </c>
      <c r="T3">
        <f t="shared" ref="T3:T4" si="10">(J3-N3)^2</f>
        <v>1</v>
      </c>
      <c r="U3">
        <f t="shared" ref="U3:U4" si="11">(J3-O3)^2</f>
        <v>1</v>
      </c>
      <c r="V3">
        <f t="shared" ref="V3:V4" si="12">(K3-L3)^2</f>
        <v>0</v>
      </c>
      <c r="W3">
        <f t="shared" ref="W3:W4" si="13">(K3-M3)^2</f>
        <v>0</v>
      </c>
      <c r="X3">
        <f t="shared" ref="X3:X4" si="14">(K3-N3)^2</f>
        <v>1</v>
      </c>
      <c r="Y3">
        <f t="shared" ref="Y3:Y4" si="15">(K3-O3)^2</f>
        <v>1</v>
      </c>
      <c r="Z3">
        <f t="shared" ref="Z3:Z4" si="16">(L3-M3)^2</f>
        <v>0</v>
      </c>
      <c r="AA3">
        <f t="shared" ref="AA3:AA4" si="17">(L3-N3)^2</f>
        <v>1</v>
      </c>
      <c r="AB3">
        <f t="shared" ref="AB3:AB4" si="18">(L3-O3)^2</f>
        <v>1</v>
      </c>
      <c r="AC3">
        <f t="shared" ref="AC3:AC4" si="19">(M3-N3)^2</f>
        <v>1</v>
      </c>
      <c r="AD3">
        <f t="shared" ref="AD3:AD4" si="20">(M3-O3)^2</f>
        <v>1</v>
      </c>
      <c r="AE3">
        <f t="shared" ref="AE3:AE4" si="21">(N3-O3)^2</f>
        <v>0</v>
      </c>
    </row>
    <row r="4" spans="1:31" x14ac:dyDescent="0.25">
      <c r="A4" s="14" t="s">
        <v>323</v>
      </c>
      <c r="B4" s="14">
        <v>3</v>
      </c>
      <c r="C4" s="14">
        <v>2</v>
      </c>
      <c r="D4" s="14">
        <v>1</v>
      </c>
      <c r="E4" s="14">
        <v>0</v>
      </c>
      <c r="F4" s="14">
        <v>0</v>
      </c>
      <c r="G4" s="14">
        <v>0</v>
      </c>
      <c r="H4" s="15">
        <f t="shared" si="0"/>
        <v>2</v>
      </c>
      <c r="J4">
        <f t="shared" si="1"/>
        <v>3</v>
      </c>
      <c r="K4">
        <f t="shared" si="2"/>
        <v>2</v>
      </c>
      <c r="L4">
        <f t="shared" si="3"/>
        <v>2</v>
      </c>
      <c r="M4">
        <f t="shared" si="4"/>
        <v>3</v>
      </c>
      <c r="N4">
        <f t="shared" si="5"/>
        <v>3</v>
      </c>
      <c r="O4">
        <f t="shared" si="6"/>
        <v>3</v>
      </c>
      <c r="Q4">
        <f t="shared" si="7"/>
        <v>1</v>
      </c>
      <c r="R4">
        <f t="shared" si="8"/>
        <v>1</v>
      </c>
      <c r="S4">
        <f t="shared" si="9"/>
        <v>0</v>
      </c>
      <c r="T4">
        <f t="shared" si="10"/>
        <v>0</v>
      </c>
      <c r="U4">
        <f t="shared" si="11"/>
        <v>0</v>
      </c>
      <c r="V4">
        <f t="shared" si="12"/>
        <v>0</v>
      </c>
      <c r="W4">
        <f t="shared" si="13"/>
        <v>1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1</v>
      </c>
      <c r="AB4">
        <f t="shared" si="18"/>
        <v>1</v>
      </c>
      <c r="AC4">
        <f t="shared" si="19"/>
        <v>0</v>
      </c>
      <c r="AD4">
        <f t="shared" si="20"/>
        <v>0</v>
      </c>
      <c r="AE4">
        <f t="shared" si="21"/>
        <v>0</v>
      </c>
    </row>
    <row r="5" spans="1:31" x14ac:dyDescent="0.25">
      <c r="A5" s="35"/>
      <c r="B5" s="35"/>
      <c r="C5" s="35"/>
      <c r="D5" s="35"/>
      <c r="E5" s="35"/>
      <c r="F5" s="35"/>
      <c r="G5" s="35"/>
      <c r="H5" s="36"/>
    </row>
    <row r="6" spans="1:31" ht="14.4" x14ac:dyDescent="0.3">
      <c r="A6" s="14" t="s">
        <v>324</v>
      </c>
      <c r="B6" s="14">
        <v>1</v>
      </c>
      <c r="C6" s="14"/>
      <c r="D6" s="14"/>
      <c r="E6" s="14"/>
      <c r="F6" s="14"/>
      <c r="G6" s="14"/>
      <c r="H6" s="15">
        <f t="shared" ref="H6:H9" si="22">SUM(B6:G6)/300</f>
        <v>3.3333333333333335E-3</v>
      </c>
      <c r="P6" t="s">
        <v>582</v>
      </c>
      <c r="Q6">
        <f>6*SUM(Q2:Q4)</f>
        <v>30</v>
      </c>
      <c r="R6">
        <f t="shared" ref="R6:AE6" si="23">6*SUM(R2:R4)</f>
        <v>30</v>
      </c>
      <c r="S6">
        <f t="shared" si="23"/>
        <v>6</v>
      </c>
      <c r="T6">
        <f t="shared" si="23"/>
        <v>6</v>
      </c>
      <c r="U6">
        <f t="shared" si="23"/>
        <v>6</v>
      </c>
      <c r="V6">
        <f t="shared" si="23"/>
        <v>0</v>
      </c>
      <c r="W6">
        <f t="shared" si="23"/>
        <v>12</v>
      </c>
      <c r="X6">
        <f t="shared" si="23"/>
        <v>36</v>
      </c>
      <c r="Y6">
        <f t="shared" si="23"/>
        <v>36</v>
      </c>
      <c r="Z6">
        <f t="shared" si="23"/>
        <v>12</v>
      </c>
      <c r="AA6">
        <f t="shared" si="23"/>
        <v>36</v>
      </c>
      <c r="AB6">
        <f t="shared" si="23"/>
        <v>36</v>
      </c>
      <c r="AC6">
        <f t="shared" si="23"/>
        <v>12</v>
      </c>
      <c r="AD6">
        <f t="shared" si="23"/>
        <v>12</v>
      </c>
      <c r="AE6">
        <f t="shared" si="23"/>
        <v>0</v>
      </c>
    </row>
    <row r="7" spans="1:31" x14ac:dyDescent="0.25">
      <c r="A7" s="14" t="s">
        <v>326</v>
      </c>
      <c r="B7" s="14">
        <v>1</v>
      </c>
      <c r="C7" s="14"/>
      <c r="D7" s="14"/>
      <c r="E7" s="14"/>
      <c r="F7" s="14"/>
      <c r="G7" s="14"/>
      <c r="H7" s="15">
        <f t="shared" si="22"/>
        <v>3.3333333333333335E-3</v>
      </c>
      <c r="P7" t="s">
        <v>559</v>
      </c>
      <c r="Q7">
        <f>3*((3^2) - 1)</f>
        <v>24</v>
      </c>
      <c r="R7">
        <f t="shared" ref="R7:AE7" si="24">3*((3^2) - 1)</f>
        <v>24</v>
      </c>
      <c r="S7">
        <f t="shared" si="24"/>
        <v>24</v>
      </c>
      <c r="T7">
        <f t="shared" si="24"/>
        <v>24</v>
      </c>
      <c r="U7">
        <f t="shared" si="24"/>
        <v>24</v>
      </c>
      <c r="V7">
        <f t="shared" si="24"/>
        <v>24</v>
      </c>
      <c r="W7">
        <f t="shared" si="24"/>
        <v>24</v>
      </c>
      <c r="X7">
        <f t="shared" si="24"/>
        <v>24</v>
      </c>
      <c r="Y7">
        <f t="shared" si="24"/>
        <v>24</v>
      </c>
      <c r="Z7">
        <f t="shared" si="24"/>
        <v>24</v>
      </c>
      <c r="AA7">
        <f t="shared" si="24"/>
        <v>24</v>
      </c>
      <c r="AB7">
        <f t="shared" si="24"/>
        <v>24</v>
      </c>
      <c r="AC7">
        <f t="shared" si="24"/>
        <v>24</v>
      </c>
      <c r="AD7">
        <f t="shared" si="24"/>
        <v>24</v>
      </c>
      <c r="AE7">
        <f t="shared" si="24"/>
        <v>24</v>
      </c>
    </row>
    <row r="8" spans="1:31" x14ac:dyDescent="0.25">
      <c r="A8" s="14" t="s">
        <v>327</v>
      </c>
      <c r="B8" s="14">
        <v>1</v>
      </c>
      <c r="C8" s="14"/>
      <c r="D8" s="14"/>
      <c r="E8" s="14"/>
      <c r="F8" s="14"/>
      <c r="G8" s="14"/>
      <c r="H8" s="15">
        <f t="shared" si="22"/>
        <v>3.3333333333333335E-3</v>
      </c>
      <c r="P8" t="s">
        <v>558</v>
      </c>
      <c r="Q8" s="17">
        <f t="shared" ref="Q8:AE8" si="25">(1-(Q6/Q7))</f>
        <v>-0.25</v>
      </c>
      <c r="R8" s="17">
        <f t="shared" si="25"/>
        <v>-0.25</v>
      </c>
      <c r="S8" s="17">
        <f t="shared" si="25"/>
        <v>0.75</v>
      </c>
      <c r="T8" s="17">
        <f t="shared" si="25"/>
        <v>0.75</v>
      </c>
      <c r="U8" s="17">
        <f t="shared" si="25"/>
        <v>0.75</v>
      </c>
      <c r="V8" s="17">
        <f t="shared" si="25"/>
        <v>1</v>
      </c>
      <c r="W8" s="17">
        <f t="shared" si="25"/>
        <v>0.5</v>
      </c>
      <c r="X8" s="17">
        <f t="shared" si="25"/>
        <v>-0.5</v>
      </c>
      <c r="Y8" s="17">
        <f t="shared" si="25"/>
        <v>-0.5</v>
      </c>
      <c r="Z8" s="17">
        <f t="shared" si="25"/>
        <v>0.5</v>
      </c>
      <c r="AA8" s="17">
        <f t="shared" si="25"/>
        <v>-0.5</v>
      </c>
      <c r="AB8" s="17">
        <f t="shared" si="25"/>
        <v>-0.5</v>
      </c>
      <c r="AC8" s="17">
        <f t="shared" si="25"/>
        <v>0.5</v>
      </c>
      <c r="AD8" s="17">
        <f t="shared" si="25"/>
        <v>0.5</v>
      </c>
      <c r="AE8" s="17">
        <f t="shared" si="25"/>
        <v>1</v>
      </c>
    </row>
    <row r="9" spans="1:31" x14ac:dyDescent="0.25">
      <c r="A9" s="14" t="s">
        <v>328</v>
      </c>
      <c r="B9" s="14">
        <v>1</v>
      </c>
      <c r="C9" s="14"/>
      <c r="D9" s="14"/>
      <c r="E9" s="14"/>
      <c r="F9" s="14"/>
      <c r="G9" s="14"/>
      <c r="H9" s="15">
        <f t="shared" si="22"/>
        <v>3.3333333333333335E-3</v>
      </c>
    </row>
  </sheetData>
  <sortState xmlns:xlrd2="http://schemas.microsoft.com/office/spreadsheetml/2017/richdata2" ref="A2:H9">
    <sortCondition descending="1" ref="H2:H9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9DF1-918E-4E79-A7A9-4C26783C0FC6}">
  <dimension ref="A1:AE19"/>
  <sheetViews>
    <sheetView topLeftCell="H1" workbookViewId="0">
      <selection activeCell="J2" sqref="J2:O2"/>
    </sheetView>
  </sheetViews>
  <sheetFormatPr defaultRowHeight="13.8" x14ac:dyDescent="0.25"/>
  <cols>
    <col min="1" max="1" width="28.19921875" customWidth="1"/>
    <col min="8" max="8" width="13.3984375" customWidth="1"/>
  </cols>
  <sheetData>
    <row r="1" spans="1:31" x14ac:dyDescent="0.25">
      <c r="A1" s="14" t="s">
        <v>330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15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333</v>
      </c>
      <c r="B2" s="14">
        <v>3</v>
      </c>
      <c r="C2" s="14">
        <v>7</v>
      </c>
      <c r="D2" s="14"/>
      <c r="E2" s="14"/>
      <c r="F2" s="14">
        <v>2</v>
      </c>
      <c r="G2" s="14">
        <v>4</v>
      </c>
      <c r="H2" s="15">
        <f>(SUM(B2:G2)/300)*100</f>
        <v>5.3333333333333339</v>
      </c>
      <c r="I2">
        <v>1</v>
      </c>
      <c r="J2">
        <f>RANK(B2,$B$2:$B$11,0)</f>
        <v>1</v>
      </c>
      <c r="K2">
        <f>RANK(C2,$C$2:$C$11,0)</f>
        <v>1</v>
      </c>
      <c r="L2">
        <f>RANK(D2,$D$2:$D$11,0)</f>
        <v>2</v>
      </c>
      <c r="M2">
        <f>RANK(E2,$E$2:$E$11,0)</f>
        <v>4</v>
      </c>
      <c r="N2">
        <f>RANK(F2,$F$2:$F$11,0)</f>
        <v>1</v>
      </c>
      <c r="O2">
        <f>RANK(G2,$G$2:$G$11,0)</f>
        <v>1</v>
      </c>
      <c r="Q2">
        <f>(J2-K2)^2</f>
        <v>0</v>
      </c>
      <c r="R2">
        <f>(J2-L2)^2</f>
        <v>1</v>
      </c>
      <c r="S2">
        <f>(J2-M2)^2</f>
        <v>9</v>
      </c>
      <c r="T2">
        <f>(J2-N2)^2</f>
        <v>0</v>
      </c>
      <c r="U2">
        <f>(J2-O2)^2</f>
        <v>0</v>
      </c>
      <c r="V2">
        <f>(K2-L2)^2</f>
        <v>1</v>
      </c>
      <c r="W2">
        <f>(K2-M2)^2</f>
        <v>9</v>
      </c>
      <c r="X2">
        <f>(K2-N2)^2</f>
        <v>0</v>
      </c>
      <c r="Y2">
        <f>(K2-O2)^2</f>
        <v>0</v>
      </c>
      <c r="Z2">
        <f>(L2-M2)^2</f>
        <v>4</v>
      </c>
      <c r="AA2">
        <f>(L2-N2)^2</f>
        <v>1</v>
      </c>
      <c r="AB2">
        <f>(L2-O2)^2</f>
        <v>1</v>
      </c>
      <c r="AC2">
        <f>(M2-N2)^2</f>
        <v>9</v>
      </c>
      <c r="AD2">
        <f>(M2-O2)^2</f>
        <v>9</v>
      </c>
      <c r="AE2">
        <f>(N2-O2)^2</f>
        <v>0</v>
      </c>
    </row>
    <row r="3" spans="1:31" x14ac:dyDescent="0.25">
      <c r="A3" s="14" t="s">
        <v>335</v>
      </c>
      <c r="B3" s="14">
        <v>2</v>
      </c>
      <c r="C3" s="14">
        <v>4</v>
      </c>
      <c r="D3" s="14">
        <v>0</v>
      </c>
      <c r="E3" s="14">
        <v>0</v>
      </c>
      <c r="F3" s="14">
        <v>2</v>
      </c>
      <c r="G3" s="14">
        <v>3</v>
      </c>
      <c r="H3" s="15">
        <f t="shared" ref="H3:H11" si="0">(SUM(B3:G3)/300)*100</f>
        <v>3.6666666666666665</v>
      </c>
      <c r="I3">
        <v>2</v>
      </c>
      <c r="J3">
        <f t="shared" ref="J3:J11" si="1">RANK(B3,$B$2:$B$11,0)</f>
        <v>3</v>
      </c>
      <c r="K3">
        <f t="shared" ref="K3:K11" si="2">RANK(C3,$C$2:$C$11,0)</f>
        <v>2</v>
      </c>
      <c r="L3">
        <f t="shared" ref="L3:L11" si="3">RANK(D3,$D$2:$D$11,0)</f>
        <v>2</v>
      </c>
      <c r="M3">
        <f t="shared" ref="M3:M11" si="4">RANK(E3,$E$2:$E$11,0)</f>
        <v>4</v>
      </c>
      <c r="N3">
        <f t="shared" ref="N3:N11" si="5">RANK(F3,$F$2:$F$11,0)</f>
        <v>1</v>
      </c>
      <c r="O3">
        <f t="shared" ref="O3:O11" si="6">RANK(G3,$G$2:$G$11,0)</f>
        <v>2</v>
      </c>
      <c r="Q3">
        <f t="shared" ref="Q3:Q11" si="7">(J3-K3)^2</f>
        <v>1</v>
      </c>
      <c r="R3">
        <f t="shared" ref="R3:R11" si="8">(J3-L3)^2</f>
        <v>1</v>
      </c>
      <c r="S3">
        <f t="shared" ref="S3:S11" si="9">(J3-M3)^2</f>
        <v>1</v>
      </c>
      <c r="T3">
        <f t="shared" ref="T3:T11" si="10">(J3-N3)^2</f>
        <v>4</v>
      </c>
      <c r="U3">
        <f t="shared" ref="U3:U11" si="11">(J3-O3)^2</f>
        <v>1</v>
      </c>
      <c r="V3">
        <f t="shared" ref="V3:V11" si="12">(K3-L3)^2</f>
        <v>0</v>
      </c>
      <c r="W3">
        <f t="shared" ref="W3:W11" si="13">(K3-M3)^2</f>
        <v>4</v>
      </c>
      <c r="X3">
        <f t="shared" ref="X3:X11" si="14">(K3-N3)^2</f>
        <v>1</v>
      </c>
      <c r="Y3">
        <f t="shared" ref="Y3:Y11" si="15">(K3-O3)^2</f>
        <v>0</v>
      </c>
      <c r="Z3">
        <f t="shared" ref="Z3:Z11" si="16">(L3-M3)^2</f>
        <v>4</v>
      </c>
      <c r="AA3">
        <f t="shared" ref="AA3:AA11" si="17">(L3-N3)^2</f>
        <v>1</v>
      </c>
      <c r="AB3">
        <f t="shared" ref="AB3:AB11" si="18">(L3-O3)^2</f>
        <v>0</v>
      </c>
      <c r="AC3">
        <f t="shared" ref="AC3:AC11" si="19">(M3-N3)^2</f>
        <v>9</v>
      </c>
      <c r="AD3">
        <f t="shared" ref="AD3:AD11" si="20">(M3-O3)^2</f>
        <v>4</v>
      </c>
      <c r="AE3">
        <f t="shared" ref="AE3:AE11" si="21">(N3-O3)^2</f>
        <v>1</v>
      </c>
    </row>
    <row r="4" spans="1:31" x14ac:dyDescent="0.25">
      <c r="A4" s="14" t="s">
        <v>331</v>
      </c>
      <c r="B4" s="14">
        <v>2</v>
      </c>
      <c r="C4" s="14">
        <v>1</v>
      </c>
      <c r="D4" s="14">
        <v>0</v>
      </c>
      <c r="E4" s="14">
        <v>1</v>
      </c>
      <c r="F4" s="14">
        <v>2</v>
      </c>
      <c r="G4" s="14">
        <v>3</v>
      </c>
      <c r="H4" s="15">
        <f t="shared" si="0"/>
        <v>3</v>
      </c>
      <c r="I4">
        <v>3</v>
      </c>
      <c r="J4">
        <f t="shared" si="1"/>
        <v>3</v>
      </c>
      <c r="K4">
        <f t="shared" si="2"/>
        <v>5</v>
      </c>
      <c r="L4">
        <f t="shared" si="3"/>
        <v>2</v>
      </c>
      <c r="M4">
        <f t="shared" si="4"/>
        <v>2</v>
      </c>
      <c r="N4">
        <f t="shared" si="5"/>
        <v>1</v>
      </c>
      <c r="O4">
        <f t="shared" si="6"/>
        <v>2</v>
      </c>
      <c r="Q4">
        <f t="shared" si="7"/>
        <v>4</v>
      </c>
      <c r="R4">
        <f t="shared" si="8"/>
        <v>1</v>
      </c>
      <c r="S4">
        <f t="shared" si="9"/>
        <v>1</v>
      </c>
      <c r="T4">
        <f t="shared" si="10"/>
        <v>4</v>
      </c>
      <c r="U4">
        <f t="shared" si="11"/>
        <v>1</v>
      </c>
      <c r="V4">
        <f t="shared" si="12"/>
        <v>9</v>
      </c>
      <c r="W4">
        <f t="shared" si="13"/>
        <v>9</v>
      </c>
      <c r="X4">
        <f t="shared" si="14"/>
        <v>16</v>
      </c>
      <c r="Y4">
        <f t="shared" si="15"/>
        <v>9</v>
      </c>
      <c r="Z4">
        <f t="shared" si="16"/>
        <v>0</v>
      </c>
      <c r="AA4">
        <f t="shared" si="17"/>
        <v>1</v>
      </c>
      <c r="AB4">
        <f t="shared" si="18"/>
        <v>0</v>
      </c>
      <c r="AC4">
        <f t="shared" si="19"/>
        <v>1</v>
      </c>
      <c r="AD4">
        <f t="shared" si="20"/>
        <v>0</v>
      </c>
      <c r="AE4">
        <f t="shared" si="21"/>
        <v>1</v>
      </c>
    </row>
    <row r="5" spans="1:31" x14ac:dyDescent="0.25">
      <c r="A5" s="14" t="s">
        <v>332</v>
      </c>
      <c r="B5" s="14">
        <v>3</v>
      </c>
      <c r="C5" s="14">
        <v>2</v>
      </c>
      <c r="D5" s="14">
        <v>0</v>
      </c>
      <c r="E5" s="14">
        <v>0</v>
      </c>
      <c r="F5" s="14">
        <v>0</v>
      </c>
      <c r="G5" s="14">
        <v>0</v>
      </c>
      <c r="H5" s="15">
        <f t="shared" si="0"/>
        <v>1.6666666666666667</v>
      </c>
      <c r="I5">
        <v>4</v>
      </c>
      <c r="J5">
        <f t="shared" si="1"/>
        <v>1</v>
      </c>
      <c r="K5">
        <f t="shared" si="2"/>
        <v>3</v>
      </c>
      <c r="L5">
        <f t="shared" si="3"/>
        <v>2</v>
      </c>
      <c r="M5">
        <f t="shared" si="4"/>
        <v>4</v>
      </c>
      <c r="N5">
        <f t="shared" si="5"/>
        <v>4</v>
      </c>
      <c r="O5">
        <f t="shared" si="6"/>
        <v>9</v>
      </c>
      <c r="Q5">
        <f t="shared" si="7"/>
        <v>4</v>
      </c>
      <c r="R5">
        <f t="shared" si="8"/>
        <v>1</v>
      </c>
      <c r="S5">
        <f t="shared" si="9"/>
        <v>9</v>
      </c>
      <c r="T5">
        <f t="shared" si="10"/>
        <v>9</v>
      </c>
      <c r="U5">
        <f t="shared" si="11"/>
        <v>64</v>
      </c>
      <c r="V5">
        <f t="shared" si="12"/>
        <v>1</v>
      </c>
      <c r="W5">
        <f t="shared" si="13"/>
        <v>1</v>
      </c>
      <c r="X5">
        <f t="shared" si="14"/>
        <v>1</v>
      </c>
      <c r="Y5">
        <f t="shared" si="15"/>
        <v>36</v>
      </c>
      <c r="Z5">
        <f t="shared" si="16"/>
        <v>4</v>
      </c>
      <c r="AA5">
        <f t="shared" si="17"/>
        <v>4</v>
      </c>
      <c r="AB5">
        <f t="shared" si="18"/>
        <v>49</v>
      </c>
      <c r="AC5">
        <f t="shared" si="19"/>
        <v>0</v>
      </c>
      <c r="AD5">
        <f t="shared" si="20"/>
        <v>25</v>
      </c>
      <c r="AE5">
        <f t="shared" si="21"/>
        <v>25</v>
      </c>
    </row>
    <row r="6" spans="1:31" x14ac:dyDescent="0.25">
      <c r="A6" s="14" t="s">
        <v>338</v>
      </c>
      <c r="B6" s="14">
        <v>0</v>
      </c>
      <c r="C6" s="14">
        <v>0</v>
      </c>
      <c r="D6" s="14">
        <v>1</v>
      </c>
      <c r="E6" s="14">
        <v>3</v>
      </c>
      <c r="F6" s="14">
        <v>0</v>
      </c>
      <c r="G6" s="14">
        <v>1</v>
      </c>
      <c r="H6" s="15">
        <f t="shared" si="0"/>
        <v>1.6666666666666667</v>
      </c>
      <c r="I6">
        <v>5</v>
      </c>
      <c r="J6">
        <f t="shared" si="1"/>
        <v>10</v>
      </c>
      <c r="K6">
        <f t="shared" si="2"/>
        <v>8</v>
      </c>
      <c r="L6">
        <f t="shared" si="3"/>
        <v>1</v>
      </c>
      <c r="M6">
        <f t="shared" si="4"/>
        <v>1</v>
      </c>
      <c r="N6">
        <f t="shared" si="5"/>
        <v>4</v>
      </c>
      <c r="O6">
        <f t="shared" si="6"/>
        <v>4</v>
      </c>
      <c r="Q6">
        <f t="shared" si="7"/>
        <v>4</v>
      </c>
      <c r="R6">
        <f t="shared" si="8"/>
        <v>81</v>
      </c>
      <c r="S6">
        <f t="shared" si="9"/>
        <v>81</v>
      </c>
      <c r="T6">
        <f t="shared" si="10"/>
        <v>36</v>
      </c>
      <c r="U6">
        <f t="shared" si="11"/>
        <v>36</v>
      </c>
      <c r="V6">
        <f t="shared" si="12"/>
        <v>49</v>
      </c>
      <c r="W6">
        <f t="shared" si="13"/>
        <v>49</v>
      </c>
      <c r="X6">
        <f t="shared" si="14"/>
        <v>16</v>
      </c>
      <c r="Y6">
        <f t="shared" si="15"/>
        <v>16</v>
      </c>
      <c r="Z6">
        <f t="shared" si="16"/>
        <v>0</v>
      </c>
      <c r="AA6">
        <f t="shared" si="17"/>
        <v>9</v>
      </c>
      <c r="AB6">
        <f t="shared" si="18"/>
        <v>9</v>
      </c>
      <c r="AC6">
        <f t="shared" si="19"/>
        <v>9</v>
      </c>
      <c r="AD6">
        <f t="shared" si="20"/>
        <v>9</v>
      </c>
      <c r="AE6">
        <f t="shared" si="21"/>
        <v>0</v>
      </c>
    </row>
    <row r="7" spans="1:31" x14ac:dyDescent="0.25">
      <c r="A7" s="14" t="s">
        <v>341</v>
      </c>
      <c r="B7" s="14">
        <v>1</v>
      </c>
      <c r="C7" s="14">
        <v>2</v>
      </c>
      <c r="D7" s="14">
        <v>0</v>
      </c>
      <c r="E7" s="14">
        <v>0</v>
      </c>
      <c r="F7" s="14">
        <v>0</v>
      </c>
      <c r="G7" s="14">
        <v>1</v>
      </c>
      <c r="H7" s="15">
        <f t="shared" si="0"/>
        <v>1.3333333333333335</v>
      </c>
      <c r="I7">
        <v>6</v>
      </c>
      <c r="J7">
        <f t="shared" si="1"/>
        <v>5</v>
      </c>
      <c r="K7">
        <f t="shared" si="2"/>
        <v>3</v>
      </c>
      <c r="L7">
        <f t="shared" si="3"/>
        <v>2</v>
      </c>
      <c r="M7">
        <f t="shared" si="4"/>
        <v>4</v>
      </c>
      <c r="N7">
        <f t="shared" si="5"/>
        <v>4</v>
      </c>
      <c r="O7">
        <f t="shared" si="6"/>
        <v>4</v>
      </c>
      <c r="Q7">
        <f t="shared" si="7"/>
        <v>4</v>
      </c>
      <c r="R7">
        <f t="shared" si="8"/>
        <v>9</v>
      </c>
      <c r="S7">
        <f t="shared" si="9"/>
        <v>1</v>
      </c>
      <c r="T7">
        <f t="shared" si="10"/>
        <v>1</v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1</v>
      </c>
      <c r="Y7">
        <f t="shared" si="15"/>
        <v>1</v>
      </c>
      <c r="Z7">
        <f t="shared" si="16"/>
        <v>4</v>
      </c>
      <c r="AA7">
        <f t="shared" si="17"/>
        <v>4</v>
      </c>
      <c r="AB7">
        <f t="shared" si="18"/>
        <v>4</v>
      </c>
      <c r="AC7">
        <f t="shared" si="19"/>
        <v>0</v>
      </c>
      <c r="AD7">
        <f t="shared" si="20"/>
        <v>0</v>
      </c>
      <c r="AE7">
        <f t="shared" si="21"/>
        <v>0</v>
      </c>
    </row>
    <row r="8" spans="1:31" x14ac:dyDescent="0.25">
      <c r="A8" s="14" t="s">
        <v>336</v>
      </c>
      <c r="B8" s="14">
        <v>1</v>
      </c>
      <c r="C8" s="14">
        <v>1</v>
      </c>
      <c r="D8" s="14">
        <v>0</v>
      </c>
      <c r="E8" s="14">
        <v>0</v>
      </c>
      <c r="F8" s="14">
        <v>0</v>
      </c>
      <c r="G8" s="14">
        <v>1</v>
      </c>
      <c r="H8" s="15">
        <f t="shared" si="0"/>
        <v>1</v>
      </c>
      <c r="I8">
        <v>7</v>
      </c>
      <c r="J8">
        <f t="shared" si="1"/>
        <v>5</v>
      </c>
      <c r="K8">
        <f t="shared" si="2"/>
        <v>5</v>
      </c>
      <c r="L8">
        <f t="shared" si="3"/>
        <v>2</v>
      </c>
      <c r="M8">
        <f t="shared" si="4"/>
        <v>4</v>
      </c>
      <c r="N8">
        <f t="shared" si="5"/>
        <v>4</v>
      </c>
      <c r="O8">
        <f t="shared" si="6"/>
        <v>4</v>
      </c>
      <c r="Q8">
        <f t="shared" si="7"/>
        <v>0</v>
      </c>
      <c r="R8">
        <f t="shared" si="8"/>
        <v>9</v>
      </c>
      <c r="S8">
        <f t="shared" si="9"/>
        <v>1</v>
      </c>
      <c r="T8">
        <f t="shared" si="10"/>
        <v>1</v>
      </c>
      <c r="U8">
        <f t="shared" si="11"/>
        <v>1</v>
      </c>
      <c r="V8">
        <f t="shared" si="12"/>
        <v>9</v>
      </c>
      <c r="W8">
        <f t="shared" si="13"/>
        <v>1</v>
      </c>
      <c r="X8">
        <f t="shared" si="14"/>
        <v>1</v>
      </c>
      <c r="Y8">
        <f t="shared" si="15"/>
        <v>1</v>
      </c>
      <c r="Z8">
        <f t="shared" si="16"/>
        <v>4</v>
      </c>
      <c r="AA8">
        <f t="shared" si="17"/>
        <v>4</v>
      </c>
      <c r="AB8">
        <f t="shared" si="18"/>
        <v>4</v>
      </c>
      <c r="AC8">
        <f t="shared" si="19"/>
        <v>0</v>
      </c>
      <c r="AD8">
        <f t="shared" si="20"/>
        <v>0</v>
      </c>
      <c r="AE8">
        <f t="shared" si="21"/>
        <v>0</v>
      </c>
    </row>
    <row r="9" spans="1:31" x14ac:dyDescent="0.25">
      <c r="A9" s="14" t="s">
        <v>339</v>
      </c>
      <c r="B9" s="14">
        <v>1</v>
      </c>
      <c r="C9" s="14">
        <v>1</v>
      </c>
      <c r="D9" s="14">
        <v>0</v>
      </c>
      <c r="E9" s="14">
        <v>0</v>
      </c>
      <c r="F9" s="14">
        <v>0</v>
      </c>
      <c r="G9" s="14">
        <v>1</v>
      </c>
      <c r="H9" s="15">
        <f t="shared" si="0"/>
        <v>1</v>
      </c>
      <c r="I9">
        <v>8</v>
      </c>
      <c r="J9">
        <f t="shared" si="1"/>
        <v>5</v>
      </c>
      <c r="K9">
        <f t="shared" si="2"/>
        <v>5</v>
      </c>
      <c r="L9">
        <f t="shared" si="3"/>
        <v>2</v>
      </c>
      <c r="M9">
        <f t="shared" si="4"/>
        <v>4</v>
      </c>
      <c r="N9">
        <f t="shared" si="5"/>
        <v>4</v>
      </c>
      <c r="O9">
        <f t="shared" si="6"/>
        <v>4</v>
      </c>
      <c r="Q9">
        <f t="shared" si="7"/>
        <v>0</v>
      </c>
      <c r="R9">
        <f t="shared" si="8"/>
        <v>9</v>
      </c>
      <c r="S9">
        <f t="shared" si="9"/>
        <v>1</v>
      </c>
      <c r="T9">
        <f t="shared" si="10"/>
        <v>1</v>
      </c>
      <c r="U9">
        <f t="shared" si="11"/>
        <v>1</v>
      </c>
      <c r="V9">
        <f t="shared" si="12"/>
        <v>9</v>
      </c>
      <c r="W9">
        <f t="shared" si="13"/>
        <v>1</v>
      </c>
      <c r="X9">
        <f t="shared" si="14"/>
        <v>1</v>
      </c>
      <c r="Y9">
        <f t="shared" si="15"/>
        <v>1</v>
      </c>
      <c r="Z9">
        <f t="shared" si="16"/>
        <v>4</v>
      </c>
      <c r="AA9">
        <f t="shared" si="17"/>
        <v>4</v>
      </c>
      <c r="AB9">
        <f t="shared" si="18"/>
        <v>4</v>
      </c>
      <c r="AC9">
        <f t="shared" si="19"/>
        <v>0</v>
      </c>
      <c r="AD9">
        <f t="shared" si="20"/>
        <v>0</v>
      </c>
      <c r="AE9">
        <f t="shared" si="21"/>
        <v>0</v>
      </c>
    </row>
    <row r="10" spans="1:31" x14ac:dyDescent="0.25">
      <c r="A10" s="14" t="s">
        <v>344</v>
      </c>
      <c r="B10" s="14">
        <v>1</v>
      </c>
      <c r="C10" s="14">
        <v>0</v>
      </c>
      <c r="D10" s="14">
        <v>0</v>
      </c>
      <c r="E10" s="14">
        <v>1</v>
      </c>
      <c r="F10" s="14">
        <v>0</v>
      </c>
      <c r="G10" s="14">
        <v>0</v>
      </c>
      <c r="H10" s="15">
        <f t="shared" si="0"/>
        <v>0.66666666666666674</v>
      </c>
      <c r="I10">
        <v>9</v>
      </c>
      <c r="J10">
        <f t="shared" si="1"/>
        <v>5</v>
      </c>
      <c r="K10">
        <f t="shared" si="2"/>
        <v>8</v>
      </c>
      <c r="L10">
        <f t="shared" si="3"/>
        <v>2</v>
      </c>
      <c r="M10">
        <f t="shared" si="4"/>
        <v>2</v>
      </c>
      <c r="N10">
        <f t="shared" si="5"/>
        <v>4</v>
      </c>
      <c r="O10">
        <f t="shared" si="6"/>
        <v>9</v>
      </c>
      <c r="Q10">
        <f t="shared" si="7"/>
        <v>9</v>
      </c>
      <c r="R10">
        <f t="shared" si="8"/>
        <v>9</v>
      </c>
      <c r="S10">
        <f t="shared" si="9"/>
        <v>9</v>
      </c>
      <c r="T10">
        <f t="shared" si="10"/>
        <v>1</v>
      </c>
      <c r="U10">
        <f t="shared" si="11"/>
        <v>16</v>
      </c>
      <c r="V10">
        <f t="shared" si="12"/>
        <v>36</v>
      </c>
      <c r="W10">
        <f t="shared" si="13"/>
        <v>36</v>
      </c>
      <c r="X10">
        <f t="shared" si="14"/>
        <v>16</v>
      </c>
      <c r="Y10">
        <f t="shared" si="15"/>
        <v>1</v>
      </c>
      <c r="Z10">
        <f t="shared" si="16"/>
        <v>0</v>
      </c>
      <c r="AA10">
        <f t="shared" si="17"/>
        <v>4</v>
      </c>
      <c r="AB10">
        <f t="shared" si="18"/>
        <v>49</v>
      </c>
      <c r="AC10">
        <f t="shared" si="19"/>
        <v>4</v>
      </c>
      <c r="AD10">
        <f t="shared" si="20"/>
        <v>49</v>
      </c>
      <c r="AE10">
        <f t="shared" si="21"/>
        <v>25</v>
      </c>
    </row>
    <row r="11" spans="1:31" x14ac:dyDescent="0.25">
      <c r="A11" s="14" t="s">
        <v>346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5">
        <f t="shared" si="0"/>
        <v>0.66666666666666674</v>
      </c>
      <c r="I11">
        <v>10</v>
      </c>
      <c r="J11">
        <f t="shared" si="1"/>
        <v>5</v>
      </c>
      <c r="K11">
        <f t="shared" si="2"/>
        <v>8</v>
      </c>
      <c r="L11">
        <f t="shared" si="3"/>
        <v>2</v>
      </c>
      <c r="M11">
        <f t="shared" si="4"/>
        <v>4</v>
      </c>
      <c r="N11">
        <f t="shared" si="5"/>
        <v>4</v>
      </c>
      <c r="O11">
        <f t="shared" si="6"/>
        <v>4</v>
      </c>
      <c r="Q11">
        <f t="shared" si="7"/>
        <v>9</v>
      </c>
      <c r="R11">
        <f t="shared" si="8"/>
        <v>9</v>
      </c>
      <c r="S11">
        <f t="shared" si="9"/>
        <v>1</v>
      </c>
      <c r="T11">
        <f t="shared" si="10"/>
        <v>1</v>
      </c>
      <c r="U11">
        <f t="shared" si="11"/>
        <v>1</v>
      </c>
      <c r="V11">
        <f t="shared" si="12"/>
        <v>36</v>
      </c>
      <c r="W11">
        <f t="shared" si="13"/>
        <v>16</v>
      </c>
      <c r="X11">
        <f t="shared" si="14"/>
        <v>16</v>
      </c>
      <c r="Y11">
        <f t="shared" si="15"/>
        <v>16</v>
      </c>
      <c r="Z11">
        <f t="shared" si="16"/>
        <v>4</v>
      </c>
      <c r="AA11">
        <f t="shared" si="17"/>
        <v>4</v>
      </c>
      <c r="AB11">
        <f t="shared" si="18"/>
        <v>4</v>
      </c>
      <c r="AC11">
        <f t="shared" si="19"/>
        <v>0</v>
      </c>
      <c r="AD11">
        <f t="shared" si="20"/>
        <v>0</v>
      </c>
      <c r="AE11">
        <f t="shared" si="21"/>
        <v>0</v>
      </c>
    </row>
    <row r="12" spans="1:31" x14ac:dyDescent="0.25">
      <c r="A12" s="35"/>
      <c r="B12" s="35"/>
      <c r="C12" s="35"/>
      <c r="D12" s="35"/>
      <c r="E12" s="35"/>
      <c r="F12" s="35"/>
      <c r="G12" s="35"/>
      <c r="H12" s="36"/>
    </row>
    <row r="13" spans="1:31" ht="14.4" x14ac:dyDescent="0.3">
      <c r="A13" s="14" t="s">
        <v>334</v>
      </c>
      <c r="B13" s="14">
        <v>0</v>
      </c>
      <c r="C13" s="14">
        <v>1</v>
      </c>
      <c r="D13" s="14">
        <v>0</v>
      </c>
      <c r="E13" s="14">
        <v>0</v>
      </c>
      <c r="F13" s="14">
        <v>0</v>
      </c>
      <c r="G13" s="14">
        <v>0</v>
      </c>
      <c r="H13" s="15">
        <f t="shared" ref="H13:H19" si="22">SUM(B13:G13)/300</f>
        <v>3.3333333333333335E-3</v>
      </c>
      <c r="P13" t="s">
        <v>582</v>
      </c>
      <c r="Q13">
        <f>6*SUM(Q2:Q11)</f>
        <v>210</v>
      </c>
      <c r="R13">
        <f t="shared" ref="R13:AE13" si="23">6*SUM(R2:R11)</f>
        <v>780</v>
      </c>
      <c r="S13">
        <f t="shared" si="23"/>
        <v>684</v>
      </c>
      <c r="T13">
        <f t="shared" si="23"/>
        <v>348</v>
      </c>
      <c r="U13">
        <f t="shared" si="23"/>
        <v>732</v>
      </c>
      <c r="V13">
        <f t="shared" si="23"/>
        <v>906</v>
      </c>
      <c r="W13">
        <f t="shared" si="23"/>
        <v>762</v>
      </c>
      <c r="X13">
        <f t="shared" si="23"/>
        <v>414</v>
      </c>
      <c r="Y13">
        <f t="shared" si="23"/>
        <v>486</v>
      </c>
      <c r="Z13">
        <f t="shared" si="23"/>
        <v>168</v>
      </c>
      <c r="AA13">
        <f t="shared" si="23"/>
        <v>216</v>
      </c>
      <c r="AB13">
        <f t="shared" si="23"/>
        <v>744</v>
      </c>
      <c r="AC13">
        <f t="shared" si="23"/>
        <v>192</v>
      </c>
      <c r="AD13">
        <f t="shared" si="23"/>
        <v>576</v>
      </c>
      <c r="AE13">
        <f t="shared" si="23"/>
        <v>312</v>
      </c>
    </row>
    <row r="14" spans="1:31" x14ac:dyDescent="0.25">
      <c r="A14" s="14" t="s">
        <v>337</v>
      </c>
      <c r="B14" s="14"/>
      <c r="C14" s="14"/>
      <c r="D14" s="14">
        <v>1</v>
      </c>
      <c r="E14" s="14"/>
      <c r="F14" s="14"/>
      <c r="G14" s="14"/>
      <c r="H14" s="15">
        <f t="shared" si="22"/>
        <v>3.3333333333333335E-3</v>
      </c>
      <c r="P14" t="s">
        <v>559</v>
      </c>
      <c r="Q14">
        <f>10*((10^2) - 1)</f>
        <v>990</v>
      </c>
      <c r="R14">
        <f t="shared" ref="R14:AE14" si="24">10*((10^2) - 1)</f>
        <v>990</v>
      </c>
      <c r="S14">
        <f t="shared" si="24"/>
        <v>990</v>
      </c>
      <c r="T14">
        <f t="shared" si="24"/>
        <v>990</v>
      </c>
      <c r="U14">
        <f t="shared" si="24"/>
        <v>990</v>
      </c>
      <c r="V14">
        <f t="shared" si="24"/>
        <v>990</v>
      </c>
      <c r="W14">
        <f t="shared" si="24"/>
        <v>990</v>
      </c>
      <c r="X14">
        <f t="shared" si="24"/>
        <v>990</v>
      </c>
      <c r="Y14">
        <f t="shared" si="24"/>
        <v>990</v>
      </c>
      <c r="Z14">
        <f t="shared" si="24"/>
        <v>990</v>
      </c>
      <c r="AA14">
        <f t="shared" si="24"/>
        <v>990</v>
      </c>
      <c r="AB14">
        <f t="shared" si="24"/>
        <v>990</v>
      </c>
      <c r="AC14">
        <f t="shared" si="24"/>
        <v>990</v>
      </c>
      <c r="AD14">
        <f t="shared" si="24"/>
        <v>990</v>
      </c>
      <c r="AE14">
        <f t="shared" si="24"/>
        <v>990</v>
      </c>
    </row>
    <row r="15" spans="1:31" x14ac:dyDescent="0.25">
      <c r="A15" s="14" t="s">
        <v>340</v>
      </c>
      <c r="B15" s="14">
        <v>1</v>
      </c>
      <c r="C15" s="14"/>
      <c r="D15" s="14"/>
      <c r="E15" s="14"/>
      <c r="F15" s="14"/>
      <c r="G15" s="14"/>
      <c r="H15" s="15">
        <f t="shared" si="22"/>
        <v>3.3333333333333335E-3</v>
      </c>
      <c r="P15" t="s">
        <v>558</v>
      </c>
      <c r="Q15" s="17">
        <f t="shared" ref="Q15:AE15" si="25">(1-(Q13/Q14))</f>
        <v>0.78787878787878785</v>
      </c>
      <c r="R15" s="17">
        <f t="shared" si="25"/>
        <v>0.21212121212121215</v>
      </c>
      <c r="S15" s="17">
        <f t="shared" si="25"/>
        <v>0.30909090909090908</v>
      </c>
      <c r="T15" s="17">
        <f t="shared" si="25"/>
        <v>0.64848484848484844</v>
      </c>
      <c r="U15" s="17">
        <f t="shared" si="25"/>
        <v>0.26060606060606062</v>
      </c>
      <c r="V15" s="17">
        <f t="shared" si="25"/>
        <v>8.484848484848484E-2</v>
      </c>
      <c r="W15" s="17">
        <f t="shared" si="25"/>
        <v>0.23030303030303034</v>
      </c>
      <c r="X15" s="17">
        <f t="shared" si="25"/>
        <v>0.58181818181818179</v>
      </c>
      <c r="Y15" s="17">
        <f t="shared" si="25"/>
        <v>0.50909090909090904</v>
      </c>
      <c r="Z15" s="17">
        <f t="shared" si="25"/>
        <v>0.83030303030303032</v>
      </c>
      <c r="AA15" s="17">
        <f t="shared" si="25"/>
        <v>0.78181818181818186</v>
      </c>
      <c r="AB15" s="17">
        <f t="shared" si="25"/>
        <v>0.24848484848484853</v>
      </c>
      <c r="AC15" s="17">
        <f t="shared" si="25"/>
        <v>0.80606060606060603</v>
      </c>
      <c r="AD15" s="17">
        <f t="shared" si="25"/>
        <v>0.41818181818181821</v>
      </c>
      <c r="AE15" s="17">
        <f t="shared" si="25"/>
        <v>0.68484848484848482</v>
      </c>
    </row>
    <row r="16" spans="1:31" x14ac:dyDescent="0.25">
      <c r="A16" s="14" t="s">
        <v>342</v>
      </c>
      <c r="B16" s="14"/>
      <c r="C16" s="14">
        <v>1</v>
      </c>
      <c r="D16" s="14"/>
      <c r="E16" s="14"/>
      <c r="F16" s="14"/>
      <c r="G16" s="14"/>
      <c r="H16" s="15">
        <f t="shared" si="22"/>
        <v>3.3333333333333335E-3</v>
      </c>
    </row>
    <row r="17" spans="1:8" x14ac:dyDescent="0.25">
      <c r="A17" s="14" t="s">
        <v>343</v>
      </c>
      <c r="B17" s="14"/>
      <c r="C17" s="14">
        <v>1</v>
      </c>
      <c r="D17" s="14"/>
      <c r="E17" s="14"/>
      <c r="F17" s="14"/>
      <c r="G17" s="14"/>
      <c r="H17" s="15">
        <f t="shared" si="22"/>
        <v>3.3333333333333335E-3</v>
      </c>
    </row>
    <row r="18" spans="1:8" x14ac:dyDescent="0.25">
      <c r="A18" s="14" t="s">
        <v>345</v>
      </c>
      <c r="B18" s="14"/>
      <c r="C18" s="14">
        <v>1</v>
      </c>
      <c r="D18" s="14"/>
      <c r="E18" s="14"/>
      <c r="F18" s="14"/>
      <c r="G18" s="14"/>
      <c r="H18" s="15">
        <f t="shared" si="22"/>
        <v>3.3333333333333335E-3</v>
      </c>
    </row>
    <row r="19" spans="1:8" x14ac:dyDescent="0.25">
      <c r="A19" s="14" t="s">
        <v>347</v>
      </c>
      <c r="B19" s="14"/>
      <c r="C19" s="14">
        <v>1</v>
      </c>
      <c r="D19" s="14"/>
      <c r="E19" s="14"/>
      <c r="F19" s="14"/>
      <c r="G19" s="14"/>
      <c r="H19" s="15">
        <f t="shared" si="22"/>
        <v>3.3333333333333335E-3</v>
      </c>
    </row>
  </sheetData>
  <sortState xmlns:xlrd2="http://schemas.microsoft.com/office/spreadsheetml/2017/richdata2" ref="A2:H19">
    <sortCondition descending="1" ref="H2:H19"/>
  </sortState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1E76-D1E0-4EB0-9705-CA7AD399B40F}">
  <dimension ref="A1:AE22"/>
  <sheetViews>
    <sheetView topLeftCell="M1" workbookViewId="0">
      <selection activeCell="Q17" sqref="Q17"/>
    </sheetView>
  </sheetViews>
  <sheetFormatPr defaultRowHeight="13.8" x14ac:dyDescent="0.25"/>
  <cols>
    <col min="1" max="1" width="28.69921875" customWidth="1"/>
  </cols>
  <sheetData>
    <row r="1" spans="1:31" x14ac:dyDescent="0.25">
      <c r="A1" s="14" t="s">
        <v>27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356</v>
      </c>
      <c r="B2" s="14">
        <v>24</v>
      </c>
      <c r="C2" s="14">
        <v>24</v>
      </c>
      <c r="D2" s="14">
        <v>12</v>
      </c>
      <c r="E2" s="14">
        <v>21</v>
      </c>
      <c r="F2" s="14">
        <v>21</v>
      </c>
      <c r="G2" s="14">
        <v>21</v>
      </c>
      <c r="H2" s="15">
        <f>(SUM(B2:G2)/300)*100</f>
        <v>41</v>
      </c>
      <c r="I2" s="43">
        <v>1</v>
      </c>
      <c r="J2">
        <f>RANK(B2,$B$2:$B$13,0)</f>
        <v>1</v>
      </c>
      <c r="K2">
        <f>RANK(C2,$C$2:$C$13,0)</f>
        <v>1</v>
      </c>
      <c r="L2">
        <f>RANK(D2,$D$2:$D$13,0)</f>
        <v>1</v>
      </c>
      <c r="M2">
        <f>RANK(E2,$E$2:$E$13,0)</f>
        <v>1</v>
      </c>
      <c r="N2">
        <f>RANK(F2,$F$2:$F$13,0)</f>
        <v>1</v>
      </c>
      <c r="O2">
        <f>RANK(G2,$G$2:$G$13,0)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359</v>
      </c>
      <c r="B3" s="14">
        <v>13</v>
      </c>
      <c r="C3" s="14">
        <v>9</v>
      </c>
      <c r="D3" s="14">
        <v>1</v>
      </c>
      <c r="E3" s="14">
        <v>1</v>
      </c>
      <c r="F3" s="14">
        <v>11</v>
      </c>
      <c r="G3" s="14">
        <v>17</v>
      </c>
      <c r="H3" s="15">
        <f t="shared" ref="H3:H13" si="0">(SUM(B3:G3)/300)*100</f>
        <v>17.333333333333336</v>
      </c>
      <c r="I3" s="43">
        <v>2</v>
      </c>
      <c r="J3">
        <f t="shared" ref="J3:J13" si="1">RANK(B3,$B$2:$B$13,0)</f>
        <v>2</v>
      </c>
      <c r="K3">
        <f t="shared" ref="K3:K13" si="2">RANK(C3,$C$2:$C$13,0)</f>
        <v>2</v>
      </c>
      <c r="L3">
        <f t="shared" ref="L3:L13" si="3">RANK(D3,$D$2:$D$13,0)</f>
        <v>3</v>
      </c>
      <c r="M3">
        <f t="shared" ref="M3:M13" si="4">RANK(E3,$E$2:$E$13,0)</f>
        <v>5</v>
      </c>
      <c r="N3">
        <f t="shared" ref="N3:N13" si="5">RANK(F3,$F$2:$F$13,0)</f>
        <v>3</v>
      </c>
      <c r="O3">
        <f t="shared" ref="O3:O13" si="6">RANK(G3,$G$2:$G$13,0)</f>
        <v>2</v>
      </c>
      <c r="Q3">
        <f t="shared" ref="Q3:Q13" si="7">(J3-K3)^2</f>
        <v>0</v>
      </c>
      <c r="R3">
        <f t="shared" ref="R3:R13" si="8">(J3-L3)^2</f>
        <v>1</v>
      </c>
      <c r="S3">
        <f t="shared" ref="S3:S13" si="9">(J3-M3)^2</f>
        <v>9</v>
      </c>
      <c r="T3">
        <f t="shared" ref="T3:T13" si="10">(J3-N3)^2</f>
        <v>1</v>
      </c>
      <c r="U3">
        <f t="shared" ref="U3:U13" si="11">(J3-O3)^2</f>
        <v>0</v>
      </c>
      <c r="V3">
        <f t="shared" ref="V3:V13" si="12">(K3-L3)^2</f>
        <v>1</v>
      </c>
      <c r="W3">
        <f t="shared" ref="W3:W13" si="13">(K3-M3)^2</f>
        <v>9</v>
      </c>
      <c r="X3">
        <f t="shared" ref="X3:X13" si="14">(K3-N3)^2</f>
        <v>1</v>
      </c>
      <c r="Y3">
        <f t="shared" ref="Y3:Y13" si="15">(K3-O3)^2</f>
        <v>0</v>
      </c>
      <c r="Z3">
        <f t="shared" ref="Z3:Z13" si="16">(L3-M3)^2</f>
        <v>4</v>
      </c>
      <c r="AA3">
        <f t="shared" ref="AA3:AA13" si="17">(L3-N3)^2</f>
        <v>0</v>
      </c>
      <c r="AB3">
        <f t="shared" ref="AB3:AB13" si="18">(L3-O3)^2</f>
        <v>1</v>
      </c>
      <c r="AC3">
        <f t="shared" ref="AC3:AC13" si="19">(M3-N3)^2</f>
        <v>4</v>
      </c>
      <c r="AD3">
        <f t="shared" ref="AD3:AD13" si="20">(M3-O3)^2</f>
        <v>9</v>
      </c>
      <c r="AE3">
        <f t="shared" ref="AE3:AE13" si="21">(N3-O3)^2</f>
        <v>1</v>
      </c>
    </row>
    <row r="4" spans="1:31" x14ac:dyDescent="0.25">
      <c r="A4" s="14" t="s">
        <v>351</v>
      </c>
      <c r="B4" s="14">
        <v>1</v>
      </c>
      <c r="C4" s="14">
        <v>5</v>
      </c>
      <c r="D4" s="14">
        <v>0</v>
      </c>
      <c r="E4" s="14">
        <v>4</v>
      </c>
      <c r="F4" s="14">
        <v>14</v>
      </c>
      <c r="G4" s="14">
        <v>14</v>
      </c>
      <c r="H4" s="15">
        <f t="shared" si="0"/>
        <v>12.666666666666668</v>
      </c>
      <c r="I4" s="43">
        <v>3</v>
      </c>
      <c r="J4">
        <f t="shared" si="1"/>
        <v>7</v>
      </c>
      <c r="K4">
        <f t="shared" si="2"/>
        <v>3</v>
      </c>
      <c r="L4">
        <f t="shared" si="3"/>
        <v>6</v>
      </c>
      <c r="M4">
        <f t="shared" si="4"/>
        <v>3</v>
      </c>
      <c r="N4">
        <f t="shared" si="5"/>
        <v>2</v>
      </c>
      <c r="O4">
        <f t="shared" si="6"/>
        <v>3</v>
      </c>
      <c r="Q4">
        <f t="shared" si="7"/>
        <v>16</v>
      </c>
      <c r="R4">
        <f t="shared" si="8"/>
        <v>1</v>
      </c>
      <c r="S4">
        <f t="shared" si="9"/>
        <v>16</v>
      </c>
      <c r="T4">
        <f t="shared" si="10"/>
        <v>25</v>
      </c>
      <c r="U4">
        <f t="shared" si="11"/>
        <v>16</v>
      </c>
      <c r="V4">
        <f t="shared" si="12"/>
        <v>9</v>
      </c>
      <c r="W4">
        <f t="shared" si="13"/>
        <v>0</v>
      </c>
      <c r="X4">
        <f t="shared" si="14"/>
        <v>1</v>
      </c>
      <c r="Y4">
        <f t="shared" si="15"/>
        <v>0</v>
      </c>
      <c r="Z4">
        <f t="shared" si="16"/>
        <v>9</v>
      </c>
      <c r="AA4">
        <f t="shared" si="17"/>
        <v>16</v>
      </c>
      <c r="AB4">
        <f t="shared" si="18"/>
        <v>9</v>
      </c>
      <c r="AC4">
        <f t="shared" si="19"/>
        <v>1</v>
      </c>
      <c r="AD4">
        <f t="shared" si="20"/>
        <v>0</v>
      </c>
      <c r="AE4">
        <f t="shared" si="21"/>
        <v>1</v>
      </c>
    </row>
    <row r="5" spans="1:31" x14ac:dyDescent="0.25">
      <c r="A5" s="14" t="s">
        <v>348</v>
      </c>
      <c r="B5" s="14">
        <v>7</v>
      </c>
      <c r="C5" s="14">
        <v>3</v>
      </c>
      <c r="D5" s="14">
        <v>2</v>
      </c>
      <c r="E5" s="14">
        <v>3</v>
      </c>
      <c r="F5" s="14">
        <v>5</v>
      </c>
      <c r="G5" s="14">
        <v>9</v>
      </c>
      <c r="H5" s="15">
        <f t="shared" si="0"/>
        <v>9.6666666666666661</v>
      </c>
      <c r="I5" s="43">
        <v>4</v>
      </c>
      <c r="J5">
        <f t="shared" si="1"/>
        <v>3</v>
      </c>
      <c r="K5">
        <f t="shared" si="2"/>
        <v>4</v>
      </c>
      <c r="L5">
        <f t="shared" si="3"/>
        <v>2</v>
      </c>
      <c r="M5">
        <f t="shared" si="4"/>
        <v>4</v>
      </c>
      <c r="N5">
        <f t="shared" si="5"/>
        <v>4</v>
      </c>
      <c r="O5">
        <f t="shared" si="6"/>
        <v>4</v>
      </c>
      <c r="Q5">
        <f t="shared" si="7"/>
        <v>1</v>
      </c>
      <c r="R5">
        <f t="shared" si="8"/>
        <v>1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4</v>
      </c>
      <c r="W5">
        <f t="shared" si="13"/>
        <v>0</v>
      </c>
      <c r="X5">
        <f t="shared" si="14"/>
        <v>0</v>
      </c>
      <c r="Y5">
        <f t="shared" si="15"/>
        <v>0</v>
      </c>
      <c r="Z5">
        <f t="shared" si="16"/>
        <v>4</v>
      </c>
      <c r="AA5">
        <f t="shared" si="17"/>
        <v>4</v>
      </c>
      <c r="AB5">
        <f t="shared" si="18"/>
        <v>4</v>
      </c>
      <c r="AC5">
        <f t="shared" si="19"/>
        <v>0</v>
      </c>
      <c r="AD5">
        <f t="shared" si="20"/>
        <v>0</v>
      </c>
      <c r="AE5">
        <f t="shared" si="21"/>
        <v>0</v>
      </c>
    </row>
    <row r="6" spans="1:31" x14ac:dyDescent="0.25">
      <c r="A6" s="14" t="s">
        <v>355</v>
      </c>
      <c r="B6" s="14">
        <v>5</v>
      </c>
      <c r="C6" s="14">
        <v>3</v>
      </c>
      <c r="D6" s="14">
        <v>1</v>
      </c>
      <c r="E6" s="14">
        <v>8</v>
      </c>
      <c r="F6" s="14">
        <v>2</v>
      </c>
      <c r="G6" s="14">
        <v>3</v>
      </c>
      <c r="H6" s="15">
        <f t="shared" si="0"/>
        <v>7.333333333333333</v>
      </c>
      <c r="I6" s="43">
        <v>5</v>
      </c>
      <c r="J6">
        <f t="shared" si="1"/>
        <v>5</v>
      </c>
      <c r="K6">
        <f t="shared" si="2"/>
        <v>4</v>
      </c>
      <c r="L6">
        <f t="shared" si="3"/>
        <v>3</v>
      </c>
      <c r="M6">
        <f t="shared" si="4"/>
        <v>2</v>
      </c>
      <c r="N6">
        <f t="shared" si="5"/>
        <v>5</v>
      </c>
      <c r="O6">
        <f t="shared" si="6"/>
        <v>5</v>
      </c>
      <c r="Q6">
        <f t="shared" si="7"/>
        <v>1</v>
      </c>
      <c r="R6">
        <f t="shared" si="8"/>
        <v>4</v>
      </c>
      <c r="S6">
        <f t="shared" si="9"/>
        <v>9</v>
      </c>
      <c r="T6">
        <f t="shared" si="10"/>
        <v>0</v>
      </c>
      <c r="U6">
        <f t="shared" si="11"/>
        <v>0</v>
      </c>
      <c r="V6">
        <f t="shared" si="12"/>
        <v>1</v>
      </c>
      <c r="W6">
        <f t="shared" si="13"/>
        <v>4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4</v>
      </c>
      <c r="AB6">
        <f t="shared" si="18"/>
        <v>4</v>
      </c>
      <c r="AC6">
        <f t="shared" si="19"/>
        <v>9</v>
      </c>
      <c r="AD6">
        <f t="shared" si="20"/>
        <v>9</v>
      </c>
      <c r="AE6">
        <f t="shared" si="21"/>
        <v>0</v>
      </c>
    </row>
    <row r="7" spans="1:31" x14ac:dyDescent="0.25">
      <c r="A7" s="14" t="s">
        <v>349</v>
      </c>
      <c r="B7" s="14">
        <v>4</v>
      </c>
      <c r="C7" s="14">
        <v>2</v>
      </c>
      <c r="D7" s="14">
        <v>1</v>
      </c>
      <c r="E7" s="14"/>
      <c r="F7" s="14">
        <v>1</v>
      </c>
      <c r="G7" s="14">
        <v>1</v>
      </c>
      <c r="H7" s="15">
        <f t="shared" si="0"/>
        <v>3</v>
      </c>
      <c r="I7" s="43">
        <v>6</v>
      </c>
      <c r="J7">
        <f t="shared" si="1"/>
        <v>6</v>
      </c>
      <c r="K7">
        <f t="shared" si="2"/>
        <v>6</v>
      </c>
      <c r="L7">
        <f t="shared" si="3"/>
        <v>3</v>
      </c>
      <c r="M7">
        <f t="shared" si="4"/>
        <v>7</v>
      </c>
      <c r="N7">
        <f t="shared" si="5"/>
        <v>6</v>
      </c>
      <c r="O7">
        <f t="shared" si="6"/>
        <v>6</v>
      </c>
      <c r="Q7">
        <f t="shared" si="7"/>
        <v>0</v>
      </c>
      <c r="R7">
        <f t="shared" si="8"/>
        <v>9</v>
      </c>
      <c r="S7">
        <f t="shared" si="9"/>
        <v>1</v>
      </c>
      <c r="T7">
        <f t="shared" si="10"/>
        <v>0</v>
      </c>
      <c r="U7">
        <f t="shared" si="11"/>
        <v>0</v>
      </c>
      <c r="V7">
        <f t="shared" si="12"/>
        <v>9</v>
      </c>
      <c r="W7">
        <f t="shared" si="13"/>
        <v>1</v>
      </c>
      <c r="X7">
        <f t="shared" si="14"/>
        <v>0</v>
      </c>
      <c r="Y7">
        <f t="shared" si="15"/>
        <v>0</v>
      </c>
      <c r="Z7">
        <f t="shared" si="16"/>
        <v>16</v>
      </c>
      <c r="AA7">
        <f t="shared" si="17"/>
        <v>9</v>
      </c>
      <c r="AB7">
        <f t="shared" si="18"/>
        <v>9</v>
      </c>
      <c r="AC7">
        <f t="shared" si="19"/>
        <v>1</v>
      </c>
      <c r="AD7">
        <f t="shared" si="20"/>
        <v>1</v>
      </c>
      <c r="AE7">
        <f t="shared" si="21"/>
        <v>0</v>
      </c>
    </row>
    <row r="8" spans="1:31" x14ac:dyDescent="0.25">
      <c r="A8" s="14" t="s">
        <v>358</v>
      </c>
      <c r="B8" s="14">
        <v>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f t="shared" si="0"/>
        <v>2.3333333333333335</v>
      </c>
      <c r="I8" s="43">
        <v>7</v>
      </c>
      <c r="J8">
        <f t="shared" si="1"/>
        <v>3</v>
      </c>
      <c r="K8">
        <f t="shared" si="2"/>
        <v>10</v>
      </c>
      <c r="L8">
        <f t="shared" si="3"/>
        <v>6</v>
      </c>
      <c r="M8">
        <f t="shared" si="4"/>
        <v>7</v>
      </c>
      <c r="N8">
        <f t="shared" si="5"/>
        <v>9</v>
      </c>
      <c r="O8">
        <f t="shared" si="6"/>
        <v>8</v>
      </c>
      <c r="Q8">
        <f t="shared" si="7"/>
        <v>49</v>
      </c>
      <c r="R8">
        <f t="shared" si="8"/>
        <v>9</v>
      </c>
      <c r="S8">
        <f t="shared" si="9"/>
        <v>16</v>
      </c>
      <c r="T8">
        <f t="shared" si="10"/>
        <v>36</v>
      </c>
      <c r="U8">
        <f t="shared" si="11"/>
        <v>25</v>
      </c>
      <c r="V8">
        <f t="shared" si="12"/>
        <v>16</v>
      </c>
      <c r="W8">
        <f t="shared" si="13"/>
        <v>9</v>
      </c>
      <c r="X8">
        <f t="shared" si="14"/>
        <v>1</v>
      </c>
      <c r="Y8">
        <f t="shared" si="15"/>
        <v>4</v>
      </c>
      <c r="Z8">
        <f t="shared" si="16"/>
        <v>1</v>
      </c>
      <c r="AA8">
        <f t="shared" si="17"/>
        <v>9</v>
      </c>
      <c r="AB8">
        <f t="shared" si="18"/>
        <v>4</v>
      </c>
      <c r="AC8">
        <f t="shared" si="19"/>
        <v>4</v>
      </c>
      <c r="AD8">
        <f t="shared" si="20"/>
        <v>1</v>
      </c>
      <c r="AE8">
        <f t="shared" si="21"/>
        <v>1</v>
      </c>
    </row>
    <row r="9" spans="1:31" ht="27.6" x14ac:dyDescent="0.25">
      <c r="A9" s="19" t="s">
        <v>366</v>
      </c>
      <c r="B9" s="14">
        <v>0</v>
      </c>
      <c r="C9" s="14">
        <v>1</v>
      </c>
      <c r="D9" s="14"/>
      <c r="E9" s="14">
        <v>0</v>
      </c>
      <c r="F9" s="14">
        <v>1</v>
      </c>
      <c r="G9" s="14">
        <v>1</v>
      </c>
      <c r="H9" s="15">
        <f t="shared" si="0"/>
        <v>1</v>
      </c>
      <c r="I9" s="43">
        <v>8</v>
      </c>
      <c r="J9">
        <f t="shared" si="1"/>
        <v>10</v>
      </c>
      <c r="K9">
        <f t="shared" si="2"/>
        <v>9</v>
      </c>
      <c r="L9">
        <f t="shared" si="3"/>
        <v>6</v>
      </c>
      <c r="M9">
        <f t="shared" si="4"/>
        <v>7</v>
      </c>
      <c r="N9">
        <f t="shared" si="5"/>
        <v>6</v>
      </c>
      <c r="O9">
        <f t="shared" si="6"/>
        <v>6</v>
      </c>
      <c r="Q9">
        <f t="shared" si="7"/>
        <v>1</v>
      </c>
      <c r="R9">
        <f t="shared" si="8"/>
        <v>16</v>
      </c>
      <c r="S9">
        <f t="shared" si="9"/>
        <v>9</v>
      </c>
      <c r="T9">
        <f t="shared" si="10"/>
        <v>16</v>
      </c>
      <c r="U9">
        <f t="shared" si="11"/>
        <v>16</v>
      </c>
      <c r="V9">
        <f t="shared" si="12"/>
        <v>9</v>
      </c>
      <c r="W9">
        <f t="shared" si="13"/>
        <v>4</v>
      </c>
      <c r="X9">
        <f t="shared" si="14"/>
        <v>9</v>
      </c>
      <c r="Y9">
        <f t="shared" si="15"/>
        <v>9</v>
      </c>
      <c r="Z9">
        <f t="shared" si="16"/>
        <v>1</v>
      </c>
      <c r="AA9">
        <f t="shared" si="17"/>
        <v>0</v>
      </c>
      <c r="AB9">
        <f t="shared" si="18"/>
        <v>0</v>
      </c>
      <c r="AC9">
        <f t="shared" si="19"/>
        <v>1</v>
      </c>
      <c r="AD9">
        <f t="shared" si="20"/>
        <v>1</v>
      </c>
      <c r="AE9">
        <f t="shared" si="21"/>
        <v>0</v>
      </c>
    </row>
    <row r="10" spans="1:31" x14ac:dyDescent="0.25">
      <c r="A10" s="14" t="s">
        <v>352</v>
      </c>
      <c r="B10" s="14">
        <v>0</v>
      </c>
      <c r="C10" s="14">
        <v>2</v>
      </c>
      <c r="D10" s="14">
        <v>0</v>
      </c>
      <c r="E10" s="14">
        <v>0</v>
      </c>
      <c r="F10" s="14">
        <v>0</v>
      </c>
      <c r="G10" s="14">
        <v>0</v>
      </c>
      <c r="H10" s="15">
        <f t="shared" si="0"/>
        <v>0.66666666666666674</v>
      </c>
      <c r="I10" s="43">
        <v>9</v>
      </c>
      <c r="J10">
        <f t="shared" si="1"/>
        <v>10</v>
      </c>
      <c r="K10">
        <f t="shared" si="2"/>
        <v>6</v>
      </c>
      <c r="L10">
        <f t="shared" si="3"/>
        <v>6</v>
      </c>
      <c r="M10">
        <f t="shared" si="4"/>
        <v>7</v>
      </c>
      <c r="N10">
        <f t="shared" si="5"/>
        <v>9</v>
      </c>
      <c r="O10">
        <f t="shared" si="6"/>
        <v>8</v>
      </c>
      <c r="Q10">
        <f t="shared" si="7"/>
        <v>16</v>
      </c>
      <c r="R10">
        <f t="shared" si="8"/>
        <v>16</v>
      </c>
      <c r="S10">
        <f t="shared" si="9"/>
        <v>9</v>
      </c>
      <c r="T10">
        <f t="shared" si="10"/>
        <v>1</v>
      </c>
      <c r="U10">
        <f t="shared" si="11"/>
        <v>4</v>
      </c>
      <c r="V10">
        <f t="shared" si="12"/>
        <v>0</v>
      </c>
      <c r="W10">
        <f t="shared" si="13"/>
        <v>1</v>
      </c>
      <c r="X10">
        <f t="shared" si="14"/>
        <v>9</v>
      </c>
      <c r="Y10">
        <f t="shared" si="15"/>
        <v>4</v>
      </c>
      <c r="Z10">
        <f t="shared" si="16"/>
        <v>1</v>
      </c>
      <c r="AA10">
        <f t="shared" si="17"/>
        <v>9</v>
      </c>
      <c r="AB10">
        <f t="shared" si="18"/>
        <v>4</v>
      </c>
      <c r="AC10">
        <f t="shared" si="19"/>
        <v>4</v>
      </c>
      <c r="AD10">
        <f t="shared" si="20"/>
        <v>1</v>
      </c>
      <c r="AE10">
        <f t="shared" si="21"/>
        <v>1</v>
      </c>
    </row>
    <row r="11" spans="1:31" x14ac:dyDescent="0.25">
      <c r="A11" s="14" t="s">
        <v>353</v>
      </c>
      <c r="B11" s="14">
        <v>0</v>
      </c>
      <c r="C11" s="14">
        <v>2</v>
      </c>
      <c r="D11" s="14">
        <v>0</v>
      </c>
      <c r="E11" s="14">
        <v>0</v>
      </c>
      <c r="F11" s="14">
        <v>0</v>
      </c>
      <c r="G11" s="14">
        <v>0</v>
      </c>
      <c r="H11" s="15">
        <f t="shared" si="0"/>
        <v>0.66666666666666674</v>
      </c>
      <c r="I11" s="43">
        <v>10</v>
      </c>
      <c r="J11">
        <f t="shared" si="1"/>
        <v>10</v>
      </c>
      <c r="K11">
        <f t="shared" si="2"/>
        <v>6</v>
      </c>
      <c r="L11">
        <f t="shared" si="3"/>
        <v>6</v>
      </c>
      <c r="M11">
        <f t="shared" si="4"/>
        <v>7</v>
      </c>
      <c r="N11">
        <f t="shared" si="5"/>
        <v>9</v>
      </c>
      <c r="O11">
        <f t="shared" si="6"/>
        <v>8</v>
      </c>
      <c r="Q11">
        <f t="shared" si="7"/>
        <v>16</v>
      </c>
      <c r="R11">
        <f t="shared" si="8"/>
        <v>16</v>
      </c>
      <c r="S11">
        <f t="shared" si="9"/>
        <v>9</v>
      </c>
      <c r="T11">
        <f t="shared" si="10"/>
        <v>1</v>
      </c>
      <c r="U11">
        <f t="shared" si="11"/>
        <v>4</v>
      </c>
      <c r="V11">
        <f t="shared" si="12"/>
        <v>0</v>
      </c>
      <c r="W11">
        <f t="shared" si="13"/>
        <v>1</v>
      </c>
      <c r="X11">
        <f t="shared" si="14"/>
        <v>9</v>
      </c>
      <c r="Y11">
        <f t="shared" si="15"/>
        <v>4</v>
      </c>
      <c r="Z11">
        <f t="shared" si="16"/>
        <v>1</v>
      </c>
      <c r="AA11">
        <f t="shared" si="17"/>
        <v>9</v>
      </c>
      <c r="AB11">
        <f t="shared" si="18"/>
        <v>4</v>
      </c>
      <c r="AC11">
        <f t="shared" si="19"/>
        <v>4</v>
      </c>
      <c r="AD11">
        <f t="shared" si="20"/>
        <v>1</v>
      </c>
      <c r="AE11">
        <f t="shared" si="21"/>
        <v>1</v>
      </c>
    </row>
    <row r="12" spans="1:31" x14ac:dyDescent="0.25">
      <c r="A12" s="14" t="s">
        <v>361</v>
      </c>
      <c r="B12" s="14">
        <v>1</v>
      </c>
      <c r="C12" s="14">
        <v>0</v>
      </c>
      <c r="D12" s="14">
        <v>0</v>
      </c>
      <c r="E12" s="14">
        <v>1</v>
      </c>
      <c r="F12" s="14">
        <v>0</v>
      </c>
      <c r="G12" s="14">
        <v>0</v>
      </c>
      <c r="H12" s="15">
        <f t="shared" si="0"/>
        <v>0.66666666666666674</v>
      </c>
      <c r="I12" s="43">
        <v>11</v>
      </c>
      <c r="J12">
        <f t="shared" si="1"/>
        <v>7</v>
      </c>
      <c r="K12">
        <f t="shared" si="2"/>
        <v>10</v>
      </c>
      <c r="L12">
        <f t="shared" si="3"/>
        <v>6</v>
      </c>
      <c r="M12">
        <f t="shared" si="4"/>
        <v>5</v>
      </c>
      <c r="N12">
        <f t="shared" si="5"/>
        <v>9</v>
      </c>
      <c r="O12">
        <f t="shared" si="6"/>
        <v>8</v>
      </c>
      <c r="Q12">
        <f t="shared" si="7"/>
        <v>9</v>
      </c>
      <c r="R12">
        <f t="shared" si="8"/>
        <v>1</v>
      </c>
      <c r="S12">
        <f t="shared" si="9"/>
        <v>4</v>
      </c>
      <c r="T12">
        <f t="shared" si="10"/>
        <v>4</v>
      </c>
      <c r="U12">
        <f t="shared" si="11"/>
        <v>1</v>
      </c>
      <c r="V12">
        <f t="shared" si="12"/>
        <v>16</v>
      </c>
      <c r="W12">
        <f t="shared" si="13"/>
        <v>25</v>
      </c>
      <c r="X12">
        <f t="shared" si="14"/>
        <v>1</v>
      </c>
      <c r="Y12">
        <f t="shared" si="15"/>
        <v>4</v>
      </c>
      <c r="Z12">
        <f t="shared" si="16"/>
        <v>1</v>
      </c>
      <c r="AA12">
        <f t="shared" si="17"/>
        <v>9</v>
      </c>
      <c r="AB12">
        <f t="shared" si="18"/>
        <v>4</v>
      </c>
      <c r="AC12">
        <f t="shared" si="19"/>
        <v>16</v>
      </c>
      <c r="AD12">
        <f t="shared" si="20"/>
        <v>9</v>
      </c>
      <c r="AE12">
        <f t="shared" si="21"/>
        <v>1</v>
      </c>
    </row>
    <row r="13" spans="1:31" x14ac:dyDescent="0.25">
      <c r="A13" s="14" t="s">
        <v>364</v>
      </c>
      <c r="B13" s="14">
        <v>1</v>
      </c>
      <c r="C13" s="14">
        <v>0</v>
      </c>
      <c r="D13" s="14">
        <v>0</v>
      </c>
      <c r="E13" s="14">
        <v>0</v>
      </c>
      <c r="F13" s="14">
        <v>1</v>
      </c>
      <c r="G13" s="14">
        <v>0</v>
      </c>
      <c r="H13" s="15">
        <f t="shared" si="0"/>
        <v>0.66666666666666674</v>
      </c>
      <c r="I13" s="43">
        <v>12</v>
      </c>
      <c r="J13">
        <f t="shared" si="1"/>
        <v>7</v>
      </c>
      <c r="K13">
        <f t="shared" si="2"/>
        <v>10</v>
      </c>
      <c r="L13">
        <f t="shared" si="3"/>
        <v>6</v>
      </c>
      <c r="M13">
        <f t="shared" si="4"/>
        <v>7</v>
      </c>
      <c r="N13">
        <f t="shared" si="5"/>
        <v>6</v>
      </c>
      <c r="O13">
        <f t="shared" si="6"/>
        <v>8</v>
      </c>
      <c r="Q13">
        <f t="shared" si="7"/>
        <v>9</v>
      </c>
      <c r="R13">
        <f t="shared" si="8"/>
        <v>1</v>
      </c>
      <c r="S13">
        <f t="shared" si="9"/>
        <v>0</v>
      </c>
      <c r="T13">
        <f t="shared" si="10"/>
        <v>1</v>
      </c>
      <c r="U13">
        <f t="shared" si="11"/>
        <v>1</v>
      </c>
      <c r="V13">
        <f t="shared" si="12"/>
        <v>16</v>
      </c>
      <c r="W13">
        <f t="shared" si="13"/>
        <v>9</v>
      </c>
      <c r="X13">
        <f t="shared" si="14"/>
        <v>16</v>
      </c>
      <c r="Y13">
        <f t="shared" si="15"/>
        <v>4</v>
      </c>
      <c r="Z13">
        <f t="shared" si="16"/>
        <v>1</v>
      </c>
      <c r="AA13">
        <f t="shared" si="17"/>
        <v>0</v>
      </c>
      <c r="AB13">
        <f t="shared" si="18"/>
        <v>4</v>
      </c>
      <c r="AC13">
        <f t="shared" si="19"/>
        <v>1</v>
      </c>
      <c r="AD13">
        <f t="shared" si="20"/>
        <v>1</v>
      </c>
      <c r="AE13">
        <f t="shared" si="21"/>
        <v>4</v>
      </c>
    </row>
    <row r="14" spans="1:31" x14ac:dyDescent="0.25">
      <c r="A14" s="35"/>
      <c r="B14" s="35"/>
      <c r="C14" s="35"/>
      <c r="D14" s="35"/>
      <c r="E14" s="35"/>
      <c r="F14" s="35"/>
      <c r="G14" s="35"/>
      <c r="H14" s="36"/>
    </row>
    <row r="15" spans="1:31" ht="14.4" x14ac:dyDescent="0.3">
      <c r="A15" s="14" t="s">
        <v>350</v>
      </c>
      <c r="B15" s="14">
        <v>1</v>
      </c>
      <c r="C15" s="14"/>
      <c r="D15" s="14"/>
      <c r="E15" s="14"/>
      <c r="F15" s="14"/>
      <c r="G15" s="14"/>
      <c r="H15" s="15">
        <f t="shared" ref="H15:H22" si="22">SUM(B15:G15)/300</f>
        <v>3.3333333333333335E-3</v>
      </c>
      <c r="P15" t="s">
        <v>582</v>
      </c>
      <c r="Q15">
        <f>6*SUM(Q2:Q13)</f>
        <v>708</v>
      </c>
      <c r="R15">
        <f t="shared" ref="R15:AE15" si="23">6*SUM(R2:R13)</f>
        <v>450</v>
      </c>
      <c r="S15">
        <f t="shared" si="23"/>
        <v>498</v>
      </c>
      <c r="T15">
        <f t="shared" si="23"/>
        <v>516</v>
      </c>
      <c r="U15">
        <f t="shared" si="23"/>
        <v>408</v>
      </c>
      <c r="V15">
        <f t="shared" si="23"/>
        <v>486</v>
      </c>
      <c r="W15">
        <f t="shared" si="23"/>
        <v>378</v>
      </c>
      <c r="X15">
        <f t="shared" si="23"/>
        <v>288</v>
      </c>
      <c r="Y15">
        <f t="shared" si="23"/>
        <v>180</v>
      </c>
      <c r="Z15">
        <f t="shared" si="23"/>
        <v>240</v>
      </c>
      <c r="AA15">
        <f t="shared" si="23"/>
        <v>414</v>
      </c>
      <c r="AB15">
        <f t="shared" si="23"/>
        <v>282</v>
      </c>
      <c r="AC15">
        <f t="shared" si="23"/>
        <v>270</v>
      </c>
      <c r="AD15">
        <f t="shared" si="23"/>
        <v>198</v>
      </c>
      <c r="AE15">
        <f t="shared" si="23"/>
        <v>60</v>
      </c>
    </row>
    <row r="16" spans="1:31" x14ac:dyDescent="0.25">
      <c r="A16" s="14" t="s">
        <v>354</v>
      </c>
      <c r="B16" s="14"/>
      <c r="C16" s="14">
        <v>1</v>
      </c>
      <c r="D16" s="14"/>
      <c r="E16" s="14"/>
      <c r="F16" s="14"/>
      <c r="G16" s="14"/>
      <c r="H16" s="15">
        <f t="shared" si="22"/>
        <v>3.3333333333333335E-3</v>
      </c>
      <c r="P16" t="s">
        <v>559</v>
      </c>
      <c r="Q16">
        <f>12*((12^2) - 1)</f>
        <v>1716</v>
      </c>
      <c r="R16">
        <f t="shared" ref="R16:AE16" si="24">12*((12^2) - 1)</f>
        <v>1716</v>
      </c>
      <c r="S16">
        <f t="shared" si="24"/>
        <v>1716</v>
      </c>
      <c r="T16">
        <f t="shared" si="24"/>
        <v>1716</v>
      </c>
      <c r="U16">
        <f t="shared" si="24"/>
        <v>1716</v>
      </c>
      <c r="V16">
        <f t="shared" si="24"/>
        <v>1716</v>
      </c>
      <c r="W16">
        <f t="shared" si="24"/>
        <v>1716</v>
      </c>
      <c r="X16">
        <f t="shared" si="24"/>
        <v>1716</v>
      </c>
      <c r="Y16">
        <f t="shared" si="24"/>
        <v>1716</v>
      </c>
      <c r="Z16">
        <f t="shared" si="24"/>
        <v>1716</v>
      </c>
      <c r="AA16">
        <f t="shared" si="24"/>
        <v>1716</v>
      </c>
      <c r="AB16">
        <f t="shared" si="24"/>
        <v>1716</v>
      </c>
      <c r="AC16">
        <f t="shared" si="24"/>
        <v>1716</v>
      </c>
      <c r="AD16">
        <f t="shared" si="24"/>
        <v>1716</v>
      </c>
      <c r="AE16">
        <f t="shared" si="24"/>
        <v>1716</v>
      </c>
    </row>
    <row r="17" spans="1:31" x14ac:dyDescent="0.25">
      <c r="A17" s="14" t="s">
        <v>357</v>
      </c>
      <c r="B17" s="14">
        <v>1</v>
      </c>
      <c r="C17" s="14"/>
      <c r="D17" s="14"/>
      <c r="E17" s="14"/>
      <c r="F17" s="14"/>
      <c r="G17" s="14"/>
      <c r="H17" s="15">
        <f t="shared" si="22"/>
        <v>3.3333333333333335E-3</v>
      </c>
      <c r="P17" t="s">
        <v>558</v>
      </c>
      <c r="Q17" s="17">
        <f t="shared" ref="Q17:AE17" si="25">(1-(Q15/Q16))</f>
        <v>0.58741258741258739</v>
      </c>
      <c r="R17" s="17">
        <f t="shared" si="25"/>
        <v>0.7377622377622377</v>
      </c>
      <c r="S17" s="17">
        <f t="shared" si="25"/>
        <v>0.70979020979020979</v>
      </c>
      <c r="T17" s="17">
        <f t="shared" si="25"/>
        <v>0.69930069930069938</v>
      </c>
      <c r="U17" s="17">
        <f t="shared" si="25"/>
        <v>0.7622377622377623</v>
      </c>
      <c r="V17" s="17">
        <f t="shared" si="25"/>
        <v>0.71678321678321677</v>
      </c>
      <c r="W17" s="17">
        <f t="shared" si="25"/>
        <v>0.77972027972027969</v>
      </c>
      <c r="X17" s="17">
        <f t="shared" si="25"/>
        <v>0.83216783216783219</v>
      </c>
      <c r="Y17" s="17">
        <f t="shared" si="25"/>
        <v>0.8951048951048951</v>
      </c>
      <c r="Z17" s="17">
        <f t="shared" si="25"/>
        <v>0.8601398601398601</v>
      </c>
      <c r="AA17" s="17">
        <f t="shared" si="25"/>
        <v>0.75874125874125875</v>
      </c>
      <c r="AB17" s="17">
        <f t="shared" si="25"/>
        <v>0.83566433566433562</v>
      </c>
      <c r="AC17" s="17">
        <f t="shared" si="25"/>
        <v>0.84265734265734271</v>
      </c>
      <c r="AD17" s="17">
        <f t="shared" si="25"/>
        <v>0.88461538461538458</v>
      </c>
      <c r="AE17" s="17">
        <f t="shared" si="25"/>
        <v>0.965034965034965</v>
      </c>
    </row>
    <row r="18" spans="1:31" x14ac:dyDescent="0.25">
      <c r="A18" s="14" t="s">
        <v>360</v>
      </c>
      <c r="B18" s="14"/>
      <c r="C18" s="14"/>
      <c r="D18" s="14"/>
      <c r="E18" s="14">
        <v>1</v>
      </c>
      <c r="F18" s="14"/>
      <c r="G18" s="14"/>
      <c r="H18" s="15">
        <f t="shared" si="22"/>
        <v>3.3333333333333335E-3</v>
      </c>
    </row>
    <row r="19" spans="1:31" x14ac:dyDescent="0.25">
      <c r="A19" s="14" t="s">
        <v>362</v>
      </c>
      <c r="B19" s="14">
        <v>1</v>
      </c>
      <c r="C19" s="14"/>
      <c r="D19" s="14"/>
      <c r="E19" s="14"/>
      <c r="F19" s="14"/>
      <c r="G19" s="14"/>
      <c r="H19" s="15">
        <f t="shared" si="22"/>
        <v>3.3333333333333335E-3</v>
      </c>
    </row>
    <row r="20" spans="1:31" x14ac:dyDescent="0.25">
      <c r="A20" s="14" t="s">
        <v>363</v>
      </c>
      <c r="B20" s="14">
        <v>1</v>
      </c>
      <c r="C20" s="14"/>
      <c r="D20" s="14"/>
      <c r="E20" s="14"/>
      <c r="F20" s="14"/>
      <c r="G20" s="14"/>
      <c r="H20" s="15">
        <f t="shared" si="22"/>
        <v>3.3333333333333335E-3</v>
      </c>
    </row>
    <row r="21" spans="1:31" x14ac:dyDescent="0.25">
      <c r="A21" s="14" t="s">
        <v>365</v>
      </c>
      <c r="B21" s="14"/>
      <c r="C21" s="14">
        <v>1</v>
      </c>
      <c r="D21" s="14"/>
      <c r="E21" s="14"/>
      <c r="F21" s="14"/>
      <c r="G21" s="14"/>
      <c r="H21" s="15">
        <f t="shared" si="22"/>
        <v>3.3333333333333335E-3</v>
      </c>
    </row>
    <row r="22" spans="1:31" x14ac:dyDescent="0.25">
      <c r="A22" s="14" t="s">
        <v>367</v>
      </c>
      <c r="B22" s="14"/>
      <c r="C22" s="14"/>
      <c r="D22" s="14"/>
      <c r="E22" s="14"/>
      <c r="F22" s="14">
        <v>1</v>
      </c>
      <c r="G22" s="14"/>
      <c r="H22" s="15">
        <f t="shared" si="22"/>
        <v>3.3333333333333335E-3</v>
      </c>
    </row>
  </sheetData>
  <sortState xmlns:xlrd2="http://schemas.microsoft.com/office/spreadsheetml/2017/richdata2" ref="A2:H22">
    <sortCondition descending="1" ref="H2:H22"/>
  </sortState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CA56-47A0-4C11-8529-5E7CEC01FB93}">
  <dimension ref="A1:AE10"/>
  <sheetViews>
    <sheetView topLeftCell="N1" workbookViewId="0">
      <selection activeCell="Q2" sqref="Q2:AE2"/>
    </sheetView>
  </sheetViews>
  <sheetFormatPr defaultRowHeight="13.8" x14ac:dyDescent="0.25"/>
  <cols>
    <col min="1" max="1" width="30.8984375" customWidth="1"/>
  </cols>
  <sheetData>
    <row r="1" spans="1:31" x14ac:dyDescent="0.25">
      <c r="A1" s="14" t="s">
        <v>27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372</v>
      </c>
      <c r="B2" s="14">
        <v>5</v>
      </c>
      <c r="C2" s="14">
        <v>3</v>
      </c>
      <c r="D2" s="14">
        <v>0</v>
      </c>
      <c r="E2" s="14">
        <v>2</v>
      </c>
      <c r="F2" s="14">
        <v>6</v>
      </c>
      <c r="G2" s="14">
        <v>6</v>
      </c>
      <c r="H2" s="15">
        <f>(SUM(B2:G2)/300)*100</f>
        <v>7.333333333333333</v>
      </c>
      <c r="I2" s="43">
        <v>1</v>
      </c>
      <c r="J2">
        <f>RANK(B2,$B$2:$B$6,0)</f>
        <v>1</v>
      </c>
      <c r="K2">
        <f>RANK(C2,$C$2:$C$6,0)</f>
        <v>1</v>
      </c>
      <c r="L2">
        <f>RANK(D2,$D$2:$D$6,0)</f>
        <v>4</v>
      </c>
      <c r="M2">
        <f>RANK(E2,$E$2:$E$6,0)</f>
        <v>1</v>
      </c>
      <c r="N2">
        <f>RANK(F2,$F$2:$F$6,0)</f>
        <v>1</v>
      </c>
      <c r="O2">
        <f>RANK(G2,$G$2:$G$6,0)</f>
        <v>1</v>
      </c>
      <c r="Q2">
        <f>(J2-K2)^2</f>
        <v>0</v>
      </c>
      <c r="R2">
        <f>(J2-L2)^2</f>
        <v>9</v>
      </c>
      <c r="S2">
        <f>(J2-M2)^2</f>
        <v>0</v>
      </c>
      <c r="T2">
        <f>(J2-N2)^2</f>
        <v>0</v>
      </c>
      <c r="U2">
        <f>(J2-O2)^2</f>
        <v>0</v>
      </c>
      <c r="V2">
        <f>(K2-L2)^2</f>
        <v>9</v>
      </c>
      <c r="W2">
        <f>(K2-M2)^2</f>
        <v>0</v>
      </c>
      <c r="X2">
        <f>(K2-N2)^2</f>
        <v>0</v>
      </c>
      <c r="Y2">
        <f>(K2-O2)^2</f>
        <v>0</v>
      </c>
      <c r="Z2">
        <f>(L2-M2)^2</f>
        <v>9</v>
      </c>
      <c r="AA2">
        <f>(L2-N2)^2</f>
        <v>9</v>
      </c>
      <c r="AB2">
        <f>(L2-O2)^2</f>
        <v>9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368</v>
      </c>
      <c r="B3" s="14">
        <v>3</v>
      </c>
      <c r="C3" s="14">
        <v>2</v>
      </c>
      <c r="D3" s="14">
        <v>4</v>
      </c>
      <c r="E3" s="14">
        <v>1</v>
      </c>
      <c r="F3" s="14">
        <v>0</v>
      </c>
      <c r="G3" s="14">
        <v>1</v>
      </c>
      <c r="H3" s="15">
        <f t="shared" ref="H3:H6" si="0">(SUM(B3:G3)/300)*100</f>
        <v>3.6666666666666665</v>
      </c>
      <c r="I3" s="43">
        <v>2</v>
      </c>
      <c r="J3">
        <f t="shared" ref="J3:J6" si="1">RANK(B3,$B$2:$B$6,0)</f>
        <v>2</v>
      </c>
      <c r="K3">
        <f t="shared" ref="K3:K6" si="2">RANK(C3,$C$2:$C$6,0)</f>
        <v>2</v>
      </c>
      <c r="L3">
        <f t="shared" ref="L3:L6" si="3">RANK(D3,$D$2:$D$6,0)</f>
        <v>2</v>
      </c>
      <c r="M3">
        <f t="shared" ref="M3:M6" si="4">RANK(E3,$E$2:$E$6,0)</f>
        <v>2</v>
      </c>
      <c r="N3">
        <f t="shared" ref="N3:N6" si="5">RANK(F3,$F$2:$F$6,0)</f>
        <v>4</v>
      </c>
      <c r="O3">
        <f t="shared" ref="O3:O6" si="6">RANK(G3,$G$2:$G$6,0)</f>
        <v>2</v>
      </c>
      <c r="Q3">
        <f t="shared" ref="Q3:Q6" si="7">(J3-K3)^2</f>
        <v>0</v>
      </c>
      <c r="R3">
        <f t="shared" ref="R3:R6" si="8">(J3-L3)^2</f>
        <v>0</v>
      </c>
      <c r="S3">
        <f t="shared" ref="S3:S6" si="9">(J3-M3)^2</f>
        <v>0</v>
      </c>
      <c r="T3">
        <f t="shared" ref="T3:T6" si="10">(J3-N3)^2</f>
        <v>4</v>
      </c>
      <c r="U3">
        <f t="shared" ref="U3:U6" si="11">(J3-O3)^2</f>
        <v>0</v>
      </c>
      <c r="V3">
        <f t="shared" ref="V3:V6" si="12">(K3-L3)^2</f>
        <v>0</v>
      </c>
      <c r="W3">
        <f t="shared" ref="W3:W6" si="13">(K3-M3)^2</f>
        <v>0</v>
      </c>
      <c r="X3">
        <f t="shared" ref="X3:X6" si="14">(K3-N3)^2</f>
        <v>4</v>
      </c>
      <c r="Y3">
        <f t="shared" ref="Y3:Y6" si="15">(K3-O3)^2</f>
        <v>0</v>
      </c>
      <c r="Z3">
        <f t="shared" ref="Z3:Z6" si="16">(L3-M3)^2</f>
        <v>0</v>
      </c>
      <c r="AA3">
        <f t="shared" ref="AA3:AA6" si="17">(L3-N3)^2</f>
        <v>4</v>
      </c>
      <c r="AB3">
        <f t="shared" ref="AB3:AB6" si="18">(L3-O3)^2</f>
        <v>0</v>
      </c>
      <c r="AC3">
        <f t="shared" ref="AC3:AC6" si="19">(M3-N3)^2</f>
        <v>4</v>
      </c>
      <c r="AD3">
        <f t="shared" ref="AD3:AD6" si="20">(M3-O3)^2</f>
        <v>0</v>
      </c>
      <c r="AE3">
        <f t="shared" ref="AE3:AE6" si="21">(N3-O3)^2</f>
        <v>4</v>
      </c>
    </row>
    <row r="4" spans="1:31" x14ac:dyDescent="0.25">
      <c r="A4" s="14" t="s">
        <v>370</v>
      </c>
      <c r="B4" s="14">
        <v>1</v>
      </c>
      <c r="C4" s="14">
        <v>1</v>
      </c>
      <c r="D4" s="14">
        <v>6</v>
      </c>
      <c r="E4" s="14">
        <v>1</v>
      </c>
      <c r="F4" s="14">
        <v>1</v>
      </c>
      <c r="G4" s="14">
        <v>0</v>
      </c>
      <c r="H4" s="15">
        <f t="shared" si="0"/>
        <v>3.3333333333333335</v>
      </c>
      <c r="I4" s="43">
        <v>3</v>
      </c>
      <c r="J4">
        <f t="shared" si="1"/>
        <v>4</v>
      </c>
      <c r="K4">
        <f t="shared" si="2"/>
        <v>3</v>
      </c>
      <c r="L4">
        <f t="shared" si="3"/>
        <v>1</v>
      </c>
      <c r="M4">
        <f t="shared" si="4"/>
        <v>2</v>
      </c>
      <c r="N4">
        <f t="shared" si="5"/>
        <v>2</v>
      </c>
      <c r="O4">
        <f t="shared" si="6"/>
        <v>5</v>
      </c>
      <c r="Q4">
        <f t="shared" si="7"/>
        <v>1</v>
      </c>
      <c r="R4">
        <f t="shared" si="8"/>
        <v>9</v>
      </c>
      <c r="S4">
        <f t="shared" si="9"/>
        <v>4</v>
      </c>
      <c r="T4">
        <f t="shared" si="10"/>
        <v>4</v>
      </c>
      <c r="U4">
        <f t="shared" si="11"/>
        <v>1</v>
      </c>
      <c r="V4">
        <f t="shared" si="12"/>
        <v>4</v>
      </c>
      <c r="W4">
        <f t="shared" si="13"/>
        <v>1</v>
      </c>
      <c r="X4">
        <f t="shared" si="14"/>
        <v>1</v>
      </c>
      <c r="Y4">
        <f t="shared" si="15"/>
        <v>4</v>
      </c>
      <c r="Z4">
        <f t="shared" si="16"/>
        <v>1</v>
      </c>
      <c r="AA4">
        <f t="shared" si="17"/>
        <v>1</v>
      </c>
      <c r="AB4">
        <f t="shared" si="18"/>
        <v>16</v>
      </c>
      <c r="AC4">
        <f t="shared" si="19"/>
        <v>0</v>
      </c>
      <c r="AD4">
        <f t="shared" si="20"/>
        <v>9</v>
      </c>
      <c r="AE4">
        <f t="shared" si="21"/>
        <v>9</v>
      </c>
    </row>
    <row r="5" spans="1:31" x14ac:dyDescent="0.25">
      <c r="A5" s="14" t="s">
        <v>369</v>
      </c>
      <c r="B5" s="14">
        <v>2</v>
      </c>
      <c r="C5" s="14">
        <v>1</v>
      </c>
      <c r="D5" s="14">
        <v>1</v>
      </c>
      <c r="E5" s="14">
        <v>1</v>
      </c>
      <c r="F5" s="14">
        <v>1</v>
      </c>
      <c r="G5" s="14">
        <v>1</v>
      </c>
      <c r="H5" s="15">
        <f t="shared" si="0"/>
        <v>2.3333333333333335</v>
      </c>
      <c r="I5" s="43">
        <v>4</v>
      </c>
      <c r="J5">
        <f t="shared" si="1"/>
        <v>3</v>
      </c>
      <c r="K5">
        <f t="shared" si="2"/>
        <v>3</v>
      </c>
      <c r="L5">
        <f t="shared" si="3"/>
        <v>3</v>
      </c>
      <c r="M5">
        <f t="shared" si="4"/>
        <v>2</v>
      </c>
      <c r="N5">
        <f t="shared" si="5"/>
        <v>2</v>
      </c>
      <c r="O5">
        <f t="shared" si="6"/>
        <v>2</v>
      </c>
      <c r="Q5">
        <f t="shared" si="7"/>
        <v>0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0</v>
      </c>
      <c r="W5">
        <f t="shared" si="13"/>
        <v>1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1</v>
      </c>
      <c r="AB5">
        <f t="shared" si="18"/>
        <v>1</v>
      </c>
      <c r="AC5">
        <f t="shared" si="19"/>
        <v>0</v>
      </c>
      <c r="AD5">
        <f t="shared" si="20"/>
        <v>0</v>
      </c>
      <c r="AE5">
        <f t="shared" si="21"/>
        <v>0</v>
      </c>
    </row>
    <row r="6" spans="1:31" x14ac:dyDescent="0.25">
      <c r="A6" s="14" t="s">
        <v>371</v>
      </c>
      <c r="B6" s="14">
        <v>1</v>
      </c>
      <c r="C6" s="14">
        <v>1</v>
      </c>
      <c r="D6" s="14">
        <v>0</v>
      </c>
      <c r="E6" s="14">
        <v>0</v>
      </c>
      <c r="F6" s="14">
        <v>0</v>
      </c>
      <c r="G6" s="14">
        <v>1</v>
      </c>
      <c r="H6" s="15">
        <f t="shared" si="0"/>
        <v>1</v>
      </c>
      <c r="I6" s="43">
        <v>5</v>
      </c>
      <c r="J6">
        <f t="shared" si="1"/>
        <v>4</v>
      </c>
      <c r="K6">
        <f t="shared" si="2"/>
        <v>3</v>
      </c>
      <c r="L6">
        <f t="shared" si="3"/>
        <v>4</v>
      </c>
      <c r="M6">
        <f t="shared" si="4"/>
        <v>5</v>
      </c>
      <c r="N6">
        <f t="shared" si="5"/>
        <v>4</v>
      </c>
      <c r="O6">
        <f t="shared" si="6"/>
        <v>2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0</v>
      </c>
      <c r="U6">
        <f t="shared" si="11"/>
        <v>4</v>
      </c>
      <c r="V6">
        <f t="shared" si="12"/>
        <v>1</v>
      </c>
      <c r="W6">
        <f t="shared" si="13"/>
        <v>4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0</v>
      </c>
      <c r="AB6">
        <f t="shared" si="18"/>
        <v>4</v>
      </c>
      <c r="AC6">
        <f t="shared" si="19"/>
        <v>1</v>
      </c>
      <c r="AD6">
        <f t="shared" si="20"/>
        <v>9</v>
      </c>
      <c r="AE6">
        <f t="shared" si="21"/>
        <v>4</v>
      </c>
    </row>
    <row r="7" spans="1:31" x14ac:dyDescent="0.25">
      <c r="A7" s="41"/>
      <c r="B7" s="41"/>
      <c r="C7" s="41"/>
      <c r="D7" s="41"/>
      <c r="E7" s="41"/>
      <c r="F7" s="41"/>
      <c r="G7" s="41"/>
      <c r="H7" s="42"/>
    </row>
    <row r="8" spans="1:31" ht="14.4" x14ac:dyDescent="0.3">
      <c r="A8" s="14" t="s">
        <v>373</v>
      </c>
      <c r="B8" s="14"/>
      <c r="C8" s="14"/>
      <c r="D8" s="14"/>
      <c r="E8" s="14"/>
      <c r="F8" s="14"/>
      <c r="G8" s="14">
        <v>1</v>
      </c>
      <c r="H8" s="15">
        <f t="shared" ref="H8" si="22">SUM(B8:G8)/300</f>
        <v>3.3333333333333335E-3</v>
      </c>
      <c r="P8" t="s">
        <v>582</v>
      </c>
      <c r="Q8">
        <f>6*SUM(Q2:Q6)</f>
        <v>12</v>
      </c>
      <c r="R8">
        <f t="shared" ref="R8:AE8" si="23">6*SUM(R2:R6)</f>
        <v>108</v>
      </c>
      <c r="S8">
        <f t="shared" si="23"/>
        <v>36</v>
      </c>
      <c r="T8">
        <f t="shared" si="23"/>
        <v>54</v>
      </c>
      <c r="U8">
        <f t="shared" si="23"/>
        <v>36</v>
      </c>
      <c r="V8">
        <f t="shared" si="23"/>
        <v>84</v>
      </c>
      <c r="W8">
        <f t="shared" si="23"/>
        <v>36</v>
      </c>
      <c r="X8">
        <f t="shared" si="23"/>
        <v>42</v>
      </c>
      <c r="Y8">
        <f t="shared" si="23"/>
        <v>36</v>
      </c>
      <c r="Z8">
        <f t="shared" si="23"/>
        <v>72</v>
      </c>
      <c r="AA8">
        <f t="shared" si="23"/>
        <v>90</v>
      </c>
      <c r="AB8">
        <f t="shared" si="23"/>
        <v>180</v>
      </c>
      <c r="AC8">
        <f t="shared" si="23"/>
        <v>30</v>
      </c>
      <c r="AD8">
        <f t="shared" si="23"/>
        <v>108</v>
      </c>
      <c r="AE8">
        <f t="shared" si="23"/>
        <v>102</v>
      </c>
    </row>
    <row r="9" spans="1:31" x14ac:dyDescent="0.25">
      <c r="P9" t="s">
        <v>559</v>
      </c>
      <c r="Q9">
        <f>5*((5^2) - 1)</f>
        <v>120</v>
      </c>
      <c r="R9">
        <f t="shared" ref="R9:AE9" si="24">5*((5^2) - 1)</f>
        <v>120</v>
      </c>
      <c r="S9">
        <f t="shared" si="24"/>
        <v>120</v>
      </c>
      <c r="T9">
        <f t="shared" si="24"/>
        <v>120</v>
      </c>
      <c r="U9">
        <f t="shared" si="24"/>
        <v>120</v>
      </c>
      <c r="V9">
        <f t="shared" si="24"/>
        <v>120</v>
      </c>
      <c r="W9">
        <f t="shared" si="24"/>
        <v>120</v>
      </c>
      <c r="X9">
        <f t="shared" si="24"/>
        <v>120</v>
      </c>
      <c r="Y9">
        <f t="shared" si="24"/>
        <v>120</v>
      </c>
      <c r="Z9">
        <f t="shared" si="24"/>
        <v>120</v>
      </c>
      <c r="AA9">
        <f t="shared" si="24"/>
        <v>120</v>
      </c>
      <c r="AB9">
        <f t="shared" si="24"/>
        <v>120</v>
      </c>
      <c r="AC9">
        <f t="shared" si="24"/>
        <v>120</v>
      </c>
      <c r="AD9">
        <f t="shared" si="24"/>
        <v>120</v>
      </c>
      <c r="AE9">
        <f t="shared" si="24"/>
        <v>120</v>
      </c>
    </row>
    <row r="10" spans="1:31" x14ac:dyDescent="0.25">
      <c r="P10" t="s">
        <v>558</v>
      </c>
      <c r="Q10" s="17">
        <f t="shared" ref="Q10:AE10" si="25">(1-(Q8/Q9))</f>
        <v>0.9</v>
      </c>
      <c r="R10" s="17">
        <f t="shared" si="25"/>
        <v>9.9999999999999978E-2</v>
      </c>
      <c r="S10" s="17">
        <f t="shared" si="25"/>
        <v>0.7</v>
      </c>
      <c r="T10" s="17">
        <f t="shared" si="25"/>
        <v>0.55000000000000004</v>
      </c>
      <c r="U10" s="17">
        <f t="shared" si="25"/>
        <v>0.7</v>
      </c>
      <c r="V10" s="17">
        <f t="shared" si="25"/>
        <v>0.30000000000000004</v>
      </c>
      <c r="W10" s="17">
        <f t="shared" si="25"/>
        <v>0.7</v>
      </c>
      <c r="X10" s="17">
        <f t="shared" si="25"/>
        <v>0.65</v>
      </c>
      <c r="Y10" s="17">
        <f t="shared" si="25"/>
        <v>0.7</v>
      </c>
      <c r="Z10" s="17">
        <f t="shared" si="25"/>
        <v>0.4</v>
      </c>
      <c r="AA10" s="17">
        <f t="shared" si="25"/>
        <v>0.25</v>
      </c>
      <c r="AB10" s="17">
        <f t="shared" si="25"/>
        <v>-0.5</v>
      </c>
      <c r="AC10" s="17">
        <f t="shared" si="25"/>
        <v>0.75</v>
      </c>
      <c r="AD10" s="17">
        <f t="shared" si="25"/>
        <v>9.9999999999999978E-2</v>
      </c>
      <c r="AE10" s="17">
        <f t="shared" si="25"/>
        <v>0.15000000000000002</v>
      </c>
    </row>
  </sheetData>
  <sortState xmlns:xlrd2="http://schemas.microsoft.com/office/spreadsheetml/2017/richdata2" ref="A2:H8">
    <sortCondition descending="1" ref="H2:H8"/>
  </sortState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EBBB-87F3-44C8-A3DB-182A50D2CEB6}">
  <dimension ref="A1:AE21"/>
  <sheetViews>
    <sheetView topLeftCell="N1" workbookViewId="0">
      <selection activeCell="P17" sqref="P17:P19"/>
    </sheetView>
  </sheetViews>
  <sheetFormatPr defaultRowHeight="13.8" x14ac:dyDescent="0.25"/>
  <cols>
    <col min="1" max="1" width="34.69921875" customWidth="1"/>
  </cols>
  <sheetData>
    <row r="1" spans="1:31" x14ac:dyDescent="0.25">
      <c r="A1" s="14" t="s">
        <v>58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59</v>
      </c>
      <c r="B2" s="14">
        <v>2</v>
      </c>
      <c r="C2" s="14">
        <v>2</v>
      </c>
      <c r="D2" s="14">
        <v>1</v>
      </c>
      <c r="E2" s="14">
        <v>3</v>
      </c>
      <c r="F2" s="14">
        <v>7</v>
      </c>
      <c r="G2" s="14">
        <v>3</v>
      </c>
      <c r="H2" s="15">
        <f>(SUM(B2:G2)/300)*100</f>
        <v>6</v>
      </c>
      <c r="I2" s="43">
        <v>1</v>
      </c>
      <c r="J2">
        <f>RANK(B2,$B$2:$B$15,0)</f>
        <v>3</v>
      </c>
      <c r="K2">
        <f>RANK(C2,$C$2:$C$15,0)</f>
        <v>1</v>
      </c>
      <c r="L2">
        <f>RANK(D2,$D$2:$D$15,0)</f>
        <v>1</v>
      </c>
      <c r="M2">
        <f>RANK(E2,$E$2:$E$15,0)</f>
        <v>1</v>
      </c>
      <c r="N2">
        <f>RANK(F2,$F$2:$F$15,0)</f>
        <v>1</v>
      </c>
      <c r="O2">
        <f>RANK(G2,$G$2:$G$15,0)</f>
        <v>1</v>
      </c>
      <c r="Q2">
        <f>(J2-K2)^2</f>
        <v>4</v>
      </c>
      <c r="R2">
        <f>(J2-L2)^2</f>
        <v>4</v>
      </c>
      <c r="S2">
        <f>(J2-M2)^2</f>
        <v>4</v>
      </c>
      <c r="T2">
        <f>(J2-N2)^2</f>
        <v>4</v>
      </c>
      <c r="U2">
        <f>(J2-O2)^2</f>
        <v>4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62</v>
      </c>
      <c r="B3" s="14">
        <v>1</v>
      </c>
      <c r="C3" s="14">
        <v>2</v>
      </c>
      <c r="D3" s="14">
        <v>0</v>
      </c>
      <c r="E3" s="14">
        <v>1</v>
      </c>
      <c r="F3" s="14">
        <v>1</v>
      </c>
      <c r="G3" s="14">
        <v>2</v>
      </c>
      <c r="H3" s="15">
        <f t="shared" ref="H3:H15" si="0">(SUM(B3:G3)/300)*100</f>
        <v>2.3333333333333335</v>
      </c>
      <c r="I3" s="43">
        <v>2</v>
      </c>
      <c r="J3">
        <f t="shared" ref="J3:J15" si="1">RANK(B3,$B$2:$B$15,0)</f>
        <v>4</v>
      </c>
      <c r="K3">
        <f t="shared" ref="K3:K15" si="2">RANK(C3,$C$2:$C$15,0)</f>
        <v>1</v>
      </c>
      <c r="L3">
        <f t="shared" ref="L3:L15" si="3">RANK(D3,$D$2:$D$15,0)</f>
        <v>3</v>
      </c>
      <c r="M3">
        <f t="shared" ref="M3:M15" si="4">RANK(E3,$E$2:$E$15,0)</f>
        <v>4</v>
      </c>
      <c r="N3">
        <f t="shared" ref="N3:N15" si="5">RANK(F3,$F$2:$F$15,0)</f>
        <v>9</v>
      </c>
      <c r="O3">
        <f t="shared" ref="O3:O15" si="6">RANK(G3,$G$2:$G$15,0)</f>
        <v>2</v>
      </c>
      <c r="Q3">
        <f t="shared" ref="Q3:Q15" si="7">(J3-K3)^2</f>
        <v>9</v>
      </c>
      <c r="R3">
        <f t="shared" ref="R3:R15" si="8">(J3-L3)^2</f>
        <v>1</v>
      </c>
      <c r="S3">
        <f t="shared" ref="S3:S15" si="9">(J3-M3)^2</f>
        <v>0</v>
      </c>
      <c r="T3">
        <f t="shared" ref="T3:T15" si="10">(J3-N3)^2</f>
        <v>25</v>
      </c>
      <c r="U3">
        <f t="shared" ref="U3:U15" si="11">(J3-O3)^2</f>
        <v>4</v>
      </c>
      <c r="V3">
        <f t="shared" ref="V3:V15" si="12">(K3-L3)^2</f>
        <v>4</v>
      </c>
      <c r="W3">
        <f t="shared" ref="W3:W15" si="13">(K3-M3)^2</f>
        <v>9</v>
      </c>
      <c r="X3">
        <f t="shared" ref="X3:X15" si="14">(K3-N3)^2</f>
        <v>64</v>
      </c>
      <c r="Y3">
        <f t="shared" ref="Y3:Y15" si="15">(K3-O3)^2</f>
        <v>1</v>
      </c>
      <c r="Z3">
        <f t="shared" ref="Z3:Z15" si="16">(L3-M3)^2</f>
        <v>1</v>
      </c>
      <c r="AA3">
        <f t="shared" ref="AA3:AA15" si="17">(L3-N3)^2</f>
        <v>36</v>
      </c>
      <c r="AB3">
        <f t="shared" ref="AB3:AB15" si="18">(L3-O3)^2</f>
        <v>1</v>
      </c>
      <c r="AC3">
        <f t="shared" ref="AC3:AC15" si="19">(M3-N3)^2</f>
        <v>25</v>
      </c>
      <c r="AD3">
        <f t="shared" ref="AD3:AD15" si="20">(M3-O3)^2</f>
        <v>4</v>
      </c>
      <c r="AE3">
        <f t="shared" ref="AE3:AE15" si="21">(N3-O3)^2</f>
        <v>49</v>
      </c>
    </row>
    <row r="4" spans="1:31" x14ac:dyDescent="0.25">
      <c r="A4" s="14" t="s">
        <v>64</v>
      </c>
      <c r="B4" s="14">
        <v>3</v>
      </c>
      <c r="C4" s="14">
        <v>1</v>
      </c>
      <c r="D4" s="14">
        <v>0</v>
      </c>
      <c r="E4" s="14">
        <v>1</v>
      </c>
      <c r="F4" s="14">
        <v>1</v>
      </c>
      <c r="G4" s="14">
        <v>1</v>
      </c>
      <c r="H4" s="15">
        <f t="shared" si="0"/>
        <v>2.3333333333333335</v>
      </c>
      <c r="I4" s="43">
        <v>3</v>
      </c>
      <c r="J4">
        <f t="shared" si="1"/>
        <v>1</v>
      </c>
      <c r="K4">
        <f t="shared" si="2"/>
        <v>3</v>
      </c>
      <c r="L4">
        <f t="shared" si="3"/>
        <v>3</v>
      </c>
      <c r="M4">
        <f t="shared" si="4"/>
        <v>4</v>
      </c>
      <c r="N4">
        <f t="shared" si="5"/>
        <v>9</v>
      </c>
      <c r="O4">
        <f t="shared" si="6"/>
        <v>3</v>
      </c>
      <c r="Q4">
        <f t="shared" si="7"/>
        <v>4</v>
      </c>
      <c r="R4">
        <f t="shared" si="8"/>
        <v>4</v>
      </c>
      <c r="S4">
        <f t="shared" si="9"/>
        <v>9</v>
      </c>
      <c r="T4">
        <f t="shared" si="10"/>
        <v>64</v>
      </c>
      <c r="U4">
        <f t="shared" si="11"/>
        <v>4</v>
      </c>
      <c r="V4">
        <f t="shared" si="12"/>
        <v>0</v>
      </c>
      <c r="W4">
        <f t="shared" si="13"/>
        <v>1</v>
      </c>
      <c r="X4">
        <f t="shared" si="14"/>
        <v>36</v>
      </c>
      <c r="Y4">
        <f t="shared" si="15"/>
        <v>0</v>
      </c>
      <c r="Z4">
        <f t="shared" si="16"/>
        <v>1</v>
      </c>
      <c r="AA4">
        <f t="shared" si="17"/>
        <v>36</v>
      </c>
      <c r="AB4">
        <f t="shared" si="18"/>
        <v>0</v>
      </c>
      <c r="AC4">
        <f t="shared" si="19"/>
        <v>25</v>
      </c>
      <c r="AD4">
        <f t="shared" si="20"/>
        <v>1</v>
      </c>
      <c r="AE4">
        <f t="shared" si="21"/>
        <v>36</v>
      </c>
    </row>
    <row r="5" spans="1:31" x14ac:dyDescent="0.25">
      <c r="A5" s="14" t="s">
        <v>61</v>
      </c>
      <c r="B5" s="14">
        <v>3</v>
      </c>
      <c r="C5" s="14">
        <v>1</v>
      </c>
      <c r="D5" s="14">
        <v>1</v>
      </c>
      <c r="E5" s="14">
        <v>0</v>
      </c>
      <c r="F5" s="14">
        <v>0</v>
      </c>
      <c r="G5" s="14">
        <v>0</v>
      </c>
      <c r="H5" s="15">
        <f t="shared" si="0"/>
        <v>1.6666666666666667</v>
      </c>
      <c r="I5" s="43">
        <v>4</v>
      </c>
      <c r="J5">
        <f t="shared" si="1"/>
        <v>1</v>
      </c>
      <c r="K5">
        <f t="shared" si="2"/>
        <v>3</v>
      </c>
      <c r="L5">
        <f t="shared" si="3"/>
        <v>1</v>
      </c>
      <c r="M5">
        <f t="shared" si="4"/>
        <v>6</v>
      </c>
      <c r="N5">
        <f t="shared" si="5"/>
        <v>12</v>
      </c>
      <c r="O5">
        <f t="shared" si="6"/>
        <v>5</v>
      </c>
      <c r="Q5">
        <f t="shared" si="7"/>
        <v>4</v>
      </c>
      <c r="R5">
        <f t="shared" si="8"/>
        <v>0</v>
      </c>
      <c r="S5">
        <f t="shared" si="9"/>
        <v>25</v>
      </c>
      <c r="T5">
        <f t="shared" si="10"/>
        <v>121</v>
      </c>
      <c r="U5">
        <f t="shared" si="11"/>
        <v>16</v>
      </c>
      <c r="V5">
        <f t="shared" si="12"/>
        <v>4</v>
      </c>
      <c r="W5">
        <f t="shared" si="13"/>
        <v>9</v>
      </c>
      <c r="X5">
        <f t="shared" si="14"/>
        <v>81</v>
      </c>
      <c r="Y5">
        <f t="shared" si="15"/>
        <v>4</v>
      </c>
      <c r="Z5">
        <f t="shared" si="16"/>
        <v>25</v>
      </c>
      <c r="AA5">
        <f t="shared" si="17"/>
        <v>121</v>
      </c>
      <c r="AB5">
        <f t="shared" si="18"/>
        <v>16</v>
      </c>
      <c r="AC5">
        <f t="shared" si="19"/>
        <v>36</v>
      </c>
      <c r="AD5">
        <f t="shared" si="20"/>
        <v>1</v>
      </c>
      <c r="AE5">
        <f t="shared" si="21"/>
        <v>49</v>
      </c>
    </row>
    <row r="6" spans="1:31" x14ac:dyDescent="0.25">
      <c r="A6" s="14" t="s">
        <v>60</v>
      </c>
      <c r="B6" s="14">
        <v>1</v>
      </c>
      <c r="C6" s="14">
        <v>0</v>
      </c>
      <c r="D6" s="14">
        <v>0</v>
      </c>
      <c r="E6" s="14">
        <v>0</v>
      </c>
      <c r="F6" s="14">
        <v>1</v>
      </c>
      <c r="G6" s="14">
        <v>1</v>
      </c>
      <c r="H6" s="15">
        <f t="shared" si="0"/>
        <v>1</v>
      </c>
      <c r="I6" s="43">
        <v>5</v>
      </c>
      <c r="J6">
        <f t="shared" si="1"/>
        <v>4</v>
      </c>
      <c r="K6">
        <f t="shared" si="2"/>
        <v>5</v>
      </c>
      <c r="L6">
        <f t="shared" si="3"/>
        <v>3</v>
      </c>
      <c r="M6">
        <f t="shared" si="4"/>
        <v>6</v>
      </c>
      <c r="N6">
        <f t="shared" si="5"/>
        <v>9</v>
      </c>
      <c r="O6">
        <f t="shared" si="6"/>
        <v>3</v>
      </c>
      <c r="Q6">
        <f t="shared" si="7"/>
        <v>1</v>
      </c>
      <c r="R6">
        <f t="shared" si="8"/>
        <v>1</v>
      </c>
      <c r="S6">
        <f t="shared" si="9"/>
        <v>4</v>
      </c>
      <c r="T6">
        <f t="shared" si="10"/>
        <v>25</v>
      </c>
      <c r="U6">
        <f t="shared" si="11"/>
        <v>1</v>
      </c>
      <c r="V6">
        <f t="shared" si="12"/>
        <v>4</v>
      </c>
      <c r="W6">
        <f t="shared" si="13"/>
        <v>1</v>
      </c>
      <c r="X6">
        <f t="shared" si="14"/>
        <v>16</v>
      </c>
      <c r="Y6">
        <f t="shared" si="15"/>
        <v>4</v>
      </c>
      <c r="Z6">
        <f t="shared" si="16"/>
        <v>9</v>
      </c>
      <c r="AA6">
        <f t="shared" si="17"/>
        <v>36</v>
      </c>
      <c r="AB6">
        <f t="shared" si="18"/>
        <v>0</v>
      </c>
      <c r="AC6">
        <f t="shared" si="19"/>
        <v>9</v>
      </c>
      <c r="AD6">
        <f t="shared" si="20"/>
        <v>9</v>
      </c>
      <c r="AE6">
        <f t="shared" si="21"/>
        <v>36</v>
      </c>
    </row>
    <row r="7" spans="1:31" x14ac:dyDescent="0.25">
      <c r="A7" s="14" t="s">
        <v>65</v>
      </c>
      <c r="B7" s="14">
        <v>1</v>
      </c>
      <c r="C7" s="14">
        <v>0</v>
      </c>
      <c r="D7" s="14">
        <v>0</v>
      </c>
      <c r="E7" s="14">
        <v>2</v>
      </c>
      <c r="F7" s="14">
        <v>0</v>
      </c>
      <c r="G7" s="14">
        <v>0</v>
      </c>
      <c r="H7" s="15">
        <f t="shared" si="0"/>
        <v>1</v>
      </c>
      <c r="I7" s="43">
        <v>6</v>
      </c>
      <c r="J7">
        <f t="shared" si="1"/>
        <v>4</v>
      </c>
      <c r="K7">
        <f t="shared" si="2"/>
        <v>5</v>
      </c>
      <c r="L7">
        <f t="shared" si="3"/>
        <v>3</v>
      </c>
      <c r="M7">
        <f t="shared" si="4"/>
        <v>2</v>
      </c>
      <c r="N7">
        <f t="shared" si="5"/>
        <v>12</v>
      </c>
      <c r="O7">
        <f t="shared" si="6"/>
        <v>5</v>
      </c>
      <c r="Q7">
        <f t="shared" si="7"/>
        <v>1</v>
      </c>
      <c r="R7">
        <f t="shared" si="8"/>
        <v>1</v>
      </c>
      <c r="S7">
        <f t="shared" si="9"/>
        <v>4</v>
      </c>
      <c r="T7">
        <f t="shared" si="10"/>
        <v>64</v>
      </c>
      <c r="U7">
        <f t="shared" si="11"/>
        <v>1</v>
      </c>
      <c r="V7">
        <f t="shared" si="12"/>
        <v>4</v>
      </c>
      <c r="W7">
        <f t="shared" si="13"/>
        <v>9</v>
      </c>
      <c r="X7">
        <f t="shared" si="14"/>
        <v>49</v>
      </c>
      <c r="Y7">
        <f t="shared" si="15"/>
        <v>0</v>
      </c>
      <c r="Z7">
        <f t="shared" si="16"/>
        <v>1</v>
      </c>
      <c r="AA7">
        <f t="shared" si="17"/>
        <v>81</v>
      </c>
      <c r="AB7">
        <f t="shared" si="18"/>
        <v>4</v>
      </c>
      <c r="AC7">
        <f t="shared" si="19"/>
        <v>100</v>
      </c>
      <c r="AD7">
        <f t="shared" si="20"/>
        <v>9</v>
      </c>
      <c r="AE7">
        <f t="shared" si="21"/>
        <v>49</v>
      </c>
    </row>
    <row r="8" spans="1:31" x14ac:dyDescent="0.25">
      <c r="A8" s="14" t="s">
        <v>67</v>
      </c>
      <c r="B8" s="14">
        <v>0</v>
      </c>
      <c r="C8" s="14">
        <v>0</v>
      </c>
      <c r="D8" s="14">
        <v>0</v>
      </c>
      <c r="E8" s="14">
        <v>0</v>
      </c>
      <c r="F8" s="14">
        <v>3</v>
      </c>
      <c r="G8" s="14">
        <v>0</v>
      </c>
      <c r="H8" s="15">
        <f t="shared" si="0"/>
        <v>1</v>
      </c>
      <c r="I8" s="43">
        <v>7</v>
      </c>
      <c r="J8">
        <f t="shared" si="1"/>
        <v>7</v>
      </c>
      <c r="K8">
        <f t="shared" si="2"/>
        <v>5</v>
      </c>
      <c r="L8">
        <f t="shared" si="3"/>
        <v>3</v>
      </c>
      <c r="M8">
        <f t="shared" si="4"/>
        <v>6</v>
      </c>
      <c r="N8">
        <f t="shared" si="5"/>
        <v>2</v>
      </c>
      <c r="O8">
        <f t="shared" si="6"/>
        <v>5</v>
      </c>
      <c r="Q8">
        <f t="shared" si="7"/>
        <v>4</v>
      </c>
      <c r="R8">
        <f t="shared" si="8"/>
        <v>16</v>
      </c>
      <c r="S8">
        <f t="shared" si="9"/>
        <v>1</v>
      </c>
      <c r="T8">
        <f t="shared" si="10"/>
        <v>25</v>
      </c>
      <c r="U8">
        <f t="shared" si="11"/>
        <v>4</v>
      </c>
      <c r="V8">
        <f t="shared" si="12"/>
        <v>4</v>
      </c>
      <c r="W8">
        <f t="shared" si="13"/>
        <v>1</v>
      </c>
      <c r="X8">
        <f t="shared" si="14"/>
        <v>9</v>
      </c>
      <c r="Y8">
        <f t="shared" si="15"/>
        <v>0</v>
      </c>
      <c r="Z8">
        <f t="shared" si="16"/>
        <v>9</v>
      </c>
      <c r="AA8">
        <f t="shared" si="17"/>
        <v>1</v>
      </c>
      <c r="AB8">
        <f t="shared" si="18"/>
        <v>4</v>
      </c>
      <c r="AC8">
        <f t="shared" si="19"/>
        <v>16</v>
      </c>
      <c r="AD8">
        <f t="shared" si="20"/>
        <v>1</v>
      </c>
      <c r="AE8">
        <f t="shared" si="21"/>
        <v>9</v>
      </c>
    </row>
    <row r="9" spans="1:31" x14ac:dyDescent="0.25">
      <c r="A9" s="14" t="s">
        <v>68</v>
      </c>
      <c r="B9" s="14">
        <v>0</v>
      </c>
      <c r="C9" s="14">
        <v>0</v>
      </c>
      <c r="D9" s="14">
        <v>0</v>
      </c>
      <c r="E9" s="14">
        <v>0</v>
      </c>
      <c r="F9" s="14">
        <v>3</v>
      </c>
      <c r="G9" s="14">
        <v>0</v>
      </c>
      <c r="H9" s="15">
        <f t="shared" si="0"/>
        <v>1</v>
      </c>
      <c r="I9" s="43">
        <v>8</v>
      </c>
      <c r="J9">
        <f t="shared" si="1"/>
        <v>7</v>
      </c>
      <c r="K9">
        <f t="shared" si="2"/>
        <v>5</v>
      </c>
      <c r="L9">
        <f t="shared" si="3"/>
        <v>3</v>
      </c>
      <c r="M9">
        <f t="shared" si="4"/>
        <v>6</v>
      </c>
      <c r="N9">
        <f t="shared" si="5"/>
        <v>2</v>
      </c>
      <c r="O9">
        <f t="shared" si="6"/>
        <v>5</v>
      </c>
      <c r="Q9">
        <f t="shared" si="7"/>
        <v>4</v>
      </c>
      <c r="R9">
        <f t="shared" si="8"/>
        <v>16</v>
      </c>
      <c r="S9">
        <f t="shared" si="9"/>
        <v>1</v>
      </c>
      <c r="T9">
        <f t="shared" si="10"/>
        <v>25</v>
      </c>
      <c r="U9">
        <f t="shared" si="11"/>
        <v>4</v>
      </c>
      <c r="V9">
        <f t="shared" si="12"/>
        <v>4</v>
      </c>
      <c r="W9">
        <f t="shared" si="13"/>
        <v>1</v>
      </c>
      <c r="X9">
        <f t="shared" si="14"/>
        <v>9</v>
      </c>
      <c r="Y9">
        <f t="shared" si="15"/>
        <v>0</v>
      </c>
      <c r="Z9">
        <f t="shared" si="16"/>
        <v>9</v>
      </c>
      <c r="AA9">
        <f t="shared" si="17"/>
        <v>1</v>
      </c>
      <c r="AB9">
        <f t="shared" si="18"/>
        <v>4</v>
      </c>
      <c r="AC9">
        <f t="shared" si="19"/>
        <v>16</v>
      </c>
      <c r="AD9">
        <f t="shared" si="20"/>
        <v>1</v>
      </c>
      <c r="AE9">
        <f t="shared" si="21"/>
        <v>9</v>
      </c>
    </row>
    <row r="10" spans="1:31" x14ac:dyDescent="0.25">
      <c r="A10" s="14" t="s">
        <v>69</v>
      </c>
      <c r="B10" s="14">
        <v>0</v>
      </c>
      <c r="C10" s="14">
        <v>0</v>
      </c>
      <c r="D10" s="14">
        <v>0</v>
      </c>
      <c r="E10" s="14">
        <v>0</v>
      </c>
      <c r="F10" s="14">
        <v>3</v>
      </c>
      <c r="G10" s="14">
        <v>0</v>
      </c>
      <c r="H10" s="15">
        <f t="shared" si="0"/>
        <v>1</v>
      </c>
      <c r="I10" s="43">
        <v>9</v>
      </c>
      <c r="J10">
        <f t="shared" si="1"/>
        <v>7</v>
      </c>
      <c r="K10">
        <f t="shared" si="2"/>
        <v>5</v>
      </c>
      <c r="L10">
        <f t="shared" si="3"/>
        <v>3</v>
      </c>
      <c r="M10">
        <f t="shared" si="4"/>
        <v>6</v>
      </c>
      <c r="N10">
        <f t="shared" si="5"/>
        <v>2</v>
      </c>
      <c r="O10">
        <f t="shared" si="6"/>
        <v>5</v>
      </c>
      <c r="Q10">
        <f t="shared" si="7"/>
        <v>4</v>
      </c>
      <c r="R10">
        <f t="shared" si="8"/>
        <v>16</v>
      </c>
      <c r="S10">
        <f t="shared" si="9"/>
        <v>1</v>
      </c>
      <c r="T10">
        <f t="shared" si="10"/>
        <v>25</v>
      </c>
      <c r="U10">
        <f t="shared" si="11"/>
        <v>4</v>
      </c>
      <c r="V10">
        <f t="shared" si="12"/>
        <v>4</v>
      </c>
      <c r="W10">
        <f t="shared" si="13"/>
        <v>1</v>
      </c>
      <c r="X10">
        <f t="shared" si="14"/>
        <v>9</v>
      </c>
      <c r="Y10">
        <f t="shared" si="15"/>
        <v>0</v>
      </c>
      <c r="Z10">
        <f t="shared" si="16"/>
        <v>9</v>
      </c>
      <c r="AA10">
        <f t="shared" si="17"/>
        <v>1</v>
      </c>
      <c r="AB10">
        <f t="shared" si="18"/>
        <v>4</v>
      </c>
      <c r="AC10">
        <f t="shared" si="19"/>
        <v>16</v>
      </c>
      <c r="AD10">
        <f t="shared" si="20"/>
        <v>1</v>
      </c>
      <c r="AE10">
        <f t="shared" si="21"/>
        <v>9</v>
      </c>
    </row>
    <row r="11" spans="1:31" x14ac:dyDescent="0.25">
      <c r="A11" s="14" t="s">
        <v>375</v>
      </c>
      <c r="B11" s="14">
        <v>0</v>
      </c>
      <c r="C11" s="14">
        <v>0</v>
      </c>
      <c r="D11" s="14">
        <v>0</v>
      </c>
      <c r="E11" s="14">
        <v>0</v>
      </c>
      <c r="F11" s="14">
        <v>3</v>
      </c>
      <c r="G11" s="14">
        <v>0</v>
      </c>
      <c r="H11" s="15">
        <f t="shared" si="0"/>
        <v>1</v>
      </c>
      <c r="I11" s="43">
        <v>10</v>
      </c>
      <c r="J11">
        <f t="shared" si="1"/>
        <v>7</v>
      </c>
      <c r="K11">
        <f t="shared" si="2"/>
        <v>5</v>
      </c>
      <c r="L11">
        <f t="shared" si="3"/>
        <v>3</v>
      </c>
      <c r="M11">
        <f t="shared" si="4"/>
        <v>6</v>
      </c>
      <c r="N11">
        <f t="shared" si="5"/>
        <v>2</v>
      </c>
      <c r="O11">
        <f t="shared" si="6"/>
        <v>5</v>
      </c>
      <c r="Q11">
        <f t="shared" si="7"/>
        <v>4</v>
      </c>
      <c r="R11">
        <f t="shared" si="8"/>
        <v>16</v>
      </c>
      <c r="S11">
        <f t="shared" si="9"/>
        <v>1</v>
      </c>
      <c r="T11">
        <f t="shared" si="10"/>
        <v>25</v>
      </c>
      <c r="U11">
        <f t="shared" si="11"/>
        <v>4</v>
      </c>
      <c r="V11">
        <f t="shared" si="12"/>
        <v>4</v>
      </c>
      <c r="W11">
        <f t="shared" si="13"/>
        <v>1</v>
      </c>
      <c r="X11">
        <f t="shared" si="14"/>
        <v>9</v>
      </c>
      <c r="Y11">
        <f t="shared" si="15"/>
        <v>0</v>
      </c>
      <c r="Z11">
        <f t="shared" si="16"/>
        <v>9</v>
      </c>
      <c r="AA11">
        <f t="shared" si="17"/>
        <v>1</v>
      </c>
      <c r="AB11">
        <f t="shared" si="18"/>
        <v>4</v>
      </c>
      <c r="AC11">
        <f t="shared" si="19"/>
        <v>16</v>
      </c>
      <c r="AD11">
        <f t="shared" si="20"/>
        <v>1</v>
      </c>
      <c r="AE11">
        <f t="shared" si="21"/>
        <v>9</v>
      </c>
    </row>
    <row r="12" spans="1:31" x14ac:dyDescent="0.25">
      <c r="A12" s="14" t="s">
        <v>66</v>
      </c>
      <c r="B12" s="14">
        <v>0</v>
      </c>
      <c r="C12" s="14">
        <v>0</v>
      </c>
      <c r="D12" s="14">
        <v>0</v>
      </c>
      <c r="E12" s="14">
        <v>0</v>
      </c>
      <c r="F12" s="14">
        <v>2</v>
      </c>
      <c r="G12" s="14">
        <v>0</v>
      </c>
      <c r="H12" s="15">
        <f t="shared" si="0"/>
        <v>0.66666666666666674</v>
      </c>
      <c r="I12" s="43">
        <v>11</v>
      </c>
      <c r="J12">
        <f t="shared" si="1"/>
        <v>7</v>
      </c>
      <c r="K12">
        <f t="shared" si="2"/>
        <v>5</v>
      </c>
      <c r="L12">
        <f t="shared" si="3"/>
        <v>3</v>
      </c>
      <c r="M12">
        <f t="shared" si="4"/>
        <v>6</v>
      </c>
      <c r="N12">
        <f t="shared" si="5"/>
        <v>6</v>
      </c>
      <c r="O12">
        <f t="shared" si="6"/>
        <v>5</v>
      </c>
      <c r="Q12">
        <f t="shared" si="7"/>
        <v>4</v>
      </c>
      <c r="R12">
        <f t="shared" si="8"/>
        <v>16</v>
      </c>
      <c r="S12">
        <f t="shared" si="9"/>
        <v>1</v>
      </c>
      <c r="T12">
        <f t="shared" si="10"/>
        <v>1</v>
      </c>
      <c r="U12">
        <f t="shared" si="11"/>
        <v>4</v>
      </c>
      <c r="V12">
        <f t="shared" si="12"/>
        <v>4</v>
      </c>
      <c r="W12">
        <f t="shared" si="13"/>
        <v>1</v>
      </c>
      <c r="X12">
        <f t="shared" si="14"/>
        <v>1</v>
      </c>
      <c r="Y12">
        <f t="shared" si="15"/>
        <v>0</v>
      </c>
      <c r="Z12">
        <f t="shared" si="16"/>
        <v>9</v>
      </c>
      <c r="AA12">
        <f t="shared" si="17"/>
        <v>9</v>
      </c>
      <c r="AB12">
        <f t="shared" si="18"/>
        <v>4</v>
      </c>
      <c r="AC12">
        <f t="shared" si="19"/>
        <v>0</v>
      </c>
      <c r="AD12">
        <f t="shared" si="20"/>
        <v>1</v>
      </c>
      <c r="AE12">
        <f t="shared" si="21"/>
        <v>1</v>
      </c>
    </row>
    <row r="13" spans="1:31" x14ac:dyDescent="0.25">
      <c r="A13" s="14" t="s">
        <v>72</v>
      </c>
      <c r="B13" s="14">
        <v>0</v>
      </c>
      <c r="C13" s="14">
        <v>0</v>
      </c>
      <c r="D13" s="14">
        <v>0</v>
      </c>
      <c r="E13" s="14">
        <v>0</v>
      </c>
      <c r="F13" s="14">
        <v>2</v>
      </c>
      <c r="G13" s="14">
        <v>0</v>
      </c>
      <c r="H13" s="15">
        <f t="shared" si="0"/>
        <v>0.66666666666666674</v>
      </c>
      <c r="I13" s="43">
        <v>12</v>
      </c>
      <c r="J13">
        <f t="shared" si="1"/>
        <v>7</v>
      </c>
      <c r="K13">
        <f t="shared" si="2"/>
        <v>5</v>
      </c>
      <c r="L13">
        <f t="shared" si="3"/>
        <v>3</v>
      </c>
      <c r="M13">
        <f t="shared" si="4"/>
        <v>6</v>
      </c>
      <c r="N13">
        <f t="shared" si="5"/>
        <v>6</v>
      </c>
      <c r="O13">
        <f t="shared" si="6"/>
        <v>5</v>
      </c>
      <c r="Q13">
        <f t="shared" si="7"/>
        <v>4</v>
      </c>
      <c r="R13">
        <f t="shared" si="8"/>
        <v>16</v>
      </c>
      <c r="S13">
        <f t="shared" si="9"/>
        <v>1</v>
      </c>
      <c r="T13">
        <f t="shared" si="10"/>
        <v>1</v>
      </c>
      <c r="U13">
        <f t="shared" si="11"/>
        <v>4</v>
      </c>
      <c r="V13">
        <f t="shared" si="12"/>
        <v>4</v>
      </c>
      <c r="W13">
        <f t="shared" si="13"/>
        <v>1</v>
      </c>
      <c r="X13">
        <f t="shared" si="14"/>
        <v>1</v>
      </c>
      <c r="Y13">
        <f t="shared" si="15"/>
        <v>0</v>
      </c>
      <c r="Z13">
        <f t="shared" si="16"/>
        <v>9</v>
      </c>
      <c r="AA13">
        <f t="shared" si="17"/>
        <v>9</v>
      </c>
      <c r="AB13">
        <f t="shared" si="18"/>
        <v>4</v>
      </c>
      <c r="AC13">
        <f t="shared" si="19"/>
        <v>0</v>
      </c>
      <c r="AD13">
        <f t="shared" si="20"/>
        <v>1</v>
      </c>
      <c r="AE13">
        <f t="shared" si="21"/>
        <v>1</v>
      </c>
    </row>
    <row r="14" spans="1:31" x14ac:dyDescent="0.25">
      <c r="A14" s="14" t="s">
        <v>74</v>
      </c>
      <c r="B14" s="14">
        <v>0</v>
      </c>
      <c r="C14" s="14">
        <v>0</v>
      </c>
      <c r="D14" s="14">
        <v>0</v>
      </c>
      <c r="E14" s="14">
        <v>0</v>
      </c>
      <c r="F14" s="14">
        <v>2</v>
      </c>
      <c r="G14" s="14">
        <v>0</v>
      </c>
      <c r="H14" s="15">
        <f t="shared" si="0"/>
        <v>0.66666666666666674</v>
      </c>
      <c r="I14" s="43">
        <v>13</v>
      </c>
      <c r="J14">
        <f t="shared" si="1"/>
        <v>7</v>
      </c>
      <c r="K14">
        <f t="shared" si="2"/>
        <v>5</v>
      </c>
      <c r="L14">
        <f t="shared" si="3"/>
        <v>3</v>
      </c>
      <c r="M14">
        <f t="shared" si="4"/>
        <v>6</v>
      </c>
      <c r="N14">
        <f t="shared" si="5"/>
        <v>6</v>
      </c>
      <c r="O14">
        <f t="shared" si="6"/>
        <v>5</v>
      </c>
      <c r="Q14">
        <f t="shared" si="7"/>
        <v>4</v>
      </c>
      <c r="R14">
        <f t="shared" si="8"/>
        <v>16</v>
      </c>
      <c r="S14">
        <f t="shared" si="9"/>
        <v>1</v>
      </c>
      <c r="T14">
        <f t="shared" si="10"/>
        <v>1</v>
      </c>
      <c r="U14">
        <f t="shared" si="11"/>
        <v>4</v>
      </c>
      <c r="V14">
        <f t="shared" si="12"/>
        <v>4</v>
      </c>
      <c r="W14">
        <f t="shared" si="13"/>
        <v>1</v>
      </c>
      <c r="X14">
        <f t="shared" si="14"/>
        <v>1</v>
      </c>
      <c r="Y14">
        <f t="shared" si="15"/>
        <v>0</v>
      </c>
      <c r="Z14">
        <f t="shared" si="16"/>
        <v>9</v>
      </c>
      <c r="AA14">
        <f t="shared" si="17"/>
        <v>9</v>
      </c>
      <c r="AB14">
        <f t="shared" si="18"/>
        <v>4</v>
      </c>
      <c r="AC14">
        <f t="shared" si="19"/>
        <v>0</v>
      </c>
      <c r="AD14">
        <f t="shared" si="20"/>
        <v>1</v>
      </c>
      <c r="AE14">
        <f t="shared" si="21"/>
        <v>1</v>
      </c>
    </row>
    <row r="15" spans="1:31" x14ac:dyDescent="0.25">
      <c r="A15" s="14" t="s">
        <v>374</v>
      </c>
      <c r="B15" s="14">
        <v>0</v>
      </c>
      <c r="C15" s="14">
        <v>0</v>
      </c>
      <c r="D15" s="14">
        <v>0</v>
      </c>
      <c r="E15" s="14">
        <v>2</v>
      </c>
      <c r="F15" s="14">
        <v>0</v>
      </c>
      <c r="G15" s="14">
        <v>0</v>
      </c>
      <c r="H15" s="15">
        <f t="shared" si="0"/>
        <v>0.66666666666666674</v>
      </c>
      <c r="I15" s="43">
        <v>14</v>
      </c>
      <c r="J15">
        <f t="shared" si="1"/>
        <v>7</v>
      </c>
      <c r="K15">
        <f t="shared" si="2"/>
        <v>5</v>
      </c>
      <c r="L15">
        <f t="shared" si="3"/>
        <v>3</v>
      </c>
      <c r="M15">
        <f t="shared" si="4"/>
        <v>2</v>
      </c>
      <c r="N15">
        <f t="shared" si="5"/>
        <v>12</v>
      </c>
      <c r="O15">
        <f t="shared" si="6"/>
        <v>5</v>
      </c>
      <c r="Q15">
        <f t="shared" si="7"/>
        <v>4</v>
      </c>
      <c r="R15">
        <f t="shared" si="8"/>
        <v>16</v>
      </c>
      <c r="S15">
        <f t="shared" si="9"/>
        <v>25</v>
      </c>
      <c r="T15">
        <f t="shared" si="10"/>
        <v>25</v>
      </c>
      <c r="U15">
        <f t="shared" si="11"/>
        <v>4</v>
      </c>
      <c r="V15">
        <f t="shared" si="12"/>
        <v>4</v>
      </c>
      <c r="W15">
        <f t="shared" si="13"/>
        <v>9</v>
      </c>
      <c r="X15">
        <f t="shared" si="14"/>
        <v>49</v>
      </c>
      <c r="Y15">
        <f t="shared" si="15"/>
        <v>0</v>
      </c>
      <c r="Z15">
        <f t="shared" si="16"/>
        <v>1</v>
      </c>
      <c r="AA15">
        <f t="shared" si="17"/>
        <v>81</v>
      </c>
      <c r="AB15">
        <f t="shared" si="18"/>
        <v>4</v>
      </c>
      <c r="AC15">
        <f t="shared" si="19"/>
        <v>100</v>
      </c>
      <c r="AD15">
        <f t="shared" si="20"/>
        <v>9</v>
      </c>
      <c r="AE15">
        <f t="shared" si="21"/>
        <v>49</v>
      </c>
    </row>
    <row r="16" spans="1:31" x14ac:dyDescent="0.25">
      <c r="A16" s="41"/>
      <c r="B16" s="41"/>
      <c r="C16" s="41"/>
      <c r="D16" s="41"/>
      <c r="E16" s="41"/>
      <c r="F16" s="41"/>
      <c r="G16" s="41"/>
      <c r="H16" s="42"/>
    </row>
    <row r="17" spans="1:31" ht="14.4" x14ac:dyDescent="0.3">
      <c r="A17" s="14" t="s">
        <v>63</v>
      </c>
      <c r="B17" s="14"/>
      <c r="C17" s="14"/>
      <c r="D17" s="14"/>
      <c r="E17" s="14"/>
      <c r="F17" s="14"/>
      <c r="G17" s="14">
        <v>1</v>
      </c>
      <c r="H17" s="15">
        <f t="shared" ref="H17:H21" si="22">SUM(B17:G17)/300</f>
        <v>3.3333333333333335E-3</v>
      </c>
      <c r="P17" t="s">
        <v>582</v>
      </c>
      <c r="Q17">
        <f>6*SUM(Q2:Q15)</f>
        <v>330</v>
      </c>
      <c r="R17">
        <f t="shared" ref="R17:AE17" si="23">6*SUM(R2:R15)</f>
        <v>834</v>
      </c>
      <c r="S17">
        <f t="shared" si="23"/>
        <v>468</v>
      </c>
      <c r="T17">
        <f t="shared" si="23"/>
        <v>2586</v>
      </c>
      <c r="U17">
        <f t="shared" si="23"/>
        <v>372</v>
      </c>
      <c r="V17">
        <f t="shared" si="23"/>
        <v>288</v>
      </c>
      <c r="W17">
        <f t="shared" si="23"/>
        <v>270</v>
      </c>
      <c r="X17">
        <f t="shared" si="23"/>
        <v>2004</v>
      </c>
      <c r="Y17">
        <f t="shared" si="23"/>
        <v>54</v>
      </c>
      <c r="Z17">
        <f t="shared" si="23"/>
        <v>606</v>
      </c>
      <c r="AA17">
        <f t="shared" si="23"/>
        <v>2532</v>
      </c>
      <c r="AB17">
        <f t="shared" si="23"/>
        <v>318</v>
      </c>
      <c r="AC17">
        <f t="shared" si="23"/>
        <v>2154</v>
      </c>
      <c r="AD17">
        <f t="shared" si="23"/>
        <v>240</v>
      </c>
      <c r="AE17">
        <f t="shared" si="23"/>
        <v>1842</v>
      </c>
    </row>
    <row r="18" spans="1:31" x14ac:dyDescent="0.25">
      <c r="A18" s="14" t="s">
        <v>70</v>
      </c>
      <c r="B18" s="14"/>
      <c r="C18" s="14"/>
      <c r="D18" s="14"/>
      <c r="E18" s="14"/>
      <c r="F18" s="14">
        <v>1</v>
      </c>
      <c r="G18" s="14"/>
      <c r="H18" s="15">
        <f t="shared" si="22"/>
        <v>3.3333333333333335E-3</v>
      </c>
      <c r="P18" t="s">
        <v>559</v>
      </c>
      <c r="Q18">
        <f>14*((14^2) - 1)</f>
        <v>2730</v>
      </c>
      <c r="R18">
        <f t="shared" ref="R18:AE18" si="24">14*((14^2) - 1)</f>
        <v>2730</v>
      </c>
      <c r="S18">
        <f t="shared" si="24"/>
        <v>2730</v>
      </c>
      <c r="T18">
        <f t="shared" si="24"/>
        <v>2730</v>
      </c>
      <c r="U18">
        <f t="shared" si="24"/>
        <v>2730</v>
      </c>
      <c r="V18">
        <f t="shared" si="24"/>
        <v>2730</v>
      </c>
      <c r="W18">
        <f t="shared" si="24"/>
        <v>2730</v>
      </c>
      <c r="X18">
        <f t="shared" si="24"/>
        <v>2730</v>
      </c>
      <c r="Y18">
        <f t="shared" si="24"/>
        <v>2730</v>
      </c>
      <c r="Z18">
        <f t="shared" si="24"/>
        <v>2730</v>
      </c>
      <c r="AA18">
        <f t="shared" si="24"/>
        <v>2730</v>
      </c>
      <c r="AB18">
        <f t="shared" si="24"/>
        <v>2730</v>
      </c>
      <c r="AC18">
        <f t="shared" si="24"/>
        <v>2730</v>
      </c>
      <c r="AD18">
        <f t="shared" si="24"/>
        <v>2730</v>
      </c>
      <c r="AE18">
        <f t="shared" si="24"/>
        <v>2730</v>
      </c>
    </row>
    <row r="19" spans="1:31" x14ac:dyDescent="0.25">
      <c r="A19" s="14" t="s">
        <v>71</v>
      </c>
      <c r="B19" s="14"/>
      <c r="C19" s="14"/>
      <c r="D19" s="14"/>
      <c r="E19" s="14"/>
      <c r="F19" s="14">
        <v>1</v>
      </c>
      <c r="G19" s="14"/>
      <c r="H19" s="15">
        <f t="shared" si="22"/>
        <v>3.3333333333333335E-3</v>
      </c>
      <c r="P19" t="s">
        <v>558</v>
      </c>
      <c r="Q19" s="17">
        <f t="shared" ref="Q19:AE19" si="25">(1-(Q17/Q18))</f>
        <v>0.87912087912087911</v>
      </c>
      <c r="R19" s="17">
        <f t="shared" si="25"/>
        <v>0.69450549450549448</v>
      </c>
      <c r="S19" s="17">
        <f t="shared" si="25"/>
        <v>0.82857142857142851</v>
      </c>
      <c r="T19" s="17">
        <f t="shared" si="25"/>
        <v>5.2747252747252782E-2</v>
      </c>
      <c r="U19" s="17">
        <f t="shared" si="25"/>
        <v>0.86373626373626378</v>
      </c>
      <c r="V19" s="17">
        <f t="shared" si="25"/>
        <v>0.89450549450549455</v>
      </c>
      <c r="W19" s="17">
        <f t="shared" si="25"/>
        <v>0.90109890109890112</v>
      </c>
      <c r="X19" s="17">
        <f t="shared" si="25"/>
        <v>0.26593406593406599</v>
      </c>
      <c r="Y19" s="17">
        <f t="shared" si="25"/>
        <v>0.98021978021978018</v>
      </c>
      <c r="Z19" s="17">
        <f t="shared" si="25"/>
        <v>0.77802197802197803</v>
      </c>
      <c r="AA19" s="17">
        <f t="shared" si="25"/>
        <v>7.2527472527472492E-2</v>
      </c>
      <c r="AB19" s="17">
        <f t="shared" si="25"/>
        <v>0.88351648351648349</v>
      </c>
      <c r="AC19" s="17">
        <f t="shared" si="25"/>
        <v>0.21098901098901102</v>
      </c>
      <c r="AD19" s="17">
        <f t="shared" si="25"/>
        <v>0.91208791208791207</v>
      </c>
      <c r="AE19" s="17">
        <f t="shared" si="25"/>
        <v>0.32527472527472523</v>
      </c>
    </row>
    <row r="20" spans="1:31" x14ac:dyDescent="0.25">
      <c r="A20" s="14" t="s">
        <v>73</v>
      </c>
      <c r="B20" s="14"/>
      <c r="C20" s="14"/>
      <c r="D20" s="14"/>
      <c r="E20" s="14"/>
      <c r="F20" s="14">
        <v>1</v>
      </c>
      <c r="G20" s="14"/>
      <c r="H20" s="15">
        <f t="shared" si="22"/>
        <v>3.3333333333333335E-3</v>
      </c>
    </row>
    <row r="21" spans="1:31" x14ac:dyDescent="0.25">
      <c r="A21" s="14" t="s">
        <v>75</v>
      </c>
      <c r="B21" s="14"/>
      <c r="C21" s="14">
        <v>1</v>
      </c>
      <c r="D21" s="14"/>
      <c r="E21" s="14"/>
      <c r="F21" s="14"/>
      <c r="G21" s="14"/>
      <c r="H21" s="15">
        <f t="shared" si="22"/>
        <v>3.3333333333333335E-3</v>
      </c>
    </row>
  </sheetData>
  <sortState xmlns:xlrd2="http://schemas.microsoft.com/office/spreadsheetml/2017/richdata2" ref="A2:H21">
    <sortCondition descending="1" ref="H2:H2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2BA6-4135-44D1-8312-15F5F3E4462D}">
  <dimension ref="A1:AE11"/>
  <sheetViews>
    <sheetView topLeftCell="K1" workbookViewId="0">
      <selection activeCell="Q9" sqref="Q9"/>
    </sheetView>
  </sheetViews>
  <sheetFormatPr defaultRowHeight="13.8" x14ac:dyDescent="0.25"/>
  <cols>
    <col min="1" max="1" width="15.8984375" customWidth="1"/>
    <col min="8" max="8" width="11.09765625" customWidth="1"/>
  </cols>
  <sheetData>
    <row r="1" spans="1:31" ht="27.6" x14ac:dyDescent="0.25">
      <c r="A1" s="14" t="s">
        <v>376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9" t="s">
        <v>15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304</v>
      </c>
      <c r="B2" s="14">
        <v>2</v>
      </c>
      <c r="C2" s="14">
        <v>1</v>
      </c>
      <c r="D2" s="14">
        <v>1</v>
      </c>
      <c r="E2" s="14">
        <v>6</v>
      </c>
      <c r="F2" s="14">
        <v>11</v>
      </c>
      <c r="G2" s="14">
        <v>7</v>
      </c>
      <c r="H2" s="15">
        <f>(SUM(B2:G2)/300)*100</f>
        <v>9.3333333333333339</v>
      </c>
      <c r="I2" s="43">
        <v>1</v>
      </c>
      <c r="J2">
        <f>RANK(B2,$B$2:$B$7,0)</f>
        <v>2</v>
      </c>
      <c r="K2">
        <f>RANK(C2,$C$2:$C$7,0)</f>
        <v>6</v>
      </c>
      <c r="L2">
        <f>RANK(D2,$D$2:$D$7,0)</f>
        <v>3</v>
      </c>
      <c r="M2">
        <f>RANK(E2,$E$2:$E$7,0)</f>
        <v>1</v>
      </c>
      <c r="N2">
        <f>RANK(F2,$F$2:$F$7,0)</f>
        <v>1</v>
      </c>
      <c r="O2">
        <f>RANK(G2,$G$2:$G$7,0)</f>
        <v>1</v>
      </c>
      <c r="P2" s="47"/>
      <c r="Q2">
        <f>(J2-K2)^2</f>
        <v>16</v>
      </c>
      <c r="R2">
        <f>(J2-L2)^2</f>
        <v>1</v>
      </c>
      <c r="S2">
        <f>(J2-M2)^2</f>
        <v>1</v>
      </c>
      <c r="T2">
        <f>(J2-N2)^2</f>
        <v>1</v>
      </c>
      <c r="U2">
        <f>(J2-O2)^2</f>
        <v>1</v>
      </c>
      <c r="V2">
        <f>(K2-L2)^2</f>
        <v>9</v>
      </c>
      <c r="W2">
        <f>(K2-M2)^2</f>
        <v>25</v>
      </c>
      <c r="X2">
        <f>(K2-N2)^2</f>
        <v>25</v>
      </c>
      <c r="Y2">
        <f>(K2-O2)^2</f>
        <v>25</v>
      </c>
      <c r="Z2">
        <f>(L2-M2)^2</f>
        <v>4</v>
      </c>
      <c r="AA2">
        <f>(L2-N2)^2</f>
        <v>4</v>
      </c>
      <c r="AB2">
        <f>(L2-O2)^2</f>
        <v>4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378</v>
      </c>
      <c r="B3" s="14">
        <v>4</v>
      </c>
      <c r="C3" s="14">
        <v>6</v>
      </c>
      <c r="D3" s="14">
        <v>4</v>
      </c>
      <c r="E3" s="14">
        <v>1</v>
      </c>
      <c r="F3" s="14">
        <v>2</v>
      </c>
      <c r="G3" s="14">
        <v>2</v>
      </c>
      <c r="H3" s="15">
        <f>(SUM(B3:G3)/300)*100</f>
        <v>6.3333333333333339</v>
      </c>
      <c r="I3" s="43">
        <v>2</v>
      </c>
      <c r="J3">
        <f t="shared" ref="J3:J7" si="0">RANK(B3,$B$2:$B$7,0)</f>
        <v>1</v>
      </c>
      <c r="K3">
        <f t="shared" ref="K3:K7" si="1">RANK(C3,$C$2:$C$7,0)</f>
        <v>1</v>
      </c>
      <c r="L3">
        <f t="shared" ref="L3:L7" si="2">RANK(D3,$D$2:$D$7,0)</f>
        <v>1</v>
      </c>
      <c r="M3">
        <f t="shared" ref="M3:M7" si="3">RANK(E3,$E$2:$E$7,0)</f>
        <v>2</v>
      </c>
      <c r="N3">
        <f t="shared" ref="N3:N7" si="4">RANK(F3,$F$2:$F$7,0)</f>
        <v>3</v>
      </c>
      <c r="O3">
        <f t="shared" ref="O3:O7" si="5">RANK(G3,$G$2:$G$7,0)</f>
        <v>3</v>
      </c>
      <c r="Q3">
        <f t="shared" ref="Q3:Q7" si="6">(J3-K3)^2</f>
        <v>0</v>
      </c>
      <c r="R3">
        <f t="shared" ref="R3:R7" si="7">(J3-L3)^2</f>
        <v>0</v>
      </c>
      <c r="S3">
        <f t="shared" ref="S3:S7" si="8">(J3-M3)^2</f>
        <v>1</v>
      </c>
      <c r="T3">
        <f t="shared" ref="T3:T7" si="9">(J3-N3)^2</f>
        <v>4</v>
      </c>
      <c r="U3">
        <f t="shared" ref="U3:U7" si="10">(J3-O3)^2</f>
        <v>4</v>
      </c>
      <c r="V3">
        <f t="shared" ref="V3:V7" si="11">(K3-L3)^2</f>
        <v>0</v>
      </c>
      <c r="W3">
        <f t="shared" ref="W3:W7" si="12">(K3-M3)^2</f>
        <v>1</v>
      </c>
      <c r="X3">
        <f t="shared" ref="X3:X7" si="13">(K3-N3)^2</f>
        <v>4</v>
      </c>
      <c r="Y3">
        <f t="shared" ref="Y3:Y7" si="14">(K3-O3)^2</f>
        <v>4</v>
      </c>
      <c r="Z3">
        <f t="shared" ref="Z3:Z7" si="15">(L3-M3)^2</f>
        <v>1</v>
      </c>
      <c r="AA3">
        <f t="shared" ref="AA3:AA7" si="16">(L3-N3)^2</f>
        <v>4</v>
      </c>
      <c r="AB3">
        <f t="shared" ref="AB3:AB7" si="17">(L3-O3)^2</f>
        <v>4</v>
      </c>
      <c r="AC3">
        <f t="shared" ref="AC3:AC7" si="18">(M3-N3)^2</f>
        <v>1</v>
      </c>
      <c r="AD3">
        <f t="shared" ref="AD3:AD7" si="19">(M3-O3)^2</f>
        <v>1</v>
      </c>
      <c r="AE3">
        <f t="shared" ref="AE3:AE7" si="20">(N3-O3)^2</f>
        <v>0</v>
      </c>
    </row>
    <row r="4" spans="1:31" x14ac:dyDescent="0.25">
      <c r="A4" s="14" t="s">
        <v>377</v>
      </c>
      <c r="B4" s="14">
        <v>0</v>
      </c>
      <c r="C4" s="14">
        <v>4</v>
      </c>
      <c r="D4" s="14">
        <v>2</v>
      </c>
      <c r="E4" s="14">
        <v>1</v>
      </c>
      <c r="F4" s="14">
        <v>6</v>
      </c>
      <c r="G4" s="14">
        <v>3</v>
      </c>
      <c r="H4" s="15">
        <f t="shared" ref="H4:H7" si="21">(SUM(B4:G4)/300)*100</f>
        <v>5.3333333333333339</v>
      </c>
      <c r="I4" s="43">
        <v>3</v>
      </c>
      <c r="J4">
        <f t="shared" si="0"/>
        <v>4</v>
      </c>
      <c r="K4">
        <f t="shared" si="1"/>
        <v>2</v>
      </c>
      <c r="L4">
        <f t="shared" si="2"/>
        <v>2</v>
      </c>
      <c r="M4">
        <f t="shared" si="3"/>
        <v>2</v>
      </c>
      <c r="N4">
        <f t="shared" si="4"/>
        <v>2</v>
      </c>
      <c r="O4">
        <f t="shared" si="5"/>
        <v>2</v>
      </c>
      <c r="Q4">
        <f t="shared" si="6"/>
        <v>4</v>
      </c>
      <c r="R4">
        <f t="shared" si="7"/>
        <v>4</v>
      </c>
      <c r="S4">
        <f t="shared" si="8"/>
        <v>4</v>
      </c>
      <c r="T4">
        <f t="shared" si="9"/>
        <v>4</v>
      </c>
      <c r="U4">
        <f t="shared" si="10"/>
        <v>4</v>
      </c>
      <c r="V4">
        <f t="shared" si="11"/>
        <v>0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7"/>
        <v>0</v>
      </c>
      <c r="AC4">
        <f t="shared" si="18"/>
        <v>0</v>
      </c>
      <c r="AD4">
        <f t="shared" si="19"/>
        <v>0</v>
      </c>
      <c r="AE4">
        <f t="shared" si="20"/>
        <v>0</v>
      </c>
    </row>
    <row r="5" spans="1:31" x14ac:dyDescent="0.25">
      <c r="A5" s="14" t="s">
        <v>381</v>
      </c>
      <c r="B5" s="14">
        <v>2</v>
      </c>
      <c r="C5" s="14">
        <v>2</v>
      </c>
      <c r="D5" s="14">
        <v>1</v>
      </c>
      <c r="E5" s="14">
        <v>0</v>
      </c>
      <c r="F5" s="14">
        <v>2</v>
      </c>
      <c r="G5" s="14">
        <v>0</v>
      </c>
      <c r="H5" s="15">
        <f t="shared" si="21"/>
        <v>2.3333333333333335</v>
      </c>
      <c r="I5" s="43">
        <v>4</v>
      </c>
      <c r="J5">
        <f t="shared" si="0"/>
        <v>2</v>
      </c>
      <c r="K5">
        <f t="shared" si="1"/>
        <v>4</v>
      </c>
      <c r="L5">
        <f t="shared" si="2"/>
        <v>3</v>
      </c>
      <c r="M5">
        <f t="shared" si="3"/>
        <v>4</v>
      </c>
      <c r="N5">
        <f t="shared" si="4"/>
        <v>3</v>
      </c>
      <c r="O5">
        <f t="shared" si="5"/>
        <v>4</v>
      </c>
      <c r="Q5">
        <f t="shared" si="6"/>
        <v>4</v>
      </c>
      <c r="R5">
        <f t="shared" si="7"/>
        <v>1</v>
      </c>
      <c r="S5">
        <f t="shared" si="8"/>
        <v>4</v>
      </c>
      <c r="T5">
        <f t="shared" si="9"/>
        <v>1</v>
      </c>
      <c r="U5">
        <f t="shared" si="10"/>
        <v>4</v>
      </c>
      <c r="V5">
        <f t="shared" si="11"/>
        <v>1</v>
      </c>
      <c r="W5">
        <f t="shared" si="12"/>
        <v>0</v>
      </c>
      <c r="X5">
        <f t="shared" si="13"/>
        <v>1</v>
      </c>
      <c r="Y5">
        <f t="shared" si="14"/>
        <v>0</v>
      </c>
      <c r="Z5">
        <f t="shared" si="15"/>
        <v>1</v>
      </c>
      <c r="AA5">
        <f t="shared" si="16"/>
        <v>0</v>
      </c>
      <c r="AB5">
        <f t="shared" si="17"/>
        <v>1</v>
      </c>
      <c r="AC5">
        <f t="shared" si="18"/>
        <v>1</v>
      </c>
      <c r="AD5">
        <f t="shared" si="19"/>
        <v>0</v>
      </c>
      <c r="AE5">
        <f t="shared" si="20"/>
        <v>1</v>
      </c>
    </row>
    <row r="6" spans="1:31" x14ac:dyDescent="0.25">
      <c r="A6" s="14" t="s">
        <v>379</v>
      </c>
      <c r="B6" s="14">
        <v>0</v>
      </c>
      <c r="C6" s="14">
        <v>3</v>
      </c>
      <c r="D6" s="14">
        <v>1</v>
      </c>
      <c r="E6" s="14">
        <v>0</v>
      </c>
      <c r="F6" s="14">
        <v>2</v>
      </c>
      <c r="G6" s="14">
        <v>0</v>
      </c>
      <c r="H6" s="15">
        <f t="shared" si="21"/>
        <v>2</v>
      </c>
      <c r="I6" s="43">
        <v>5</v>
      </c>
      <c r="J6">
        <f t="shared" si="0"/>
        <v>4</v>
      </c>
      <c r="K6">
        <f t="shared" si="1"/>
        <v>3</v>
      </c>
      <c r="L6">
        <f t="shared" si="2"/>
        <v>3</v>
      </c>
      <c r="M6">
        <f t="shared" si="3"/>
        <v>4</v>
      </c>
      <c r="N6">
        <f t="shared" si="4"/>
        <v>3</v>
      </c>
      <c r="O6">
        <f t="shared" si="5"/>
        <v>4</v>
      </c>
      <c r="Q6">
        <f t="shared" si="6"/>
        <v>1</v>
      </c>
      <c r="R6">
        <f t="shared" si="7"/>
        <v>1</v>
      </c>
      <c r="S6">
        <f t="shared" si="8"/>
        <v>0</v>
      </c>
      <c r="T6">
        <f t="shared" si="9"/>
        <v>1</v>
      </c>
      <c r="U6">
        <f t="shared" si="10"/>
        <v>0</v>
      </c>
      <c r="V6">
        <f t="shared" si="11"/>
        <v>0</v>
      </c>
      <c r="W6">
        <f t="shared" si="12"/>
        <v>1</v>
      </c>
      <c r="X6">
        <f t="shared" si="13"/>
        <v>0</v>
      </c>
      <c r="Y6">
        <f t="shared" si="14"/>
        <v>1</v>
      </c>
      <c r="Z6">
        <f t="shared" si="15"/>
        <v>1</v>
      </c>
      <c r="AA6">
        <f t="shared" si="16"/>
        <v>0</v>
      </c>
      <c r="AB6">
        <f t="shared" si="17"/>
        <v>1</v>
      </c>
      <c r="AC6">
        <f t="shared" si="18"/>
        <v>1</v>
      </c>
      <c r="AD6">
        <f t="shared" si="19"/>
        <v>0</v>
      </c>
      <c r="AE6">
        <f t="shared" si="20"/>
        <v>1</v>
      </c>
    </row>
    <row r="7" spans="1:31" x14ac:dyDescent="0.25">
      <c r="A7" s="14" t="s">
        <v>380</v>
      </c>
      <c r="B7" s="14">
        <v>0</v>
      </c>
      <c r="C7" s="14">
        <v>2</v>
      </c>
      <c r="D7" s="14">
        <v>1</v>
      </c>
      <c r="E7" s="14">
        <v>0</v>
      </c>
      <c r="F7" s="14">
        <v>1</v>
      </c>
      <c r="G7" s="14">
        <v>0</v>
      </c>
      <c r="H7" s="15">
        <f t="shared" si="21"/>
        <v>1.3333333333333335</v>
      </c>
      <c r="I7" s="43">
        <v>6</v>
      </c>
      <c r="J7">
        <f t="shared" si="0"/>
        <v>4</v>
      </c>
      <c r="K7">
        <f t="shared" si="1"/>
        <v>4</v>
      </c>
      <c r="L7">
        <f t="shared" si="2"/>
        <v>3</v>
      </c>
      <c r="M7">
        <f t="shared" si="3"/>
        <v>4</v>
      </c>
      <c r="N7">
        <f t="shared" si="4"/>
        <v>6</v>
      </c>
      <c r="O7">
        <f t="shared" si="5"/>
        <v>4</v>
      </c>
      <c r="Q7">
        <f t="shared" si="6"/>
        <v>0</v>
      </c>
      <c r="R7">
        <f t="shared" si="7"/>
        <v>1</v>
      </c>
      <c r="S7">
        <f t="shared" si="8"/>
        <v>0</v>
      </c>
      <c r="T7">
        <f t="shared" si="9"/>
        <v>4</v>
      </c>
      <c r="U7">
        <f t="shared" si="10"/>
        <v>0</v>
      </c>
      <c r="V7">
        <f t="shared" si="11"/>
        <v>1</v>
      </c>
      <c r="W7">
        <f t="shared" si="12"/>
        <v>0</v>
      </c>
      <c r="X7">
        <f t="shared" si="13"/>
        <v>4</v>
      </c>
      <c r="Y7">
        <f t="shared" si="14"/>
        <v>0</v>
      </c>
      <c r="Z7">
        <f t="shared" si="15"/>
        <v>1</v>
      </c>
      <c r="AA7">
        <f t="shared" si="16"/>
        <v>9</v>
      </c>
      <c r="AB7">
        <f t="shared" si="17"/>
        <v>1</v>
      </c>
      <c r="AC7">
        <f t="shared" si="18"/>
        <v>4</v>
      </c>
      <c r="AD7">
        <f t="shared" si="19"/>
        <v>0</v>
      </c>
      <c r="AE7">
        <f t="shared" si="20"/>
        <v>4</v>
      </c>
    </row>
    <row r="8" spans="1:31" x14ac:dyDescent="0.25">
      <c r="A8" s="41"/>
      <c r="B8" s="41"/>
      <c r="C8" s="41"/>
      <c r="D8" s="41"/>
      <c r="E8" s="41"/>
      <c r="F8" s="41"/>
      <c r="G8" s="41"/>
      <c r="H8" s="42"/>
    </row>
    <row r="9" spans="1:31" ht="14.4" x14ac:dyDescent="0.3">
      <c r="A9" s="14" t="s">
        <v>382</v>
      </c>
      <c r="B9" s="14">
        <v>0</v>
      </c>
      <c r="C9" s="14">
        <v>0</v>
      </c>
      <c r="D9" s="14">
        <v>1</v>
      </c>
      <c r="E9" s="14">
        <v>0</v>
      </c>
      <c r="F9" s="14">
        <v>0</v>
      </c>
      <c r="G9" s="14">
        <v>0</v>
      </c>
      <c r="H9" s="15">
        <f t="shared" ref="H9:H10" si="22">SUM(B9:G9)/300</f>
        <v>3.3333333333333335E-3</v>
      </c>
      <c r="P9" t="s">
        <v>582</v>
      </c>
      <c r="Q9">
        <f>6*SUM(Q2:Q7)</f>
        <v>150</v>
      </c>
      <c r="R9">
        <f t="shared" ref="R9:AE9" si="23">6*SUM(R2:R7)</f>
        <v>48</v>
      </c>
      <c r="S9">
        <f t="shared" si="23"/>
        <v>60</v>
      </c>
      <c r="T9">
        <f t="shared" si="23"/>
        <v>90</v>
      </c>
      <c r="U9">
        <f t="shared" si="23"/>
        <v>78</v>
      </c>
      <c r="V9">
        <f t="shared" si="23"/>
        <v>66</v>
      </c>
      <c r="W9">
        <f t="shared" si="23"/>
        <v>162</v>
      </c>
      <c r="X9">
        <f t="shared" si="23"/>
        <v>204</v>
      </c>
      <c r="Y9">
        <f t="shared" si="23"/>
        <v>180</v>
      </c>
      <c r="Z9">
        <f t="shared" si="23"/>
        <v>48</v>
      </c>
      <c r="AA9">
        <f t="shared" si="23"/>
        <v>102</v>
      </c>
      <c r="AB9">
        <f t="shared" si="23"/>
        <v>66</v>
      </c>
      <c r="AC9">
        <f t="shared" si="23"/>
        <v>42</v>
      </c>
      <c r="AD9">
        <f t="shared" si="23"/>
        <v>6</v>
      </c>
      <c r="AE9">
        <f t="shared" si="23"/>
        <v>36</v>
      </c>
    </row>
    <row r="10" spans="1:31" x14ac:dyDescent="0.25">
      <c r="A10" s="14" t="s">
        <v>383</v>
      </c>
      <c r="B10" s="14">
        <v>0</v>
      </c>
      <c r="C10" s="14">
        <v>0</v>
      </c>
      <c r="D10" s="14">
        <v>0</v>
      </c>
      <c r="E10" s="14">
        <v>1</v>
      </c>
      <c r="F10" s="14">
        <v>0</v>
      </c>
      <c r="G10" s="14">
        <v>0</v>
      </c>
      <c r="H10" s="15">
        <f t="shared" si="22"/>
        <v>3.3333333333333335E-3</v>
      </c>
      <c r="P10" t="s">
        <v>559</v>
      </c>
      <c r="Q10">
        <f>6*((6^2) - 1)</f>
        <v>210</v>
      </c>
      <c r="R10">
        <f t="shared" ref="R10:AE10" si="24">6*((6^2) - 1)</f>
        <v>210</v>
      </c>
      <c r="S10">
        <f t="shared" si="24"/>
        <v>210</v>
      </c>
      <c r="T10">
        <f t="shared" si="24"/>
        <v>210</v>
      </c>
      <c r="U10">
        <f t="shared" si="24"/>
        <v>210</v>
      </c>
      <c r="V10">
        <f t="shared" si="24"/>
        <v>210</v>
      </c>
      <c r="W10">
        <f t="shared" si="24"/>
        <v>210</v>
      </c>
      <c r="X10">
        <f t="shared" si="24"/>
        <v>210</v>
      </c>
      <c r="Y10">
        <f t="shared" si="24"/>
        <v>210</v>
      </c>
      <c r="Z10">
        <f t="shared" si="24"/>
        <v>210</v>
      </c>
      <c r="AA10">
        <f t="shared" si="24"/>
        <v>210</v>
      </c>
      <c r="AB10">
        <f t="shared" si="24"/>
        <v>210</v>
      </c>
      <c r="AC10">
        <f t="shared" si="24"/>
        <v>210</v>
      </c>
      <c r="AD10">
        <f t="shared" si="24"/>
        <v>210</v>
      </c>
      <c r="AE10">
        <f t="shared" si="24"/>
        <v>210</v>
      </c>
    </row>
    <row r="11" spans="1:31" x14ac:dyDescent="0.25">
      <c r="P11" t="s">
        <v>558</v>
      </c>
      <c r="Q11" s="17">
        <f t="shared" ref="Q11:AE11" si="25">(1-(Q9/Q10))</f>
        <v>0.2857142857142857</v>
      </c>
      <c r="R11" s="17">
        <f t="shared" si="25"/>
        <v>0.77142857142857146</v>
      </c>
      <c r="S11" s="17">
        <f t="shared" si="25"/>
        <v>0.7142857142857143</v>
      </c>
      <c r="T11" s="17">
        <f t="shared" si="25"/>
        <v>0.5714285714285714</v>
      </c>
      <c r="U11" s="17">
        <f t="shared" si="25"/>
        <v>0.62857142857142856</v>
      </c>
      <c r="V11" s="17">
        <f t="shared" si="25"/>
        <v>0.68571428571428572</v>
      </c>
      <c r="W11" s="17">
        <f t="shared" si="25"/>
        <v>0.22857142857142854</v>
      </c>
      <c r="X11" s="17">
        <f t="shared" si="25"/>
        <v>2.8571428571428581E-2</v>
      </c>
      <c r="Y11" s="17">
        <f t="shared" si="25"/>
        <v>0.1428571428571429</v>
      </c>
      <c r="Z11" s="17">
        <f t="shared" si="25"/>
        <v>0.77142857142857146</v>
      </c>
      <c r="AA11" s="17">
        <f t="shared" si="25"/>
        <v>0.51428571428571423</v>
      </c>
      <c r="AB11" s="17">
        <f t="shared" si="25"/>
        <v>0.68571428571428572</v>
      </c>
      <c r="AC11" s="17">
        <f t="shared" si="25"/>
        <v>0.8</v>
      </c>
      <c r="AD11" s="17">
        <f t="shared" si="25"/>
        <v>0.97142857142857142</v>
      </c>
      <c r="AE11" s="17">
        <f t="shared" si="25"/>
        <v>0.82857142857142851</v>
      </c>
    </row>
  </sheetData>
  <sortState xmlns:xlrd2="http://schemas.microsoft.com/office/spreadsheetml/2017/richdata2" ref="A3:H10">
    <sortCondition descending="1" ref="H3:H10"/>
  </sortState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30B-F0F4-49D4-AA64-EFB39A97B43B}">
  <dimension ref="A1:AE10"/>
  <sheetViews>
    <sheetView topLeftCell="M1" zoomScale="85" zoomScaleNormal="85" workbookViewId="0">
      <selection activeCell="Q8" sqref="Q8:AE8"/>
    </sheetView>
  </sheetViews>
  <sheetFormatPr defaultRowHeight="13.8" x14ac:dyDescent="0.25"/>
  <cols>
    <col min="1" max="1" width="30.59765625" customWidth="1"/>
    <col min="8" max="8" width="11.69921875" customWidth="1"/>
  </cols>
  <sheetData>
    <row r="1" spans="1:31" x14ac:dyDescent="0.25">
      <c r="A1" s="14" t="s">
        <v>384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15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385</v>
      </c>
      <c r="B2" s="14">
        <v>0</v>
      </c>
      <c r="C2" s="14">
        <v>0</v>
      </c>
      <c r="D2" s="14">
        <v>1</v>
      </c>
      <c r="E2" s="14">
        <v>3</v>
      </c>
      <c r="F2" s="14">
        <v>0</v>
      </c>
      <c r="G2" s="14">
        <v>0</v>
      </c>
      <c r="H2" s="15">
        <f>(SUM(B2:G2)/300)*100</f>
        <v>1.3333333333333335</v>
      </c>
      <c r="I2" s="43">
        <v>1</v>
      </c>
      <c r="J2">
        <f>RANK(B2,$B$2:$B$6,0)</f>
        <v>1</v>
      </c>
      <c r="K2">
        <f>RANK(C2,$C$2:$C$6,0)</f>
        <v>3</v>
      </c>
      <c r="L2">
        <f>RANK(D2,$D$2:$D$6,0)</f>
        <v>1</v>
      </c>
      <c r="M2">
        <f>RANK(E2,$E$2:$E$6,0)</f>
        <v>1</v>
      </c>
      <c r="N2">
        <f>RANK(F2,$F$2:$F$6,0)</f>
        <v>2</v>
      </c>
      <c r="O2">
        <f>RANK(G2,$G$2:$G$6,0)</f>
        <v>1</v>
      </c>
      <c r="Q2">
        <f>(J2-K2)^2</f>
        <v>4</v>
      </c>
      <c r="R2">
        <f>(J2-L2)^2</f>
        <v>0</v>
      </c>
      <c r="S2">
        <f>(J2-M2)^2</f>
        <v>0</v>
      </c>
      <c r="T2">
        <f>(J2-N2)^2</f>
        <v>1</v>
      </c>
      <c r="U2">
        <f>(J2-O2)^2</f>
        <v>0</v>
      </c>
      <c r="V2">
        <f>(K2-L2)^2</f>
        <v>4</v>
      </c>
      <c r="W2">
        <f>(K2-M2)^2</f>
        <v>4</v>
      </c>
      <c r="X2">
        <f>(K2-N2)^2</f>
        <v>1</v>
      </c>
      <c r="Y2">
        <f>(K2-O2)^2</f>
        <v>4</v>
      </c>
      <c r="Z2">
        <f>(L2-M2)^2</f>
        <v>0</v>
      </c>
      <c r="AA2">
        <f>(L2-N2)^2</f>
        <v>1</v>
      </c>
      <c r="AB2">
        <f>(L2-O2)^2</f>
        <v>0</v>
      </c>
      <c r="AC2">
        <f>(M2-N2)^2</f>
        <v>1</v>
      </c>
      <c r="AD2">
        <f>(M2-O2)^2</f>
        <v>0</v>
      </c>
      <c r="AE2">
        <f>(N2-O2)^2</f>
        <v>1</v>
      </c>
    </row>
    <row r="3" spans="1:31" x14ac:dyDescent="0.25">
      <c r="A3" s="14" t="s">
        <v>386</v>
      </c>
      <c r="B3" s="14">
        <v>0</v>
      </c>
      <c r="C3" s="14">
        <v>0</v>
      </c>
      <c r="D3" s="14">
        <v>0</v>
      </c>
      <c r="E3" s="14">
        <v>1</v>
      </c>
      <c r="F3" s="14">
        <v>1</v>
      </c>
      <c r="G3" s="14">
        <v>0</v>
      </c>
      <c r="H3" s="15">
        <f t="shared" ref="H3:H4" si="0">(SUM(B3:G3)/300)*100</f>
        <v>0.66666666666666674</v>
      </c>
      <c r="I3" s="43">
        <v>2</v>
      </c>
      <c r="J3">
        <f t="shared" ref="J3:J4" si="1">RANK(B3,$B$2:$B$6,0)</f>
        <v>1</v>
      </c>
      <c r="K3">
        <f t="shared" ref="K3:K4" si="2">RANK(C3,$C$2:$C$6,0)</f>
        <v>3</v>
      </c>
      <c r="L3">
        <f t="shared" ref="L3:L4" si="3">RANK(D3,$D$2:$D$6,0)</f>
        <v>2</v>
      </c>
      <c r="M3">
        <f t="shared" ref="M3:M4" si="4">RANK(E3,$E$2:$E$6,0)</f>
        <v>2</v>
      </c>
      <c r="N3">
        <f t="shared" ref="N3:N4" si="5">RANK(F3,$F$2:$F$6,0)</f>
        <v>1</v>
      </c>
      <c r="O3">
        <f t="shared" ref="O3:O4" si="6">RANK(G3,$G$2:$G$6,0)</f>
        <v>1</v>
      </c>
      <c r="Q3">
        <f t="shared" ref="Q3:Q4" si="7">(J3-K3)^2</f>
        <v>4</v>
      </c>
      <c r="R3">
        <f t="shared" ref="R3:R4" si="8">(J3-L3)^2</f>
        <v>1</v>
      </c>
      <c r="S3">
        <f t="shared" ref="S3:S4" si="9">(J3-M3)^2</f>
        <v>1</v>
      </c>
      <c r="T3">
        <f t="shared" ref="T3:T4" si="10">(J3-N3)^2</f>
        <v>0</v>
      </c>
      <c r="U3">
        <f t="shared" ref="U3:U4" si="11">(J3-O3)^2</f>
        <v>0</v>
      </c>
      <c r="V3">
        <f t="shared" ref="V3:V4" si="12">(K3-L3)^2</f>
        <v>1</v>
      </c>
      <c r="W3">
        <f t="shared" ref="W3:W4" si="13">(K3-M3)^2</f>
        <v>1</v>
      </c>
      <c r="X3">
        <f t="shared" ref="X3:X4" si="14">(K3-N3)^2</f>
        <v>4</v>
      </c>
      <c r="Y3">
        <f t="shared" ref="Y3:Y4" si="15">(K3-O3)^2</f>
        <v>4</v>
      </c>
      <c r="Z3">
        <f t="shared" ref="Z3:Z4" si="16">(L3-M3)^2</f>
        <v>0</v>
      </c>
      <c r="AA3">
        <f t="shared" ref="AA3:AA4" si="17">(L3-N3)^2</f>
        <v>1</v>
      </c>
      <c r="AB3">
        <f t="shared" ref="AB3:AB4" si="18">(L3-O3)^2</f>
        <v>1</v>
      </c>
      <c r="AC3">
        <f t="shared" ref="AC3:AC4" si="19">(M3-N3)^2</f>
        <v>1</v>
      </c>
      <c r="AD3">
        <f t="shared" ref="AD3:AD4" si="20">(M3-O3)^2</f>
        <v>1</v>
      </c>
      <c r="AE3">
        <f t="shared" ref="AE3:AE4" si="21">(N3-O3)^2</f>
        <v>0</v>
      </c>
    </row>
    <row r="4" spans="1:31" x14ac:dyDescent="0.25">
      <c r="A4" s="14" t="s">
        <v>387</v>
      </c>
      <c r="B4" s="14">
        <v>0</v>
      </c>
      <c r="C4" s="14">
        <v>1</v>
      </c>
      <c r="D4" s="14">
        <v>0</v>
      </c>
      <c r="E4" s="14">
        <v>1</v>
      </c>
      <c r="F4" s="14">
        <v>0</v>
      </c>
      <c r="G4" s="14">
        <v>0</v>
      </c>
      <c r="H4" s="15">
        <f t="shared" si="0"/>
        <v>0.66666666666666674</v>
      </c>
      <c r="I4" s="43">
        <v>3</v>
      </c>
      <c r="J4">
        <f t="shared" si="1"/>
        <v>1</v>
      </c>
      <c r="K4">
        <f t="shared" si="2"/>
        <v>1</v>
      </c>
      <c r="L4">
        <f t="shared" si="3"/>
        <v>2</v>
      </c>
      <c r="M4">
        <f t="shared" si="4"/>
        <v>2</v>
      </c>
      <c r="N4">
        <f t="shared" si="5"/>
        <v>2</v>
      </c>
      <c r="O4">
        <f t="shared" si="6"/>
        <v>1</v>
      </c>
      <c r="Q4">
        <f t="shared" si="7"/>
        <v>0</v>
      </c>
      <c r="R4">
        <f t="shared" si="8"/>
        <v>1</v>
      </c>
      <c r="S4">
        <f t="shared" si="9"/>
        <v>1</v>
      </c>
      <c r="T4">
        <f t="shared" si="10"/>
        <v>1</v>
      </c>
      <c r="U4">
        <f t="shared" si="11"/>
        <v>0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0</v>
      </c>
      <c r="Z4">
        <f t="shared" si="16"/>
        <v>0</v>
      </c>
      <c r="AA4">
        <f t="shared" si="17"/>
        <v>0</v>
      </c>
      <c r="AB4">
        <f t="shared" si="18"/>
        <v>1</v>
      </c>
      <c r="AC4">
        <f t="shared" si="19"/>
        <v>0</v>
      </c>
      <c r="AD4">
        <f t="shared" si="20"/>
        <v>1</v>
      </c>
      <c r="AE4">
        <f t="shared" si="21"/>
        <v>1</v>
      </c>
    </row>
    <row r="5" spans="1:31" x14ac:dyDescent="0.25">
      <c r="A5" s="41"/>
      <c r="B5" s="41"/>
      <c r="C5" s="41"/>
      <c r="D5" s="41"/>
      <c r="E5" s="41"/>
      <c r="F5" s="41"/>
      <c r="G5" s="41"/>
      <c r="H5" s="42"/>
    </row>
    <row r="6" spans="1:31" ht="14.4" x14ac:dyDescent="0.3">
      <c r="A6" s="14" t="s">
        <v>388</v>
      </c>
      <c r="B6" s="14"/>
      <c r="C6" s="14">
        <v>1</v>
      </c>
      <c r="D6" s="14"/>
      <c r="E6" s="14"/>
      <c r="F6" s="14"/>
      <c r="G6" s="14"/>
      <c r="H6" s="15">
        <f t="shared" ref="H6:H10" si="22">SUM(B6:G6)/300</f>
        <v>3.3333333333333335E-3</v>
      </c>
      <c r="P6" t="s">
        <v>582</v>
      </c>
      <c r="Q6">
        <f>6*SUM(Q2:Q4)</f>
        <v>48</v>
      </c>
      <c r="R6">
        <f t="shared" ref="R6:AE6" si="23">6*SUM(R2:R4)</f>
        <v>12</v>
      </c>
      <c r="S6">
        <f t="shared" si="23"/>
        <v>12</v>
      </c>
      <c r="T6">
        <f t="shared" si="23"/>
        <v>12</v>
      </c>
      <c r="U6">
        <f t="shared" si="23"/>
        <v>0</v>
      </c>
      <c r="V6">
        <f t="shared" si="23"/>
        <v>36</v>
      </c>
      <c r="W6">
        <f t="shared" si="23"/>
        <v>36</v>
      </c>
      <c r="X6">
        <f t="shared" si="23"/>
        <v>36</v>
      </c>
      <c r="Y6">
        <f t="shared" si="23"/>
        <v>48</v>
      </c>
      <c r="Z6">
        <f t="shared" si="23"/>
        <v>0</v>
      </c>
      <c r="AA6">
        <f t="shared" si="23"/>
        <v>12</v>
      </c>
      <c r="AB6">
        <f t="shared" si="23"/>
        <v>12</v>
      </c>
      <c r="AC6">
        <f t="shared" si="23"/>
        <v>12</v>
      </c>
      <c r="AD6">
        <f t="shared" si="23"/>
        <v>12</v>
      </c>
      <c r="AE6">
        <f t="shared" si="23"/>
        <v>12</v>
      </c>
    </row>
    <row r="7" spans="1:31" x14ac:dyDescent="0.25">
      <c r="A7" s="14" t="s">
        <v>389</v>
      </c>
      <c r="B7" s="14"/>
      <c r="C7" s="14">
        <v>1</v>
      </c>
      <c r="D7" s="14"/>
      <c r="E7" s="14"/>
      <c r="F7" s="14"/>
      <c r="G7" s="14"/>
      <c r="H7" s="15">
        <f t="shared" si="22"/>
        <v>3.3333333333333335E-3</v>
      </c>
      <c r="P7" t="s">
        <v>559</v>
      </c>
      <c r="Q7">
        <f>3*((3^2) - 1)</f>
        <v>24</v>
      </c>
      <c r="R7">
        <f t="shared" ref="R7:AE7" si="24">3*((3^2) - 1)</f>
        <v>24</v>
      </c>
      <c r="S7">
        <f t="shared" si="24"/>
        <v>24</v>
      </c>
      <c r="T7">
        <f t="shared" si="24"/>
        <v>24</v>
      </c>
      <c r="U7">
        <f t="shared" si="24"/>
        <v>24</v>
      </c>
      <c r="V7">
        <f t="shared" si="24"/>
        <v>24</v>
      </c>
      <c r="W7">
        <f t="shared" si="24"/>
        <v>24</v>
      </c>
      <c r="X7">
        <f t="shared" si="24"/>
        <v>24</v>
      </c>
      <c r="Y7">
        <f t="shared" si="24"/>
        <v>24</v>
      </c>
      <c r="Z7">
        <f t="shared" si="24"/>
        <v>24</v>
      </c>
      <c r="AA7">
        <f t="shared" si="24"/>
        <v>24</v>
      </c>
      <c r="AB7">
        <f t="shared" si="24"/>
        <v>24</v>
      </c>
      <c r="AC7">
        <f t="shared" si="24"/>
        <v>24</v>
      </c>
      <c r="AD7">
        <f t="shared" si="24"/>
        <v>24</v>
      </c>
      <c r="AE7">
        <f t="shared" si="24"/>
        <v>24</v>
      </c>
    </row>
    <row r="8" spans="1:31" x14ac:dyDescent="0.25">
      <c r="A8" s="14" t="s">
        <v>390</v>
      </c>
      <c r="B8" s="14"/>
      <c r="C8" s="14">
        <v>1</v>
      </c>
      <c r="D8" s="14"/>
      <c r="E8" s="14"/>
      <c r="F8" s="14"/>
      <c r="G8" s="14"/>
      <c r="H8" s="15">
        <f t="shared" si="22"/>
        <v>3.3333333333333335E-3</v>
      </c>
      <c r="P8" t="s">
        <v>558</v>
      </c>
      <c r="Q8" s="17">
        <f t="shared" ref="Q8:AE8" si="25">(1-(Q6/Q7))</f>
        <v>-1</v>
      </c>
      <c r="R8" s="17">
        <f t="shared" si="25"/>
        <v>0.5</v>
      </c>
      <c r="S8" s="17">
        <f t="shared" si="25"/>
        <v>0.5</v>
      </c>
      <c r="T8" s="17">
        <f t="shared" si="25"/>
        <v>0.5</v>
      </c>
      <c r="U8" s="17">
        <f t="shared" si="25"/>
        <v>1</v>
      </c>
      <c r="V8" s="17">
        <f t="shared" si="25"/>
        <v>-0.5</v>
      </c>
      <c r="W8" s="17">
        <f t="shared" si="25"/>
        <v>-0.5</v>
      </c>
      <c r="X8" s="17">
        <f t="shared" si="25"/>
        <v>-0.5</v>
      </c>
      <c r="Y8" s="17">
        <f t="shared" si="25"/>
        <v>-1</v>
      </c>
      <c r="Z8" s="17">
        <f t="shared" si="25"/>
        <v>1</v>
      </c>
      <c r="AA8" s="17">
        <f t="shared" si="25"/>
        <v>0.5</v>
      </c>
      <c r="AB8" s="17">
        <f t="shared" si="25"/>
        <v>0.5</v>
      </c>
      <c r="AC8" s="17">
        <f t="shared" si="25"/>
        <v>0.5</v>
      </c>
      <c r="AD8" s="17">
        <f t="shared" si="25"/>
        <v>0.5</v>
      </c>
      <c r="AE8" s="17">
        <f t="shared" si="25"/>
        <v>0.5</v>
      </c>
    </row>
    <row r="9" spans="1:31" x14ac:dyDescent="0.25">
      <c r="A9" s="14" t="s">
        <v>391</v>
      </c>
      <c r="B9" s="14"/>
      <c r="C9" s="14">
        <v>1</v>
      </c>
      <c r="D9" s="14"/>
      <c r="E9" s="14"/>
      <c r="F9" s="14"/>
      <c r="G9" s="14"/>
      <c r="H9" s="15">
        <f t="shared" si="22"/>
        <v>3.3333333333333335E-3</v>
      </c>
    </row>
    <row r="10" spans="1:31" x14ac:dyDescent="0.25">
      <c r="A10" s="14" t="s">
        <v>392</v>
      </c>
      <c r="B10" s="14"/>
      <c r="C10" s="14"/>
      <c r="D10" s="14"/>
      <c r="E10" s="14">
        <v>1</v>
      </c>
      <c r="F10" s="14"/>
      <c r="G10" s="14"/>
      <c r="H10" s="15">
        <f t="shared" si="22"/>
        <v>3.3333333333333335E-3</v>
      </c>
    </row>
  </sheetData>
  <sortState xmlns:xlrd2="http://schemas.microsoft.com/office/spreadsheetml/2017/richdata2" ref="A2:H10">
    <sortCondition descending="1" ref="H2:H10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E525-F885-4D47-8F50-E6E52EE1D81D}">
  <dimension ref="A1:AE11"/>
  <sheetViews>
    <sheetView topLeftCell="M1" workbookViewId="0">
      <selection activeCell="Q11" sqref="Q11"/>
    </sheetView>
  </sheetViews>
  <sheetFormatPr defaultRowHeight="13.8" x14ac:dyDescent="0.25"/>
  <cols>
    <col min="1" max="1" width="21.09765625" customWidth="1"/>
  </cols>
  <sheetData>
    <row r="1" spans="1:31" x14ac:dyDescent="0.25">
      <c r="A1" s="14" t="s">
        <v>393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398</v>
      </c>
      <c r="B2" s="14">
        <v>1</v>
      </c>
      <c r="C2" s="14">
        <v>0</v>
      </c>
      <c r="D2" s="14">
        <v>1</v>
      </c>
      <c r="E2" s="14">
        <v>2</v>
      </c>
      <c r="F2" s="14">
        <v>2</v>
      </c>
      <c r="G2" s="14">
        <v>2</v>
      </c>
      <c r="H2" s="15">
        <f>(SUM(B2:G2)/300)*100</f>
        <v>2.666666666666667</v>
      </c>
      <c r="I2" s="43">
        <v>1</v>
      </c>
      <c r="J2">
        <f>RANK(B2,$B$2:$B$7,0)</f>
        <v>3</v>
      </c>
      <c r="K2">
        <f>RANK(C2,$C$2:$C$7,0)</f>
        <v>1</v>
      </c>
      <c r="L2">
        <f>RANK(D2,$D$2:$D$7,0)</f>
        <v>1</v>
      </c>
      <c r="M2">
        <f>RANK(E2,$E$2:$E$7,0)</f>
        <v>2</v>
      </c>
      <c r="N2">
        <f>RANK(F2,$F$2:$F$7,0)</f>
        <v>1</v>
      </c>
      <c r="O2">
        <f>RANK(G2,$G$2:$G$7,0)</f>
        <v>1</v>
      </c>
      <c r="Q2">
        <f>(J2-K2)^2</f>
        <v>4</v>
      </c>
      <c r="R2">
        <f>(J2-L2)^2</f>
        <v>4</v>
      </c>
      <c r="S2">
        <f>(J2-M2)^2</f>
        <v>1</v>
      </c>
      <c r="T2">
        <f>(J2-N2)^2</f>
        <v>4</v>
      </c>
      <c r="U2">
        <f>(J2-O2)^2</f>
        <v>4</v>
      </c>
      <c r="V2">
        <f>(K2-L2)^2</f>
        <v>0</v>
      </c>
      <c r="W2">
        <f>(K2-M2)^2</f>
        <v>1</v>
      </c>
      <c r="X2">
        <f>(K2-N2)^2</f>
        <v>0</v>
      </c>
      <c r="Y2">
        <f>(K2-O2)^2</f>
        <v>0</v>
      </c>
      <c r="Z2">
        <f>(L2-M2)^2</f>
        <v>1</v>
      </c>
      <c r="AA2">
        <f>(L2-N2)^2</f>
        <v>0</v>
      </c>
      <c r="AB2">
        <f>(L2-O2)^2</f>
        <v>0</v>
      </c>
      <c r="AC2">
        <f>(M2-N2)^2</f>
        <v>1</v>
      </c>
      <c r="AD2">
        <f>(M2-O2)^2</f>
        <v>1</v>
      </c>
      <c r="AE2">
        <f>(N2-O2)^2</f>
        <v>0</v>
      </c>
    </row>
    <row r="3" spans="1:31" x14ac:dyDescent="0.25">
      <c r="A3" s="14" t="s">
        <v>399</v>
      </c>
      <c r="B3" s="14">
        <v>1</v>
      </c>
      <c r="C3" s="14">
        <v>0</v>
      </c>
      <c r="D3" s="14">
        <v>0</v>
      </c>
      <c r="E3" s="14">
        <v>4</v>
      </c>
      <c r="F3" s="14">
        <v>1</v>
      </c>
      <c r="G3" s="14">
        <v>0</v>
      </c>
      <c r="H3" s="15">
        <f t="shared" ref="H3:H7" si="0">(SUM(B3:G3)/300)*100</f>
        <v>2</v>
      </c>
      <c r="I3" s="43">
        <v>2</v>
      </c>
      <c r="J3">
        <f t="shared" ref="J3:J7" si="1">RANK(B3,$B$2:$B$7,0)</f>
        <v>3</v>
      </c>
      <c r="K3">
        <f t="shared" ref="K3:K7" si="2">RANK(C3,$C$2:$C$7,0)</f>
        <v>1</v>
      </c>
      <c r="L3">
        <f t="shared" ref="L3:L7" si="3">RANK(D3,$D$2:$D$7,0)</f>
        <v>3</v>
      </c>
      <c r="M3">
        <f t="shared" ref="M3:M7" si="4">RANK(E3,$E$2:$E$7,0)</f>
        <v>1</v>
      </c>
      <c r="N3">
        <f t="shared" ref="N3:N7" si="5">RANK(F3,$F$2:$F$7,0)</f>
        <v>2</v>
      </c>
      <c r="O3">
        <f t="shared" ref="O3:O7" si="6">RANK(G3,$G$2:$G$7,0)</f>
        <v>4</v>
      </c>
      <c r="Q3">
        <f t="shared" ref="Q3:Q7" si="7">(J3-K3)^2</f>
        <v>4</v>
      </c>
      <c r="R3">
        <f t="shared" ref="R3:R7" si="8">(J3-L3)^2</f>
        <v>0</v>
      </c>
      <c r="S3">
        <f t="shared" ref="S3:S7" si="9">(J3-M3)^2</f>
        <v>4</v>
      </c>
      <c r="T3">
        <f t="shared" ref="T3:T7" si="10">(J3-N3)^2</f>
        <v>1</v>
      </c>
      <c r="U3">
        <f t="shared" ref="U3:U7" si="11">(J3-O3)^2</f>
        <v>1</v>
      </c>
      <c r="V3">
        <f t="shared" ref="V3:V7" si="12">(K3-L3)^2</f>
        <v>4</v>
      </c>
      <c r="W3">
        <f t="shared" ref="W3:W7" si="13">(K3-M3)^2</f>
        <v>0</v>
      </c>
      <c r="X3">
        <f t="shared" ref="X3:X7" si="14">(K3-N3)^2</f>
        <v>1</v>
      </c>
      <c r="Y3">
        <f t="shared" ref="Y3:Y7" si="15">(K3-O3)^2</f>
        <v>9</v>
      </c>
      <c r="Z3">
        <f t="shared" ref="Z3:Z7" si="16">(L3-M3)^2</f>
        <v>4</v>
      </c>
      <c r="AA3">
        <f t="shared" ref="AA3:AA7" si="17">(L3-N3)^2</f>
        <v>1</v>
      </c>
      <c r="AB3">
        <f t="shared" ref="AB3:AB7" si="18">(L3-O3)^2</f>
        <v>1</v>
      </c>
      <c r="AC3">
        <f t="shared" ref="AC3:AC7" si="19">(M3-N3)^2</f>
        <v>1</v>
      </c>
      <c r="AD3">
        <f t="shared" ref="AD3:AD7" si="20">(M3-O3)^2</f>
        <v>9</v>
      </c>
      <c r="AE3">
        <f t="shared" ref="AE3:AE7" si="21">(N3-O3)^2</f>
        <v>4</v>
      </c>
    </row>
    <row r="4" spans="1:31" x14ac:dyDescent="0.25">
      <c r="A4" s="14" t="s">
        <v>394</v>
      </c>
      <c r="B4" s="14">
        <v>2</v>
      </c>
      <c r="C4" s="14">
        <v>0</v>
      </c>
      <c r="D4" s="14">
        <v>1</v>
      </c>
      <c r="E4" s="14">
        <v>0</v>
      </c>
      <c r="F4" s="14">
        <v>1</v>
      </c>
      <c r="G4" s="14">
        <v>1</v>
      </c>
      <c r="H4" s="15">
        <f t="shared" si="0"/>
        <v>1.6666666666666667</v>
      </c>
      <c r="I4" s="43">
        <v>3</v>
      </c>
      <c r="J4">
        <f t="shared" si="1"/>
        <v>1</v>
      </c>
      <c r="K4">
        <f t="shared" si="2"/>
        <v>1</v>
      </c>
      <c r="L4">
        <f t="shared" si="3"/>
        <v>1</v>
      </c>
      <c r="M4">
        <f t="shared" si="4"/>
        <v>4</v>
      </c>
      <c r="N4">
        <f t="shared" si="5"/>
        <v>2</v>
      </c>
      <c r="O4">
        <f t="shared" si="6"/>
        <v>2</v>
      </c>
      <c r="Q4">
        <f t="shared" si="7"/>
        <v>0</v>
      </c>
      <c r="R4">
        <f t="shared" si="8"/>
        <v>0</v>
      </c>
      <c r="S4">
        <f t="shared" si="9"/>
        <v>9</v>
      </c>
      <c r="T4">
        <f t="shared" si="10"/>
        <v>1</v>
      </c>
      <c r="U4">
        <f t="shared" si="11"/>
        <v>1</v>
      </c>
      <c r="V4">
        <f t="shared" si="12"/>
        <v>0</v>
      </c>
      <c r="W4">
        <f t="shared" si="13"/>
        <v>9</v>
      </c>
      <c r="X4">
        <f t="shared" si="14"/>
        <v>1</v>
      </c>
      <c r="Y4">
        <f t="shared" si="15"/>
        <v>1</v>
      </c>
      <c r="Z4">
        <f t="shared" si="16"/>
        <v>9</v>
      </c>
      <c r="AA4">
        <f t="shared" si="17"/>
        <v>1</v>
      </c>
      <c r="AB4">
        <f t="shared" si="18"/>
        <v>1</v>
      </c>
      <c r="AC4">
        <f t="shared" si="19"/>
        <v>4</v>
      </c>
      <c r="AD4">
        <f t="shared" si="20"/>
        <v>4</v>
      </c>
      <c r="AE4">
        <f t="shared" si="21"/>
        <v>0</v>
      </c>
    </row>
    <row r="5" spans="1:31" x14ac:dyDescent="0.25">
      <c r="A5" s="14" t="s">
        <v>396</v>
      </c>
      <c r="B5" s="14">
        <v>1</v>
      </c>
      <c r="C5" s="14">
        <v>0</v>
      </c>
      <c r="D5" s="14">
        <v>0</v>
      </c>
      <c r="E5" s="14">
        <v>0</v>
      </c>
      <c r="F5" s="14">
        <v>1</v>
      </c>
      <c r="G5" s="14">
        <v>1</v>
      </c>
      <c r="H5" s="15">
        <f t="shared" si="0"/>
        <v>1</v>
      </c>
      <c r="I5" s="43">
        <v>4</v>
      </c>
      <c r="J5">
        <f t="shared" si="1"/>
        <v>3</v>
      </c>
      <c r="K5">
        <f t="shared" si="2"/>
        <v>1</v>
      </c>
      <c r="L5">
        <f t="shared" si="3"/>
        <v>3</v>
      </c>
      <c r="M5">
        <f t="shared" si="4"/>
        <v>4</v>
      </c>
      <c r="N5">
        <f t="shared" si="5"/>
        <v>2</v>
      </c>
      <c r="O5">
        <f t="shared" si="6"/>
        <v>2</v>
      </c>
      <c r="Q5">
        <f t="shared" si="7"/>
        <v>4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4</v>
      </c>
      <c r="W5">
        <f t="shared" si="13"/>
        <v>9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1</v>
      </c>
      <c r="AB5">
        <f t="shared" si="18"/>
        <v>1</v>
      </c>
      <c r="AC5">
        <f t="shared" si="19"/>
        <v>4</v>
      </c>
      <c r="AD5">
        <f t="shared" si="20"/>
        <v>4</v>
      </c>
      <c r="AE5">
        <f t="shared" si="21"/>
        <v>0</v>
      </c>
    </row>
    <row r="6" spans="1:31" x14ac:dyDescent="0.25">
      <c r="A6" s="14" t="s">
        <v>397</v>
      </c>
      <c r="B6" s="14">
        <v>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5">
        <f t="shared" si="0"/>
        <v>0.66666666666666674</v>
      </c>
      <c r="I6" s="43">
        <v>5</v>
      </c>
      <c r="J6">
        <f t="shared" si="1"/>
        <v>1</v>
      </c>
      <c r="K6">
        <f t="shared" si="2"/>
        <v>1</v>
      </c>
      <c r="L6">
        <f t="shared" si="3"/>
        <v>3</v>
      </c>
      <c r="M6">
        <f t="shared" si="4"/>
        <v>4</v>
      </c>
      <c r="N6">
        <f t="shared" si="5"/>
        <v>6</v>
      </c>
      <c r="O6">
        <f t="shared" si="6"/>
        <v>4</v>
      </c>
      <c r="Q6">
        <f t="shared" si="7"/>
        <v>0</v>
      </c>
      <c r="R6">
        <f t="shared" si="8"/>
        <v>4</v>
      </c>
      <c r="S6">
        <f t="shared" si="9"/>
        <v>9</v>
      </c>
      <c r="T6">
        <f t="shared" si="10"/>
        <v>25</v>
      </c>
      <c r="U6">
        <f t="shared" si="11"/>
        <v>9</v>
      </c>
      <c r="V6">
        <f t="shared" si="12"/>
        <v>4</v>
      </c>
      <c r="W6">
        <f t="shared" si="13"/>
        <v>9</v>
      </c>
      <c r="X6">
        <f t="shared" si="14"/>
        <v>25</v>
      </c>
      <c r="Y6">
        <f t="shared" si="15"/>
        <v>9</v>
      </c>
      <c r="Z6">
        <f t="shared" si="16"/>
        <v>1</v>
      </c>
      <c r="AA6">
        <f t="shared" si="17"/>
        <v>9</v>
      </c>
      <c r="AB6">
        <f t="shared" si="18"/>
        <v>1</v>
      </c>
      <c r="AC6">
        <f t="shared" si="19"/>
        <v>4</v>
      </c>
      <c r="AD6">
        <f t="shared" si="20"/>
        <v>0</v>
      </c>
      <c r="AE6">
        <f t="shared" si="21"/>
        <v>4</v>
      </c>
    </row>
    <row r="7" spans="1:31" x14ac:dyDescent="0.25">
      <c r="A7" s="14" t="s">
        <v>400</v>
      </c>
      <c r="B7" s="14">
        <v>0</v>
      </c>
      <c r="C7" s="14">
        <v>0</v>
      </c>
      <c r="D7" s="14">
        <v>0</v>
      </c>
      <c r="E7" s="14">
        <v>1</v>
      </c>
      <c r="F7" s="14">
        <v>1</v>
      </c>
      <c r="G7" s="14">
        <v>0</v>
      </c>
      <c r="H7" s="15">
        <f t="shared" si="0"/>
        <v>0.66666666666666674</v>
      </c>
      <c r="I7" s="43">
        <v>6</v>
      </c>
      <c r="J7">
        <f t="shared" si="1"/>
        <v>6</v>
      </c>
      <c r="K7">
        <f t="shared" si="2"/>
        <v>1</v>
      </c>
      <c r="L7">
        <f t="shared" si="3"/>
        <v>3</v>
      </c>
      <c r="M7">
        <f t="shared" si="4"/>
        <v>3</v>
      </c>
      <c r="N7">
        <f t="shared" si="5"/>
        <v>2</v>
      </c>
      <c r="O7">
        <f t="shared" si="6"/>
        <v>4</v>
      </c>
      <c r="Q7">
        <f t="shared" si="7"/>
        <v>25</v>
      </c>
      <c r="R7">
        <f t="shared" si="8"/>
        <v>9</v>
      </c>
      <c r="S7">
        <f t="shared" si="9"/>
        <v>9</v>
      </c>
      <c r="T7">
        <f t="shared" si="10"/>
        <v>16</v>
      </c>
      <c r="U7">
        <f t="shared" si="11"/>
        <v>4</v>
      </c>
      <c r="V7">
        <f t="shared" si="12"/>
        <v>4</v>
      </c>
      <c r="W7">
        <f t="shared" si="13"/>
        <v>4</v>
      </c>
      <c r="X7">
        <f t="shared" si="14"/>
        <v>1</v>
      </c>
      <c r="Y7">
        <f t="shared" si="15"/>
        <v>9</v>
      </c>
      <c r="Z7">
        <f t="shared" si="16"/>
        <v>0</v>
      </c>
      <c r="AA7">
        <f t="shared" si="17"/>
        <v>1</v>
      </c>
      <c r="AB7">
        <f t="shared" si="18"/>
        <v>1</v>
      </c>
      <c r="AC7">
        <f t="shared" si="19"/>
        <v>1</v>
      </c>
      <c r="AD7">
        <f t="shared" si="20"/>
        <v>1</v>
      </c>
      <c r="AE7">
        <f t="shared" si="21"/>
        <v>4</v>
      </c>
    </row>
    <row r="8" spans="1:31" x14ac:dyDescent="0.25">
      <c r="A8" s="41"/>
      <c r="B8" s="41"/>
      <c r="C8" s="41"/>
      <c r="D8" s="41"/>
      <c r="E8" s="41"/>
      <c r="F8" s="41"/>
      <c r="G8" s="41"/>
      <c r="H8" s="42"/>
    </row>
    <row r="9" spans="1:31" ht="14.4" x14ac:dyDescent="0.3">
      <c r="A9" s="14" t="s">
        <v>395</v>
      </c>
      <c r="B9" s="14">
        <v>1</v>
      </c>
      <c r="C9" s="14"/>
      <c r="D9" s="14"/>
      <c r="E9" s="14"/>
      <c r="F9" s="14"/>
      <c r="G9" s="14"/>
      <c r="H9" s="15">
        <f t="shared" ref="H9:H10" si="22">SUM(B9:G9)/300</f>
        <v>3.3333333333333335E-3</v>
      </c>
      <c r="P9" t="s">
        <v>582</v>
      </c>
      <c r="Q9">
        <f>6*SUM(Q2:Q7)</f>
        <v>222</v>
      </c>
      <c r="R9">
        <f t="shared" ref="R9:AE9" si="23">6*SUM(R2:R7)</f>
        <v>102</v>
      </c>
      <c r="S9">
        <f t="shared" si="23"/>
        <v>198</v>
      </c>
      <c r="T9">
        <f t="shared" si="23"/>
        <v>288</v>
      </c>
      <c r="U9">
        <f t="shared" si="23"/>
        <v>120</v>
      </c>
      <c r="V9">
        <f t="shared" si="23"/>
        <v>96</v>
      </c>
      <c r="W9">
        <f t="shared" si="23"/>
        <v>192</v>
      </c>
      <c r="X9">
        <f t="shared" si="23"/>
        <v>174</v>
      </c>
      <c r="Y9">
        <f t="shared" si="23"/>
        <v>174</v>
      </c>
      <c r="Z9">
        <f t="shared" si="23"/>
        <v>96</v>
      </c>
      <c r="AA9">
        <f t="shared" si="23"/>
        <v>78</v>
      </c>
      <c r="AB9">
        <f t="shared" si="23"/>
        <v>30</v>
      </c>
      <c r="AC9">
        <f t="shared" si="23"/>
        <v>90</v>
      </c>
      <c r="AD9">
        <f t="shared" si="23"/>
        <v>114</v>
      </c>
      <c r="AE9">
        <f t="shared" si="23"/>
        <v>72</v>
      </c>
    </row>
    <row r="10" spans="1:31" x14ac:dyDescent="0.25">
      <c r="A10" s="14" t="s">
        <v>401</v>
      </c>
      <c r="B10" s="14"/>
      <c r="C10" s="14"/>
      <c r="D10" s="14"/>
      <c r="E10" s="14"/>
      <c r="F10" s="14">
        <v>1</v>
      </c>
      <c r="G10" s="14"/>
      <c r="H10" s="15">
        <f t="shared" si="22"/>
        <v>3.3333333333333335E-3</v>
      </c>
      <c r="P10" t="s">
        <v>559</v>
      </c>
      <c r="Q10">
        <f>6*((6^2) - 1)</f>
        <v>210</v>
      </c>
      <c r="R10">
        <f t="shared" ref="R10:AE10" si="24">6*((6^2) - 1)</f>
        <v>210</v>
      </c>
      <c r="S10">
        <f t="shared" si="24"/>
        <v>210</v>
      </c>
      <c r="T10">
        <f t="shared" si="24"/>
        <v>210</v>
      </c>
      <c r="U10">
        <f t="shared" si="24"/>
        <v>210</v>
      </c>
      <c r="V10">
        <f t="shared" si="24"/>
        <v>210</v>
      </c>
      <c r="W10">
        <f t="shared" si="24"/>
        <v>210</v>
      </c>
      <c r="X10">
        <f t="shared" si="24"/>
        <v>210</v>
      </c>
      <c r="Y10">
        <f t="shared" si="24"/>
        <v>210</v>
      </c>
      <c r="Z10">
        <f t="shared" si="24"/>
        <v>210</v>
      </c>
      <c r="AA10">
        <f t="shared" si="24"/>
        <v>210</v>
      </c>
      <c r="AB10">
        <f t="shared" si="24"/>
        <v>210</v>
      </c>
      <c r="AC10">
        <f t="shared" si="24"/>
        <v>210</v>
      </c>
      <c r="AD10">
        <f t="shared" si="24"/>
        <v>210</v>
      </c>
      <c r="AE10">
        <f t="shared" si="24"/>
        <v>210</v>
      </c>
    </row>
    <row r="11" spans="1:31" x14ac:dyDescent="0.25">
      <c r="P11" t="s">
        <v>558</v>
      </c>
      <c r="Q11" s="17">
        <f t="shared" ref="Q11:AE11" si="25">(1-(Q9/Q10))</f>
        <v>-5.7142857142857162E-2</v>
      </c>
      <c r="R11" s="17">
        <f t="shared" si="25"/>
        <v>0.51428571428571423</v>
      </c>
      <c r="S11" s="17">
        <f t="shared" si="25"/>
        <v>5.7142857142857162E-2</v>
      </c>
      <c r="T11" s="17">
        <f t="shared" si="25"/>
        <v>-0.37142857142857144</v>
      </c>
      <c r="U11" s="17">
        <f t="shared" si="25"/>
        <v>0.4285714285714286</v>
      </c>
      <c r="V11" s="17">
        <f t="shared" si="25"/>
        <v>0.54285714285714293</v>
      </c>
      <c r="W11" s="17">
        <f t="shared" si="25"/>
        <v>8.5714285714285743E-2</v>
      </c>
      <c r="X11" s="17">
        <f t="shared" si="25"/>
        <v>0.17142857142857137</v>
      </c>
      <c r="Y11" s="17">
        <f t="shared" si="25"/>
        <v>0.17142857142857137</v>
      </c>
      <c r="Z11" s="17">
        <f t="shared" si="25"/>
        <v>0.54285714285714293</v>
      </c>
      <c r="AA11" s="17">
        <f t="shared" si="25"/>
        <v>0.62857142857142856</v>
      </c>
      <c r="AB11" s="17">
        <f t="shared" si="25"/>
        <v>0.85714285714285721</v>
      </c>
      <c r="AC11" s="17">
        <f t="shared" si="25"/>
        <v>0.5714285714285714</v>
      </c>
      <c r="AD11" s="17">
        <f t="shared" si="25"/>
        <v>0.45714285714285718</v>
      </c>
      <c r="AE11" s="17">
        <f t="shared" si="25"/>
        <v>0.65714285714285714</v>
      </c>
    </row>
  </sheetData>
  <sortState xmlns:xlrd2="http://schemas.microsoft.com/office/spreadsheetml/2017/richdata2" ref="A2:H10">
    <sortCondition descending="1" ref="H2:H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BEBE-6605-4D43-AB00-9276FA1A8047}">
  <dimension ref="A1:I11"/>
  <sheetViews>
    <sheetView tabSelected="1" topLeftCell="A22" workbookViewId="0">
      <selection activeCell="G13" sqref="G13"/>
    </sheetView>
  </sheetViews>
  <sheetFormatPr defaultRowHeight="13.8" x14ac:dyDescent="0.25"/>
  <sheetData>
    <row r="1" spans="1:9" x14ac:dyDescent="0.25">
      <c r="A1" t="s">
        <v>489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660</v>
      </c>
    </row>
    <row r="2" spans="1:9" x14ac:dyDescent="0.25">
      <c r="A2" s="51" t="s">
        <v>661</v>
      </c>
      <c r="B2">
        <v>3</v>
      </c>
      <c r="C2">
        <v>1</v>
      </c>
      <c r="D2">
        <v>0</v>
      </c>
      <c r="E2">
        <v>1</v>
      </c>
      <c r="F2">
        <v>1</v>
      </c>
      <c r="G2">
        <v>4</v>
      </c>
      <c r="H2">
        <v>0.03</v>
      </c>
      <c r="I2">
        <f>SUM(B2:G2)</f>
        <v>10</v>
      </c>
    </row>
    <row r="3" spans="1:9" x14ac:dyDescent="0.25">
      <c r="A3" s="51" t="s">
        <v>662</v>
      </c>
      <c r="B3">
        <v>5</v>
      </c>
      <c r="C3">
        <v>3</v>
      </c>
      <c r="D3">
        <v>3</v>
      </c>
      <c r="E3">
        <v>3</v>
      </c>
      <c r="F3">
        <v>2</v>
      </c>
      <c r="G3">
        <v>4</v>
      </c>
      <c r="H3">
        <v>7.0000000000000007E-2</v>
      </c>
      <c r="I3">
        <f t="shared" ref="I3:I10" si="0">SUM(B3:G3)</f>
        <v>20</v>
      </c>
    </row>
    <row r="4" spans="1:9" x14ac:dyDescent="0.25">
      <c r="A4" s="51" t="s">
        <v>663</v>
      </c>
      <c r="B4">
        <v>8</v>
      </c>
      <c r="C4">
        <v>13</v>
      </c>
      <c r="D4">
        <v>3</v>
      </c>
      <c r="E4">
        <v>9</v>
      </c>
      <c r="F4">
        <v>4</v>
      </c>
      <c r="G4">
        <v>6</v>
      </c>
      <c r="H4">
        <v>0.14000000000000001</v>
      </c>
      <c r="I4">
        <f t="shared" si="0"/>
        <v>43</v>
      </c>
    </row>
    <row r="5" spans="1:9" x14ac:dyDescent="0.25">
      <c r="A5" s="51" t="s">
        <v>664</v>
      </c>
      <c r="B5">
        <v>4</v>
      </c>
      <c r="C5">
        <v>6</v>
      </c>
      <c r="D5">
        <v>2</v>
      </c>
      <c r="E5">
        <v>4</v>
      </c>
      <c r="F5">
        <v>1</v>
      </c>
      <c r="G5">
        <v>6</v>
      </c>
      <c r="H5">
        <v>0.08</v>
      </c>
      <c r="I5">
        <f t="shared" si="0"/>
        <v>23</v>
      </c>
    </row>
    <row r="6" spans="1:9" x14ac:dyDescent="0.25">
      <c r="A6" s="51" t="s">
        <v>665</v>
      </c>
      <c r="B6">
        <v>15</v>
      </c>
      <c r="C6">
        <v>11</v>
      </c>
      <c r="D6">
        <v>5</v>
      </c>
      <c r="E6">
        <v>6</v>
      </c>
      <c r="F6">
        <v>19</v>
      </c>
      <c r="G6">
        <v>4</v>
      </c>
      <c r="H6">
        <v>0.2</v>
      </c>
      <c r="I6">
        <f t="shared" si="0"/>
        <v>60</v>
      </c>
    </row>
    <row r="7" spans="1:9" x14ac:dyDescent="0.25">
      <c r="A7" s="51" t="s">
        <v>666</v>
      </c>
      <c r="B7">
        <v>2</v>
      </c>
      <c r="C7">
        <v>2</v>
      </c>
      <c r="D7">
        <v>1</v>
      </c>
      <c r="E7">
        <v>2</v>
      </c>
      <c r="F7">
        <v>3</v>
      </c>
      <c r="G7">
        <v>0</v>
      </c>
      <c r="H7">
        <v>0.03</v>
      </c>
      <c r="I7">
        <f t="shared" si="0"/>
        <v>10</v>
      </c>
    </row>
    <row r="8" spans="1:9" x14ac:dyDescent="0.25">
      <c r="A8" s="51" t="s">
        <v>667</v>
      </c>
      <c r="B8">
        <v>1</v>
      </c>
      <c r="C8">
        <v>0</v>
      </c>
      <c r="D8">
        <v>0</v>
      </c>
      <c r="E8">
        <v>0</v>
      </c>
      <c r="F8">
        <v>2</v>
      </c>
      <c r="G8">
        <v>0</v>
      </c>
      <c r="H8">
        <v>0.01</v>
      </c>
      <c r="I8">
        <f t="shared" si="0"/>
        <v>3</v>
      </c>
    </row>
    <row r="9" spans="1:9" x14ac:dyDescent="0.25">
      <c r="A9" s="51" t="s">
        <v>668</v>
      </c>
      <c r="B9">
        <v>0</v>
      </c>
      <c r="C9">
        <v>5</v>
      </c>
      <c r="D9">
        <v>0</v>
      </c>
      <c r="E9">
        <v>0</v>
      </c>
      <c r="F9">
        <v>2</v>
      </c>
      <c r="G9">
        <v>0</v>
      </c>
      <c r="H9">
        <v>0.02</v>
      </c>
      <c r="I9">
        <f t="shared" si="0"/>
        <v>7</v>
      </c>
    </row>
    <row r="10" spans="1:9" x14ac:dyDescent="0.25">
      <c r="A10" s="51" t="s">
        <v>669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0.01</v>
      </c>
      <c r="I10">
        <f t="shared" si="0"/>
        <v>2</v>
      </c>
    </row>
    <row r="11" spans="1:9" x14ac:dyDescent="0.25">
      <c r="I11">
        <f>SUM(I2:I10)</f>
        <v>178</v>
      </c>
    </row>
  </sheetData>
  <phoneticPr fontId="7" type="noConversion"/>
  <pageMargins left="0.7" right="0.7" top="0.75" bottom="0.75" header="0.3" footer="0.3"/>
  <pageSetup orientation="portrait" r:id="rId1"/>
  <ignoredErrors>
    <ignoredError sqref="I2:I10" formulaRange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44FB-03DD-45B3-B147-636DA4D9CBEE}">
  <dimension ref="A1:AE37"/>
  <sheetViews>
    <sheetView topLeftCell="M1" workbookViewId="0">
      <selection activeCell="Q22" sqref="Q22"/>
    </sheetView>
  </sheetViews>
  <sheetFormatPr defaultRowHeight="13.8" x14ac:dyDescent="0.25"/>
  <cols>
    <col min="1" max="1" width="25.8984375" customWidth="1"/>
  </cols>
  <sheetData>
    <row r="1" spans="1:31" x14ac:dyDescent="0.25">
      <c r="A1" s="14" t="s">
        <v>402</v>
      </c>
      <c r="B1" s="14" t="s">
        <v>111</v>
      </c>
      <c r="C1" s="14" t="s">
        <v>112</v>
      </c>
      <c r="D1" s="14" t="s">
        <v>113</v>
      </c>
      <c r="E1" s="14" t="s">
        <v>194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408</v>
      </c>
      <c r="B2" s="14">
        <v>6</v>
      </c>
      <c r="C2" s="14">
        <v>2</v>
      </c>
      <c r="D2" s="14">
        <v>0</v>
      </c>
      <c r="E2" s="14">
        <v>3</v>
      </c>
      <c r="F2" s="14">
        <v>4</v>
      </c>
      <c r="G2" s="14">
        <v>3</v>
      </c>
      <c r="H2" s="15">
        <f>(SUM(B2:G2)/300)*100</f>
        <v>6</v>
      </c>
      <c r="I2" s="43">
        <v>1</v>
      </c>
      <c r="J2">
        <f>RANK(B2,$B$2:$B$20,0)</f>
        <v>1</v>
      </c>
      <c r="K2">
        <f>RANK(C2,$C$2:$C$20,0)</f>
        <v>5</v>
      </c>
      <c r="L2">
        <f>RANK(D2,$D$2:$D$20,0)</f>
        <v>8</v>
      </c>
      <c r="M2">
        <f>RANK(E2,$E$2:$E$20,0)</f>
        <v>1</v>
      </c>
      <c r="N2">
        <f>RANK(F2,$F$2:$F$20,0)</f>
        <v>2</v>
      </c>
      <c r="O2">
        <f>RANK(G2,$G$2:$G$20,0)</f>
        <v>3</v>
      </c>
      <c r="Q2">
        <f>(J2-K2)^2</f>
        <v>16</v>
      </c>
      <c r="R2">
        <f>(J2-L2)^2</f>
        <v>49</v>
      </c>
      <c r="S2">
        <f>(J2-M2)^2</f>
        <v>0</v>
      </c>
      <c r="T2">
        <f>(J2-N2)^2</f>
        <v>1</v>
      </c>
      <c r="U2">
        <f>(J2-O2)^2</f>
        <v>4</v>
      </c>
      <c r="V2">
        <f>(K2-L2)^2</f>
        <v>9</v>
      </c>
      <c r="W2">
        <f>(K2-M2)^2</f>
        <v>16</v>
      </c>
      <c r="X2">
        <f>(K2-N2)^2</f>
        <v>9</v>
      </c>
      <c r="Y2">
        <f>(K2-O2)^2</f>
        <v>4</v>
      </c>
      <c r="Z2">
        <f>(L2-M2)^2</f>
        <v>49</v>
      </c>
      <c r="AA2">
        <f>(L2-N2)^2</f>
        <v>36</v>
      </c>
      <c r="AB2">
        <f>(L2-O2)^2</f>
        <v>25</v>
      </c>
      <c r="AC2">
        <f>(M2-N2)^2</f>
        <v>1</v>
      </c>
      <c r="AD2">
        <f>(M2-O2)^2</f>
        <v>4</v>
      </c>
      <c r="AE2">
        <f>(N2-O2)^2</f>
        <v>1</v>
      </c>
    </row>
    <row r="3" spans="1:31" x14ac:dyDescent="0.25">
      <c r="A3" s="14" t="s">
        <v>435</v>
      </c>
      <c r="B3" s="14">
        <v>4</v>
      </c>
      <c r="C3" s="14">
        <v>5</v>
      </c>
      <c r="D3" s="14">
        <v>0</v>
      </c>
      <c r="E3" s="14">
        <v>0</v>
      </c>
      <c r="F3" s="14">
        <v>0</v>
      </c>
      <c r="G3" s="14">
        <v>5</v>
      </c>
      <c r="H3" s="15">
        <f t="shared" ref="H3:H37" si="0">(SUM(B3:G3)/300)*100</f>
        <v>4.666666666666667</v>
      </c>
      <c r="I3" s="43">
        <v>2</v>
      </c>
      <c r="J3">
        <f t="shared" ref="J3:J20" si="1">RANK(B3,$B$2:$B$20,0)</f>
        <v>2</v>
      </c>
      <c r="K3">
        <f t="shared" ref="K3:K20" si="2">RANK(C3,$C$2:$C$20,0)</f>
        <v>2</v>
      </c>
      <c r="L3">
        <f t="shared" ref="L3:L20" si="3">RANK(D3,$D$2:$D$20,0)</f>
        <v>8</v>
      </c>
      <c r="M3">
        <f t="shared" ref="M3:M20" si="4">RANK(E3,$E$2:$E$20,0)</f>
        <v>10</v>
      </c>
      <c r="N3">
        <f t="shared" ref="N3:N20" si="5">RANK(F3,$F$2:$F$20,0)</f>
        <v>11</v>
      </c>
      <c r="O3">
        <f t="shared" ref="O3:O20" si="6">RANK(G3,$G$2:$G$20,0)</f>
        <v>1</v>
      </c>
      <c r="Q3">
        <f t="shared" ref="Q3:Q20" si="7">(J3-K3)^2</f>
        <v>0</v>
      </c>
      <c r="R3">
        <f t="shared" ref="R3:R20" si="8">(J3-L3)^2</f>
        <v>36</v>
      </c>
      <c r="S3">
        <f t="shared" ref="S3:S20" si="9">(J3-M3)^2</f>
        <v>64</v>
      </c>
      <c r="T3">
        <f t="shared" ref="T3:T20" si="10">(J3-N3)^2</f>
        <v>81</v>
      </c>
      <c r="U3">
        <f t="shared" ref="U3:U20" si="11">(J3-O3)^2</f>
        <v>1</v>
      </c>
      <c r="V3">
        <f t="shared" ref="V3:V20" si="12">(K3-L3)^2</f>
        <v>36</v>
      </c>
      <c r="W3">
        <f t="shared" ref="W3:W20" si="13">(K3-M3)^2</f>
        <v>64</v>
      </c>
      <c r="X3">
        <f t="shared" ref="X3:X20" si="14">(K3-N3)^2</f>
        <v>81</v>
      </c>
      <c r="Y3">
        <f t="shared" ref="Y3:Y20" si="15">(K3-O3)^2</f>
        <v>1</v>
      </c>
      <c r="Z3">
        <f t="shared" ref="Z3:Z20" si="16">(L3-M3)^2</f>
        <v>4</v>
      </c>
      <c r="AA3">
        <f t="shared" ref="AA3:AA20" si="17">(L3-N3)^2</f>
        <v>9</v>
      </c>
      <c r="AB3">
        <f t="shared" ref="AB3:AB20" si="18">(L3-O3)^2</f>
        <v>49</v>
      </c>
      <c r="AC3">
        <f t="shared" ref="AC3:AC20" si="19">(M3-N3)^2</f>
        <v>1</v>
      </c>
      <c r="AD3">
        <f t="shared" ref="AD3:AD20" si="20">(M3-O3)^2</f>
        <v>81</v>
      </c>
      <c r="AE3">
        <f t="shared" ref="AE3:AE20" si="21">(N3-O3)^2</f>
        <v>100</v>
      </c>
    </row>
    <row r="4" spans="1:31" x14ac:dyDescent="0.25">
      <c r="A4" s="14" t="s">
        <v>404</v>
      </c>
      <c r="B4" s="14">
        <v>2</v>
      </c>
      <c r="C4" s="14">
        <v>2</v>
      </c>
      <c r="D4" s="14">
        <v>2</v>
      </c>
      <c r="E4" s="14">
        <v>0</v>
      </c>
      <c r="F4" s="14">
        <v>6</v>
      </c>
      <c r="G4" s="14">
        <v>0</v>
      </c>
      <c r="H4" s="15">
        <f t="shared" si="0"/>
        <v>4</v>
      </c>
      <c r="I4" s="43">
        <v>3</v>
      </c>
      <c r="J4">
        <f t="shared" si="1"/>
        <v>3</v>
      </c>
      <c r="K4">
        <f t="shared" si="2"/>
        <v>5</v>
      </c>
      <c r="L4">
        <f t="shared" si="3"/>
        <v>2</v>
      </c>
      <c r="M4">
        <f t="shared" si="4"/>
        <v>10</v>
      </c>
      <c r="N4">
        <f t="shared" si="5"/>
        <v>1</v>
      </c>
      <c r="O4">
        <f t="shared" si="6"/>
        <v>9</v>
      </c>
      <c r="Q4">
        <f t="shared" si="7"/>
        <v>4</v>
      </c>
      <c r="R4">
        <f t="shared" si="8"/>
        <v>1</v>
      </c>
      <c r="S4">
        <f t="shared" si="9"/>
        <v>49</v>
      </c>
      <c r="T4">
        <f t="shared" si="10"/>
        <v>4</v>
      </c>
      <c r="U4">
        <f t="shared" si="11"/>
        <v>36</v>
      </c>
      <c r="V4">
        <f t="shared" si="12"/>
        <v>9</v>
      </c>
      <c r="W4">
        <f t="shared" si="13"/>
        <v>25</v>
      </c>
      <c r="X4">
        <f t="shared" si="14"/>
        <v>16</v>
      </c>
      <c r="Y4">
        <f t="shared" si="15"/>
        <v>16</v>
      </c>
      <c r="Z4">
        <f t="shared" si="16"/>
        <v>64</v>
      </c>
      <c r="AA4">
        <f t="shared" si="17"/>
        <v>1</v>
      </c>
      <c r="AB4">
        <f t="shared" si="18"/>
        <v>49</v>
      </c>
      <c r="AC4">
        <f t="shared" si="19"/>
        <v>81</v>
      </c>
      <c r="AD4">
        <f t="shared" si="20"/>
        <v>1</v>
      </c>
      <c r="AE4">
        <f t="shared" si="21"/>
        <v>64</v>
      </c>
    </row>
    <row r="5" spans="1:31" x14ac:dyDescent="0.25">
      <c r="A5" s="14" t="s">
        <v>403</v>
      </c>
      <c r="B5" s="14">
        <v>2</v>
      </c>
      <c r="C5" s="14">
        <v>6</v>
      </c>
      <c r="D5" s="14">
        <v>3</v>
      </c>
      <c r="E5" s="14">
        <v>0</v>
      </c>
      <c r="F5" s="14">
        <v>0</v>
      </c>
      <c r="G5" s="14">
        <v>0</v>
      </c>
      <c r="H5" s="15">
        <f t="shared" si="0"/>
        <v>3.6666666666666665</v>
      </c>
      <c r="I5" s="43">
        <v>4</v>
      </c>
      <c r="J5">
        <f t="shared" si="1"/>
        <v>3</v>
      </c>
      <c r="K5">
        <f t="shared" si="2"/>
        <v>1</v>
      </c>
      <c r="L5">
        <f t="shared" si="3"/>
        <v>1</v>
      </c>
      <c r="M5">
        <f t="shared" si="4"/>
        <v>10</v>
      </c>
      <c r="N5">
        <f t="shared" si="5"/>
        <v>11</v>
      </c>
      <c r="O5">
        <f t="shared" si="6"/>
        <v>9</v>
      </c>
      <c r="Q5">
        <f t="shared" si="7"/>
        <v>4</v>
      </c>
      <c r="R5">
        <f t="shared" si="8"/>
        <v>4</v>
      </c>
      <c r="S5">
        <f t="shared" si="9"/>
        <v>49</v>
      </c>
      <c r="T5">
        <f t="shared" si="10"/>
        <v>64</v>
      </c>
      <c r="U5">
        <f t="shared" si="11"/>
        <v>36</v>
      </c>
      <c r="V5">
        <f t="shared" si="12"/>
        <v>0</v>
      </c>
      <c r="W5">
        <f t="shared" si="13"/>
        <v>81</v>
      </c>
      <c r="X5">
        <f t="shared" si="14"/>
        <v>100</v>
      </c>
      <c r="Y5">
        <f t="shared" si="15"/>
        <v>64</v>
      </c>
      <c r="Z5">
        <f t="shared" si="16"/>
        <v>81</v>
      </c>
      <c r="AA5">
        <f t="shared" si="17"/>
        <v>100</v>
      </c>
      <c r="AB5">
        <f t="shared" si="18"/>
        <v>64</v>
      </c>
      <c r="AC5">
        <f t="shared" si="19"/>
        <v>1</v>
      </c>
      <c r="AD5">
        <f t="shared" si="20"/>
        <v>1</v>
      </c>
      <c r="AE5">
        <f t="shared" si="21"/>
        <v>4</v>
      </c>
    </row>
    <row r="6" spans="1:31" x14ac:dyDescent="0.25">
      <c r="A6" s="14" t="s">
        <v>405</v>
      </c>
      <c r="B6" s="14">
        <v>0</v>
      </c>
      <c r="C6" s="14">
        <v>3</v>
      </c>
      <c r="D6" s="14">
        <v>0</v>
      </c>
      <c r="E6" s="14">
        <v>2</v>
      </c>
      <c r="F6" s="14">
        <v>1</v>
      </c>
      <c r="G6" s="14">
        <v>4</v>
      </c>
      <c r="H6" s="15">
        <f t="shared" si="0"/>
        <v>3.3333333333333335</v>
      </c>
      <c r="I6" s="43">
        <v>5</v>
      </c>
      <c r="J6">
        <f t="shared" si="1"/>
        <v>10</v>
      </c>
      <c r="K6">
        <f t="shared" si="2"/>
        <v>3</v>
      </c>
      <c r="L6">
        <f t="shared" si="3"/>
        <v>8</v>
      </c>
      <c r="M6">
        <f t="shared" si="4"/>
        <v>3</v>
      </c>
      <c r="N6">
        <f t="shared" si="5"/>
        <v>6</v>
      </c>
      <c r="O6">
        <f t="shared" si="6"/>
        <v>2</v>
      </c>
      <c r="Q6">
        <f t="shared" si="7"/>
        <v>49</v>
      </c>
      <c r="R6">
        <f t="shared" si="8"/>
        <v>4</v>
      </c>
      <c r="S6">
        <f t="shared" si="9"/>
        <v>49</v>
      </c>
      <c r="T6">
        <f t="shared" si="10"/>
        <v>16</v>
      </c>
      <c r="U6">
        <f t="shared" si="11"/>
        <v>64</v>
      </c>
      <c r="V6">
        <f t="shared" si="12"/>
        <v>25</v>
      </c>
      <c r="W6">
        <f t="shared" si="13"/>
        <v>0</v>
      </c>
      <c r="X6">
        <f t="shared" si="14"/>
        <v>9</v>
      </c>
      <c r="Y6">
        <f t="shared" si="15"/>
        <v>1</v>
      </c>
      <c r="Z6">
        <f t="shared" si="16"/>
        <v>25</v>
      </c>
      <c r="AA6">
        <f t="shared" si="17"/>
        <v>4</v>
      </c>
      <c r="AB6">
        <f t="shared" si="18"/>
        <v>36</v>
      </c>
      <c r="AC6">
        <f t="shared" si="19"/>
        <v>9</v>
      </c>
      <c r="AD6">
        <f t="shared" si="20"/>
        <v>1</v>
      </c>
      <c r="AE6">
        <f t="shared" si="21"/>
        <v>16</v>
      </c>
    </row>
    <row r="7" spans="1:31" x14ac:dyDescent="0.25">
      <c r="A7" s="14" t="s">
        <v>406</v>
      </c>
      <c r="B7" s="14">
        <v>1</v>
      </c>
      <c r="C7" s="14">
        <v>2</v>
      </c>
      <c r="D7" s="14">
        <v>2</v>
      </c>
      <c r="E7" s="14">
        <v>1</v>
      </c>
      <c r="F7" s="14">
        <v>0</v>
      </c>
      <c r="G7" s="14">
        <v>0</v>
      </c>
      <c r="H7" s="15">
        <f t="shared" si="0"/>
        <v>2</v>
      </c>
      <c r="I7" s="43">
        <v>6</v>
      </c>
      <c r="J7">
        <f t="shared" si="1"/>
        <v>5</v>
      </c>
      <c r="K7">
        <f t="shared" si="2"/>
        <v>5</v>
      </c>
      <c r="L7">
        <f t="shared" si="3"/>
        <v>2</v>
      </c>
      <c r="M7">
        <f t="shared" si="4"/>
        <v>5</v>
      </c>
      <c r="N7">
        <f t="shared" si="5"/>
        <v>11</v>
      </c>
      <c r="O7">
        <f t="shared" si="6"/>
        <v>9</v>
      </c>
      <c r="Q7">
        <f t="shared" si="7"/>
        <v>0</v>
      </c>
      <c r="R7">
        <f t="shared" si="8"/>
        <v>9</v>
      </c>
      <c r="S7">
        <f t="shared" si="9"/>
        <v>0</v>
      </c>
      <c r="T7">
        <f t="shared" si="10"/>
        <v>36</v>
      </c>
      <c r="U7">
        <f t="shared" si="11"/>
        <v>16</v>
      </c>
      <c r="V7">
        <f t="shared" si="12"/>
        <v>9</v>
      </c>
      <c r="W7">
        <f t="shared" si="13"/>
        <v>0</v>
      </c>
      <c r="X7">
        <f t="shared" si="14"/>
        <v>36</v>
      </c>
      <c r="Y7">
        <f t="shared" si="15"/>
        <v>16</v>
      </c>
      <c r="Z7">
        <f t="shared" si="16"/>
        <v>9</v>
      </c>
      <c r="AA7">
        <f t="shared" si="17"/>
        <v>81</v>
      </c>
      <c r="AB7">
        <f t="shared" si="18"/>
        <v>49</v>
      </c>
      <c r="AC7">
        <f t="shared" si="19"/>
        <v>36</v>
      </c>
      <c r="AD7">
        <f t="shared" si="20"/>
        <v>16</v>
      </c>
      <c r="AE7">
        <f t="shared" si="21"/>
        <v>4</v>
      </c>
    </row>
    <row r="8" spans="1:31" x14ac:dyDescent="0.25">
      <c r="A8" s="14" t="s">
        <v>411</v>
      </c>
      <c r="B8" s="14">
        <v>1</v>
      </c>
      <c r="C8" s="14">
        <v>0</v>
      </c>
      <c r="D8" s="14">
        <v>0</v>
      </c>
      <c r="E8" s="14">
        <v>3</v>
      </c>
      <c r="F8" s="14">
        <v>1</v>
      </c>
      <c r="G8" s="14">
        <v>0</v>
      </c>
      <c r="H8" s="15">
        <f t="shared" si="0"/>
        <v>1.6666666666666667</v>
      </c>
      <c r="I8" s="43">
        <v>7</v>
      </c>
      <c r="J8">
        <f t="shared" si="1"/>
        <v>5</v>
      </c>
      <c r="K8">
        <f t="shared" si="2"/>
        <v>11</v>
      </c>
      <c r="L8">
        <f t="shared" si="3"/>
        <v>8</v>
      </c>
      <c r="M8">
        <f t="shared" si="4"/>
        <v>1</v>
      </c>
      <c r="N8">
        <f t="shared" si="5"/>
        <v>6</v>
      </c>
      <c r="O8">
        <f t="shared" si="6"/>
        <v>9</v>
      </c>
      <c r="Q8">
        <f t="shared" si="7"/>
        <v>36</v>
      </c>
      <c r="R8">
        <f t="shared" si="8"/>
        <v>9</v>
      </c>
      <c r="S8">
        <f t="shared" si="9"/>
        <v>16</v>
      </c>
      <c r="T8">
        <f t="shared" si="10"/>
        <v>1</v>
      </c>
      <c r="U8">
        <f t="shared" si="11"/>
        <v>16</v>
      </c>
      <c r="V8">
        <f t="shared" si="12"/>
        <v>9</v>
      </c>
      <c r="W8">
        <f t="shared" si="13"/>
        <v>100</v>
      </c>
      <c r="X8">
        <f t="shared" si="14"/>
        <v>25</v>
      </c>
      <c r="Y8">
        <f t="shared" si="15"/>
        <v>4</v>
      </c>
      <c r="Z8">
        <f t="shared" si="16"/>
        <v>49</v>
      </c>
      <c r="AA8">
        <f t="shared" si="17"/>
        <v>4</v>
      </c>
      <c r="AB8">
        <f t="shared" si="18"/>
        <v>1</v>
      </c>
      <c r="AC8">
        <f t="shared" si="19"/>
        <v>25</v>
      </c>
      <c r="AD8">
        <f t="shared" si="20"/>
        <v>64</v>
      </c>
      <c r="AE8">
        <f t="shared" si="21"/>
        <v>9</v>
      </c>
    </row>
    <row r="9" spans="1:31" x14ac:dyDescent="0.25">
      <c r="A9" s="14" t="s">
        <v>414</v>
      </c>
      <c r="B9" s="14">
        <v>0</v>
      </c>
      <c r="C9" s="14">
        <v>3</v>
      </c>
      <c r="D9" s="14">
        <v>1</v>
      </c>
      <c r="E9" s="14">
        <v>0</v>
      </c>
      <c r="F9" s="14">
        <v>1</v>
      </c>
      <c r="G9" s="14">
        <v>0</v>
      </c>
      <c r="H9" s="15">
        <f t="shared" si="0"/>
        <v>1.6666666666666667</v>
      </c>
      <c r="I9" s="43">
        <v>8</v>
      </c>
      <c r="J9">
        <f t="shared" si="1"/>
        <v>10</v>
      </c>
      <c r="K9">
        <f t="shared" si="2"/>
        <v>3</v>
      </c>
      <c r="L9">
        <f t="shared" si="3"/>
        <v>5</v>
      </c>
      <c r="M9">
        <f t="shared" si="4"/>
        <v>10</v>
      </c>
      <c r="N9">
        <f t="shared" si="5"/>
        <v>6</v>
      </c>
      <c r="O9">
        <f t="shared" si="6"/>
        <v>9</v>
      </c>
      <c r="Q9">
        <f t="shared" si="7"/>
        <v>49</v>
      </c>
      <c r="R9">
        <f t="shared" si="8"/>
        <v>25</v>
      </c>
      <c r="S9">
        <f t="shared" si="9"/>
        <v>0</v>
      </c>
      <c r="T9">
        <f t="shared" si="10"/>
        <v>16</v>
      </c>
      <c r="U9">
        <f t="shared" si="11"/>
        <v>1</v>
      </c>
      <c r="V9">
        <f t="shared" si="12"/>
        <v>4</v>
      </c>
      <c r="W9">
        <f t="shared" si="13"/>
        <v>49</v>
      </c>
      <c r="X9">
        <f t="shared" si="14"/>
        <v>9</v>
      </c>
      <c r="Y9">
        <f t="shared" si="15"/>
        <v>36</v>
      </c>
      <c r="Z9">
        <f t="shared" si="16"/>
        <v>25</v>
      </c>
      <c r="AA9">
        <f t="shared" si="17"/>
        <v>1</v>
      </c>
      <c r="AB9">
        <f t="shared" si="18"/>
        <v>16</v>
      </c>
      <c r="AC9">
        <f t="shared" si="19"/>
        <v>16</v>
      </c>
      <c r="AD9">
        <f t="shared" si="20"/>
        <v>1</v>
      </c>
      <c r="AE9">
        <f t="shared" si="21"/>
        <v>9</v>
      </c>
    </row>
    <row r="10" spans="1:31" x14ac:dyDescent="0.25">
      <c r="A10" s="14" t="s">
        <v>410</v>
      </c>
      <c r="B10" s="14">
        <v>1</v>
      </c>
      <c r="C10" s="14">
        <v>0</v>
      </c>
      <c r="D10" s="14">
        <v>0</v>
      </c>
      <c r="E10" s="14">
        <v>1</v>
      </c>
      <c r="F10" s="14">
        <v>1</v>
      </c>
      <c r="G10" s="14">
        <v>1</v>
      </c>
      <c r="H10" s="15">
        <f t="shared" si="0"/>
        <v>1.3333333333333335</v>
      </c>
      <c r="I10" s="43">
        <v>9</v>
      </c>
      <c r="J10">
        <f t="shared" si="1"/>
        <v>5</v>
      </c>
      <c r="K10">
        <f t="shared" si="2"/>
        <v>11</v>
      </c>
      <c r="L10">
        <f t="shared" si="3"/>
        <v>8</v>
      </c>
      <c r="M10">
        <f t="shared" si="4"/>
        <v>5</v>
      </c>
      <c r="N10">
        <f t="shared" si="5"/>
        <v>6</v>
      </c>
      <c r="O10">
        <f t="shared" si="6"/>
        <v>4</v>
      </c>
      <c r="Q10">
        <f t="shared" si="7"/>
        <v>36</v>
      </c>
      <c r="R10">
        <f t="shared" si="8"/>
        <v>9</v>
      </c>
      <c r="S10">
        <f t="shared" si="9"/>
        <v>0</v>
      </c>
      <c r="T10">
        <f t="shared" si="10"/>
        <v>1</v>
      </c>
      <c r="U10">
        <f t="shared" si="11"/>
        <v>1</v>
      </c>
      <c r="V10">
        <f t="shared" si="12"/>
        <v>9</v>
      </c>
      <c r="W10">
        <f t="shared" si="13"/>
        <v>36</v>
      </c>
      <c r="X10">
        <f t="shared" si="14"/>
        <v>25</v>
      </c>
      <c r="Y10">
        <f t="shared" si="15"/>
        <v>49</v>
      </c>
      <c r="Z10">
        <f t="shared" si="16"/>
        <v>9</v>
      </c>
      <c r="AA10">
        <f t="shared" si="17"/>
        <v>4</v>
      </c>
      <c r="AB10">
        <f t="shared" si="18"/>
        <v>16</v>
      </c>
      <c r="AC10">
        <f t="shared" si="19"/>
        <v>1</v>
      </c>
      <c r="AD10">
        <f t="shared" si="20"/>
        <v>1</v>
      </c>
      <c r="AE10">
        <f t="shared" si="21"/>
        <v>4</v>
      </c>
    </row>
    <row r="11" spans="1:31" x14ac:dyDescent="0.25">
      <c r="A11" s="14" t="s">
        <v>425</v>
      </c>
      <c r="B11" s="14">
        <v>0</v>
      </c>
      <c r="C11" s="14">
        <v>0</v>
      </c>
      <c r="D11" s="14">
        <v>0</v>
      </c>
      <c r="E11" s="14">
        <v>1</v>
      </c>
      <c r="F11" s="14">
        <v>2</v>
      </c>
      <c r="G11" s="14">
        <v>1</v>
      </c>
      <c r="H11" s="15">
        <f t="shared" si="0"/>
        <v>1.3333333333333335</v>
      </c>
      <c r="I11" s="43">
        <v>10</v>
      </c>
      <c r="J11">
        <f t="shared" si="1"/>
        <v>10</v>
      </c>
      <c r="K11">
        <f t="shared" si="2"/>
        <v>11</v>
      </c>
      <c r="L11">
        <f t="shared" si="3"/>
        <v>8</v>
      </c>
      <c r="M11">
        <f t="shared" si="4"/>
        <v>5</v>
      </c>
      <c r="N11">
        <f t="shared" si="5"/>
        <v>5</v>
      </c>
      <c r="O11">
        <f t="shared" si="6"/>
        <v>4</v>
      </c>
      <c r="Q11">
        <f t="shared" si="7"/>
        <v>1</v>
      </c>
      <c r="R11">
        <f t="shared" si="8"/>
        <v>4</v>
      </c>
      <c r="S11">
        <f t="shared" si="9"/>
        <v>25</v>
      </c>
      <c r="T11">
        <f t="shared" si="10"/>
        <v>25</v>
      </c>
      <c r="U11">
        <f t="shared" si="11"/>
        <v>36</v>
      </c>
      <c r="V11">
        <f t="shared" si="12"/>
        <v>9</v>
      </c>
      <c r="W11">
        <f t="shared" si="13"/>
        <v>36</v>
      </c>
      <c r="X11">
        <f t="shared" si="14"/>
        <v>36</v>
      </c>
      <c r="Y11">
        <f t="shared" si="15"/>
        <v>49</v>
      </c>
      <c r="Z11">
        <f t="shared" si="16"/>
        <v>9</v>
      </c>
      <c r="AA11">
        <f t="shared" si="17"/>
        <v>9</v>
      </c>
      <c r="AB11">
        <f t="shared" si="18"/>
        <v>16</v>
      </c>
      <c r="AC11">
        <f t="shared" si="19"/>
        <v>0</v>
      </c>
      <c r="AD11">
        <f t="shared" si="20"/>
        <v>1</v>
      </c>
      <c r="AE11">
        <f t="shared" si="21"/>
        <v>1</v>
      </c>
    </row>
    <row r="12" spans="1:31" x14ac:dyDescent="0.25">
      <c r="A12" s="14" t="s">
        <v>412</v>
      </c>
      <c r="B12" s="14">
        <v>0</v>
      </c>
      <c r="C12" s="14">
        <v>1</v>
      </c>
      <c r="D12" s="14">
        <v>1</v>
      </c>
      <c r="E12" s="14">
        <v>1</v>
      </c>
      <c r="F12" s="14">
        <v>0</v>
      </c>
      <c r="G12" s="14">
        <v>0</v>
      </c>
      <c r="H12" s="15">
        <f t="shared" si="0"/>
        <v>1</v>
      </c>
      <c r="I12" s="43">
        <v>11</v>
      </c>
      <c r="J12">
        <f t="shared" si="1"/>
        <v>10</v>
      </c>
      <c r="K12">
        <f t="shared" si="2"/>
        <v>9</v>
      </c>
      <c r="L12">
        <f t="shared" si="3"/>
        <v>5</v>
      </c>
      <c r="M12">
        <f t="shared" si="4"/>
        <v>5</v>
      </c>
      <c r="N12">
        <f t="shared" si="5"/>
        <v>11</v>
      </c>
      <c r="O12">
        <f t="shared" si="6"/>
        <v>9</v>
      </c>
      <c r="Q12">
        <f t="shared" si="7"/>
        <v>1</v>
      </c>
      <c r="R12">
        <f t="shared" si="8"/>
        <v>25</v>
      </c>
      <c r="S12">
        <f t="shared" si="9"/>
        <v>25</v>
      </c>
      <c r="T12">
        <f t="shared" si="10"/>
        <v>1</v>
      </c>
      <c r="U12">
        <f t="shared" si="11"/>
        <v>1</v>
      </c>
      <c r="V12">
        <f t="shared" si="12"/>
        <v>16</v>
      </c>
      <c r="W12">
        <f t="shared" si="13"/>
        <v>16</v>
      </c>
      <c r="X12">
        <f t="shared" si="14"/>
        <v>4</v>
      </c>
      <c r="Y12">
        <f t="shared" si="15"/>
        <v>0</v>
      </c>
      <c r="Z12">
        <f t="shared" si="16"/>
        <v>0</v>
      </c>
      <c r="AA12">
        <f t="shared" si="17"/>
        <v>36</v>
      </c>
      <c r="AB12">
        <f t="shared" si="18"/>
        <v>16</v>
      </c>
      <c r="AC12">
        <f t="shared" si="19"/>
        <v>36</v>
      </c>
      <c r="AD12">
        <f t="shared" si="20"/>
        <v>16</v>
      </c>
      <c r="AE12">
        <f t="shared" si="21"/>
        <v>4</v>
      </c>
    </row>
    <row r="13" spans="1:31" x14ac:dyDescent="0.25">
      <c r="A13" s="14" t="s">
        <v>418</v>
      </c>
      <c r="B13" s="14">
        <v>1</v>
      </c>
      <c r="C13" s="14">
        <v>2</v>
      </c>
      <c r="D13" s="14">
        <v>0</v>
      </c>
      <c r="E13" s="14">
        <v>0</v>
      </c>
      <c r="F13" s="14">
        <v>0</v>
      </c>
      <c r="G13" s="14">
        <v>0</v>
      </c>
      <c r="H13" s="15">
        <f t="shared" si="0"/>
        <v>1</v>
      </c>
      <c r="I13" s="43">
        <v>12</v>
      </c>
      <c r="J13">
        <f t="shared" si="1"/>
        <v>5</v>
      </c>
      <c r="K13">
        <f t="shared" si="2"/>
        <v>5</v>
      </c>
      <c r="L13">
        <f t="shared" si="3"/>
        <v>8</v>
      </c>
      <c r="M13">
        <f t="shared" si="4"/>
        <v>10</v>
      </c>
      <c r="N13">
        <f t="shared" si="5"/>
        <v>11</v>
      </c>
      <c r="O13">
        <f t="shared" si="6"/>
        <v>9</v>
      </c>
      <c r="Q13">
        <f t="shared" si="7"/>
        <v>0</v>
      </c>
      <c r="R13">
        <f t="shared" si="8"/>
        <v>9</v>
      </c>
      <c r="S13">
        <f t="shared" si="9"/>
        <v>25</v>
      </c>
      <c r="T13">
        <f t="shared" si="10"/>
        <v>36</v>
      </c>
      <c r="U13">
        <f t="shared" si="11"/>
        <v>16</v>
      </c>
      <c r="V13">
        <f t="shared" si="12"/>
        <v>9</v>
      </c>
      <c r="W13">
        <f t="shared" si="13"/>
        <v>25</v>
      </c>
      <c r="X13">
        <f t="shared" si="14"/>
        <v>36</v>
      </c>
      <c r="Y13">
        <f t="shared" si="15"/>
        <v>16</v>
      </c>
      <c r="Z13">
        <f t="shared" si="16"/>
        <v>4</v>
      </c>
      <c r="AA13">
        <f t="shared" si="17"/>
        <v>9</v>
      </c>
      <c r="AB13">
        <f t="shared" si="18"/>
        <v>1</v>
      </c>
      <c r="AC13">
        <f t="shared" si="19"/>
        <v>1</v>
      </c>
      <c r="AD13">
        <f t="shared" si="20"/>
        <v>1</v>
      </c>
      <c r="AE13">
        <f t="shared" si="21"/>
        <v>4</v>
      </c>
    </row>
    <row r="14" spans="1:31" x14ac:dyDescent="0.25">
      <c r="A14" s="14" t="s">
        <v>422</v>
      </c>
      <c r="B14" s="14">
        <v>0</v>
      </c>
      <c r="C14" s="14">
        <v>0</v>
      </c>
      <c r="D14" s="14">
        <v>1</v>
      </c>
      <c r="E14" s="14">
        <v>2</v>
      </c>
      <c r="F14" s="14">
        <v>0</v>
      </c>
      <c r="G14" s="14">
        <v>0</v>
      </c>
      <c r="H14" s="15">
        <f t="shared" si="0"/>
        <v>1</v>
      </c>
      <c r="I14" s="43">
        <v>13</v>
      </c>
      <c r="J14">
        <f t="shared" si="1"/>
        <v>10</v>
      </c>
      <c r="K14">
        <f t="shared" si="2"/>
        <v>11</v>
      </c>
      <c r="L14">
        <f t="shared" si="3"/>
        <v>5</v>
      </c>
      <c r="M14">
        <f t="shared" si="4"/>
        <v>3</v>
      </c>
      <c r="N14">
        <f t="shared" si="5"/>
        <v>11</v>
      </c>
      <c r="O14">
        <f t="shared" si="6"/>
        <v>9</v>
      </c>
      <c r="Q14">
        <f t="shared" si="7"/>
        <v>1</v>
      </c>
      <c r="R14">
        <f t="shared" si="8"/>
        <v>25</v>
      </c>
      <c r="S14">
        <f t="shared" si="9"/>
        <v>49</v>
      </c>
      <c r="T14">
        <f t="shared" si="10"/>
        <v>1</v>
      </c>
      <c r="U14">
        <f t="shared" si="11"/>
        <v>1</v>
      </c>
      <c r="V14">
        <f t="shared" si="12"/>
        <v>36</v>
      </c>
      <c r="W14">
        <f t="shared" si="13"/>
        <v>64</v>
      </c>
      <c r="X14">
        <f t="shared" si="14"/>
        <v>0</v>
      </c>
      <c r="Y14">
        <f t="shared" si="15"/>
        <v>4</v>
      </c>
      <c r="Z14">
        <f t="shared" si="16"/>
        <v>4</v>
      </c>
      <c r="AA14">
        <f t="shared" si="17"/>
        <v>36</v>
      </c>
      <c r="AB14">
        <f t="shared" si="18"/>
        <v>16</v>
      </c>
      <c r="AC14">
        <f t="shared" si="19"/>
        <v>64</v>
      </c>
      <c r="AD14">
        <f t="shared" si="20"/>
        <v>36</v>
      </c>
      <c r="AE14">
        <f t="shared" si="21"/>
        <v>4</v>
      </c>
    </row>
    <row r="15" spans="1:31" x14ac:dyDescent="0.25">
      <c r="A15" s="14" t="s">
        <v>424</v>
      </c>
      <c r="B15" s="14">
        <v>0</v>
      </c>
      <c r="C15" s="14">
        <v>0</v>
      </c>
      <c r="D15" s="14">
        <v>2</v>
      </c>
      <c r="E15" s="14">
        <v>1</v>
      </c>
      <c r="F15" s="14">
        <v>0</v>
      </c>
      <c r="G15" s="14">
        <v>0</v>
      </c>
      <c r="H15" s="15">
        <f t="shared" si="0"/>
        <v>1</v>
      </c>
      <c r="I15" s="43">
        <v>14</v>
      </c>
      <c r="J15">
        <f t="shared" si="1"/>
        <v>10</v>
      </c>
      <c r="K15">
        <f t="shared" si="2"/>
        <v>11</v>
      </c>
      <c r="L15">
        <f t="shared" si="3"/>
        <v>2</v>
      </c>
      <c r="M15">
        <f t="shared" si="4"/>
        <v>5</v>
      </c>
      <c r="N15">
        <f t="shared" si="5"/>
        <v>11</v>
      </c>
      <c r="O15">
        <f t="shared" si="6"/>
        <v>9</v>
      </c>
      <c r="Q15">
        <f t="shared" si="7"/>
        <v>1</v>
      </c>
      <c r="R15">
        <f t="shared" si="8"/>
        <v>64</v>
      </c>
      <c r="S15">
        <f t="shared" si="9"/>
        <v>25</v>
      </c>
      <c r="T15">
        <f t="shared" si="10"/>
        <v>1</v>
      </c>
      <c r="U15">
        <f t="shared" si="11"/>
        <v>1</v>
      </c>
      <c r="V15">
        <f t="shared" si="12"/>
        <v>81</v>
      </c>
      <c r="W15">
        <f t="shared" si="13"/>
        <v>36</v>
      </c>
      <c r="X15">
        <f t="shared" si="14"/>
        <v>0</v>
      </c>
      <c r="Y15">
        <f t="shared" si="15"/>
        <v>4</v>
      </c>
      <c r="Z15">
        <f t="shared" si="16"/>
        <v>9</v>
      </c>
      <c r="AA15">
        <f t="shared" si="17"/>
        <v>81</v>
      </c>
      <c r="AB15">
        <f t="shared" si="18"/>
        <v>49</v>
      </c>
      <c r="AC15">
        <f t="shared" si="19"/>
        <v>36</v>
      </c>
      <c r="AD15">
        <f t="shared" si="20"/>
        <v>16</v>
      </c>
      <c r="AE15">
        <f t="shared" si="21"/>
        <v>4</v>
      </c>
    </row>
    <row r="16" spans="1:31" x14ac:dyDescent="0.25">
      <c r="A16" s="14" t="s">
        <v>431</v>
      </c>
      <c r="B16" s="14">
        <v>0</v>
      </c>
      <c r="C16" s="14">
        <v>0</v>
      </c>
      <c r="D16" s="14">
        <v>0</v>
      </c>
      <c r="E16" s="14">
        <v>0</v>
      </c>
      <c r="F16" s="14">
        <v>3</v>
      </c>
      <c r="G16" s="14">
        <v>0</v>
      </c>
      <c r="H16" s="15">
        <f t="shared" si="0"/>
        <v>1</v>
      </c>
      <c r="I16" s="43">
        <v>15</v>
      </c>
      <c r="J16">
        <f t="shared" si="1"/>
        <v>10</v>
      </c>
      <c r="K16">
        <f t="shared" si="2"/>
        <v>11</v>
      </c>
      <c r="L16">
        <f t="shared" si="3"/>
        <v>8</v>
      </c>
      <c r="M16">
        <f t="shared" si="4"/>
        <v>10</v>
      </c>
      <c r="N16">
        <f t="shared" si="5"/>
        <v>3</v>
      </c>
      <c r="O16">
        <f t="shared" si="6"/>
        <v>9</v>
      </c>
      <c r="Q16">
        <f t="shared" si="7"/>
        <v>1</v>
      </c>
      <c r="R16">
        <f t="shared" si="8"/>
        <v>4</v>
      </c>
      <c r="S16">
        <f t="shared" si="9"/>
        <v>0</v>
      </c>
      <c r="T16">
        <f t="shared" si="10"/>
        <v>49</v>
      </c>
      <c r="U16">
        <f t="shared" si="11"/>
        <v>1</v>
      </c>
      <c r="V16">
        <f t="shared" si="12"/>
        <v>9</v>
      </c>
      <c r="W16">
        <f t="shared" si="13"/>
        <v>1</v>
      </c>
      <c r="X16">
        <f t="shared" si="14"/>
        <v>64</v>
      </c>
      <c r="Y16">
        <f t="shared" si="15"/>
        <v>4</v>
      </c>
      <c r="Z16">
        <f t="shared" si="16"/>
        <v>4</v>
      </c>
      <c r="AA16">
        <f t="shared" si="17"/>
        <v>25</v>
      </c>
      <c r="AB16">
        <f t="shared" si="18"/>
        <v>1</v>
      </c>
      <c r="AC16">
        <f t="shared" si="19"/>
        <v>49</v>
      </c>
      <c r="AD16">
        <f t="shared" si="20"/>
        <v>1</v>
      </c>
      <c r="AE16">
        <f t="shared" si="21"/>
        <v>36</v>
      </c>
    </row>
    <row r="17" spans="1:31" x14ac:dyDescent="0.25">
      <c r="A17" s="14" t="s">
        <v>432</v>
      </c>
      <c r="B17" s="14">
        <v>0</v>
      </c>
      <c r="C17" s="14">
        <v>0</v>
      </c>
      <c r="D17" s="14">
        <v>0</v>
      </c>
      <c r="E17" s="14">
        <v>0</v>
      </c>
      <c r="F17" s="14">
        <v>3</v>
      </c>
      <c r="G17" s="14">
        <v>0</v>
      </c>
      <c r="H17" s="15">
        <f t="shared" si="0"/>
        <v>1</v>
      </c>
      <c r="I17" s="43">
        <v>16</v>
      </c>
      <c r="J17">
        <f t="shared" si="1"/>
        <v>10</v>
      </c>
      <c r="K17">
        <f t="shared" si="2"/>
        <v>11</v>
      </c>
      <c r="L17">
        <f t="shared" si="3"/>
        <v>8</v>
      </c>
      <c r="M17">
        <f t="shared" si="4"/>
        <v>10</v>
      </c>
      <c r="N17">
        <f t="shared" si="5"/>
        <v>3</v>
      </c>
      <c r="O17">
        <f t="shared" si="6"/>
        <v>9</v>
      </c>
      <c r="Q17">
        <f t="shared" si="7"/>
        <v>1</v>
      </c>
      <c r="R17">
        <f t="shared" si="8"/>
        <v>4</v>
      </c>
      <c r="S17">
        <f t="shared" si="9"/>
        <v>0</v>
      </c>
      <c r="T17">
        <f t="shared" si="10"/>
        <v>49</v>
      </c>
      <c r="U17">
        <f t="shared" si="11"/>
        <v>1</v>
      </c>
      <c r="V17">
        <f t="shared" si="12"/>
        <v>9</v>
      </c>
      <c r="W17">
        <f t="shared" si="13"/>
        <v>1</v>
      </c>
      <c r="X17">
        <f t="shared" si="14"/>
        <v>64</v>
      </c>
      <c r="Y17">
        <f t="shared" si="15"/>
        <v>4</v>
      </c>
      <c r="Z17">
        <f t="shared" si="16"/>
        <v>4</v>
      </c>
      <c r="AA17">
        <f t="shared" si="17"/>
        <v>25</v>
      </c>
      <c r="AB17">
        <f t="shared" si="18"/>
        <v>1</v>
      </c>
      <c r="AC17">
        <f t="shared" si="19"/>
        <v>49</v>
      </c>
      <c r="AD17">
        <f t="shared" si="20"/>
        <v>1</v>
      </c>
      <c r="AE17">
        <f t="shared" si="21"/>
        <v>36</v>
      </c>
    </row>
    <row r="18" spans="1:31" x14ac:dyDescent="0.25">
      <c r="A18" s="14" t="s">
        <v>409</v>
      </c>
      <c r="B18" s="14">
        <v>1</v>
      </c>
      <c r="C18" s="14">
        <v>0</v>
      </c>
      <c r="D18" s="14">
        <v>0</v>
      </c>
      <c r="E18" s="14">
        <v>0</v>
      </c>
      <c r="F18" s="14">
        <v>0</v>
      </c>
      <c r="G18" s="14">
        <v>1</v>
      </c>
      <c r="H18" s="15">
        <f t="shared" si="0"/>
        <v>0.66666666666666674</v>
      </c>
      <c r="I18" s="43">
        <v>17</v>
      </c>
      <c r="J18">
        <f t="shared" si="1"/>
        <v>5</v>
      </c>
      <c r="K18">
        <f t="shared" si="2"/>
        <v>11</v>
      </c>
      <c r="L18">
        <f t="shared" si="3"/>
        <v>8</v>
      </c>
      <c r="M18">
        <f t="shared" si="4"/>
        <v>10</v>
      </c>
      <c r="N18">
        <f t="shared" si="5"/>
        <v>11</v>
      </c>
      <c r="O18">
        <f t="shared" si="6"/>
        <v>4</v>
      </c>
      <c r="Q18">
        <f t="shared" si="7"/>
        <v>36</v>
      </c>
      <c r="R18">
        <f t="shared" si="8"/>
        <v>9</v>
      </c>
      <c r="S18">
        <f t="shared" si="9"/>
        <v>25</v>
      </c>
      <c r="T18">
        <f t="shared" si="10"/>
        <v>36</v>
      </c>
      <c r="U18">
        <f t="shared" si="11"/>
        <v>1</v>
      </c>
      <c r="V18">
        <f t="shared" si="12"/>
        <v>9</v>
      </c>
      <c r="W18">
        <f t="shared" si="13"/>
        <v>1</v>
      </c>
      <c r="X18">
        <f t="shared" si="14"/>
        <v>0</v>
      </c>
      <c r="Y18">
        <f t="shared" si="15"/>
        <v>49</v>
      </c>
      <c r="Z18">
        <f t="shared" si="16"/>
        <v>4</v>
      </c>
      <c r="AA18">
        <f t="shared" si="17"/>
        <v>9</v>
      </c>
      <c r="AB18">
        <f t="shared" si="18"/>
        <v>16</v>
      </c>
      <c r="AC18">
        <f t="shared" si="19"/>
        <v>1</v>
      </c>
      <c r="AD18">
        <f t="shared" si="20"/>
        <v>36</v>
      </c>
      <c r="AE18">
        <f t="shared" si="21"/>
        <v>49</v>
      </c>
    </row>
    <row r="19" spans="1:31" x14ac:dyDescent="0.25">
      <c r="A19" s="14" t="s">
        <v>416</v>
      </c>
      <c r="B19" s="14">
        <v>0</v>
      </c>
      <c r="C19" s="14">
        <v>0</v>
      </c>
      <c r="D19" s="14">
        <v>0</v>
      </c>
      <c r="E19" s="14">
        <v>0</v>
      </c>
      <c r="F19" s="14">
        <v>1</v>
      </c>
      <c r="G19" s="14">
        <v>1</v>
      </c>
      <c r="H19" s="15">
        <f t="shared" si="0"/>
        <v>0.66666666666666674</v>
      </c>
      <c r="I19" s="43">
        <v>18</v>
      </c>
      <c r="J19">
        <f t="shared" si="1"/>
        <v>10</v>
      </c>
      <c r="K19">
        <f t="shared" si="2"/>
        <v>11</v>
      </c>
      <c r="L19">
        <f t="shared" si="3"/>
        <v>8</v>
      </c>
      <c r="M19">
        <f t="shared" si="4"/>
        <v>10</v>
      </c>
      <c r="N19">
        <f t="shared" si="5"/>
        <v>6</v>
      </c>
      <c r="O19">
        <f t="shared" si="6"/>
        <v>4</v>
      </c>
      <c r="Q19">
        <f t="shared" si="7"/>
        <v>1</v>
      </c>
      <c r="R19">
        <f t="shared" si="8"/>
        <v>4</v>
      </c>
      <c r="S19">
        <f t="shared" si="9"/>
        <v>0</v>
      </c>
      <c r="T19">
        <f t="shared" si="10"/>
        <v>16</v>
      </c>
      <c r="U19">
        <f t="shared" si="11"/>
        <v>36</v>
      </c>
      <c r="V19">
        <f t="shared" si="12"/>
        <v>9</v>
      </c>
      <c r="W19">
        <f t="shared" si="13"/>
        <v>1</v>
      </c>
      <c r="X19">
        <f t="shared" si="14"/>
        <v>25</v>
      </c>
      <c r="Y19">
        <f t="shared" si="15"/>
        <v>49</v>
      </c>
      <c r="Z19">
        <f t="shared" si="16"/>
        <v>4</v>
      </c>
      <c r="AA19">
        <f t="shared" si="17"/>
        <v>4</v>
      </c>
      <c r="AB19">
        <f t="shared" si="18"/>
        <v>16</v>
      </c>
      <c r="AC19">
        <f t="shared" si="19"/>
        <v>16</v>
      </c>
      <c r="AD19">
        <f t="shared" si="20"/>
        <v>36</v>
      </c>
      <c r="AE19">
        <f t="shared" si="21"/>
        <v>4</v>
      </c>
    </row>
    <row r="20" spans="1:31" x14ac:dyDescent="0.25">
      <c r="A20" s="14" t="s">
        <v>419</v>
      </c>
      <c r="B20" s="14">
        <v>0</v>
      </c>
      <c r="C20" s="14">
        <v>1</v>
      </c>
      <c r="D20" s="14">
        <v>0</v>
      </c>
      <c r="E20" s="14">
        <v>0</v>
      </c>
      <c r="F20" s="14">
        <v>0</v>
      </c>
      <c r="G20" s="14">
        <v>1</v>
      </c>
      <c r="H20" s="15">
        <f t="shared" si="0"/>
        <v>0.66666666666666674</v>
      </c>
      <c r="I20" s="43">
        <v>19</v>
      </c>
      <c r="J20">
        <f t="shared" si="1"/>
        <v>10</v>
      </c>
      <c r="K20">
        <f t="shared" si="2"/>
        <v>9</v>
      </c>
      <c r="L20">
        <f t="shared" si="3"/>
        <v>8</v>
      </c>
      <c r="M20">
        <f t="shared" si="4"/>
        <v>10</v>
      </c>
      <c r="N20">
        <f t="shared" si="5"/>
        <v>11</v>
      </c>
      <c r="O20">
        <f t="shared" si="6"/>
        <v>4</v>
      </c>
      <c r="Q20">
        <f t="shared" si="7"/>
        <v>1</v>
      </c>
      <c r="R20">
        <f t="shared" si="8"/>
        <v>4</v>
      </c>
      <c r="S20">
        <f t="shared" si="9"/>
        <v>0</v>
      </c>
      <c r="T20">
        <f t="shared" si="10"/>
        <v>1</v>
      </c>
      <c r="U20">
        <f t="shared" si="11"/>
        <v>36</v>
      </c>
      <c r="V20">
        <f t="shared" si="12"/>
        <v>1</v>
      </c>
      <c r="W20">
        <f t="shared" si="13"/>
        <v>1</v>
      </c>
      <c r="X20">
        <f t="shared" si="14"/>
        <v>4</v>
      </c>
      <c r="Y20">
        <f t="shared" si="15"/>
        <v>25</v>
      </c>
      <c r="Z20">
        <f t="shared" si="16"/>
        <v>4</v>
      </c>
      <c r="AA20">
        <f t="shared" si="17"/>
        <v>9</v>
      </c>
      <c r="AB20">
        <f t="shared" si="18"/>
        <v>16</v>
      </c>
      <c r="AC20">
        <f t="shared" si="19"/>
        <v>1</v>
      </c>
      <c r="AD20">
        <f t="shared" si="20"/>
        <v>36</v>
      </c>
      <c r="AE20">
        <f t="shared" si="21"/>
        <v>49</v>
      </c>
    </row>
    <row r="21" spans="1:31" x14ac:dyDescent="0.25">
      <c r="A21" s="41"/>
      <c r="B21" s="41"/>
      <c r="C21" s="41"/>
      <c r="D21" s="41"/>
      <c r="E21" s="41"/>
      <c r="F21" s="41"/>
      <c r="G21" s="41"/>
      <c r="H21" s="42"/>
    </row>
    <row r="22" spans="1:31" ht="14.4" x14ac:dyDescent="0.3">
      <c r="A22" s="14" t="s">
        <v>407</v>
      </c>
      <c r="B22" s="14">
        <v>1</v>
      </c>
      <c r="C22" s="14"/>
      <c r="D22" s="14"/>
      <c r="E22" s="14"/>
      <c r="F22" s="14"/>
      <c r="G22" s="14"/>
      <c r="H22" s="15">
        <f t="shared" si="0"/>
        <v>0.33333333333333337</v>
      </c>
      <c r="P22" t="s">
        <v>582</v>
      </c>
      <c r="Q22">
        <f>6*SUM(Q2:Q20)</f>
        <v>1428</v>
      </c>
      <c r="R22">
        <f t="shared" ref="R22:AE22" si="22">6*SUM(R2:R20)</f>
        <v>1788</v>
      </c>
      <c r="S22">
        <f t="shared" si="22"/>
        <v>2406</v>
      </c>
      <c r="T22">
        <f t="shared" si="22"/>
        <v>2610</v>
      </c>
      <c r="U22">
        <f t="shared" si="22"/>
        <v>1830</v>
      </c>
      <c r="V22">
        <f t="shared" si="22"/>
        <v>1788</v>
      </c>
      <c r="W22">
        <f t="shared" si="22"/>
        <v>3318</v>
      </c>
      <c r="X22">
        <f t="shared" si="22"/>
        <v>3258</v>
      </c>
      <c r="Y22">
        <f t="shared" si="22"/>
        <v>2370</v>
      </c>
      <c r="Z22">
        <f t="shared" si="22"/>
        <v>2166</v>
      </c>
      <c r="AA22">
        <f t="shared" si="22"/>
        <v>2898</v>
      </c>
      <c r="AB22">
        <f t="shared" si="22"/>
        <v>2718</v>
      </c>
      <c r="AC22">
        <f t="shared" si="22"/>
        <v>2544</v>
      </c>
      <c r="AD22">
        <f t="shared" si="22"/>
        <v>2100</v>
      </c>
      <c r="AE22">
        <f t="shared" si="22"/>
        <v>2412</v>
      </c>
    </row>
    <row r="23" spans="1:31" x14ac:dyDescent="0.25">
      <c r="A23" s="14" t="s">
        <v>413</v>
      </c>
      <c r="B23" s="14">
        <v>1</v>
      </c>
      <c r="C23" s="14"/>
      <c r="D23" s="14"/>
      <c r="E23" s="14"/>
      <c r="F23" s="14"/>
      <c r="G23" s="14"/>
      <c r="H23" s="15">
        <f t="shared" si="0"/>
        <v>0.33333333333333337</v>
      </c>
      <c r="P23" t="s">
        <v>559</v>
      </c>
      <c r="Q23">
        <f>19*((19^2) - 1)</f>
        <v>6840</v>
      </c>
      <c r="R23">
        <f t="shared" ref="R23:AE23" si="23">19*((19^2) - 1)</f>
        <v>6840</v>
      </c>
      <c r="S23">
        <f t="shared" si="23"/>
        <v>6840</v>
      </c>
      <c r="T23">
        <f t="shared" si="23"/>
        <v>6840</v>
      </c>
      <c r="U23">
        <f t="shared" si="23"/>
        <v>6840</v>
      </c>
      <c r="V23">
        <f t="shared" si="23"/>
        <v>6840</v>
      </c>
      <c r="W23">
        <f t="shared" si="23"/>
        <v>6840</v>
      </c>
      <c r="X23">
        <f t="shared" si="23"/>
        <v>6840</v>
      </c>
      <c r="Y23">
        <f t="shared" si="23"/>
        <v>6840</v>
      </c>
      <c r="Z23">
        <f t="shared" si="23"/>
        <v>6840</v>
      </c>
      <c r="AA23">
        <f t="shared" si="23"/>
        <v>6840</v>
      </c>
      <c r="AB23">
        <f t="shared" si="23"/>
        <v>6840</v>
      </c>
      <c r="AC23">
        <f t="shared" si="23"/>
        <v>6840</v>
      </c>
      <c r="AD23">
        <f t="shared" si="23"/>
        <v>6840</v>
      </c>
      <c r="AE23">
        <f t="shared" si="23"/>
        <v>6840</v>
      </c>
    </row>
    <row r="24" spans="1:31" x14ac:dyDescent="0.25">
      <c r="A24" s="14" t="s">
        <v>415</v>
      </c>
      <c r="B24" s="14"/>
      <c r="C24" s="14">
        <v>1</v>
      </c>
      <c r="D24" s="14"/>
      <c r="E24" s="14"/>
      <c r="F24" s="14"/>
      <c r="G24" s="14"/>
      <c r="H24" s="15">
        <f t="shared" si="0"/>
        <v>0.33333333333333337</v>
      </c>
      <c r="P24" t="s">
        <v>558</v>
      </c>
      <c r="Q24" s="17">
        <f t="shared" ref="Q24:AE24" si="24">(1-(Q22/Q23))</f>
        <v>0.79122807017543861</v>
      </c>
      <c r="R24" s="17">
        <f t="shared" si="24"/>
        <v>0.73859649122807025</v>
      </c>
      <c r="S24" s="17">
        <f t="shared" si="24"/>
        <v>0.64824561403508774</v>
      </c>
      <c r="T24" s="17">
        <f t="shared" si="24"/>
        <v>0.61842105263157898</v>
      </c>
      <c r="U24" s="17">
        <f t="shared" si="24"/>
        <v>0.73245614035087714</v>
      </c>
      <c r="V24" s="17">
        <f t="shared" si="24"/>
        <v>0.73859649122807025</v>
      </c>
      <c r="W24" s="17">
        <f t="shared" si="24"/>
        <v>0.51491228070175432</v>
      </c>
      <c r="X24" s="17">
        <f t="shared" si="24"/>
        <v>0.52368421052631575</v>
      </c>
      <c r="Y24" s="17">
        <f t="shared" si="24"/>
        <v>0.65350877192982448</v>
      </c>
      <c r="Z24" s="17">
        <f t="shared" si="24"/>
        <v>0.68333333333333335</v>
      </c>
      <c r="AA24" s="17">
        <f t="shared" si="24"/>
        <v>0.57631578947368423</v>
      </c>
      <c r="AB24" s="17">
        <f t="shared" si="24"/>
        <v>0.60263157894736841</v>
      </c>
      <c r="AC24" s="17">
        <f t="shared" si="24"/>
        <v>0.62807017543859645</v>
      </c>
      <c r="AD24" s="17">
        <f t="shared" si="24"/>
        <v>0.69298245614035081</v>
      </c>
      <c r="AE24" s="17">
        <f t="shared" si="24"/>
        <v>0.64736842105263159</v>
      </c>
    </row>
    <row r="25" spans="1:31" x14ac:dyDescent="0.25">
      <c r="A25" s="14" t="s">
        <v>417</v>
      </c>
      <c r="B25" s="14"/>
      <c r="C25" s="14">
        <v>1</v>
      </c>
      <c r="D25" s="14"/>
      <c r="E25" s="14"/>
      <c r="F25" s="14"/>
      <c r="G25" s="14"/>
      <c r="H25" s="15">
        <f t="shared" si="0"/>
        <v>0.33333333333333337</v>
      </c>
    </row>
    <row r="26" spans="1:31" x14ac:dyDescent="0.25">
      <c r="A26" s="14" t="s">
        <v>420</v>
      </c>
      <c r="B26" s="14"/>
      <c r="C26" s="14"/>
      <c r="D26" s="14">
        <v>1</v>
      </c>
      <c r="E26" s="14"/>
      <c r="F26" s="14"/>
      <c r="G26" s="14"/>
      <c r="H26" s="15">
        <f t="shared" si="0"/>
        <v>0.33333333333333337</v>
      </c>
    </row>
    <row r="27" spans="1:31" x14ac:dyDescent="0.25">
      <c r="A27" s="14" t="s">
        <v>421</v>
      </c>
      <c r="B27" s="14"/>
      <c r="C27" s="14"/>
      <c r="D27" s="14"/>
      <c r="E27" s="14">
        <v>1</v>
      </c>
      <c r="F27" s="14"/>
      <c r="G27" s="14"/>
      <c r="H27" s="15">
        <f t="shared" si="0"/>
        <v>0.33333333333333337</v>
      </c>
    </row>
    <row r="28" spans="1:31" x14ac:dyDescent="0.25">
      <c r="A28" s="14" t="s">
        <v>423</v>
      </c>
      <c r="B28" s="14"/>
      <c r="C28" s="14"/>
      <c r="D28" s="14">
        <v>1</v>
      </c>
      <c r="E28" s="14"/>
      <c r="F28" s="14"/>
      <c r="G28" s="14"/>
      <c r="H28" s="15">
        <f t="shared" si="0"/>
        <v>0.33333333333333337</v>
      </c>
    </row>
    <row r="29" spans="1:31" x14ac:dyDescent="0.25">
      <c r="A29" s="14" t="s">
        <v>426</v>
      </c>
      <c r="B29" s="14"/>
      <c r="C29" s="14"/>
      <c r="D29" s="14"/>
      <c r="E29" s="14">
        <v>1</v>
      </c>
      <c r="F29" s="14"/>
      <c r="G29" s="14"/>
      <c r="H29" s="15">
        <f t="shared" si="0"/>
        <v>0.33333333333333337</v>
      </c>
    </row>
    <row r="30" spans="1:31" x14ac:dyDescent="0.25">
      <c r="A30" s="14" t="s">
        <v>427</v>
      </c>
      <c r="B30" s="14"/>
      <c r="C30" s="14"/>
      <c r="D30" s="14"/>
      <c r="E30" s="14">
        <v>1</v>
      </c>
      <c r="F30" s="14"/>
      <c r="G30" s="14"/>
      <c r="H30" s="15">
        <f t="shared" si="0"/>
        <v>0.33333333333333337</v>
      </c>
    </row>
    <row r="31" spans="1:31" x14ac:dyDescent="0.25">
      <c r="A31" s="14" t="s">
        <v>428</v>
      </c>
      <c r="B31" s="14"/>
      <c r="C31" s="14"/>
      <c r="D31" s="14"/>
      <c r="E31" s="14">
        <v>1</v>
      </c>
      <c r="F31" s="14"/>
      <c r="G31" s="14"/>
      <c r="H31" s="15">
        <f t="shared" si="0"/>
        <v>0.33333333333333337</v>
      </c>
    </row>
    <row r="32" spans="1:31" x14ac:dyDescent="0.25">
      <c r="A32" s="14" t="s">
        <v>429</v>
      </c>
      <c r="B32" s="14"/>
      <c r="C32" s="14"/>
      <c r="D32" s="14"/>
      <c r="E32" s="14"/>
      <c r="F32" s="14">
        <v>1</v>
      </c>
      <c r="G32" s="14"/>
      <c r="H32" s="15">
        <f t="shared" si="0"/>
        <v>0.33333333333333337</v>
      </c>
    </row>
    <row r="33" spans="1:8" x14ac:dyDescent="0.25">
      <c r="A33" s="14" t="s">
        <v>430</v>
      </c>
      <c r="B33" s="14"/>
      <c r="C33" s="14"/>
      <c r="D33" s="14"/>
      <c r="E33" s="14"/>
      <c r="F33" s="14">
        <v>1</v>
      </c>
      <c r="G33" s="14"/>
      <c r="H33" s="15">
        <f t="shared" si="0"/>
        <v>0.33333333333333337</v>
      </c>
    </row>
    <row r="34" spans="1:8" x14ac:dyDescent="0.25">
      <c r="A34" s="14" t="s">
        <v>433</v>
      </c>
      <c r="B34" s="14"/>
      <c r="C34" s="14"/>
      <c r="D34" s="14"/>
      <c r="E34" s="14"/>
      <c r="F34" s="14"/>
      <c r="G34" s="14">
        <v>1</v>
      </c>
      <c r="H34" s="15">
        <f t="shared" si="0"/>
        <v>0.33333333333333337</v>
      </c>
    </row>
    <row r="35" spans="1:8" x14ac:dyDescent="0.25">
      <c r="A35" s="14" t="s">
        <v>434</v>
      </c>
      <c r="B35" s="14"/>
      <c r="C35" s="14"/>
      <c r="D35" s="14"/>
      <c r="E35" s="14"/>
      <c r="F35" s="14"/>
      <c r="G35" s="14">
        <v>1</v>
      </c>
      <c r="H35" s="15">
        <f t="shared" si="0"/>
        <v>0.33333333333333337</v>
      </c>
    </row>
    <row r="36" spans="1:8" x14ac:dyDescent="0.25">
      <c r="A36" s="14" t="s">
        <v>436</v>
      </c>
      <c r="B36" s="14">
        <v>1</v>
      </c>
      <c r="C36" s="14"/>
      <c r="D36" s="14"/>
      <c r="E36" s="14"/>
      <c r="F36" s="14"/>
      <c r="G36" s="14"/>
      <c r="H36" s="15">
        <f t="shared" si="0"/>
        <v>0.33333333333333337</v>
      </c>
    </row>
    <row r="37" spans="1:8" x14ac:dyDescent="0.25">
      <c r="A37" s="14" t="s">
        <v>437</v>
      </c>
      <c r="B37" s="14"/>
      <c r="C37" s="14">
        <v>1</v>
      </c>
      <c r="D37" s="14"/>
      <c r="E37" s="14"/>
      <c r="F37" s="14"/>
      <c r="G37" s="14"/>
      <c r="H37" s="15">
        <f t="shared" si="0"/>
        <v>0.33333333333333337</v>
      </c>
    </row>
  </sheetData>
  <sortState xmlns:xlrd2="http://schemas.microsoft.com/office/spreadsheetml/2017/richdata2" ref="A2:H37">
    <sortCondition descending="1" ref="H2:H37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B15C-0A11-40F4-8748-9D333ACF018A}">
  <dimension ref="A1:AE9"/>
  <sheetViews>
    <sheetView topLeftCell="L1" workbookViewId="0">
      <selection activeCell="Q9" sqref="Q9:AE9"/>
    </sheetView>
  </sheetViews>
  <sheetFormatPr defaultRowHeight="13.8" x14ac:dyDescent="0.25"/>
  <cols>
    <col min="1" max="1" width="21.5" customWidth="1"/>
  </cols>
  <sheetData>
    <row r="1" spans="1:31" x14ac:dyDescent="0.25">
      <c r="A1" s="14" t="s">
        <v>438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439</v>
      </c>
      <c r="B2" s="14">
        <v>20</v>
      </c>
      <c r="C2" s="14">
        <v>27</v>
      </c>
      <c r="D2" s="14">
        <v>25</v>
      </c>
      <c r="E2" s="14">
        <v>12</v>
      </c>
      <c r="F2" s="14">
        <v>22</v>
      </c>
      <c r="G2" s="14">
        <v>15</v>
      </c>
      <c r="H2" s="15">
        <f t="shared" ref="H2:H8" si="0">SUM(B2:G2)/300</f>
        <v>0.40333333333333332</v>
      </c>
      <c r="I2" s="43">
        <v>1</v>
      </c>
      <c r="J2">
        <f>RANK(B2,$B$2:$B$5,0)</f>
        <v>1</v>
      </c>
      <c r="K2">
        <f>RANK(C2,$C$2:$C$5,0)</f>
        <v>1</v>
      </c>
      <c r="L2">
        <f>RANK(D2,$D$2:$D$5,0)</f>
        <v>1</v>
      </c>
      <c r="M2">
        <f>RANK(E2,$E$2:$E$5,0)</f>
        <v>1</v>
      </c>
      <c r="N2">
        <f>RANK(F2,$F$2:$F$5,0)</f>
        <v>1</v>
      </c>
      <c r="O2">
        <f>RANK(G2,$G$2:$G$5,0)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441</v>
      </c>
      <c r="B3" s="14">
        <v>0</v>
      </c>
      <c r="C3" s="14">
        <v>3</v>
      </c>
      <c r="D3" s="14">
        <v>5</v>
      </c>
      <c r="E3" s="14">
        <v>0</v>
      </c>
      <c r="F3" s="14">
        <v>0</v>
      </c>
      <c r="G3" s="14">
        <v>2</v>
      </c>
      <c r="H3" s="15">
        <f t="shared" si="0"/>
        <v>3.3333333333333333E-2</v>
      </c>
      <c r="I3" s="43">
        <v>2</v>
      </c>
      <c r="J3">
        <f t="shared" ref="J3:J5" si="1">RANK(B3,$B$2:$B$5,0)</f>
        <v>2</v>
      </c>
      <c r="K3">
        <f t="shared" ref="K3:K5" si="2">RANK(C3,$C$2:$C$5,0)</f>
        <v>2</v>
      </c>
      <c r="L3">
        <f t="shared" ref="L3:L5" si="3">RANK(D3,$D$2:$D$5,0)</f>
        <v>2</v>
      </c>
      <c r="M3">
        <f t="shared" ref="M3:M5" si="4">RANK(E3,$E$2:$E$5,0)</f>
        <v>2</v>
      </c>
      <c r="N3">
        <f t="shared" ref="N3:N4" si="5">RANK(F3,$F$2:$F$5,0)</f>
        <v>4</v>
      </c>
      <c r="O3">
        <f t="shared" ref="O3:O5" si="6">RANK(G3,$G$2:$G$5,0)</f>
        <v>2</v>
      </c>
      <c r="Q3">
        <f t="shared" ref="Q3:Q5" si="7">(J3-K3)^2</f>
        <v>0</v>
      </c>
      <c r="R3">
        <f t="shared" ref="R3:R5" si="8">(J3-L3)^2</f>
        <v>0</v>
      </c>
      <c r="S3">
        <f t="shared" ref="S3:S5" si="9">(J3-M3)^2</f>
        <v>0</v>
      </c>
      <c r="T3">
        <f t="shared" ref="T3:T5" si="10">(J3-N3)^2</f>
        <v>4</v>
      </c>
      <c r="U3">
        <f t="shared" ref="U3:U5" si="11">(J3-O3)^2</f>
        <v>0</v>
      </c>
      <c r="V3">
        <f t="shared" ref="V3:V5" si="12">(K3-L3)^2</f>
        <v>0</v>
      </c>
      <c r="W3">
        <f t="shared" ref="W3:W5" si="13">(K3-M3)^2</f>
        <v>0</v>
      </c>
      <c r="X3">
        <f t="shared" ref="X3:X5" si="14">(K3-N3)^2</f>
        <v>4</v>
      </c>
      <c r="Y3">
        <f t="shared" ref="Y3:Y5" si="15">(K3-O3)^2</f>
        <v>0</v>
      </c>
      <c r="Z3">
        <f t="shared" ref="Z3:Z5" si="16">(L3-M3)^2</f>
        <v>0</v>
      </c>
      <c r="AA3">
        <f t="shared" ref="AA3:AA5" si="17">(L3-N3)^2</f>
        <v>4</v>
      </c>
      <c r="AB3">
        <f t="shared" ref="AB3:AB5" si="18">(L3-O3)^2</f>
        <v>0</v>
      </c>
      <c r="AC3">
        <f t="shared" ref="AC3:AC5" si="19">(M3-N3)^2</f>
        <v>4</v>
      </c>
      <c r="AD3">
        <f t="shared" ref="AD3:AD5" si="20">(M3-O3)^2</f>
        <v>0</v>
      </c>
      <c r="AE3">
        <f t="shared" ref="AE3:AE5" si="21">(N3-O3)^2</f>
        <v>4</v>
      </c>
    </row>
    <row r="4" spans="1:31" x14ac:dyDescent="0.25">
      <c r="A4" s="14" t="s">
        <v>440</v>
      </c>
      <c r="B4" s="14">
        <v>0</v>
      </c>
      <c r="C4" s="14">
        <v>1</v>
      </c>
      <c r="D4" s="14">
        <v>0</v>
      </c>
      <c r="E4" s="14">
        <v>0</v>
      </c>
      <c r="F4" s="14">
        <v>2</v>
      </c>
      <c r="G4" s="14">
        <v>0</v>
      </c>
      <c r="H4" s="15">
        <f t="shared" si="0"/>
        <v>0.01</v>
      </c>
      <c r="I4" s="43">
        <v>3</v>
      </c>
      <c r="J4">
        <f t="shared" si="1"/>
        <v>2</v>
      </c>
      <c r="K4">
        <f t="shared" si="2"/>
        <v>3</v>
      </c>
      <c r="L4">
        <f t="shared" si="3"/>
        <v>3</v>
      </c>
      <c r="M4">
        <f t="shared" si="4"/>
        <v>2</v>
      </c>
      <c r="N4">
        <f t="shared" si="5"/>
        <v>2</v>
      </c>
      <c r="O4">
        <f t="shared" si="6"/>
        <v>3</v>
      </c>
      <c r="Q4">
        <f t="shared" si="7"/>
        <v>1</v>
      </c>
      <c r="R4">
        <f t="shared" si="8"/>
        <v>1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0</v>
      </c>
      <c r="W4">
        <f t="shared" si="13"/>
        <v>1</v>
      </c>
      <c r="X4">
        <f t="shared" si="14"/>
        <v>1</v>
      </c>
      <c r="Y4">
        <f t="shared" si="15"/>
        <v>0</v>
      </c>
      <c r="Z4">
        <f t="shared" si="16"/>
        <v>1</v>
      </c>
      <c r="AA4">
        <f t="shared" si="17"/>
        <v>1</v>
      </c>
      <c r="AB4">
        <f t="shared" si="18"/>
        <v>0</v>
      </c>
      <c r="AC4">
        <f t="shared" si="19"/>
        <v>0</v>
      </c>
      <c r="AD4">
        <f t="shared" si="20"/>
        <v>1</v>
      </c>
      <c r="AE4">
        <f t="shared" si="21"/>
        <v>1</v>
      </c>
    </row>
    <row r="5" spans="1:31" x14ac:dyDescent="0.25">
      <c r="A5" s="14" t="s">
        <v>444</v>
      </c>
      <c r="B5" s="14">
        <v>0</v>
      </c>
      <c r="C5" s="14">
        <v>0</v>
      </c>
      <c r="D5" s="14">
        <v>0</v>
      </c>
      <c r="E5" s="14">
        <v>0</v>
      </c>
      <c r="F5" s="14">
        <v>2</v>
      </c>
      <c r="G5" s="14">
        <v>0</v>
      </c>
      <c r="H5" s="15">
        <f t="shared" si="0"/>
        <v>6.6666666666666671E-3</v>
      </c>
      <c r="I5" s="43">
        <v>4</v>
      </c>
      <c r="J5">
        <f t="shared" si="1"/>
        <v>2</v>
      </c>
      <c r="K5">
        <f t="shared" si="2"/>
        <v>4</v>
      </c>
      <c r="L5">
        <f t="shared" si="3"/>
        <v>3</v>
      </c>
      <c r="M5">
        <f t="shared" si="4"/>
        <v>2</v>
      </c>
      <c r="N5">
        <f>RANK(F5,$F$2:$F$5,0)</f>
        <v>2</v>
      </c>
      <c r="O5">
        <f t="shared" si="6"/>
        <v>3</v>
      </c>
      <c r="Q5">
        <f t="shared" si="7"/>
        <v>4</v>
      </c>
      <c r="R5">
        <f t="shared" si="8"/>
        <v>1</v>
      </c>
      <c r="S5">
        <f t="shared" si="9"/>
        <v>0</v>
      </c>
      <c r="T5">
        <f t="shared" si="10"/>
        <v>0</v>
      </c>
      <c r="U5">
        <f t="shared" si="11"/>
        <v>1</v>
      </c>
      <c r="V5">
        <f t="shared" si="12"/>
        <v>1</v>
      </c>
      <c r="W5">
        <f t="shared" si="13"/>
        <v>4</v>
      </c>
      <c r="X5">
        <f t="shared" si="14"/>
        <v>4</v>
      </c>
      <c r="Y5">
        <f t="shared" si="15"/>
        <v>1</v>
      </c>
      <c r="Z5">
        <f t="shared" si="16"/>
        <v>1</v>
      </c>
      <c r="AA5">
        <f t="shared" si="17"/>
        <v>1</v>
      </c>
      <c r="AB5">
        <f t="shared" si="18"/>
        <v>0</v>
      </c>
      <c r="AC5">
        <f t="shared" si="19"/>
        <v>0</v>
      </c>
      <c r="AD5">
        <f t="shared" si="20"/>
        <v>1</v>
      </c>
      <c r="AE5">
        <f t="shared" si="21"/>
        <v>1</v>
      </c>
    </row>
    <row r="6" spans="1:31" x14ac:dyDescent="0.25">
      <c r="A6" s="41"/>
      <c r="B6" s="41"/>
      <c r="C6" s="41"/>
      <c r="D6" s="41"/>
      <c r="E6" s="41"/>
      <c r="F6" s="41"/>
      <c r="G6" s="41"/>
      <c r="H6" s="42"/>
    </row>
    <row r="7" spans="1:31" ht="14.4" x14ac:dyDescent="0.3">
      <c r="A7" s="14" t="s">
        <v>442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5">
        <f t="shared" si="0"/>
        <v>3.3333333333333335E-3</v>
      </c>
      <c r="P7" t="s">
        <v>582</v>
      </c>
      <c r="Q7">
        <f>6*SUM(Q2:Q5)</f>
        <v>30</v>
      </c>
      <c r="R7">
        <f t="shared" ref="R7:AE7" si="22">6*SUM(R2:R5)</f>
        <v>12</v>
      </c>
      <c r="S7">
        <f t="shared" si="22"/>
        <v>0</v>
      </c>
      <c r="T7">
        <f t="shared" si="22"/>
        <v>24</v>
      </c>
      <c r="U7">
        <f t="shared" si="22"/>
        <v>12</v>
      </c>
      <c r="V7">
        <f t="shared" si="22"/>
        <v>6</v>
      </c>
      <c r="W7">
        <f t="shared" si="22"/>
        <v>30</v>
      </c>
      <c r="X7">
        <f t="shared" si="22"/>
        <v>54</v>
      </c>
      <c r="Y7">
        <f t="shared" si="22"/>
        <v>6</v>
      </c>
      <c r="Z7">
        <f t="shared" si="22"/>
        <v>12</v>
      </c>
      <c r="AA7">
        <f t="shared" si="22"/>
        <v>36</v>
      </c>
      <c r="AB7">
        <f t="shared" si="22"/>
        <v>0</v>
      </c>
      <c r="AC7">
        <f t="shared" si="22"/>
        <v>24</v>
      </c>
      <c r="AD7">
        <f t="shared" si="22"/>
        <v>12</v>
      </c>
      <c r="AE7">
        <f t="shared" si="22"/>
        <v>36</v>
      </c>
    </row>
    <row r="8" spans="1:31" x14ac:dyDescent="0.25">
      <c r="A8" s="14" t="s">
        <v>443</v>
      </c>
      <c r="B8" s="14">
        <v>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5">
        <f t="shared" si="0"/>
        <v>3.3333333333333335E-3</v>
      </c>
      <c r="P8" t="s">
        <v>559</v>
      </c>
      <c r="Q8">
        <f>4*((4^2) - 1)</f>
        <v>60</v>
      </c>
      <c r="R8">
        <f t="shared" ref="R8:AE8" si="23">4*((4^2) - 1)</f>
        <v>60</v>
      </c>
      <c r="S8">
        <f t="shared" si="23"/>
        <v>60</v>
      </c>
      <c r="T8">
        <f t="shared" si="23"/>
        <v>60</v>
      </c>
      <c r="U8">
        <f t="shared" si="23"/>
        <v>60</v>
      </c>
      <c r="V8">
        <f t="shared" si="23"/>
        <v>60</v>
      </c>
      <c r="W8">
        <f t="shared" si="23"/>
        <v>60</v>
      </c>
      <c r="X8">
        <f t="shared" si="23"/>
        <v>60</v>
      </c>
      <c r="Y8">
        <f t="shared" si="23"/>
        <v>60</v>
      </c>
      <c r="Z8">
        <f t="shared" si="23"/>
        <v>60</v>
      </c>
      <c r="AA8">
        <f t="shared" si="23"/>
        <v>60</v>
      </c>
      <c r="AB8">
        <f t="shared" si="23"/>
        <v>60</v>
      </c>
      <c r="AC8">
        <f t="shared" si="23"/>
        <v>60</v>
      </c>
      <c r="AD8">
        <f t="shared" si="23"/>
        <v>60</v>
      </c>
      <c r="AE8">
        <f t="shared" si="23"/>
        <v>60</v>
      </c>
    </row>
    <row r="9" spans="1:31" x14ac:dyDescent="0.25">
      <c r="P9" t="s">
        <v>558</v>
      </c>
      <c r="Q9" s="17">
        <f t="shared" ref="Q9:AE9" si="24">(1-(Q7/Q8))</f>
        <v>0.5</v>
      </c>
      <c r="R9" s="17">
        <f t="shared" si="24"/>
        <v>0.8</v>
      </c>
      <c r="S9" s="17">
        <f t="shared" si="24"/>
        <v>1</v>
      </c>
      <c r="T9" s="17">
        <f t="shared" si="24"/>
        <v>0.6</v>
      </c>
      <c r="U9" s="17">
        <f t="shared" si="24"/>
        <v>0.8</v>
      </c>
      <c r="V9" s="17">
        <f t="shared" si="24"/>
        <v>0.9</v>
      </c>
      <c r="W9" s="17">
        <f t="shared" si="24"/>
        <v>0.5</v>
      </c>
      <c r="X9" s="17">
        <f t="shared" si="24"/>
        <v>9.9999999999999978E-2</v>
      </c>
      <c r="Y9" s="17">
        <f t="shared" si="24"/>
        <v>0.9</v>
      </c>
      <c r="Z9" s="17">
        <f t="shared" si="24"/>
        <v>0.8</v>
      </c>
      <c r="AA9" s="17">
        <f t="shared" si="24"/>
        <v>0.4</v>
      </c>
      <c r="AB9" s="17">
        <f t="shared" si="24"/>
        <v>1</v>
      </c>
      <c r="AC9" s="17">
        <f t="shared" si="24"/>
        <v>0.6</v>
      </c>
      <c r="AD9" s="17">
        <f t="shared" si="24"/>
        <v>0.8</v>
      </c>
      <c r="AE9" s="17">
        <f t="shared" si="24"/>
        <v>0.4</v>
      </c>
    </row>
  </sheetData>
  <sortState xmlns:xlrd2="http://schemas.microsoft.com/office/spreadsheetml/2017/richdata2" ref="A2:H8">
    <sortCondition descending="1" ref="H2:H8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F31D-771A-4D7D-A7CD-1E03AA49AFFE}">
  <dimension ref="A1:AE45"/>
  <sheetViews>
    <sheetView topLeftCell="M10" workbookViewId="0">
      <selection activeCell="Q32" sqref="Q32:AE32"/>
    </sheetView>
  </sheetViews>
  <sheetFormatPr defaultRowHeight="13.8" x14ac:dyDescent="0.25"/>
  <cols>
    <col min="1" max="1" width="43.19921875" customWidth="1"/>
  </cols>
  <sheetData>
    <row r="1" spans="1:31" x14ac:dyDescent="0.25">
      <c r="A1" s="14" t="s">
        <v>445</v>
      </c>
      <c r="B1" s="14" t="s">
        <v>111</v>
      </c>
      <c r="C1" s="14" t="s">
        <v>112</v>
      </c>
      <c r="D1" s="14" t="s">
        <v>113</v>
      </c>
      <c r="E1" s="14" t="s">
        <v>4</v>
      </c>
      <c r="F1" s="14" t="s">
        <v>205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448</v>
      </c>
      <c r="B2" s="14">
        <v>24</v>
      </c>
      <c r="C2" s="14">
        <v>22</v>
      </c>
      <c r="D2" s="14">
        <v>18</v>
      </c>
      <c r="E2" s="14">
        <v>24</v>
      </c>
      <c r="F2" s="14">
        <v>26</v>
      </c>
      <c r="G2" s="14">
        <v>27</v>
      </c>
      <c r="H2" s="15">
        <f>(SUM(B2:G2)/300)*100</f>
        <v>47</v>
      </c>
      <c r="I2" s="43">
        <v>1</v>
      </c>
      <c r="J2">
        <f>RANK(B2,$B$2:$B$28,0)</f>
        <v>1</v>
      </c>
      <c r="K2">
        <f>RANK(C2,$C$2:$C$28,0)</f>
        <v>1</v>
      </c>
      <c r="L2">
        <f>RANK(D2,$D$2:$D$28,0)</f>
        <v>2</v>
      </c>
      <c r="M2">
        <f>RANK(E2,$E$2:$E$28,0)</f>
        <v>1</v>
      </c>
      <c r="N2">
        <f>RANK(F2,$F$2:$F$28,0)</f>
        <v>1</v>
      </c>
      <c r="O2">
        <f>RANK(G2,$G$2:$G$28,0)</f>
        <v>1</v>
      </c>
      <c r="Q2">
        <f>(J2-K2)^2</f>
        <v>0</v>
      </c>
      <c r="R2">
        <f>(J2-L2)^2</f>
        <v>1</v>
      </c>
      <c r="S2">
        <f>(J2-M2)^2</f>
        <v>0</v>
      </c>
      <c r="T2">
        <f>(J2-N2)^2</f>
        <v>0</v>
      </c>
      <c r="U2">
        <f>(J2-O2)^2</f>
        <v>0</v>
      </c>
      <c r="V2">
        <f>(K2-L2)^2</f>
        <v>1</v>
      </c>
      <c r="W2">
        <f>(K2-M2)^2</f>
        <v>0</v>
      </c>
      <c r="X2">
        <f>(K2-N2)^2</f>
        <v>0</v>
      </c>
      <c r="Y2">
        <f>(K2-O2)^2</f>
        <v>0</v>
      </c>
      <c r="Z2">
        <f>(L2-M2)^2</f>
        <v>1</v>
      </c>
      <c r="AA2">
        <f>(L2-N2)^2</f>
        <v>1</v>
      </c>
      <c r="AB2">
        <f>(L2-O2)^2</f>
        <v>1</v>
      </c>
      <c r="AC2">
        <f>(M2-N2)^2</f>
        <v>0</v>
      </c>
      <c r="AD2">
        <f>(M2-O2)^2</f>
        <v>0</v>
      </c>
      <c r="AE2">
        <f>(N2-O2)^2</f>
        <v>0</v>
      </c>
    </row>
    <row r="3" spans="1:31" x14ac:dyDescent="0.25">
      <c r="A3" s="14" t="s">
        <v>450</v>
      </c>
      <c r="B3" s="14">
        <v>23</v>
      </c>
      <c r="C3" s="14">
        <v>20</v>
      </c>
      <c r="D3" s="14">
        <v>16</v>
      </c>
      <c r="E3" s="14">
        <v>17</v>
      </c>
      <c r="F3" s="14"/>
      <c r="G3" s="14">
        <v>11</v>
      </c>
      <c r="H3" s="15">
        <f t="shared" ref="H3:H28" si="0">(SUM(B3:G3)/300)*100</f>
        <v>28.999999999999996</v>
      </c>
      <c r="I3" s="43">
        <v>2</v>
      </c>
      <c r="J3">
        <f t="shared" ref="J3:J28" si="1">RANK(B3,$B$2:$B$28,0)</f>
        <v>2</v>
      </c>
      <c r="K3">
        <f t="shared" ref="K3:K28" si="2">RANK(C3,$C$2:$C$28,0)</f>
        <v>2</v>
      </c>
      <c r="L3">
        <f t="shared" ref="L3:L28" si="3">RANK(D3,$D$2:$D$28,0)</f>
        <v>3</v>
      </c>
      <c r="M3">
        <f t="shared" ref="M3:M28" si="4">RANK(E3,$E$2:$E$28,0)</f>
        <v>3</v>
      </c>
      <c r="N3">
        <f t="shared" ref="N3:N28" si="5">RANK(F3,$F$2:$F$28,0)</f>
        <v>19</v>
      </c>
      <c r="O3">
        <f t="shared" ref="O3:O28" si="6">RANK(G3,$G$2:$G$28,0)</f>
        <v>3</v>
      </c>
      <c r="Q3">
        <f t="shared" ref="Q3:Q28" si="7">(J3-K3)^2</f>
        <v>0</v>
      </c>
      <c r="R3">
        <f t="shared" ref="R3:R28" si="8">(J3-L3)^2</f>
        <v>1</v>
      </c>
      <c r="S3">
        <f t="shared" ref="S3:S28" si="9">(J3-M3)^2</f>
        <v>1</v>
      </c>
      <c r="T3">
        <f t="shared" ref="T3:T28" si="10">(J3-N3)^2</f>
        <v>289</v>
      </c>
      <c r="U3">
        <f t="shared" ref="U3:U28" si="11">(J3-O3)^2</f>
        <v>1</v>
      </c>
      <c r="V3">
        <f t="shared" ref="V3:V28" si="12">(K3-L3)^2</f>
        <v>1</v>
      </c>
      <c r="W3">
        <f t="shared" ref="W3:W28" si="13">(K3-M3)^2</f>
        <v>1</v>
      </c>
      <c r="X3">
        <f t="shared" ref="X3:X28" si="14">(K3-N3)^2</f>
        <v>289</v>
      </c>
      <c r="Y3">
        <f t="shared" ref="Y3:Y28" si="15">(K3-O3)^2</f>
        <v>1</v>
      </c>
      <c r="Z3">
        <f t="shared" ref="Z3:Z28" si="16">(L3-M3)^2</f>
        <v>0</v>
      </c>
      <c r="AA3">
        <f t="shared" ref="AA3:AA28" si="17">(L3-N3)^2</f>
        <v>256</v>
      </c>
      <c r="AB3">
        <f t="shared" ref="AB3:AB28" si="18">(L3-O3)^2</f>
        <v>0</v>
      </c>
      <c r="AC3">
        <f t="shared" ref="AC3:AC28" si="19">(M3-N3)^2</f>
        <v>256</v>
      </c>
      <c r="AD3">
        <f t="shared" ref="AD3:AD28" si="20">(M3-O3)^2</f>
        <v>0</v>
      </c>
      <c r="AE3">
        <f t="shared" ref="AE3:AE28" si="21">(N3-O3)^2</f>
        <v>256</v>
      </c>
    </row>
    <row r="4" spans="1:31" x14ac:dyDescent="0.25">
      <c r="A4" s="14" t="s">
        <v>449</v>
      </c>
      <c r="B4" s="14">
        <v>12</v>
      </c>
      <c r="C4" s="14">
        <v>10</v>
      </c>
      <c r="D4" s="14">
        <v>22</v>
      </c>
      <c r="E4" s="14">
        <v>20</v>
      </c>
      <c r="F4" s="14">
        <v>10</v>
      </c>
      <c r="G4" s="14">
        <v>11</v>
      </c>
      <c r="H4" s="15">
        <f t="shared" si="0"/>
        <v>28.333333333333332</v>
      </c>
      <c r="I4" s="43">
        <v>3</v>
      </c>
      <c r="J4">
        <f t="shared" si="1"/>
        <v>3</v>
      </c>
      <c r="K4">
        <f t="shared" si="2"/>
        <v>4</v>
      </c>
      <c r="L4">
        <f t="shared" si="3"/>
        <v>1</v>
      </c>
      <c r="M4">
        <f t="shared" si="4"/>
        <v>2</v>
      </c>
      <c r="N4">
        <f t="shared" si="5"/>
        <v>3</v>
      </c>
      <c r="O4">
        <f t="shared" si="6"/>
        <v>3</v>
      </c>
      <c r="Q4">
        <f t="shared" si="7"/>
        <v>1</v>
      </c>
      <c r="R4">
        <f t="shared" si="8"/>
        <v>4</v>
      </c>
      <c r="S4">
        <f t="shared" si="9"/>
        <v>1</v>
      </c>
      <c r="T4">
        <f t="shared" si="10"/>
        <v>0</v>
      </c>
      <c r="U4">
        <f t="shared" si="11"/>
        <v>0</v>
      </c>
      <c r="V4">
        <f t="shared" si="12"/>
        <v>9</v>
      </c>
      <c r="W4">
        <f t="shared" si="13"/>
        <v>4</v>
      </c>
      <c r="X4">
        <f t="shared" si="14"/>
        <v>1</v>
      </c>
      <c r="Y4">
        <f t="shared" si="15"/>
        <v>1</v>
      </c>
      <c r="Z4">
        <f t="shared" si="16"/>
        <v>1</v>
      </c>
      <c r="AA4">
        <f t="shared" si="17"/>
        <v>4</v>
      </c>
      <c r="AB4">
        <f t="shared" si="18"/>
        <v>4</v>
      </c>
      <c r="AC4">
        <f t="shared" si="19"/>
        <v>1</v>
      </c>
      <c r="AD4">
        <f t="shared" si="20"/>
        <v>1</v>
      </c>
      <c r="AE4">
        <f t="shared" si="21"/>
        <v>0</v>
      </c>
    </row>
    <row r="5" spans="1:31" x14ac:dyDescent="0.25">
      <c r="A5" s="14" t="s">
        <v>452</v>
      </c>
      <c r="B5" s="14">
        <v>12</v>
      </c>
      <c r="C5" s="14">
        <v>6</v>
      </c>
      <c r="D5" s="14">
        <v>10</v>
      </c>
      <c r="E5" s="14">
        <v>9</v>
      </c>
      <c r="F5" s="14">
        <v>15</v>
      </c>
      <c r="G5" s="14">
        <v>10</v>
      </c>
      <c r="H5" s="15">
        <f t="shared" si="0"/>
        <v>20.666666666666668</v>
      </c>
      <c r="I5" s="43">
        <v>4</v>
      </c>
      <c r="J5">
        <f t="shared" si="1"/>
        <v>3</v>
      </c>
      <c r="K5">
        <f t="shared" si="2"/>
        <v>5</v>
      </c>
      <c r="L5">
        <f t="shared" si="3"/>
        <v>4</v>
      </c>
      <c r="M5">
        <f t="shared" si="4"/>
        <v>4</v>
      </c>
      <c r="N5">
        <f t="shared" si="5"/>
        <v>2</v>
      </c>
      <c r="O5">
        <f t="shared" si="6"/>
        <v>5</v>
      </c>
      <c r="Q5">
        <f t="shared" si="7"/>
        <v>4</v>
      </c>
      <c r="R5">
        <f t="shared" si="8"/>
        <v>1</v>
      </c>
      <c r="S5">
        <f t="shared" si="9"/>
        <v>1</v>
      </c>
      <c r="T5">
        <f t="shared" si="10"/>
        <v>1</v>
      </c>
      <c r="U5">
        <f t="shared" si="11"/>
        <v>4</v>
      </c>
      <c r="V5">
        <f t="shared" si="12"/>
        <v>1</v>
      </c>
      <c r="W5">
        <f t="shared" si="13"/>
        <v>1</v>
      </c>
      <c r="X5">
        <f t="shared" si="14"/>
        <v>9</v>
      </c>
      <c r="Y5">
        <f t="shared" si="15"/>
        <v>0</v>
      </c>
      <c r="Z5">
        <f t="shared" si="16"/>
        <v>0</v>
      </c>
      <c r="AA5">
        <f t="shared" si="17"/>
        <v>4</v>
      </c>
      <c r="AB5">
        <f t="shared" si="18"/>
        <v>1</v>
      </c>
      <c r="AC5">
        <f t="shared" si="19"/>
        <v>4</v>
      </c>
      <c r="AD5">
        <f t="shared" si="20"/>
        <v>1</v>
      </c>
      <c r="AE5">
        <f t="shared" si="21"/>
        <v>9</v>
      </c>
    </row>
    <row r="6" spans="1:31" x14ac:dyDescent="0.25">
      <c r="A6" s="14" t="s">
        <v>455</v>
      </c>
      <c r="B6" s="14">
        <v>8</v>
      </c>
      <c r="C6" s="14">
        <v>6</v>
      </c>
      <c r="D6" s="14">
        <v>3</v>
      </c>
      <c r="E6" s="14">
        <v>4</v>
      </c>
      <c r="F6" s="14">
        <v>8</v>
      </c>
      <c r="G6" s="14">
        <v>2</v>
      </c>
      <c r="H6" s="15">
        <f t="shared" si="0"/>
        <v>10.333333333333334</v>
      </c>
      <c r="I6" s="43">
        <v>5</v>
      </c>
      <c r="J6">
        <f t="shared" si="1"/>
        <v>5</v>
      </c>
      <c r="K6">
        <f t="shared" si="2"/>
        <v>5</v>
      </c>
      <c r="L6">
        <f t="shared" si="3"/>
        <v>7</v>
      </c>
      <c r="M6">
        <f t="shared" si="4"/>
        <v>6</v>
      </c>
      <c r="N6">
        <f t="shared" si="5"/>
        <v>4</v>
      </c>
      <c r="O6">
        <f t="shared" si="6"/>
        <v>7</v>
      </c>
      <c r="Q6">
        <f t="shared" si="7"/>
        <v>0</v>
      </c>
      <c r="R6">
        <f t="shared" si="8"/>
        <v>4</v>
      </c>
      <c r="S6">
        <f t="shared" si="9"/>
        <v>1</v>
      </c>
      <c r="T6">
        <f t="shared" si="10"/>
        <v>1</v>
      </c>
      <c r="U6">
        <f t="shared" si="11"/>
        <v>4</v>
      </c>
      <c r="V6">
        <f t="shared" si="12"/>
        <v>4</v>
      </c>
      <c r="W6">
        <f t="shared" si="13"/>
        <v>1</v>
      </c>
      <c r="X6">
        <f t="shared" si="14"/>
        <v>1</v>
      </c>
      <c r="Y6">
        <f t="shared" si="15"/>
        <v>4</v>
      </c>
      <c r="Z6">
        <f t="shared" si="16"/>
        <v>1</v>
      </c>
      <c r="AA6">
        <f t="shared" si="17"/>
        <v>9</v>
      </c>
      <c r="AB6">
        <f t="shared" si="18"/>
        <v>0</v>
      </c>
      <c r="AC6">
        <f t="shared" si="19"/>
        <v>4</v>
      </c>
      <c r="AD6">
        <f t="shared" si="20"/>
        <v>1</v>
      </c>
      <c r="AE6">
        <f t="shared" si="21"/>
        <v>9</v>
      </c>
    </row>
    <row r="7" spans="1:31" x14ac:dyDescent="0.25">
      <c r="A7" s="14" t="s">
        <v>458</v>
      </c>
      <c r="B7" s="14">
        <v>3</v>
      </c>
      <c r="C7" s="14">
        <v>11</v>
      </c>
      <c r="D7" s="14">
        <v>4</v>
      </c>
      <c r="E7" s="14">
        <v>8</v>
      </c>
      <c r="F7" s="14">
        <v>4</v>
      </c>
      <c r="G7" s="14">
        <v>1</v>
      </c>
      <c r="H7" s="15">
        <f t="shared" si="0"/>
        <v>10.333333333333334</v>
      </c>
      <c r="I7" s="43">
        <v>6</v>
      </c>
      <c r="J7">
        <f t="shared" si="1"/>
        <v>7</v>
      </c>
      <c r="K7">
        <f t="shared" si="2"/>
        <v>3</v>
      </c>
      <c r="L7">
        <f t="shared" si="3"/>
        <v>5</v>
      </c>
      <c r="M7">
        <f t="shared" si="4"/>
        <v>5</v>
      </c>
      <c r="N7">
        <f t="shared" si="5"/>
        <v>6</v>
      </c>
      <c r="O7">
        <f t="shared" si="6"/>
        <v>9</v>
      </c>
      <c r="Q7">
        <f t="shared" si="7"/>
        <v>16</v>
      </c>
      <c r="R7">
        <f t="shared" si="8"/>
        <v>4</v>
      </c>
      <c r="S7">
        <f t="shared" si="9"/>
        <v>4</v>
      </c>
      <c r="T7">
        <f t="shared" si="10"/>
        <v>1</v>
      </c>
      <c r="U7">
        <f t="shared" si="11"/>
        <v>4</v>
      </c>
      <c r="V7">
        <f t="shared" si="12"/>
        <v>4</v>
      </c>
      <c r="W7">
        <f t="shared" si="13"/>
        <v>4</v>
      </c>
      <c r="X7">
        <f t="shared" si="14"/>
        <v>9</v>
      </c>
      <c r="Y7">
        <f t="shared" si="15"/>
        <v>36</v>
      </c>
      <c r="Z7">
        <f t="shared" si="16"/>
        <v>0</v>
      </c>
      <c r="AA7">
        <f t="shared" si="17"/>
        <v>1</v>
      </c>
      <c r="AB7">
        <f t="shared" si="18"/>
        <v>16</v>
      </c>
      <c r="AC7">
        <f t="shared" si="19"/>
        <v>1</v>
      </c>
      <c r="AD7">
        <f t="shared" si="20"/>
        <v>16</v>
      </c>
      <c r="AE7">
        <f t="shared" si="21"/>
        <v>9</v>
      </c>
    </row>
    <row r="8" spans="1:31" x14ac:dyDescent="0.25">
      <c r="A8" s="14" t="s">
        <v>485</v>
      </c>
      <c r="B8" s="14">
        <v>0</v>
      </c>
      <c r="C8" s="14">
        <v>0</v>
      </c>
      <c r="D8" s="14">
        <v>0</v>
      </c>
      <c r="E8" s="14">
        <v>0</v>
      </c>
      <c r="F8" s="14">
        <v>5</v>
      </c>
      <c r="G8" s="14">
        <v>19</v>
      </c>
      <c r="H8" s="15">
        <f t="shared" si="0"/>
        <v>8</v>
      </c>
      <c r="I8" s="43">
        <v>7</v>
      </c>
      <c r="J8">
        <f t="shared" si="1"/>
        <v>16</v>
      </c>
      <c r="K8">
        <f t="shared" si="2"/>
        <v>21</v>
      </c>
      <c r="L8">
        <f t="shared" si="3"/>
        <v>14</v>
      </c>
      <c r="M8">
        <f t="shared" si="4"/>
        <v>17</v>
      </c>
      <c r="N8">
        <f t="shared" si="5"/>
        <v>5</v>
      </c>
      <c r="O8">
        <f t="shared" si="6"/>
        <v>2</v>
      </c>
      <c r="Q8">
        <f t="shared" si="7"/>
        <v>25</v>
      </c>
      <c r="R8">
        <f t="shared" si="8"/>
        <v>4</v>
      </c>
      <c r="S8">
        <f t="shared" si="9"/>
        <v>1</v>
      </c>
      <c r="T8">
        <f t="shared" si="10"/>
        <v>121</v>
      </c>
      <c r="U8">
        <f t="shared" si="11"/>
        <v>196</v>
      </c>
      <c r="V8">
        <f t="shared" si="12"/>
        <v>49</v>
      </c>
      <c r="W8">
        <f t="shared" si="13"/>
        <v>16</v>
      </c>
      <c r="X8">
        <f t="shared" si="14"/>
        <v>256</v>
      </c>
      <c r="Y8">
        <f t="shared" si="15"/>
        <v>361</v>
      </c>
      <c r="Z8">
        <f t="shared" si="16"/>
        <v>9</v>
      </c>
      <c r="AA8">
        <f t="shared" si="17"/>
        <v>81</v>
      </c>
      <c r="AB8">
        <f t="shared" si="18"/>
        <v>144</v>
      </c>
      <c r="AC8">
        <f t="shared" si="19"/>
        <v>144</v>
      </c>
      <c r="AD8">
        <f t="shared" si="20"/>
        <v>225</v>
      </c>
      <c r="AE8">
        <f t="shared" si="21"/>
        <v>9</v>
      </c>
    </row>
    <row r="9" spans="1:31" x14ac:dyDescent="0.25">
      <c r="A9" s="14" t="s">
        <v>451</v>
      </c>
      <c r="B9" s="14">
        <v>5</v>
      </c>
      <c r="C9" s="14">
        <v>1</v>
      </c>
      <c r="D9" s="14">
        <v>0</v>
      </c>
      <c r="E9" s="14">
        <v>3</v>
      </c>
      <c r="F9" s="14">
        <v>4</v>
      </c>
      <c r="G9" s="14">
        <v>2</v>
      </c>
      <c r="H9" s="15">
        <f t="shared" si="0"/>
        <v>5</v>
      </c>
      <c r="I9" s="43">
        <v>8</v>
      </c>
      <c r="J9">
        <f t="shared" si="1"/>
        <v>6</v>
      </c>
      <c r="K9">
        <f t="shared" si="2"/>
        <v>11</v>
      </c>
      <c r="L9">
        <f t="shared" si="3"/>
        <v>14</v>
      </c>
      <c r="M9">
        <f t="shared" si="4"/>
        <v>7</v>
      </c>
      <c r="N9">
        <f t="shared" si="5"/>
        <v>6</v>
      </c>
      <c r="O9">
        <f t="shared" si="6"/>
        <v>7</v>
      </c>
      <c r="Q9">
        <f t="shared" si="7"/>
        <v>25</v>
      </c>
      <c r="R9">
        <f t="shared" si="8"/>
        <v>64</v>
      </c>
      <c r="S9">
        <f t="shared" si="9"/>
        <v>1</v>
      </c>
      <c r="T9">
        <f t="shared" si="10"/>
        <v>0</v>
      </c>
      <c r="U9">
        <f t="shared" si="11"/>
        <v>1</v>
      </c>
      <c r="V9">
        <f t="shared" si="12"/>
        <v>9</v>
      </c>
      <c r="W9">
        <f t="shared" si="13"/>
        <v>16</v>
      </c>
      <c r="X9">
        <f t="shared" si="14"/>
        <v>25</v>
      </c>
      <c r="Y9">
        <f t="shared" si="15"/>
        <v>16</v>
      </c>
      <c r="Z9">
        <f t="shared" si="16"/>
        <v>49</v>
      </c>
      <c r="AA9">
        <f t="shared" si="17"/>
        <v>64</v>
      </c>
      <c r="AB9">
        <f t="shared" si="18"/>
        <v>49</v>
      </c>
      <c r="AC9">
        <f t="shared" si="19"/>
        <v>1</v>
      </c>
      <c r="AD9">
        <f t="shared" si="20"/>
        <v>0</v>
      </c>
      <c r="AE9">
        <f t="shared" si="21"/>
        <v>1</v>
      </c>
    </row>
    <row r="10" spans="1:31" x14ac:dyDescent="0.25">
      <c r="A10" s="14" t="s">
        <v>459</v>
      </c>
      <c r="B10" s="14">
        <v>1</v>
      </c>
      <c r="C10" s="14">
        <v>1</v>
      </c>
      <c r="D10" s="14">
        <v>3</v>
      </c>
      <c r="E10" s="14">
        <v>2</v>
      </c>
      <c r="F10" s="14">
        <v>2</v>
      </c>
      <c r="G10" s="14">
        <v>5</v>
      </c>
      <c r="H10" s="15">
        <f t="shared" si="0"/>
        <v>4.666666666666667</v>
      </c>
      <c r="I10" s="43">
        <v>9</v>
      </c>
      <c r="J10">
        <f t="shared" si="1"/>
        <v>8</v>
      </c>
      <c r="K10">
        <f t="shared" si="2"/>
        <v>11</v>
      </c>
      <c r="L10">
        <f t="shared" si="3"/>
        <v>7</v>
      </c>
      <c r="M10">
        <f t="shared" si="4"/>
        <v>9</v>
      </c>
      <c r="N10">
        <f t="shared" si="5"/>
        <v>12</v>
      </c>
      <c r="O10">
        <f t="shared" si="6"/>
        <v>6</v>
      </c>
      <c r="Q10">
        <f t="shared" si="7"/>
        <v>9</v>
      </c>
      <c r="R10">
        <f t="shared" si="8"/>
        <v>1</v>
      </c>
      <c r="S10">
        <f t="shared" si="9"/>
        <v>1</v>
      </c>
      <c r="T10">
        <f t="shared" si="10"/>
        <v>16</v>
      </c>
      <c r="U10">
        <f t="shared" si="11"/>
        <v>4</v>
      </c>
      <c r="V10">
        <f t="shared" si="12"/>
        <v>16</v>
      </c>
      <c r="W10">
        <f t="shared" si="13"/>
        <v>4</v>
      </c>
      <c r="X10">
        <f t="shared" si="14"/>
        <v>1</v>
      </c>
      <c r="Y10">
        <f t="shared" si="15"/>
        <v>25</v>
      </c>
      <c r="Z10">
        <f t="shared" si="16"/>
        <v>4</v>
      </c>
      <c r="AA10">
        <f t="shared" si="17"/>
        <v>25</v>
      </c>
      <c r="AB10">
        <f t="shared" si="18"/>
        <v>1</v>
      </c>
      <c r="AC10">
        <f t="shared" si="19"/>
        <v>9</v>
      </c>
      <c r="AD10">
        <f t="shared" si="20"/>
        <v>9</v>
      </c>
      <c r="AE10">
        <f t="shared" si="21"/>
        <v>36</v>
      </c>
    </row>
    <row r="11" spans="1:31" x14ac:dyDescent="0.25">
      <c r="A11" s="14" t="s">
        <v>465</v>
      </c>
      <c r="B11" s="14">
        <v>0</v>
      </c>
      <c r="C11" s="14">
        <v>4</v>
      </c>
      <c r="D11" s="14">
        <v>4</v>
      </c>
      <c r="E11" s="14">
        <v>1</v>
      </c>
      <c r="F11" s="14">
        <v>0</v>
      </c>
      <c r="G11" s="14">
        <v>0</v>
      </c>
      <c r="H11" s="15">
        <f t="shared" si="0"/>
        <v>3</v>
      </c>
      <c r="I11" s="43">
        <v>10</v>
      </c>
      <c r="J11">
        <f t="shared" si="1"/>
        <v>16</v>
      </c>
      <c r="K11">
        <f t="shared" si="2"/>
        <v>7</v>
      </c>
      <c r="L11">
        <f t="shared" si="3"/>
        <v>5</v>
      </c>
      <c r="M11">
        <f t="shared" si="4"/>
        <v>13</v>
      </c>
      <c r="N11">
        <f t="shared" si="5"/>
        <v>19</v>
      </c>
      <c r="O11">
        <f t="shared" si="6"/>
        <v>14</v>
      </c>
      <c r="Q11">
        <f t="shared" si="7"/>
        <v>81</v>
      </c>
      <c r="R11">
        <f t="shared" si="8"/>
        <v>121</v>
      </c>
      <c r="S11">
        <f t="shared" si="9"/>
        <v>9</v>
      </c>
      <c r="T11">
        <f t="shared" si="10"/>
        <v>9</v>
      </c>
      <c r="U11">
        <f t="shared" si="11"/>
        <v>4</v>
      </c>
      <c r="V11">
        <f t="shared" si="12"/>
        <v>4</v>
      </c>
      <c r="W11">
        <f t="shared" si="13"/>
        <v>36</v>
      </c>
      <c r="X11">
        <f t="shared" si="14"/>
        <v>144</v>
      </c>
      <c r="Y11">
        <f t="shared" si="15"/>
        <v>49</v>
      </c>
      <c r="Z11">
        <f t="shared" si="16"/>
        <v>64</v>
      </c>
      <c r="AA11">
        <f t="shared" si="17"/>
        <v>196</v>
      </c>
      <c r="AB11">
        <f t="shared" si="18"/>
        <v>81</v>
      </c>
      <c r="AC11">
        <f t="shared" si="19"/>
        <v>36</v>
      </c>
      <c r="AD11">
        <f t="shared" si="20"/>
        <v>1</v>
      </c>
      <c r="AE11">
        <f t="shared" si="21"/>
        <v>25</v>
      </c>
    </row>
    <row r="12" spans="1:31" x14ac:dyDescent="0.25">
      <c r="A12" s="14" t="s">
        <v>460</v>
      </c>
      <c r="B12" s="14">
        <v>1</v>
      </c>
      <c r="C12" s="14">
        <v>2</v>
      </c>
      <c r="D12" s="14">
        <v>1</v>
      </c>
      <c r="E12" s="14">
        <v>1</v>
      </c>
      <c r="F12" s="14">
        <v>3</v>
      </c>
      <c r="G12" s="14">
        <v>0</v>
      </c>
      <c r="H12" s="15">
        <f t="shared" si="0"/>
        <v>2.666666666666667</v>
      </c>
      <c r="I12" s="43">
        <v>11</v>
      </c>
      <c r="J12">
        <f t="shared" si="1"/>
        <v>8</v>
      </c>
      <c r="K12">
        <f t="shared" si="2"/>
        <v>8</v>
      </c>
      <c r="L12">
        <f t="shared" si="3"/>
        <v>10</v>
      </c>
      <c r="M12">
        <f t="shared" si="4"/>
        <v>13</v>
      </c>
      <c r="N12">
        <f t="shared" si="5"/>
        <v>8</v>
      </c>
      <c r="O12">
        <f t="shared" si="6"/>
        <v>14</v>
      </c>
      <c r="Q12">
        <f t="shared" si="7"/>
        <v>0</v>
      </c>
      <c r="R12">
        <f t="shared" si="8"/>
        <v>4</v>
      </c>
      <c r="S12">
        <f t="shared" si="9"/>
        <v>25</v>
      </c>
      <c r="T12">
        <f t="shared" si="10"/>
        <v>0</v>
      </c>
      <c r="U12">
        <f t="shared" si="11"/>
        <v>36</v>
      </c>
      <c r="V12">
        <f t="shared" si="12"/>
        <v>4</v>
      </c>
      <c r="W12">
        <f t="shared" si="13"/>
        <v>25</v>
      </c>
      <c r="X12">
        <f t="shared" si="14"/>
        <v>0</v>
      </c>
      <c r="Y12">
        <f t="shared" si="15"/>
        <v>36</v>
      </c>
      <c r="Z12">
        <f t="shared" si="16"/>
        <v>9</v>
      </c>
      <c r="AA12">
        <f t="shared" si="17"/>
        <v>4</v>
      </c>
      <c r="AB12">
        <f t="shared" si="18"/>
        <v>16</v>
      </c>
      <c r="AC12">
        <f t="shared" si="19"/>
        <v>25</v>
      </c>
      <c r="AD12">
        <f t="shared" si="20"/>
        <v>1</v>
      </c>
      <c r="AE12">
        <f t="shared" si="21"/>
        <v>36</v>
      </c>
    </row>
    <row r="13" spans="1:31" x14ac:dyDescent="0.25">
      <c r="A13" s="14" t="s">
        <v>467</v>
      </c>
      <c r="B13" s="14">
        <v>1</v>
      </c>
      <c r="C13" s="14">
        <v>1</v>
      </c>
      <c r="D13" s="14">
        <v>1</v>
      </c>
      <c r="E13" s="14">
        <v>2</v>
      </c>
      <c r="F13" s="14">
        <v>3</v>
      </c>
      <c r="G13" s="14">
        <v>0</v>
      </c>
      <c r="H13" s="15">
        <f t="shared" si="0"/>
        <v>2.666666666666667</v>
      </c>
      <c r="I13" s="43">
        <v>12</v>
      </c>
      <c r="J13">
        <f t="shared" si="1"/>
        <v>8</v>
      </c>
      <c r="K13">
        <f t="shared" si="2"/>
        <v>11</v>
      </c>
      <c r="L13">
        <f t="shared" si="3"/>
        <v>10</v>
      </c>
      <c r="M13">
        <f t="shared" si="4"/>
        <v>9</v>
      </c>
      <c r="N13">
        <f t="shared" si="5"/>
        <v>8</v>
      </c>
      <c r="O13">
        <f t="shared" si="6"/>
        <v>14</v>
      </c>
      <c r="Q13">
        <f t="shared" si="7"/>
        <v>9</v>
      </c>
      <c r="R13">
        <f t="shared" si="8"/>
        <v>4</v>
      </c>
      <c r="S13">
        <f t="shared" si="9"/>
        <v>1</v>
      </c>
      <c r="T13">
        <f t="shared" si="10"/>
        <v>0</v>
      </c>
      <c r="U13">
        <f t="shared" si="11"/>
        <v>36</v>
      </c>
      <c r="V13">
        <f t="shared" si="12"/>
        <v>1</v>
      </c>
      <c r="W13">
        <f t="shared" si="13"/>
        <v>4</v>
      </c>
      <c r="X13">
        <f t="shared" si="14"/>
        <v>9</v>
      </c>
      <c r="Y13">
        <f t="shared" si="15"/>
        <v>9</v>
      </c>
      <c r="Z13">
        <f t="shared" si="16"/>
        <v>1</v>
      </c>
      <c r="AA13">
        <f t="shared" si="17"/>
        <v>4</v>
      </c>
      <c r="AB13">
        <f t="shared" si="18"/>
        <v>16</v>
      </c>
      <c r="AC13">
        <f t="shared" si="19"/>
        <v>1</v>
      </c>
      <c r="AD13">
        <f t="shared" si="20"/>
        <v>25</v>
      </c>
      <c r="AE13">
        <f t="shared" si="21"/>
        <v>36</v>
      </c>
    </row>
    <row r="14" spans="1:31" x14ac:dyDescent="0.25">
      <c r="A14" s="14" t="s">
        <v>453</v>
      </c>
      <c r="B14" s="14">
        <v>1</v>
      </c>
      <c r="C14" s="14">
        <v>1</v>
      </c>
      <c r="D14" s="14">
        <v>0</v>
      </c>
      <c r="E14" s="14">
        <v>2</v>
      </c>
      <c r="F14" s="14">
        <v>1</v>
      </c>
      <c r="G14" s="14">
        <v>0</v>
      </c>
      <c r="H14" s="15">
        <f t="shared" si="0"/>
        <v>1.6666666666666667</v>
      </c>
      <c r="I14" s="43">
        <v>13</v>
      </c>
      <c r="J14">
        <f t="shared" si="1"/>
        <v>8</v>
      </c>
      <c r="K14">
        <f t="shared" si="2"/>
        <v>11</v>
      </c>
      <c r="L14">
        <f t="shared" si="3"/>
        <v>14</v>
      </c>
      <c r="M14">
        <f t="shared" si="4"/>
        <v>9</v>
      </c>
      <c r="N14">
        <f t="shared" si="5"/>
        <v>15</v>
      </c>
      <c r="O14">
        <f t="shared" si="6"/>
        <v>14</v>
      </c>
      <c r="Q14">
        <f t="shared" si="7"/>
        <v>9</v>
      </c>
      <c r="R14">
        <f t="shared" si="8"/>
        <v>36</v>
      </c>
      <c r="S14">
        <f t="shared" si="9"/>
        <v>1</v>
      </c>
      <c r="T14">
        <f t="shared" si="10"/>
        <v>49</v>
      </c>
      <c r="U14">
        <f t="shared" si="11"/>
        <v>36</v>
      </c>
      <c r="V14">
        <f t="shared" si="12"/>
        <v>9</v>
      </c>
      <c r="W14">
        <f t="shared" si="13"/>
        <v>4</v>
      </c>
      <c r="X14">
        <f t="shared" si="14"/>
        <v>16</v>
      </c>
      <c r="Y14">
        <f t="shared" si="15"/>
        <v>9</v>
      </c>
      <c r="Z14">
        <f t="shared" si="16"/>
        <v>25</v>
      </c>
      <c r="AA14">
        <f t="shared" si="17"/>
        <v>1</v>
      </c>
      <c r="AB14">
        <f t="shared" si="18"/>
        <v>0</v>
      </c>
      <c r="AC14">
        <f t="shared" si="19"/>
        <v>36</v>
      </c>
      <c r="AD14">
        <f t="shared" si="20"/>
        <v>25</v>
      </c>
      <c r="AE14">
        <f t="shared" si="21"/>
        <v>1</v>
      </c>
    </row>
    <row r="15" spans="1:31" x14ac:dyDescent="0.25">
      <c r="A15" s="14" t="s">
        <v>471</v>
      </c>
      <c r="B15" s="14">
        <v>0</v>
      </c>
      <c r="C15" s="14">
        <v>2</v>
      </c>
      <c r="D15" s="14">
        <v>2</v>
      </c>
      <c r="E15" s="14">
        <v>1</v>
      </c>
      <c r="F15" s="14">
        <v>0</v>
      </c>
      <c r="G15" s="14">
        <v>0</v>
      </c>
      <c r="H15" s="15">
        <f t="shared" si="0"/>
        <v>1.6666666666666667</v>
      </c>
      <c r="I15" s="43">
        <v>14</v>
      </c>
      <c r="J15">
        <f t="shared" si="1"/>
        <v>16</v>
      </c>
      <c r="K15">
        <f t="shared" si="2"/>
        <v>8</v>
      </c>
      <c r="L15">
        <f t="shared" si="3"/>
        <v>9</v>
      </c>
      <c r="M15">
        <f t="shared" si="4"/>
        <v>13</v>
      </c>
      <c r="N15">
        <f t="shared" si="5"/>
        <v>19</v>
      </c>
      <c r="O15">
        <f t="shared" si="6"/>
        <v>14</v>
      </c>
      <c r="Q15">
        <f t="shared" si="7"/>
        <v>64</v>
      </c>
      <c r="R15">
        <f t="shared" si="8"/>
        <v>49</v>
      </c>
      <c r="S15">
        <f t="shared" si="9"/>
        <v>9</v>
      </c>
      <c r="T15">
        <f t="shared" si="10"/>
        <v>9</v>
      </c>
      <c r="U15">
        <f t="shared" si="11"/>
        <v>4</v>
      </c>
      <c r="V15">
        <f t="shared" si="12"/>
        <v>1</v>
      </c>
      <c r="W15">
        <f t="shared" si="13"/>
        <v>25</v>
      </c>
      <c r="X15">
        <f t="shared" si="14"/>
        <v>121</v>
      </c>
      <c r="Y15">
        <f t="shared" si="15"/>
        <v>36</v>
      </c>
      <c r="Z15">
        <f t="shared" si="16"/>
        <v>16</v>
      </c>
      <c r="AA15">
        <f t="shared" si="17"/>
        <v>100</v>
      </c>
      <c r="AB15">
        <f t="shared" si="18"/>
        <v>25</v>
      </c>
      <c r="AC15">
        <f t="shared" si="19"/>
        <v>36</v>
      </c>
      <c r="AD15">
        <f t="shared" si="20"/>
        <v>1</v>
      </c>
      <c r="AE15">
        <f t="shared" si="21"/>
        <v>25</v>
      </c>
    </row>
    <row r="16" spans="1:31" x14ac:dyDescent="0.25">
      <c r="A16" s="14" t="s">
        <v>461</v>
      </c>
      <c r="B16" s="14">
        <v>1</v>
      </c>
      <c r="C16" s="14">
        <v>0</v>
      </c>
      <c r="D16" s="14">
        <v>0</v>
      </c>
      <c r="E16" s="14">
        <v>0</v>
      </c>
      <c r="F16" s="14">
        <v>3</v>
      </c>
      <c r="G16" s="14">
        <v>0</v>
      </c>
      <c r="H16" s="15">
        <f t="shared" si="0"/>
        <v>1.3333333333333335</v>
      </c>
      <c r="I16" s="43">
        <v>15</v>
      </c>
      <c r="J16">
        <f t="shared" si="1"/>
        <v>8</v>
      </c>
      <c r="K16">
        <f t="shared" si="2"/>
        <v>21</v>
      </c>
      <c r="L16">
        <f t="shared" si="3"/>
        <v>14</v>
      </c>
      <c r="M16">
        <f t="shared" si="4"/>
        <v>17</v>
      </c>
      <c r="N16">
        <f t="shared" si="5"/>
        <v>8</v>
      </c>
      <c r="O16">
        <f t="shared" si="6"/>
        <v>14</v>
      </c>
      <c r="Q16">
        <f t="shared" si="7"/>
        <v>169</v>
      </c>
      <c r="R16">
        <f t="shared" si="8"/>
        <v>36</v>
      </c>
      <c r="S16">
        <f t="shared" si="9"/>
        <v>81</v>
      </c>
      <c r="T16">
        <f t="shared" si="10"/>
        <v>0</v>
      </c>
      <c r="U16">
        <f t="shared" si="11"/>
        <v>36</v>
      </c>
      <c r="V16">
        <f t="shared" si="12"/>
        <v>49</v>
      </c>
      <c r="W16">
        <f t="shared" si="13"/>
        <v>16</v>
      </c>
      <c r="X16">
        <f t="shared" si="14"/>
        <v>169</v>
      </c>
      <c r="Y16">
        <f t="shared" si="15"/>
        <v>49</v>
      </c>
      <c r="Z16">
        <f t="shared" si="16"/>
        <v>9</v>
      </c>
      <c r="AA16">
        <f t="shared" si="17"/>
        <v>36</v>
      </c>
      <c r="AB16">
        <f t="shared" si="18"/>
        <v>0</v>
      </c>
      <c r="AC16">
        <f t="shared" si="19"/>
        <v>81</v>
      </c>
      <c r="AD16">
        <f t="shared" si="20"/>
        <v>9</v>
      </c>
      <c r="AE16">
        <f t="shared" si="21"/>
        <v>36</v>
      </c>
    </row>
    <row r="17" spans="1:31" x14ac:dyDescent="0.25">
      <c r="A17" s="14" t="s">
        <v>464</v>
      </c>
      <c r="B17" s="14">
        <v>0</v>
      </c>
      <c r="C17" s="14">
        <v>1</v>
      </c>
      <c r="D17" s="14">
        <v>1</v>
      </c>
      <c r="E17" s="14">
        <v>0</v>
      </c>
      <c r="F17" s="14">
        <v>2</v>
      </c>
      <c r="G17" s="14">
        <v>0</v>
      </c>
      <c r="H17" s="15">
        <f t="shared" si="0"/>
        <v>1.3333333333333335</v>
      </c>
      <c r="I17" s="43">
        <v>16</v>
      </c>
      <c r="J17">
        <f t="shared" si="1"/>
        <v>16</v>
      </c>
      <c r="K17">
        <f t="shared" si="2"/>
        <v>11</v>
      </c>
      <c r="L17">
        <f t="shared" si="3"/>
        <v>10</v>
      </c>
      <c r="M17">
        <f t="shared" si="4"/>
        <v>17</v>
      </c>
      <c r="N17">
        <f t="shared" si="5"/>
        <v>12</v>
      </c>
      <c r="O17">
        <f t="shared" si="6"/>
        <v>14</v>
      </c>
      <c r="Q17">
        <f t="shared" si="7"/>
        <v>25</v>
      </c>
      <c r="R17">
        <f t="shared" si="8"/>
        <v>36</v>
      </c>
      <c r="S17">
        <f t="shared" si="9"/>
        <v>1</v>
      </c>
      <c r="T17">
        <f t="shared" si="10"/>
        <v>16</v>
      </c>
      <c r="U17">
        <f t="shared" si="11"/>
        <v>4</v>
      </c>
      <c r="V17">
        <f t="shared" si="12"/>
        <v>1</v>
      </c>
      <c r="W17">
        <f t="shared" si="13"/>
        <v>36</v>
      </c>
      <c r="X17">
        <f t="shared" si="14"/>
        <v>1</v>
      </c>
      <c r="Y17">
        <f t="shared" si="15"/>
        <v>9</v>
      </c>
      <c r="Z17">
        <f t="shared" si="16"/>
        <v>49</v>
      </c>
      <c r="AA17">
        <f t="shared" si="17"/>
        <v>4</v>
      </c>
      <c r="AB17">
        <f t="shared" si="18"/>
        <v>16</v>
      </c>
      <c r="AC17">
        <f t="shared" si="19"/>
        <v>25</v>
      </c>
      <c r="AD17">
        <f t="shared" si="20"/>
        <v>9</v>
      </c>
      <c r="AE17">
        <f t="shared" si="21"/>
        <v>4</v>
      </c>
    </row>
    <row r="18" spans="1:31" x14ac:dyDescent="0.25">
      <c r="A18" s="14" t="s">
        <v>488</v>
      </c>
      <c r="B18" s="14">
        <v>0</v>
      </c>
      <c r="C18" s="14">
        <v>0</v>
      </c>
      <c r="D18" s="14">
        <v>1</v>
      </c>
      <c r="E18" s="14">
        <v>3</v>
      </c>
      <c r="F18" s="14">
        <v>0</v>
      </c>
      <c r="G18" s="14">
        <v>0</v>
      </c>
      <c r="H18" s="15">
        <f t="shared" si="0"/>
        <v>1.3333333333333335</v>
      </c>
      <c r="I18" s="43">
        <v>17</v>
      </c>
      <c r="J18">
        <f t="shared" si="1"/>
        <v>16</v>
      </c>
      <c r="K18">
        <f t="shared" si="2"/>
        <v>21</v>
      </c>
      <c r="L18">
        <f t="shared" si="3"/>
        <v>10</v>
      </c>
      <c r="M18">
        <f t="shared" si="4"/>
        <v>7</v>
      </c>
      <c r="N18">
        <f t="shared" si="5"/>
        <v>19</v>
      </c>
      <c r="O18">
        <f t="shared" si="6"/>
        <v>14</v>
      </c>
      <c r="Q18">
        <f t="shared" si="7"/>
        <v>25</v>
      </c>
      <c r="R18">
        <f t="shared" si="8"/>
        <v>36</v>
      </c>
      <c r="S18">
        <f t="shared" si="9"/>
        <v>81</v>
      </c>
      <c r="T18">
        <f t="shared" si="10"/>
        <v>9</v>
      </c>
      <c r="U18">
        <f t="shared" si="11"/>
        <v>4</v>
      </c>
      <c r="V18">
        <f t="shared" si="12"/>
        <v>121</v>
      </c>
      <c r="W18">
        <f t="shared" si="13"/>
        <v>196</v>
      </c>
      <c r="X18">
        <f t="shared" si="14"/>
        <v>4</v>
      </c>
      <c r="Y18">
        <f t="shared" si="15"/>
        <v>49</v>
      </c>
      <c r="Z18">
        <f t="shared" si="16"/>
        <v>9</v>
      </c>
      <c r="AA18">
        <f t="shared" si="17"/>
        <v>81</v>
      </c>
      <c r="AB18">
        <f t="shared" si="18"/>
        <v>16</v>
      </c>
      <c r="AC18">
        <f t="shared" si="19"/>
        <v>144</v>
      </c>
      <c r="AD18">
        <f t="shared" si="20"/>
        <v>49</v>
      </c>
      <c r="AE18">
        <f t="shared" si="21"/>
        <v>25</v>
      </c>
    </row>
    <row r="19" spans="1:31" x14ac:dyDescent="0.25">
      <c r="A19" s="14" t="s">
        <v>454</v>
      </c>
      <c r="B19" s="14">
        <v>1</v>
      </c>
      <c r="C19" s="14">
        <v>0</v>
      </c>
      <c r="D19" s="14">
        <v>0</v>
      </c>
      <c r="E19" s="14">
        <v>0</v>
      </c>
      <c r="F19" s="14">
        <v>1</v>
      </c>
      <c r="G19" s="14">
        <v>1</v>
      </c>
      <c r="H19" s="15">
        <f t="shared" si="0"/>
        <v>1</v>
      </c>
      <c r="I19" s="43">
        <v>18</v>
      </c>
      <c r="J19">
        <f t="shared" si="1"/>
        <v>8</v>
      </c>
      <c r="K19">
        <f t="shared" si="2"/>
        <v>21</v>
      </c>
      <c r="L19">
        <f t="shared" si="3"/>
        <v>14</v>
      </c>
      <c r="M19">
        <f t="shared" si="4"/>
        <v>17</v>
      </c>
      <c r="N19">
        <f t="shared" si="5"/>
        <v>15</v>
      </c>
      <c r="O19">
        <f t="shared" si="6"/>
        <v>9</v>
      </c>
      <c r="Q19">
        <f t="shared" si="7"/>
        <v>169</v>
      </c>
      <c r="R19">
        <f t="shared" si="8"/>
        <v>36</v>
      </c>
      <c r="S19">
        <f t="shared" si="9"/>
        <v>81</v>
      </c>
      <c r="T19">
        <f t="shared" si="10"/>
        <v>49</v>
      </c>
      <c r="U19">
        <f t="shared" si="11"/>
        <v>1</v>
      </c>
      <c r="V19">
        <f t="shared" si="12"/>
        <v>49</v>
      </c>
      <c r="W19">
        <f t="shared" si="13"/>
        <v>16</v>
      </c>
      <c r="X19">
        <f t="shared" si="14"/>
        <v>36</v>
      </c>
      <c r="Y19">
        <f t="shared" si="15"/>
        <v>144</v>
      </c>
      <c r="Z19">
        <f t="shared" si="16"/>
        <v>9</v>
      </c>
      <c r="AA19">
        <f t="shared" si="17"/>
        <v>1</v>
      </c>
      <c r="AB19">
        <f t="shared" si="18"/>
        <v>25</v>
      </c>
      <c r="AC19">
        <f t="shared" si="19"/>
        <v>4</v>
      </c>
      <c r="AD19">
        <f t="shared" si="20"/>
        <v>64</v>
      </c>
      <c r="AE19">
        <f t="shared" si="21"/>
        <v>36</v>
      </c>
    </row>
    <row r="20" spans="1:31" x14ac:dyDescent="0.25">
      <c r="A20" s="14" t="s">
        <v>469</v>
      </c>
      <c r="B20" s="14">
        <v>0</v>
      </c>
      <c r="C20" s="14">
        <v>1</v>
      </c>
      <c r="D20" s="14">
        <v>0</v>
      </c>
      <c r="E20" s="14">
        <v>2</v>
      </c>
      <c r="F20" s="14">
        <v>0</v>
      </c>
      <c r="G20" s="14">
        <v>0</v>
      </c>
      <c r="H20" s="15">
        <f t="shared" si="0"/>
        <v>1</v>
      </c>
      <c r="I20" s="43">
        <v>19</v>
      </c>
      <c r="J20">
        <f t="shared" si="1"/>
        <v>16</v>
      </c>
      <c r="K20">
        <f t="shared" si="2"/>
        <v>11</v>
      </c>
      <c r="L20">
        <f t="shared" si="3"/>
        <v>14</v>
      </c>
      <c r="M20">
        <f t="shared" si="4"/>
        <v>9</v>
      </c>
      <c r="N20">
        <f t="shared" si="5"/>
        <v>19</v>
      </c>
      <c r="O20">
        <f t="shared" si="6"/>
        <v>14</v>
      </c>
      <c r="Q20">
        <f t="shared" si="7"/>
        <v>25</v>
      </c>
      <c r="R20">
        <f t="shared" si="8"/>
        <v>4</v>
      </c>
      <c r="S20">
        <f t="shared" si="9"/>
        <v>49</v>
      </c>
      <c r="T20">
        <f t="shared" si="10"/>
        <v>9</v>
      </c>
      <c r="U20">
        <f t="shared" si="11"/>
        <v>4</v>
      </c>
      <c r="V20">
        <f t="shared" si="12"/>
        <v>9</v>
      </c>
      <c r="W20">
        <f t="shared" si="13"/>
        <v>4</v>
      </c>
      <c r="X20">
        <f t="shared" si="14"/>
        <v>64</v>
      </c>
      <c r="Y20">
        <f t="shared" si="15"/>
        <v>9</v>
      </c>
      <c r="Z20">
        <f t="shared" si="16"/>
        <v>25</v>
      </c>
      <c r="AA20">
        <f t="shared" si="17"/>
        <v>25</v>
      </c>
      <c r="AB20">
        <f t="shared" si="18"/>
        <v>0</v>
      </c>
      <c r="AC20">
        <f t="shared" si="19"/>
        <v>100</v>
      </c>
      <c r="AD20">
        <f t="shared" si="20"/>
        <v>25</v>
      </c>
      <c r="AE20">
        <f t="shared" si="21"/>
        <v>25</v>
      </c>
    </row>
    <row r="21" spans="1:31" x14ac:dyDescent="0.25">
      <c r="A21" s="14" t="s">
        <v>473</v>
      </c>
      <c r="B21" s="14">
        <v>0</v>
      </c>
      <c r="C21" s="14">
        <v>1</v>
      </c>
      <c r="D21" s="14">
        <v>0</v>
      </c>
      <c r="E21" s="14">
        <v>0</v>
      </c>
      <c r="F21" s="14">
        <v>2</v>
      </c>
      <c r="G21" s="14">
        <v>0</v>
      </c>
      <c r="H21" s="15">
        <f t="shared" si="0"/>
        <v>1</v>
      </c>
      <c r="I21" s="43">
        <v>20</v>
      </c>
      <c r="J21">
        <f t="shared" si="1"/>
        <v>16</v>
      </c>
      <c r="K21">
        <f t="shared" si="2"/>
        <v>11</v>
      </c>
      <c r="L21">
        <f t="shared" si="3"/>
        <v>14</v>
      </c>
      <c r="M21">
        <f t="shared" si="4"/>
        <v>17</v>
      </c>
      <c r="N21">
        <f t="shared" si="5"/>
        <v>12</v>
      </c>
      <c r="O21">
        <f t="shared" si="6"/>
        <v>14</v>
      </c>
      <c r="Q21">
        <f t="shared" si="7"/>
        <v>25</v>
      </c>
      <c r="R21">
        <f t="shared" si="8"/>
        <v>4</v>
      </c>
      <c r="S21">
        <f t="shared" si="9"/>
        <v>1</v>
      </c>
      <c r="T21">
        <f t="shared" si="10"/>
        <v>16</v>
      </c>
      <c r="U21">
        <f t="shared" si="11"/>
        <v>4</v>
      </c>
      <c r="V21">
        <f t="shared" si="12"/>
        <v>9</v>
      </c>
      <c r="W21">
        <f t="shared" si="13"/>
        <v>36</v>
      </c>
      <c r="X21">
        <f t="shared" si="14"/>
        <v>1</v>
      </c>
      <c r="Y21">
        <f t="shared" si="15"/>
        <v>9</v>
      </c>
      <c r="Z21">
        <f t="shared" si="16"/>
        <v>9</v>
      </c>
      <c r="AA21">
        <f t="shared" si="17"/>
        <v>4</v>
      </c>
      <c r="AB21">
        <f t="shared" si="18"/>
        <v>0</v>
      </c>
      <c r="AC21">
        <f t="shared" si="19"/>
        <v>25</v>
      </c>
      <c r="AD21">
        <f t="shared" si="20"/>
        <v>9</v>
      </c>
      <c r="AE21">
        <f t="shared" si="21"/>
        <v>4</v>
      </c>
    </row>
    <row r="22" spans="1:31" x14ac:dyDescent="0.25">
      <c r="A22" s="14" t="s">
        <v>478</v>
      </c>
      <c r="B22" s="14">
        <v>1</v>
      </c>
      <c r="C22" s="14">
        <v>0</v>
      </c>
      <c r="D22" s="14">
        <v>0</v>
      </c>
      <c r="E22" s="14">
        <v>0</v>
      </c>
      <c r="F22" s="14">
        <v>1</v>
      </c>
      <c r="G22" s="14">
        <v>1</v>
      </c>
      <c r="H22" s="15">
        <f t="shared" si="0"/>
        <v>1</v>
      </c>
      <c r="I22" s="43">
        <v>21</v>
      </c>
      <c r="J22">
        <f t="shared" si="1"/>
        <v>8</v>
      </c>
      <c r="K22">
        <f t="shared" si="2"/>
        <v>21</v>
      </c>
      <c r="L22">
        <f t="shared" si="3"/>
        <v>14</v>
      </c>
      <c r="M22">
        <f t="shared" si="4"/>
        <v>17</v>
      </c>
      <c r="N22">
        <f t="shared" si="5"/>
        <v>15</v>
      </c>
      <c r="O22">
        <f t="shared" si="6"/>
        <v>9</v>
      </c>
      <c r="Q22">
        <f t="shared" si="7"/>
        <v>169</v>
      </c>
      <c r="R22">
        <f t="shared" si="8"/>
        <v>36</v>
      </c>
      <c r="S22">
        <f t="shared" si="9"/>
        <v>81</v>
      </c>
      <c r="T22">
        <f t="shared" si="10"/>
        <v>49</v>
      </c>
      <c r="U22">
        <f t="shared" si="11"/>
        <v>1</v>
      </c>
      <c r="V22">
        <f t="shared" si="12"/>
        <v>49</v>
      </c>
      <c r="W22">
        <f t="shared" si="13"/>
        <v>16</v>
      </c>
      <c r="X22">
        <f t="shared" si="14"/>
        <v>36</v>
      </c>
      <c r="Y22">
        <f t="shared" si="15"/>
        <v>144</v>
      </c>
      <c r="Z22">
        <f t="shared" si="16"/>
        <v>9</v>
      </c>
      <c r="AA22">
        <f t="shared" si="17"/>
        <v>1</v>
      </c>
      <c r="AB22">
        <f t="shared" si="18"/>
        <v>25</v>
      </c>
      <c r="AC22">
        <f t="shared" si="19"/>
        <v>4</v>
      </c>
      <c r="AD22">
        <f t="shared" si="20"/>
        <v>64</v>
      </c>
      <c r="AE22">
        <f t="shared" si="21"/>
        <v>36</v>
      </c>
    </row>
    <row r="23" spans="1:31" x14ac:dyDescent="0.25">
      <c r="A23" s="14" t="s">
        <v>487</v>
      </c>
      <c r="B23" s="14">
        <v>0</v>
      </c>
      <c r="C23" s="14">
        <v>0</v>
      </c>
      <c r="D23" s="14">
        <v>0</v>
      </c>
      <c r="E23" s="14">
        <v>0</v>
      </c>
      <c r="F23" s="14">
        <v>3</v>
      </c>
      <c r="G23" s="14">
        <v>0</v>
      </c>
      <c r="H23" s="15">
        <f t="shared" si="0"/>
        <v>1</v>
      </c>
      <c r="I23" s="43">
        <v>22</v>
      </c>
      <c r="J23">
        <f t="shared" si="1"/>
        <v>16</v>
      </c>
      <c r="K23">
        <f t="shared" si="2"/>
        <v>21</v>
      </c>
      <c r="L23">
        <f t="shared" si="3"/>
        <v>14</v>
      </c>
      <c r="M23">
        <f t="shared" si="4"/>
        <v>17</v>
      </c>
      <c r="N23">
        <f t="shared" si="5"/>
        <v>8</v>
      </c>
      <c r="O23">
        <f t="shared" si="6"/>
        <v>14</v>
      </c>
      <c r="Q23">
        <f t="shared" si="7"/>
        <v>25</v>
      </c>
      <c r="R23">
        <f t="shared" si="8"/>
        <v>4</v>
      </c>
      <c r="S23">
        <f t="shared" si="9"/>
        <v>1</v>
      </c>
      <c r="T23">
        <f t="shared" si="10"/>
        <v>64</v>
      </c>
      <c r="U23">
        <f t="shared" si="11"/>
        <v>4</v>
      </c>
      <c r="V23">
        <f t="shared" si="12"/>
        <v>49</v>
      </c>
      <c r="W23">
        <f t="shared" si="13"/>
        <v>16</v>
      </c>
      <c r="X23">
        <f t="shared" si="14"/>
        <v>169</v>
      </c>
      <c r="Y23">
        <f t="shared" si="15"/>
        <v>49</v>
      </c>
      <c r="Z23">
        <f t="shared" si="16"/>
        <v>9</v>
      </c>
      <c r="AA23">
        <f t="shared" si="17"/>
        <v>36</v>
      </c>
      <c r="AB23">
        <f t="shared" si="18"/>
        <v>0</v>
      </c>
      <c r="AC23">
        <f t="shared" si="19"/>
        <v>81</v>
      </c>
      <c r="AD23">
        <f t="shared" si="20"/>
        <v>9</v>
      </c>
      <c r="AE23">
        <f t="shared" si="21"/>
        <v>36</v>
      </c>
    </row>
    <row r="24" spans="1:31" x14ac:dyDescent="0.25">
      <c r="A24" s="14" t="s">
        <v>447</v>
      </c>
      <c r="B24" s="14">
        <v>1</v>
      </c>
      <c r="C24" s="14">
        <v>0</v>
      </c>
      <c r="D24" s="14">
        <v>0</v>
      </c>
      <c r="E24" s="14">
        <v>0</v>
      </c>
      <c r="F24" s="14">
        <v>0</v>
      </c>
      <c r="G24" s="14">
        <v>1</v>
      </c>
      <c r="H24" s="15">
        <f t="shared" si="0"/>
        <v>0.66666666666666674</v>
      </c>
      <c r="I24" s="43">
        <v>23</v>
      </c>
      <c r="J24">
        <f t="shared" si="1"/>
        <v>8</v>
      </c>
      <c r="K24">
        <f t="shared" si="2"/>
        <v>21</v>
      </c>
      <c r="L24">
        <f t="shared" si="3"/>
        <v>14</v>
      </c>
      <c r="M24">
        <f t="shared" si="4"/>
        <v>17</v>
      </c>
      <c r="N24">
        <f t="shared" si="5"/>
        <v>19</v>
      </c>
      <c r="O24">
        <f t="shared" si="6"/>
        <v>9</v>
      </c>
      <c r="Q24">
        <f t="shared" si="7"/>
        <v>169</v>
      </c>
      <c r="R24">
        <f t="shared" si="8"/>
        <v>36</v>
      </c>
      <c r="S24">
        <f t="shared" si="9"/>
        <v>81</v>
      </c>
      <c r="T24">
        <f t="shared" si="10"/>
        <v>121</v>
      </c>
      <c r="U24">
        <f t="shared" si="11"/>
        <v>1</v>
      </c>
      <c r="V24">
        <f t="shared" si="12"/>
        <v>49</v>
      </c>
      <c r="W24">
        <f t="shared" si="13"/>
        <v>16</v>
      </c>
      <c r="X24">
        <f t="shared" si="14"/>
        <v>4</v>
      </c>
      <c r="Y24">
        <f t="shared" si="15"/>
        <v>144</v>
      </c>
      <c r="Z24">
        <f t="shared" si="16"/>
        <v>9</v>
      </c>
      <c r="AA24">
        <f t="shared" si="17"/>
        <v>25</v>
      </c>
      <c r="AB24">
        <f t="shared" si="18"/>
        <v>25</v>
      </c>
      <c r="AC24">
        <f t="shared" si="19"/>
        <v>4</v>
      </c>
      <c r="AD24">
        <f t="shared" si="20"/>
        <v>64</v>
      </c>
      <c r="AE24">
        <f t="shared" si="21"/>
        <v>100</v>
      </c>
    </row>
    <row r="25" spans="1:31" x14ac:dyDescent="0.25">
      <c r="A25" s="14" t="s">
        <v>470</v>
      </c>
      <c r="B25" s="14">
        <v>0</v>
      </c>
      <c r="C25" s="14">
        <v>2</v>
      </c>
      <c r="D25" s="14">
        <v>0</v>
      </c>
      <c r="E25" s="14">
        <v>0</v>
      </c>
      <c r="F25" s="14">
        <v>0</v>
      </c>
      <c r="G25" s="14">
        <v>0</v>
      </c>
      <c r="H25" s="15">
        <f t="shared" si="0"/>
        <v>0.66666666666666674</v>
      </c>
      <c r="I25" s="43">
        <v>24</v>
      </c>
      <c r="J25">
        <f t="shared" si="1"/>
        <v>16</v>
      </c>
      <c r="K25">
        <f t="shared" si="2"/>
        <v>8</v>
      </c>
      <c r="L25">
        <f t="shared" si="3"/>
        <v>14</v>
      </c>
      <c r="M25">
        <f t="shared" si="4"/>
        <v>17</v>
      </c>
      <c r="N25">
        <f t="shared" si="5"/>
        <v>19</v>
      </c>
      <c r="O25">
        <f t="shared" si="6"/>
        <v>14</v>
      </c>
      <c r="Q25">
        <f t="shared" si="7"/>
        <v>64</v>
      </c>
      <c r="R25">
        <f t="shared" si="8"/>
        <v>4</v>
      </c>
      <c r="S25">
        <f t="shared" si="9"/>
        <v>1</v>
      </c>
      <c r="T25">
        <f t="shared" si="10"/>
        <v>9</v>
      </c>
      <c r="U25">
        <f t="shared" si="11"/>
        <v>4</v>
      </c>
      <c r="V25">
        <f t="shared" si="12"/>
        <v>36</v>
      </c>
      <c r="W25">
        <f t="shared" si="13"/>
        <v>81</v>
      </c>
      <c r="X25">
        <f t="shared" si="14"/>
        <v>121</v>
      </c>
      <c r="Y25">
        <f t="shared" si="15"/>
        <v>36</v>
      </c>
      <c r="Z25">
        <f t="shared" si="16"/>
        <v>9</v>
      </c>
      <c r="AA25">
        <f t="shared" si="17"/>
        <v>25</v>
      </c>
      <c r="AB25">
        <f t="shared" si="18"/>
        <v>0</v>
      </c>
      <c r="AC25">
        <f t="shared" si="19"/>
        <v>4</v>
      </c>
      <c r="AD25">
        <f t="shared" si="20"/>
        <v>9</v>
      </c>
      <c r="AE25">
        <f t="shared" si="21"/>
        <v>25</v>
      </c>
    </row>
    <row r="26" spans="1:31" x14ac:dyDescent="0.25">
      <c r="A26" s="14" t="s">
        <v>472</v>
      </c>
      <c r="B26" s="14">
        <v>0</v>
      </c>
      <c r="C26" s="14">
        <v>1</v>
      </c>
      <c r="D26" s="14">
        <v>0</v>
      </c>
      <c r="E26" s="14">
        <v>0</v>
      </c>
      <c r="F26" s="14">
        <v>0</v>
      </c>
      <c r="G26" s="14">
        <v>1</v>
      </c>
      <c r="H26" s="15">
        <f t="shared" si="0"/>
        <v>0.66666666666666674</v>
      </c>
      <c r="I26" s="43">
        <v>25</v>
      </c>
      <c r="J26">
        <f t="shared" si="1"/>
        <v>16</v>
      </c>
      <c r="K26">
        <f t="shared" si="2"/>
        <v>11</v>
      </c>
      <c r="L26">
        <f t="shared" si="3"/>
        <v>14</v>
      </c>
      <c r="M26">
        <f t="shared" si="4"/>
        <v>17</v>
      </c>
      <c r="N26">
        <f t="shared" si="5"/>
        <v>19</v>
      </c>
      <c r="O26">
        <f t="shared" si="6"/>
        <v>9</v>
      </c>
      <c r="Q26">
        <f t="shared" si="7"/>
        <v>25</v>
      </c>
      <c r="R26">
        <f t="shared" si="8"/>
        <v>4</v>
      </c>
      <c r="S26">
        <f t="shared" si="9"/>
        <v>1</v>
      </c>
      <c r="T26">
        <f t="shared" si="10"/>
        <v>9</v>
      </c>
      <c r="U26">
        <f t="shared" si="11"/>
        <v>49</v>
      </c>
      <c r="V26">
        <f t="shared" si="12"/>
        <v>9</v>
      </c>
      <c r="W26">
        <f t="shared" si="13"/>
        <v>36</v>
      </c>
      <c r="X26">
        <f t="shared" si="14"/>
        <v>64</v>
      </c>
      <c r="Y26">
        <f t="shared" si="15"/>
        <v>4</v>
      </c>
      <c r="Z26">
        <f t="shared" si="16"/>
        <v>9</v>
      </c>
      <c r="AA26">
        <f t="shared" si="17"/>
        <v>25</v>
      </c>
      <c r="AB26">
        <f t="shared" si="18"/>
        <v>25</v>
      </c>
      <c r="AC26">
        <f t="shared" si="19"/>
        <v>4</v>
      </c>
      <c r="AD26">
        <f t="shared" si="20"/>
        <v>64</v>
      </c>
      <c r="AE26">
        <f t="shared" si="21"/>
        <v>100</v>
      </c>
    </row>
    <row r="27" spans="1:31" x14ac:dyDescent="0.25">
      <c r="A27" s="14" t="s">
        <v>477</v>
      </c>
      <c r="B27" s="14">
        <v>0</v>
      </c>
      <c r="C27" s="14">
        <v>1</v>
      </c>
      <c r="D27" s="14">
        <v>0</v>
      </c>
      <c r="E27" s="14">
        <v>1</v>
      </c>
      <c r="F27" s="14">
        <v>0</v>
      </c>
      <c r="G27" s="14">
        <v>0</v>
      </c>
      <c r="H27" s="15">
        <f t="shared" si="0"/>
        <v>0.66666666666666674</v>
      </c>
      <c r="I27" s="43">
        <v>26</v>
      </c>
      <c r="J27">
        <f t="shared" si="1"/>
        <v>16</v>
      </c>
      <c r="K27">
        <f t="shared" si="2"/>
        <v>11</v>
      </c>
      <c r="L27">
        <f t="shared" si="3"/>
        <v>14</v>
      </c>
      <c r="M27">
        <f t="shared" si="4"/>
        <v>13</v>
      </c>
      <c r="N27">
        <f t="shared" si="5"/>
        <v>19</v>
      </c>
      <c r="O27">
        <f t="shared" si="6"/>
        <v>14</v>
      </c>
      <c r="Q27">
        <f t="shared" si="7"/>
        <v>25</v>
      </c>
      <c r="R27">
        <f t="shared" si="8"/>
        <v>4</v>
      </c>
      <c r="S27">
        <f t="shared" si="9"/>
        <v>9</v>
      </c>
      <c r="T27">
        <f t="shared" si="10"/>
        <v>9</v>
      </c>
      <c r="U27">
        <f t="shared" si="11"/>
        <v>4</v>
      </c>
      <c r="V27">
        <f t="shared" si="12"/>
        <v>9</v>
      </c>
      <c r="W27">
        <f t="shared" si="13"/>
        <v>4</v>
      </c>
      <c r="X27">
        <f t="shared" si="14"/>
        <v>64</v>
      </c>
      <c r="Y27">
        <f t="shared" si="15"/>
        <v>9</v>
      </c>
      <c r="Z27">
        <f t="shared" si="16"/>
        <v>1</v>
      </c>
      <c r="AA27">
        <f t="shared" si="17"/>
        <v>25</v>
      </c>
      <c r="AB27">
        <f t="shared" si="18"/>
        <v>0</v>
      </c>
      <c r="AC27">
        <f t="shared" si="19"/>
        <v>36</v>
      </c>
      <c r="AD27">
        <f t="shared" si="20"/>
        <v>1</v>
      </c>
      <c r="AE27">
        <f t="shared" si="21"/>
        <v>25</v>
      </c>
    </row>
    <row r="28" spans="1:31" x14ac:dyDescent="0.25">
      <c r="A28" s="14" t="s">
        <v>486</v>
      </c>
      <c r="B28" s="14">
        <v>0</v>
      </c>
      <c r="C28" s="14">
        <v>1</v>
      </c>
      <c r="D28" s="14">
        <v>0</v>
      </c>
      <c r="E28" s="14">
        <v>0</v>
      </c>
      <c r="F28" s="14">
        <v>1</v>
      </c>
      <c r="G28" s="14">
        <v>0</v>
      </c>
      <c r="H28" s="15">
        <f t="shared" si="0"/>
        <v>0.66666666666666674</v>
      </c>
      <c r="I28" s="43">
        <v>27</v>
      </c>
      <c r="J28">
        <f t="shared" si="1"/>
        <v>16</v>
      </c>
      <c r="K28">
        <f t="shared" si="2"/>
        <v>11</v>
      </c>
      <c r="L28">
        <f t="shared" si="3"/>
        <v>14</v>
      </c>
      <c r="M28">
        <f t="shared" si="4"/>
        <v>17</v>
      </c>
      <c r="N28">
        <f t="shared" si="5"/>
        <v>15</v>
      </c>
      <c r="O28">
        <f t="shared" si="6"/>
        <v>14</v>
      </c>
      <c r="Q28">
        <f t="shared" si="7"/>
        <v>25</v>
      </c>
      <c r="R28">
        <f t="shared" si="8"/>
        <v>4</v>
      </c>
      <c r="S28">
        <f t="shared" si="9"/>
        <v>1</v>
      </c>
      <c r="T28">
        <f t="shared" si="10"/>
        <v>1</v>
      </c>
      <c r="U28">
        <f t="shared" si="11"/>
        <v>4</v>
      </c>
      <c r="V28">
        <f t="shared" si="12"/>
        <v>9</v>
      </c>
      <c r="W28">
        <f t="shared" si="13"/>
        <v>36</v>
      </c>
      <c r="X28">
        <f t="shared" si="14"/>
        <v>16</v>
      </c>
      <c r="Y28">
        <f t="shared" si="15"/>
        <v>9</v>
      </c>
      <c r="Z28">
        <f t="shared" si="16"/>
        <v>9</v>
      </c>
      <c r="AA28">
        <f t="shared" si="17"/>
        <v>1</v>
      </c>
      <c r="AB28">
        <f t="shared" si="18"/>
        <v>0</v>
      </c>
      <c r="AC28">
        <f t="shared" si="19"/>
        <v>4</v>
      </c>
      <c r="AD28">
        <f t="shared" si="20"/>
        <v>9</v>
      </c>
      <c r="AE28">
        <f t="shared" si="21"/>
        <v>1</v>
      </c>
    </row>
    <row r="29" spans="1:31" x14ac:dyDescent="0.25">
      <c r="A29" s="41"/>
      <c r="B29" s="41"/>
      <c r="C29" s="41"/>
      <c r="D29" s="41"/>
      <c r="E29" s="41"/>
      <c r="F29" s="41"/>
      <c r="G29" s="41"/>
      <c r="H29" s="42"/>
    </row>
    <row r="30" spans="1:31" ht="14.4" x14ac:dyDescent="0.3">
      <c r="A30" s="14" t="s">
        <v>446</v>
      </c>
      <c r="B30" s="14">
        <v>1</v>
      </c>
      <c r="C30" s="14">
        <v>0</v>
      </c>
      <c r="D30" s="14">
        <v>0</v>
      </c>
      <c r="E30" s="14">
        <v>0</v>
      </c>
      <c r="F30" s="14"/>
      <c r="G30" s="14"/>
      <c r="H30" s="15">
        <f t="shared" ref="H30:H45" si="22">SUM(B30:G30)/300</f>
        <v>3.3333333333333335E-3</v>
      </c>
      <c r="P30" t="s">
        <v>582</v>
      </c>
      <c r="Q30">
        <f>6*SUM(Q2:Q28)</f>
        <v>7098</v>
      </c>
      <c r="R30">
        <f t="shared" ref="R30:AE30" si="23">6*SUM(R2:R28)</f>
        <v>3252</v>
      </c>
      <c r="S30">
        <f t="shared" si="23"/>
        <v>3150</v>
      </c>
      <c r="T30">
        <f t="shared" si="23"/>
        <v>5142</v>
      </c>
      <c r="U30">
        <f t="shared" si="23"/>
        <v>2700</v>
      </c>
      <c r="V30">
        <f t="shared" si="23"/>
        <v>3366</v>
      </c>
      <c r="W30">
        <f t="shared" si="23"/>
        <v>3900</v>
      </c>
      <c r="X30">
        <f t="shared" si="23"/>
        <v>9780</v>
      </c>
      <c r="Y30">
        <f t="shared" si="23"/>
        <v>7482</v>
      </c>
      <c r="Z30">
        <f t="shared" si="23"/>
        <v>2070</v>
      </c>
      <c r="AA30">
        <f t="shared" si="23"/>
        <v>6234</v>
      </c>
      <c r="AB30">
        <f t="shared" si="23"/>
        <v>2916</v>
      </c>
      <c r="AC30">
        <f t="shared" si="23"/>
        <v>6420</v>
      </c>
      <c r="AD30">
        <f t="shared" si="23"/>
        <v>4146</v>
      </c>
      <c r="AE30">
        <f t="shared" si="23"/>
        <v>5430</v>
      </c>
    </row>
    <row r="31" spans="1:31" x14ac:dyDescent="0.25">
      <c r="A31" s="14" t="s">
        <v>456</v>
      </c>
      <c r="B31" s="14">
        <v>1</v>
      </c>
      <c r="C31" s="14">
        <v>0</v>
      </c>
      <c r="D31" s="14">
        <v>0</v>
      </c>
      <c r="E31" s="14">
        <v>0</v>
      </c>
      <c r="F31" s="14"/>
      <c r="G31" s="14"/>
      <c r="H31" s="15">
        <f t="shared" si="22"/>
        <v>3.3333333333333335E-3</v>
      </c>
      <c r="P31" t="s">
        <v>559</v>
      </c>
      <c r="Q31">
        <f>27*((27^2) - 1)</f>
        <v>19656</v>
      </c>
      <c r="R31">
        <f t="shared" ref="R31:AE31" si="24">27*((27^2) - 1)</f>
        <v>19656</v>
      </c>
      <c r="S31">
        <f t="shared" si="24"/>
        <v>19656</v>
      </c>
      <c r="T31">
        <f t="shared" si="24"/>
        <v>19656</v>
      </c>
      <c r="U31">
        <f t="shared" si="24"/>
        <v>19656</v>
      </c>
      <c r="V31">
        <f t="shared" si="24"/>
        <v>19656</v>
      </c>
      <c r="W31">
        <f t="shared" si="24"/>
        <v>19656</v>
      </c>
      <c r="X31">
        <f t="shared" si="24"/>
        <v>19656</v>
      </c>
      <c r="Y31">
        <f t="shared" si="24"/>
        <v>19656</v>
      </c>
      <c r="Z31">
        <f t="shared" si="24"/>
        <v>19656</v>
      </c>
      <c r="AA31">
        <f t="shared" si="24"/>
        <v>19656</v>
      </c>
      <c r="AB31">
        <f t="shared" si="24"/>
        <v>19656</v>
      </c>
      <c r="AC31">
        <f t="shared" si="24"/>
        <v>19656</v>
      </c>
      <c r="AD31">
        <f t="shared" si="24"/>
        <v>19656</v>
      </c>
      <c r="AE31">
        <f t="shared" si="24"/>
        <v>19656</v>
      </c>
    </row>
    <row r="32" spans="1:31" x14ac:dyDescent="0.25">
      <c r="A32" s="14" t="s">
        <v>457</v>
      </c>
      <c r="B32" s="14">
        <v>1</v>
      </c>
      <c r="C32" s="14"/>
      <c r="D32" s="14">
        <v>0</v>
      </c>
      <c r="E32" s="14">
        <v>0</v>
      </c>
      <c r="F32" s="14"/>
      <c r="G32" s="14"/>
      <c r="H32" s="15">
        <f t="shared" si="22"/>
        <v>3.3333333333333335E-3</v>
      </c>
      <c r="P32" t="s">
        <v>558</v>
      </c>
      <c r="Q32" s="17">
        <f t="shared" ref="Q32:AE32" si="25">(1-(Q30/Q31))</f>
        <v>0.63888888888888884</v>
      </c>
      <c r="R32" s="17">
        <f t="shared" si="25"/>
        <v>0.83455433455433459</v>
      </c>
      <c r="S32" s="17">
        <f t="shared" si="25"/>
        <v>0.83974358974358976</v>
      </c>
      <c r="T32" s="17">
        <f t="shared" si="25"/>
        <v>0.73840048840048844</v>
      </c>
      <c r="U32" s="17">
        <f t="shared" si="25"/>
        <v>0.86263736263736268</v>
      </c>
      <c r="V32" s="17">
        <f t="shared" si="25"/>
        <v>0.8287545787545787</v>
      </c>
      <c r="W32" s="17">
        <f t="shared" si="25"/>
        <v>0.80158730158730163</v>
      </c>
      <c r="X32" s="17">
        <f t="shared" si="25"/>
        <v>0.50244200244200243</v>
      </c>
      <c r="Y32" s="17">
        <f t="shared" si="25"/>
        <v>0.61935286935286937</v>
      </c>
      <c r="Z32" s="17">
        <f t="shared" si="25"/>
        <v>0.89468864468864473</v>
      </c>
      <c r="AA32" s="17">
        <f t="shared" si="25"/>
        <v>0.68284493284493286</v>
      </c>
      <c r="AB32" s="17">
        <f t="shared" si="25"/>
        <v>0.85164835164835162</v>
      </c>
      <c r="AC32" s="17">
        <f t="shared" si="25"/>
        <v>0.67338217338217343</v>
      </c>
      <c r="AD32" s="17">
        <f t="shared" si="25"/>
        <v>0.78907203907203904</v>
      </c>
      <c r="AE32" s="17">
        <f t="shared" si="25"/>
        <v>0.72374847374847373</v>
      </c>
    </row>
    <row r="33" spans="1:8" x14ac:dyDescent="0.25">
      <c r="A33" s="14" t="s">
        <v>462</v>
      </c>
      <c r="B33" s="14">
        <v>0</v>
      </c>
      <c r="C33" s="14">
        <v>1</v>
      </c>
      <c r="D33" s="14">
        <v>0</v>
      </c>
      <c r="E33" s="14">
        <v>0</v>
      </c>
      <c r="F33" s="14"/>
      <c r="G33" s="14"/>
      <c r="H33" s="15">
        <f t="shared" si="22"/>
        <v>3.3333333333333335E-3</v>
      </c>
    </row>
    <row r="34" spans="1:8" x14ac:dyDescent="0.25">
      <c r="A34" s="14" t="s">
        <v>463</v>
      </c>
      <c r="B34" s="14">
        <v>0</v>
      </c>
      <c r="C34" s="14">
        <v>1</v>
      </c>
      <c r="D34" s="14">
        <v>0</v>
      </c>
      <c r="E34" s="14">
        <v>0</v>
      </c>
      <c r="F34" s="14"/>
      <c r="G34" s="14"/>
      <c r="H34" s="15">
        <f t="shared" si="22"/>
        <v>3.3333333333333335E-3</v>
      </c>
    </row>
    <row r="35" spans="1:8" x14ac:dyDescent="0.25">
      <c r="A35" s="14" t="s">
        <v>466</v>
      </c>
      <c r="B35" s="14">
        <v>0</v>
      </c>
      <c r="C35" s="14">
        <v>1</v>
      </c>
      <c r="D35" s="14">
        <v>0</v>
      </c>
      <c r="E35" s="14">
        <v>0</v>
      </c>
      <c r="F35" s="14"/>
      <c r="G35" s="14"/>
      <c r="H35" s="15">
        <f t="shared" si="22"/>
        <v>3.3333333333333335E-3</v>
      </c>
    </row>
    <row r="36" spans="1:8" x14ac:dyDescent="0.25">
      <c r="A36" s="14" t="s">
        <v>468</v>
      </c>
      <c r="B36" s="14">
        <v>0</v>
      </c>
      <c r="C36" s="14">
        <v>1</v>
      </c>
      <c r="D36" s="14">
        <v>0</v>
      </c>
      <c r="E36" s="14">
        <v>0</v>
      </c>
      <c r="F36" s="14"/>
      <c r="G36" s="14"/>
      <c r="H36" s="15">
        <f t="shared" si="22"/>
        <v>3.3333333333333335E-3</v>
      </c>
    </row>
    <row r="37" spans="1:8" x14ac:dyDescent="0.25">
      <c r="A37" s="14" t="s">
        <v>474</v>
      </c>
      <c r="B37" s="14">
        <v>0</v>
      </c>
      <c r="C37" s="14">
        <v>1</v>
      </c>
      <c r="D37" s="14">
        <v>0</v>
      </c>
      <c r="E37" s="14">
        <v>0</v>
      </c>
      <c r="F37" s="14"/>
      <c r="G37" s="14"/>
      <c r="H37" s="15">
        <f t="shared" si="22"/>
        <v>3.3333333333333335E-3</v>
      </c>
    </row>
    <row r="38" spans="1:8" x14ac:dyDescent="0.25">
      <c r="A38" s="14" t="s">
        <v>475</v>
      </c>
      <c r="B38" s="14">
        <v>0</v>
      </c>
      <c r="C38" s="14">
        <v>1</v>
      </c>
      <c r="D38" s="14">
        <v>0</v>
      </c>
      <c r="E38" s="14">
        <v>0</v>
      </c>
      <c r="F38" s="14"/>
      <c r="G38" s="14"/>
      <c r="H38" s="15">
        <f t="shared" si="22"/>
        <v>3.3333333333333335E-3</v>
      </c>
    </row>
    <row r="39" spans="1:8" x14ac:dyDescent="0.25">
      <c r="A39" s="14" t="s">
        <v>476</v>
      </c>
      <c r="B39" s="14">
        <v>0</v>
      </c>
      <c r="C39" s="14">
        <v>1</v>
      </c>
      <c r="D39" s="14">
        <v>0</v>
      </c>
      <c r="E39" s="14">
        <v>0</v>
      </c>
      <c r="F39" s="14"/>
      <c r="G39" s="14"/>
      <c r="H39" s="15">
        <f t="shared" si="22"/>
        <v>3.3333333333333335E-3</v>
      </c>
    </row>
    <row r="40" spans="1:8" x14ac:dyDescent="0.25">
      <c r="A40" s="14" t="s">
        <v>479</v>
      </c>
      <c r="B40" s="14"/>
      <c r="C40" s="14"/>
      <c r="D40" s="14">
        <v>1</v>
      </c>
      <c r="E40" s="14"/>
      <c r="F40" s="14"/>
      <c r="G40" s="14"/>
      <c r="H40" s="15">
        <f t="shared" si="22"/>
        <v>3.3333333333333335E-3</v>
      </c>
    </row>
    <row r="41" spans="1:8" x14ac:dyDescent="0.25">
      <c r="A41" s="14" t="s">
        <v>480</v>
      </c>
      <c r="B41" s="14"/>
      <c r="C41" s="14"/>
      <c r="D41" s="14">
        <v>1</v>
      </c>
      <c r="E41" s="14"/>
      <c r="F41" s="14"/>
      <c r="G41" s="14"/>
      <c r="H41" s="15">
        <f t="shared" si="22"/>
        <v>3.3333333333333335E-3</v>
      </c>
    </row>
    <row r="42" spans="1:8" x14ac:dyDescent="0.25">
      <c r="A42" s="14" t="s">
        <v>481</v>
      </c>
      <c r="B42" s="14"/>
      <c r="C42" s="14"/>
      <c r="D42" s="14">
        <v>1</v>
      </c>
      <c r="E42" s="14"/>
      <c r="F42" s="14"/>
      <c r="G42" s="14"/>
      <c r="H42" s="15">
        <f t="shared" si="22"/>
        <v>3.3333333333333335E-3</v>
      </c>
    </row>
    <row r="43" spans="1:8" x14ac:dyDescent="0.25">
      <c r="A43" s="14" t="s">
        <v>482</v>
      </c>
      <c r="B43" s="14"/>
      <c r="C43" s="14"/>
      <c r="D43" s="14">
        <v>1</v>
      </c>
      <c r="E43" s="14"/>
      <c r="F43" s="14"/>
      <c r="G43" s="14"/>
      <c r="H43" s="15">
        <f t="shared" si="22"/>
        <v>3.3333333333333335E-3</v>
      </c>
    </row>
    <row r="44" spans="1:8" x14ac:dyDescent="0.25">
      <c r="A44" s="14" t="s">
        <v>483</v>
      </c>
      <c r="B44" s="14"/>
      <c r="C44" s="14"/>
      <c r="D44" s="14"/>
      <c r="E44" s="14"/>
      <c r="F44" s="14">
        <v>1</v>
      </c>
      <c r="G44" s="14"/>
      <c r="H44" s="15">
        <f t="shared" si="22"/>
        <v>3.3333333333333335E-3</v>
      </c>
    </row>
    <row r="45" spans="1:8" x14ac:dyDescent="0.25">
      <c r="A45" s="14" t="s">
        <v>484</v>
      </c>
      <c r="B45" s="14"/>
      <c r="C45" s="14"/>
      <c r="D45" s="14"/>
      <c r="E45" s="14"/>
      <c r="F45" s="14">
        <v>1</v>
      </c>
      <c r="G45" s="14"/>
      <c r="H45" s="15">
        <f t="shared" si="22"/>
        <v>3.3333333333333335E-3</v>
      </c>
    </row>
  </sheetData>
  <sortState xmlns:xlrd2="http://schemas.microsoft.com/office/spreadsheetml/2017/richdata2" ref="A2:H45">
    <sortCondition descending="1" ref="H2:H4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5954-7DC5-478E-A70C-D5CC1FAF58FC}">
  <dimension ref="A1:AE14"/>
  <sheetViews>
    <sheetView topLeftCell="K1" workbookViewId="0">
      <selection activeCell="H2" sqref="H2:H10"/>
    </sheetView>
  </sheetViews>
  <sheetFormatPr defaultRowHeight="13.8" x14ac:dyDescent="0.25"/>
  <cols>
    <col min="1" max="1" width="14.19921875" customWidth="1"/>
  </cols>
  <sheetData>
    <row r="1" spans="1:31" x14ac:dyDescent="0.25">
      <c r="A1" s="14" t="s">
        <v>489</v>
      </c>
      <c r="B1" s="14" t="s">
        <v>111</v>
      </c>
      <c r="C1" s="14" t="s">
        <v>112</v>
      </c>
      <c r="D1" s="14" t="s">
        <v>113</v>
      </c>
      <c r="E1" s="14" t="s">
        <v>4</v>
      </c>
      <c r="F1" s="14" t="s">
        <v>205</v>
      </c>
      <c r="G1" s="14" t="s">
        <v>6</v>
      </c>
      <c r="H1" s="14" t="s">
        <v>30</v>
      </c>
      <c r="I1" s="43" t="s">
        <v>626</v>
      </c>
      <c r="J1" s="14" t="s">
        <v>111</v>
      </c>
      <c r="K1" s="14" t="s">
        <v>112</v>
      </c>
      <c r="L1" s="14" t="s">
        <v>113</v>
      </c>
      <c r="M1" s="14" t="s">
        <v>194</v>
      </c>
      <c r="N1" s="14" t="s">
        <v>205</v>
      </c>
      <c r="O1" s="14" t="s">
        <v>6</v>
      </c>
      <c r="P1" s="43" t="s">
        <v>627</v>
      </c>
      <c r="Q1" t="s">
        <v>604</v>
      </c>
      <c r="R1" t="s">
        <v>605</v>
      </c>
      <c r="S1" t="s">
        <v>606</v>
      </c>
      <c r="T1" t="s">
        <v>612</v>
      </c>
      <c r="U1" t="s">
        <v>620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490</v>
      </c>
      <c r="B2" s="14">
        <v>3</v>
      </c>
      <c r="C2" s="14">
        <v>1</v>
      </c>
      <c r="D2" s="14">
        <v>0</v>
      </c>
      <c r="E2" s="14">
        <v>1</v>
      </c>
      <c r="F2" s="14">
        <v>1</v>
      </c>
      <c r="G2" s="14">
        <v>4</v>
      </c>
      <c r="H2" s="15">
        <f>(SUM(B2:G2)/300)*100</f>
        <v>3.3333333333333335</v>
      </c>
      <c r="I2" s="43">
        <v>1</v>
      </c>
      <c r="J2">
        <f>RANK(B2,$B$2:$B$10,0)</f>
        <v>5</v>
      </c>
      <c r="K2">
        <f>RANK(C2,$C$2:$C$10,0)</f>
        <v>7</v>
      </c>
      <c r="L2">
        <f>RANK(D2,$D$2:$D$10,0)</f>
        <v>6</v>
      </c>
      <c r="M2">
        <f>RANK(E2,$E$2:$E$10,0)</f>
        <v>6</v>
      </c>
      <c r="N2">
        <f>RANK(F2,$F$2:$F$10,0)</f>
        <v>7</v>
      </c>
      <c r="O2">
        <f>RANK(G2,$G$2:$G$10,0)</f>
        <v>3</v>
      </c>
      <c r="Q2">
        <f>(J2-K2)^2</f>
        <v>4</v>
      </c>
      <c r="R2">
        <f>(J2-L2)^2</f>
        <v>1</v>
      </c>
      <c r="S2">
        <f>(J2-M2)^2</f>
        <v>1</v>
      </c>
      <c r="T2">
        <f>(J2-N2)^2</f>
        <v>4</v>
      </c>
      <c r="U2">
        <f>(J2-O2)^2</f>
        <v>4</v>
      </c>
      <c r="V2">
        <f>(K2-L2)^2</f>
        <v>1</v>
      </c>
      <c r="W2">
        <f>(K2-M2)^2</f>
        <v>1</v>
      </c>
      <c r="X2">
        <f>(K2-N2)^2</f>
        <v>0</v>
      </c>
      <c r="Y2">
        <f>(K2-O2)^2</f>
        <v>16</v>
      </c>
      <c r="Z2">
        <f>(L2-M2)^2</f>
        <v>0</v>
      </c>
      <c r="AA2">
        <f>(L2-N2)^2</f>
        <v>1</v>
      </c>
      <c r="AB2">
        <f>(L2-O2)^2</f>
        <v>9</v>
      </c>
      <c r="AC2">
        <f>(M2-N2)^2</f>
        <v>1</v>
      </c>
      <c r="AD2">
        <f>(M2-O2)^2</f>
        <v>9</v>
      </c>
      <c r="AE2">
        <f>(N2-O2)^2</f>
        <v>16</v>
      </c>
    </row>
    <row r="3" spans="1:31" x14ac:dyDescent="0.25">
      <c r="A3" s="14" t="s">
        <v>491</v>
      </c>
      <c r="B3" s="14">
        <v>5</v>
      </c>
      <c r="C3" s="14">
        <v>3</v>
      </c>
      <c r="D3" s="14">
        <v>3</v>
      </c>
      <c r="E3" s="14">
        <v>3</v>
      </c>
      <c r="F3" s="14">
        <v>2</v>
      </c>
      <c r="G3" s="14">
        <v>4</v>
      </c>
      <c r="H3" s="15">
        <f t="shared" ref="H3:H10" si="0">(SUM(B3:G3)/300)*100</f>
        <v>6.666666666666667</v>
      </c>
      <c r="I3" s="43">
        <v>2</v>
      </c>
      <c r="J3">
        <f t="shared" ref="J3:J10" si="1">RANK(B3,$B$2:$B$10,0)</f>
        <v>3</v>
      </c>
      <c r="K3">
        <f t="shared" ref="K3:K10" si="2">RANK(C3,$C$2:$C$10,0)</f>
        <v>5</v>
      </c>
      <c r="L3">
        <f t="shared" ref="L3:L10" si="3">RANK(D3,$D$2:$D$10,0)</f>
        <v>2</v>
      </c>
      <c r="M3">
        <f t="shared" ref="M3:M10" si="4">RANK(E3,$E$2:$E$10,0)</f>
        <v>4</v>
      </c>
      <c r="N3">
        <f t="shared" ref="N3:N10" si="5">RANK(F3,$F$2:$F$10,0)</f>
        <v>4</v>
      </c>
      <c r="O3">
        <f t="shared" ref="O3:O10" si="6">RANK(G3,$G$2:$G$10,0)</f>
        <v>3</v>
      </c>
      <c r="Q3">
        <f t="shared" ref="Q3:Q10" si="7">(J3-K3)^2</f>
        <v>4</v>
      </c>
      <c r="R3">
        <f t="shared" ref="R3:R10" si="8">(J3-L3)^2</f>
        <v>1</v>
      </c>
      <c r="S3">
        <f t="shared" ref="S3:S10" si="9">(J3-M3)^2</f>
        <v>1</v>
      </c>
      <c r="T3">
        <f t="shared" ref="T3:T10" si="10">(J3-N3)^2</f>
        <v>1</v>
      </c>
      <c r="U3">
        <f t="shared" ref="U3:U10" si="11">(J3-O3)^2</f>
        <v>0</v>
      </c>
      <c r="V3">
        <f t="shared" ref="V3:V10" si="12">(K3-L3)^2</f>
        <v>9</v>
      </c>
      <c r="W3">
        <f t="shared" ref="W3:W10" si="13">(K3-M3)^2</f>
        <v>1</v>
      </c>
      <c r="X3">
        <f t="shared" ref="X3:X10" si="14">(K3-N3)^2</f>
        <v>1</v>
      </c>
      <c r="Y3">
        <f t="shared" ref="Y3:Y10" si="15">(K3-O3)^2</f>
        <v>4</v>
      </c>
      <c r="Z3">
        <f t="shared" ref="Z3:Z10" si="16">(L3-M3)^2</f>
        <v>4</v>
      </c>
      <c r="AA3">
        <f t="shared" ref="AA3:AA10" si="17">(L3-N3)^2</f>
        <v>4</v>
      </c>
      <c r="AB3">
        <f t="shared" ref="AB3:AB10" si="18">(L3-O3)^2</f>
        <v>1</v>
      </c>
      <c r="AC3">
        <f t="shared" ref="AC3:AC10" si="19">(M3-N3)^2</f>
        <v>0</v>
      </c>
      <c r="AD3">
        <f t="shared" ref="AD3:AD10" si="20">(M3-O3)^2</f>
        <v>1</v>
      </c>
      <c r="AE3">
        <f t="shared" ref="AE3:AE10" si="21">(N3-O3)^2</f>
        <v>1</v>
      </c>
    </row>
    <row r="4" spans="1:31" x14ac:dyDescent="0.25">
      <c r="A4" s="14" t="s">
        <v>492</v>
      </c>
      <c r="B4" s="14">
        <v>8</v>
      </c>
      <c r="C4" s="14">
        <v>13</v>
      </c>
      <c r="D4" s="14">
        <v>3</v>
      </c>
      <c r="E4" s="14">
        <v>9</v>
      </c>
      <c r="F4" s="14">
        <v>4</v>
      </c>
      <c r="G4" s="14">
        <v>6</v>
      </c>
      <c r="H4" s="15">
        <f t="shared" si="0"/>
        <v>14.333333333333334</v>
      </c>
      <c r="I4" s="43">
        <v>3</v>
      </c>
      <c r="J4">
        <f t="shared" si="1"/>
        <v>2</v>
      </c>
      <c r="K4">
        <f t="shared" si="2"/>
        <v>1</v>
      </c>
      <c r="L4">
        <f t="shared" si="3"/>
        <v>2</v>
      </c>
      <c r="M4">
        <f t="shared" si="4"/>
        <v>1</v>
      </c>
      <c r="N4">
        <f t="shared" si="5"/>
        <v>2</v>
      </c>
      <c r="O4">
        <f t="shared" si="6"/>
        <v>1</v>
      </c>
      <c r="Q4">
        <f t="shared" si="7"/>
        <v>1</v>
      </c>
      <c r="R4">
        <f t="shared" si="8"/>
        <v>0</v>
      </c>
      <c r="S4">
        <f t="shared" si="9"/>
        <v>1</v>
      </c>
      <c r="T4">
        <f t="shared" si="10"/>
        <v>0</v>
      </c>
      <c r="U4">
        <f t="shared" si="11"/>
        <v>1</v>
      </c>
      <c r="V4">
        <f t="shared" si="12"/>
        <v>1</v>
      </c>
      <c r="W4">
        <f t="shared" si="13"/>
        <v>0</v>
      </c>
      <c r="X4">
        <f t="shared" si="14"/>
        <v>1</v>
      </c>
      <c r="Y4">
        <f t="shared" si="15"/>
        <v>0</v>
      </c>
      <c r="Z4">
        <f t="shared" si="16"/>
        <v>1</v>
      </c>
      <c r="AA4">
        <f t="shared" si="17"/>
        <v>0</v>
      </c>
      <c r="AB4">
        <f t="shared" si="18"/>
        <v>1</v>
      </c>
      <c r="AC4">
        <f t="shared" si="19"/>
        <v>1</v>
      </c>
      <c r="AD4">
        <f t="shared" si="20"/>
        <v>0</v>
      </c>
      <c r="AE4">
        <f t="shared" si="21"/>
        <v>1</v>
      </c>
    </row>
    <row r="5" spans="1:31" x14ac:dyDescent="0.25">
      <c r="A5" s="14" t="s">
        <v>493</v>
      </c>
      <c r="B5" s="14">
        <v>4</v>
      </c>
      <c r="C5" s="14">
        <v>6</v>
      </c>
      <c r="D5" s="14">
        <v>2</v>
      </c>
      <c r="E5" s="14">
        <v>4</v>
      </c>
      <c r="F5" s="14">
        <v>1</v>
      </c>
      <c r="G5" s="14">
        <v>6</v>
      </c>
      <c r="H5" s="15">
        <f t="shared" si="0"/>
        <v>7.6666666666666661</v>
      </c>
      <c r="I5" s="43">
        <v>4</v>
      </c>
      <c r="J5">
        <f t="shared" si="1"/>
        <v>4</v>
      </c>
      <c r="K5">
        <f t="shared" si="2"/>
        <v>3</v>
      </c>
      <c r="L5">
        <f t="shared" si="3"/>
        <v>4</v>
      </c>
      <c r="M5">
        <f t="shared" si="4"/>
        <v>3</v>
      </c>
      <c r="N5">
        <f t="shared" si="5"/>
        <v>7</v>
      </c>
      <c r="O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9</v>
      </c>
      <c r="U5">
        <f t="shared" si="11"/>
        <v>9</v>
      </c>
      <c r="V5">
        <f t="shared" si="12"/>
        <v>1</v>
      </c>
      <c r="W5">
        <f t="shared" si="13"/>
        <v>0</v>
      </c>
      <c r="X5">
        <f t="shared" si="14"/>
        <v>16</v>
      </c>
      <c r="Y5">
        <f t="shared" si="15"/>
        <v>4</v>
      </c>
      <c r="Z5">
        <f t="shared" si="16"/>
        <v>1</v>
      </c>
      <c r="AA5">
        <f t="shared" si="17"/>
        <v>9</v>
      </c>
      <c r="AB5">
        <f t="shared" si="18"/>
        <v>9</v>
      </c>
      <c r="AC5">
        <f t="shared" si="19"/>
        <v>16</v>
      </c>
      <c r="AD5">
        <f t="shared" si="20"/>
        <v>4</v>
      </c>
      <c r="AE5">
        <f t="shared" si="21"/>
        <v>36</v>
      </c>
    </row>
    <row r="6" spans="1:31" x14ac:dyDescent="0.25">
      <c r="A6" s="14" t="s">
        <v>494</v>
      </c>
      <c r="B6" s="14">
        <v>15</v>
      </c>
      <c r="C6" s="14">
        <v>11</v>
      </c>
      <c r="D6" s="14">
        <v>5</v>
      </c>
      <c r="E6" s="14">
        <v>6</v>
      </c>
      <c r="F6" s="14">
        <v>19</v>
      </c>
      <c r="G6" s="14">
        <v>4</v>
      </c>
      <c r="H6" s="15">
        <f t="shared" si="0"/>
        <v>20</v>
      </c>
      <c r="I6" s="43">
        <v>5</v>
      </c>
      <c r="J6">
        <f t="shared" si="1"/>
        <v>1</v>
      </c>
      <c r="K6">
        <f t="shared" si="2"/>
        <v>2</v>
      </c>
      <c r="L6">
        <f t="shared" si="3"/>
        <v>1</v>
      </c>
      <c r="M6">
        <f t="shared" si="4"/>
        <v>2</v>
      </c>
      <c r="N6">
        <f t="shared" si="5"/>
        <v>1</v>
      </c>
      <c r="O6">
        <f t="shared" si="6"/>
        <v>3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0</v>
      </c>
      <c r="U6">
        <f t="shared" si="11"/>
        <v>4</v>
      </c>
      <c r="V6">
        <f t="shared" si="12"/>
        <v>1</v>
      </c>
      <c r="W6">
        <f t="shared" si="13"/>
        <v>0</v>
      </c>
      <c r="X6">
        <f t="shared" si="14"/>
        <v>1</v>
      </c>
      <c r="Y6">
        <f t="shared" si="15"/>
        <v>1</v>
      </c>
      <c r="Z6">
        <f t="shared" si="16"/>
        <v>1</v>
      </c>
      <c r="AA6">
        <f t="shared" si="17"/>
        <v>0</v>
      </c>
      <c r="AB6">
        <f t="shared" si="18"/>
        <v>4</v>
      </c>
      <c r="AC6">
        <f t="shared" si="19"/>
        <v>1</v>
      </c>
      <c r="AD6">
        <f t="shared" si="20"/>
        <v>1</v>
      </c>
      <c r="AE6">
        <f t="shared" si="21"/>
        <v>4</v>
      </c>
    </row>
    <row r="7" spans="1:31" x14ac:dyDescent="0.25">
      <c r="A7" s="14" t="s">
        <v>495</v>
      </c>
      <c r="B7" s="14">
        <v>2</v>
      </c>
      <c r="C7" s="14">
        <v>2</v>
      </c>
      <c r="D7" s="14">
        <v>1</v>
      </c>
      <c r="E7" s="14">
        <v>2</v>
      </c>
      <c r="F7" s="14">
        <v>3</v>
      </c>
      <c r="G7" s="14">
        <v>0</v>
      </c>
      <c r="H7" s="15">
        <f t="shared" si="0"/>
        <v>3.3333333333333335</v>
      </c>
      <c r="I7" s="43">
        <v>6</v>
      </c>
      <c r="J7">
        <f t="shared" si="1"/>
        <v>6</v>
      </c>
      <c r="K7">
        <f t="shared" si="2"/>
        <v>6</v>
      </c>
      <c r="L7">
        <f t="shared" si="3"/>
        <v>5</v>
      </c>
      <c r="M7">
        <f t="shared" si="4"/>
        <v>5</v>
      </c>
      <c r="N7">
        <f t="shared" si="5"/>
        <v>3</v>
      </c>
      <c r="O7">
        <f t="shared" si="6"/>
        <v>7</v>
      </c>
      <c r="Q7">
        <f t="shared" si="7"/>
        <v>0</v>
      </c>
      <c r="R7">
        <f t="shared" si="8"/>
        <v>1</v>
      </c>
      <c r="S7">
        <f t="shared" si="9"/>
        <v>1</v>
      </c>
      <c r="T7">
        <f t="shared" si="10"/>
        <v>9</v>
      </c>
      <c r="U7">
        <f t="shared" si="11"/>
        <v>1</v>
      </c>
      <c r="V7">
        <f t="shared" si="12"/>
        <v>1</v>
      </c>
      <c r="W7">
        <f t="shared" si="13"/>
        <v>1</v>
      </c>
      <c r="X7">
        <f t="shared" si="14"/>
        <v>9</v>
      </c>
      <c r="Y7">
        <f t="shared" si="15"/>
        <v>1</v>
      </c>
      <c r="Z7">
        <f t="shared" si="16"/>
        <v>0</v>
      </c>
      <c r="AA7">
        <f t="shared" si="17"/>
        <v>4</v>
      </c>
      <c r="AB7">
        <f t="shared" si="18"/>
        <v>4</v>
      </c>
      <c r="AC7">
        <f t="shared" si="19"/>
        <v>4</v>
      </c>
      <c r="AD7">
        <f t="shared" si="20"/>
        <v>4</v>
      </c>
      <c r="AE7">
        <f t="shared" si="21"/>
        <v>16</v>
      </c>
    </row>
    <row r="8" spans="1:31" x14ac:dyDescent="0.25">
      <c r="A8" s="14" t="s">
        <v>496</v>
      </c>
      <c r="B8" s="14">
        <v>1</v>
      </c>
      <c r="C8" s="14">
        <v>0</v>
      </c>
      <c r="D8" s="14">
        <v>0</v>
      </c>
      <c r="E8" s="14">
        <v>0</v>
      </c>
      <c r="F8" s="14">
        <v>2</v>
      </c>
      <c r="G8" s="14">
        <v>0</v>
      </c>
      <c r="H8" s="15">
        <f t="shared" si="0"/>
        <v>1</v>
      </c>
      <c r="I8" s="43">
        <v>7</v>
      </c>
      <c r="J8">
        <f t="shared" si="1"/>
        <v>7</v>
      </c>
      <c r="K8">
        <f t="shared" si="2"/>
        <v>8</v>
      </c>
      <c r="L8">
        <f t="shared" si="3"/>
        <v>6</v>
      </c>
      <c r="M8">
        <f t="shared" si="4"/>
        <v>7</v>
      </c>
      <c r="N8">
        <f t="shared" si="5"/>
        <v>4</v>
      </c>
      <c r="O8">
        <f t="shared" si="6"/>
        <v>7</v>
      </c>
      <c r="Q8">
        <f t="shared" si="7"/>
        <v>1</v>
      </c>
      <c r="R8">
        <f t="shared" si="8"/>
        <v>1</v>
      </c>
      <c r="S8">
        <f t="shared" si="9"/>
        <v>0</v>
      </c>
      <c r="T8">
        <f t="shared" si="10"/>
        <v>9</v>
      </c>
      <c r="U8">
        <f t="shared" si="11"/>
        <v>0</v>
      </c>
      <c r="V8">
        <f t="shared" si="12"/>
        <v>4</v>
      </c>
      <c r="W8">
        <f t="shared" si="13"/>
        <v>1</v>
      </c>
      <c r="X8">
        <f t="shared" si="14"/>
        <v>16</v>
      </c>
      <c r="Y8">
        <f t="shared" si="15"/>
        <v>1</v>
      </c>
      <c r="Z8">
        <f t="shared" si="16"/>
        <v>1</v>
      </c>
      <c r="AA8">
        <f t="shared" si="17"/>
        <v>4</v>
      </c>
      <c r="AB8">
        <f t="shared" si="18"/>
        <v>1</v>
      </c>
      <c r="AC8">
        <f t="shared" si="19"/>
        <v>9</v>
      </c>
      <c r="AD8">
        <f t="shared" si="20"/>
        <v>0</v>
      </c>
      <c r="AE8">
        <f t="shared" si="21"/>
        <v>9</v>
      </c>
    </row>
    <row r="9" spans="1:31" x14ac:dyDescent="0.25">
      <c r="A9" s="14" t="s">
        <v>497</v>
      </c>
      <c r="B9" s="14">
        <v>0</v>
      </c>
      <c r="C9" s="14">
        <v>5</v>
      </c>
      <c r="D9" s="14">
        <v>0</v>
      </c>
      <c r="E9" s="14">
        <v>0</v>
      </c>
      <c r="F9" s="14">
        <v>2</v>
      </c>
      <c r="G9" s="14">
        <v>0</v>
      </c>
      <c r="H9" s="15">
        <f t="shared" si="0"/>
        <v>2.3333333333333335</v>
      </c>
      <c r="I9" s="43">
        <v>8</v>
      </c>
      <c r="J9">
        <f t="shared" si="1"/>
        <v>9</v>
      </c>
      <c r="K9">
        <f t="shared" si="2"/>
        <v>4</v>
      </c>
      <c r="L9">
        <f t="shared" si="3"/>
        <v>6</v>
      </c>
      <c r="M9">
        <f t="shared" si="4"/>
        <v>7</v>
      </c>
      <c r="N9">
        <f t="shared" si="5"/>
        <v>4</v>
      </c>
      <c r="O9">
        <f t="shared" si="6"/>
        <v>7</v>
      </c>
      <c r="Q9">
        <f t="shared" si="7"/>
        <v>25</v>
      </c>
      <c r="R9">
        <f t="shared" si="8"/>
        <v>9</v>
      </c>
      <c r="S9">
        <f t="shared" si="9"/>
        <v>4</v>
      </c>
      <c r="T9">
        <f t="shared" si="10"/>
        <v>25</v>
      </c>
      <c r="U9">
        <f t="shared" si="11"/>
        <v>4</v>
      </c>
      <c r="V9">
        <f t="shared" si="12"/>
        <v>4</v>
      </c>
      <c r="W9">
        <f t="shared" si="13"/>
        <v>9</v>
      </c>
      <c r="X9">
        <f t="shared" si="14"/>
        <v>0</v>
      </c>
      <c r="Y9">
        <f t="shared" si="15"/>
        <v>9</v>
      </c>
      <c r="Z9">
        <f t="shared" si="16"/>
        <v>1</v>
      </c>
      <c r="AA9">
        <f t="shared" si="17"/>
        <v>4</v>
      </c>
      <c r="AB9">
        <f t="shared" si="18"/>
        <v>1</v>
      </c>
      <c r="AC9">
        <f t="shared" si="19"/>
        <v>9</v>
      </c>
      <c r="AD9">
        <f t="shared" si="20"/>
        <v>0</v>
      </c>
      <c r="AE9">
        <f t="shared" si="21"/>
        <v>9</v>
      </c>
    </row>
    <row r="10" spans="1:31" x14ac:dyDescent="0.25">
      <c r="A10" s="14" t="s">
        <v>498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1</v>
      </c>
      <c r="H10" s="15">
        <f t="shared" si="0"/>
        <v>0.66666666666666674</v>
      </c>
      <c r="I10" s="43">
        <v>9</v>
      </c>
      <c r="J10">
        <f t="shared" si="1"/>
        <v>7</v>
      </c>
      <c r="K10">
        <f t="shared" si="2"/>
        <v>8</v>
      </c>
      <c r="L10">
        <f t="shared" si="3"/>
        <v>6</v>
      </c>
      <c r="M10">
        <f t="shared" si="4"/>
        <v>7</v>
      </c>
      <c r="N10">
        <f t="shared" si="5"/>
        <v>9</v>
      </c>
      <c r="O10">
        <f t="shared" si="6"/>
        <v>6</v>
      </c>
      <c r="Q10">
        <f t="shared" si="7"/>
        <v>1</v>
      </c>
      <c r="R10">
        <f t="shared" si="8"/>
        <v>1</v>
      </c>
      <c r="S10">
        <f t="shared" si="9"/>
        <v>0</v>
      </c>
      <c r="T10">
        <f t="shared" si="10"/>
        <v>4</v>
      </c>
      <c r="U10">
        <f t="shared" si="11"/>
        <v>1</v>
      </c>
      <c r="V10">
        <f t="shared" si="12"/>
        <v>4</v>
      </c>
      <c r="W10">
        <f t="shared" si="13"/>
        <v>1</v>
      </c>
      <c r="X10">
        <f t="shared" si="14"/>
        <v>1</v>
      </c>
      <c r="Y10">
        <f t="shared" si="15"/>
        <v>4</v>
      </c>
      <c r="Z10">
        <f t="shared" si="16"/>
        <v>1</v>
      </c>
      <c r="AA10">
        <f t="shared" si="17"/>
        <v>9</v>
      </c>
      <c r="AB10">
        <f t="shared" si="18"/>
        <v>0</v>
      </c>
      <c r="AC10">
        <f t="shared" si="19"/>
        <v>4</v>
      </c>
      <c r="AD10">
        <f t="shared" si="20"/>
        <v>1</v>
      </c>
      <c r="AE10">
        <f t="shared" si="21"/>
        <v>9</v>
      </c>
    </row>
    <row r="12" spans="1:31" ht="14.4" x14ac:dyDescent="0.3">
      <c r="P12" t="s">
        <v>582</v>
      </c>
      <c r="Q12">
        <f>6*SUM(Q2:Q10)</f>
        <v>228</v>
      </c>
      <c r="R12">
        <f t="shared" ref="R12:AE12" si="22">6*SUM(R2:R10)</f>
        <v>84</v>
      </c>
      <c r="S12">
        <f t="shared" si="22"/>
        <v>60</v>
      </c>
      <c r="T12">
        <f t="shared" si="22"/>
        <v>366</v>
      </c>
      <c r="U12">
        <f t="shared" si="22"/>
        <v>144</v>
      </c>
      <c r="V12">
        <f t="shared" si="22"/>
        <v>156</v>
      </c>
      <c r="W12">
        <f t="shared" si="22"/>
        <v>84</v>
      </c>
      <c r="X12">
        <f t="shared" si="22"/>
        <v>270</v>
      </c>
      <c r="Y12">
        <f t="shared" si="22"/>
        <v>240</v>
      </c>
      <c r="Z12">
        <f t="shared" si="22"/>
        <v>60</v>
      </c>
      <c r="AA12">
        <f t="shared" si="22"/>
        <v>210</v>
      </c>
      <c r="AB12">
        <f t="shared" si="22"/>
        <v>180</v>
      </c>
      <c r="AC12">
        <f t="shared" si="22"/>
        <v>270</v>
      </c>
      <c r="AD12">
        <f t="shared" si="22"/>
        <v>120</v>
      </c>
      <c r="AE12">
        <f t="shared" si="22"/>
        <v>606</v>
      </c>
    </row>
    <row r="13" spans="1:31" x14ac:dyDescent="0.25">
      <c r="P13" t="s">
        <v>559</v>
      </c>
      <c r="Q13">
        <f>9*((9^2) - 1)</f>
        <v>720</v>
      </c>
      <c r="R13">
        <f t="shared" ref="R13:AE13" si="23">9*((9^2) - 1)</f>
        <v>720</v>
      </c>
      <c r="S13">
        <f t="shared" si="23"/>
        <v>720</v>
      </c>
      <c r="T13">
        <f t="shared" si="23"/>
        <v>720</v>
      </c>
      <c r="U13">
        <f t="shared" si="23"/>
        <v>720</v>
      </c>
      <c r="V13">
        <f t="shared" si="23"/>
        <v>720</v>
      </c>
      <c r="W13">
        <f t="shared" si="23"/>
        <v>720</v>
      </c>
      <c r="X13">
        <f t="shared" si="23"/>
        <v>720</v>
      </c>
      <c r="Y13">
        <f t="shared" si="23"/>
        <v>720</v>
      </c>
      <c r="Z13">
        <f t="shared" si="23"/>
        <v>720</v>
      </c>
      <c r="AA13">
        <f t="shared" si="23"/>
        <v>720</v>
      </c>
      <c r="AB13">
        <f t="shared" si="23"/>
        <v>720</v>
      </c>
      <c r="AC13">
        <f t="shared" si="23"/>
        <v>720</v>
      </c>
      <c r="AD13">
        <f t="shared" si="23"/>
        <v>720</v>
      </c>
      <c r="AE13">
        <f t="shared" si="23"/>
        <v>720</v>
      </c>
    </row>
    <row r="14" spans="1:31" x14ac:dyDescent="0.25">
      <c r="P14" t="s">
        <v>558</v>
      </c>
      <c r="Q14" s="17">
        <f t="shared" ref="Q14:AE14" si="24">(1-(Q12/Q13))</f>
        <v>0.68333333333333335</v>
      </c>
      <c r="R14" s="17">
        <f t="shared" si="24"/>
        <v>0.8833333333333333</v>
      </c>
      <c r="S14" s="17">
        <f t="shared" si="24"/>
        <v>0.91666666666666663</v>
      </c>
      <c r="T14" s="17">
        <f t="shared" si="24"/>
        <v>0.4916666666666667</v>
      </c>
      <c r="U14" s="17">
        <f t="shared" si="24"/>
        <v>0.8</v>
      </c>
      <c r="V14" s="17">
        <f t="shared" si="24"/>
        <v>0.78333333333333333</v>
      </c>
      <c r="W14" s="17">
        <f t="shared" si="24"/>
        <v>0.8833333333333333</v>
      </c>
      <c r="X14" s="17">
        <f t="shared" si="24"/>
        <v>0.625</v>
      </c>
      <c r="Y14" s="17">
        <f t="shared" si="24"/>
        <v>0.66666666666666674</v>
      </c>
      <c r="Z14" s="17">
        <f t="shared" si="24"/>
        <v>0.91666666666666663</v>
      </c>
      <c r="AA14" s="17">
        <f t="shared" si="24"/>
        <v>0.70833333333333326</v>
      </c>
      <c r="AB14" s="17">
        <f t="shared" si="24"/>
        <v>0.75</v>
      </c>
      <c r="AC14" s="17">
        <f t="shared" si="24"/>
        <v>0.625</v>
      </c>
      <c r="AD14" s="17">
        <f t="shared" si="24"/>
        <v>0.83333333333333337</v>
      </c>
      <c r="AE14" s="17">
        <f t="shared" si="24"/>
        <v>0.15833333333333333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B2ED-1FC2-4CFC-8DE9-E2C5327F88E2}">
  <dimension ref="A1:Q32"/>
  <sheetViews>
    <sheetView topLeftCell="A19" workbookViewId="0">
      <selection activeCell="Q2" sqref="Q2:Q31"/>
    </sheetView>
  </sheetViews>
  <sheetFormatPr defaultRowHeight="13.8" x14ac:dyDescent="0.25"/>
  <cols>
    <col min="1" max="1" width="20.19921875" customWidth="1"/>
  </cols>
  <sheetData>
    <row r="1" spans="1:17" x14ac:dyDescent="0.25">
      <c r="A1" t="s">
        <v>628</v>
      </c>
      <c r="B1" t="s">
        <v>604</v>
      </c>
      <c r="C1" t="s">
        <v>605</v>
      </c>
      <c r="D1" t="s">
        <v>606</v>
      </c>
      <c r="E1" t="s">
        <v>612</v>
      </c>
      <c r="F1" t="s">
        <v>620</v>
      </c>
      <c r="G1" t="s">
        <v>607</v>
      </c>
      <c r="H1" t="s">
        <v>608</v>
      </c>
      <c r="I1" t="s">
        <v>609</v>
      </c>
      <c r="J1" t="s">
        <v>614</v>
      </c>
      <c r="K1" t="s">
        <v>657</v>
      </c>
      <c r="L1" t="s">
        <v>592</v>
      </c>
      <c r="M1" t="s">
        <v>593</v>
      </c>
      <c r="N1" t="s">
        <v>658</v>
      </c>
      <c r="O1" t="s">
        <v>659</v>
      </c>
      <c r="P1" t="s">
        <v>611</v>
      </c>
      <c r="Q1" t="s">
        <v>656</v>
      </c>
    </row>
    <row r="2" spans="1:17" x14ac:dyDescent="0.25">
      <c r="A2" t="s">
        <v>629</v>
      </c>
      <c r="B2">
        <v>0.93</v>
      </c>
      <c r="C2">
        <v>0.81</v>
      </c>
      <c r="D2">
        <v>0.76</v>
      </c>
      <c r="E2">
        <v>0.9</v>
      </c>
      <c r="F2">
        <v>0.81</v>
      </c>
      <c r="G2">
        <v>0.76</v>
      </c>
      <c r="H2">
        <v>0.77</v>
      </c>
      <c r="I2">
        <v>0.85</v>
      </c>
      <c r="J2">
        <v>0.73</v>
      </c>
      <c r="K2">
        <v>0.82</v>
      </c>
      <c r="L2">
        <v>0.83</v>
      </c>
      <c r="M2">
        <v>0.84</v>
      </c>
      <c r="N2">
        <v>0.91</v>
      </c>
      <c r="O2">
        <v>0.84</v>
      </c>
      <c r="P2">
        <v>0.94</v>
      </c>
      <c r="Q2" s="17">
        <f t="shared" ref="Q2:Q31" si="0">AVERAGE(B2:P2)</f>
        <v>0.83333333333333337</v>
      </c>
    </row>
    <row r="3" spans="1:17" x14ac:dyDescent="0.25">
      <c r="A3" t="s">
        <v>630</v>
      </c>
      <c r="B3">
        <v>0.89</v>
      </c>
      <c r="C3">
        <v>0.63</v>
      </c>
      <c r="D3">
        <v>0.88</v>
      </c>
      <c r="E3">
        <v>0.63</v>
      </c>
      <c r="F3">
        <v>0.84</v>
      </c>
      <c r="G3">
        <v>0.7</v>
      </c>
      <c r="H3">
        <v>0.89</v>
      </c>
      <c r="I3">
        <v>0.73</v>
      </c>
      <c r="J3">
        <v>0.8</v>
      </c>
      <c r="K3">
        <v>0.66</v>
      </c>
      <c r="L3">
        <v>0.68</v>
      </c>
      <c r="M3">
        <v>0.73</v>
      </c>
      <c r="N3">
        <v>0.78</v>
      </c>
      <c r="O3">
        <v>0.84</v>
      </c>
      <c r="P3">
        <v>0.89</v>
      </c>
      <c r="Q3" s="17">
        <f t="shared" si="0"/>
        <v>0.77133333333333332</v>
      </c>
    </row>
    <row r="4" spans="1:17" x14ac:dyDescent="0.25">
      <c r="A4" t="s">
        <v>514</v>
      </c>
      <c r="B4">
        <v>0.76</v>
      </c>
      <c r="C4">
        <v>0.76</v>
      </c>
      <c r="D4">
        <v>0.9</v>
      </c>
      <c r="E4">
        <v>0.86</v>
      </c>
      <c r="F4">
        <v>0.91</v>
      </c>
      <c r="G4">
        <v>0.66</v>
      </c>
      <c r="H4">
        <v>0.8</v>
      </c>
      <c r="I4">
        <v>0.8</v>
      </c>
      <c r="J4">
        <v>0.84</v>
      </c>
      <c r="K4">
        <v>0.87</v>
      </c>
      <c r="L4">
        <v>0.78</v>
      </c>
      <c r="M4">
        <v>0.78</v>
      </c>
      <c r="N4">
        <v>0.91</v>
      </c>
      <c r="O4">
        <v>0.94</v>
      </c>
      <c r="P4">
        <v>0.93</v>
      </c>
      <c r="Q4" s="17">
        <f t="shared" si="0"/>
        <v>0.83333333333333315</v>
      </c>
    </row>
    <row r="5" spans="1:17" x14ac:dyDescent="0.25">
      <c r="A5" t="s">
        <v>631</v>
      </c>
      <c r="B5">
        <v>0.62</v>
      </c>
      <c r="C5">
        <v>0.92</v>
      </c>
      <c r="D5">
        <v>0.95</v>
      </c>
      <c r="E5">
        <v>0.79</v>
      </c>
      <c r="F5">
        <v>0.73</v>
      </c>
      <c r="G5">
        <v>0.55000000000000004</v>
      </c>
      <c r="H5">
        <v>0.71</v>
      </c>
      <c r="I5">
        <v>0.79</v>
      </c>
      <c r="J5">
        <v>0.6</v>
      </c>
      <c r="K5">
        <v>0.92</v>
      </c>
      <c r="L5">
        <v>0.74</v>
      </c>
      <c r="M5">
        <v>0.7</v>
      </c>
      <c r="N5">
        <v>0.89</v>
      </c>
      <c r="O5">
        <v>0.75</v>
      </c>
      <c r="P5">
        <v>0.68</v>
      </c>
      <c r="Q5" s="17">
        <f t="shared" si="0"/>
        <v>0.75599999999999989</v>
      </c>
    </row>
    <row r="6" spans="1:17" x14ac:dyDescent="0.25">
      <c r="A6" t="s">
        <v>632</v>
      </c>
      <c r="B6">
        <v>0.77</v>
      </c>
      <c r="C6">
        <v>0.35</v>
      </c>
      <c r="D6">
        <v>0.25</v>
      </c>
      <c r="E6">
        <v>0.52</v>
      </c>
      <c r="F6">
        <v>0.72</v>
      </c>
      <c r="G6">
        <v>0.71</v>
      </c>
      <c r="H6">
        <v>0.73</v>
      </c>
      <c r="I6">
        <v>0.74</v>
      </c>
      <c r="J6">
        <v>0.82</v>
      </c>
      <c r="K6">
        <v>0.86</v>
      </c>
      <c r="L6">
        <v>0.67</v>
      </c>
      <c r="M6">
        <v>0.57999999999999996</v>
      </c>
      <c r="N6">
        <v>0.7</v>
      </c>
      <c r="O6">
        <v>0.5</v>
      </c>
      <c r="P6">
        <v>0.71</v>
      </c>
      <c r="Q6" s="17">
        <f t="shared" si="0"/>
        <v>0.64200000000000013</v>
      </c>
    </row>
    <row r="7" spans="1:17" x14ac:dyDescent="0.25">
      <c r="A7" t="s">
        <v>633</v>
      </c>
      <c r="B7">
        <v>0.55000000000000004</v>
      </c>
      <c r="C7">
        <v>0.54</v>
      </c>
      <c r="D7">
        <v>0.53</v>
      </c>
      <c r="E7">
        <v>0.57999999999999996</v>
      </c>
      <c r="F7">
        <v>0.51</v>
      </c>
      <c r="G7">
        <v>0.95</v>
      </c>
      <c r="H7">
        <v>0.64</v>
      </c>
      <c r="I7">
        <v>0.79</v>
      </c>
      <c r="J7">
        <v>0.67</v>
      </c>
      <c r="K7">
        <v>0.65</v>
      </c>
      <c r="L7">
        <v>0.79</v>
      </c>
      <c r="M7">
        <v>0.64</v>
      </c>
      <c r="N7">
        <v>0.79</v>
      </c>
      <c r="O7">
        <v>0.65</v>
      </c>
      <c r="P7">
        <v>0.83</v>
      </c>
      <c r="Q7" s="17">
        <f t="shared" si="0"/>
        <v>0.67399999999999993</v>
      </c>
    </row>
    <row r="8" spans="1:17" x14ac:dyDescent="0.25">
      <c r="A8" t="s">
        <v>634</v>
      </c>
      <c r="B8">
        <v>0.74</v>
      </c>
      <c r="C8">
        <v>0.79</v>
      </c>
      <c r="D8">
        <v>0.72</v>
      </c>
      <c r="E8">
        <v>0.71</v>
      </c>
      <c r="F8">
        <v>0.69</v>
      </c>
      <c r="G8">
        <v>0.85</v>
      </c>
      <c r="H8">
        <v>0.88</v>
      </c>
      <c r="I8">
        <v>0.77</v>
      </c>
      <c r="J8">
        <v>0.82</v>
      </c>
      <c r="K8">
        <v>0.83</v>
      </c>
      <c r="L8">
        <v>0.79</v>
      </c>
      <c r="M8">
        <v>0.84</v>
      </c>
      <c r="N8">
        <v>0.8</v>
      </c>
      <c r="O8">
        <v>0.85</v>
      </c>
      <c r="P8">
        <v>0.83</v>
      </c>
      <c r="Q8" s="17">
        <f t="shared" si="0"/>
        <v>0.79400000000000004</v>
      </c>
    </row>
    <row r="9" spans="1:17" x14ac:dyDescent="0.25">
      <c r="A9" t="s">
        <v>635</v>
      </c>
      <c r="B9">
        <v>0.37</v>
      </c>
      <c r="C9">
        <v>0.37</v>
      </c>
      <c r="D9">
        <v>0.44</v>
      </c>
      <c r="E9">
        <v>0.27</v>
      </c>
      <c r="F9">
        <v>0.41</v>
      </c>
      <c r="G9">
        <v>0.77</v>
      </c>
      <c r="H9">
        <v>0.8</v>
      </c>
      <c r="I9">
        <v>0.49</v>
      </c>
      <c r="J9">
        <v>0.54</v>
      </c>
      <c r="K9">
        <v>0.96</v>
      </c>
      <c r="L9">
        <v>0.88</v>
      </c>
      <c r="M9">
        <v>0.87</v>
      </c>
      <c r="N9">
        <v>0.84</v>
      </c>
      <c r="O9">
        <v>0.87</v>
      </c>
      <c r="P9">
        <v>0.97</v>
      </c>
      <c r="Q9" s="17">
        <f t="shared" si="0"/>
        <v>0.65666666666666662</v>
      </c>
    </row>
    <row r="10" spans="1:17" x14ac:dyDescent="0.25">
      <c r="A10" t="s">
        <v>636</v>
      </c>
      <c r="B10">
        <v>0.71</v>
      </c>
      <c r="C10">
        <v>0.63</v>
      </c>
      <c r="D10">
        <v>0.8</v>
      </c>
      <c r="E10">
        <v>0.74</v>
      </c>
      <c r="F10">
        <v>0.63</v>
      </c>
      <c r="G10">
        <v>0.63</v>
      </c>
      <c r="H10">
        <v>0.8</v>
      </c>
      <c r="I10">
        <v>0.74</v>
      </c>
      <c r="J10">
        <v>0.63</v>
      </c>
      <c r="K10">
        <v>0.89</v>
      </c>
      <c r="L10">
        <v>0.66</v>
      </c>
      <c r="M10">
        <v>1</v>
      </c>
      <c r="N10">
        <v>0.77</v>
      </c>
      <c r="O10">
        <v>0.89</v>
      </c>
      <c r="P10">
        <v>0.66</v>
      </c>
      <c r="Q10" s="17">
        <f t="shared" si="0"/>
        <v>0.74533333333333329</v>
      </c>
    </row>
    <row r="11" spans="1:17" x14ac:dyDescent="0.25">
      <c r="A11" t="s">
        <v>637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7">
        <f t="shared" si="0"/>
        <v>1</v>
      </c>
    </row>
    <row r="12" spans="1:17" x14ac:dyDescent="0.25">
      <c r="A12" t="s">
        <v>638</v>
      </c>
      <c r="B12">
        <v>0.5</v>
      </c>
      <c r="C12">
        <v>0</v>
      </c>
      <c r="D12">
        <v>-1</v>
      </c>
      <c r="E12">
        <v>0</v>
      </c>
      <c r="F12">
        <v>0.5</v>
      </c>
      <c r="G12">
        <v>0.5</v>
      </c>
      <c r="H12">
        <v>-0.5</v>
      </c>
      <c r="I12">
        <v>0.5</v>
      </c>
      <c r="J12">
        <v>0.5</v>
      </c>
      <c r="K12">
        <v>0</v>
      </c>
      <c r="L12">
        <v>1</v>
      </c>
      <c r="M12">
        <v>0.5</v>
      </c>
      <c r="N12">
        <v>0</v>
      </c>
      <c r="O12">
        <v>0.5</v>
      </c>
      <c r="P12">
        <v>0.5</v>
      </c>
      <c r="Q12" s="17">
        <f t="shared" si="0"/>
        <v>0.23333333333333334</v>
      </c>
    </row>
    <row r="13" spans="1:17" x14ac:dyDescent="0.25">
      <c r="A13" t="s">
        <v>639</v>
      </c>
      <c r="B13">
        <v>0.72</v>
      </c>
      <c r="C13">
        <v>0.82</v>
      </c>
      <c r="D13">
        <v>0.78</v>
      </c>
      <c r="E13">
        <v>0.79</v>
      </c>
      <c r="F13">
        <v>0.85</v>
      </c>
      <c r="G13">
        <v>0.59</v>
      </c>
      <c r="H13">
        <v>0.61</v>
      </c>
      <c r="I13">
        <v>0.55000000000000004</v>
      </c>
      <c r="J13">
        <v>0.57999999999999996</v>
      </c>
      <c r="K13">
        <v>0.59</v>
      </c>
      <c r="L13">
        <v>0.56999999999999995</v>
      </c>
      <c r="M13">
        <v>0.61</v>
      </c>
      <c r="N13">
        <v>0.56999999999999995</v>
      </c>
      <c r="O13">
        <v>0.69</v>
      </c>
      <c r="P13">
        <v>0.75</v>
      </c>
      <c r="Q13" s="17">
        <f t="shared" si="0"/>
        <v>0.67133333333333334</v>
      </c>
    </row>
    <row r="14" spans="1:17" x14ac:dyDescent="0.25">
      <c r="A14" t="s">
        <v>232</v>
      </c>
      <c r="B14">
        <v>0.8</v>
      </c>
      <c r="C14">
        <v>0.9</v>
      </c>
      <c r="D14">
        <v>0.8</v>
      </c>
      <c r="E14">
        <v>0.8</v>
      </c>
      <c r="F14">
        <v>1</v>
      </c>
      <c r="G14">
        <v>0.9</v>
      </c>
      <c r="H14">
        <v>1</v>
      </c>
      <c r="I14">
        <v>0.4</v>
      </c>
      <c r="J14">
        <v>0.8</v>
      </c>
      <c r="K14">
        <v>0.9</v>
      </c>
      <c r="L14">
        <v>0.5</v>
      </c>
      <c r="M14">
        <v>0.9</v>
      </c>
      <c r="N14">
        <v>0.4</v>
      </c>
      <c r="O14">
        <v>0.8</v>
      </c>
      <c r="P14">
        <v>0.8</v>
      </c>
      <c r="Q14" s="17">
        <f t="shared" si="0"/>
        <v>0.78000000000000014</v>
      </c>
    </row>
    <row r="15" spans="1:17" x14ac:dyDescent="0.25">
      <c r="A15" t="s">
        <v>640</v>
      </c>
      <c r="B15">
        <v>0.8</v>
      </c>
      <c r="C15">
        <v>0.8</v>
      </c>
      <c r="D15">
        <v>0.3</v>
      </c>
      <c r="E15">
        <v>0.8</v>
      </c>
      <c r="F15">
        <v>0.7</v>
      </c>
      <c r="G15">
        <v>0.8</v>
      </c>
      <c r="H15">
        <v>-0.25</v>
      </c>
      <c r="I15">
        <v>0.8</v>
      </c>
      <c r="J15">
        <v>0.5</v>
      </c>
      <c r="K15">
        <v>-0.3</v>
      </c>
      <c r="L15">
        <v>0.8</v>
      </c>
      <c r="M15">
        <v>0.9</v>
      </c>
      <c r="N15">
        <v>-0.3</v>
      </c>
      <c r="O15">
        <v>-0.3</v>
      </c>
      <c r="P15">
        <v>0.5</v>
      </c>
      <c r="Q15" s="17">
        <f t="shared" si="0"/>
        <v>0.4366666666666667</v>
      </c>
    </row>
    <row r="16" spans="1:17" x14ac:dyDescent="0.25">
      <c r="A16" t="s">
        <v>641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 s="17">
        <f t="shared" si="0"/>
        <v>0.46666666666666667</v>
      </c>
    </row>
    <row r="17" spans="1:17" x14ac:dyDescent="0.25">
      <c r="A17" t="s">
        <v>642</v>
      </c>
      <c r="B17">
        <v>0.69</v>
      </c>
      <c r="C17">
        <v>0.77</v>
      </c>
      <c r="D17">
        <v>0.69</v>
      </c>
      <c r="E17">
        <v>0.74</v>
      </c>
      <c r="F17">
        <v>0.89</v>
      </c>
      <c r="G17">
        <v>0.28999999999999998</v>
      </c>
      <c r="H17">
        <v>0.83</v>
      </c>
      <c r="I17">
        <v>0.14000000000000001</v>
      </c>
      <c r="J17">
        <v>0.69</v>
      </c>
      <c r="K17">
        <v>0.46</v>
      </c>
      <c r="L17">
        <v>0.97</v>
      </c>
      <c r="M17">
        <v>0.6</v>
      </c>
      <c r="N17">
        <v>0.37</v>
      </c>
      <c r="O17">
        <v>0.69</v>
      </c>
      <c r="P17">
        <v>0.51</v>
      </c>
      <c r="Q17" s="17">
        <f t="shared" si="0"/>
        <v>0.62199999999999978</v>
      </c>
    </row>
    <row r="18" spans="1:17" x14ac:dyDescent="0.25">
      <c r="A18" t="s">
        <v>643</v>
      </c>
      <c r="B18">
        <v>0.83</v>
      </c>
      <c r="C18">
        <v>0.9</v>
      </c>
      <c r="D18">
        <v>0.66</v>
      </c>
      <c r="E18">
        <v>0.88</v>
      </c>
      <c r="F18">
        <v>0.87</v>
      </c>
      <c r="G18">
        <v>0.73</v>
      </c>
      <c r="H18">
        <v>0.54</v>
      </c>
      <c r="I18">
        <v>0.85</v>
      </c>
      <c r="J18">
        <v>0.85</v>
      </c>
      <c r="K18">
        <v>0.69</v>
      </c>
      <c r="L18">
        <v>0.85</v>
      </c>
      <c r="M18">
        <v>0.84</v>
      </c>
      <c r="N18">
        <v>0.76</v>
      </c>
      <c r="O18">
        <v>0.71</v>
      </c>
      <c r="P18">
        <v>0.93</v>
      </c>
      <c r="Q18" s="17">
        <f t="shared" si="0"/>
        <v>0.79266666666666652</v>
      </c>
    </row>
    <row r="19" spans="1:17" x14ac:dyDescent="0.25">
      <c r="A19" t="s">
        <v>644</v>
      </c>
      <c r="B19">
        <v>0.55000000000000004</v>
      </c>
      <c r="C19">
        <v>0.02</v>
      </c>
      <c r="D19">
        <v>0.68</v>
      </c>
      <c r="E19">
        <v>0.7</v>
      </c>
      <c r="F19">
        <v>0.52</v>
      </c>
      <c r="G19">
        <v>0.27</v>
      </c>
      <c r="H19">
        <v>0.75</v>
      </c>
      <c r="I19">
        <v>0.38</v>
      </c>
      <c r="J19">
        <v>0.38</v>
      </c>
      <c r="K19">
        <v>0.19</v>
      </c>
      <c r="L19">
        <v>0.15</v>
      </c>
      <c r="M19">
        <v>0.21</v>
      </c>
      <c r="N19">
        <v>0.65</v>
      </c>
      <c r="O19">
        <v>0.63</v>
      </c>
      <c r="P19">
        <v>0.84</v>
      </c>
      <c r="Q19" s="17">
        <f t="shared" si="0"/>
        <v>0.46133333333333337</v>
      </c>
    </row>
    <row r="20" spans="1:17" x14ac:dyDescent="0.25">
      <c r="A20" t="s">
        <v>645</v>
      </c>
      <c r="B20">
        <v>-0.25</v>
      </c>
      <c r="C20">
        <v>-0.25</v>
      </c>
      <c r="D20">
        <v>0.75</v>
      </c>
      <c r="E20">
        <v>0.75</v>
      </c>
      <c r="F20">
        <v>0.75</v>
      </c>
      <c r="G20">
        <v>1</v>
      </c>
      <c r="H20">
        <v>0.5</v>
      </c>
      <c r="I20">
        <v>-0.5</v>
      </c>
      <c r="J20">
        <v>-0.5</v>
      </c>
      <c r="K20">
        <v>0.5</v>
      </c>
      <c r="L20">
        <v>-0.5</v>
      </c>
      <c r="M20">
        <v>-0.5</v>
      </c>
      <c r="N20">
        <v>0.5</v>
      </c>
      <c r="O20">
        <v>0.5</v>
      </c>
      <c r="P20">
        <v>1</v>
      </c>
      <c r="Q20" s="17">
        <f t="shared" si="0"/>
        <v>0.25</v>
      </c>
    </row>
    <row r="21" spans="1:17" x14ac:dyDescent="0.25">
      <c r="A21" t="s">
        <v>646</v>
      </c>
      <c r="B21">
        <v>0.79</v>
      </c>
      <c r="C21">
        <v>0.21</v>
      </c>
      <c r="D21">
        <v>0.31</v>
      </c>
      <c r="E21">
        <v>0.65</v>
      </c>
      <c r="F21">
        <v>0.26</v>
      </c>
      <c r="G21">
        <v>0.08</v>
      </c>
      <c r="H21">
        <v>0.23</v>
      </c>
      <c r="I21">
        <v>0.57999999999999996</v>
      </c>
      <c r="J21">
        <v>0.51</v>
      </c>
      <c r="K21">
        <v>0.83</v>
      </c>
      <c r="L21">
        <v>0.78</v>
      </c>
      <c r="M21">
        <v>0.25</v>
      </c>
      <c r="N21">
        <v>0.81</v>
      </c>
      <c r="O21">
        <v>0.42</v>
      </c>
      <c r="P21">
        <v>0.68</v>
      </c>
      <c r="Q21" s="17">
        <f t="shared" si="0"/>
        <v>0.4926666666666667</v>
      </c>
    </row>
    <row r="22" spans="1:17" x14ac:dyDescent="0.25">
      <c r="A22" t="s">
        <v>348</v>
      </c>
      <c r="B22">
        <v>0.59</v>
      </c>
      <c r="C22">
        <v>0.74</v>
      </c>
      <c r="D22">
        <v>0.71</v>
      </c>
      <c r="E22">
        <v>0.7</v>
      </c>
      <c r="F22">
        <v>0.76</v>
      </c>
      <c r="G22">
        <v>0.72</v>
      </c>
      <c r="H22">
        <v>0.78</v>
      </c>
      <c r="I22">
        <v>0.83</v>
      </c>
      <c r="J22">
        <v>0.9</v>
      </c>
      <c r="K22">
        <v>0.86</v>
      </c>
      <c r="L22">
        <v>0.76</v>
      </c>
      <c r="M22">
        <v>0.84</v>
      </c>
      <c r="N22">
        <v>0.84</v>
      </c>
      <c r="O22">
        <v>0.88</v>
      </c>
      <c r="P22">
        <v>0.97</v>
      </c>
      <c r="Q22" s="17">
        <f t="shared" si="0"/>
        <v>0.79200000000000015</v>
      </c>
    </row>
    <row r="23" spans="1:17" x14ac:dyDescent="0.25">
      <c r="A23" t="s">
        <v>647</v>
      </c>
      <c r="B23">
        <v>0.9</v>
      </c>
      <c r="C23">
        <v>0.1</v>
      </c>
      <c r="D23">
        <v>0.7</v>
      </c>
      <c r="E23">
        <v>0.55000000000000004</v>
      </c>
      <c r="F23">
        <v>0.7</v>
      </c>
      <c r="G23">
        <v>0.3</v>
      </c>
      <c r="H23">
        <v>0.7</v>
      </c>
      <c r="I23">
        <v>0.65</v>
      </c>
      <c r="J23">
        <v>0.7</v>
      </c>
      <c r="K23">
        <v>0.4</v>
      </c>
      <c r="L23">
        <v>0.25</v>
      </c>
      <c r="M23">
        <v>-0.5</v>
      </c>
      <c r="N23">
        <v>0.75</v>
      </c>
      <c r="O23">
        <v>0.1</v>
      </c>
      <c r="P23">
        <v>0.15</v>
      </c>
      <c r="Q23" s="17">
        <f t="shared" si="0"/>
        <v>0.43000000000000005</v>
      </c>
    </row>
    <row r="24" spans="1:17" x14ac:dyDescent="0.25">
      <c r="A24" t="s">
        <v>648</v>
      </c>
      <c r="B24">
        <v>0.88</v>
      </c>
      <c r="C24">
        <v>0.69</v>
      </c>
      <c r="D24">
        <v>0.83</v>
      </c>
      <c r="E24">
        <v>0.05</v>
      </c>
      <c r="F24">
        <v>0.86</v>
      </c>
      <c r="G24">
        <v>0.89</v>
      </c>
      <c r="H24">
        <v>0.9</v>
      </c>
      <c r="I24">
        <v>0.27</v>
      </c>
      <c r="J24">
        <v>0.98</v>
      </c>
      <c r="K24">
        <v>0.78</v>
      </c>
      <c r="L24">
        <v>7.0000000000000007E-2</v>
      </c>
      <c r="M24">
        <v>0.88</v>
      </c>
      <c r="N24">
        <v>0.21</v>
      </c>
      <c r="O24">
        <v>0.91</v>
      </c>
      <c r="P24">
        <v>0.33</v>
      </c>
      <c r="Q24" s="17">
        <f t="shared" si="0"/>
        <v>0.63533333333333342</v>
      </c>
    </row>
    <row r="25" spans="1:17" x14ac:dyDescent="0.25">
      <c r="A25" t="s">
        <v>649</v>
      </c>
      <c r="B25">
        <v>0.28999999999999998</v>
      </c>
      <c r="C25">
        <v>0.77</v>
      </c>
      <c r="D25">
        <v>0.71</v>
      </c>
      <c r="E25">
        <v>0.56999999999999995</v>
      </c>
      <c r="F25">
        <v>0.63</v>
      </c>
      <c r="G25">
        <v>0.69</v>
      </c>
      <c r="H25">
        <v>0.23</v>
      </c>
      <c r="I25">
        <v>0.03</v>
      </c>
      <c r="J25">
        <v>0.14000000000000001</v>
      </c>
      <c r="K25">
        <v>0.77</v>
      </c>
      <c r="L25">
        <v>0.51</v>
      </c>
      <c r="M25">
        <v>0.69</v>
      </c>
      <c r="N25">
        <v>0.8</v>
      </c>
      <c r="O25">
        <v>0.97</v>
      </c>
      <c r="P25">
        <v>0.83</v>
      </c>
      <c r="Q25" s="17">
        <f t="shared" si="0"/>
        <v>0.57533333333333325</v>
      </c>
    </row>
    <row r="26" spans="1:17" x14ac:dyDescent="0.25">
      <c r="A26" t="s">
        <v>650</v>
      </c>
      <c r="B26">
        <v>-1</v>
      </c>
      <c r="C26">
        <v>0.5</v>
      </c>
      <c r="D26">
        <v>0.5</v>
      </c>
      <c r="E26">
        <v>0.5</v>
      </c>
      <c r="F26">
        <v>1</v>
      </c>
      <c r="G26">
        <v>-0.5</v>
      </c>
      <c r="H26">
        <v>-0.5</v>
      </c>
      <c r="I26">
        <v>-0.5</v>
      </c>
      <c r="J26">
        <v>-1</v>
      </c>
      <c r="K26">
        <v>1</v>
      </c>
      <c r="L26">
        <v>0.5</v>
      </c>
      <c r="M26">
        <v>0.5</v>
      </c>
      <c r="N26">
        <v>0.5</v>
      </c>
      <c r="O26">
        <v>0.5</v>
      </c>
      <c r="P26">
        <v>0.5</v>
      </c>
      <c r="Q26" s="17">
        <f t="shared" si="0"/>
        <v>0.16666666666666666</v>
      </c>
    </row>
    <row r="27" spans="1:17" x14ac:dyDescent="0.25">
      <c r="A27" t="s">
        <v>651</v>
      </c>
      <c r="B27">
        <v>-0.06</v>
      </c>
      <c r="C27">
        <v>0.51</v>
      </c>
      <c r="D27">
        <v>0.06</v>
      </c>
      <c r="E27">
        <v>-0.37</v>
      </c>
      <c r="F27">
        <v>0.43</v>
      </c>
      <c r="G27">
        <v>0.54</v>
      </c>
      <c r="H27">
        <v>0.09</v>
      </c>
      <c r="I27">
        <v>0.17</v>
      </c>
      <c r="J27">
        <v>0.17</v>
      </c>
      <c r="K27">
        <v>0.54</v>
      </c>
      <c r="L27">
        <v>0.63</v>
      </c>
      <c r="M27">
        <v>0.86</v>
      </c>
      <c r="N27">
        <v>0.56999999999999995</v>
      </c>
      <c r="O27">
        <v>0.46</v>
      </c>
      <c r="P27">
        <v>0.66</v>
      </c>
      <c r="Q27" s="17">
        <f t="shared" si="0"/>
        <v>0.35066666666666663</v>
      </c>
    </row>
    <row r="28" spans="1:17" x14ac:dyDescent="0.25">
      <c r="A28" t="s">
        <v>652</v>
      </c>
      <c r="B28">
        <v>0.79</v>
      </c>
      <c r="C28">
        <v>0.74</v>
      </c>
      <c r="D28">
        <v>0.65</v>
      </c>
      <c r="E28">
        <v>0.62</v>
      </c>
      <c r="F28">
        <v>0.73</v>
      </c>
      <c r="G28">
        <v>0.74</v>
      </c>
      <c r="H28">
        <v>0.51</v>
      </c>
      <c r="I28">
        <v>0.52</v>
      </c>
      <c r="J28">
        <v>0.65</v>
      </c>
      <c r="K28">
        <v>0.68</v>
      </c>
      <c r="L28">
        <v>0.57999999999999996</v>
      </c>
      <c r="M28">
        <v>0.6</v>
      </c>
      <c r="N28">
        <v>0.63</v>
      </c>
      <c r="O28">
        <v>0.69</v>
      </c>
      <c r="P28">
        <v>0.65</v>
      </c>
      <c r="Q28" s="17">
        <f t="shared" si="0"/>
        <v>0.65200000000000002</v>
      </c>
    </row>
    <row r="29" spans="1:17" x14ac:dyDescent="0.25">
      <c r="A29" t="s">
        <v>653</v>
      </c>
      <c r="B29">
        <v>0.5</v>
      </c>
      <c r="C29">
        <v>0.8</v>
      </c>
      <c r="D29">
        <v>1</v>
      </c>
      <c r="E29">
        <v>0.6</v>
      </c>
      <c r="F29">
        <v>0.8</v>
      </c>
      <c r="G29">
        <v>0.9</v>
      </c>
      <c r="H29">
        <v>0.5</v>
      </c>
      <c r="I29">
        <v>0.1</v>
      </c>
      <c r="J29">
        <v>0.9</v>
      </c>
      <c r="K29">
        <v>0.8</v>
      </c>
      <c r="L29">
        <v>0.4</v>
      </c>
      <c r="M29">
        <v>1</v>
      </c>
      <c r="N29">
        <v>0.6</v>
      </c>
      <c r="O29">
        <v>0.8</v>
      </c>
      <c r="P29">
        <v>0.4</v>
      </c>
      <c r="Q29" s="17">
        <f t="shared" si="0"/>
        <v>0.67333333333333345</v>
      </c>
    </row>
    <row r="30" spans="1:17" x14ac:dyDescent="0.25">
      <c r="A30" t="s">
        <v>654</v>
      </c>
      <c r="B30">
        <v>0.64</v>
      </c>
      <c r="C30">
        <v>0.83</v>
      </c>
      <c r="D30">
        <v>0.84</v>
      </c>
      <c r="E30">
        <v>0.74</v>
      </c>
      <c r="F30">
        <v>0.86</v>
      </c>
      <c r="G30">
        <v>0.83</v>
      </c>
      <c r="H30">
        <v>0.8</v>
      </c>
      <c r="I30">
        <v>0.5</v>
      </c>
      <c r="J30">
        <v>0.62</v>
      </c>
      <c r="K30">
        <v>0.89</v>
      </c>
      <c r="L30">
        <v>0.68</v>
      </c>
      <c r="M30">
        <v>0.85</v>
      </c>
      <c r="N30">
        <v>0.67</v>
      </c>
      <c r="O30">
        <v>0.79</v>
      </c>
      <c r="P30">
        <v>0.72</v>
      </c>
      <c r="Q30" s="17">
        <f t="shared" si="0"/>
        <v>0.7506666666666667</v>
      </c>
    </row>
    <row r="31" spans="1:17" x14ac:dyDescent="0.25">
      <c r="A31" t="s">
        <v>655</v>
      </c>
      <c r="B31">
        <v>0.68</v>
      </c>
      <c r="C31">
        <v>0.88</v>
      </c>
      <c r="D31">
        <v>0.92</v>
      </c>
      <c r="E31">
        <v>0.49</v>
      </c>
      <c r="F31">
        <v>0.8</v>
      </c>
      <c r="G31">
        <v>0.78</v>
      </c>
      <c r="H31">
        <v>0.88</v>
      </c>
      <c r="I31">
        <v>0.63</v>
      </c>
      <c r="J31">
        <v>0.67</v>
      </c>
      <c r="K31">
        <v>0.92</v>
      </c>
      <c r="L31">
        <v>0.71</v>
      </c>
      <c r="M31">
        <v>0.75</v>
      </c>
      <c r="N31">
        <v>0.63</v>
      </c>
      <c r="O31">
        <v>0.83</v>
      </c>
      <c r="P31">
        <v>0.16</v>
      </c>
      <c r="Q31" s="17">
        <f t="shared" si="0"/>
        <v>0.71533333333333338</v>
      </c>
    </row>
    <row r="32" spans="1:17" x14ac:dyDescent="0.25">
      <c r="A32" t="s">
        <v>656</v>
      </c>
      <c r="B32" s="17">
        <f>AVERAGE(B2:B31)</f>
        <v>0.56600000000000017</v>
      </c>
      <c r="C32" s="17">
        <f t="shared" ref="C32:Q32" si="1">AVERAGE(C2:C31)</f>
        <v>0.58433333333333326</v>
      </c>
      <c r="D32" s="17">
        <f t="shared" si="1"/>
        <v>0.63733333333333342</v>
      </c>
      <c r="E32" s="17">
        <f t="shared" si="1"/>
        <v>0.6186666666666667</v>
      </c>
      <c r="F32" s="17">
        <f t="shared" si="1"/>
        <v>0.73866666666666658</v>
      </c>
      <c r="G32" s="17">
        <f t="shared" si="1"/>
        <v>0.65433333333333321</v>
      </c>
      <c r="H32" s="17">
        <f t="shared" si="1"/>
        <v>0.55400000000000005</v>
      </c>
      <c r="I32" s="17">
        <f t="shared" si="1"/>
        <v>0.48666666666666675</v>
      </c>
      <c r="J32" s="17">
        <f t="shared" si="1"/>
        <v>0.54966666666666675</v>
      </c>
      <c r="K32" s="17">
        <f t="shared" si="1"/>
        <v>0.66533333333333333</v>
      </c>
      <c r="L32" s="17">
        <f t="shared" si="1"/>
        <v>0.60100000000000009</v>
      </c>
      <c r="M32" s="17">
        <f t="shared" si="1"/>
        <v>0.62533333333333341</v>
      </c>
      <c r="N32" s="17">
        <f t="shared" si="1"/>
        <v>0.64500000000000002</v>
      </c>
      <c r="O32" s="17">
        <f t="shared" si="1"/>
        <v>0.69</v>
      </c>
      <c r="P32" s="17">
        <f t="shared" si="1"/>
        <v>0.71066666666666645</v>
      </c>
      <c r="Q32" s="17">
        <f t="shared" si="1"/>
        <v>0.62180000000000002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AF91-85C2-4381-BA15-6609451BC84D}">
  <dimension ref="A1:Q32"/>
  <sheetViews>
    <sheetView topLeftCell="A16" workbookViewId="0">
      <selection activeCell="A5" sqref="A5"/>
    </sheetView>
  </sheetViews>
  <sheetFormatPr defaultRowHeight="13.8" x14ac:dyDescent="0.25"/>
  <cols>
    <col min="1" max="1" width="15.3984375" customWidth="1"/>
  </cols>
  <sheetData>
    <row r="1" spans="1:17" x14ac:dyDescent="0.25">
      <c r="A1" t="s">
        <v>628</v>
      </c>
      <c r="B1" t="s">
        <v>604</v>
      </c>
      <c r="C1" t="s">
        <v>605</v>
      </c>
      <c r="D1" t="s">
        <v>606</v>
      </c>
      <c r="E1" t="s">
        <v>612</v>
      </c>
      <c r="F1" t="s">
        <v>620</v>
      </c>
      <c r="G1" t="s">
        <v>607</v>
      </c>
      <c r="H1" t="s">
        <v>608</v>
      </c>
      <c r="I1" t="s">
        <v>609</v>
      </c>
      <c r="J1" t="s">
        <v>614</v>
      </c>
      <c r="K1" t="s">
        <v>657</v>
      </c>
      <c r="L1" t="s">
        <v>592</v>
      </c>
      <c r="M1" t="s">
        <v>593</v>
      </c>
      <c r="N1" t="s">
        <v>658</v>
      </c>
      <c r="O1" t="s">
        <v>659</v>
      </c>
      <c r="P1" t="s">
        <v>611</v>
      </c>
      <c r="Q1" t="s">
        <v>656</v>
      </c>
    </row>
    <row r="2" spans="1:17" x14ac:dyDescent="0.25">
      <c r="A2" s="49" t="s">
        <v>637</v>
      </c>
      <c r="B2" s="49">
        <v>1</v>
      </c>
      <c r="C2" s="49">
        <v>1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1</v>
      </c>
      <c r="K2" s="49">
        <v>1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50">
        <f t="shared" ref="Q2:Q31" si="0">AVERAGE(B2:P2)</f>
        <v>1</v>
      </c>
    </row>
    <row r="3" spans="1:17" x14ac:dyDescent="0.25">
      <c r="A3" s="49" t="s">
        <v>629</v>
      </c>
      <c r="B3" s="49">
        <v>0.93</v>
      </c>
      <c r="C3" s="49">
        <v>0.81</v>
      </c>
      <c r="D3" s="49">
        <v>0.76</v>
      </c>
      <c r="E3" s="49">
        <v>0.9</v>
      </c>
      <c r="F3" s="49">
        <v>0.81</v>
      </c>
      <c r="G3" s="49">
        <v>0.76</v>
      </c>
      <c r="H3" s="49">
        <v>0.77</v>
      </c>
      <c r="I3" s="49">
        <v>0.85</v>
      </c>
      <c r="J3" s="49">
        <v>0.73</v>
      </c>
      <c r="K3" s="49">
        <v>0.82</v>
      </c>
      <c r="L3" s="49">
        <v>0.83</v>
      </c>
      <c r="M3" s="49">
        <v>0.84</v>
      </c>
      <c r="N3" s="49">
        <v>0.91</v>
      </c>
      <c r="O3" s="49">
        <v>0.84</v>
      </c>
      <c r="P3" s="49">
        <v>0.94</v>
      </c>
      <c r="Q3" s="50">
        <f t="shared" si="0"/>
        <v>0.83333333333333337</v>
      </c>
    </row>
    <row r="4" spans="1:17" x14ac:dyDescent="0.25">
      <c r="A4" s="49" t="s">
        <v>514</v>
      </c>
      <c r="B4" s="49">
        <v>0.76</v>
      </c>
      <c r="C4" s="49">
        <v>0.76</v>
      </c>
      <c r="D4" s="49">
        <v>0.9</v>
      </c>
      <c r="E4" s="49">
        <v>0.86</v>
      </c>
      <c r="F4" s="49">
        <v>0.91</v>
      </c>
      <c r="G4" s="49">
        <v>0.66</v>
      </c>
      <c r="H4" s="49">
        <v>0.8</v>
      </c>
      <c r="I4" s="49">
        <v>0.8</v>
      </c>
      <c r="J4" s="49">
        <v>0.84</v>
      </c>
      <c r="K4" s="49">
        <v>0.87</v>
      </c>
      <c r="L4" s="49">
        <v>0.78</v>
      </c>
      <c r="M4" s="49">
        <v>0.78</v>
      </c>
      <c r="N4" s="49">
        <v>0.91</v>
      </c>
      <c r="O4" s="49">
        <v>0.94</v>
      </c>
      <c r="P4" s="49">
        <v>0.93</v>
      </c>
      <c r="Q4" s="50">
        <f t="shared" si="0"/>
        <v>0.83333333333333315</v>
      </c>
    </row>
    <row r="5" spans="1:17" x14ac:dyDescent="0.25">
      <c r="A5" s="49" t="s">
        <v>634</v>
      </c>
      <c r="B5" s="49">
        <v>0.74</v>
      </c>
      <c r="C5" s="49">
        <v>0.79</v>
      </c>
      <c r="D5" s="49">
        <v>0.72</v>
      </c>
      <c r="E5" s="49">
        <v>0.71</v>
      </c>
      <c r="F5" s="49">
        <v>0.69</v>
      </c>
      <c r="G5" s="49">
        <v>0.85</v>
      </c>
      <c r="H5" s="49">
        <v>0.88</v>
      </c>
      <c r="I5" s="49">
        <v>0.77</v>
      </c>
      <c r="J5" s="49">
        <v>0.82</v>
      </c>
      <c r="K5" s="49">
        <v>0.83</v>
      </c>
      <c r="L5" s="49">
        <v>0.79</v>
      </c>
      <c r="M5" s="49">
        <v>0.84</v>
      </c>
      <c r="N5" s="49">
        <v>0.8</v>
      </c>
      <c r="O5" s="49">
        <v>0.85</v>
      </c>
      <c r="P5" s="49">
        <v>0.83</v>
      </c>
      <c r="Q5" s="50">
        <f t="shared" si="0"/>
        <v>0.79400000000000004</v>
      </c>
    </row>
    <row r="6" spans="1:17" x14ac:dyDescent="0.25">
      <c r="A6" s="49" t="s">
        <v>643</v>
      </c>
      <c r="B6" s="49">
        <v>0.83</v>
      </c>
      <c r="C6" s="49">
        <v>0.9</v>
      </c>
      <c r="D6" s="49">
        <v>0.66</v>
      </c>
      <c r="E6" s="49">
        <v>0.88</v>
      </c>
      <c r="F6" s="49">
        <v>0.87</v>
      </c>
      <c r="G6" s="49">
        <v>0.73</v>
      </c>
      <c r="H6" s="49">
        <v>0.54</v>
      </c>
      <c r="I6" s="49">
        <v>0.85</v>
      </c>
      <c r="J6" s="49">
        <v>0.85</v>
      </c>
      <c r="K6" s="49">
        <v>0.69</v>
      </c>
      <c r="L6" s="49">
        <v>0.85</v>
      </c>
      <c r="M6" s="49">
        <v>0.84</v>
      </c>
      <c r="N6" s="49">
        <v>0.76</v>
      </c>
      <c r="O6" s="49">
        <v>0.71</v>
      </c>
      <c r="P6" s="49">
        <v>0.93</v>
      </c>
      <c r="Q6" s="50">
        <f t="shared" si="0"/>
        <v>0.79266666666666652</v>
      </c>
    </row>
    <row r="7" spans="1:17" x14ac:dyDescent="0.25">
      <c r="A7" s="49" t="s">
        <v>348</v>
      </c>
      <c r="B7" s="49">
        <v>0.59</v>
      </c>
      <c r="C7" s="49">
        <v>0.74</v>
      </c>
      <c r="D7" s="49">
        <v>0.71</v>
      </c>
      <c r="E7" s="49">
        <v>0.7</v>
      </c>
      <c r="F7" s="49">
        <v>0.76</v>
      </c>
      <c r="G7" s="49">
        <v>0.72</v>
      </c>
      <c r="H7" s="49">
        <v>0.78</v>
      </c>
      <c r="I7" s="49">
        <v>0.83</v>
      </c>
      <c r="J7" s="49">
        <v>0.9</v>
      </c>
      <c r="K7" s="49">
        <v>0.86</v>
      </c>
      <c r="L7" s="49">
        <v>0.76</v>
      </c>
      <c r="M7" s="49">
        <v>0.84</v>
      </c>
      <c r="N7" s="49">
        <v>0.84</v>
      </c>
      <c r="O7" s="49">
        <v>0.88</v>
      </c>
      <c r="P7" s="49">
        <v>0.97</v>
      </c>
      <c r="Q7" s="50">
        <f t="shared" si="0"/>
        <v>0.79200000000000015</v>
      </c>
    </row>
    <row r="8" spans="1:17" x14ac:dyDescent="0.25">
      <c r="A8" s="49" t="s">
        <v>232</v>
      </c>
      <c r="B8" s="49">
        <v>0.8</v>
      </c>
      <c r="C8" s="49">
        <v>0.9</v>
      </c>
      <c r="D8" s="49">
        <v>0.8</v>
      </c>
      <c r="E8" s="49">
        <v>0.8</v>
      </c>
      <c r="F8" s="49">
        <v>1</v>
      </c>
      <c r="G8" s="49">
        <v>0.9</v>
      </c>
      <c r="H8" s="49">
        <v>1</v>
      </c>
      <c r="I8" s="49">
        <v>0.4</v>
      </c>
      <c r="J8" s="49">
        <v>0.8</v>
      </c>
      <c r="K8" s="49">
        <v>0.9</v>
      </c>
      <c r="L8" s="49">
        <v>0.5</v>
      </c>
      <c r="M8" s="49">
        <v>0.9</v>
      </c>
      <c r="N8" s="49">
        <v>0.4</v>
      </c>
      <c r="O8" s="49">
        <v>0.8</v>
      </c>
      <c r="P8" s="49">
        <v>0.8</v>
      </c>
      <c r="Q8" s="50">
        <f t="shared" si="0"/>
        <v>0.78000000000000014</v>
      </c>
    </row>
    <row r="9" spans="1:17" x14ac:dyDescent="0.25">
      <c r="A9" s="49" t="s">
        <v>630</v>
      </c>
      <c r="B9" s="49">
        <v>0.89</v>
      </c>
      <c r="C9" s="49">
        <v>0.63</v>
      </c>
      <c r="D9" s="49">
        <v>0.88</v>
      </c>
      <c r="E9" s="49">
        <v>0.63</v>
      </c>
      <c r="F9" s="49">
        <v>0.84</v>
      </c>
      <c r="G9" s="49">
        <v>0.7</v>
      </c>
      <c r="H9" s="49">
        <v>0.89</v>
      </c>
      <c r="I9" s="49">
        <v>0.73</v>
      </c>
      <c r="J9" s="49">
        <v>0.8</v>
      </c>
      <c r="K9" s="49">
        <v>0.66</v>
      </c>
      <c r="L9" s="49">
        <v>0.68</v>
      </c>
      <c r="M9" s="49">
        <v>0.73</v>
      </c>
      <c r="N9" s="49">
        <v>0.78</v>
      </c>
      <c r="O9" s="49">
        <v>0.84</v>
      </c>
      <c r="P9" s="49">
        <v>0.89</v>
      </c>
      <c r="Q9" s="50">
        <f t="shared" si="0"/>
        <v>0.77133333333333332</v>
      </c>
    </row>
    <row r="10" spans="1:17" x14ac:dyDescent="0.25">
      <c r="A10" s="49" t="s">
        <v>631</v>
      </c>
      <c r="B10" s="49">
        <v>0.62</v>
      </c>
      <c r="C10" s="49">
        <v>0.92</v>
      </c>
      <c r="D10" s="49">
        <v>0.95</v>
      </c>
      <c r="E10" s="49">
        <v>0.79</v>
      </c>
      <c r="F10" s="49">
        <v>0.73</v>
      </c>
      <c r="G10" s="49">
        <v>0.55000000000000004</v>
      </c>
      <c r="H10" s="49">
        <v>0.71</v>
      </c>
      <c r="I10" s="49">
        <v>0.79</v>
      </c>
      <c r="J10" s="49">
        <v>0.6</v>
      </c>
      <c r="K10" s="49">
        <v>0.92</v>
      </c>
      <c r="L10" s="49">
        <v>0.74</v>
      </c>
      <c r="M10" s="49">
        <v>0.7</v>
      </c>
      <c r="N10" s="49">
        <v>0.89</v>
      </c>
      <c r="O10" s="49">
        <v>0.75</v>
      </c>
      <c r="P10" s="49">
        <v>0.68</v>
      </c>
      <c r="Q10" s="50">
        <f t="shared" si="0"/>
        <v>0.75599999999999989</v>
      </c>
    </row>
    <row r="11" spans="1:17" x14ac:dyDescent="0.25">
      <c r="A11" s="49" t="s">
        <v>654</v>
      </c>
      <c r="B11" s="49">
        <v>0.64</v>
      </c>
      <c r="C11" s="49">
        <v>0.83</v>
      </c>
      <c r="D11" s="49">
        <v>0.84</v>
      </c>
      <c r="E11" s="49">
        <v>0.74</v>
      </c>
      <c r="F11" s="49">
        <v>0.86</v>
      </c>
      <c r="G11" s="49">
        <v>0.83</v>
      </c>
      <c r="H11" s="49">
        <v>0.8</v>
      </c>
      <c r="I11" s="49">
        <v>0.5</v>
      </c>
      <c r="J11" s="49">
        <v>0.62</v>
      </c>
      <c r="K11" s="49">
        <v>0.89</v>
      </c>
      <c r="L11" s="49">
        <v>0.68</v>
      </c>
      <c r="M11" s="49">
        <v>0.85</v>
      </c>
      <c r="N11" s="49">
        <v>0.67</v>
      </c>
      <c r="O11" s="49">
        <v>0.79</v>
      </c>
      <c r="P11" s="49">
        <v>0.72</v>
      </c>
      <c r="Q11" s="50">
        <f t="shared" si="0"/>
        <v>0.7506666666666667</v>
      </c>
    </row>
    <row r="12" spans="1:17" x14ac:dyDescent="0.25">
      <c r="A12" s="49" t="s">
        <v>636</v>
      </c>
      <c r="B12" s="49">
        <v>0.71</v>
      </c>
      <c r="C12" s="49">
        <v>0.63</v>
      </c>
      <c r="D12" s="49">
        <v>0.8</v>
      </c>
      <c r="E12" s="49">
        <v>0.74</v>
      </c>
      <c r="F12" s="49">
        <v>0.63</v>
      </c>
      <c r="G12" s="49">
        <v>0.63</v>
      </c>
      <c r="H12" s="49">
        <v>0.8</v>
      </c>
      <c r="I12" s="49">
        <v>0.74</v>
      </c>
      <c r="J12" s="49">
        <v>0.63</v>
      </c>
      <c r="K12" s="49">
        <v>0.89</v>
      </c>
      <c r="L12" s="49">
        <v>0.66</v>
      </c>
      <c r="M12" s="49">
        <v>1</v>
      </c>
      <c r="N12" s="49">
        <v>0.77</v>
      </c>
      <c r="O12" s="49">
        <v>0.89</v>
      </c>
      <c r="P12" s="49">
        <v>0.66</v>
      </c>
      <c r="Q12" s="50">
        <f t="shared" si="0"/>
        <v>0.74533333333333329</v>
      </c>
    </row>
    <row r="13" spans="1:17" x14ac:dyDescent="0.25">
      <c r="A13" s="49" t="s">
        <v>655</v>
      </c>
      <c r="B13" s="49">
        <v>0.68</v>
      </c>
      <c r="C13" s="49">
        <v>0.88</v>
      </c>
      <c r="D13" s="49">
        <v>0.92</v>
      </c>
      <c r="E13" s="49">
        <v>0.49</v>
      </c>
      <c r="F13" s="49">
        <v>0.8</v>
      </c>
      <c r="G13" s="49">
        <v>0.78</v>
      </c>
      <c r="H13" s="49">
        <v>0.88</v>
      </c>
      <c r="I13" s="49">
        <v>0.63</v>
      </c>
      <c r="J13" s="49">
        <v>0.67</v>
      </c>
      <c r="K13" s="49">
        <v>0.92</v>
      </c>
      <c r="L13" s="49">
        <v>0.71</v>
      </c>
      <c r="M13" s="49">
        <v>0.75</v>
      </c>
      <c r="N13" s="49">
        <v>0.63</v>
      </c>
      <c r="O13" s="49">
        <v>0.83</v>
      </c>
      <c r="P13" s="49">
        <v>0.16</v>
      </c>
      <c r="Q13" s="50">
        <f t="shared" si="0"/>
        <v>0.71533333333333338</v>
      </c>
    </row>
    <row r="14" spans="1:17" x14ac:dyDescent="0.25">
      <c r="A14" t="s">
        <v>633</v>
      </c>
      <c r="B14">
        <v>0.55000000000000004</v>
      </c>
      <c r="C14">
        <v>0.54</v>
      </c>
      <c r="D14">
        <v>0.53</v>
      </c>
      <c r="E14">
        <v>0.57999999999999996</v>
      </c>
      <c r="F14">
        <v>0.51</v>
      </c>
      <c r="G14">
        <v>0.95</v>
      </c>
      <c r="H14">
        <v>0.64</v>
      </c>
      <c r="I14">
        <v>0.79</v>
      </c>
      <c r="J14">
        <v>0.67</v>
      </c>
      <c r="K14">
        <v>0.65</v>
      </c>
      <c r="L14">
        <v>0.79</v>
      </c>
      <c r="M14">
        <v>0.64</v>
      </c>
      <c r="N14">
        <v>0.79</v>
      </c>
      <c r="O14">
        <v>0.65</v>
      </c>
      <c r="P14">
        <v>0.83</v>
      </c>
      <c r="Q14" s="48">
        <f t="shared" si="0"/>
        <v>0.67399999999999993</v>
      </c>
    </row>
    <row r="15" spans="1:17" x14ac:dyDescent="0.25">
      <c r="A15" t="s">
        <v>653</v>
      </c>
      <c r="B15">
        <v>0.5</v>
      </c>
      <c r="C15">
        <v>0.8</v>
      </c>
      <c r="D15">
        <v>1</v>
      </c>
      <c r="E15">
        <v>0.6</v>
      </c>
      <c r="F15">
        <v>0.8</v>
      </c>
      <c r="G15">
        <v>0.9</v>
      </c>
      <c r="H15">
        <v>0.5</v>
      </c>
      <c r="I15">
        <v>0.1</v>
      </c>
      <c r="J15">
        <v>0.9</v>
      </c>
      <c r="K15">
        <v>0.8</v>
      </c>
      <c r="L15">
        <v>0.4</v>
      </c>
      <c r="M15">
        <v>1</v>
      </c>
      <c r="N15">
        <v>0.6</v>
      </c>
      <c r="O15">
        <v>0.8</v>
      </c>
      <c r="P15">
        <v>0.4</v>
      </c>
      <c r="Q15" s="48">
        <f t="shared" si="0"/>
        <v>0.67333333333333345</v>
      </c>
    </row>
    <row r="16" spans="1:17" x14ac:dyDescent="0.25">
      <c r="A16" t="s">
        <v>639</v>
      </c>
      <c r="B16">
        <v>0.72</v>
      </c>
      <c r="C16">
        <v>0.82</v>
      </c>
      <c r="D16">
        <v>0.78</v>
      </c>
      <c r="E16">
        <v>0.79</v>
      </c>
      <c r="F16">
        <v>0.85</v>
      </c>
      <c r="G16">
        <v>0.59</v>
      </c>
      <c r="H16">
        <v>0.61</v>
      </c>
      <c r="I16">
        <v>0.55000000000000004</v>
      </c>
      <c r="J16">
        <v>0.57999999999999996</v>
      </c>
      <c r="K16">
        <v>0.59</v>
      </c>
      <c r="L16">
        <v>0.56999999999999995</v>
      </c>
      <c r="M16">
        <v>0.61</v>
      </c>
      <c r="N16">
        <v>0.56999999999999995</v>
      </c>
      <c r="O16">
        <v>0.69</v>
      </c>
      <c r="P16">
        <v>0.75</v>
      </c>
      <c r="Q16" s="48">
        <f t="shared" si="0"/>
        <v>0.67133333333333334</v>
      </c>
    </row>
    <row r="17" spans="1:17" x14ac:dyDescent="0.25">
      <c r="A17" t="s">
        <v>635</v>
      </c>
      <c r="B17">
        <v>0.37</v>
      </c>
      <c r="C17">
        <v>0.37</v>
      </c>
      <c r="D17">
        <v>0.44</v>
      </c>
      <c r="E17">
        <v>0.27</v>
      </c>
      <c r="F17">
        <v>0.41</v>
      </c>
      <c r="G17">
        <v>0.77</v>
      </c>
      <c r="H17">
        <v>0.8</v>
      </c>
      <c r="I17">
        <v>0.49</v>
      </c>
      <c r="J17">
        <v>0.54</v>
      </c>
      <c r="K17">
        <v>0.96</v>
      </c>
      <c r="L17">
        <v>0.88</v>
      </c>
      <c r="M17">
        <v>0.87</v>
      </c>
      <c r="N17">
        <v>0.84</v>
      </c>
      <c r="O17">
        <v>0.87</v>
      </c>
      <c r="P17">
        <v>0.97</v>
      </c>
      <c r="Q17" s="48">
        <f t="shared" si="0"/>
        <v>0.65666666666666662</v>
      </c>
    </row>
    <row r="18" spans="1:17" x14ac:dyDescent="0.25">
      <c r="A18" t="s">
        <v>652</v>
      </c>
      <c r="B18">
        <v>0.79</v>
      </c>
      <c r="C18">
        <v>0.74</v>
      </c>
      <c r="D18">
        <v>0.65</v>
      </c>
      <c r="E18">
        <v>0.62</v>
      </c>
      <c r="F18">
        <v>0.73</v>
      </c>
      <c r="G18">
        <v>0.74</v>
      </c>
      <c r="H18">
        <v>0.51</v>
      </c>
      <c r="I18">
        <v>0.52</v>
      </c>
      <c r="J18">
        <v>0.65</v>
      </c>
      <c r="K18">
        <v>0.68</v>
      </c>
      <c r="L18">
        <v>0.57999999999999996</v>
      </c>
      <c r="M18">
        <v>0.6</v>
      </c>
      <c r="N18">
        <v>0.63</v>
      </c>
      <c r="O18">
        <v>0.69</v>
      </c>
      <c r="P18">
        <v>0.65</v>
      </c>
      <c r="Q18" s="48">
        <f t="shared" si="0"/>
        <v>0.65200000000000002</v>
      </c>
    </row>
    <row r="19" spans="1:17" x14ac:dyDescent="0.25">
      <c r="A19" t="s">
        <v>632</v>
      </c>
      <c r="B19">
        <v>0.77</v>
      </c>
      <c r="C19">
        <v>0.35</v>
      </c>
      <c r="D19">
        <v>0.25</v>
      </c>
      <c r="E19">
        <v>0.52</v>
      </c>
      <c r="F19">
        <v>0.72</v>
      </c>
      <c r="G19">
        <v>0.71</v>
      </c>
      <c r="H19">
        <v>0.73</v>
      </c>
      <c r="I19">
        <v>0.74</v>
      </c>
      <c r="J19">
        <v>0.82</v>
      </c>
      <c r="K19">
        <v>0.86</v>
      </c>
      <c r="L19">
        <v>0.67</v>
      </c>
      <c r="M19">
        <v>0.57999999999999996</v>
      </c>
      <c r="N19">
        <v>0.7</v>
      </c>
      <c r="O19">
        <v>0.5</v>
      </c>
      <c r="P19">
        <v>0.71</v>
      </c>
      <c r="Q19" s="48">
        <f t="shared" si="0"/>
        <v>0.64200000000000013</v>
      </c>
    </row>
    <row r="20" spans="1:17" x14ac:dyDescent="0.25">
      <c r="A20" t="s">
        <v>648</v>
      </c>
      <c r="B20">
        <v>0.88</v>
      </c>
      <c r="C20">
        <v>0.69</v>
      </c>
      <c r="D20">
        <v>0.83</v>
      </c>
      <c r="E20">
        <v>0.05</v>
      </c>
      <c r="F20">
        <v>0.86</v>
      </c>
      <c r="G20">
        <v>0.89</v>
      </c>
      <c r="H20">
        <v>0.9</v>
      </c>
      <c r="I20">
        <v>0.27</v>
      </c>
      <c r="J20">
        <v>0.98</v>
      </c>
      <c r="K20">
        <v>0.78</v>
      </c>
      <c r="L20">
        <v>7.0000000000000007E-2</v>
      </c>
      <c r="M20">
        <v>0.88</v>
      </c>
      <c r="N20">
        <v>0.21</v>
      </c>
      <c r="O20">
        <v>0.91</v>
      </c>
      <c r="P20">
        <v>0.33</v>
      </c>
      <c r="Q20" s="48">
        <f t="shared" si="0"/>
        <v>0.63533333333333342</v>
      </c>
    </row>
    <row r="21" spans="1:17" x14ac:dyDescent="0.25">
      <c r="A21" t="s">
        <v>642</v>
      </c>
      <c r="B21">
        <v>0.69</v>
      </c>
      <c r="C21">
        <v>0.77</v>
      </c>
      <c r="D21">
        <v>0.69</v>
      </c>
      <c r="E21">
        <v>0.74</v>
      </c>
      <c r="F21">
        <v>0.89</v>
      </c>
      <c r="G21">
        <v>0.28999999999999998</v>
      </c>
      <c r="H21">
        <v>0.83</v>
      </c>
      <c r="I21">
        <v>0.14000000000000001</v>
      </c>
      <c r="J21">
        <v>0.69</v>
      </c>
      <c r="K21">
        <v>0.46</v>
      </c>
      <c r="L21">
        <v>0.97</v>
      </c>
      <c r="M21">
        <v>0.6</v>
      </c>
      <c r="N21">
        <v>0.37</v>
      </c>
      <c r="O21">
        <v>0.69</v>
      </c>
      <c r="P21">
        <v>0.51</v>
      </c>
      <c r="Q21" s="48">
        <f t="shared" si="0"/>
        <v>0.62199999999999978</v>
      </c>
    </row>
    <row r="22" spans="1:17" x14ac:dyDescent="0.25">
      <c r="A22" t="s">
        <v>649</v>
      </c>
      <c r="B22">
        <v>0.28999999999999998</v>
      </c>
      <c r="C22">
        <v>0.77</v>
      </c>
      <c r="D22">
        <v>0.71</v>
      </c>
      <c r="E22">
        <v>0.56999999999999995</v>
      </c>
      <c r="F22">
        <v>0.63</v>
      </c>
      <c r="G22">
        <v>0.69</v>
      </c>
      <c r="H22">
        <v>0.23</v>
      </c>
      <c r="I22">
        <v>0.03</v>
      </c>
      <c r="J22">
        <v>0.14000000000000001</v>
      </c>
      <c r="K22">
        <v>0.77</v>
      </c>
      <c r="L22">
        <v>0.51</v>
      </c>
      <c r="M22">
        <v>0.69</v>
      </c>
      <c r="N22">
        <v>0.8</v>
      </c>
      <c r="O22">
        <v>0.97</v>
      </c>
      <c r="P22">
        <v>0.83</v>
      </c>
      <c r="Q22" s="48">
        <f t="shared" si="0"/>
        <v>0.57533333333333325</v>
      </c>
    </row>
    <row r="23" spans="1:17" x14ac:dyDescent="0.25">
      <c r="A23" s="49" t="s">
        <v>646</v>
      </c>
      <c r="B23" s="49">
        <v>0.79</v>
      </c>
      <c r="C23" s="49">
        <v>0.21</v>
      </c>
      <c r="D23" s="49">
        <v>0.31</v>
      </c>
      <c r="E23" s="49">
        <v>0.65</v>
      </c>
      <c r="F23" s="49">
        <v>0.26</v>
      </c>
      <c r="G23" s="49">
        <v>0.08</v>
      </c>
      <c r="H23" s="49">
        <v>0.23</v>
      </c>
      <c r="I23" s="49">
        <v>0.57999999999999996</v>
      </c>
      <c r="J23" s="49">
        <v>0.51</v>
      </c>
      <c r="K23" s="49">
        <v>0.83</v>
      </c>
      <c r="L23" s="49">
        <v>0.78</v>
      </c>
      <c r="M23" s="49">
        <v>0.25</v>
      </c>
      <c r="N23" s="49">
        <v>0.81</v>
      </c>
      <c r="O23" s="49">
        <v>0.42</v>
      </c>
      <c r="P23" s="49">
        <v>0.68</v>
      </c>
      <c r="Q23" s="50">
        <f t="shared" si="0"/>
        <v>0.4926666666666667</v>
      </c>
    </row>
    <row r="24" spans="1:17" x14ac:dyDescent="0.25">
      <c r="A24" s="49" t="s">
        <v>641</v>
      </c>
      <c r="B24" s="49">
        <v>0</v>
      </c>
      <c r="C24" s="49">
        <v>0</v>
      </c>
      <c r="D24" s="49">
        <v>1</v>
      </c>
      <c r="E24" s="49">
        <v>1</v>
      </c>
      <c r="F24" s="49">
        <v>1</v>
      </c>
      <c r="G24" s="49">
        <v>1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1</v>
      </c>
      <c r="O24" s="49">
        <v>1</v>
      </c>
      <c r="P24" s="49">
        <v>1</v>
      </c>
      <c r="Q24" s="50">
        <f t="shared" si="0"/>
        <v>0.46666666666666667</v>
      </c>
    </row>
    <row r="25" spans="1:17" x14ac:dyDescent="0.25">
      <c r="A25" s="49" t="s">
        <v>644</v>
      </c>
      <c r="B25" s="49">
        <v>0.55000000000000004</v>
      </c>
      <c r="C25" s="49">
        <v>0.02</v>
      </c>
      <c r="D25" s="49">
        <v>0.68</v>
      </c>
      <c r="E25" s="49">
        <v>0.7</v>
      </c>
      <c r="F25" s="49">
        <v>0.52</v>
      </c>
      <c r="G25" s="49">
        <v>0.27</v>
      </c>
      <c r="H25" s="49">
        <v>0.75</v>
      </c>
      <c r="I25" s="49">
        <v>0.38</v>
      </c>
      <c r="J25" s="49">
        <v>0.38</v>
      </c>
      <c r="K25" s="49">
        <v>0.19</v>
      </c>
      <c r="L25" s="49">
        <v>0.15</v>
      </c>
      <c r="M25" s="49">
        <v>0.21</v>
      </c>
      <c r="N25" s="49">
        <v>0.65</v>
      </c>
      <c r="O25" s="49">
        <v>0.63</v>
      </c>
      <c r="P25" s="49">
        <v>0.84</v>
      </c>
      <c r="Q25" s="50">
        <f t="shared" si="0"/>
        <v>0.46133333333333337</v>
      </c>
    </row>
    <row r="26" spans="1:17" x14ac:dyDescent="0.25">
      <c r="A26" s="49" t="s">
        <v>640</v>
      </c>
      <c r="B26" s="49">
        <v>0.8</v>
      </c>
      <c r="C26" s="49">
        <v>0.8</v>
      </c>
      <c r="D26" s="49">
        <v>0.3</v>
      </c>
      <c r="E26" s="49">
        <v>0.8</v>
      </c>
      <c r="F26" s="49">
        <v>0.7</v>
      </c>
      <c r="G26" s="49">
        <v>0.8</v>
      </c>
      <c r="H26" s="49">
        <v>-0.25</v>
      </c>
      <c r="I26" s="49">
        <v>0.8</v>
      </c>
      <c r="J26" s="49">
        <v>0.5</v>
      </c>
      <c r="K26" s="49">
        <v>-0.3</v>
      </c>
      <c r="L26" s="49">
        <v>0.8</v>
      </c>
      <c r="M26" s="49">
        <v>0.9</v>
      </c>
      <c r="N26" s="49">
        <v>-0.3</v>
      </c>
      <c r="O26" s="49">
        <v>-0.3</v>
      </c>
      <c r="P26" s="49">
        <v>0.5</v>
      </c>
      <c r="Q26" s="50">
        <f t="shared" si="0"/>
        <v>0.4366666666666667</v>
      </c>
    </row>
    <row r="27" spans="1:17" x14ac:dyDescent="0.25">
      <c r="A27" s="49" t="s">
        <v>647</v>
      </c>
      <c r="B27" s="49">
        <v>0.9</v>
      </c>
      <c r="C27" s="49">
        <v>0.1</v>
      </c>
      <c r="D27" s="49">
        <v>0.7</v>
      </c>
      <c r="E27" s="49">
        <v>0.55000000000000004</v>
      </c>
      <c r="F27" s="49">
        <v>0.7</v>
      </c>
      <c r="G27" s="49">
        <v>0.3</v>
      </c>
      <c r="H27" s="49">
        <v>0.7</v>
      </c>
      <c r="I27" s="49">
        <v>0.65</v>
      </c>
      <c r="J27" s="49">
        <v>0.7</v>
      </c>
      <c r="K27" s="49">
        <v>0.4</v>
      </c>
      <c r="L27" s="49">
        <v>0.25</v>
      </c>
      <c r="M27" s="49">
        <v>-0.5</v>
      </c>
      <c r="N27" s="49">
        <v>0.75</v>
      </c>
      <c r="O27" s="49">
        <v>0.1</v>
      </c>
      <c r="P27" s="49">
        <v>0.15</v>
      </c>
      <c r="Q27" s="50">
        <f t="shared" si="0"/>
        <v>0.43000000000000005</v>
      </c>
    </row>
    <row r="28" spans="1:17" x14ac:dyDescent="0.25">
      <c r="A28" s="49" t="s">
        <v>651</v>
      </c>
      <c r="B28" s="49">
        <v>-0.06</v>
      </c>
      <c r="C28" s="49">
        <v>0.51</v>
      </c>
      <c r="D28" s="49">
        <v>0.06</v>
      </c>
      <c r="E28" s="49">
        <v>-0.37</v>
      </c>
      <c r="F28" s="49">
        <v>0.43</v>
      </c>
      <c r="G28" s="49">
        <v>0.54</v>
      </c>
      <c r="H28" s="49">
        <v>0.09</v>
      </c>
      <c r="I28" s="49">
        <v>0.17</v>
      </c>
      <c r="J28" s="49">
        <v>0.17</v>
      </c>
      <c r="K28" s="49">
        <v>0.54</v>
      </c>
      <c r="L28" s="49">
        <v>0.63</v>
      </c>
      <c r="M28" s="49">
        <v>0.86</v>
      </c>
      <c r="N28" s="49">
        <v>0.56999999999999995</v>
      </c>
      <c r="O28" s="49">
        <v>0.46</v>
      </c>
      <c r="P28" s="49">
        <v>0.66</v>
      </c>
      <c r="Q28" s="50">
        <f t="shared" si="0"/>
        <v>0.35066666666666663</v>
      </c>
    </row>
    <row r="29" spans="1:17" x14ac:dyDescent="0.25">
      <c r="A29" s="49" t="s">
        <v>645</v>
      </c>
      <c r="B29" s="49">
        <v>-0.25</v>
      </c>
      <c r="C29" s="49">
        <v>-0.25</v>
      </c>
      <c r="D29" s="49">
        <v>0.75</v>
      </c>
      <c r="E29" s="49">
        <v>0.75</v>
      </c>
      <c r="F29" s="49">
        <v>0.75</v>
      </c>
      <c r="G29" s="49">
        <v>1</v>
      </c>
      <c r="H29" s="49">
        <v>0.5</v>
      </c>
      <c r="I29" s="49">
        <v>-0.5</v>
      </c>
      <c r="J29" s="49">
        <v>-0.5</v>
      </c>
      <c r="K29" s="49">
        <v>0.5</v>
      </c>
      <c r="L29" s="49">
        <v>-0.5</v>
      </c>
      <c r="M29" s="49">
        <v>-0.5</v>
      </c>
      <c r="N29" s="49">
        <v>0.5</v>
      </c>
      <c r="O29" s="49">
        <v>0.5</v>
      </c>
      <c r="P29" s="49">
        <v>1</v>
      </c>
      <c r="Q29" s="50">
        <f t="shared" si="0"/>
        <v>0.25</v>
      </c>
    </row>
    <row r="30" spans="1:17" x14ac:dyDescent="0.25">
      <c r="A30" s="49" t="s">
        <v>638</v>
      </c>
      <c r="B30" s="49">
        <v>0.5</v>
      </c>
      <c r="C30" s="49">
        <v>0</v>
      </c>
      <c r="D30" s="49">
        <v>-1</v>
      </c>
      <c r="E30" s="49">
        <v>0</v>
      </c>
      <c r="F30" s="49">
        <v>0.5</v>
      </c>
      <c r="G30" s="49">
        <v>0.5</v>
      </c>
      <c r="H30" s="49">
        <v>-0.5</v>
      </c>
      <c r="I30" s="49">
        <v>0.5</v>
      </c>
      <c r="J30" s="49">
        <v>0.5</v>
      </c>
      <c r="K30" s="49">
        <v>0</v>
      </c>
      <c r="L30" s="49">
        <v>1</v>
      </c>
      <c r="M30" s="49">
        <v>0.5</v>
      </c>
      <c r="N30" s="49">
        <v>0</v>
      </c>
      <c r="O30" s="49">
        <v>0.5</v>
      </c>
      <c r="P30" s="49">
        <v>0.5</v>
      </c>
      <c r="Q30" s="50">
        <f t="shared" si="0"/>
        <v>0.23333333333333334</v>
      </c>
    </row>
    <row r="31" spans="1:17" x14ac:dyDescent="0.25">
      <c r="A31" s="49" t="s">
        <v>650</v>
      </c>
      <c r="B31" s="49">
        <v>-1</v>
      </c>
      <c r="C31" s="49">
        <v>0.5</v>
      </c>
      <c r="D31" s="49">
        <v>0.5</v>
      </c>
      <c r="E31" s="49">
        <v>0.5</v>
      </c>
      <c r="F31" s="49">
        <v>1</v>
      </c>
      <c r="G31" s="49">
        <v>-0.5</v>
      </c>
      <c r="H31" s="49">
        <v>-0.5</v>
      </c>
      <c r="I31" s="49">
        <v>-0.5</v>
      </c>
      <c r="J31" s="49">
        <v>-1</v>
      </c>
      <c r="K31" s="49">
        <v>1</v>
      </c>
      <c r="L31" s="49">
        <v>0.5</v>
      </c>
      <c r="M31" s="49">
        <v>0.5</v>
      </c>
      <c r="N31" s="49">
        <v>0.5</v>
      </c>
      <c r="O31" s="49">
        <v>0.5</v>
      </c>
      <c r="P31" s="49">
        <v>0.5</v>
      </c>
      <c r="Q31" s="50">
        <f t="shared" si="0"/>
        <v>0.16666666666666666</v>
      </c>
    </row>
    <row r="32" spans="1:17" x14ac:dyDescent="0.25">
      <c r="A32" t="s">
        <v>656</v>
      </c>
      <c r="B32" s="48">
        <f>AVERAGE(B2:B31)</f>
        <v>0.56600000000000006</v>
      </c>
      <c r="C32" s="48">
        <f t="shared" ref="C32:Q32" si="1">AVERAGE(C2:C31)</f>
        <v>0.58433333333333348</v>
      </c>
      <c r="D32" s="48">
        <f t="shared" si="1"/>
        <v>0.6373333333333332</v>
      </c>
      <c r="E32" s="48">
        <f t="shared" si="1"/>
        <v>0.6186666666666667</v>
      </c>
      <c r="F32" s="48">
        <f t="shared" si="1"/>
        <v>0.73866666666666669</v>
      </c>
      <c r="G32" s="48">
        <f t="shared" si="1"/>
        <v>0.65433333333333332</v>
      </c>
      <c r="H32" s="48">
        <f t="shared" si="1"/>
        <v>0.55400000000000016</v>
      </c>
      <c r="I32" s="48">
        <f t="shared" si="1"/>
        <v>0.48666666666666669</v>
      </c>
      <c r="J32" s="48">
        <f t="shared" si="1"/>
        <v>0.54966666666666675</v>
      </c>
      <c r="K32" s="48">
        <f t="shared" si="1"/>
        <v>0.66533333333333322</v>
      </c>
      <c r="L32" s="48">
        <f t="shared" si="1"/>
        <v>0.60100000000000009</v>
      </c>
      <c r="M32" s="48">
        <f t="shared" si="1"/>
        <v>0.6253333333333333</v>
      </c>
      <c r="N32" s="48">
        <f t="shared" si="1"/>
        <v>0.64500000000000002</v>
      </c>
      <c r="O32" s="48">
        <f t="shared" si="1"/>
        <v>0.69</v>
      </c>
      <c r="P32" s="48">
        <f t="shared" si="1"/>
        <v>0.71066666666666667</v>
      </c>
      <c r="Q32" s="48">
        <f t="shared" si="1"/>
        <v>0.62179999999999991</v>
      </c>
    </row>
  </sheetData>
  <sortState xmlns:xlrd2="http://schemas.microsoft.com/office/spreadsheetml/2017/richdata2" ref="A2:Q31">
    <sortCondition descending="1" ref="Q2:Q3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DD95-37C3-42EC-A603-E969DAA99614}">
  <dimension ref="A1:U2"/>
  <sheetViews>
    <sheetView workbookViewId="0">
      <selection activeCell="H3" sqref="H3"/>
    </sheetView>
  </sheetViews>
  <sheetFormatPr defaultRowHeight="13.8" x14ac:dyDescent="0.25"/>
  <cols>
    <col min="1" max="1" width="16.69921875" customWidth="1"/>
  </cols>
  <sheetData>
    <row r="1" spans="1:21" x14ac:dyDescent="0.25">
      <c r="A1" t="s">
        <v>110</v>
      </c>
      <c r="B1" t="s">
        <v>111</v>
      </c>
      <c r="C1" t="s">
        <v>112</v>
      </c>
      <c r="D1" t="s">
        <v>113</v>
      </c>
      <c r="E1" t="s">
        <v>194</v>
      </c>
      <c r="F1" t="s">
        <v>205</v>
      </c>
      <c r="G1" t="s">
        <v>6</v>
      </c>
      <c r="H1" t="s">
        <v>30</v>
      </c>
      <c r="U1" s="16"/>
    </row>
    <row r="2" spans="1:21" x14ac:dyDescent="0.25">
      <c r="A2" t="s">
        <v>238</v>
      </c>
      <c r="B2">
        <v>9</v>
      </c>
      <c r="C2">
        <v>6</v>
      </c>
      <c r="D2">
        <v>6</v>
      </c>
      <c r="E2">
        <v>13</v>
      </c>
      <c r="F2">
        <v>2</v>
      </c>
      <c r="G2">
        <v>4</v>
      </c>
      <c r="H2" s="17">
        <f>(SUM(B2:G2)/300)*100</f>
        <v>13.333333333333334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5"/>
  <sheetViews>
    <sheetView workbookViewId="0">
      <selection activeCell="R11" sqref="R11"/>
    </sheetView>
  </sheetViews>
  <sheetFormatPr defaultRowHeight="13.8" x14ac:dyDescent="0.25"/>
  <cols>
    <col min="1" max="1" width="17.59765625" customWidth="1"/>
    <col min="13" max="13" width="10" customWidth="1"/>
    <col min="14" max="14" width="11.69921875" customWidth="1"/>
  </cols>
  <sheetData>
    <row r="1" spans="1:46" ht="23.4" thickBot="1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J1" s="20" t="s">
        <v>555</v>
      </c>
      <c r="K1" s="20" t="s">
        <v>556</v>
      </c>
      <c r="L1" s="20" t="s">
        <v>562</v>
      </c>
      <c r="M1" s="20" t="s">
        <v>565</v>
      </c>
      <c r="N1" s="20" t="s">
        <v>567</v>
      </c>
      <c r="O1" s="20" t="s">
        <v>569</v>
      </c>
      <c r="Q1" s="20" t="s">
        <v>581</v>
      </c>
      <c r="R1" s="20" t="s">
        <v>560</v>
      </c>
      <c r="S1" s="20" t="s">
        <v>583</v>
      </c>
      <c r="T1" s="20" t="s">
        <v>560</v>
      </c>
      <c r="U1" s="20" t="s">
        <v>584</v>
      </c>
      <c r="V1" s="20" t="s">
        <v>560</v>
      </c>
      <c r="W1" s="20" t="s">
        <v>568</v>
      </c>
      <c r="X1" s="20" t="s">
        <v>560</v>
      </c>
      <c r="Y1" s="20" t="s">
        <v>570</v>
      </c>
      <c r="Z1" s="20" t="s">
        <v>560</v>
      </c>
      <c r="AA1" s="20" t="s">
        <v>585</v>
      </c>
      <c r="AB1" s="20" t="s">
        <v>560</v>
      </c>
      <c r="AC1" s="20" t="s">
        <v>572</v>
      </c>
      <c r="AD1" s="20" t="s">
        <v>560</v>
      </c>
      <c r="AE1" s="20" t="s">
        <v>573</v>
      </c>
      <c r="AF1" s="20" t="s">
        <v>560</v>
      </c>
      <c r="AG1" s="20" t="s">
        <v>574</v>
      </c>
      <c r="AH1" s="20" t="s">
        <v>560</v>
      </c>
      <c r="AI1" s="20" t="s">
        <v>586</v>
      </c>
      <c r="AJ1" s="20" t="s">
        <v>560</v>
      </c>
      <c r="AK1" s="20" t="s">
        <v>576</v>
      </c>
      <c r="AL1" s="20" t="s">
        <v>560</v>
      </c>
      <c r="AM1" s="20" t="s">
        <v>577</v>
      </c>
      <c r="AN1" s="20" t="s">
        <v>560</v>
      </c>
      <c r="AO1" s="20" t="s">
        <v>578</v>
      </c>
      <c r="AP1" s="20" t="s">
        <v>560</v>
      </c>
      <c r="AQ1" s="20" t="s">
        <v>579</v>
      </c>
      <c r="AR1" s="20" t="s">
        <v>560</v>
      </c>
      <c r="AS1" s="20" t="s">
        <v>580</v>
      </c>
      <c r="AT1" s="20" t="s">
        <v>560</v>
      </c>
    </row>
    <row r="2" spans="1:46" ht="14.4" thickBot="1" x14ac:dyDescent="0.3">
      <c r="A2" s="9" t="s">
        <v>7</v>
      </c>
      <c r="B2" s="7">
        <v>17</v>
      </c>
      <c r="C2" s="7">
        <v>13</v>
      </c>
      <c r="D2" s="7">
        <v>8</v>
      </c>
      <c r="E2" s="7">
        <v>20</v>
      </c>
      <c r="F2" s="7">
        <v>28</v>
      </c>
      <c r="G2" s="7">
        <v>32</v>
      </c>
      <c r="H2" s="10">
        <f>(SUM(B2:G2)/300)*100</f>
        <v>39.333333333333329</v>
      </c>
      <c r="J2">
        <f>RANK(B2,$B$2:$B$10,0)</f>
        <v>1</v>
      </c>
      <c r="K2">
        <f>RANK(C2,$C$2:$C$10,0)</f>
        <v>2</v>
      </c>
      <c r="L2">
        <f>RANK(D2,$D$2:$D$10,0)</f>
        <v>2</v>
      </c>
      <c r="M2">
        <f>RANK(E2,$E$2:$E$10,0)</f>
        <v>1</v>
      </c>
      <c r="N2">
        <f>RANK(F2, $F$2:$F$10, 0)</f>
        <v>1</v>
      </c>
      <c r="O2">
        <f>RANK(G2,$G$2:$G$10,0)</f>
        <v>1</v>
      </c>
      <c r="Q2">
        <f>J2-K2</f>
        <v>-1</v>
      </c>
      <c r="R2">
        <f>Q2^2</f>
        <v>1</v>
      </c>
      <c r="S2">
        <f>J2-L2</f>
        <v>-1</v>
      </c>
      <c r="T2">
        <f>S2*S2</f>
        <v>1</v>
      </c>
      <c r="U2">
        <f>J2-M2</f>
        <v>0</v>
      </c>
      <c r="V2">
        <f>U2^2</f>
        <v>0</v>
      </c>
      <c r="W2">
        <f>J2-N2</f>
        <v>0</v>
      </c>
      <c r="X2">
        <f>W2*W2</f>
        <v>0</v>
      </c>
      <c r="Y2">
        <f>J2-O2</f>
        <v>0</v>
      </c>
      <c r="Z2">
        <f>Y2^2</f>
        <v>0</v>
      </c>
      <c r="AA2">
        <f>K2-L2</f>
        <v>0</v>
      </c>
      <c r="AB2">
        <f>AA2*AA2</f>
        <v>0</v>
      </c>
      <c r="AC2">
        <f>K2-M2</f>
        <v>1</v>
      </c>
      <c r="AD2">
        <f>AC2^2</f>
        <v>1</v>
      </c>
      <c r="AE2">
        <f>K2-N2</f>
        <v>1</v>
      </c>
      <c r="AF2">
        <f>AE2*AE2</f>
        <v>1</v>
      </c>
      <c r="AG2">
        <f>K2-O2</f>
        <v>1</v>
      </c>
      <c r="AH2">
        <f>AG2^2</f>
        <v>1</v>
      </c>
      <c r="AI2">
        <f>L2-M2</f>
        <v>1</v>
      </c>
      <c r="AJ2">
        <f>AI2*AI2</f>
        <v>1</v>
      </c>
      <c r="AK2">
        <f>L2-N2</f>
        <v>1</v>
      </c>
      <c r="AL2">
        <f>AK2^2</f>
        <v>1</v>
      </c>
      <c r="AM2">
        <f>L2-O2</f>
        <v>1</v>
      </c>
      <c r="AN2">
        <f>AM2*AM2</f>
        <v>1</v>
      </c>
      <c r="AO2">
        <f>M2-N2</f>
        <v>0</v>
      </c>
      <c r="AP2">
        <f>AO2^2</f>
        <v>0</v>
      </c>
      <c r="AQ2">
        <f>M2-O2</f>
        <v>0</v>
      </c>
      <c r="AR2">
        <f>AQ2*AQ2</f>
        <v>0</v>
      </c>
      <c r="AS2">
        <f>N2-O2</f>
        <v>0</v>
      </c>
      <c r="AT2">
        <f>AS2^2</f>
        <v>0</v>
      </c>
    </row>
    <row r="3" spans="1:46" ht="14.4" thickBot="1" x14ac:dyDescent="0.3">
      <c r="A3" s="9" t="s">
        <v>8</v>
      </c>
      <c r="B3" s="7">
        <v>8</v>
      </c>
      <c r="C3" s="7">
        <v>16</v>
      </c>
      <c r="D3" s="7">
        <v>12</v>
      </c>
      <c r="E3" s="7">
        <v>8</v>
      </c>
      <c r="F3" s="7">
        <v>16</v>
      </c>
      <c r="G3" s="7">
        <v>16</v>
      </c>
      <c r="H3" s="10">
        <f t="shared" ref="H3:H10" si="0">(SUM(B3:G3)/300)*100</f>
        <v>25.333333333333336</v>
      </c>
      <c r="J3">
        <f t="shared" ref="J3:J10" si="1">RANK(B3,$B$2:$B$10,0)</f>
        <v>2</v>
      </c>
      <c r="K3">
        <f t="shared" ref="K3:K10" si="2">RANK(C3,$C$2:$C$10,0)</f>
        <v>1</v>
      </c>
      <c r="L3">
        <f t="shared" ref="L3:L10" si="3">RANK(D3,$D$2:$D$10,0)</f>
        <v>1</v>
      </c>
      <c r="M3">
        <f t="shared" ref="M3:M10" si="4">RANK(E3,$E$2:$E$10,0)</f>
        <v>2</v>
      </c>
      <c r="N3">
        <f t="shared" ref="N3:N10" si="5">RANK(F3, $F$2:$F$10, 0)</f>
        <v>2</v>
      </c>
      <c r="O3">
        <f t="shared" ref="O3:O10" si="6">RANK(G3,$G$2:$G$10,0)</f>
        <v>2</v>
      </c>
      <c r="Q3">
        <f t="shared" ref="Q3:Q10" si="7">J3-K3</f>
        <v>1</v>
      </c>
      <c r="R3">
        <f t="shared" ref="R3:R10" si="8">Q3^2</f>
        <v>1</v>
      </c>
      <c r="S3">
        <f t="shared" ref="S3:S10" si="9">J3-L3</f>
        <v>1</v>
      </c>
      <c r="T3">
        <f t="shared" ref="T3:T10" si="10">S3*S3</f>
        <v>1</v>
      </c>
      <c r="U3">
        <f t="shared" ref="U3:U10" si="11">J3-M3</f>
        <v>0</v>
      </c>
      <c r="V3">
        <f t="shared" ref="V3:V10" si="12">U3^2</f>
        <v>0</v>
      </c>
      <c r="W3">
        <f t="shared" ref="W3:W10" si="13">J3-N3</f>
        <v>0</v>
      </c>
      <c r="X3">
        <f t="shared" ref="X3:X10" si="14">W3*W3</f>
        <v>0</v>
      </c>
      <c r="Y3">
        <f t="shared" ref="Y3:Y10" si="15">J3-O3</f>
        <v>0</v>
      </c>
      <c r="Z3">
        <f t="shared" ref="Z3:Z10" si="16">Y3^2</f>
        <v>0</v>
      </c>
      <c r="AA3">
        <f t="shared" ref="AA3:AA10" si="17">K3-L3</f>
        <v>0</v>
      </c>
      <c r="AB3">
        <f t="shared" ref="AB3:AB10" si="18">AA3*AA3</f>
        <v>0</v>
      </c>
      <c r="AC3">
        <f t="shared" ref="AC3:AC10" si="19">K3-M3</f>
        <v>-1</v>
      </c>
      <c r="AD3">
        <f t="shared" ref="AD3:AD10" si="20">AC3^2</f>
        <v>1</v>
      </c>
      <c r="AE3">
        <f t="shared" ref="AE3:AE10" si="21">K3-N3</f>
        <v>-1</v>
      </c>
      <c r="AF3">
        <f t="shared" ref="AF3:AF10" si="22">AE3*AE3</f>
        <v>1</v>
      </c>
      <c r="AG3">
        <f t="shared" ref="AG3:AG10" si="23">K3-O3</f>
        <v>-1</v>
      </c>
      <c r="AH3">
        <f t="shared" ref="AH3:AH10" si="24">AG3^2</f>
        <v>1</v>
      </c>
      <c r="AI3">
        <f t="shared" ref="AI3:AI10" si="25">L3-M3</f>
        <v>-1</v>
      </c>
      <c r="AJ3">
        <f t="shared" ref="AJ3:AJ10" si="26">AI3*AI3</f>
        <v>1</v>
      </c>
      <c r="AK3">
        <f t="shared" ref="AK3:AK10" si="27">L3-N3</f>
        <v>-1</v>
      </c>
      <c r="AL3">
        <f t="shared" ref="AL3:AL10" si="28">AK3^2</f>
        <v>1</v>
      </c>
      <c r="AM3">
        <f t="shared" ref="AM3:AM10" si="29">L3-O3</f>
        <v>-1</v>
      </c>
      <c r="AN3">
        <f t="shared" ref="AN3:AN10" si="30">AM3*AM3</f>
        <v>1</v>
      </c>
      <c r="AO3">
        <f t="shared" ref="AO3:AO10" si="31">M3-N3</f>
        <v>0</v>
      </c>
      <c r="AP3">
        <f t="shared" ref="AP3:AP10" si="32">AO3^2</f>
        <v>0</v>
      </c>
      <c r="AQ3">
        <f t="shared" ref="AQ3:AQ10" si="33">M3-O3</f>
        <v>0</v>
      </c>
      <c r="AR3">
        <f t="shared" ref="AR3:AR10" si="34">AQ3*AQ3</f>
        <v>0</v>
      </c>
      <c r="AS3">
        <f t="shared" ref="AS3:AS10" si="35">N3-O3</f>
        <v>0</v>
      </c>
      <c r="AT3">
        <f t="shared" ref="AT3:AT10" si="36">AS3^2</f>
        <v>0</v>
      </c>
    </row>
    <row r="4" spans="1:46" ht="36.6" thickBot="1" x14ac:dyDescent="0.3">
      <c r="A4" s="9" t="s">
        <v>12</v>
      </c>
      <c r="B4" s="7">
        <v>4</v>
      </c>
      <c r="C4" s="7">
        <v>8</v>
      </c>
      <c r="D4" s="7">
        <v>1</v>
      </c>
      <c r="E4" s="7">
        <v>4</v>
      </c>
      <c r="F4" s="7">
        <v>8</v>
      </c>
      <c r="G4" s="7">
        <v>4</v>
      </c>
      <c r="H4" s="10">
        <f t="shared" si="0"/>
        <v>9.6666666666666661</v>
      </c>
      <c r="J4">
        <f t="shared" si="1"/>
        <v>4</v>
      </c>
      <c r="K4">
        <f t="shared" si="2"/>
        <v>3</v>
      </c>
      <c r="L4">
        <f t="shared" si="3"/>
        <v>3</v>
      </c>
      <c r="M4">
        <f t="shared" si="4"/>
        <v>3</v>
      </c>
      <c r="N4">
        <f t="shared" si="5"/>
        <v>3</v>
      </c>
      <c r="O4">
        <f t="shared" si="6"/>
        <v>4</v>
      </c>
      <c r="Q4">
        <f t="shared" si="7"/>
        <v>1</v>
      </c>
      <c r="R4">
        <f t="shared" si="8"/>
        <v>1</v>
      </c>
      <c r="S4">
        <f t="shared" si="9"/>
        <v>1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1</v>
      </c>
      <c r="Y4">
        <f t="shared" si="15"/>
        <v>0</v>
      </c>
      <c r="Z4">
        <f t="shared" si="16"/>
        <v>0</v>
      </c>
      <c r="AA4">
        <f t="shared" si="17"/>
        <v>0</v>
      </c>
      <c r="AB4">
        <f t="shared" si="18"/>
        <v>0</v>
      </c>
      <c r="AC4">
        <f t="shared" si="19"/>
        <v>0</v>
      </c>
      <c r="AD4">
        <f t="shared" si="20"/>
        <v>0</v>
      </c>
      <c r="AE4">
        <f t="shared" si="21"/>
        <v>0</v>
      </c>
      <c r="AF4">
        <f t="shared" si="22"/>
        <v>0</v>
      </c>
      <c r="AG4">
        <f t="shared" si="23"/>
        <v>-1</v>
      </c>
      <c r="AH4">
        <f t="shared" si="24"/>
        <v>1</v>
      </c>
      <c r="AI4">
        <f t="shared" si="25"/>
        <v>0</v>
      </c>
      <c r="AJ4">
        <f t="shared" si="26"/>
        <v>0</v>
      </c>
      <c r="AK4">
        <f t="shared" si="27"/>
        <v>0</v>
      </c>
      <c r="AL4">
        <f t="shared" si="28"/>
        <v>0</v>
      </c>
      <c r="AM4">
        <f t="shared" si="29"/>
        <v>-1</v>
      </c>
      <c r="AN4">
        <f t="shared" si="30"/>
        <v>1</v>
      </c>
      <c r="AO4">
        <f t="shared" si="31"/>
        <v>0</v>
      </c>
      <c r="AP4">
        <f t="shared" si="32"/>
        <v>0</v>
      </c>
      <c r="AQ4">
        <f t="shared" si="33"/>
        <v>-1</v>
      </c>
      <c r="AR4">
        <f t="shared" si="34"/>
        <v>1</v>
      </c>
      <c r="AS4">
        <f t="shared" si="35"/>
        <v>-1</v>
      </c>
      <c r="AT4">
        <f t="shared" si="36"/>
        <v>1</v>
      </c>
    </row>
    <row r="5" spans="1:46" ht="14.4" thickBot="1" x14ac:dyDescent="0.3">
      <c r="A5" s="9" t="s">
        <v>49</v>
      </c>
      <c r="B5" s="7">
        <v>4</v>
      </c>
      <c r="C5" s="7">
        <v>5</v>
      </c>
      <c r="D5" s="7">
        <v>0</v>
      </c>
      <c r="E5" s="7">
        <v>3</v>
      </c>
      <c r="F5" s="7">
        <v>5</v>
      </c>
      <c r="G5" s="7">
        <v>8</v>
      </c>
      <c r="H5" s="10">
        <f t="shared" si="0"/>
        <v>8.3333333333333321</v>
      </c>
      <c r="J5">
        <f t="shared" si="1"/>
        <v>4</v>
      </c>
      <c r="K5">
        <f t="shared" si="2"/>
        <v>4</v>
      </c>
      <c r="L5">
        <f t="shared" si="3"/>
        <v>5</v>
      </c>
      <c r="M5">
        <f t="shared" si="4"/>
        <v>4</v>
      </c>
      <c r="N5">
        <f t="shared" si="5"/>
        <v>4</v>
      </c>
      <c r="O5">
        <f t="shared" si="6"/>
        <v>3</v>
      </c>
      <c r="Q5">
        <f t="shared" si="7"/>
        <v>0</v>
      </c>
      <c r="R5">
        <f t="shared" si="8"/>
        <v>0</v>
      </c>
      <c r="S5">
        <f t="shared" si="9"/>
        <v>-1</v>
      </c>
      <c r="T5">
        <f t="shared" si="10"/>
        <v>1</v>
      </c>
      <c r="U5">
        <f t="shared" si="11"/>
        <v>0</v>
      </c>
      <c r="V5">
        <f t="shared" si="12"/>
        <v>0</v>
      </c>
      <c r="W5">
        <f t="shared" si="13"/>
        <v>0</v>
      </c>
      <c r="X5">
        <f t="shared" si="14"/>
        <v>0</v>
      </c>
      <c r="Y5">
        <f t="shared" si="15"/>
        <v>1</v>
      </c>
      <c r="Z5">
        <f t="shared" si="16"/>
        <v>1</v>
      </c>
      <c r="AA5">
        <f t="shared" si="17"/>
        <v>-1</v>
      </c>
      <c r="AB5">
        <f t="shared" si="18"/>
        <v>1</v>
      </c>
      <c r="AC5">
        <f t="shared" si="19"/>
        <v>0</v>
      </c>
      <c r="AD5">
        <f t="shared" si="20"/>
        <v>0</v>
      </c>
      <c r="AE5">
        <f t="shared" si="21"/>
        <v>0</v>
      </c>
      <c r="AF5">
        <f t="shared" si="22"/>
        <v>0</v>
      </c>
      <c r="AG5">
        <f t="shared" si="23"/>
        <v>1</v>
      </c>
      <c r="AH5">
        <f t="shared" si="24"/>
        <v>1</v>
      </c>
      <c r="AI5">
        <f t="shared" si="25"/>
        <v>1</v>
      </c>
      <c r="AJ5">
        <f t="shared" si="26"/>
        <v>1</v>
      </c>
      <c r="AK5">
        <f t="shared" si="27"/>
        <v>1</v>
      </c>
      <c r="AL5">
        <f t="shared" si="28"/>
        <v>1</v>
      </c>
      <c r="AM5">
        <f t="shared" si="29"/>
        <v>2</v>
      </c>
      <c r="AN5">
        <f t="shared" si="30"/>
        <v>4</v>
      </c>
      <c r="AO5">
        <f t="shared" si="31"/>
        <v>0</v>
      </c>
      <c r="AP5">
        <f t="shared" si="32"/>
        <v>0</v>
      </c>
      <c r="AQ5">
        <f t="shared" si="33"/>
        <v>1</v>
      </c>
      <c r="AR5">
        <f t="shared" si="34"/>
        <v>1</v>
      </c>
      <c r="AS5">
        <f t="shared" si="35"/>
        <v>1</v>
      </c>
      <c r="AT5">
        <f t="shared" si="36"/>
        <v>1</v>
      </c>
    </row>
    <row r="6" spans="1:46" ht="36.6" thickBot="1" x14ac:dyDescent="0.3">
      <c r="A6" s="9" t="s">
        <v>9</v>
      </c>
      <c r="B6" s="7">
        <v>6</v>
      </c>
      <c r="C6" s="7">
        <v>4</v>
      </c>
      <c r="D6" s="7">
        <v>0</v>
      </c>
      <c r="E6" s="7">
        <v>2</v>
      </c>
      <c r="F6" s="7">
        <v>0</v>
      </c>
      <c r="G6" s="7">
        <v>2</v>
      </c>
      <c r="H6" s="10">
        <f t="shared" si="0"/>
        <v>4.666666666666667</v>
      </c>
      <c r="J6">
        <f t="shared" si="1"/>
        <v>3</v>
      </c>
      <c r="K6">
        <f t="shared" si="2"/>
        <v>5</v>
      </c>
      <c r="L6">
        <f t="shared" si="3"/>
        <v>5</v>
      </c>
      <c r="M6">
        <f t="shared" si="4"/>
        <v>6</v>
      </c>
      <c r="N6">
        <f t="shared" si="5"/>
        <v>8</v>
      </c>
      <c r="O6">
        <f t="shared" si="6"/>
        <v>6</v>
      </c>
      <c r="Q6">
        <f t="shared" si="7"/>
        <v>-2</v>
      </c>
      <c r="R6">
        <f t="shared" si="8"/>
        <v>4</v>
      </c>
      <c r="S6">
        <f t="shared" si="9"/>
        <v>-2</v>
      </c>
      <c r="T6">
        <f t="shared" si="10"/>
        <v>4</v>
      </c>
      <c r="U6">
        <f t="shared" si="11"/>
        <v>-3</v>
      </c>
      <c r="V6">
        <f t="shared" si="12"/>
        <v>9</v>
      </c>
      <c r="W6">
        <f t="shared" si="13"/>
        <v>-5</v>
      </c>
      <c r="X6">
        <f t="shared" si="14"/>
        <v>25</v>
      </c>
      <c r="Y6">
        <f t="shared" si="15"/>
        <v>-3</v>
      </c>
      <c r="Z6">
        <f t="shared" si="16"/>
        <v>9</v>
      </c>
      <c r="AA6">
        <f t="shared" si="17"/>
        <v>0</v>
      </c>
      <c r="AB6">
        <f t="shared" si="18"/>
        <v>0</v>
      </c>
      <c r="AC6">
        <f t="shared" si="19"/>
        <v>-1</v>
      </c>
      <c r="AD6">
        <f t="shared" si="20"/>
        <v>1</v>
      </c>
      <c r="AE6">
        <f t="shared" si="21"/>
        <v>-3</v>
      </c>
      <c r="AF6">
        <f t="shared" si="22"/>
        <v>9</v>
      </c>
      <c r="AG6">
        <f t="shared" si="23"/>
        <v>-1</v>
      </c>
      <c r="AH6">
        <f t="shared" si="24"/>
        <v>1</v>
      </c>
      <c r="AI6">
        <f t="shared" si="25"/>
        <v>-1</v>
      </c>
      <c r="AJ6">
        <f t="shared" si="26"/>
        <v>1</v>
      </c>
      <c r="AK6">
        <f t="shared" si="27"/>
        <v>-3</v>
      </c>
      <c r="AL6">
        <f t="shared" si="28"/>
        <v>9</v>
      </c>
      <c r="AM6">
        <f t="shared" si="29"/>
        <v>-1</v>
      </c>
      <c r="AN6">
        <f t="shared" si="30"/>
        <v>1</v>
      </c>
      <c r="AO6">
        <f t="shared" si="31"/>
        <v>-2</v>
      </c>
      <c r="AP6">
        <f t="shared" si="32"/>
        <v>4</v>
      </c>
      <c r="AQ6">
        <f t="shared" si="33"/>
        <v>0</v>
      </c>
      <c r="AR6">
        <f t="shared" si="34"/>
        <v>0</v>
      </c>
      <c r="AS6">
        <f t="shared" si="35"/>
        <v>2</v>
      </c>
      <c r="AT6">
        <f t="shared" si="36"/>
        <v>4</v>
      </c>
    </row>
    <row r="7" spans="1:46" ht="24.6" thickBot="1" x14ac:dyDescent="0.3">
      <c r="A7" s="9" t="s">
        <v>11</v>
      </c>
      <c r="B7" s="7">
        <v>3</v>
      </c>
      <c r="C7" s="7">
        <v>2</v>
      </c>
      <c r="D7" s="7">
        <v>0</v>
      </c>
      <c r="E7" s="7">
        <v>3</v>
      </c>
      <c r="F7" s="7">
        <v>1</v>
      </c>
      <c r="G7" s="7">
        <v>0</v>
      </c>
      <c r="H7" s="10">
        <f t="shared" si="0"/>
        <v>3</v>
      </c>
      <c r="J7">
        <f t="shared" si="1"/>
        <v>6</v>
      </c>
      <c r="K7">
        <f t="shared" si="2"/>
        <v>6</v>
      </c>
      <c r="L7">
        <f t="shared" si="3"/>
        <v>5</v>
      </c>
      <c r="M7">
        <f t="shared" si="4"/>
        <v>4</v>
      </c>
      <c r="N7">
        <f t="shared" si="5"/>
        <v>6</v>
      </c>
      <c r="O7">
        <f t="shared" si="6"/>
        <v>7</v>
      </c>
      <c r="Q7">
        <f t="shared" si="7"/>
        <v>0</v>
      </c>
      <c r="R7">
        <f t="shared" si="8"/>
        <v>0</v>
      </c>
      <c r="S7">
        <f t="shared" si="9"/>
        <v>1</v>
      </c>
      <c r="T7">
        <f t="shared" si="10"/>
        <v>1</v>
      </c>
      <c r="U7">
        <f t="shared" si="11"/>
        <v>2</v>
      </c>
      <c r="V7">
        <f t="shared" si="12"/>
        <v>4</v>
      </c>
      <c r="W7">
        <f t="shared" si="13"/>
        <v>0</v>
      </c>
      <c r="X7">
        <f t="shared" si="14"/>
        <v>0</v>
      </c>
      <c r="Y7">
        <f t="shared" si="15"/>
        <v>-1</v>
      </c>
      <c r="Z7">
        <f t="shared" si="16"/>
        <v>1</v>
      </c>
      <c r="AA7">
        <f t="shared" si="17"/>
        <v>1</v>
      </c>
      <c r="AB7">
        <f t="shared" si="18"/>
        <v>1</v>
      </c>
      <c r="AC7">
        <f t="shared" si="19"/>
        <v>2</v>
      </c>
      <c r="AD7">
        <f t="shared" si="20"/>
        <v>4</v>
      </c>
      <c r="AE7">
        <f t="shared" si="21"/>
        <v>0</v>
      </c>
      <c r="AF7">
        <f t="shared" si="22"/>
        <v>0</v>
      </c>
      <c r="AG7">
        <f t="shared" si="23"/>
        <v>-1</v>
      </c>
      <c r="AH7">
        <f t="shared" si="24"/>
        <v>1</v>
      </c>
      <c r="AI7">
        <f t="shared" si="25"/>
        <v>1</v>
      </c>
      <c r="AJ7">
        <f t="shared" si="26"/>
        <v>1</v>
      </c>
      <c r="AK7">
        <f t="shared" si="27"/>
        <v>-1</v>
      </c>
      <c r="AL7">
        <f t="shared" si="28"/>
        <v>1</v>
      </c>
      <c r="AM7">
        <f t="shared" si="29"/>
        <v>-2</v>
      </c>
      <c r="AN7">
        <f t="shared" si="30"/>
        <v>4</v>
      </c>
      <c r="AO7">
        <f t="shared" si="31"/>
        <v>-2</v>
      </c>
      <c r="AP7">
        <f t="shared" si="32"/>
        <v>4</v>
      </c>
      <c r="AQ7">
        <f t="shared" si="33"/>
        <v>-3</v>
      </c>
      <c r="AR7">
        <f t="shared" si="34"/>
        <v>9</v>
      </c>
      <c r="AS7">
        <f t="shared" si="35"/>
        <v>-1</v>
      </c>
      <c r="AT7">
        <f t="shared" si="36"/>
        <v>1</v>
      </c>
    </row>
    <row r="8" spans="1:46" ht="14.4" thickBot="1" x14ac:dyDescent="0.3">
      <c r="A8" s="9" t="s">
        <v>10</v>
      </c>
      <c r="B8" s="7">
        <v>2</v>
      </c>
      <c r="C8" s="7">
        <v>0</v>
      </c>
      <c r="D8" s="7">
        <v>0</v>
      </c>
      <c r="E8" s="7">
        <v>1</v>
      </c>
      <c r="F8" s="7">
        <v>1</v>
      </c>
      <c r="G8" s="7">
        <v>3</v>
      </c>
      <c r="H8" s="10">
        <f t="shared" si="0"/>
        <v>2.3333333333333335</v>
      </c>
      <c r="J8">
        <f t="shared" si="1"/>
        <v>7</v>
      </c>
      <c r="K8">
        <f t="shared" si="2"/>
        <v>9</v>
      </c>
      <c r="L8">
        <f t="shared" si="3"/>
        <v>5</v>
      </c>
      <c r="M8">
        <f t="shared" si="4"/>
        <v>7</v>
      </c>
      <c r="N8">
        <f t="shared" si="5"/>
        <v>6</v>
      </c>
      <c r="O8">
        <f t="shared" si="6"/>
        <v>5</v>
      </c>
      <c r="Q8">
        <f t="shared" si="7"/>
        <v>-2</v>
      </c>
      <c r="R8">
        <f t="shared" si="8"/>
        <v>4</v>
      </c>
      <c r="S8">
        <f t="shared" si="9"/>
        <v>2</v>
      </c>
      <c r="T8">
        <f t="shared" si="10"/>
        <v>4</v>
      </c>
      <c r="U8">
        <f t="shared" si="11"/>
        <v>0</v>
      </c>
      <c r="V8">
        <f t="shared" si="12"/>
        <v>0</v>
      </c>
      <c r="W8">
        <f t="shared" si="13"/>
        <v>1</v>
      </c>
      <c r="X8">
        <f t="shared" si="14"/>
        <v>1</v>
      </c>
      <c r="Y8">
        <f t="shared" si="15"/>
        <v>2</v>
      </c>
      <c r="Z8">
        <f t="shared" si="16"/>
        <v>4</v>
      </c>
      <c r="AA8">
        <f t="shared" si="17"/>
        <v>4</v>
      </c>
      <c r="AB8">
        <f t="shared" si="18"/>
        <v>16</v>
      </c>
      <c r="AC8">
        <f t="shared" si="19"/>
        <v>2</v>
      </c>
      <c r="AD8">
        <f t="shared" si="20"/>
        <v>4</v>
      </c>
      <c r="AE8">
        <f t="shared" si="21"/>
        <v>3</v>
      </c>
      <c r="AF8">
        <f t="shared" si="22"/>
        <v>9</v>
      </c>
      <c r="AG8">
        <f t="shared" si="23"/>
        <v>4</v>
      </c>
      <c r="AH8">
        <f t="shared" si="24"/>
        <v>16</v>
      </c>
      <c r="AI8">
        <f t="shared" si="25"/>
        <v>-2</v>
      </c>
      <c r="AJ8">
        <f t="shared" si="26"/>
        <v>4</v>
      </c>
      <c r="AK8">
        <f t="shared" si="27"/>
        <v>-1</v>
      </c>
      <c r="AL8">
        <f t="shared" si="28"/>
        <v>1</v>
      </c>
      <c r="AM8">
        <f t="shared" si="29"/>
        <v>0</v>
      </c>
      <c r="AN8">
        <f t="shared" si="30"/>
        <v>0</v>
      </c>
      <c r="AO8">
        <f t="shared" si="31"/>
        <v>1</v>
      </c>
      <c r="AP8">
        <f t="shared" si="32"/>
        <v>1</v>
      </c>
      <c r="AQ8">
        <f t="shared" si="33"/>
        <v>2</v>
      </c>
      <c r="AR8">
        <f t="shared" si="34"/>
        <v>4</v>
      </c>
      <c r="AS8">
        <f t="shared" si="35"/>
        <v>1</v>
      </c>
      <c r="AT8">
        <f t="shared" si="36"/>
        <v>1</v>
      </c>
    </row>
    <row r="9" spans="1:46" ht="14.4" thickBot="1" x14ac:dyDescent="0.3">
      <c r="A9" s="9" t="s">
        <v>13</v>
      </c>
      <c r="B9" s="7">
        <v>2</v>
      </c>
      <c r="C9" s="7">
        <v>2</v>
      </c>
      <c r="D9" s="7">
        <v>1</v>
      </c>
      <c r="E9" s="7">
        <v>1</v>
      </c>
      <c r="F9" s="7">
        <v>0</v>
      </c>
      <c r="G9" s="7">
        <v>0</v>
      </c>
      <c r="H9" s="10">
        <f t="shared" si="0"/>
        <v>2</v>
      </c>
      <c r="J9">
        <f t="shared" si="1"/>
        <v>7</v>
      </c>
      <c r="K9">
        <f t="shared" si="2"/>
        <v>6</v>
      </c>
      <c r="L9">
        <f t="shared" si="3"/>
        <v>3</v>
      </c>
      <c r="M9">
        <f t="shared" si="4"/>
        <v>7</v>
      </c>
      <c r="N9">
        <f t="shared" si="5"/>
        <v>8</v>
      </c>
      <c r="O9">
        <f t="shared" si="6"/>
        <v>7</v>
      </c>
      <c r="Q9">
        <f t="shared" si="7"/>
        <v>1</v>
      </c>
      <c r="R9">
        <f t="shared" si="8"/>
        <v>1</v>
      </c>
      <c r="S9">
        <f t="shared" si="9"/>
        <v>4</v>
      </c>
      <c r="T9">
        <f t="shared" si="10"/>
        <v>16</v>
      </c>
      <c r="U9">
        <f t="shared" si="11"/>
        <v>0</v>
      </c>
      <c r="V9">
        <f t="shared" si="12"/>
        <v>0</v>
      </c>
      <c r="W9">
        <f t="shared" si="13"/>
        <v>-1</v>
      </c>
      <c r="X9">
        <f t="shared" si="14"/>
        <v>1</v>
      </c>
      <c r="Y9">
        <f t="shared" si="15"/>
        <v>0</v>
      </c>
      <c r="Z9">
        <f t="shared" si="16"/>
        <v>0</v>
      </c>
      <c r="AA9">
        <f t="shared" si="17"/>
        <v>3</v>
      </c>
      <c r="AB9">
        <f t="shared" si="18"/>
        <v>9</v>
      </c>
      <c r="AC9">
        <f t="shared" si="19"/>
        <v>-1</v>
      </c>
      <c r="AD9">
        <f t="shared" si="20"/>
        <v>1</v>
      </c>
      <c r="AE9">
        <f t="shared" si="21"/>
        <v>-2</v>
      </c>
      <c r="AF9">
        <f t="shared" si="22"/>
        <v>4</v>
      </c>
      <c r="AG9">
        <f t="shared" si="23"/>
        <v>-1</v>
      </c>
      <c r="AH9">
        <f t="shared" si="24"/>
        <v>1</v>
      </c>
      <c r="AI9">
        <f t="shared" si="25"/>
        <v>-4</v>
      </c>
      <c r="AJ9">
        <f t="shared" si="26"/>
        <v>16</v>
      </c>
      <c r="AK9">
        <f t="shared" si="27"/>
        <v>-5</v>
      </c>
      <c r="AL9">
        <f t="shared" si="28"/>
        <v>25</v>
      </c>
      <c r="AM9">
        <f t="shared" si="29"/>
        <v>-4</v>
      </c>
      <c r="AN9">
        <f t="shared" si="30"/>
        <v>16</v>
      </c>
      <c r="AO9">
        <f t="shared" si="31"/>
        <v>-1</v>
      </c>
      <c r="AP9">
        <f t="shared" si="32"/>
        <v>1</v>
      </c>
      <c r="AQ9">
        <f t="shared" si="33"/>
        <v>0</v>
      </c>
      <c r="AR9">
        <f t="shared" si="34"/>
        <v>0</v>
      </c>
      <c r="AS9">
        <f t="shared" si="35"/>
        <v>1</v>
      </c>
      <c r="AT9">
        <f t="shared" si="36"/>
        <v>1</v>
      </c>
    </row>
    <row r="10" spans="1:46" ht="14.4" thickBot="1" x14ac:dyDescent="0.3">
      <c r="A10" s="9" t="s">
        <v>26</v>
      </c>
      <c r="B10" s="7">
        <v>0</v>
      </c>
      <c r="C10" s="7">
        <v>1</v>
      </c>
      <c r="D10" s="7">
        <v>0</v>
      </c>
      <c r="E10" s="7">
        <v>0</v>
      </c>
      <c r="F10" s="7">
        <v>2</v>
      </c>
      <c r="G10" s="7">
        <v>0</v>
      </c>
      <c r="H10" s="10">
        <f t="shared" si="0"/>
        <v>1</v>
      </c>
      <c r="J10">
        <f t="shared" si="1"/>
        <v>9</v>
      </c>
      <c r="K10">
        <f t="shared" si="2"/>
        <v>8</v>
      </c>
      <c r="L10">
        <f t="shared" si="3"/>
        <v>5</v>
      </c>
      <c r="M10">
        <f t="shared" si="4"/>
        <v>9</v>
      </c>
      <c r="N10">
        <f t="shared" si="5"/>
        <v>5</v>
      </c>
      <c r="O10">
        <f t="shared" si="6"/>
        <v>7</v>
      </c>
      <c r="Q10">
        <f t="shared" si="7"/>
        <v>1</v>
      </c>
      <c r="R10">
        <f t="shared" si="8"/>
        <v>1</v>
      </c>
      <c r="S10">
        <f t="shared" si="9"/>
        <v>4</v>
      </c>
      <c r="T10">
        <f t="shared" si="10"/>
        <v>16</v>
      </c>
      <c r="U10">
        <f t="shared" si="11"/>
        <v>0</v>
      </c>
      <c r="V10">
        <f t="shared" si="12"/>
        <v>0</v>
      </c>
      <c r="W10">
        <f t="shared" si="13"/>
        <v>4</v>
      </c>
      <c r="X10">
        <f t="shared" si="14"/>
        <v>16</v>
      </c>
      <c r="Y10">
        <f t="shared" si="15"/>
        <v>2</v>
      </c>
      <c r="Z10">
        <f t="shared" si="16"/>
        <v>4</v>
      </c>
      <c r="AA10">
        <f t="shared" si="17"/>
        <v>3</v>
      </c>
      <c r="AB10">
        <f t="shared" si="18"/>
        <v>9</v>
      </c>
      <c r="AC10">
        <f t="shared" si="19"/>
        <v>-1</v>
      </c>
      <c r="AD10">
        <f t="shared" si="20"/>
        <v>1</v>
      </c>
      <c r="AE10">
        <f t="shared" si="21"/>
        <v>3</v>
      </c>
      <c r="AF10">
        <f t="shared" si="22"/>
        <v>9</v>
      </c>
      <c r="AG10">
        <f t="shared" si="23"/>
        <v>1</v>
      </c>
      <c r="AH10">
        <f t="shared" si="24"/>
        <v>1</v>
      </c>
      <c r="AI10">
        <f t="shared" si="25"/>
        <v>-4</v>
      </c>
      <c r="AJ10">
        <f t="shared" si="26"/>
        <v>16</v>
      </c>
      <c r="AK10">
        <f t="shared" si="27"/>
        <v>0</v>
      </c>
      <c r="AL10">
        <f t="shared" si="28"/>
        <v>0</v>
      </c>
      <c r="AM10">
        <f t="shared" si="29"/>
        <v>-2</v>
      </c>
      <c r="AN10">
        <f t="shared" si="30"/>
        <v>4</v>
      </c>
      <c r="AO10">
        <f t="shared" si="31"/>
        <v>4</v>
      </c>
      <c r="AP10">
        <f t="shared" si="32"/>
        <v>16</v>
      </c>
      <c r="AQ10">
        <f t="shared" si="33"/>
        <v>2</v>
      </c>
      <c r="AR10">
        <f t="shared" si="34"/>
        <v>4</v>
      </c>
      <c r="AS10">
        <f t="shared" si="35"/>
        <v>-2</v>
      </c>
      <c r="AT10">
        <f t="shared" si="36"/>
        <v>4</v>
      </c>
    </row>
    <row r="11" spans="1:46" x14ac:dyDescent="0.25">
      <c r="R11">
        <f>SUM(R2:R10)</f>
        <v>13</v>
      </c>
      <c r="T11">
        <f t="shared" ref="T11" si="37">SUM(T2:T10)</f>
        <v>45</v>
      </c>
      <c r="V11">
        <f t="shared" ref="V11" si="38">SUM(V2:V10)</f>
        <v>14</v>
      </c>
      <c r="X11">
        <f t="shared" ref="X11" si="39">SUM(X2:X10)</f>
        <v>44</v>
      </c>
      <c r="Z11">
        <f>SUM(Z2:Z10)</f>
        <v>19</v>
      </c>
      <c r="AB11">
        <f t="shared" ref="AB11" si="40">SUM(AB2:AB10)</f>
        <v>36</v>
      </c>
      <c r="AD11">
        <f t="shared" ref="AD11" si="41">SUM(AD2:AD10)</f>
        <v>13</v>
      </c>
      <c r="AF11">
        <f t="shared" ref="AF11:AH11" si="42">SUM(AF2:AF10)</f>
        <v>33</v>
      </c>
      <c r="AH11">
        <f t="shared" si="42"/>
        <v>24</v>
      </c>
      <c r="AJ11">
        <f t="shared" ref="AJ11" si="43">SUM(AJ2:AJ10)</f>
        <v>41</v>
      </c>
      <c r="AL11">
        <f>SUM(AL2:AL10)</f>
        <v>39</v>
      </c>
      <c r="AN11">
        <f t="shared" ref="AN11" si="44">SUM(AN2:AN10)</f>
        <v>32</v>
      </c>
      <c r="AP11">
        <f t="shared" ref="AP11" si="45">SUM(AP2:AP10)</f>
        <v>26</v>
      </c>
      <c r="AR11">
        <f t="shared" ref="AR11" si="46">SUM(AR2:AR10)</f>
        <v>19</v>
      </c>
      <c r="AT11">
        <f t="shared" ref="AT11" si="47">SUM(AT2:AT10)</f>
        <v>13</v>
      </c>
    </row>
    <row r="13" spans="1:46" ht="14.4" x14ac:dyDescent="0.3">
      <c r="Q13" t="s">
        <v>582</v>
      </c>
      <c r="R13">
        <f>6*R11</f>
        <v>78</v>
      </c>
      <c r="T13">
        <f t="shared" ref="T13:AT13" si="48">6*T11</f>
        <v>270</v>
      </c>
      <c r="V13">
        <f t="shared" si="48"/>
        <v>84</v>
      </c>
      <c r="X13">
        <f t="shared" si="48"/>
        <v>264</v>
      </c>
      <c r="Z13">
        <f t="shared" si="48"/>
        <v>114</v>
      </c>
      <c r="AB13">
        <f t="shared" si="48"/>
        <v>216</v>
      </c>
      <c r="AD13">
        <f t="shared" si="48"/>
        <v>78</v>
      </c>
      <c r="AF13">
        <f t="shared" si="48"/>
        <v>198</v>
      </c>
      <c r="AH13">
        <f t="shared" si="48"/>
        <v>144</v>
      </c>
      <c r="AJ13">
        <f t="shared" si="48"/>
        <v>246</v>
      </c>
      <c r="AL13">
        <f t="shared" si="48"/>
        <v>234</v>
      </c>
      <c r="AN13">
        <f t="shared" si="48"/>
        <v>192</v>
      </c>
      <c r="AP13">
        <f t="shared" si="48"/>
        <v>156</v>
      </c>
      <c r="AR13">
        <f t="shared" si="48"/>
        <v>114</v>
      </c>
      <c r="AT13">
        <f t="shared" si="48"/>
        <v>78</v>
      </c>
    </row>
    <row r="14" spans="1:46" x14ac:dyDescent="0.25">
      <c r="Q14" t="s">
        <v>559</v>
      </c>
      <c r="R14">
        <f>9*((9^2) - 1)</f>
        <v>720</v>
      </c>
      <c r="T14">
        <f t="shared" ref="T14:AT14" si="49">9*((9^2) - 1)</f>
        <v>720</v>
      </c>
      <c r="V14">
        <f t="shared" si="49"/>
        <v>720</v>
      </c>
      <c r="X14">
        <f t="shared" si="49"/>
        <v>720</v>
      </c>
      <c r="Z14">
        <f t="shared" si="49"/>
        <v>720</v>
      </c>
      <c r="AB14">
        <f t="shared" si="49"/>
        <v>720</v>
      </c>
      <c r="AD14">
        <f t="shared" si="49"/>
        <v>720</v>
      </c>
      <c r="AF14">
        <f t="shared" si="49"/>
        <v>720</v>
      </c>
      <c r="AH14">
        <f t="shared" si="49"/>
        <v>720</v>
      </c>
      <c r="AJ14">
        <f t="shared" si="49"/>
        <v>720</v>
      </c>
      <c r="AL14">
        <f t="shared" si="49"/>
        <v>720</v>
      </c>
      <c r="AN14">
        <f t="shared" si="49"/>
        <v>720</v>
      </c>
      <c r="AP14">
        <f t="shared" si="49"/>
        <v>720</v>
      </c>
      <c r="AR14">
        <f t="shared" si="49"/>
        <v>720</v>
      </c>
      <c r="AT14">
        <f t="shared" si="49"/>
        <v>720</v>
      </c>
    </row>
    <row r="15" spans="1:46" x14ac:dyDescent="0.25">
      <c r="Q15" t="s">
        <v>558</v>
      </c>
      <c r="R15" s="17">
        <f>(1-(R13/R14))</f>
        <v>0.89166666666666661</v>
      </c>
      <c r="S15" s="17"/>
      <c r="T15" s="17">
        <f t="shared" ref="T15" si="50">(1-(T13/T14))</f>
        <v>0.625</v>
      </c>
      <c r="U15" s="17"/>
      <c r="V15" s="17">
        <f t="shared" ref="V15" si="51">(1-(V13/V14))</f>
        <v>0.8833333333333333</v>
      </c>
      <c r="W15" s="17"/>
      <c r="X15" s="17">
        <f t="shared" ref="X15" si="52">(1-(X13/X14))</f>
        <v>0.6333333333333333</v>
      </c>
      <c r="Y15" s="17"/>
      <c r="Z15" s="17">
        <f t="shared" ref="Z15" si="53">(1-(Z13/Z14))</f>
        <v>0.84166666666666667</v>
      </c>
      <c r="AA15" s="17"/>
      <c r="AB15" s="17">
        <f t="shared" ref="AB15" si="54">(1-(AB13/AB14))</f>
        <v>0.7</v>
      </c>
      <c r="AC15" s="17"/>
      <c r="AD15" s="17">
        <f t="shared" ref="AD15" si="55">(1-(AD13/AD14))</f>
        <v>0.89166666666666661</v>
      </c>
      <c r="AE15" s="17"/>
      <c r="AF15" s="17">
        <f t="shared" ref="AF15" si="56">(1-(AF13/AF14))</f>
        <v>0.72499999999999998</v>
      </c>
      <c r="AG15" s="17"/>
      <c r="AH15" s="17">
        <f t="shared" ref="AH15" si="57">(1-(AH13/AH14))</f>
        <v>0.8</v>
      </c>
      <c r="AI15" s="17"/>
      <c r="AJ15" s="17">
        <f t="shared" ref="AJ15" si="58">(1-(AJ13/AJ14))</f>
        <v>0.65833333333333333</v>
      </c>
      <c r="AK15" s="17"/>
      <c r="AL15" s="17">
        <f t="shared" ref="AL15" si="59">(1-(AL13/AL14))</f>
        <v>0.67500000000000004</v>
      </c>
      <c r="AM15" s="17"/>
      <c r="AN15" s="17">
        <f t="shared" ref="AN15" si="60">(1-(AN13/AN14))</f>
        <v>0.73333333333333339</v>
      </c>
      <c r="AO15" s="17"/>
      <c r="AP15" s="17">
        <f t="shared" ref="AP15" si="61">(1-(AP13/AP14))</f>
        <v>0.78333333333333333</v>
      </c>
      <c r="AQ15" s="17"/>
      <c r="AR15" s="17">
        <f t="shared" ref="AR15" si="62">(1-(AR13/AR14))</f>
        <v>0.84166666666666667</v>
      </c>
      <c r="AS15" s="17"/>
      <c r="AT15" s="17">
        <f t="shared" ref="AT15" si="63">(1-(AT13/AT14))</f>
        <v>0.89166666666666661</v>
      </c>
    </row>
  </sheetData>
  <sortState xmlns:xlrd2="http://schemas.microsoft.com/office/spreadsheetml/2017/richdata2" ref="A2:H10">
    <sortCondition descending="1" ref="H2:H1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3D91-597A-464B-98FE-94D88AA43859}">
  <dimension ref="A1:AE28"/>
  <sheetViews>
    <sheetView topLeftCell="G1" zoomScale="130" zoomScaleNormal="130" workbookViewId="0">
      <selection activeCell="R14" sqref="R14"/>
    </sheetView>
  </sheetViews>
  <sheetFormatPr defaultRowHeight="13.8" x14ac:dyDescent="0.25"/>
  <cols>
    <col min="1" max="1" width="24.3984375" customWidth="1"/>
    <col min="17" max="17" width="10.59765625" customWidth="1"/>
  </cols>
  <sheetData>
    <row r="1" spans="1:31" ht="24.6" thickBot="1" x14ac:dyDescent="0.3">
      <c r="A1" s="1" t="s">
        <v>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30</v>
      </c>
      <c r="I1" s="25" t="s">
        <v>557</v>
      </c>
      <c r="J1" s="20" t="s">
        <v>555</v>
      </c>
      <c r="K1" s="20" t="s">
        <v>556</v>
      </c>
      <c r="L1" s="20" t="s">
        <v>562</v>
      </c>
      <c r="M1" s="20" t="s">
        <v>565</v>
      </c>
      <c r="N1" s="20" t="s">
        <v>567</v>
      </c>
      <c r="O1" s="20" t="s">
        <v>569</v>
      </c>
      <c r="Q1" s="28" t="s">
        <v>587</v>
      </c>
      <c r="R1" s="28" t="s">
        <v>583</v>
      </c>
      <c r="S1" s="28" t="s">
        <v>584</v>
      </c>
      <c r="T1" s="27" t="s">
        <v>568</v>
      </c>
      <c r="U1" s="27" t="s">
        <v>570</v>
      </c>
      <c r="V1" s="27" t="s">
        <v>585</v>
      </c>
      <c r="W1" s="27" t="s">
        <v>572</v>
      </c>
      <c r="X1" s="27" t="s">
        <v>573</v>
      </c>
      <c r="Y1" s="27" t="s">
        <v>588</v>
      </c>
      <c r="Z1" s="27" t="s">
        <v>586</v>
      </c>
      <c r="AA1" s="27" t="s">
        <v>576</v>
      </c>
      <c r="AB1" s="27" t="s">
        <v>577</v>
      </c>
      <c r="AC1" s="27" t="s">
        <v>578</v>
      </c>
      <c r="AD1" s="27" t="s">
        <v>579</v>
      </c>
      <c r="AE1" s="27" t="s">
        <v>580</v>
      </c>
    </row>
    <row r="2" spans="1:31" ht="14.4" thickBot="1" x14ac:dyDescent="0.3">
      <c r="A2" s="3" t="s">
        <v>31</v>
      </c>
      <c r="B2" s="7">
        <v>15</v>
      </c>
      <c r="C2" s="7">
        <v>16</v>
      </c>
      <c r="D2" s="7">
        <v>12</v>
      </c>
      <c r="E2" s="7">
        <v>25</v>
      </c>
      <c r="F2" s="7">
        <v>17</v>
      </c>
      <c r="G2" s="7">
        <v>20</v>
      </c>
      <c r="H2" s="11">
        <f>(SUM(B2:G2)/300)*100</f>
        <v>35</v>
      </c>
      <c r="I2" s="26">
        <v>1</v>
      </c>
      <c r="J2">
        <f>RANK(B2,$B$2:$B$13,0)</f>
        <v>1</v>
      </c>
      <c r="K2">
        <f>RANK(C2,$C$2:$C$13,0)</f>
        <v>2</v>
      </c>
      <c r="L2">
        <f>RANK(D2,$D$2:$D$13,0)</f>
        <v>2</v>
      </c>
      <c r="M2">
        <f>RANK(E2,$E$2:$E$13,0)</f>
        <v>1</v>
      </c>
      <c r="N2">
        <f>RANK(F2,$F$2:$F$13,0)</f>
        <v>1</v>
      </c>
      <c r="O2">
        <f>RANK(G2,$G$2:$G$13,0)</f>
        <v>2</v>
      </c>
      <c r="Q2">
        <f>(J2-K2)^2</f>
        <v>1</v>
      </c>
      <c r="R2">
        <f>(J2-L2)^2</f>
        <v>1</v>
      </c>
      <c r="S2">
        <f>(J2-M2)^2</f>
        <v>0</v>
      </c>
      <c r="T2">
        <f>(J2-N2)^2</f>
        <v>0</v>
      </c>
      <c r="U2">
        <f>(J2-O2)^2</f>
        <v>1</v>
      </c>
      <c r="V2">
        <f>(K2-L2)^2</f>
        <v>0</v>
      </c>
      <c r="W2">
        <f>(K2-M2)^2</f>
        <v>1</v>
      </c>
      <c r="X2">
        <f>(K2-N2)^2</f>
        <v>1</v>
      </c>
      <c r="Y2">
        <f>(K2-O2)^2</f>
        <v>0</v>
      </c>
      <c r="Z2">
        <f>(L2-M2)^2</f>
        <v>1</v>
      </c>
      <c r="AA2">
        <f>(L2-N2)^2</f>
        <v>1</v>
      </c>
      <c r="AB2">
        <f>(L2-O2)^2</f>
        <v>0</v>
      </c>
      <c r="AC2">
        <f>(M2-N2)^2</f>
        <v>0</v>
      </c>
      <c r="AD2">
        <f>(M2-O2)^2</f>
        <v>1</v>
      </c>
      <c r="AE2">
        <f>(N2-O2)^2</f>
        <v>1</v>
      </c>
    </row>
    <row r="3" spans="1:31" ht="14.4" thickBot="1" x14ac:dyDescent="0.3">
      <c r="A3" s="3" t="s">
        <v>47</v>
      </c>
      <c r="B3" s="7">
        <v>7</v>
      </c>
      <c r="C3" s="7">
        <v>20</v>
      </c>
      <c r="D3" s="7">
        <v>15</v>
      </c>
      <c r="E3" s="7">
        <v>18</v>
      </c>
      <c r="F3" s="7">
        <v>11</v>
      </c>
      <c r="G3" s="7">
        <v>12</v>
      </c>
      <c r="H3" s="11">
        <f t="shared" ref="H3:H28" si="0">(SUM(B3:G3)/300)*100</f>
        <v>27.666666666666668</v>
      </c>
      <c r="I3" s="26">
        <v>2</v>
      </c>
      <c r="J3">
        <f t="shared" ref="J3:J13" si="1">RANK(B3,$B$2:$B$13,0)</f>
        <v>3</v>
      </c>
      <c r="K3">
        <f t="shared" ref="K3:K13" si="2">RANK(C3,$C$2:$C$13,0)</f>
        <v>1</v>
      </c>
      <c r="L3">
        <f t="shared" ref="L3:L13" si="3">RANK(D3,$D$2:$D$13,0)</f>
        <v>1</v>
      </c>
      <c r="M3">
        <f t="shared" ref="M3:M13" si="4">RANK(E3,$E$2:$E$13,0)</f>
        <v>2</v>
      </c>
      <c r="N3">
        <f t="shared" ref="N3:N13" si="5">RANK(F3,$F$2:$F$13,0)</f>
        <v>3</v>
      </c>
      <c r="O3">
        <f t="shared" ref="O3:O13" si="6">RANK(G3,$G$2:$G$13,0)</f>
        <v>4</v>
      </c>
      <c r="Q3">
        <f t="shared" ref="Q3:Q13" si="7">(J3-K3)^2</f>
        <v>4</v>
      </c>
      <c r="R3">
        <f t="shared" ref="R3:R13" si="8">(J3-L3)^2</f>
        <v>4</v>
      </c>
      <c r="S3">
        <f t="shared" ref="S3:S13" si="9">(J3-M3)^2</f>
        <v>1</v>
      </c>
      <c r="T3">
        <f t="shared" ref="T3:T13" si="10">(J3-N3)^2</f>
        <v>0</v>
      </c>
      <c r="U3">
        <f t="shared" ref="U3:U13" si="11">(J3-O3)^2</f>
        <v>1</v>
      </c>
      <c r="V3">
        <f t="shared" ref="V3:V13" si="12">(K3-L3)^2</f>
        <v>0</v>
      </c>
      <c r="W3">
        <f t="shared" ref="W3:W13" si="13">(K3-M3)^2</f>
        <v>1</v>
      </c>
      <c r="X3">
        <f t="shared" ref="X3:X13" si="14">(K3-N3)^2</f>
        <v>4</v>
      </c>
      <c r="Y3">
        <f t="shared" ref="Y3:Y13" si="15">(K3-O3)^2</f>
        <v>9</v>
      </c>
      <c r="Z3">
        <f t="shared" ref="Z3:Z13" si="16">(L3-M3)^2</f>
        <v>1</v>
      </c>
      <c r="AA3">
        <f t="shared" ref="AA3:AA13" si="17">(L3-N3)^2</f>
        <v>4</v>
      </c>
      <c r="AB3">
        <f t="shared" ref="AB3:AB13" si="18">(L3-O3)^2</f>
        <v>9</v>
      </c>
      <c r="AC3">
        <f t="shared" ref="AC3:AC13" si="19">(M3-N3)^2</f>
        <v>1</v>
      </c>
      <c r="AD3">
        <f t="shared" ref="AD3:AD13" si="20">(M3-O3)^2</f>
        <v>4</v>
      </c>
      <c r="AE3">
        <f t="shared" ref="AE3:AE13" si="21">(N3-O3)^2</f>
        <v>1</v>
      </c>
    </row>
    <row r="4" spans="1:31" ht="14.4" thickBot="1" x14ac:dyDescent="0.3">
      <c r="A4" s="3" t="s">
        <v>36</v>
      </c>
      <c r="B4" s="7">
        <v>13</v>
      </c>
      <c r="C4" s="7">
        <v>12</v>
      </c>
      <c r="D4" s="7">
        <v>4</v>
      </c>
      <c r="E4" s="7">
        <v>12</v>
      </c>
      <c r="F4" s="7">
        <v>13</v>
      </c>
      <c r="G4" s="7">
        <v>21</v>
      </c>
      <c r="H4" s="11">
        <f t="shared" si="0"/>
        <v>25</v>
      </c>
      <c r="I4" s="26">
        <v>3</v>
      </c>
      <c r="J4">
        <f t="shared" si="1"/>
        <v>2</v>
      </c>
      <c r="K4">
        <f t="shared" si="2"/>
        <v>3</v>
      </c>
      <c r="L4">
        <f t="shared" si="3"/>
        <v>6</v>
      </c>
      <c r="M4">
        <f t="shared" si="4"/>
        <v>3</v>
      </c>
      <c r="N4">
        <f t="shared" si="5"/>
        <v>2</v>
      </c>
      <c r="O4">
        <f t="shared" si="6"/>
        <v>1</v>
      </c>
      <c r="Q4">
        <f t="shared" si="7"/>
        <v>1</v>
      </c>
      <c r="R4">
        <f t="shared" si="8"/>
        <v>16</v>
      </c>
      <c r="S4">
        <f t="shared" si="9"/>
        <v>1</v>
      </c>
      <c r="T4">
        <f t="shared" si="10"/>
        <v>0</v>
      </c>
      <c r="U4">
        <f t="shared" si="11"/>
        <v>1</v>
      </c>
      <c r="V4">
        <f t="shared" si="12"/>
        <v>9</v>
      </c>
      <c r="W4">
        <f t="shared" si="13"/>
        <v>0</v>
      </c>
      <c r="X4">
        <f t="shared" si="14"/>
        <v>1</v>
      </c>
      <c r="Y4">
        <f t="shared" si="15"/>
        <v>4</v>
      </c>
      <c r="Z4">
        <f t="shared" si="16"/>
        <v>9</v>
      </c>
      <c r="AA4">
        <f t="shared" si="17"/>
        <v>16</v>
      </c>
      <c r="AB4">
        <f t="shared" si="18"/>
        <v>25</v>
      </c>
      <c r="AC4">
        <f t="shared" si="19"/>
        <v>1</v>
      </c>
      <c r="AD4">
        <f t="shared" si="20"/>
        <v>4</v>
      </c>
      <c r="AE4">
        <f t="shared" si="21"/>
        <v>1</v>
      </c>
    </row>
    <row r="5" spans="1:31" ht="14.4" thickBot="1" x14ac:dyDescent="0.3">
      <c r="A5" s="3" t="s">
        <v>37</v>
      </c>
      <c r="B5" s="7">
        <v>6</v>
      </c>
      <c r="C5" s="7">
        <v>11</v>
      </c>
      <c r="D5" s="7">
        <v>8</v>
      </c>
      <c r="E5" s="7">
        <v>10</v>
      </c>
      <c r="F5" s="7">
        <v>8</v>
      </c>
      <c r="G5" s="7">
        <v>14</v>
      </c>
      <c r="H5" s="11">
        <f t="shared" si="0"/>
        <v>19</v>
      </c>
      <c r="I5" s="26">
        <v>4</v>
      </c>
      <c r="J5">
        <f t="shared" si="1"/>
        <v>4</v>
      </c>
      <c r="K5">
        <f t="shared" si="2"/>
        <v>4</v>
      </c>
      <c r="L5">
        <f t="shared" si="3"/>
        <v>5</v>
      </c>
      <c r="M5">
        <f t="shared" si="4"/>
        <v>4</v>
      </c>
      <c r="N5">
        <f t="shared" si="5"/>
        <v>5</v>
      </c>
      <c r="O5">
        <f t="shared" si="6"/>
        <v>3</v>
      </c>
      <c r="Q5">
        <f t="shared" si="7"/>
        <v>0</v>
      </c>
      <c r="R5">
        <f t="shared" si="8"/>
        <v>1</v>
      </c>
      <c r="S5">
        <f t="shared" si="9"/>
        <v>0</v>
      </c>
      <c r="T5">
        <f t="shared" si="10"/>
        <v>1</v>
      </c>
      <c r="U5">
        <f t="shared" si="11"/>
        <v>1</v>
      </c>
      <c r="V5">
        <f t="shared" si="12"/>
        <v>1</v>
      </c>
      <c r="W5">
        <f t="shared" si="13"/>
        <v>0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  <c r="AB5">
        <f t="shared" si="18"/>
        <v>4</v>
      </c>
      <c r="AC5">
        <f t="shared" si="19"/>
        <v>1</v>
      </c>
      <c r="AD5">
        <f t="shared" si="20"/>
        <v>1</v>
      </c>
      <c r="AE5">
        <f t="shared" si="21"/>
        <v>4</v>
      </c>
    </row>
    <row r="6" spans="1:31" ht="14.4" thickBot="1" x14ac:dyDescent="0.3">
      <c r="A6" s="3" t="s">
        <v>34</v>
      </c>
      <c r="B6" s="7">
        <v>6</v>
      </c>
      <c r="C6" s="7">
        <v>1</v>
      </c>
      <c r="D6" s="7">
        <v>9</v>
      </c>
      <c r="E6" s="7">
        <v>1</v>
      </c>
      <c r="F6" s="7">
        <v>10</v>
      </c>
      <c r="G6" s="7">
        <v>9</v>
      </c>
      <c r="H6" s="11">
        <f t="shared" si="0"/>
        <v>12</v>
      </c>
      <c r="I6" s="26">
        <v>5</v>
      </c>
      <c r="J6">
        <f t="shared" si="1"/>
        <v>4</v>
      </c>
      <c r="K6">
        <f t="shared" si="2"/>
        <v>5</v>
      </c>
      <c r="L6">
        <f t="shared" si="3"/>
        <v>4</v>
      </c>
      <c r="M6">
        <f t="shared" si="4"/>
        <v>6</v>
      </c>
      <c r="N6">
        <f t="shared" si="5"/>
        <v>4</v>
      </c>
      <c r="O6">
        <f t="shared" si="6"/>
        <v>5</v>
      </c>
      <c r="Q6">
        <f t="shared" si="7"/>
        <v>1</v>
      </c>
      <c r="R6">
        <f t="shared" si="8"/>
        <v>0</v>
      </c>
      <c r="S6">
        <f t="shared" si="9"/>
        <v>4</v>
      </c>
      <c r="T6">
        <f t="shared" si="10"/>
        <v>0</v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1</v>
      </c>
      <c r="Y6">
        <f t="shared" si="15"/>
        <v>0</v>
      </c>
      <c r="Z6">
        <f t="shared" si="16"/>
        <v>4</v>
      </c>
      <c r="AA6">
        <f t="shared" si="17"/>
        <v>0</v>
      </c>
      <c r="AB6">
        <f t="shared" si="18"/>
        <v>1</v>
      </c>
      <c r="AC6">
        <f t="shared" si="19"/>
        <v>4</v>
      </c>
      <c r="AD6">
        <f t="shared" si="20"/>
        <v>1</v>
      </c>
      <c r="AE6">
        <f t="shared" si="21"/>
        <v>1</v>
      </c>
    </row>
    <row r="7" spans="1:31" ht="14.4" thickBot="1" x14ac:dyDescent="0.3">
      <c r="A7" s="3" t="s">
        <v>32</v>
      </c>
      <c r="B7" s="7">
        <v>2</v>
      </c>
      <c r="C7" s="7">
        <v>0</v>
      </c>
      <c r="D7" s="7">
        <v>12</v>
      </c>
      <c r="E7" s="7">
        <v>9</v>
      </c>
      <c r="F7" s="7">
        <v>1</v>
      </c>
      <c r="G7" s="7">
        <v>3</v>
      </c>
      <c r="H7" s="11">
        <f t="shared" si="0"/>
        <v>9</v>
      </c>
      <c r="I7" s="26">
        <v>6</v>
      </c>
      <c r="J7">
        <f t="shared" si="1"/>
        <v>6</v>
      </c>
      <c r="K7">
        <f t="shared" si="2"/>
        <v>9</v>
      </c>
      <c r="L7">
        <f t="shared" si="3"/>
        <v>2</v>
      </c>
      <c r="M7">
        <f t="shared" si="4"/>
        <v>5</v>
      </c>
      <c r="N7">
        <f t="shared" si="5"/>
        <v>7</v>
      </c>
      <c r="O7">
        <f t="shared" si="6"/>
        <v>6</v>
      </c>
      <c r="Q7">
        <f t="shared" si="7"/>
        <v>9</v>
      </c>
      <c r="R7">
        <f t="shared" si="8"/>
        <v>16</v>
      </c>
      <c r="S7">
        <f t="shared" si="9"/>
        <v>1</v>
      </c>
      <c r="T7">
        <f t="shared" si="10"/>
        <v>1</v>
      </c>
      <c r="U7">
        <f t="shared" si="11"/>
        <v>0</v>
      </c>
      <c r="V7">
        <f t="shared" si="12"/>
        <v>49</v>
      </c>
      <c r="W7">
        <f t="shared" si="13"/>
        <v>16</v>
      </c>
      <c r="X7">
        <f t="shared" si="14"/>
        <v>4</v>
      </c>
      <c r="Y7">
        <f t="shared" si="15"/>
        <v>9</v>
      </c>
      <c r="Z7">
        <f t="shared" si="16"/>
        <v>9</v>
      </c>
      <c r="AA7">
        <f t="shared" si="17"/>
        <v>25</v>
      </c>
      <c r="AB7">
        <f t="shared" si="18"/>
        <v>16</v>
      </c>
      <c r="AC7">
        <f t="shared" si="19"/>
        <v>4</v>
      </c>
      <c r="AD7">
        <f t="shared" si="20"/>
        <v>1</v>
      </c>
      <c r="AE7">
        <f t="shared" si="21"/>
        <v>1</v>
      </c>
    </row>
    <row r="8" spans="1:31" ht="24.6" thickBot="1" x14ac:dyDescent="0.3">
      <c r="A8" s="3" t="s">
        <v>50</v>
      </c>
      <c r="B8" s="7">
        <v>1</v>
      </c>
      <c r="C8" s="7">
        <v>1</v>
      </c>
      <c r="D8" s="7">
        <v>0</v>
      </c>
      <c r="E8" s="7">
        <v>0</v>
      </c>
      <c r="F8" s="7">
        <v>0</v>
      </c>
      <c r="G8" s="7">
        <v>1</v>
      </c>
      <c r="H8" s="11">
        <f t="shared" si="0"/>
        <v>1</v>
      </c>
      <c r="I8" s="26">
        <v>7</v>
      </c>
      <c r="J8">
        <f t="shared" si="1"/>
        <v>7</v>
      </c>
      <c r="K8">
        <f t="shared" si="2"/>
        <v>5</v>
      </c>
      <c r="L8">
        <f t="shared" si="3"/>
        <v>9</v>
      </c>
      <c r="M8">
        <f t="shared" si="4"/>
        <v>8</v>
      </c>
      <c r="N8">
        <f t="shared" si="5"/>
        <v>9</v>
      </c>
      <c r="O8">
        <f t="shared" si="6"/>
        <v>7</v>
      </c>
      <c r="Q8">
        <f t="shared" si="7"/>
        <v>4</v>
      </c>
      <c r="R8">
        <f t="shared" si="8"/>
        <v>4</v>
      </c>
      <c r="S8">
        <f t="shared" si="9"/>
        <v>1</v>
      </c>
      <c r="T8">
        <f t="shared" si="10"/>
        <v>4</v>
      </c>
      <c r="U8">
        <f t="shared" si="11"/>
        <v>0</v>
      </c>
      <c r="V8">
        <f t="shared" si="12"/>
        <v>16</v>
      </c>
      <c r="W8">
        <f t="shared" si="13"/>
        <v>9</v>
      </c>
      <c r="X8">
        <f t="shared" si="14"/>
        <v>16</v>
      </c>
      <c r="Y8">
        <f t="shared" si="15"/>
        <v>4</v>
      </c>
      <c r="Z8">
        <f t="shared" si="16"/>
        <v>1</v>
      </c>
      <c r="AA8">
        <f t="shared" si="17"/>
        <v>0</v>
      </c>
      <c r="AB8">
        <f t="shared" si="18"/>
        <v>4</v>
      </c>
      <c r="AC8">
        <f t="shared" si="19"/>
        <v>1</v>
      </c>
      <c r="AD8">
        <f t="shared" si="20"/>
        <v>1</v>
      </c>
      <c r="AE8">
        <f t="shared" si="21"/>
        <v>4</v>
      </c>
    </row>
    <row r="9" spans="1:31" ht="14.4" thickBot="1" x14ac:dyDescent="0.3">
      <c r="A9" s="3" t="s">
        <v>51</v>
      </c>
      <c r="B9" s="7">
        <v>1</v>
      </c>
      <c r="C9" s="7">
        <v>1</v>
      </c>
      <c r="D9" s="7">
        <v>0</v>
      </c>
      <c r="E9" s="7">
        <v>0</v>
      </c>
      <c r="F9" s="7">
        <v>1</v>
      </c>
      <c r="G9" s="7">
        <v>0</v>
      </c>
      <c r="H9" s="11">
        <f>(SUM(B9:G9)/300)*100</f>
        <v>1</v>
      </c>
      <c r="I9" s="26">
        <v>8</v>
      </c>
      <c r="J9">
        <f t="shared" si="1"/>
        <v>7</v>
      </c>
      <c r="K9">
        <f t="shared" si="2"/>
        <v>5</v>
      </c>
      <c r="L9">
        <f t="shared" si="3"/>
        <v>9</v>
      </c>
      <c r="M9">
        <f t="shared" si="4"/>
        <v>8</v>
      </c>
      <c r="N9">
        <f t="shared" si="5"/>
        <v>7</v>
      </c>
      <c r="O9">
        <f t="shared" si="6"/>
        <v>8</v>
      </c>
      <c r="Q9">
        <f t="shared" si="7"/>
        <v>4</v>
      </c>
      <c r="R9">
        <f t="shared" si="8"/>
        <v>4</v>
      </c>
      <c r="S9">
        <f t="shared" si="9"/>
        <v>1</v>
      </c>
      <c r="T9">
        <f t="shared" si="10"/>
        <v>0</v>
      </c>
      <c r="U9">
        <f t="shared" si="11"/>
        <v>1</v>
      </c>
      <c r="V9">
        <f t="shared" si="12"/>
        <v>16</v>
      </c>
      <c r="W9">
        <f t="shared" si="13"/>
        <v>9</v>
      </c>
      <c r="X9">
        <f t="shared" si="14"/>
        <v>4</v>
      </c>
      <c r="Y9">
        <f t="shared" si="15"/>
        <v>9</v>
      </c>
      <c r="Z9">
        <f t="shared" si="16"/>
        <v>1</v>
      </c>
      <c r="AA9">
        <f t="shared" si="17"/>
        <v>4</v>
      </c>
      <c r="AB9">
        <f t="shared" si="18"/>
        <v>1</v>
      </c>
      <c r="AC9">
        <f t="shared" si="19"/>
        <v>1</v>
      </c>
      <c r="AD9">
        <f t="shared" si="20"/>
        <v>0</v>
      </c>
      <c r="AE9">
        <f t="shared" si="21"/>
        <v>1</v>
      </c>
    </row>
    <row r="10" spans="1:31" ht="14.4" thickBot="1" x14ac:dyDescent="0.3">
      <c r="A10" s="3" t="s">
        <v>38</v>
      </c>
      <c r="B10" s="7">
        <v>0</v>
      </c>
      <c r="C10" s="7">
        <v>1</v>
      </c>
      <c r="D10" s="7">
        <v>1</v>
      </c>
      <c r="E10" s="7">
        <v>0</v>
      </c>
      <c r="F10" s="7">
        <v>0</v>
      </c>
      <c r="G10" s="7">
        <v>0</v>
      </c>
      <c r="H10" s="11">
        <f t="shared" si="0"/>
        <v>0.66666666666666674</v>
      </c>
      <c r="I10" s="26">
        <v>9</v>
      </c>
      <c r="J10">
        <f t="shared" si="1"/>
        <v>11</v>
      </c>
      <c r="K10">
        <f t="shared" si="2"/>
        <v>5</v>
      </c>
      <c r="L10">
        <f t="shared" si="3"/>
        <v>7</v>
      </c>
      <c r="M10">
        <f t="shared" si="4"/>
        <v>8</v>
      </c>
      <c r="N10">
        <f t="shared" si="5"/>
        <v>9</v>
      </c>
      <c r="O10">
        <f t="shared" si="6"/>
        <v>8</v>
      </c>
      <c r="Q10">
        <f t="shared" si="7"/>
        <v>36</v>
      </c>
      <c r="R10">
        <f t="shared" si="8"/>
        <v>16</v>
      </c>
      <c r="S10">
        <f t="shared" si="9"/>
        <v>9</v>
      </c>
      <c r="T10">
        <f t="shared" si="10"/>
        <v>4</v>
      </c>
      <c r="U10">
        <f t="shared" si="11"/>
        <v>9</v>
      </c>
      <c r="V10">
        <f t="shared" si="12"/>
        <v>4</v>
      </c>
      <c r="W10">
        <f t="shared" si="13"/>
        <v>9</v>
      </c>
      <c r="X10">
        <f t="shared" si="14"/>
        <v>16</v>
      </c>
      <c r="Y10">
        <f t="shared" si="15"/>
        <v>9</v>
      </c>
      <c r="Z10">
        <f t="shared" si="16"/>
        <v>1</v>
      </c>
      <c r="AA10">
        <f t="shared" si="17"/>
        <v>4</v>
      </c>
      <c r="AB10">
        <f t="shared" si="18"/>
        <v>1</v>
      </c>
      <c r="AC10">
        <f t="shared" si="19"/>
        <v>1</v>
      </c>
      <c r="AD10">
        <f t="shared" si="20"/>
        <v>0</v>
      </c>
      <c r="AE10">
        <f t="shared" si="21"/>
        <v>1</v>
      </c>
    </row>
    <row r="11" spans="1:31" ht="14.4" thickBot="1" x14ac:dyDescent="0.3">
      <c r="A11" s="3" t="s">
        <v>43</v>
      </c>
      <c r="B11" s="7">
        <v>0</v>
      </c>
      <c r="C11" s="7">
        <v>0</v>
      </c>
      <c r="D11" s="7">
        <v>0</v>
      </c>
      <c r="E11" s="7">
        <v>0</v>
      </c>
      <c r="F11" s="7">
        <v>2</v>
      </c>
      <c r="G11" s="7">
        <v>0</v>
      </c>
      <c r="H11" s="11">
        <f t="shared" si="0"/>
        <v>0.66666666666666674</v>
      </c>
      <c r="I11" s="26">
        <v>10</v>
      </c>
      <c r="J11">
        <f t="shared" si="1"/>
        <v>11</v>
      </c>
      <c r="K11">
        <f t="shared" si="2"/>
        <v>9</v>
      </c>
      <c r="L11">
        <f t="shared" si="3"/>
        <v>9</v>
      </c>
      <c r="M11">
        <f t="shared" si="4"/>
        <v>8</v>
      </c>
      <c r="N11">
        <f t="shared" si="5"/>
        <v>6</v>
      </c>
      <c r="O11">
        <f t="shared" si="6"/>
        <v>8</v>
      </c>
      <c r="Q11">
        <f t="shared" si="7"/>
        <v>4</v>
      </c>
      <c r="R11">
        <f t="shared" si="8"/>
        <v>4</v>
      </c>
      <c r="S11">
        <f t="shared" si="9"/>
        <v>9</v>
      </c>
      <c r="T11">
        <f t="shared" si="10"/>
        <v>25</v>
      </c>
      <c r="U11">
        <f t="shared" si="11"/>
        <v>9</v>
      </c>
      <c r="V11">
        <f t="shared" si="12"/>
        <v>0</v>
      </c>
      <c r="W11">
        <f t="shared" si="13"/>
        <v>1</v>
      </c>
      <c r="X11">
        <f t="shared" si="14"/>
        <v>9</v>
      </c>
      <c r="Y11">
        <f t="shared" si="15"/>
        <v>1</v>
      </c>
      <c r="Z11">
        <f t="shared" si="16"/>
        <v>1</v>
      </c>
      <c r="AA11">
        <f t="shared" si="17"/>
        <v>9</v>
      </c>
      <c r="AB11">
        <f t="shared" si="18"/>
        <v>1</v>
      </c>
      <c r="AC11">
        <f t="shared" si="19"/>
        <v>4</v>
      </c>
      <c r="AD11">
        <f t="shared" si="20"/>
        <v>0</v>
      </c>
      <c r="AE11">
        <f t="shared" si="21"/>
        <v>4</v>
      </c>
    </row>
    <row r="12" spans="1:31" ht="14.4" thickBot="1" x14ac:dyDescent="0.3">
      <c r="A12" s="3" t="s">
        <v>44</v>
      </c>
      <c r="B12" s="7">
        <v>1</v>
      </c>
      <c r="C12" s="7"/>
      <c r="D12" s="7">
        <v>0</v>
      </c>
      <c r="E12" s="7">
        <v>1</v>
      </c>
      <c r="F12" s="7">
        <v>0</v>
      </c>
      <c r="G12" s="7">
        <v>0</v>
      </c>
      <c r="H12" s="11">
        <f t="shared" si="0"/>
        <v>0.66666666666666674</v>
      </c>
      <c r="I12" s="26">
        <v>11</v>
      </c>
      <c r="J12">
        <f t="shared" si="1"/>
        <v>7</v>
      </c>
      <c r="K12">
        <f t="shared" si="2"/>
        <v>9</v>
      </c>
      <c r="L12">
        <f t="shared" si="3"/>
        <v>9</v>
      </c>
      <c r="M12">
        <f t="shared" si="4"/>
        <v>6</v>
      </c>
      <c r="N12">
        <f t="shared" si="5"/>
        <v>9</v>
      </c>
      <c r="O12">
        <f t="shared" si="6"/>
        <v>8</v>
      </c>
      <c r="Q12">
        <f t="shared" si="7"/>
        <v>4</v>
      </c>
      <c r="R12">
        <f t="shared" si="8"/>
        <v>4</v>
      </c>
      <c r="S12">
        <f t="shared" si="9"/>
        <v>1</v>
      </c>
      <c r="T12">
        <f t="shared" si="10"/>
        <v>4</v>
      </c>
      <c r="U12">
        <f t="shared" si="11"/>
        <v>1</v>
      </c>
      <c r="V12">
        <f t="shared" si="12"/>
        <v>0</v>
      </c>
      <c r="W12">
        <f t="shared" si="13"/>
        <v>9</v>
      </c>
      <c r="X12">
        <f t="shared" si="14"/>
        <v>0</v>
      </c>
      <c r="Y12">
        <f t="shared" si="15"/>
        <v>1</v>
      </c>
      <c r="Z12">
        <f t="shared" si="16"/>
        <v>9</v>
      </c>
      <c r="AA12">
        <f t="shared" si="17"/>
        <v>0</v>
      </c>
      <c r="AB12">
        <f t="shared" si="18"/>
        <v>1</v>
      </c>
      <c r="AC12">
        <f t="shared" si="19"/>
        <v>9</v>
      </c>
      <c r="AD12">
        <f t="shared" si="20"/>
        <v>4</v>
      </c>
      <c r="AE12">
        <f t="shared" si="21"/>
        <v>1</v>
      </c>
    </row>
    <row r="13" spans="1:31" ht="14.4" thickBot="1" x14ac:dyDescent="0.3">
      <c r="A13" s="3" t="s">
        <v>45</v>
      </c>
      <c r="B13" s="7">
        <v>1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11">
        <f t="shared" si="0"/>
        <v>0.66666666666666674</v>
      </c>
      <c r="I13" s="26">
        <v>12</v>
      </c>
      <c r="J13">
        <f t="shared" si="1"/>
        <v>7</v>
      </c>
      <c r="K13">
        <f t="shared" si="2"/>
        <v>9</v>
      </c>
      <c r="L13">
        <f t="shared" si="3"/>
        <v>7</v>
      </c>
      <c r="M13">
        <f t="shared" si="4"/>
        <v>8</v>
      </c>
      <c r="N13">
        <f t="shared" si="5"/>
        <v>9</v>
      </c>
      <c r="O13">
        <f t="shared" si="6"/>
        <v>8</v>
      </c>
      <c r="Q13">
        <f t="shared" si="7"/>
        <v>4</v>
      </c>
      <c r="R13">
        <f t="shared" si="8"/>
        <v>0</v>
      </c>
      <c r="S13">
        <f t="shared" si="9"/>
        <v>1</v>
      </c>
      <c r="T13">
        <f t="shared" si="10"/>
        <v>4</v>
      </c>
      <c r="U13">
        <f t="shared" si="11"/>
        <v>1</v>
      </c>
      <c r="V13">
        <f t="shared" si="12"/>
        <v>4</v>
      </c>
      <c r="W13">
        <f t="shared" si="13"/>
        <v>1</v>
      </c>
      <c r="X13">
        <f t="shared" si="14"/>
        <v>0</v>
      </c>
      <c r="Y13">
        <f t="shared" si="15"/>
        <v>1</v>
      </c>
      <c r="Z13">
        <f t="shared" si="16"/>
        <v>1</v>
      </c>
      <c r="AA13">
        <f t="shared" si="17"/>
        <v>4</v>
      </c>
      <c r="AB13">
        <f t="shared" si="18"/>
        <v>1</v>
      </c>
      <c r="AC13">
        <f t="shared" si="19"/>
        <v>1</v>
      </c>
      <c r="AD13">
        <f t="shared" si="20"/>
        <v>0</v>
      </c>
      <c r="AE13">
        <f t="shared" si="21"/>
        <v>1</v>
      </c>
    </row>
    <row r="14" spans="1:31" ht="15" thickBot="1" x14ac:dyDescent="0.35">
      <c r="A14" s="22"/>
      <c r="B14" s="23"/>
      <c r="C14" s="23"/>
      <c r="D14" s="23"/>
      <c r="E14" s="23"/>
      <c r="F14" s="23"/>
      <c r="G14" s="23"/>
      <c r="H14" s="24"/>
      <c r="P14" t="s">
        <v>582</v>
      </c>
      <c r="Q14">
        <f t="shared" ref="Q14:AE14" si="22">6*SUM(Q2:Q12)</f>
        <v>408</v>
      </c>
      <c r="R14">
        <f t="shared" si="22"/>
        <v>420</v>
      </c>
      <c r="S14">
        <f t="shared" si="22"/>
        <v>168</v>
      </c>
      <c r="T14">
        <f t="shared" si="22"/>
        <v>234</v>
      </c>
      <c r="U14">
        <f t="shared" si="22"/>
        <v>150</v>
      </c>
      <c r="V14">
        <f t="shared" si="22"/>
        <v>576</v>
      </c>
      <c r="W14">
        <f t="shared" si="22"/>
        <v>336</v>
      </c>
      <c r="X14">
        <f t="shared" si="22"/>
        <v>342</v>
      </c>
      <c r="Y14">
        <f t="shared" si="22"/>
        <v>282</v>
      </c>
      <c r="Z14">
        <f t="shared" si="22"/>
        <v>228</v>
      </c>
      <c r="AA14">
        <f t="shared" si="22"/>
        <v>378</v>
      </c>
      <c r="AB14">
        <f t="shared" si="22"/>
        <v>378</v>
      </c>
      <c r="AC14">
        <f t="shared" si="22"/>
        <v>162</v>
      </c>
      <c r="AD14">
        <f t="shared" si="22"/>
        <v>102</v>
      </c>
      <c r="AE14">
        <f t="shared" si="22"/>
        <v>120</v>
      </c>
    </row>
    <row r="15" spans="1:31" ht="25.5" customHeight="1" thickBot="1" x14ac:dyDescent="0.3">
      <c r="A15" s="3" t="s">
        <v>33</v>
      </c>
      <c r="B15" s="4"/>
      <c r="C15" s="4">
        <v>1</v>
      </c>
      <c r="D15" s="8"/>
      <c r="E15" s="7"/>
      <c r="F15" s="7"/>
      <c r="G15" s="7"/>
      <c r="H15" s="11">
        <f t="shared" si="0"/>
        <v>0.33333333333333337</v>
      </c>
      <c r="P15" t="s">
        <v>559</v>
      </c>
      <c r="Q15">
        <f t="shared" ref="Q15:AE15" si="23">12*((12^2) - 1)</f>
        <v>1716</v>
      </c>
      <c r="R15">
        <f t="shared" si="23"/>
        <v>1716</v>
      </c>
      <c r="S15">
        <f t="shared" si="23"/>
        <v>1716</v>
      </c>
      <c r="T15">
        <f t="shared" si="23"/>
        <v>1716</v>
      </c>
      <c r="U15">
        <f t="shared" si="23"/>
        <v>1716</v>
      </c>
      <c r="V15">
        <f t="shared" si="23"/>
        <v>1716</v>
      </c>
      <c r="W15">
        <f t="shared" si="23"/>
        <v>1716</v>
      </c>
      <c r="X15">
        <f t="shared" si="23"/>
        <v>1716</v>
      </c>
      <c r="Y15">
        <f t="shared" si="23"/>
        <v>1716</v>
      </c>
      <c r="Z15">
        <f t="shared" si="23"/>
        <v>1716</v>
      </c>
      <c r="AA15">
        <f t="shared" si="23"/>
        <v>1716</v>
      </c>
      <c r="AB15">
        <f t="shared" si="23"/>
        <v>1716</v>
      </c>
      <c r="AC15">
        <f t="shared" si="23"/>
        <v>1716</v>
      </c>
      <c r="AD15">
        <f t="shared" si="23"/>
        <v>1716</v>
      </c>
      <c r="AE15">
        <f t="shared" si="23"/>
        <v>1716</v>
      </c>
    </row>
    <row r="16" spans="1:31" ht="14.4" thickBot="1" x14ac:dyDescent="0.3">
      <c r="A16" s="3" t="s">
        <v>35</v>
      </c>
      <c r="B16" s="4"/>
      <c r="C16" s="4"/>
      <c r="D16" s="4"/>
      <c r="E16" s="4">
        <v>1</v>
      </c>
      <c r="F16" s="4"/>
      <c r="G16" s="4"/>
      <c r="H16" s="11">
        <f t="shared" si="0"/>
        <v>0.33333333333333337</v>
      </c>
      <c r="P16" t="s">
        <v>558</v>
      </c>
      <c r="Q16" s="17">
        <f t="shared" ref="Q16:AE16" si="24">(1-(Q14/Q15))</f>
        <v>0.7622377622377623</v>
      </c>
      <c r="R16" s="17">
        <f t="shared" si="24"/>
        <v>0.75524475524475521</v>
      </c>
      <c r="S16" s="17">
        <f t="shared" si="24"/>
        <v>0.90209790209790208</v>
      </c>
      <c r="T16" s="17">
        <f t="shared" si="24"/>
        <v>0.86363636363636365</v>
      </c>
      <c r="U16" s="17">
        <f t="shared" si="24"/>
        <v>0.91258741258741261</v>
      </c>
      <c r="V16" s="17">
        <f t="shared" si="24"/>
        <v>0.66433566433566438</v>
      </c>
      <c r="W16" s="17">
        <f t="shared" si="24"/>
        <v>0.80419580419580416</v>
      </c>
      <c r="X16" s="17">
        <f t="shared" si="24"/>
        <v>0.80069930069930073</v>
      </c>
      <c r="Y16" s="17">
        <f t="shared" si="24"/>
        <v>0.83566433566433562</v>
      </c>
      <c r="Z16" s="17">
        <f t="shared" si="24"/>
        <v>0.86713286713286708</v>
      </c>
      <c r="AA16" s="17">
        <f t="shared" si="24"/>
        <v>0.77972027972027969</v>
      </c>
      <c r="AB16" s="17">
        <f t="shared" si="24"/>
        <v>0.77972027972027969</v>
      </c>
      <c r="AC16" s="17">
        <f t="shared" si="24"/>
        <v>0.90559440559440563</v>
      </c>
      <c r="AD16" s="17">
        <f t="shared" si="24"/>
        <v>0.94055944055944052</v>
      </c>
      <c r="AE16" s="17">
        <f t="shared" si="24"/>
        <v>0.93006993006993011</v>
      </c>
    </row>
    <row r="17" spans="1:8" ht="14.4" thickBot="1" x14ac:dyDescent="0.3">
      <c r="A17" s="3" t="s">
        <v>39</v>
      </c>
      <c r="B17" s="4"/>
      <c r="C17" s="4">
        <v>1</v>
      </c>
      <c r="D17" s="4"/>
      <c r="E17" s="4"/>
      <c r="F17" s="4"/>
      <c r="G17" s="4"/>
      <c r="H17" s="11">
        <f t="shared" si="0"/>
        <v>0.33333333333333337</v>
      </c>
    </row>
    <row r="18" spans="1:8" ht="14.4" thickBot="1" x14ac:dyDescent="0.3">
      <c r="A18" s="3" t="s">
        <v>40</v>
      </c>
      <c r="B18" s="4"/>
      <c r="C18" s="4">
        <v>1</v>
      </c>
      <c r="D18" s="4"/>
      <c r="E18" s="4"/>
      <c r="F18" s="4"/>
      <c r="G18" s="4"/>
      <c r="H18" s="11">
        <f t="shared" si="0"/>
        <v>0.33333333333333337</v>
      </c>
    </row>
    <row r="19" spans="1:8" ht="14.4" thickBot="1" x14ac:dyDescent="0.3">
      <c r="A19" s="3" t="s">
        <v>41</v>
      </c>
      <c r="B19" s="4"/>
      <c r="C19" s="4"/>
      <c r="D19" s="4"/>
      <c r="E19" s="4"/>
      <c r="F19" s="4">
        <v>1</v>
      </c>
      <c r="G19" s="4"/>
      <c r="H19" s="11">
        <f t="shared" si="0"/>
        <v>0.33333333333333337</v>
      </c>
    </row>
    <row r="20" spans="1:8" ht="14.4" thickBot="1" x14ac:dyDescent="0.3">
      <c r="A20" s="3" t="s">
        <v>42</v>
      </c>
      <c r="B20" s="4"/>
      <c r="C20" s="4"/>
      <c r="D20" s="4"/>
      <c r="E20" s="4"/>
      <c r="F20" s="4">
        <v>1</v>
      </c>
      <c r="G20" s="4"/>
      <c r="H20" s="11">
        <f t="shared" si="0"/>
        <v>0.33333333333333337</v>
      </c>
    </row>
    <row r="21" spans="1:8" ht="14.4" thickBot="1" x14ac:dyDescent="0.3">
      <c r="A21" s="3" t="s">
        <v>46</v>
      </c>
      <c r="B21" s="4"/>
      <c r="C21" s="4">
        <v>1</v>
      </c>
      <c r="D21" s="4"/>
      <c r="E21" s="4"/>
      <c r="F21" s="4"/>
      <c r="G21" s="4"/>
      <c r="H21" s="11">
        <f t="shared" si="0"/>
        <v>0.33333333333333337</v>
      </c>
    </row>
    <row r="22" spans="1:8" ht="14.4" thickBot="1" x14ac:dyDescent="0.3">
      <c r="A22" s="3" t="s">
        <v>48</v>
      </c>
      <c r="B22" s="4"/>
      <c r="C22" s="4"/>
      <c r="D22" s="4"/>
      <c r="E22" s="4"/>
      <c r="F22" s="4"/>
      <c r="G22" s="4">
        <v>1</v>
      </c>
      <c r="H22" s="11">
        <f t="shared" si="0"/>
        <v>0.33333333333333337</v>
      </c>
    </row>
    <row r="23" spans="1:8" ht="14.4" thickBot="1" x14ac:dyDescent="0.3">
      <c r="A23" s="3" t="s">
        <v>52</v>
      </c>
      <c r="B23" s="4"/>
      <c r="C23" s="4">
        <v>1</v>
      </c>
      <c r="D23" s="4"/>
      <c r="E23" s="4"/>
      <c r="F23" s="4"/>
      <c r="G23" s="4"/>
      <c r="H23" s="11">
        <f t="shared" si="0"/>
        <v>0.33333333333333337</v>
      </c>
    </row>
    <row r="24" spans="1:8" ht="14.4" thickBot="1" x14ac:dyDescent="0.3">
      <c r="A24" s="3" t="s">
        <v>54</v>
      </c>
      <c r="B24" s="4"/>
      <c r="C24" s="4"/>
      <c r="D24" s="4"/>
      <c r="E24" s="4"/>
      <c r="F24" s="4">
        <v>1</v>
      </c>
      <c r="G24" s="4"/>
      <c r="H24" s="11">
        <f t="shared" si="0"/>
        <v>0.33333333333333337</v>
      </c>
    </row>
    <row r="25" spans="1:8" ht="14.4" thickBot="1" x14ac:dyDescent="0.3">
      <c r="A25" s="3" t="s">
        <v>55</v>
      </c>
      <c r="B25" s="4"/>
      <c r="C25" s="4"/>
      <c r="D25" s="4"/>
      <c r="E25" s="4"/>
      <c r="F25" s="4">
        <v>1</v>
      </c>
      <c r="G25" s="4"/>
      <c r="H25" s="11">
        <f t="shared" si="0"/>
        <v>0.33333333333333337</v>
      </c>
    </row>
    <row r="26" spans="1:8" ht="14.4" thickBot="1" x14ac:dyDescent="0.3">
      <c r="A26" s="3" t="s">
        <v>56</v>
      </c>
      <c r="B26" s="4"/>
      <c r="C26" s="4"/>
      <c r="D26" s="4"/>
      <c r="E26" s="4"/>
      <c r="F26" s="4">
        <v>1</v>
      </c>
      <c r="G26" s="4"/>
      <c r="H26" s="11">
        <f t="shared" si="0"/>
        <v>0.33333333333333337</v>
      </c>
    </row>
    <row r="27" spans="1:8" ht="14.4" thickBot="1" x14ac:dyDescent="0.3">
      <c r="A27" s="3" t="s">
        <v>57</v>
      </c>
      <c r="B27" s="4"/>
      <c r="C27" s="4"/>
      <c r="D27" s="4"/>
      <c r="E27" s="4"/>
      <c r="F27" s="4">
        <v>1</v>
      </c>
      <c r="G27" s="4"/>
      <c r="H27" s="11">
        <f t="shared" si="0"/>
        <v>0.33333333333333337</v>
      </c>
    </row>
    <row r="28" spans="1:8" ht="14.4" thickBot="1" x14ac:dyDescent="0.3">
      <c r="A28" s="3" t="s">
        <v>53</v>
      </c>
      <c r="B28" s="4">
        <v>1</v>
      </c>
      <c r="C28" s="4"/>
      <c r="D28" s="4"/>
      <c r="E28" s="4"/>
      <c r="F28" s="4"/>
      <c r="G28" s="4"/>
      <c r="H28" s="11">
        <f t="shared" si="0"/>
        <v>0.33333333333333337</v>
      </c>
    </row>
  </sheetData>
  <sortState xmlns:xlrd2="http://schemas.microsoft.com/office/spreadsheetml/2017/richdata2" ref="A2:H28">
    <sortCondition descending="1" ref="H2:H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4F0E-6FA6-44E9-B8FC-CAB0BC75DF10}">
  <dimension ref="A1:H2"/>
  <sheetViews>
    <sheetView workbookViewId="0">
      <selection activeCell="H2" sqref="H2"/>
    </sheetView>
  </sheetViews>
  <sheetFormatPr defaultRowHeight="13.8" x14ac:dyDescent="0.25"/>
  <sheetData>
    <row r="1" spans="1:8" ht="23.4" thickBot="1" x14ac:dyDescent="0.3">
      <c r="A1" s="1" t="s">
        <v>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</row>
    <row r="2" spans="1:8" ht="60.6" thickBot="1" x14ac:dyDescent="0.3">
      <c r="A2" s="3" t="s">
        <v>28</v>
      </c>
      <c r="B2" s="4">
        <v>20</v>
      </c>
      <c r="C2" s="4">
        <v>10</v>
      </c>
      <c r="D2" s="4">
        <v>15</v>
      </c>
      <c r="E2" s="4">
        <v>13</v>
      </c>
      <c r="F2" s="4">
        <v>22</v>
      </c>
      <c r="G2" s="4">
        <v>13</v>
      </c>
      <c r="H2" s="4">
        <f>(SUM(B2:G2)/300)*100</f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11D9-F5F4-418B-BF21-AA28AFA49F5A}">
  <dimension ref="A1:AE19"/>
  <sheetViews>
    <sheetView topLeftCell="L8" zoomScaleNormal="100" workbookViewId="0">
      <selection activeCell="R15" sqref="R15"/>
    </sheetView>
  </sheetViews>
  <sheetFormatPr defaultRowHeight="13.8" x14ac:dyDescent="0.25"/>
  <cols>
    <col min="1" max="1" width="12.3984375" customWidth="1"/>
  </cols>
  <sheetData>
    <row r="1" spans="1:31" ht="23.4" thickBot="1" x14ac:dyDescent="0.3">
      <c r="A1" s="1" t="s">
        <v>76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30</v>
      </c>
      <c r="I1" s="20" t="s">
        <v>557</v>
      </c>
      <c r="J1" s="20" t="s">
        <v>555</v>
      </c>
      <c r="K1" s="20" t="s">
        <v>556</v>
      </c>
      <c r="L1" s="20" t="s">
        <v>562</v>
      </c>
      <c r="M1" s="20" t="s">
        <v>565</v>
      </c>
      <c r="N1" s="20" t="s">
        <v>567</v>
      </c>
      <c r="O1" s="20" t="s">
        <v>569</v>
      </c>
      <c r="Q1" s="20" t="s">
        <v>581</v>
      </c>
      <c r="R1" s="20" t="s">
        <v>583</v>
      </c>
      <c r="S1" s="20" t="s">
        <v>584</v>
      </c>
      <c r="T1" s="20" t="s">
        <v>568</v>
      </c>
      <c r="U1" s="20" t="s">
        <v>570</v>
      </c>
      <c r="V1" s="20" t="s">
        <v>585</v>
      </c>
      <c r="W1" s="20" t="s">
        <v>572</v>
      </c>
      <c r="X1" s="20" t="s">
        <v>573</v>
      </c>
      <c r="Y1" s="20" t="s">
        <v>574</v>
      </c>
      <c r="Z1" s="20" t="s">
        <v>586</v>
      </c>
      <c r="AA1" s="20" t="s">
        <v>576</v>
      </c>
      <c r="AB1" s="20" t="s">
        <v>577</v>
      </c>
      <c r="AC1" s="20" t="s">
        <v>579</v>
      </c>
      <c r="AD1" s="20" t="s">
        <v>578</v>
      </c>
      <c r="AE1" s="20" t="s">
        <v>580</v>
      </c>
    </row>
    <row r="2" spans="1:31" ht="24.6" thickBot="1" x14ac:dyDescent="0.3">
      <c r="A2" s="3" t="s">
        <v>82</v>
      </c>
      <c r="B2" s="4">
        <v>5</v>
      </c>
      <c r="C2" s="4">
        <v>3</v>
      </c>
      <c r="D2" s="4">
        <v>4</v>
      </c>
      <c r="E2" s="4">
        <v>8</v>
      </c>
      <c r="F2" s="4">
        <v>13</v>
      </c>
      <c r="G2" s="4">
        <v>7</v>
      </c>
      <c r="H2" s="6">
        <f>(SUM(B2:G2)/300)*100</f>
        <v>13.333333333333334</v>
      </c>
      <c r="I2" s="32">
        <v>1</v>
      </c>
      <c r="J2" s="32">
        <f>RANK(B2,$B$2:$B$13,0)</f>
        <v>2</v>
      </c>
      <c r="K2" s="32">
        <f>RANK(C2,$C$2:$C$13,0)</f>
        <v>2</v>
      </c>
      <c r="L2" s="32">
        <f>RANK(D2,$D$2:$D$13,0)</f>
        <v>1</v>
      </c>
      <c r="M2" s="32">
        <f>RANK(E2,$E$2:$E$13,0)</f>
        <v>1</v>
      </c>
      <c r="N2" s="32">
        <f>RANK(F2,$F$2:$F$13,0)</f>
        <v>1</v>
      </c>
      <c r="O2" s="32">
        <f>RANK(G2,$G$2:$G$13,0)</f>
        <v>2</v>
      </c>
      <c r="Q2">
        <f>(J2-K2)^2</f>
        <v>0</v>
      </c>
      <c r="R2">
        <f>(J2-L2)^2</f>
        <v>1</v>
      </c>
      <c r="S2">
        <f>(J2-M2)^2</f>
        <v>1</v>
      </c>
      <c r="T2">
        <f>(J2-N2)^2</f>
        <v>1</v>
      </c>
      <c r="U2">
        <f>(J2-O2)^2</f>
        <v>0</v>
      </c>
      <c r="V2">
        <f>(K2-L2)^2</f>
        <v>1</v>
      </c>
      <c r="W2">
        <f>(K2-M2)^2</f>
        <v>1</v>
      </c>
      <c r="X2">
        <f>(K2-N2)^2</f>
        <v>1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1</v>
      </c>
      <c r="AC2">
        <f>(M2-N2)^2</f>
        <v>0</v>
      </c>
      <c r="AD2">
        <f>(M2-O2)^2</f>
        <v>1</v>
      </c>
      <c r="AE2">
        <f>(N2-O2)^2</f>
        <v>1</v>
      </c>
    </row>
    <row r="3" spans="1:31" ht="24.6" thickBot="1" x14ac:dyDescent="0.3">
      <c r="A3" s="3" t="s">
        <v>78</v>
      </c>
      <c r="B3" s="4">
        <v>10</v>
      </c>
      <c r="C3" s="4">
        <v>5</v>
      </c>
      <c r="D3" s="4">
        <v>1</v>
      </c>
      <c r="E3" s="4">
        <v>3</v>
      </c>
      <c r="F3" s="4">
        <v>9</v>
      </c>
      <c r="G3" s="4">
        <v>10</v>
      </c>
      <c r="H3" s="6">
        <f t="shared" ref="H3:H13" si="0">(SUM(B3:G3)/300)*100</f>
        <v>12.666666666666668</v>
      </c>
      <c r="I3" s="32">
        <v>2</v>
      </c>
      <c r="J3" s="32">
        <f t="shared" ref="J3:J13" si="1">RANK(B3,$B$2:$B$13,0)</f>
        <v>1</v>
      </c>
      <c r="K3" s="32">
        <f t="shared" ref="K3:K13" si="2">RANK(C3,$C$2:$C$13,0)</f>
        <v>1</v>
      </c>
      <c r="L3" s="32">
        <f t="shared" ref="L3:L13" si="3">RANK(D3,$D$2:$D$13,0)</f>
        <v>3</v>
      </c>
      <c r="M3" s="32">
        <f t="shared" ref="M3:M13" si="4">RANK(E3,$E$2:$E$13,0)</f>
        <v>2</v>
      </c>
      <c r="N3" s="32">
        <f t="shared" ref="N3:N13" si="5">RANK(F3,$F$2:$F$13,0)</f>
        <v>2</v>
      </c>
      <c r="O3" s="32">
        <f t="shared" ref="O3:O13" si="6">RANK(G3,$G$2:$G$13,0)</f>
        <v>1</v>
      </c>
      <c r="Q3">
        <f t="shared" ref="Q3:Q13" si="7">(J3-K3)^2</f>
        <v>0</v>
      </c>
      <c r="R3">
        <f t="shared" ref="R3:R13" si="8">(J3-L3)^2</f>
        <v>4</v>
      </c>
      <c r="S3">
        <f t="shared" ref="S3:S13" si="9">(J3-M3)^2</f>
        <v>1</v>
      </c>
      <c r="T3">
        <f t="shared" ref="T3:T13" si="10">(J3-N3)^2</f>
        <v>1</v>
      </c>
      <c r="U3">
        <f t="shared" ref="U3:U13" si="11">(J3-O3)^2</f>
        <v>0</v>
      </c>
      <c r="V3">
        <f t="shared" ref="V3:V13" si="12">(K3-L3)^2</f>
        <v>4</v>
      </c>
      <c r="W3">
        <f t="shared" ref="W3:W13" si="13">(K3-M3)^2</f>
        <v>1</v>
      </c>
      <c r="X3">
        <f t="shared" ref="X3:X13" si="14">(K3-N3)^2</f>
        <v>1</v>
      </c>
      <c r="Y3">
        <f t="shared" ref="Y3:Y13" si="15">(K3-O3)^2</f>
        <v>0</v>
      </c>
      <c r="Z3">
        <f t="shared" ref="Z3:Z13" si="16">(L3-M3)^2</f>
        <v>1</v>
      </c>
      <c r="AA3">
        <f t="shared" ref="AA3:AA13" si="17">(L3-N3)^2</f>
        <v>1</v>
      </c>
      <c r="AB3">
        <f t="shared" ref="AB3:AB13" si="18">(L3-O3)^2</f>
        <v>4</v>
      </c>
      <c r="AC3">
        <f t="shared" ref="AC3:AC13" si="19">(M3-N3)^2</f>
        <v>0</v>
      </c>
      <c r="AD3">
        <f t="shared" ref="AD3:AD13" si="20">(M3-O3)^2</f>
        <v>1</v>
      </c>
      <c r="AE3">
        <f t="shared" ref="AE3:AE13" si="21">(N3-O3)^2</f>
        <v>1</v>
      </c>
    </row>
    <row r="4" spans="1:31" ht="24.6" thickBot="1" x14ac:dyDescent="0.3">
      <c r="A4" s="3" t="s">
        <v>77</v>
      </c>
      <c r="B4" s="4">
        <v>0</v>
      </c>
      <c r="C4" s="4">
        <v>3</v>
      </c>
      <c r="D4" s="4">
        <v>0</v>
      </c>
      <c r="E4" s="4">
        <v>1</v>
      </c>
      <c r="F4" s="4">
        <v>1</v>
      </c>
      <c r="G4" s="4"/>
      <c r="H4" s="6">
        <f t="shared" si="0"/>
        <v>1.6666666666666667</v>
      </c>
      <c r="I4" s="32">
        <v>3</v>
      </c>
      <c r="J4" s="32">
        <f t="shared" si="1"/>
        <v>5</v>
      </c>
      <c r="K4" s="32">
        <f t="shared" si="2"/>
        <v>2</v>
      </c>
      <c r="L4" s="32">
        <f t="shared" si="3"/>
        <v>5</v>
      </c>
      <c r="M4" s="32">
        <f t="shared" si="4"/>
        <v>3</v>
      </c>
      <c r="N4" s="32">
        <f t="shared" si="5"/>
        <v>3</v>
      </c>
      <c r="O4" s="32">
        <f t="shared" si="6"/>
        <v>8</v>
      </c>
      <c r="Q4">
        <f t="shared" si="7"/>
        <v>9</v>
      </c>
      <c r="R4">
        <f t="shared" si="8"/>
        <v>0</v>
      </c>
      <c r="S4">
        <f t="shared" si="9"/>
        <v>4</v>
      </c>
      <c r="T4">
        <f t="shared" si="10"/>
        <v>4</v>
      </c>
      <c r="U4">
        <f t="shared" si="11"/>
        <v>9</v>
      </c>
      <c r="V4">
        <f t="shared" si="12"/>
        <v>9</v>
      </c>
      <c r="W4">
        <f t="shared" si="13"/>
        <v>1</v>
      </c>
      <c r="X4">
        <f t="shared" si="14"/>
        <v>1</v>
      </c>
      <c r="Y4">
        <f t="shared" si="15"/>
        <v>36</v>
      </c>
      <c r="Z4">
        <f t="shared" si="16"/>
        <v>4</v>
      </c>
      <c r="AA4">
        <f t="shared" si="17"/>
        <v>4</v>
      </c>
      <c r="AB4">
        <f t="shared" si="18"/>
        <v>9</v>
      </c>
      <c r="AC4">
        <f t="shared" si="19"/>
        <v>0</v>
      </c>
      <c r="AD4">
        <f t="shared" si="20"/>
        <v>25</v>
      </c>
      <c r="AE4">
        <f t="shared" si="21"/>
        <v>25</v>
      </c>
    </row>
    <row r="5" spans="1:31" ht="36.6" thickBot="1" x14ac:dyDescent="0.3">
      <c r="A5" s="3" t="s">
        <v>83</v>
      </c>
      <c r="B5" s="4">
        <v>0</v>
      </c>
      <c r="C5" s="4">
        <v>1</v>
      </c>
      <c r="D5" s="4">
        <v>0</v>
      </c>
      <c r="E5" s="4">
        <v>1</v>
      </c>
      <c r="F5" s="4">
        <v>1</v>
      </c>
      <c r="G5" s="4">
        <v>1</v>
      </c>
      <c r="H5" s="6">
        <f t="shared" si="0"/>
        <v>1.3333333333333335</v>
      </c>
      <c r="I5" s="32">
        <v>4</v>
      </c>
      <c r="J5" s="32">
        <f t="shared" si="1"/>
        <v>5</v>
      </c>
      <c r="K5" s="32">
        <f t="shared" si="2"/>
        <v>5</v>
      </c>
      <c r="L5" s="32">
        <f t="shared" si="3"/>
        <v>5</v>
      </c>
      <c r="M5" s="32">
        <f t="shared" si="4"/>
        <v>3</v>
      </c>
      <c r="N5" s="32">
        <f t="shared" si="5"/>
        <v>3</v>
      </c>
      <c r="O5" s="32">
        <f t="shared" si="6"/>
        <v>4</v>
      </c>
      <c r="Q5">
        <f t="shared" si="7"/>
        <v>0</v>
      </c>
      <c r="R5">
        <f t="shared" si="8"/>
        <v>0</v>
      </c>
      <c r="S5">
        <f t="shared" si="9"/>
        <v>4</v>
      </c>
      <c r="T5">
        <f t="shared" si="10"/>
        <v>4</v>
      </c>
      <c r="U5">
        <f t="shared" si="11"/>
        <v>1</v>
      </c>
      <c r="V5">
        <f t="shared" si="12"/>
        <v>0</v>
      </c>
      <c r="W5">
        <f t="shared" si="13"/>
        <v>4</v>
      </c>
      <c r="X5">
        <f t="shared" si="14"/>
        <v>4</v>
      </c>
      <c r="Y5">
        <f t="shared" si="15"/>
        <v>1</v>
      </c>
      <c r="Z5">
        <f t="shared" si="16"/>
        <v>4</v>
      </c>
      <c r="AA5">
        <f t="shared" si="17"/>
        <v>4</v>
      </c>
      <c r="AB5">
        <f t="shared" si="18"/>
        <v>1</v>
      </c>
      <c r="AC5">
        <f t="shared" si="19"/>
        <v>0</v>
      </c>
      <c r="AD5">
        <f t="shared" si="20"/>
        <v>1</v>
      </c>
      <c r="AE5">
        <f t="shared" si="21"/>
        <v>1</v>
      </c>
    </row>
    <row r="6" spans="1:31" ht="36.6" thickBot="1" x14ac:dyDescent="0.3">
      <c r="A6" s="3" t="s">
        <v>85</v>
      </c>
      <c r="B6" s="4">
        <v>0</v>
      </c>
      <c r="C6" s="4">
        <v>2</v>
      </c>
      <c r="D6" s="4">
        <v>1</v>
      </c>
      <c r="E6" s="4">
        <v>0</v>
      </c>
      <c r="F6" s="4">
        <v>0</v>
      </c>
      <c r="G6" s="4">
        <v>1</v>
      </c>
      <c r="H6" s="6">
        <f t="shared" si="0"/>
        <v>1.3333333333333335</v>
      </c>
      <c r="I6" s="32">
        <v>5</v>
      </c>
      <c r="J6" s="32">
        <f t="shared" si="1"/>
        <v>5</v>
      </c>
      <c r="K6" s="32">
        <f t="shared" si="2"/>
        <v>4</v>
      </c>
      <c r="L6" s="32">
        <f t="shared" si="3"/>
        <v>3</v>
      </c>
      <c r="M6" s="32">
        <f t="shared" si="4"/>
        <v>5</v>
      </c>
      <c r="N6" s="32">
        <f t="shared" si="5"/>
        <v>7</v>
      </c>
      <c r="O6" s="32">
        <f t="shared" si="6"/>
        <v>4</v>
      </c>
      <c r="Q6">
        <f t="shared" si="7"/>
        <v>1</v>
      </c>
      <c r="R6">
        <f t="shared" si="8"/>
        <v>4</v>
      </c>
      <c r="S6">
        <f t="shared" si="9"/>
        <v>0</v>
      </c>
      <c r="T6">
        <f t="shared" si="10"/>
        <v>4</v>
      </c>
      <c r="U6">
        <f t="shared" si="11"/>
        <v>1</v>
      </c>
      <c r="V6">
        <f t="shared" si="12"/>
        <v>1</v>
      </c>
      <c r="W6">
        <f t="shared" si="13"/>
        <v>1</v>
      </c>
      <c r="X6">
        <f t="shared" si="14"/>
        <v>9</v>
      </c>
      <c r="Y6">
        <f t="shared" si="15"/>
        <v>0</v>
      </c>
      <c r="Z6">
        <f t="shared" si="16"/>
        <v>4</v>
      </c>
      <c r="AA6">
        <f t="shared" si="17"/>
        <v>16</v>
      </c>
      <c r="AB6">
        <f t="shared" si="18"/>
        <v>1</v>
      </c>
      <c r="AC6">
        <f t="shared" si="19"/>
        <v>4</v>
      </c>
      <c r="AD6">
        <f t="shared" si="20"/>
        <v>1</v>
      </c>
      <c r="AE6">
        <f t="shared" si="21"/>
        <v>9</v>
      </c>
    </row>
    <row r="7" spans="1:31" ht="48.6" thickBot="1" x14ac:dyDescent="0.3">
      <c r="A7" s="3" t="s">
        <v>84</v>
      </c>
      <c r="B7" s="4">
        <v>0</v>
      </c>
      <c r="C7" s="4">
        <v>1</v>
      </c>
      <c r="D7" s="4">
        <v>0</v>
      </c>
      <c r="E7" s="4">
        <v>0</v>
      </c>
      <c r="F7" s="4">
        <v>1</v>
      </c>
      <c r="G7" s="4">
        <v>1</v>
      </c>
      <c r="H7" s="6">
        <f t="shared" si="0"/>
        <v>1</v>
      </c>
      <c r="I7" s="32">
        <v>6</v>
      </c>
      <c r="J7" s="32">
        <f t="shared" si="1"/>
        <v>5</v>
      </c>
      <c r="K7" s="32">
        <f t="shared" si="2"/>
        <v>5</v>
      </c>
      <c r="L7" s="32">
        <f t="shared" si="3"/>
        <v>5</v>
      </c>
      <c r="M7" s="32">
        <f t="shared" si="4"/>
        <v>5</v>
      </c>
      <c r="N7" s="32">
        <f t="shared" si="5"/>
        <v>3</v>
      </c>
      <c r="O7" s="32">
        <f t="shared" si="6"/>
        <v>4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4</v>
      </c>
      <c r="U7">
        <f t="shared" si="11"/>
        <v>1</v>
      </c>
      <c r="V7">
        <f t="shared" si="12"/>
        <v>0</v>
      </c>
      <c r="W7">
        <f t="shared" si="13"/>
        <v>0</v>
      </c>
      <c r="X7">
        <f t="shared" si="14"/>
        <v>4</v>
      </c>
      <c r="Y7">
        <f t="shared" si="15"/>
        <v>1</v>
      </c>
      <c r="Z7">
        <f t="shared" si="16"/>
        <v>0</v>
      </c>
      <c r="AA7">
        <f t="shared" si="17"/>
        <v>4</v>
      </c>
      <c r="AB7">
        <f t="shared" si="18"/>
        <v>1</v>
      </c>
      <c r="AC7">
        <f t="shared" si="19"/>
        <v>4</v>
      </c>
      <c r="AD7">
        <f t="shared" si="20"/>
        <v>1</v>
      </c>
      <c r="AE7">
        <f t="shared" si="21"/>
        <v>1</v>
      </c>
    </row>
    <row r="8" spans="1:31" ht="48.6" thickBot="1" x14ac:dyDescent="0.3">
      <c r="A8" s="3" t="s">
        <v>93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6">
        <f>(SUM(B8:G8)/300)*100</f>
        <v>1</v>
      </c>
      <c r="I8" s="32">
        <v>7</v>
      </c>
      <c r="J8" s="32">
        <f t="shared" si="1"/>
        <v>5</v>
      </c>
      <c r="K8" s="32">
        <f t="shared" si="2"/>
        <v>10</v>
      </c>
      <c r="L8" s="32">
        <f t="shared" si="3"/>
        <v>5</v>
      </c>
      <c r="M8" s="32">
        <f t="shared" si="4"/>
        <v>5</v>
      </c>
      <c r="N8" s="32">
        <f t="shared" si="5"/>
        <v>7</v>
      </c>
      <c r="O8" s="32">
        <f t="shared" si="6"/>
        <v>3</v>
      </c>
      <c r="Q8">
        <f t="shared" si="7"/>
        <v>25</v>
      </c>
      <c r="R8">
        <f t="shared" si="8"/>
        <v>0</v>
      </c>
      <c r="S8">
        <f t="shared" si="9"/>
        <v>0</v>
      </c>
      <c r="T8">
        <f t="shared" si="10"/>
        <v>4</v>
      </c>
      <c r="U8">
        <f t="shared" si="11"/>
        <v>4</v>
      </c>
      <c r="V8">
        <f t="shared" si="12"/>
        <v>25</v>
      </c>
      <c r="W8">
        <f t="shared" si="13"/>
        <v>25</v>
      </c>
      <c r="X8">
        <f t="shared" si="14"/>
        <v>9</v>
      </c>
      <c r="Y8">
        <f t="shared" si="15"/>
        <v>49</v>
      </c>
      <c r="Z8">
        <f t="shared" si="16"/>
        <v>0</v>
      </c>
      <c r="AA8">
        <f t="shared" si="17"/>
        <v>4</v>
      </c>
      <c r="AB8">
        <f t="shared" si="18"/>
        <v>4</v>
      </c>
      <c r="AC8">
        <f t="shared" si="19"/>
        <v>4</v>
      </c>
      <c r="AD8">
        <f t="shared" si="20"/>
        <v>4</v>
      </c>
      <c r="AE8">
        <f t="shared" si="21"/>
        <v>16</v>
      </c>
    </row>
    <row r="9" spans="1:31" ht="24.6" thickBot="1" x14ac:dyDescent="0.3">
      <c r="A9" s="3" t="s">
        <v>79</v>
      </c>
      <c r="B9" s="4">
        <v>1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6">
        <f t="shared" si="0"/>
        <v>0.66666666666666674</v>
      </c>
      <c r="I9" s="32">
        <v>8</v>
      </c>
      <c r="J9" s="32">
        <f t="shared" si="1"/>
        <v>4</v>
      </c>
      <c r="K9" s="32">
        <f t="shared" si="2"/>
        <v>5</v>
      </c>
      <c r="L9" s="32">
        <f t="shared" si="3"/>
        <v>5</v>
      </c>
      <c r="M9" s="32">
        <f t="shared" si="4"/>
        <v>5</v>
      </c>
      <c r="N9" s="32">
        <f t="shared" si="5"/>
        <v>7</v>
      </c>
      <c r="O9" s="32">
        <f t="shared" si="6"/>
        <v>8</v>
      </c>
      <c r="Q9">
        <f t="shared" si="7"/>
        <v>1</v>
      </c>
      <c r="R9">
        <f t="shared" si="8"/>
        <v>1</v>
      </c>
      <c r="S9">
        <f t="shared" si="9"/>
        <v>1</v>
      </c>
      <c r="T9">
        <f t="shared" si="10"/>
        <v>9</v>
      </c>
      <c r="U9">
        <f t="shared" si="11"/>
        <v>16</v>
      </c>
      <c r="V9">
        <f t="shared" si="12"/>
        <v>0</v>
      </c>
      <c r="W9">
        <f t="shared" si="13"/>
        <v>0</v>
      </c>
      <c r="X9">
        <f t="shared" si="14"/>
        <v>4</v>
      </c>
      <c r="Y9">
        <f t="shared" si="15"/>
        <v>9</v>
      </c>
      <c r="Z9">
        <f t="shared" si="16"/>
        <v>0</v>
      </c>
      <c r="AA9">
        <f t="shared" si="17"/>
        <v>4</v>
      </c>
      <c r="AB9">
        <f t="shared" si="18"/>
        <v>9</v>
      </c>
      <c r="AC9">
        <f t="shared" si="19"/>
        <v>4</v>
      </c>
      <c r="AD9">
        <f t="shared" si="20"/>
        <v>9</v>
      </c>
      <c r="AE9">
        <f t="shared" si="21"/>
        <v>1</v>
      </c>
    </row>
    <row r="10" spans="1:31" ht="14.4" thickBot="1" x14ac:dyDescent="0.3">
      <c r="A10" s="3" t="s">
        <v>86</v>
      </c>
      <c r="B10" s="4">
        <v>0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H10" s="6">
        <f t="shared" si="0"/>
        <v>0.66666666666666674</v>
      </c>
      <c r="I10" s="32">
        <v>9</v>
      </c>
      <c r="J10" s="32">
        <f t="shared" si="1"/>
        <v>5</v>
      </c>
      <c r="K10" s="32">
        <f t="shared" si="2"/>
        <v>5</v>
      </c>
      <c r="L10" s="32">
        <f t="shared" si="3"/>
        <v>5</v>
      </c>
      <c r="M10" s="32">
        <f t="shared" si="4"/>
        <v>5</v>
      </c>
      <c r="N10" s="32">
        <f t="shared" si="5"/>
        <v>7</v>
      </c>
      <c r="O10" s="32">
        <f t="shared" si="6"/>
        <v>4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4</v>
      </c>
      <c r="U10">
        <f t="shared" si="11"/>
        <v>1</v>
      </c>
      <c r="V10">
        <f t="shared" si="12"/>
        <v>0</v>
      </c>
      <c r="W10">
        <f t="shared" si="13"/>
        <v>0</v>
      </c>
      <c r="X10">
        <f t="shared" si="14"/>
        <v>4</v>
      </c>
      <c r="Y10">
        <f t="shared" si="15"/>
        <v>1</v>
      </c>
      <c r="Z10">
        <f t="shared" si="16"/>
        <v>0</v>
      </c>
      <c r="AA10">
        <f t="shared" si="17"/>
        <v>4</v>
      </c>
      <c r="AB10">
        <f t="shared" si="18"/>
        <v>1</v>
      </c>
      <c r="AC10">
        <f t="shared" si="19"/>
        <v>4</v>
      </c>
      <c r="AD10">
        <f t="shared" si="20"/>
        <v>1</v>
      </c>
      <c r="AE10">
        <f t="shared" si="21"/>
        <v>9</v>
      </c>
    </row>
    <row r="11" spans="1:31" ht="24.6" thickBot="1" x14ac:dyDescent="0.3">
      <c r="A11" s="3" t="s">
        <v>87</v>
      </c>
      <c r="B11" s="4">
        <v>0</v>
      </c>
      <c r="C11" s="4">
        <v>1</v>
      </c>
      <c r="D11" s="4">
        <v>0</v>
      </c>
      <c r="E11" s="4">
        <v>0</v>
      </c>
      <c r="F11" s="4">
        <v>1</v>
      </c>
      <c r="G11" s="4">
        <v>0</v>
      </c>
      <c r="H11" s="6">
        <f t="shared" si="0"/>
        <v>0.66666666666666674</v>
      </c>
      <c r="I11" s="32">
        <v>10</v>
      </c>
      <c r="J11" s="32">
        <f t="shared" si="1"/>
        <v>5</v>
      </c>
      <c r="K11" s="32">
        <f t="shared" si="2"/>
        <v>5</v>
      </c>
      <c r="L11" s="32">
        <f t="shared" si="3"/>
        <v>5</v>
      </c>
      <c r="M11" s="32">
        <f t="shared" si="4"/>
        <v>5</v>
      </c>
      <c r="N11" s="32">
        <f t="shared" si="5"/>
        <v>3</v>
      </c>
      <c r="O11" s="32">
        <f t="shared" si="6"/>
        <v>8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4</v>
      </c>
      <c r="U11">
        <f t="shared" si="11"/>
        <v>9</v>
      </c>
      <c r="V11">
        <f t="shared" si="12"/>
        <v>0</v>
      </c>
      <c r="W11">
        <f t="shared" si="13"/>
        <v>0</v>
      </c>
      <c r="X11">
        <f t="shared" si="14"/>
        <v>4</v>
      </c>
      <c r="Y11">
        <f t="shared" si="15"/>
        <v>9</v>
      </c>
      <c r="Z11">
        <f t="shared" si="16"/>
        <v>0</v>
      </c>
      <c r="AA11">
        <f t="shared" si="17"/>
        <v>4</v>
      </c>
      <c r="AB11">
        <f t="shared" si="18"/>
        <v>9</v>
      </c>
      <c r="AC11">
        <f t="shared" si="19"/>
        <v>4</v>
      </c>
      <c r="AD11">
        <f t="shared" si="20"/>
        <v>9</v>
      </c>
      <c r="AE11">
        <f t="shared" si="21"/>
        <v>25</v>
      </c>
    </row>
    <row r="12" spans="1:31" ht="14.4" thickBot="1" x14ac:dyDescent="0.3">
      <c r="A12" s="3" t="s">
        <v>88</v>
      </c>
      <c r="B12" s="4">
        <v>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6">
        <f t="shared" si="0"/>
        <v>0.66666666666666674</v>
      </c>
      <c r="I12" s="32">
        <v>11</v>
      </c>
      <c r="J12" s="32">
        <f t="shared" si="1"/>
        <v>3</v>
      </c>
      <c r="K12" s="32">
        <f t="shared" si="2"/>
        <v>10</v>
      </c>
      <c r="L12" s="32">
        <f t="shared" si="3"/>
        <v>5</v>
      </c>
      <c r="M12" s="32">
        <f t="shared" si="4"/>
        <v>5</v>
      </c>
      <c r="N12" s="32">
        <f t="shared" si="5"/>
        <v>7</v>
      </c>
      <c r="O12" s="32">
        <f t="shared" si="6"/>
        <v>8</v>
      </c>
      <c r="Q12">
        <f t="shared" si="7"/>
        <v>49</v>
      </c>
      <c r="R12">
        <f t="shared" si="8"/>
        <v>4</v>
      </c>
      <c r="S12">
        <f t="shared" si="9"/>
        <v>4</v>
      </c>
      <c r="T12">
        <f t="shared" si="10"/>
        <v>16</v>
      </c>
      <c r="U12">
        <f t="shared" si="11"/>
        <v>25</v>
      </c>
      <c r="V12">
        <f t="shared" si="12"/>
        <v>25</v>
      </c>
      <c r="W12">
        <f t="shared" si="13"/>
        <v>25</v>
      </c>
      <c r="X12">
        <f t="shared" si="14"/>
        <v>9</v>
      </c>
      <c r="Y12">
        <f t="shared" si="15"/>
        <v>4</v>
      </c>
      <c r="Z12">
        <f t="shared" si="16"/>
        <v>0</v>
      </c>
      <c r="AA12">
        <f t="shared" si="17"/>
        <v>4</v>
      </c>
      <c r="AB12">
        <f t="shared" si="18"/>
        <v>9</v>
      </c>
      <c r="AC12">
        <f t="shared" si="19"/>
        <v>4</v>
      </c>
      <c r="AD12">
        <f t="shared" si="20"/>
        <v>9</v>
      </c>
      <c r="AE12">
        <f t="shared" si="21"/>
        <v>1</v>
      </c>
    </row>
    <row r="13" spans="1:31" ht="14.4" thickBot="1" x14ac:dyDescent="0.3">
      <c r="A13" s="3" t="s">
        <v>90</v>
      </c>
      <c r="B13" s="4">
        <v>0</v>
      </c>
      <c r="C13" s="4">
        <v>0</v>
      </c>
      <c r="D13" s="4">
        <v>2</v>
      </c>
      <c r="E13" s="4">
        <v>0</v>
      </c>
      <c r="F13" s="4">
        <v>0</v>
      </c>
      <c r="G13" s="4">
        <v>0</v>
      </c>
      <c r="H13" s="6">
        <f t="shared" si="0"/>
        <v>0.66666666666666674</v>
      </c>
      <c r="I13" s="32">
        <v>12</v>
      </c>
      <c r="J13" s="32">
        <f t="shared" si="1"/>
        <v>5</v>
      </c>
      <c r="K13" s="32">
        <f t="shared" si="2"/>
        <v>10</v>
      </c>
      <c r="L13" s="32">
        <f t="shared" si="3"/>
        <v>2</v>
      </c>
      <c r="M13" s="32">
        <f t="shared" si="4"/>
        <v>5</v>
      </c>
      <c r="N13" s="32">
        <f t="shared" si="5"/>
        <v>7</v>
      </c>
      <c r="O13" s="32">
        <f t="shared" si="6"/>
        <v>8</v>
      </c>
      <c r="Q13">
        <f t="shared" si="7"/>
        <v>25</v>
      </c>
      <c r="R13">
        <f t="shared" si="8"/>
        <v>9</v>
      </c>
      <c r="S13">
        <f t="shared" si="9"/>
        <v>0</v>
      </c>
      <c r="T13">
        <f t="shared" si="10"/>
        <v>4</v>
      </c>
      <c r="U13">
        <f t="shared" si="11"/>
        <v>9</v>
      </c>
      <c r="V13">
        <f t="shared" si="12"/>
        <v>64</v>
      </c>
      <c r="W13">
        <f t="shared" si="13"/>
        <v>25</v>
      </c>
      <c r="X13">
        <f t="shared" si="14"/>
        <v>9</v>
      </c>
      <c r="Y13">
        <f t="shared" si="15"/>
        <v>4</v>
      </c>
      <c r="Z13">
        <f t="shared" si="16"/>
        <v>9</v>
      </c>
      <c r="AA13">
        <f t="shared" si="17"/>
        <v>25</v>
      </c>
      <c r="AB13">
        <f t="shared" si="18"/>
        <v>36</v>
      </c>
      <c r="AC13">
        <f t="shared" si="19"/>
        <v>4</v>
      </c>
      <c r="AD13">
        <f t="shared" si="20"/>
        <v>9</v>
      </c>
      <c r="AE13">
        <f t="shared" si="21"/>
        <v>1</v>
      </c>
    </row>
    <row r="14" spans="1:31" ht="14.4" thickBot="1" x14ac:dyDescent="0.3">
      <c r="A14" s="29"/>
      <c r="B14" s="30"/>
      <c r="C14" s="30"/>
      <c r="D14" s="30"/>
      <c r="E14" s="30"/>
      <c r="F14" s="30"/>
      <c r="G14" s="30"/>
      <c r="H14" s="31"/>
    </row>
    <row r="15" spans="1:31" ht="24.6" thickBot="1" x14ac:dyDescent="0.35">
      <c r="A15" s="3" t="s">
        <v>80</v>
      </c>
      <c r="B15" s="4"/>
      <c r="C15" s="4">
        <v>1</v>
      </c>
      <c r="D15" s="4"/>
      <c r="E15" s="4"/>
      <c r="F15" s="4"/>
      <c r="G15" s="4"/>
      <c r="H15" s="6">
        <f t="shared" ref="H15:H19" si="22">SUM(B15:G15)/300</f>
        <v>3.3333333333333335E-3</v>
      </c>
      <c r="P15" t="s">
        <v>582</v>
      </c>
      <c r="Q15">
        <f>6*SUM(Q2:Q13)</f>
        <v>660</v>
      </c>
      <c r="R15">
        <f>6*SUM(R2:R13)</f>
        <v>138</v>
      </c>
      <c r="S15">
        <f t="shared" ref="S15:AE15" si="23">6*SUM(S2:S13)</f>
        <v>90</v>
      </c>
      <c r="T15">
        <f t="shared" si="23"/>
        <v>354</v>
      </c>
      <c r="U15">
        <f t="shared" si="23"/>
        <v>456</v>
      </c>
      <c r="V15">
        <f t="shared" si="23"/>
        <v>774</v>
      </c>
      <c r="W15">
        <f t="shared" si="23"/>
        <v>498</v>
      </c>
      <c r="X15">
        <f t="shared" si="23"/>
        <v>354</v>
      </c>
      <c r="Y15">
        <f t="shared" si="23"/>
        <v>684</v>
      </c>
      <c r="Z15">
        <f t="shared" si="23"/>
        <v>132</v>
      </c>
      <c r="AA15">
        <f t="shared" si="23"/>
        <v>444</v>
      </c>
      <c r="AB15">
        <f t="shared" si="23"/>
        <v>510</v>
      </c>
      <c r="AC15">
        <f t="shared" si="23"/>
        <v>192</v>
      </c>
      <c r="AD15">
        <f t="shared" si="23"/>
        <v>426</v>
      </c>
      <c r="AE15">
        <f t="shared" si="23"/>
        <v>546</v>
      </c>
    </row>
    <row r="16" spans="1:31" ht="14.4" thickBot="1" x14ac:dyDescent="0.3">
      <c r="A16" s="3" t="s">
        <v>81</v>
      </c>
      <c r="B16" s="4">
        <v>1</v>
      </c>
      <c r="C16" s="4"/>
      <c r="D16" s="4"/>
      <c r="E16" s="4"/>
      <c r="F16" s="4"/>
      <c r="G16" s="4"/>
      <c r="H16" s="6">
        <f t="shared" si="22"/>
        <v>3.3333333333333335E-3</v>
      </c>
      <c r="P16" t="s">
        <v>559</v>
      </c>
      <c r="Q16">
        <f t="shared" ref="Q16:AE16" si="24">12*((12^2) - 1)</f>
        <v>1716</v>
      </c>
      <c r="R16">
        <f t="shared" si="24"/>
        <v>1716</v>
      </c>
      <c r="S16">
        <f t="shared" si="24"/>
        <v>1716</v>
      </c>
      <c r="T16">
        <f t="shared" si="24"/>
        <v>1716</v>
      </c>
      <c r="U16">
        <f t="shared" si="24"/>
        <v>1716</v>
      </c>
      <c r="V16">
        <f t="shared" si="24"/>
        <v>1716</v>
      </c>
      <c r="W16">
        <f t="shared" si="24"/>
        <v>1716</v>
      </c>
      <c r="X16">
        <f t="shared" si="24"/>
        <v>1716</v>
      </c>
      <c r="Y16">
        <f t="shared" si="24"/>
        <v>1716</v>
      </c>
      <c r="Z16">
        <f t="shared" si="24"/>
        <v>1716</v>
      </c>
      <c r="AA16">
        <f t="shared" si="24"/>
        <v>1716</v>
      </c>
      <c r="AB16">
        <f t="shared" si="24"/>
        <v>1716</v>
      </c>
      <c r="AC16">
        <f t="shared" si="24"/>
        <v>1716</v>
      </c>
      <c r="AD16">
        <f t="shared" si="24"/>
        <v>1716</v>
      </c>
      <c r="AE16">
        <f t="shared" si="24"/>
        <v>1716</v>
      </c>
    </row>
    <row r="17" spans="1:31" ht="36.6" thickBot="1" x14ac:dyDescent="0.3">
      <c r="A17" s="3" t="s">
        <v>89</v>
      </c>
      <c r="B17" s="4"/>
      <c r="C17" s="4"/>
      <c r="D17" s="4">
        <v>1</v>
      </c>
      <c r="E17" s="4"/>
      <c r="F17" s="4"/>
      <c r="G17" s="4"/>
      <c r="H17" s="6">
        <f t="shared" si="22"/>
        <v>3.3333333333333335E-3</v>
      </c>
      <c r="J17" s="17"/>
      <c r="P17" t="s">
        <v>558</v>
      </c>
      <c r="Q17" s="17">
        <f t="shared" ref="Q17:AE17" si="25">(1-(Q15/Q16))</f>
        <v>0.61538461538461542</v>
      </c>
      <c r="R17" s="17">
        <f t="shared" si="25"/>
        <v>0.91958041958041958</v>
      </c>
      <c r="S17" s="17">
        <f t="shared" si="25"/>
        <v>0.9475524475524475</v>
      </c>
      <c r="T17" s="17">
        <f t="shared" si="25"/>
        <v>0.79370629370629375</v>
      </c>
      <c r="U17" s="17">
        <f t="shared" si="25"/>
        <v>0.73426573426573427</v>
      </c>
      <c r="V17" s="17">
        <f t="shared" si="25"/>
        <v>0.54895104895104896</v>
      </c>
      <c r="W17" s="17">
        <f t="shared" si="25"/>
        <v>0.70979020979020979</v>
      </c>
      <c r="X17" s="17">
        <f t="shared" si="25"/>
        <v>0.79370629370629375</v>
      </c>
      <c r="Y17" s="17">
        <f t="shared" si="25"/>
        <v>0.60139860139860146</v>
      </c>
      <c r="Z17" s="17">
        <f t="shared" si="25"/>
        <v>0.92307692307692313</v>
      </c>
      <c r="AA17" s="17">
        <f t="shared" si="25"/>
        <v>0.74125874125874125</v>
      </c>
      <c r="AB17" s="17">
        <f t="shared" si="25"/>
        <v>0.70279720279720281</v>
      </c>
      <c r="AC17" s="17">
        <f t="shared" si="25"/>
        <v>0.88811188811188813</v>
      </c>
      <c r="AD17" s="17">
        <f t="shared" si="25"/>
        <v>0.75174825174825177</v>
      </c>
      <c r="AE17" s="17">
        <f t="shared" si="25"/>
        <v>0.68181818181818188</v>
      </c>
    </row>
    <row r="18" spans="1:31" ht="36.6" thickBot="1" x14ac:dyDescent="0.3">
      <c r="A18" s="3" t="s">
        <v>91</v>
      </c>
      <c r="B18" s="4"/>
      <c r="C18" s="4"/>
      <c r="D18" s="4"/>
      <c r="E18" s="4">
        <v>1</v>
      </c>
      <c r="F18" s="4"/>
      <c r="G18" s="4"/>
      <c r="H18" s="6">
        <f t="shared" si="22"/>
        <v>3.3333333333333335E-3</v>
      </c>
    </row>
    <row r="19" spans="1:31" ht="24.6" thickBot="1" x14ac:dyDescent="0.3">
      <c r="A19" s="3" t="s">
        <v>92</v>
      </c>
      <c r="B19" s="4"/>
      <c r="C19" s="4"/>
      <c r="D19" s="4"/>
      <c r="E19" s="4">
        <v>1</v>
      </c>
      <c r="F19" s="4"/>
      <c r="G19" s="4"/>
      <c r="H19" s="6">
        <f t="shared" si="22"/>
        <v>3.3333333333333335E-3</v>
      </c>
    </row>
  </sheetData>
  <sortState xmlns:xlrd2="http://schemas.microsoft.com/office/spreadsheetml/2017/richdata2" ref="A2:H19">
    <sortCondition descending="1" ref="H2:H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437A-1308-436F-A0C9-C6C00527304E}">
  <dimension ref="A1:AE17"/>
  <sheetViews>
    <sheetView topLeftCell="N2" workbookViewId="0">
      <selection activeCell="Q13" sqref="Q13"/>
    </sheetView>
  </sheetViews>
  <sheetFormatPr defaultRowHeight="13.8" x14ac:dyDescent="0.25"/>
  <cols>
    <col min="1" max="1" width="12.8984375" customWidth="1"/>
  </cols>
  <sheetData>
    <row r="1" spans="1:31" ht="23.4" thickBot="1" x14ac:dyDescent="0.3">
      <c r="A1" s="12" t="s">
        <v>109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0" t="s">
        <v>557</v>
      </c>
      <c r="J1" s="20" t="s">
        <v>555</v>
      </c>
      <c r="K1" s="20" t="s">
        <v>556</v>
      </c>
      <c r="L1" s="20" t="s">
        <v>562</v>
      </c>
      <c r="M1" s="20" t="s">
        <v>589</v>
      </c>
      <c r="N1" s="20" t="s">
        <v>567</v>
      </c>
      <c r="O1" s="20" t="s">
        <v>569</v>
      </c>
      <c r="Q1" s="20" t="s">
        <v>581</v>
      </c>
      <c r="R1" s="20" t="s">
        <v>583</v>
      </c>
      <c r="S1" s="20" t="s">
        <v>584</v>
      </c>
      <c r="T1" s="20" t="s">
        <v>568</v>
      </c>
      <c r="U1" s="20" t="s">
        <v>570</v>
      </c>
      <c r="V1" s="20" t="s">
        <v>585</v>
      </c>
      <c r="W1" s="20" t="s">
        <v>572</v>
      </c>
      <c r="X1" s="20" t="s">
        <v>573</v>
      </c>
      <c r="Y1" s="20" t="s">
        <v>574</v>
      </c>
      <c r="Z1" s="20" t="s">
        <v>586</v>
      </c>
      <c r="AA1" s="20" t="s">
        <v>576</v>
      </c>
      <c r="AB1" s="20" t="s">
        <v>577</v>
      </c>
      <c r="AC1" s="20" t="s">
        <v>590</v>
      </c>
      <c r="AD1" s="20" t="s">
        <v>591</v>
      </c>
      <c r="AE1" s="20" t="s">
        <v>580</v>
      </c>
    </row>
    <row r="2" spans="1:31" ht="14.4" thickBot="1" x14ac:dyDescent="0.3">
      <c r="A2" s="3" t="s">
        <v>94</v>
      </c>
      <c r="B2" s="4">
        <v>11</v>
      </c>
      <c r="C2" s="4">
        <v>23</v>
      </c>
      <c r="D2" s="4">
        <v>22</v>
      </c>
      <c r="E2" s="4">
        <v>12</v>
      </c>
      <c r="F2" s="4">
        <v>12</v>
      </c>
      <c r="G2" s="4">
        <v>17</v>
      </c>
      <c r="H2" s="6">
        <f>(SUM(B2:G2)/300)*100</f>
        <v>32.333333333333329</v>
      </c>
      <c r="I2">
        <v>1</v>
      </c>
      <c r="J2">
        <f>RANK(B2,$B$2:$B$11,0)</f>
        <v>1</v>
      </c>
      <c r="K2">
        <f>RANK(C2,$C$2:$C$11,0)</f>
        <v>1</v>
      </c>
      <c r="L2" s="32">
        <f>RANK(D2,$D$2:$D$11,0)</f>
        <v>1</v>
      </c>
      <c r="M2" s="32">
        <f>RANK(E2,$E$2:$E$11,0)</f>
        <v>1</v>
      </c>
      <c r="N2" s="32">
        <f>RANK(F2,$F$2:$F$11,0)</f>
        <v>1</v>
      </c>
      <c r="O2" s="32">
        <f>RANK(G2,$G$2:$G$11,0)</f>
        <v>1</v>
      </c>
      <c r="Q2">
        <f>(J2-K2)^2</f>
        <v>0</v>
      </c>
      <c r="R2">
        <f>(J2-L2)^2</f>
        <v>0</v>
      </c>
      <c r="S2">
        <f>(J2-M2)^2</f>
        <v>0</v>
      </c>
      <c r="T2">
        <f>(J2-N2)^2</f>
        <v>0</v>
      </c>
      <c r="U2">
        <f>(J2-O2)^2</f>
        <v>0</v>
      </c>
      <c r="V2">
        <f>(K2-L2)^2</f>
        <v>0</v>
      </c>
      <c r="W2">
        <f>(K2-M2)^2</f>
        <v>0</v>
      </c>
      <c r="X2">
        <f>(K2-N2)^2</f>
        <v>0</v>
      </c>
      <c r="Y2">
        <f>(K2-O2)^2</f>
        <v>0</v>
      </c>
      <c r="Z2">
        <f>(L2-M2)^2</f>
        <v>0</v>
      </c>
      <c r="AA2">
        <f>(L2-N2)^2</f>
        <v>0</v>
      </c>
      <c r="AB2">
        <f>(L2-O2)^2</f>
        <v>0</v>
      </c>
      <c r="AC2">
        <f>(M2-N2)^2</f>
        <v>0</v>
      </c>
      <c r="AD2">
        <f>(M2-O2)^2</f>
        <v>0</v>
      </c>
      <c r="AE2">
        <f>(N2-O2)^2</f>
        <v>0</v>
      </c>
    </row>
    <row r="3" spans="1:31" ht="14.4" thickBot="1" x14ac:dyDescent="0.3">
      <c r="A3" s="3" t="s">
        <v>98</v>
      </c>
      <c r="B3" s="4">
        <v>3</v>
      </c>
      <c r="C3" s="4">
        <v>7</v>
      </c>
      <c r="D3" s="4">
        <v>4</v>
      </c>
      <c r="E3" s="4">
        <v>2</v>
      </c>
      <c r="F3" s="4">
        <v>12</v>
      </c>
      <c r="G3" s="4">
        <v>11</v>
      </c>
      <c r="H3" s="6">
        <f t="shared" ref="H3:H11" si="0">(SUM(B3:G3)/300)*100</f>
        <v>13</v>
      </c>
      <c r="I3">
        <v>2</v>
      </c>
      <c r="J3">
        <f t="shared" ref="J3:J11" si="1">RANK(B3,$B$2:$B$11,0)</f>
        <v>5</v>
      </c>
      <c r="K3">
        <f t="shared" ref="K3:K11" si="2">RANK(C3,$C$2:$C$11,0)</f>
        <v>2</v>
      </c>
      <c r="L3" s="32">
        <f t="shared" ref="L3:L11" si="3">RANK(D3,$D$2:$D$11,0)</f>
        <v>3</v>
      </c>
      <c r="M3" s="32">
        <f t="shared" ref="M3:M11" si="4">RANK(E3,$E$2:$E$11,0)</f>
        <v>3</v>
      </c>
      <c r="N3" s="32">
        <f t="shared" ref="N3:N11" si="5">RANK(F3,$F$2:$F$11,0)</f>
        <v>1</v>
      </c>
      <c r="O3" s="32">
        <f t="shared" ref="O3:O11" si="6">RANK(G3,$G$2:$G$11,0)</f>
        <v>2</v>
      </c>
      <c r="Q3">
        <f t="shared" ref="Q3:Q11" si="7">(J3-K3)^2</f>
        <v>9</v>
      </c>
      <c r="R3">
        <f t="shared" ref="R3:R11" si="8">(J3-L3)^2</f>
        <v>4</v>
      </c>
      <c r="S3">
        <f t="shared" ref="S3:S11" si="9">(J3-M3)^2</f>
        <v>4</v>
      </c>
      <c r="T3">
        <f t="shared" ref="T3:T11" si="10">(J3-N3)^2</f>
        <v>16</v>
      </c>
      <c r="U3">
        <f t="shared" ref="U3:U11" si="11">(J3-O3)^2</f>
        <v>9</v>
      </c>
      <c r="V3">
        <f t="shared" ref="V3:V11" si="12">(K3-L3)^2</f>
        <v>1</v>
      </c>
      <c r="W3">
        <f t="shared" ref="W3:W11" si="13">(K3-M3)^2</f>
        <v>1</v>
      </c>
      <c r="X3">
        <f t="shared" ref="X3:X11" si="14">(K3-N3)^2</f>
        <v>1</v>
      </c>
      <c r="Y3">
        <f t="shared" ref="Y3:Y11" si="15">(K3-O3)^2</f>
        <v>0</v>
      </c>
      <c r="Z3">
        <f t="shared" ref="Z3:Z11" si="16">(L3-M3)^2</f>
        <v>0</v>
      </c>
      <c r="AA3">
        <f t="shared" ref="AA3:AA11" si="17">(L3-N3)^2</f>
        <v>4</v>
      </c>
      <c r="AB3">
        <f t="shared" ref="AB3:AB11" si="18">(L3-O3)^2</f>
        <v>1</v>
      </c>
      <c r="AC3">
        <f t="shared" ref="AC3:AC11" si="19">(M3-N3)^2</f>
        <v>4</v>
      </c>
      <c r="AD3">
        <f t="shared" ref="AD3:AD11" si="20">(M3-O3)^2</f>
        <v>1</v>
      </c>
      <c r="AE3">
        <f t="shared" ref="AE3:AE11" si="21">(N3-O3)^2</f>
        <v>1</v>
      </c>
    </row>
    <row r="4" spans="1:31" ht="14.4" thickBot="1" x14ac:dyDescent="0.3">
      <c r="A4" s="3" t="s">
        <v>95</v>
      </c>
      <c r="B4" s="4">
        <v>4</v>
      </c>
      <c r="C4" s="4">
        <v>7</v>
      </c>
      <c r="D4" s="4">
        <v>2</v>
      </c>
      <c r="E4" s="4">
        <v>2</v>
      </c>
      <c r="F4" s="4">
        <v>7</v>
      </c>
      <c r="G4" s="4">
        <v>6</v>
      </c>
      <c r="H4" s="6">
        <f t="shared" si="0"/>
        <v>9.3333333333333339</v>
      </c>
      <c r="I4">
        <v>3</v>
      </c>
      <c r="J4">
        <f t="shared" si="1"/>
        <v>3</v>
      </c>
      <c r="K4">
        <f t="shared" si="2"/>
        <v>2</v>
      </c>
      <c r="L4" s="32">
        <f t="shared" si="3"/>
        <v>6</v>
      </c>
      <c r="M4" s="32">
        <f t="shared" si="4"/>
        <v>3</v>
      </c>
      <c r="N4" s="32">
        <f t="shared" si="5"/>
        <v>3</v>
      </c>
      <c r="O4" s="32">
        <f t="shared" si="6"/>
        <v>4</v>
      </c>
      <c r="Q4">
        <f t="shared" si="7"/>
        <v>1</v>
      </c>
      <c r="R4">
        <f t="shared" si="8"/>
        <v>9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16</v>
      </c>
      <c r="W4">
        <f t="shared" si="13"/>
        <v>1</v>
      </c>
      <c r="X4">
        <f t="shared" si="14"/>
        <v>1</v>
      </c>
      <c r="Y4">
        <f t="shared" si="15"/>
        <v>4</v>
      </c>
      <c r="Z4">
        <f t="shared" si="16"/>
        <v>9</v>
      </c>
      <c r="AA4">
        <f t="shared" si="17"/>
        <v>9</v>
      </c>
      <c r="AB4">
        <f t="shared" si="18"/>
        <v>4</v>
      </c>
      <c r="AC4">
        <f t="shared" si="19"/>
        <v>0</v>
      </c>
      <c r="AD4">
        <f t="shared" si="20"/>
        <v>1</v>
      </c>
      <c r="AE4">
        <f t="shared" si="21"/>
        <v>1</v>
      </c>
    </row>
    <row r="5" spans="1:31" ht="14.4" thickBot="1" x14ac:dyDescent="0.3">
      <c r="A5" s="3" t="s">
        <v>101</v>
      </c>
      <c r="B5" s="4">
        <v>1</v>
      </c>
      <c r="C5" s="4">
        <v>2</v>
      </c>
      <c r="D5" s="4">
        <v>5</v>
      </c>
      <c r="E5" s="4">
        <v>4</v>
      </c>
      <c r="F5" s="4">
        <v>7</v>
      </c>
      <c r="G5" s="4">
        <v>4</v>
      </c>
      <c r="H5" s="6">
        <f t="shared" si="0"/>
        <v>7.6666666666666661</v>
      </c>
      <c r="I5">
        <v>4</v>
      </c>
      <c r="J5">
        <f t="shared" si="1"/>
        <v>8</v>
      </c>
      <c r="K5">
        <f t="shared" si="2"/>
        <v>6</v>
      </c>
      <c r="L5" s="32">
        <f t="shared" si="3"/>
        <v>2</v>
      </c>
      <c r="M5" s="32">
        <f t="shared" si="4"/>
        <v>2</v>
      </c>
      <c r="N5" s="32">
        <f t="shared" si="5"/>
        <v>3</v>
      </c>
      <c r="O5" s="32">
        <f t="shared" si="6"/>
        <v>5</v>
      </c>
      <c r="Q5">
        <f t="shared" si="7"/>
        <v>4</v>
      </c>
      <c r="R5">
        <f t="shared" si="8"/>
        <v>36</v>
      </c>
      <c r="S5">
        <f t="shared" si="9"/>
        <v>36</v>
      </c>
      <c r="T5">
        <f t="shared" si="10"/>
        <v>25</v>
      </c>
      <c r="U5">
        <f t="shared" si="11"/>
        <v>9</v>
      </c>
      <c r="V5">
        <f t="shared" si="12"/>
        <v>16</v>
      </c>
      <c r="W5">
        <f t="shared" si="13"/>
        <v>16</v>
      </c>
      <c r="X5">
        <f t="shared" si="14"/>
        <v>9</v>
      </c>
      <c r="Y5">
        <f t="shared" si="15"/>
        <v>1</v>
      </c>
      <c r="Z5">
        <f t="shared" si="16"/>
        <v>0</v>
      </c>
      <c r="AA5">
        <f t="shared" si="17"/>
        <v>1</v>
      </c>
      <c r="AB5">
        <f t="shared" si="18"/>
        <v>9</v>
      </c>
      <c r="AC5">
        <f t="shared" si="19"/>
        <v>1</v>
      </c>
      <c r="AD5">
        <f t="shared" si="20"/>
        <v>9</v>
      </c>
      <c r="AE5">
        <f t="shared" si="21"/>
        <v>4</v>
      </c>
    </row>
    <row r="6" spans="1:31" ht="36.6" thickBot="1" x14ac:dyDescent="0.3">
      <c r="A6" s="3" t="s">
        <v>102</v>
      </c>
      <c r="B6" s="4">
        <v>5</v>
      </c>
      <c r="C6" s="4">
        <v>2</v>
      </c>
      <c r="D6" s="4">
        <v>0</v>
      </c>
      <c r="E6" s="4">
        <v>0</v>
      </c>
      <c r="F6" s="4">
        <v>2</v>
      </c>
      <c r="G6" s="4">
        <v>9</v>
      </c>
      <c r="H6" s="6">
        <f t="shared" si="0"/>
        <v>6</v>
      </c>
      <c r="I6">
        <v>5</v>
      </c>
      <c r="J6">
        <f t="shared" si="1"/>
        <v>2</v>
      </c>
      <c r="K6">
        <f t="shared" si="2"/>
        <v>6</v>
      </c>
      <c r="L6" s="32">
        <f t="shared" si="3"/>
        <v>8</v>
      </c>
      <c r="M6" s="32">
        <f t="shared" si="4"/>
        <v>9</v>
      </c>
      <c r="N6" s="32">
        <f t="shared" si="5"/>
        <v>6</v>
      </c>
      <c r="O6" s="32">
        <f t="shared" si="6"/>
        <v>3</v>
      </c>
      <c r="Q6">
        <f t="shared" si="7"/>
        <v>16</v>
      </c>
      <c r="R6">
        <f t="shared" si="8"/>
        <v>36</v>
      </c>
      <c r="S6">
        <f t="shared" si="9"/>
        <v>49</v>
      </c>
      <c r="T6">
        <f t="shared" si="10"/>
        <v>16</v>
      </c>
      <c r="U6">
        <f t="shared" si="11"/>
        <v>1</v>
      </c>
      <c r="V6">
        <f t="shared" si="12"/>
        <v>4</v>
      </c>
      <c r="W6">
        <f t="shared" si="13"/>
        <v>9</v>
      </c>
      <c r="X6">
        <f t="shared" si="14"/>
        <v>0</v>
      </c>
      <c r="Y6">
        <f t="shared" si="15"/>
        <v>9</v>
      </c>
      <c r="Z6">
        <f t="shared" si="16"/>
        <v>1</v>
      </c>
      <c r="AA6">
        <f t="shared" si="17"/>
        <v>4</v>
      </c>
      <c r="AB6">
        <f t="shared" si="18"/>
        <v>25</v>
      </c>
      <c r="AC6">
        <f t="shared" si="19"/>
        <v>9</v>
      </c>
      <c r="AD6">
        <f t="shared" si="20"/>
        <v>36</v>
      </c>
      <c r="AE6">
        <f t="shared" si="21"/>
        <v>9</v>
      </c>
    </row>
    <row r="7" spans="1:31" ht="14.4" thickBot="1" x14ac:dyDescent="0.3">
      <c r="A7" s="3" t="s">
        <v>96</v>
      </c>
      <c r="B7" s="4">
        <v>4</v>
      </c>
      <c r="C7" s="4">
        <v>5</v>
      </c>
      <c r="D7" s="4">
        <v>2</v>
      </c>
      <c r="E7" s="4">
        <v>1</v>
      </c>
      <c r="F7" s="4">
        <v>2</v>
      </c>
      <c r="G7" s="4">
        <v>3</v>
      </c>
      <c r="H7" s="6">
        <f t="shared" si="0"/>
        <v>5.6666666666666661</v>
      </c>
      <c r="I7">
        <v>6</v>
      </c>
      <c r="J7">
        <f t="shared" si="1"/>
        <v>3</v>
      </c>
      <c r="K7">
        <f t="shared" si="2"/>
        <v>4</v>
      </c>
      <c r="L7" s="32">
        <f t="shared" si="3"/>
        <v>6</v>
      </c>
      <c r="M7" s="32">
        <f t="shared" si="4"/>
        <v>5</v>
      </c>
      <c r="N7" s="32">
        <f t="shared" si="5"/>
        <v>6</v>
      </c>
      <c r="O7" s="32">
        <f t="shared" si="6"/>
        <v>6</v>
      </c>
      <c r="Q7">
        <f t="shared" si="7"/>
        <v>1</v>
      </c>
      <c r="R7">
        <f t="shared" si="8"/>
        <v>9</v>
      </c>
      <c r="S7">
        <f t="shared" si="9"/>
        <v>4</v>
      </c>
      <c r="T7">
        <f t="shared" si="10"/>
        <v>9</v>
      </c>
      <c r="U7">
        <f t="shared" si="11"/>
        <v>9</v>
      </c>
      <c r="V7">
        <f t="shared" si="12"/>
        <v>4</v>
      </c>
      <c r="W7">
        <f t="shared" si="13"/>
        <v>1</v>
      </c>
      <c r="X7">
        <f t="shared" si="14"/>
        <v>4</v>
      </c>
      <c r="Y7">
        <f t="shared" si="15"/>
        <v>4</v>
      </c>
      <c r="Z7">
        <f t="shared" si="16"/>
        <v>1</v>
      </c>
      <c r="AA7">
        <f t="shared" si="17"/>
        <v>0</v>
      </c>
      <c r="AB7">
        <f t="shared" si="18"/>
        <v>0</v>
      </c>
      <c r="AC7">
        <f t="shared" si="19"/>
        <v>1</v>
      </c>
      <c r="AD7">
        <f t="shared" si="20"/>
        <v>1</v>
      </c>
      <c r="AE7">
        <f t="shared" si="21"/>
        <v>0</v>
      </c>
    </row>
    <row r="8" spans="1:31" ht="24.6" thickBot="1" x14ac:dyDescent="0.3">
      <c r="A8" s="3" t="s">
        <v>99</v>
      </c>
      <c r="B8" s="4">
        <v>3</v>
      </c>
      <c r="C8" s="4">
        <v>2</v>
      </c>
      <c r="D8" s="4">
        <v>3</v>
      </c>
      <c r="E8" s="4">
        <v>1</v>
      </c>
      <c r="F8" s="4">
        <v>5</v>
      </c>
      <c r="G8" s="4"/>
      <c r="H8" s="6">
        <f t="shared" si="0"/>
        <v>4.666666666666667</v>
      </c>
      <c r="I8">
        <v>7</v>
      </c>
      <c r="J8">
        <f t="shared" si="1"/>
        <v>5</v>
      </c>
      <c r="K8">
        <f t="shared" si="2"/>
        <v>6</v>
      </c>
      <c r="L8" s="32">
        <f t="shared" si="3"/>
        <v>4</v>
      </c>
      <c r="M8" s="32">
        <f t="shared" si="4"/>
        <v>5</v>
      </c>
      <c r="N8" s="32">
        <f t="shared" si="5"/>
        <v>5</v>
      </c>
      <c r="O8" s="32">
        <f t="shared" si="6"/>
        <v>9</v>
      </c>
      <c r="Q8">
        <f t="shared" si="7"/>
        <v>1</v>
      </c>
      <c r="R8">
        <f t="shared" si="8"/>
        <v>1</v>
      </c>
      <c r="S8">
        <f t="shared" si="9"/>
        <v>0</v>
      </c>
      <c r="T8">
        <f t="shared" si="10"/>
        <v>0</v>
      </c>
      <c r="U8">
        <f t="shared" si="11"/>
        <v>16</v>
      </c>
      <c r="V8">
        <f t="shared" si="12"/>
        <v>4</v>
      </c>
      <c r="W8">
        <f t="shared" si="13"/>
        <v>1</v>
      </c>
      <c r="X8">
        <f t="shared" si="14"/>
        <v>1</v>
      </c>
      <c r="Y8">
        <f t="shared" si="15"/>
        <v>9</v>
      </c>
      <c r="Z8">
        <f t="shared" si="16"/>
        <v>1</v>
      </c>
      <c r="AA8">
        <f t="shared" si="17"/>
        <v>1</v>
      </c>
      <c r="AB8">
        <f t="shared" si="18"/>
        <v>25</v>
      </c>
      <c r="AC8">
        <f t="shared" si="19"/>
        <v>0</v>
      </c>
      <c r="AD8">
        <f t="shared" si="20"/>
        <v>16</v>
      </c>
      <c r="AE8">
        <f t="shared" si="21"/>
        <v>16</v>
      </c>
    </row>
    <row r="9" spans="1:31" ht="24.6" thickBot="1" x14ac:dyDescent="0.3">
      <c r="A9" s="3" t="s">
        <v>97</v>
      </c>
      <c r="B9" s="4">
        <v>2</v>
      </c>
      <c r="C9" s="4">
        <v>3</v>
      </c>
      <c r="D9" s="4">
        <v>3</v>
      </c>
      <c r="E9" s="4">
        <v>1</v>
      </c>
      <c r="F9" s="4">
        <v>0</v>
      </c>
      <c r="G9" s="4">
        <v>3</v>
      </c>
      <c r="H9" s="6">
        <f t="shared" si="0"/>
        <v>4</v>
      </c>
      <c r="I9">
        <v>8</v>
      </c>
      <c r="J9">
        <f t="shared" si="1"/>
        <v>7</v>
      </c>
      <c r="K9">
        <f t="shared" si="2"/>
        <v>5</v>
      </c>
      <c r="L9" s="32">
        <f t="shared" si="3"/>
        <v>4</v>
      </c>
      <c r="M9" s="32">
        <f t="shared" si="4"/>
        <v>5</v>
      </c>
      <c r="N9" s="32">
        <f t="shared" si="5"/>
        <v>10</v>
      </c>
      <c r="O9" s="32">
        <f t="shared" si="6"/>
        <v>6</v>
      </c>
      <c r="Q9">
        <f t="shared" si="7"/>
        <v>4</v>
      </c>
      <c r="R9">
        <f t="shared" si="8"/>
        <v>9</v>
      </c>
      <c r="S9">
        <f t="shared" si="9"/>
        <v>4</v>
      </c>
      <c r="T9">
        <f t="shared" si="10"/>
        <v>9</v>
      </c>
      <c r="U9">
        <f t="shared" si="11"/>
        <v>1</v>
      </c>
      <c r="V9">
        <f t="shared" si="12"/>
        <v>1</v>
      </c>
      <c r="W9">
        <f t="shared" si="13"/>
        <v>0</v>
      </c>
      <c r="X9">
        <f t="shared" si="14"/>
        <v>25</v>
      </c>
      <c r="Y9">
        <f t="shared" si="15"/>
        <v>1</v>
      </c>
      <c r="Z9">
        <f t="shared" si="16"/>
        <v>1</v>
      </c>
      <c r="AA9">
        <f t="shared" si="17"/>
        <v>36</v>
      </c>
      <c r="AB9">
        <f t="shared" si="18"/>
        <v>4</v>
      </c>
      <c r="AC9">
        <f t="shared" si="19"/>
        <v>25</v>
      </c>
      <c r="AD9">
        <f t="shared" si="20"/>
        <v>1</v>
      </c>
      <c r="AE9">
        <f t="shared" si="21"/>
        <v>16</v>
      </c>
    </row>
    <row r="10" spans="1:31" ht="14.4" thickBot="1" x14ac:dyDescent="0.3">
      <c r="A10" s="3" t="s">
        <v>100</v>
      </c>
      <c r="B10" s="4">
        <v>1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6">
        <f t="shared" si="0"/>
        <v>1</v>
      </c>
      <c r="I10">
        <v>9</v>
      </c>
      <c r="J10">
        <f t="shared" si="1"/>
        <v>8</v>
      </c>
      <c r="K10">
        <f t="shared" si="2"/>
        <v>9</v>
      </c>
      <c r="L10" s="32">
        <f t="shared" si="3"/>
        <v>8</v>
      </c>
      <c r="M10" s="32">
        <f t="shared" si="4"/>
        <v>9</v>
      </c>
      <c r="N10" s="32">
        <f t="shared" si="5"/>
        <v>8</v>
      </c>
      <c r="O10" s="32">
        <f t="shared" si="6"/>
        <v>8</v>
      </c>
      <c r="Q10">
        <f t="shared" si="7"/>
        <v>1</v>
      </c>
      <c r="R10">
        <f t="shared" si="8"/>
        <v>0</v>
      </c>
      <c r="S10">
        <f t="shared" si="9"/>
        <v>1</v>
      </c>
      <c r="T10">
        <f t="shared" si="10"/>
        <v>0</v>
      </c>
      <c r="U10">
        <f t="shared" si="11"/>
        <v>0</v>
      </c>
      <c r="V10">
        <f t="shared" si="12"/>
        <v>1</v>
      </c>
      <c r="W10">
        <f t="shared" si="13"/>
        <v>0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0</v>
      </c>
      <c r="AB10">
        <f t="shared" si="18"/>
        <v>0</v>
      </c>
      <c r="AC10">
        <f t="shared" si="19"/>
        <v>1</v>
      </c>
      <c r="AD10">
        <f t="shared" si="20"/>
        <v>1</v>
      </c>
      <c r="AE10">
        <f t="shared" si="21"/>
        <v>0</v>
      </c>
    </row>
    <row r="11" spans="1:31" ht="24.6" thickBot="1" x14ac:dyDescent="0.3">
      <c r="A11" s="3" t="s">
        <v>106</v>
      </c>
      <c r="B11" s="4">
        <v>0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6">
        <f t="shared" si="0"/>
        <v>0.66666666666666674</v>
      </c>
      <c r="I11">
        <v>10</v>
      </c>
      <c r="J11">
        <f t="shared" si="1"/>
        <v>10</v>
      </c>
      <c r="K11">
        <f t="shared" si="2"/>
        <v>9</v>
      </c>
      <c r="L11" s="32">
        <f t="shared" si="3"/>
        <v>8</v>
      </c>
      <c r="M11" s="32">
        <f t="shared" si="4"/>
        <v>5</v>
      </c>
      <c r="N11" s="32">
        <f t="shared" si="5"/>
        <v>8</v>
      </c>
      <c r="O11" s="32">
        <f t="shared" si="6"/>
        <v>9</v>
      </c>
      <c r="Q11">
        <f t="shared" si="7"/>
        <v>1</v>
      </c>
      <c r="R11">
        <f t="shared" si="8"/>
        <v>4</v>
      </c>
      <c r="S11">
        <f t="shared" si="9"/>
        <v>25</v>
      </c>
      <c r="T11">
        <f t="shared" si="10"/>
        <v>4</v>
      </c>
      <c r="U11">
        <f t="shared" si="11"/>
        <v>1</v>
      </c>
      <c r="V11">
        <f t="shared" si="12"/>
        <v>1</v>
      </c>
      <c r="W11">
        <f t="shared" si="13"/>
        <v>16</v>
      </c>
      <c r="X11">
        <f t="shared" si="14"/>
        <v>1</v>
      </c>
      <c r="Y11">
        <f t="shared" si="15"/>
        <v>0</v>
      </c>
      <c r="Z11">
        <f t="shared" si="16"/>
        <v>9</v>
      </c>
      <c r="AA11">
        <f t="shared" si="17"/>
        <v>0</v>
      </c>
      <c r="AB11">
        <f t="shared" si="18"/>
        <v>1</v>
      </c>
      <c r="AC11">
        <f t="shared" si="19"/>
        <v>9</v>
      </c>
      <c r="AD11">
        <f t="shared" si="20"/>
        <v>16</v>
      </c>
      <c r="AE11">
        <f t="shared" si="21"/>
        <v>1</v>
      </c>
    </row>
    <row r="12" spans="1:31" ht="14.4" thickBot="1" x14ac:dyDescent="0.3">
      <c r="A12" s="22"/>
      <c r="B12" s="23"/>
      <c r="C12" s="23"/>
      <c r="D12" s="23"/>
      <c r="E12" s="23"/>
      <c r="F12" s="23"/>
      <c r="G12" s="23"/>
      <c r="H12" s="33"/>
    </row>
    <row r="13" spans="1:31" ht="24.6" thickBot="1" x14ac:dyDescent="0.35">
      <c r="A13" s="3" t="s">
        <v>103</v>
      </c>
      <c r="B13" s="4">
        <v>0</v>
      </c>
      <c r="C13" s="4">
        <v>1</v>
      </c>
      <c r="D13" s="4"/>
      <c r="E13" s="4"/>
      <c r="F13" s="4"/>
      <c r="G13" s="4"/>
      <c r="H13" s="6">
        <f t="shared" ref="H13:H17" si="22">SUM(B13:G13)/300</f>
        <v>3.3333333333333335E-3</v>
      </c>
      <c r="P13" t="s">
        <v>582</v>
      </c>
      <c r="Q13">
        <f>6*SUM(Q2:Q11)</f>
        <v>228</v>
      </c>
      <c r="R13">
        <f>6*SUM(R2:R11)</f>
        <v>648</v>
      </c>
      <c r="S13">
        <f>6*SUM(S2:S11)</f>
        <v>738</v>
      </c>
      <c r="T13">
        <f t="shared" ref="T13:AE13" si="23">6*SUM(T2:T11)</f>
        <v>474</v>
      </c>
      <c r="U13">
        <f t="shared" si="23"/>
        <v>282</v>
      </c>
      <c r="V13">
        <f t="shared" si="23"/>
        <v>288</v>
      </c>
      <c r="W13">
        <f t="shared" si="23"/>
        <v>270</v>
      </c>
      <c r="X13">
        <f t="shared" si="23"/>
        <v>258</v>
      </c>
      <c r="Y13">
        <f t="shared" si="23"/>
        <v>174</v>
      </c>
      <c r="Z13">
        <f t="shared" si="23"/>
        <v>138</v>
      </c>
      <c r="AA13">
        <f t="shared" si="23"/>
        <v>330</v>
      </c>
      <c r="AB13">
        <f t="shared" si="23"/>
        <v>414</v>
      </c>
      <c r="AC13">
        <f t="shared" si="23"/>
        <v>300</v>
      </c>
      <c r="AD13">
        <f t="shared" si="23"/>
        <v>492</v>
      </c>
      <c r="AE13">
        <f t="shared" si="23"/>
        <v>288</v>
      </c>
    </row>
    <row r="14" spans="1:31" ht="14.4" thickBot="1" x14ac:dyDescent="0.3">
      <c r="A14" s="3" t="s">
        <v>104</v>
      </c>
      <c r="B14" s="4"/>
      <c r="C14" s="4">
        <v>1</v>
      </c>
      <c r="D14" s="4"/>
      <c r="E14" s="4"/>
      <c r="F14" s="4"/>
      <c r="G14" s="4"/>
      <c r="H14" s="6">
        <f t="shared" si="22"/>
        <v>3.3333333333333335E-3</v>
      </c>
      <c r="P14" t="s">
        <v>559</v>
      </c>
      <c r="Q14">
        <f t="shared" ref="Q14:AE14" si="24">10*((10^2) - 1)</f>
        <v>990</v>
      </c>
      <c r="R14">
        <f t="shared" si="24"/>
        <v>990</v>
      </c>
      <c r="S14">
        <f t="shared" si="24"/>
        <v>990</v>
      </c>
      <c r="T14">
        <f t="shared" si="24"/>
        <v>990</v>
      </c>
      <c r="U14">
        <f t="shared" si="24"/>
        <v>990</v>
      </c>
      <c r="V14">
        <f t="shared" si="24"/>
        <v>990</v>
      </c>
      <c r="W14">
        <f t="shared" si="24"/>
        <v>990</v>
      </c>
      <c r="X14">
        <f t="shared" si="24"/>
        <v>990</v>
      </c>
      <c r="Y14">
        <f t="shared" si="24"/>
        <v>990</v>
      </c>
      <c r="Z14">
        <f t="shared" si="24"/>
        <v>990</v>
      </c>
      <c r="AA14">
        <f t="shared" si="24"/>
        <v>990</v>
      </c>
      <c r="AB14">
        <f t="shared" si="24"/>
        <v>990</v>
      </c>
      <c r="AC14">
        <f t="shared" si="24"/>
        <v>990</v>
      </c>
      <c r="AD14">
        <f t="shared" si="24"/>
        <v>990</v>
      </c>
      <c r="AE14">
        <f t="shared" si="24"/>
        <v>990</v>
      </c>
    </row>
    <row r="15" spans="1:31" ht="24.6" thickBot="1" x14ac:dyDescent="0.3">
      <c r="A15" s="3" t="s">
        <v>105</v>
      </c>
      <c r="B15" s="4"/>
      <c r="C15" s="4"/>
      <c r="D15" s="4"/>
      <c r="E15" s="4">
        <v>1</v>
      </c>
      <c r="F15" s="4"/>
      <c r="G15" s="4"/>
      <c r="H15" s="6">
        <f t="shared" si="22"/>
        <v>3.3333333333333335E-3</v>
      </c>
      <c r="P15" t="s">
        <v>558</v>
      </c>
      <c r="Q15" s="17">
        <f t="shared" ref="Q15:AE15" si="25">(1-(Q13/Q14))</f>
        <v>0.76969696969696966</v>
      </c>
      <c r="R15" s="17">
        <f t="shared" si="25"/>
        <v>0.34545454545454546</v>
      </c>
      <c r="S15" s="17">
        <f t="shared" si="25"/>
        <v>0.25454545454545452</v>
      </c>
      <c r="T15" s="17">
        <f t="shared" si="25"/>
        <v>0.52121212121212124</v>
      </c>
      <c r="U15" s="17">
        <f t="shared" si="25"/>
        <v>0.71515151515151509</v>
      </c>
      <c r="V15" s="17">
        <f t="shared" si="25"/>
        <v>0.70909090909090911</v>
      </c>
      <c r="W15" s="17">
        <f t="shared" si="25"/>
        <v>0.72727272727272729</v>
      </c>
      <c r="X15" s="17">
        <f t="shared" si="25"/>
        <v>0.73939393939393938</v>
      </c>
      <c r="Y15" s="17">
        <f t="shared" si="25"/>
        <v>0.82424242424242422</v>
      </c>
      <c r="Z15" s="17">
        <f t="shared" si="25"/>
        <v>0.8606060606060606</v>
      </c>
      <c r="AA15" s="17">
        <f t="shared" si="25"/>
        <v>0.66666666666666674</v>
      </c>
      <c r="AB15" s="17">
        <f t="shared" si="25"/>
        <v>0.58181818181818179</v>
      </c>
      <c r="AC15" s="17">
        <f t="shared" si="25"/>
        <v>0.69696969696969702</v>
      </c>
      <c r="AD15" s="17">
        <f t="shared" si="25"/>
        <v>0.50303030303030305</v>
      </c>
      <c r="AE15" s="17">
        <f t="shared" si="25"/>
        <v>0.70909090909090911</v>
      </c>
    </row>
    <row r="16" spans="1:31" ht="24.6" thickBot="1" x14ac:dyDescent="0.3">
      <c r="A16" s="3" t="s">
        <v>107</v>
      </c>
      <c r="B16" s="4"/>
      <c r="C16" s="4"/>
      <c r="D16" s="4"/>
      <c r="E16" s="4"/>
      <c r="F16" s="4">
        <v>1</v>
      </c>
      <c r="G16" s="4"/>
      <c r="H16" s="6">
        <f t="shared" si="22"/>
        <v>3.3333333333333335E-3</v>
      </c>
    </row>
    <row r="17" spans="1:8" ht="14.4" thickBot="1" x14ac:dyDescent="0.3">
      <c r="A17" s="3" t="s">
        <v>108</v>
      </c>
      <c r="B17" s="4">
        <v>1</v>
      </c>
      <c r="C17" s="4"/>
      <c r="D17" s="4"/>
      <c r="E17" s="4"/>
      <c r="F17" s="4"/>
      <c r="G17" s="4"/>
      <c r="H17" s="6">
        <f t="shared" si="22"/>
        <v>3.3333333333333335E-3</v>
      </c>
    </row>
  </sheetData>
  <sortState xmlns:xlrd2="http://schemas.microsoft.com/office/spreadsheetml/2017/richdata2" ref="A2:H17">
    <sortCondition descending="1" ref="H2:H1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6C80-68DF-4297-B46A-520AAF41195D}">
  <dimension ref="A1:AE17"/>
  <sheetViews>
    <sheetView topLeftCell="L1" zoomScaleNormal="100" workbookViewId="0">
      <selection activeCell="Q15" sqref="Q15:Q17"/>
    </sheetView>
  </sheetViews>
  <sheetFormatPr defaultRowHeight="13.8" x14ac:dyDescent="0.25"/>
  <cols>
    <col min="1" max="1" width="20.19921875" customWidth="1"/>
    <col min="8" max="8" width="10.5" customWidth="1"/>
    <col min="16" max="16" width="14.09765625" customWidth="1"/>
  </cols>
  <sheetData>
    <row r="1" spans="1:31" ht="29.4" customHeight="1" x14ac:dyDescent="0.25">
      <c r="A1" s="14" t="s">
        <v>178</v>
      </c>
      <c r="B1" s="14" t="s">
        <v>111</v>
      </c>
      <c r="C1" s="14" t="s">
        <v>112</v>
      </c>
      <c r="D1" s="14" t="s">
        <v>113</v>
      </c>
      <c r="E1" s="14" t="s">
        <v>4</v>
      </c>
      <c r="F1" s="14" t="s">
        <v>5</v>
      </c>
      <c r="G1" s="14" t="s">
        <v>6</v>
      </c>
      <c r="H1" s="14" t="s">
        <v>30</v>
      </c>
      <c r="I1" s="43" t="s">
        <v>557</v>
      </c>
      <c r="J1" s="14" t="s">
        <v>601</v>
      </c>
      <c r="K1" s="14" t="s">
        <v>602</v>
      </c>
      <c r="L1" s="14" t="s">
        <v>603</v>
      </c>
      <c r="M1" s="14" t="s">
        <v>589</v>
      </c>
      <c r="N1" s="14" t="s">
        <v>5</v>
      </c>
      <c r="O1" s="14" t="s">
        <v>6</v>
      </c>
      <c r="P1" s="37" t="s">
        <v>615</v>
      </c>
      <c r="Q1" t="s">
        <v>604</v>
      </c>
      <c r="R1" t="s">
        <v>605</v>
      </c>
      <c r="S1" t="s">
        <v>606</v>
      </c>
      <c r="T1" t="s">
        <v>612</v>
      </c>
      <c r="U1" t="s">
        <v>613</v>
      </c>
      <c r="V1" t="s">
        <v>607</v>
      </c>
      <c r="W1" t="s">
        <v>608</v>
      </c>
      <c r="X1" t="s">
        <v>609</v>
      </c>
      <c r="Y1" t="s">
        <v>614</v>
      </c>
      <c r="Z1" t="s">
        <v>610</v>
      </c>
      <c r="AA1" t="s">
        <v>592</v>
      </c>
      <c r="AB1" t="s">
        <v>593</v>
      </c>
      <c r="AC1" t="s">
        <v>594</v>
      </c>
      <c r="AD1" t="s">
        <v>595</v>
      </c>
      <c r="AE1" t="s">
        <v>611</v>
      </c>
    </row>
    <row r="2" spans="1:31" x14ac:dyDescent="0.25">
      <c r="A2" s="14" t="s">
        <v>179</v>
      </c>
      <c r="B2" s="14">
        <v>5</v>
      </c>
      <c r="C2" s="14">
        <v>7</v>
      </c>
      <c r="D2" s="14">
        <v>5</v>
      </c>
      <c r="E2" s="14">
        <v>7</v>
      </c>
      <c r="F2" s="14">
        <v>12</v>
      </c>
      <c r="G2" s="14">
        <v>10</v>
      </c>
      <c r="H2" s="15">
        <f>(SUM(B2:G2)/300)*100</f>
        <v>15.333333333333332</v>
      </c>
      <c r="I2">
        <v>1</v>
      </c>
      <c r="J2">
        <f>RANK(B2,$B$2:$B$13,0)</f>
        <v>4</v>
      </c>
      <c r="K2">
        <f>RANK(C2,$C$2:$C$13,0)</f>
        <v>2</v>
      </c>
      <c r="L2">
        <f>RANK(D2,$D$2:$D$13,0)</f>
        <v>1</v>
      </c>
      <c r="M2">
        <f>RANK(E2,$E$2:$E$13,0)</f>
        <v>2</v>
      </c>
      <c r="N2">
        <f>RANK(F2,$F$2:$F$13,0)</f>
        <v>1</v>
      </c>
      <c r="O2">
        <f>RANK(G2,$G$2:$G$13,0)</f>
        <v>1</v>
      </c>
      <c r="Q2">
        <f>(J2-K2)^2</f>
        <v>4</v>
      </c>
      <c r="R2">
        <f>(J2-L2)^2</f>
        <v>9</v>
      </c>
      <c r="S2">
        <f>(J2-M2)^2</f>
        <v>4</v>
      </c>
      <c r="T2">
        <f>(J2-N2)^2</f>
        <v>9</v>
      </c>
      <c r="U2">
        <f>(J2-O2)^2</f>
        <v>9</v>
      </c>
      <c r="V2">
        <f>(K2-L2)^2</f>
        <v>1</v>
      </c>
      <c r="W2">
        <f>(K2-M2)^2</f>
        <v>0</v>
      </c>
      <c r="X2">
        <f>(K2-N2)^2</f>
        <v>1</v>
      </c>
      <c r="Y2">
        <f>(K2-O2)^2</f>
        <v>1</v>
      </c>
      <c r="Z2">
        <f>(L2-M2)^2</f>
        <v>1</v>
      </c>
      <c r="AA2">
        <f>(L2-N2)^2</f>
        <v>0</v>
      </c>
      <c r="AB2">
        <f>(L2-O2)^2</f>
        <v>0</v>
      </c>
      <c r="AC2">
        <f>(M2-N2)^2</f>
        <v>1</v>
      </c>
      <c r="AD2">
        <f>(M2-O2)^2</f>
        <v>1</v>
      </c>
      <c r="AE2">
        <f>(N2-O2)^2</f>
        <v>0</v>
      </c>
    </row>
    <row r="3" spans="1:31" x14ac:dyDescent="0.25">
      <c r="A3" s="14" t="s">
        <v>186</v>
      </c>
      <c r="B3" s="14">
        <v>8</v>
      </c>
      <c r="C3" s="14">
        <v>13</v>
      </c>
      <c r="D3" s="14">
        <v>2</v>
      </c>
      <c r="E3" s="14">
        <v>13</v>
      </c>
      <c r="F3" s="14">
        <v>0</v>
      </c>
      <c r="G3" s="14">
        <v>4</v>
      </c>
      <c r="H3" s="15">
        <f t="shared" ref="H3:H13" si="0">(SUM(B3:G3)/300)*100</f>
        <v>13.333333333333334</v>
      </c>
      <c r="I3">
        <v>2</v>
      </c>
      <c r="J3">
        <f t="shared" ref="J3:J13" si="1">RANK(B3,$B$2:$B$13,0)</f>
        <v>1</v>
      </c>
      <c r="K3">
        <f t="shared" ref="K3:K13" si="2">RANK(C3,$C$2:$C$13,0)</f>
        <v>1</v>
      </c>
      <c r="L3">
        <f t="shared" ref="L3:L13" si="3">RANK(D3,$D$2:$D$13,0)</f>
        <v>3</v>
      </c>
      <c r="M3">
        <f t="shared" ref="M3:M13" si="4">RANK(E3,$E$2:$E$13,0)</f>
        <v>1</v>
      </c>
      <c r="N3">
        <f t="shared" ref="N3:N13" si="5">RANK(F3,$F$2:$F$13,0)</f>
        <v>4</v>
      </c>
      <c r="O3">
        <f t="shared" ref="O3:O13" si="6">RANK(G3,$G$2:$G$13,0)</f>
        <v>2</v>
      </c>
      <c r="Q3">
        <f t="shared" ref="Q3:Q13" si="7">(J3-K3)^2</f>
        <v>0</v>
      </c>
      <c r="R3">
        <f t="shared" ref="R3:R13" si="8">(J3-L3)^2</f>
        <v>4</v>
      </c>
      <c r="S3">
        <f t="shared" ref="S3:S13" si="9">(J3-M3)^2</f>
        <v>0</v>
      </c>
      <c r="T3">
        <f t="shared" ref="T3:T13" si="10">(J3-N3)^2</f>
        <v>9</v>
      </c>
      <c r="U3">
        <f t="shared" ref="U3:U13" si="11">(J3-O3)^2</f>
        <v>1</v>
      </c>
      <c r="V3">
        <f t="shared" ref="V3:V13" si="12">(K3-L3)^2</f>
        <v>4</v>
      </c>
      <c r="W3">
        <f t="shared" ref="W3:W13" si="13">(K3-M3)^2</f>
        <v>0</v>
      </c>
      <c r="X3">
        <f t="shared" ref="X3:X13" si="14">(K3-N3)^2</f>
        <v>9</v>
      </c>
      <c r="Y3">
        <f t="shared" ref="Y3:Y13" si="15">(K3-O3)^2</f>
        <v>1</v>
      </c>
      <c r="Z3">
        <f t="shared" ref="Z3:Z13" si="16">(L3-M3)^2</f>
        <v>4</v>
      </c>
      <c r="AA3">
        <f t="shared" ref="AA3:AA13" si="17">(L3-N3)^2</f>
        <v>1</v>
      </c>
      <c r="AB3">
        <f t="shared" ref="AB3:AB13" si="18">(L3-O3)^2</f>
        <v>1</v>
      </c>
      <c r="AC3">
        <f t="shared" ref="AC3:AC13" si="19">(M3-N3)^2</f>
        <v>9</v>
      </c>
      <c r="AD3">
        <f t="shared" ref="AD3:AD13" si="20">(M3-O3)^2</f>
        <v>1</v>
      </c>
      <c r="AE3">
        <f t="shared" ref="AE3:AE13" si="21">(N3-O3)^2</f>
        <v>4</v>
      </c>
    </row>
    <row r="4" spans="1:31" x14ac:dyDescent="0.25">
      <c r="A4" s="14" t="s">
        <v>191</v>
      </c>
      <c r="B4" s="14">
        <v>0</v>
      </c>
      <c r="C4" s="14">
        <v>2</v>
      </c>
      <c r="D4" s="14">
        <v>4</v>
      </c>
      <c r="E4" s="14">
        <v>6</v>
      </c>
      <c r="F4" s="14">
        <v>6</v>
      </c>
      <c r="G4" s="14">
        <v>0</v>
      </c>
      <c r="H4" s="15">
        <f t="shared" si="0"/>
        <v>6</v>
      </c>
      <c r="I4">
        <v>3</v>
      </c>
      <c r="J4">
        <f t="shared" si="1"/>
        <v>11</v>
      </c>
      <c r="K4">
        <f t="shared" si="2"/>
        <v>5</v>
      </c>
      <c r="L4">
        <f t="shared" si="3"/>
        <v>2</v>
      </c>
      <c r="M4">
        <f t="shared" si="4"/>
        <v>3</v>
      </c>
      <c r="N4">
        <f t="shared" si="5"/>
        <v>2</v>
      </c>
      <c r="O4">
        <f t="shared" si="6"/>
        <v>4</v>
      </c>
      <c r="Q4">
        <f t="shared" si="7"/>
        <v>36</v>
      </c>
      <c r="R4">
        <f t="shared" si="8"/>
        <v>81</v>
      </c>
      <c r="S4">
        <f t="shared" si="9"/>
        <v>64</v>
      </c>
      <c r="T4">
        <f t="shared" si="10"/>
        <v>81</v>
      </c>
      <c r="U4">
        <f t="shared" si="11"/>
        <v>49</v>
      </c>
      <c r="V4">
        <f t="shared" si="12"/>
        <v>9</v>
      </c>
      <c r="W4">
        <f t="shared" si="13"/>
        <v>4</v>
      </c>
      <c r="X4">
        <f t="shared" si="14"/>
        <v>9</v>
      </c>
      <c r="Y4">
        <f t="shared" si="15"/>
        <v>1</v>
      </c>
      <c r="Z4">
        <f t="shared" si="16"/>
        <v>1</v>
      </c>
      <c r="AA4">
        <f t="shared" si="17"/>
        <v>0</v>
      </c>
      <c r="AB4">
        <f t="shared" si="18"/>
        <v>4</v>
      </c>
      <c r="AC4">
        <f t="shared" si="19"/>
        <v>1</v>
      </c>
      <c r="AD4">
        <f t="shared" si="20"/>
        <v>1</v>
      </c>
      <c r="AE4">
        <f t="shared" si="21"/>
        <v>4</v>
      </c>
    </row>
    <row r="5" spans="1:31" x14ac:dyDescent="0.25">
      <c r="A5" s="14" t="s">
        <v>180</v>
      </c>
      <c r="B5" s="14">
        <v>7</v>
      </c>
      <c r="C5" s="14">
        <v>5</v>
      </c>
      <c r="D5" s="14">
        <v>0</v>
      </c>
      <c r="E5" s="14">
        <v>0</v>
      </c>
      <c r="F5" s="14">
        <v>0</v>
      </c>
      <c r="G5" s="14">
        <v>0</v>
      </c>
      <c r="H5" s="15">
        <f t="shared" si="0"/>
        <v>4</v>
      </c>
      <c r="I5">
        <v>4</v>
      </c>
      <c r="J5">
        <f t="shared" si="1"/>
        <v>2</v>
      </c>
      <c r="K5">
        <f t="shared" si="2"/>
        <v>3</v>
      </c>
      <c r="L5">
        <f t="shared" si="3"/>
        <v>6</v>
      </c>
      <c r="M5">
        <f t="shared" si="4"/>
        <v>6</v>
      </c>
      <c r="N5">
        <f t="shared" si="5"/>
        <v>4</v>
      </c>
      <c r="O5">
        <f t="shared" si="6"/>
        <v>4</v>
      </c>
      <c r="Q5">
        <f t="shared" si="7"/>
        <v>1</v>
      </c>
      <c r="R5">
        <f t="shared" si="8"/>
        <v>16</v>
      </c>
      <c r="S5">
        <f t="shared" si="9"/>
        <v>16</v>
      </c>
      <c r="T5">
        <f t="shared" si="10"/>
        <v>4</v>
      </c>
      <c r="U5">
        <f t="shared" si="11"/>
        <v>4</v>
      </c>
      <c r="V5">
        <f t="shared" si="12"/>
        <v>9</v>
      </c>
      <c r="W5">
        <f t="shared" si="13"/>
        <v>9</v>
      </c>
      <c r="X5">
        <f t="shared" si="14"/>
        <v>1</v>
      </c>
      <c r="Y5">
        <f t="shared" si="15"/>
        <v>1</v>
      </c>
      <c r="Z5">
        <f t="shared" si="16"/>
        <v>0</v>
      </c>
      <c r="AA5">
        <f t="shared" si="17"/>
        <v>4</v>
      </c>
      <c r="AB5">
        <f t="shared" si="18"/>
        <v>4</v>
      </c>
      <c r="AC5">
        <f t="shared" si="19"/>
        <v>4</v>
      </c>
      <c r="AD5">
        <f t="shared" si="20"/>
        <v>4</v>
      </c>
      <c r="AE5">
        <f t="shared" si="21"/>
        <v>0</v>
      </c>
    </row>
    <row r="6" spans="1:31" x14ac:dyDescent="0.25">
      <c r="A6" s="14" t="s">
        <v>188</v>
      </c>
      <c r="B6" s="14">
        <v>1</v>
      </c>
      <c r="C6" s="14">
        <v>4</v>
      </c>
      <c r="D6" s="14">
        <v>1</v>
      </c>
      <c r="E6" s="14">
        <v>5</v>
      </c>
      <c r="F6" s="14">
        <v>0</v>
      </c>
      <c r="G6" s="14">
        <v>0</v>
      </c>
      <c r="H6" s="15">
        <f t="shared" si="0"/>
        <v>3.6666666666666665</v>
      </c>
      <c r="I6">
        <v>5</v>
      </c>
      <c r="J6">
        <f t="shared" si="1"/>
        <v>8</v>
      </c>
      <c r="K6">
        <f t="shared" si="2"/>
        <v>4</v>
      </c>
      <c r="L6">
        <f t="shared" si="3"/>
        <v>4</v>
      </c>
      <c r="M6">
        <f t="shared" si="4"/>
        <v>4</v>
      </c>
      <c r="N6">
        <f t="shared" si="5"/>
        <v>4</v>
      </c>
      <c r="O6">
        <f t="shared" si="6"/>
        <v>4</v>
      </c>
      <c r="Q6">
        <f t="shared" si="7"/>
        <v>16</v>
      </c>
      <c r="R6">
        <f t="shared" si="8"/>
        <v>16</v>
      </c>
      <c r="S6">
        <f t="shared" si="9"/>
        <v>16</v>
      </c>
      <c r="T6">
        <f t="shared" si="10"/>
        <v>16</v>
      </c>
      <c r="U6">
        <f t="shared" si="11"/>
        <v>16</v>
      </c>
      <c r="V6">
        <f t="shared" si="12"/>
        <v>0</v>
      </c>
      <c r="W6">
        <f t="shared" si="13"/>
        <v>0</v>
      </c>
      <c r="X6">
        <f t="shared" si="14"/>
        <v>0</v>
      </c>
      <c r="Y6">
        <f t="shared" si="15"/>
        <v>0</v>
      </c>
      <c r="Z6">
        <f t="shared" si="16"/>
        <v>0</v>
      </c>
      <c r="AA6">
        <f t="shared" si="17"/>
        <v>0</v>
      </c>
      <c r="AB6">
        <f t="shared" si="18"/>
        <v>0</v>
      </c>
      <c r="AC6">
        <f t="shared" si="19"/>
        <v>0</v>
      </c>
      <c r="AD6">
        <f t="shared" si="20"/>
        <v>0</v>
      </c>
      <c r="AE6">
        <f t="shared" si="21"/>
        <v>0</v>
      </c>
    </row>
    <row r="7" spans="1:31" x14ac:dyDescent="0.25">
      <c r="A7" s="14" t="s">
        <v>192</v>
      </c>
      <c r="B7" s="14">
        <v>7</v>
      </c>
      <c r="C7" s="14">
        <v>0</v>
      </c>
      <c r="D7" s="14">
        <v>0</v>
      </c>
      <c r="E7" s="14">
        <v>0</v>
      </c>
      <c r="F7" s="14">
        <v>1</v>
      </c>
      <c r="G7" s="14">
        <v>2</v>
      </c>
      <c r="H7" s="15">
        <f t="shared" si="0"/>
        <v>3.3333333333333335</v>
      </c>
      <c r="I7">
        <v>6</v>
      </c>
      <c r="J7">
        <f t="shared" si="1"/>
        <v>2</v>
      </c>
      <c r="K7">
        <f t="shared" si="2"/>
        <v>12</v>
      </c>
      <c r="L7">
        <f t="shared" si="3"/>
        <v>6</v>
      </c>
      <c r="M7">
        <f t="shared" si="4"/>
        <v>6</v>
      </c>
      <c r="N7">
        <f t="shared" si="5"/>
        <v>3</v>
      </c>
      <c r="O7">
        <f t="shared" si="6"/>
        <v>3</v>
      </c>
      <c r="Q7">
        <f t="shared" si="7"/>
        <v>100</v>
      </c>
      <c r="R7">
        <f t="shared" si="8"/>
        <v>16</v>
      </c>
      <c r="S7">
        <f t="shared" si="9"/>
        <v>16</v>
      </c>
      <c r="T7">
        <f t="shared" si="10"/>
        <v>1</v>
      </c>
      <c r="U7">
        <f t="shared" si="11"/>
        <v>1</v>
      </c>
      <c r="V7">
        <f t="shared" si="12"/>
        <v>36</v>
      </c>
      <c r="W7">
        <f t="shared" si="13"/>
        <v>36</v>
      </c>
      <c r="X7">
        <f t="shared" si="14"/>
        <v>81</v>
      </c>
      <c r="Y7">
        <f t="shared" si="15"/>
        <v>81</v>
      </c>
      <c r="Z7">
        <f t="shared" si="16"/>
        <v>0</v>
      </c>
      <c r="AA7">
        <f t="shared" si="17"/>
        <v>9</v>
      </c>
      <c r="AB7">
        <f t="shared" si="18"/>
        <v>9</v>
      </c>
      <c r="AC7">
        <f t="shared" si="19"/>
        <v>9</v>
      </c>
      <c r="AD7">
        <f t="shared" si="20"/>
        <v>9</v>
      </c>
      <c r="AE7">
        <f t="shared" si="21"/>
        <v>0</v>
      </c>
    </row>
    <row r="8" spans="1:31" x14ac:dyDescent="0.25">
      <c r="A8" s="14" t="s">
        <v>185</v>
      </c>
      <c r="B8" s="14">
        <v>2</v>
      </c>
      <c r="C8" s="14">
        <v>2</v>
      </c>
      <c r="D8" s="14">
        <v>1</v>
      </c>
      <c r="E8" s="14">
        <v>0</v>
      </c>
      <c r="F8" s="14">
        <v>0</v>
      </c>
      <c r="G8" s="14">
        <v>0</v>
      </c>
      <c r="H8" s="15">
        <f t="shared" si="0"/>
        <v>1.6666666666666667</v>
      </c>
      <c r="I8">
        <v>7</v>
      </c>
      <c r="J8">
        <f t="shared" si="1"/>
        <v>6</v>
      </c>
      <c r="K8">
        <f t="shared" si="2"/>
        <v>5</v>
      </c>
      <c r="L8">
        <f t="shared" si="3"/>
        <v>4</v>
      </c>
      <c r="M8">
        <f t="shared" si="4"/>
        <v>6</v>
      </c>
      <c r="N8">
        <f t="shared" si="5"/>
        <v>4</v>
      </c>
      <c r="O8">
        <f t="shared" si="6"/>
        <v>4</v>
      </c>
      <c r="Q8">
        <f t="shared" si="7"/>
        <v>1</v>
      </c>
      <c r="R8">
        <f t="shared" si="8"/>
        <v>4</v>
      </c>
      <c r="S8">
        <f t="shared" si="9"/>
        <v>0</v>
      </c>
      <c r="T8">
        <f t="shared" si="10"/>
        <v>4</v>
      </c>
      <c r="U8">
        <f t="shared" si="11"/>
        <v>4</v>
      </c>
      <c r="V8">
        <f t="shared" si="12"/>
        <v>1</v>
      </c>
      <c r="W8">
        <f t="shared" si="13"/>
        <v>1</v>
      </c>
      <c r="X8">
        <f t="shared" si="14"/>
        <v>1</v>
      </c>
      <c r="Y8">
        <f t="shared" si="15"/>
        <v>1</v>
      </c>
      <c r="Z8">
        <f t="shared" si="16"/>
        <v>4</v>
      </c>
      <c r="AA8">
        <f t="shared" si="17"/>
        <v>0</v>
      </c>
      <c r="AB8">
        <f t="shared" si="18"/>
        <v>0</v>
      </c>
      <c r="AC8">
        <f t="shared" si="19"/>
        <v>4</v>
      </c>
      <c r="AD8">
        <f t="shared" si="20"/>
        <v>4</v>
      </c>
      <c r="AE8">
        <f t="shared" si="21"/>
        <v>0</v>
      </c>
    </row>
    <row r="9" spans="1:31" x14ac:dyDescent="0.25">
      <c r="A9" s="14" t="s">
        <v>193</v>
      </c>
      <c r="B9" s="14">
        <v>0</v>
      </c>
      <c r="C9" s="14">
        <v>1</v>
      </c>
      <c r="D9" s="14">
        <v>0</v>
      </c>
      <c r="E9" s="14">
        <v>4</v>
      </c>
      <c r="F9" s="14">
        <v>0</v>
      </c>
      <c r="G9" s="14">
        <v>0</v>
      </c>
      <c r="H9" s="15">
        <f t="shared" si="0"/>
        <v>1.6666666666666667</v>
      </c>
      <c r="I9">
        <v>8</v>
      </c>
      <c r="J9">
        <f t="shared" si="1"/>
        <v>11</v>
      </c>
      <c r="K9">
        <f t="shared" si="2"/>
        <v>7</v>
      </c>
      <c r="L9">
        <f t="shared" si="3"/>
        <v>6</v>
      </c>
      <c r="M9">
        <f t="shared" si="4"/>
        <v>5</v>
      </c>
      <c r="N9">
        <f t="shared" si="5"/>
        <v>4</v>
      </c>
      <c r="O9">
        <f t="shared" si="6"/>
        <v>4</v>
      </c>
      <c r="Q9">
        <f t="shared" si="7"/>
        <v>16</v>
      </c>
      <c r="R9">
        <f t="shared" si="8"/>
        <v>25</v>
      </c>
      <c r="S9">
        <f t="shared" si="9"/>
        <v>36</v>
      </c>
      <c r="T9">
        <f t="shared" si="10"/>
        <v>49</v>
      </c>
      <c r="U9">
        <f t="shared" si="11"/>
        <v>49</v>
      </c>
      <c r="V9">
        <f t="shared" si="12"/>
        <v>1</v>
      </c>
      <c r="W9">
        <f t="shared" si="13"/>
        <v>4</v>
      </c>
      <c r="X9">
        <f t="shared" si="14"/>
        <v>9</v>
      </c>
      <c r="Y9">
        <f t="shared" si="15"/>
        <v>9</v>
      </c>
      <c r="Z9">
        <f t="shared" si="16"/>
        <v>1</v>
      </c>
      <c r="AA9">
        <f t="shared" si="17"/>
        <v>4</v>
      </c>
      <c r="AB9">
        <f t="shared" si="18"/>
        <v>4</v>
      </c>
      <c r="AC9">
        <f t="shared" si="19"/>
        <v>1</v>
      </c>
      <c r="AD9">
        <f t="shared" si="20"/>
        <v>1</v>
      </c>
      <c r="AE9">
        <f t="shared" si="21"/>
        <v>0</v>
      </c>
    </row>
    <row r="10" spans="1:31" x14ac:dyDescent="0.25">
      <c r="A10" s="14" t="s">
        <v>181</v>
      </c>
      <c r="B10" s="14">
        <v>3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5">
        <f t="shared" si="0"/>
        <v>1.3333333333333335</v>
      </c>
      <c r="I10">
        <v>9</v>
      </c>
      <c r="J10">
        <f t="shared" si="1"/>
        <v>5</v>
      </c>
      <c r="K10">
        <f t="shared" si="2"/>
        <v>7</v>
      </c>
      <c r="L10">
        <f t="shared" si="3"/>
        <v>6</v>
      </c>
      <c r="M10">
        <f t="shared" si="4"/>
        <v>6</v>
      </c>
      <c r="N10">
        <f t="shared" si="5"/>
        <v>4</v>
      </c>
      <c r="O10">
        <f t="shared" si="6"/>
        <v>4</v>
      </c>
      <c r="Q10">
        <f t="shared" si="7"/>
        <v>4</v>
      </c>
      <c r="R10">
        <f t="shared" si="8"/>
        <v>1</v>
      </c>
      <c r="S10">
        <f t="shared" si="9"/>
        <v>1</v>
      </c>
      <c r="T10">
        <f t="shared" si="10"/>
        <v>1</v>
      </c>
      <c r="U10">
        <f t="shared" si="11"/>
        <v>1</v>
      </c>
      <c r="V10">
        <f t="shared" si="12"/>
        <v>1</v>
      </c>
      <c r="W10">
        <f t="shared" si="13"/>
        <v>1</v>
      </c>
      <c r="X10">
        <f t="shared" si="14"/>
        <v>9</v>
      </c>
      <c r="Y10">
        <f t="shared" si="15"/>
        <v>9</v>
      </c>
      <c r="Z10">
        <f t="shared" si="16"/>
        <v>0</v>
      </c>
      <c r="AA10">
        <f t="shared" si="17"/>
        <v>4</v>
      </c>
      <c r="AB10">
        <f t="shared" si="18"/>
        <v>4</v>
      </c>
      <c r="AC10">
        <f t="shared" si="19"/>
        <v>4</v>
      </c>
      <c r="AD10">
        <f t="shared" si="20"/>
        <v>4</v>
      </c>
      <c r="AE10">
        <f t="shared" si="21"/>
        <v>0</v>
      </c>
    </row>
    <row r="11" spans="1:31" x14ac:dyDescent="0.25">
      <c r="A11" s="14" t="s">
        <v>187</v>
      </c>
      <c r="B11" s="14">
        <v>2</v>
      </c>
      <c r="C11" s="14">
        <v>1</v>
      </c>
      <c r="D11" s="14">
        <v>0</v>
      </c>
      <c r="E11" s="14">
        <v>0</v>
      </c>
      <c r="F11" s="14">
        <v>0</v>
      </c>
      <c r="G11" s="14">
        <v>0</v>
      </c>
      <c r="H11" s="15">
        <f t="shared" si="0"/>
        <v>1</v>
      </c>
      <c r="I11">
        <v>10</v>
      </c>
      <c r="J11">
        <f t="shared" si="1"/>
        <v>6</v>
      </c>
      <c r="K11">
        <f t="shared" si="2"/>
        <v>7</v>
      </c>
      <c r="L11">
        <f t="shared" si="3"/>
        <v>6</v>
      </c>
      <c r="M11">
        <f t="shared" si="4"/>
        <v>6</v>
      </c>
      <c r="N11">
        <f t="shared" si="5"/>
        <v>4</v>
      </c>
      <c r="O11">
        <f t="shared" si="6"/>
        <v>4</v>
      </c>
      <c r="Q11">
        <f t="shared" si="7"/>
        <v>1</v>
      </c>
      <c r="R11">
        <f t="shared" si="8"/>
        <v>0</v>
      </c>
      <c r="S11">
        <f t="shared" si="9"/>
        <v>0</v>
      </c>
      <c r="T11">
        <f t="shared" si="10"/>
        <v>4</v>
      </c>
      <c r="U11">
        <f t="shared" si="11"/>
        <v>4</v>
      </c>
      <c r="V11">
        <f t="shared" si="12"/>
        <v>1</v>
      </c>
      <c r="W11">
        <f t="shared" si="13"/>
        <v>1</v>
      </c>
      <c r="X11">
        <f t="shared" si="14"/>
        <v>9</v>
      </c>
      <c r="Y11">
        <f t="shared" si="15"/>
        <v>9</v>
      </c>
      <c r="Z11">
        <f t="shared" si="16"/>
        <v>0</v>
      </c>
      <c r="AA11">
        <f t="shared" si="17"/>
        <v>4</v>
      </c>
      <c r="AB11">
        <f t="shared" si="18"/>
        <v>4</v>
      </c>
      <c r="AC11">
        <f t="shared" si="19"/>
        <v>4</v>
      </c>
      <c r="AD11">
        <f t="shared" si="20"/>
        <v>4</v>
      </c>
      <c r="AE11">
        <f t="shared" si="21"/>
        <v>0</v>
      </c>
    </row>
    <row r="12" spans="1:31" x14ac:dyDescent="0.25">
      <c r="A12" s="14" t="s">
        <v>183</v>
      </c>
      <c r="B12" s="14">
        <v>1</v>
      </c>
      <c r="C12" s="14">
        <v>1</v>
      </c>
      <c r="D12" s="14">
        <v>0</v>
      </c>
      <c r="E12" s="14">
        <v>0</v>
      </c>
      <c r="F12" s="14">
        <v>0</v>
      </c>
      <c r="G12" s="14">
        <v>0</v>
      </c>
      <c r="H12" s="15">
        <f t="shared" si="0"/>
        <v>0.66666666666666674</v>
      </c>
      <c r="I12">
        <v>11</v>
      </c>
      <c r="J12">
        <f t="shared" si="1"/>
        <v>8</v>
      </c>
      <c r="K12">
        <f t="shared" si="2"/>
        <v>7</v>
      </c>
      <c r="L12">
        <f t="shared" si="3"/>
        <v>6</v>
      </c>
      <c r="M12">
        <f t="shared" si="4"/>
        <v>6</v>
      </c>
      <c r="N12">
        <f t="shared" si="5"/>
        <v>4</v>
      </c>
      <c r="O12">
        <f t="shared" si="6"/>
        <v>4</v>
      </c>
      <c r="Q12">
        <f t="shared" si="7"/>
        <v>1</v>
      </c>
      <c r="R12">
        <f t="shared" si="8"/>
        <v>4</v>
      </c>
      <c r="S12">
        <f t="shared" si="9"/>
        <v>4</v>
      </c>
      <c r="T12">
        <f t="shared" si="10"/>
        <v>16</v>
      </c>
      <c r="U12">
        <f t="shared" si="11"/>
        <v>16</v>
      </c>
      <c r="V12">
        <f t="shared" si="12"/>
        <v>1</v>
      </c>
      <c r="W12">
        <f t="shared" si="13"/>
        <v>1</v>
      </c>
      <c r="X12">
        <f t="shared" si="14"/>
        <v>9</v>
      </c>
      <c r="Y12">
        <f t="shared" si="15"/>
        <v>9</v>
      </c>
      <c r="Z12">
        <f t="shared" si="16"/>
        <v>0</v>
      </c>
      <c r="AA12">
        <f t="shared" si="17"/>
        <v>4</v>
      </c>
      <c r="AB12">
        <f t="shared" si="18"/>
        <v>4</v>
      </c>
      <c r="AC12">
        <f t="shared" si="19"/>
        <v>4</v>
      </c>
      <c r="AD12">
        <f t="shared" si="20"/>
        <v>4</v>
      </c>
      <c r="AE12">
        <f t="shared" si="21"/>
        <v>0</v>
      </c>
    </row>
    <row r="13" spans="1:31" x14ac:dyDescent="0.25">
      <c r="A13" s="14" t="s">
        <v>184</v>
      </c>
      <c r="B13" s="14">
        <v>1</v>
      </c>
      <c r="C13" s="14">
        <v>1</v>
      </c>
      <c r="D13" s="14">
        <v>0</v>
      </c>
      <c r="E13" s="14">
        <v>0</v>
      </c>
      <c r="F13" s="14">
        <v>0</v>
      </c>
      <c r="G13" s="14">
        <v>0</v>
      </c>
      <c r="H13" s="15">
        <f t="shared" si="0"/>
        <v>0.66666666666666674</v>
      </c>
      <c r="I13">
        <v>12</v>
      </c>
      <c r="J13">
        <f t="shared" si="1"/>
        <v>8</v>
      </c>
      <c r="K13">
        <f t="shared" si="2"/>
        <v>7</v>
      </c>
      <c r="L13">
        <f t="shared" si="3"/>
        <v>6</v>
      </c>
      <c r="M13">
        <f t="shared" si="4"/>
        <v>6</v>
      </c>
      <c r="N13">
        <f t="shared" si="5"/>
        <v>4</v>
      </c>
      <c r="O13">
        <f t="shared" si="6"/>
        <v>4</v>
      </c>
      <c r="Q13">
        <f t="shared" si="7"/>
        <v>1</v>
      </c>
      <c r="R13">
        <f t="shared" si="8"/>
        <v>4</v>
      </c>
      <c r="S13">
        <f t="shared" si="9"/>
        <v>4</v>
      </c>
      <c r="T13">
        <f t="shared" si="10"/>
        <v>16</v>
      </c>
      <c r="U13">
        <f t="shared" si="11"/>
        <v>16</v>
      </c>
      <c r="V13">
        <f t="shared" si="12"/>
        <v>1</v>
      </c>
      <c r="W13">
        <f t="shared" si="13"/>
        <v>1</v>
      </c>
      <c r="X13">
        <f t="shared" si="14"/>
        <v>9</v>
      </c>
      <c r="Y13">
        <f t="shared" si="15"/>
        <v>9</v>
      </c>
      <c r="Z13">
        <f t="shared" si="16"/>
        <v>0</v>
      </c>
      <c r="AA13">
        <f t="shared" si="17"/>
        <v>4</v>
      </c>
      <c r="AB13">
        <f t="shared" si="18"/>
        <v>4</v>
      </c>
      <c r="AC13">
        <f t="shared" si="19"/>
        <v>4</v>
      </c>
      <c r="AD13">
        <f t="shared" si="20"/>
        <v>4</v>
      </c>
      <c r="AE13">
        <f t="shared" si="21"/>
        <v>0</v>
      </c>
    </row>
    <row r="14" spans="1:31" x14ac:dyDescent="0.25">
      <c r="A14" s="41"/>
      <c r="B14" s="41"/>
      <c r="C14" s="41"/>
      <c r="D14" s="41"/>
      <c r="E14" s="41"/>
      <c r="F14" s="41"/>
      <c r="G14" s="41"/>
      <c r="H14" s="42"/>
    </row>
    <row r="15" spans="1:31" ht="14.4" x14ac:dyDescent="0.3">
      <c r="A15" s="14" t="s">
        <v>182</v>
      </c>
      <c r="B15" s="14">
        <v>1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f t="shared" ref="H15:H17" si="22">SUM(B15:G15)/300</f>
        <v>3.3333333333333335E-3</v>
      </c>
      <c r="P15" t="s">
        <v>582</v>
      </c>
      <c r="Q15">
        <f t="shared" ref="Q15:AE15" si="23">6*SUM(Q2:Q13)</f>
        <v>1086</v>
      </c>
      <c r="R15">
        <f t="shared" si="23"/>
        <v>1080</v>
      </c>
      <c r="S15">
        <f t="shared" si="23"/>
        <v>966</v>
      </c>
      <c r="T15">
        <f t="shared" si="23"/>
        <v>1260</v>
      </c>
      <c r="U15">
        <f t="shared" si="23"/>
        <v>1020</v>
      </c>
      <c r="V15">
        <f t="shared" si="23"/>
        <v>390</v>
      </c>
      <c r="W15">
        <f t="shared" si="23"/>
        <v>348</v>
      </c>
      <c r="X15">
        <f t="shared" si="23"/>
        <v>882</v>
      </c>
      <c r="Y15">
        <f t="shared" si="23"/>
        <v>786</v>
      </c>
      <c r="Z15">
        <f t="shared" si="23"/>
        <v>66</v>
      </c>
      <c r="AA15">
        <f t="shared" si="23"/>
        <v>204</v>
      </c>
      <c r="AB15">
        <f t="shared" si="23"/>
        <v>228</v>
      </c>
      <c r="AC15">
        <f t="shared" si="23"/>
        <v>270</v>
      </c>
      <c r="AD15">
        <f t="shared" si="23"/>
        <v>222</v>
      </c>
      <c r="AE15">
        <f t="shared" si="23"/>
        <v>48</v>
      </c>
    </row>
    <row r="16" spans="1:31" x14ac:dyDescent="0.25">
      <c r="A16" s="14" t="s">
        <v>189</v>
      </c>
      <c r="B16" s="14">
        <v>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f t="shared" si="22"/>
        <v>3.3333333333333335E-3</v>
      </c>
      <c r="P16" t="s">
        <v>559</v>
      </c>
      <c r="Q16">
        <f t="shared" ref="Q16:AE16" si="24">12*((12^2) - 1)</f>
        <v>1716</v>
      </c>
      <c r="R16">
        <f t="shared" si="24"/>
        <v>1716</v>
      </c>
      <c r="S16">
        <f t="shared" si="24"/>
        <v>1716</v>
      </c>
      <c r="T16">
        <f t="shared" si="24"/>
        <v>1716</v>
      </c>
      <c r="U16">
        <f t="shared" si="24"/>
        <v>1716</v>
      </c>
      <c r="V16">
        <f t="shared" si="24"/>
        <v>1716</v>
      </c>
      <c r="W16">
        <f t="shared" si="24"/>
        <v>1716</v>
      </c>
      <c r="X16">
        <f t="shared" si="24"/>
        <v>1716</v>
      </c>
      <c r="Y16">
        <f t="shared" si="24"/>
        <v>1716</v>
      </c>
      <c r="Z16">
        <f t="shared" si="24"/>
        <v>1716</v>
      </c>
      <c r="AA16">
        <f t="shared" si="24"/>
        <v>1716</v>
      </c>
      <c r="AB16">
        <f t="shared" si="24"/>
        <v>1716</v>
      </c>
      <c r="AC16">
        <f t="shared" si="24"/>
        <v>1716</v>
      </c>
      <c r="AD16">
        <f t="shared" si="24"/>
        <v>1716</v>
      </c>
      <c r="AE16">
        <f t="shared" si="24"/>
        <v>1716</v>
      </c>
    </row>
    <row r="17" spans="1:31" x14ac:dyDescent="0.25">
      <c r="A17" s="14" t="s">
        <v>190</v>
      </c>
      <c r="B17" s="14">
        <v>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f t="shared" si="22"/>
        <v>3.3333333333333335E-3</v>
      </c>
      <c r="P17" t="s">
        <v>558</v>
      </c>
      <c r="Q17" s="17">
        <f t="shared" ref="Q17:AE17" si="25">(1-(Q15/Q16))</f>
        <v>0.36713286713286708</v>
      </c>
      <c r="R17" s="17">
        <f t="shared" si="25"/>
        <v>0.37062937062937062</v>
      </c>
      <c r="S17" s="17">
        <f t="shared" si="25"/>
        <v>0.43706293706293708</v>
      </c>
      <c r="T17" s="17">
        <f t="shared" si="25"/>
        <v>0.26573426573426573</v>
      </c>
      <c r="U17" s="17">
        <f t="shared" si="25"/>
        <v>0.40559440559440563</v>
      </c>
      <c r="V17" s="17">
        <f t="shared" si="25"/>
        <v>0.77272727272727271</v>
      </c>
      <c r="W17" s="17">
        <f t="shared" si="25"/>
        <v>0.79720279720279719</v>
      </c>
      <c r="X17" s="17">
        <f t="shared" si="25"/>
        <v>0.48601398601398604</v>
      </c>
      <c r="Y17" s="17">
        <f t="shared" si="25"/>
        <v>0.54195804195804198</v>
      </c>
      <c r="Z17" s="17">
        <f t="shared" si="25"/>
        <v>0.96153846153846156</v>
      </c>
      <c r="AA17" s="17">
        <f t="shared" si="25"/>
        <v>0.88111888111888115</v>
      </c>
      <c r="AB17" s="17">
        <f t="shared" si="25"/>
        <v>0.86713286713286708</v>
      </c>
      <c r="AC17" s="17">
        <f t="shared" si="25"/>
        <v>0.84265734265734271</v>
      </c>
      <c r="AD17" s="17">
        <f t="shared" si="25"/>
        <v>0.87062937062937062</v>
      </c>
      <c r="AE17" s="17">
        <f t="shared" si="25"/>
        <v>0.97202797202797198</v>
      </c>
    </row>
  </sheetData>
  <sortState xmlns:xlrd2="http://schemas.microsoft.com/office/spreadsheetml/2017/richdata2" ref="A2:H17">
    <sortCondition descending="1" ref="H2:H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programming languages</vt:lpstr>
      <vt:lpstr>All</vt:lpstr>
      <vt:lpstr>Years</vt:lpstr>
      <vt:lpstr>sdk</vt:lpstr>
      <vt:lpstr>User Interface Design</vt:lpstr>
      <vt:lpstr>Releasing apps</vt:lpstr>
      <vt:lpstr>Requirements</vt:lpstr>
      <vt:lpstr>software arcitecture</vt:lpstr>
      <vt:lpstr>Testing techniques</vt:lpstr>
      <vt:lpstr>Static testing</vt:lpstr>
      <vt:lpstr>testing levels</vt:lpstr>
      <vt:lpstr>test management</vt:lpstr>
      <vt:lpstr>Quality attributes</vt:lpstr>
      <vt:lpstr>Bug fixes</vt:lpstr>
      <vt:lpstr>Software design</vt:lpstr>
      <vt:lpstr>Software development</vt:lpstr>
      <vt:lpstr>testing tools</vt:lpstr>
      <vt:lpstr>Software Maintenance</vt:lpstr>
      <vt:lpstr>project management</vt:lpstr>
      <vt:lpstr>Lifecycle methodologies</vt:lpstr>
      <vt:lpstr>Databases</vt:lpstr>
      <vt:lpstr>OS</vt:lpstr>
      <vt:lpstr>Web</vt:lpstr>
      <vt:lpstr>Web services</vt:lpstr>
      <vt:lpstr>Cloud services</vt:lpstr>
      <vt:lpstr>networking skills</vt:lpstr>
      <vt:lpstr>frameworks</vt:lpstr>
      <vt:lpstr>AI and ML</vt:lpstr>
      <vt:lpstr>IDE</vt:lpstr>
      <vt:lpstr>domain</vt:lpstr>
      <vt:lpstr>Version control</vt:lpstr>
      <vt:lpstr>Soft skills</vt:lpstr>
      <vt:lpstr>Experience</vt:lpstr>
      <vt:lpstr>Overall Correlations</vt:lpstr>
      <vt:lpstr>Overall Correlation Sorted</vt:lpstr>
      <vt:lpstr>Test 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Odeh</dc:creator>
  <cp:lastModifiedBy>Samer Hanna</cp:lastModifiedBy>
  <dcterms:created xsi:type="dcterms:W3CDTF">2015-06-05T18:17:20Z</dcterms:created>
  <dcterms:modified xsi:type="dcterms:W3CDTF">2024-11-02T06:04:47Z</dcterms:modified>
</cp:coreProperties>
</file>