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2. Durum Çözümleme ve Tahmin İşlemleri\"/>
    </mc:Choice>
  </mc:AlternateContent>
  <xr:revisionPtr revIDLastSave="0" documentId="13_ncr:1_{E147FF73-C103-4462-8FEA-6A7F1B7C6033}" xr6:coauthVersionLast="47" xr6:coauthVersionMax="47" xr10:uidLastSave="{00000000-0000-0000-0000-000000000000}"/>
  <bookViews>
    <workbookView xWindow="-120" yWindow="-120" windowWidth="29040" windowHeight="15840" activeTab="1" xr2:uid="{DB14B679-35D4-4423-8CFF-BD1C5F62C61D}"/>
  </bookViews>
  <sheets>
    <sheet name="Sayfa2" sheetId="2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40" i="1"/>
  <c r="E42" i="1"/>
  <c r="E44" i="1"/>
  <c r="E36" i="1"/>
  <c r="E39" i="1"/>
  <c r="E29" i="1"/>
  <c r="E41" i="1"/>
  <c r="E43" i="1"/>
  <c r="E45" i="1"/>
  <c r="E49" i="1"/>
  <c r="E30" i="1"/>
  <c r="E38" i="1"/>
  <c r="E31" i="1"/>
  <c r="E48" i="1"/>
  <c r="E32" i="1"/>
  <c r="E47" i="1"/>
  <c r="E33" i="1"/>
  <c r="E34" i="1"/>
  <c r="E46" i="1"/>
  <c r="E35" i="1"/>
  <c r="E37" i="1"/>
  <c r="E27" i="1"/>
  <c r="D28" i="1"/>
  <c r="D40" i="1"/>
  <c r="D29" i="1"/>
  <c r="D41" i="1"/>
  <c r="D30" i="1"/>
  <c r="D42" i="1"/>
  <c r="D45" i="1"/>
  <c r="D46" i="1"/>
  <c r="D36" i="1"/>
  <c r="D39" i="1"/>
  <c r="D31" i="1"/>
  <c r="D43" i="1"/>
  <c r="D48" i="1"/>
  <c r="D38" i="1"/>
  <c r="D32" i="1"/>
  <c r="D44" i="1"/>
  <c r="D35" i="1"/>
  <c r="D49" i="1"/>
  <c r="D33" i="1"/>
  <c r="D34" i="1"/>
  <c r="D47" i="1"/>
  <c r="D37" i="1"/>
  <c r="D27" i="1"/>
  <c r="C28" i="1"/>
  <c r="C40" i="1"/>
  <c r="C48" i="1"/>
  <c r="C29" i="1"/>
  <c r="C41" i="1"/>
  <c r="C39" i="1"/>
  <c r="C30" i="1"/>
  <c r="C42" i="1"/>
  <c r="C37" i="1"/>
  <c r="C31" i="1"/>
  <c r="C43" i="1"/>
  <c r="C38" i="1"/>
  <c r="C32" i="1"/>
  <c r="C44" i="1"/>
  <c r="C45" i="1"/>
  <c r="C33" i="1"/>
  <c r="C34" i="1"/>
  <c r="C46" i="1"/>
  <c r="C47" i="1"/>
  <c r="C35" i="1"/>
  <c r="C49" i="1"/>
  <c r="C36" i="1"/>
  <c r="C27" i="1"/>
  <c r="C26" i="2"/>
  <c r="C38" i="2"/>
  <c r="C40" i="2"/>
  <c r="C27" i="2"/>
  <c r="C39" i="2"/>
  <c r="C44" i="2"/>
  <c r="C28" i="2"/>
  <c r="C29" i="2"/>
  <c r="C41" i="2"/>
  <c r="C45" i="2"/>
  <c r="C30" i="2"/>
  <c r="C42" i="2"/>
  <c r="C31" i="2"/>
  <c r="C43" i="2"/>
  <c r="C33" i="2"/>
  <c r="C34" i="2"/>
  <c r="C46" i="2"/>
  <c r="C35" i="2"/>
  <c r="C47" i="2"/>
  <c r="C36" i="2"/>
  <c r="C48" i="2"/>
  <c r="C32" i="2"/>
  <c r="C37" i="2"/>
  <c r="E37" i="2"/>
  <c r="D46" i="2"/>
  <c r="D30" i="2"/>
  <c r="D39" i="2"/>
  <c r="E30" i="2"/>
  <c r="E39" i="2"/>
  <c r="D48" i="2"/>
  <c r="D43" i="2"/>
  <c r="D31" i="2"/>
  <c r="D37" i="2"/>
  <c r="E46" i="2"/>
  <c r="E43" i="2"/>
  <c r="E38" i="2"/>
  <c r="D28" i="2"/>
  <c r="E32" i="2"/>
  <c r="E34" i="2"/>
  <c r="E45" i="2"/>
  <c r="D27" i="2"/>
  <c r="D33" i="2"/>
  <c r="D38" i="2"/>
  <c r="E28" i="2"/>
  <c r="D44" i="2"/>
  <c r="E44" i="2"/>
  <c r="D32" i="2"/>
  <c r="D34" i="2"/>
  <c r="D45" i="2"/>
  <c r="E27" i="2"/>
  <c r="E33" i="2"/>
  <c r="E40" i="2"/>
  <c r="D41" i="2"/>
  <c r="D29" i="2"/>
  <c r="E26" i="2"/>
  <c r="D26" i="2"/>
  <c r="D42" i="2"/>
  <c r="E48" i="2"/>
  <c r="E41" i="2"/>
  <c r="E29" i="2"/>
  <c r="E42" i="2"/>
  <c r="D40" i="2"/>
  <c r="E36" i="2"/>
  <c r="D36" i="2"/>
  <c r="D47" i="2"/>
  <c r="E31" i="2"/>
  <c r="E35" i="2"/>
  <c r="E47" i="2"/>
  <c r="D35" i="2"/>
</calcChain>
</file>

<file path=xl/sharedStrings.xml><?xml version="1.0" encoding="utf-8"?>
<sst xmlns="http://schemas.openxmlformats.org/spreadsheetml/2006/main" count="12" uniqueCount="12">
  <si>
    <t>UCF 205 Rulman Kullanım Verileri</t>
  </si>
  <si>
    <t>Tarih</t>
  </si>
  <si>
    <t>Kullanım Adeti</t>
  </si>
  <si>
    <t>Beklenti</t>
  </si>
  <si>
    <t>Alt Sınır</t>
  </si>
  <si>
    <t>Üst Sınır</t>
  </si>
  <si>
    <t>Zaman Çizelgesi</t>
  </si>
  <si>
    <t>Değerler</t>
  </si>
  <si>
    <t>Tahmin</t>
  </si>
  <si>
    <t>Alt Güvenilirlik Sınırı</t>
  </si>
  <si>
    <t>Üst Güvenilirlik Sınırı</t>
  </si>
  <si>
    <t>Güve Yüzdesi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</si>
</sst>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mm/yy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165" fontId="0" fillId="0" borderId="8" xfId="0" applyNumberFormat="1" applyBorder="1"/>
    <xf numFmtId="0" fontId="0" fillId="0" borderId="8" xfId="0" applyBorder="1"/>
    <xf numFmtId="164" fontId="0" fillId="0" borderId="8" xfId="1" applyNumberFormat="1" applyFont="1" applyBorder="1"/>
    <xf numFmtId="165" fontId="0" fillId="0" borderId="9" xfId="0" applyNumberFormat="1" applyBorder="1"/>
    <xf numFmtId="0" fontId="0" fillId="0" borderId="9" xfId="0" applyBorder="1"/>
    <xf numFmtId="164" fontId="0" fillId="0" borderId="9" xfId="1" applyNumberFormat="1" applyFont="1" applyBorder="1"/>
    <xf numFmtId="164" fontId="0" fillId="0" borderId="0" xfId="1" applyNumberFormat="1" applyFont="1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2" borderId="6" xfId="3" applyNumberForma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/>
    <xf numFmtId="0" fontId="3" fillId="2" borderId="7" xfId="3" applyNumberFormat="1" applyBorder="1" applyAlignment="1">
      <alignment horizontal="center"/>
    </xf>
  </cellXfs>
  <cellStyles count="4">
    <cellStyle name="Başlık 1" xfId="2" builtinId="16"/>
    <cellStyle name="Normal" xfId="0" builtinId="0"/>
    <cellStyle name="Virgül" xfId="1" builtinId="3"/>
    <cellStyle name="Vurgu2" xfId="3" builtinId="33"/>
  </cellStyles>
  <dxfs count="3">
    <dxf>
      <numFmt numFmtId="2" formatCode="0.00"/>
    </dxf>
    <dxf>
      <numFmt numFmtId="2" formatCode="0.00"/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Değerler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Sayfa2!$B$2:$B$48</c:f>
              <c:numCache>
                <c:formatCode>General</c:formatCode>
                <c:ptCount val="47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32</c:v>
                </c:pt>
                <c:pt idx="4">
                  <c:v>35</c:v>
                </c:pt>
                <c:pt idx="5">
                  <c:v>33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130</c:v>
                </c:pt>
                <c:pt idx="13">
                  <c:v>123</c:v>
                </c:pt>
                <c:pt idx="14">
                  <c:v>145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B-49E9-AA48-36E9ECFE2271}"/>
            </c:ext>
          </c:extLst>
        </c:ser>
        <c:ser>
          <c:idx val="1"/>
          <c:order val="1"/>
          <c:tx>
            <c:strRef>
              <c:f>Sayfa2!$C$1</c:f>
              <c:strCache>
                <c:ptCount val="1"/>
                <c:pt idx="0">
                  <c:v>Tahmin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Sayfa2!$A$2:$A$48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Sayfa2!$C$2:$C$48</c:f>
              <c:numCache>
                <c:formatCode>General</c:formatCode>
                <c:ptCount val="47"/>
                <c:pt idx="23">
                  <c:v>21</c:v>
                </c:pt>
                <c:pt idx="24" formatCode="0">
                  <c:v>130.56265553879297</c:v>
                </c:pt>
                <c:pt idx="25" formatCode="0">
                  <c:v>126.76338150633723</c:v>
                </c:pt>
                <c:pt idx="26" formatCode="0">
                  <c:v>146.93389537195745</c:v>
                </c:pt>
                <c:pt idx="27" formatCode="0">
                  <c:v>40.206742534476724</c:v>
                </c:pt>
                <c:pt idx="28" formatCode="0">
                  <c:v>36.77356871728125</c:v>
                </c:pt>
                <c:pt idx="29" formatCode="0">
                  <c:v>33.235538211642087</c:v>
                </c:pt>
                <c:pt idx="30" formatCode="0">
                  <c:v>21.345493120073748</c:v>
                </c:pt>
                <c:pt idx="31" formatCode="0">
                  <c:v>20.183780794991389</c:v>
                </c:pt>
                <c:pt idx="32" formatCode="0">
                  <c:v>20.166837422488676</c:v>
                </c:pt>
                <c:pt idx="33" formatCode="0">
                  <c:v>3.6342647484390511</c:v>
                </c:pt>
                <c:pt idx="34" formatCode="0">
                  <c:v>21.658924436268606</c:v>
                </c:pt>
                <c:pt idx="35" formatCode="0">
                  <c:v>21.951892865246315</c:v>
                </c:pt>
                <c:pt idx="36" formatCode="0">
                  <c:v>131.81038160427943</c:v>
                </c:pt>
                <c:pt idx="37" formatCode="0">
                  <c:v>128.01110757182371</c:v>
                </c:pt>
                <c:pt idx="38" formatCode="0">
                  <c:v>148.18162143744391</c:v>
                </c:pt>
                <c:pt idx="39" formatCode="0">
                  <c:v>41.454468599963199</c:v>
                </c:pt>
                <c:pt idx="40" formatCode="0">
                  <c:v>38.021294782767725</c:v>
                </c:pt>
                <c:pt idx="41" formatCode="0">
                  <c:v>34.483264277128562</c:v>
                </c:pt>
                <c:pt idx="42" formatCode="0">
                  <c:v>22.593219185560223</c:v>
                </c:pt>
                <c:pt idx="43" formatCode="0">
                  <c:v>21.431506860477864</c:v>
                </c:pt>
                <c:pt idx="44" formatCode="0">
                  <c:v>21.414563487975151</c:v>
                </c:pt>
                <c:pt idx="45" formatCode="0">
                  <c:v>4.8819908139255332</c:v>
                </c:pt>
                <c:pt idx="46" formatCode="0">
                  <c:v>22.906650501755081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B-49E9-AA48-36E9ECFE2271}"/>
            </c:ext>
          </c:extLst>
        </c:ser>
        <c:ser>
          <c:idx val="2"/>
          <c:order val="2"/>
          <c:tx>
            <c:strRef>
              <c:f>Sayfa2!$D$1</c:f>
              <c:strCache>
                <c:ptCount val="1"/>
                <c:pt idx="0">
                  <c:v>Alt Güvenilirlik Sınırı</c:v>
                </c:pt>
              </c:strCache>
            </c:strRef>
          </c:tx>
          <c:spPr>
            <a:ln w="1270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Sayfa2!$A$2:$A$48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Sayfa2!$D$2:$D$48</c:f>
              <c:numCache>
                <c:formatCode>General</c:formatCode>
                <c:ptCount val="47"/>
                <c:pt idx="23" formatCode="0.00">
                  <c:v>21</c:v>
                </c:pt>
                <c:pt idx="24" formatCode="0">
                  <c:v>119.65642876870083</c:v>
                </c:pt>
                <c:pt idx="25" formatCode="0">
                  <c:v>115.51619006475029</c:v>
                </c:pt>
                <c:pt idx="26" formatCode="0">
                  <c:v>135.35318227185732</c:v>
                </c:pt>
                <c:pt idx="27" formatCode="0">
                  <c:v>28.299315356382706</c:v>
                </c:pt>
                <c:pt idx="28" formatCode="0">
                  <c:v>24.545679631277281</c:v>
                </c:pt>
                <c:pt idx="29" formatCode="0">
                  <c:v>20.692950667901201</c:v>
                </c:pt>
                <c:pt idx="30" formatCode="0">
                  <c:v>8.4935379275147458</c:v>
                </c:pt>
                <c:pt idx="31" formatCode="0">
                  <c:v>7.0274036596018679</c:v>
                </c:pt>
                <c:pt idx="32" formatCode="0">
                  <c:v>6.7106395436249517</c:v>
                </c:pt>
                <c:pt idx="33" formatCode="0">
                  <c:v>-10.117462279200721</c:v>
                </c:pt>
                <c:pt idx="34" formatCode="0">
                  <c:v>7.6156804419875979</c:v>
                </c:pt>
                <c:pt idx="35" formatCode="0">
                  <c:v>7.6208909404932612</c:v>
                </c:pt>
                <c:pt idx="36" formatCode="0">
                  <c:v>116.42595900330568</c:v>
                </c:pt>
                <c:pt idx="37" formatCode="0">
                  <c:v>112.35957397243604</c:v>
                </c:pt>
                <c:pt idx="38" formatCode="0">
                  <c:v>132.26548272294912</c:v>
                </c:pt>
                <c:pt idx="39" formatCode="0">
                  <c:v>25.276100346157385</c:v>
                </c:pt>
                <c:pt idx="40" formatCode="0">
                  <c:v>21.582951641366218</c:v>
                </c:pt>
                <c:pt idx="41" formatCode="0">
                  <c:v>17.787088454302097</c:v>
                </c:pt>
                <c:pt idx="42" formatCode="0">
                  <c:v>5.6412481242312289</c:v>
                </c:pt>
                <c:pt idx="43" formatCode="0">
                  <c:v>4.2256802195335581</c:v>
                </c:pt>
                <c:pt idx="44" formatCode="0">
                  <c:v>3.9567294986000903</c:v>
                </c:pt>
                <c:pt idx="45" formatCode="0">
                  <c:v>-12.826087917623838</c:v>
                </c:pt>
                <c:pt idx="46" formatCode="0">
                  <c:v>4.95000931871893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B-49E9-AA48-36E9ECFE2271}"/>
            </c:ext>
          </c:extLst>
        </c:ser>
        <c:ser>
          <c:idx val="3"/>
          <c:order val="3"/>
          <c:tx>
            <c:strRef>
              <c:f>Sayfa2!$E$1</c:f>
              <c:strCache>
                <c:ptCount val="1"/>
                <c:pt idx="0">
                  <c:v>Üst Güvenilirlik Sınırı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Sayfa2!$A$2:$A$48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Sayfa2!$E$2:$E$48</c:f>
              <c:numCache>
                <c:formatCode>General</c:formatCode>
                <c:ptCount val="47"/>
                <c:pt idx="23" formatCode="0.00">
                  <c:v>21</c:v>
                </c:pt>
                <c:pt idx="24" formatCode="0">
                  <c:v>141.4688823088851</c:v>
                </c:pt>
                <c:pt idx="25" formatCode="0">
                  <c:v>138.01057294792417</c:v>
                </c:pt>
                <c:pt idx="26" formatCode="0">
                  <c:v>158.51460847205757</c:v>
                </c:pt>
                <c:pt idx="27" formatCode="0">
                  <c:v>52.114169712570742</c:v>
                </c:pt>
                <c:pt idx="28" formatCode="0">
                  <c:v>49.00145780328522</c:v>
                </c:pt>
                <c:pt idx="29" formatCode="0">
                  <c:v>45.778125755382973</c:v>
                </c:pt>
                <c:pt idx="30" formatCode="0">
                  <c:v>34.197448312632751</c:v>
                </c:pt>
                <c:pt idx="31" formatCode="0">
                  <c:v>33.340157930380911</c:v>
                </c:pt>
                <c:pt idx="32" formatCode="0">
                  <c:v>33.623035301352402</c:v>
                </c:pt>
                <c:pt idx="33" formatCode="0">
                  <c:v>17.385991776078825</c:v>
                </c:pt>
                <c:pt idx="34" formatCode="0">
                  <c:v>35.702168430549612</c:v>
                </c:pt>
                <c:pt idx="35" formatCode="0">
                  <c:v>36.282894789999368</c:v>
                </c:pt>
                <c:pt idx="36" formatCode="0">
                  <c:v>147.19480420525318</c:v>
                </c:pt>
                <c:pt idx="37" formatCode="0">
                  <c:v>143.66264117121139</c:v>
                </c:pt>
                <c:pt idx="38" formatCode="0">
                  <c:v>164.0977601519387</c:v>
                </c:pt>
                <c:pt idx="39" formatCode="0">
                  <c:v>57.632836853769014</c:v>
                </c:pt>
                <c:pt idx="40" formatCode="0">
                  <c:v>54.459637924169229</c:v>
                </c:pt>
                <c:pt idx="41" formatCode="0">
                  <c:v>51.179440099955031</c:v>
                </c:pt>
                <c:pt idx="42" formatCode="0">
                  <c:v>39.54519024688922</c:v>
                </c:pt>
                <c:pt idx="43" formatCode="0">
                  <c:v>38.637333501422169</c:v>
                </c:pt>
                <c:pt idx="44" formatCode="0">
                  <c:v>38.872397477350212</c:v>
                </c:pt>
                <c:pt idx="45" formatCode="0">
                  <c:v>22.590069545474904</c:v>
                </c:pt>
                <c:pt idx="46" formatCode="0">
                  <c:v>40.863291684791236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B-49E9-AA48-36E9ECFE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01519"/>
        <c:axId val="706703439"/>
      </c:lineChart>
      <c:catAx>
        <c:axId val="7067015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6703439"/>
        <c:crosses val="autoZero"/>
        <c:auto val="1"/>
        <c:lblAlgn val="ctr"/>
        <c:lblOffset val="100"/>
        <c:noMultiLvlLbl val="0"/>
      </c:catAx>
      <c:valAx>
        <c:axId val="7067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67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Sayfa1!$B$1:$B$2</c:f>
              <c:strCache>
                <c:ptCount val="2"/>
                <c:pt idx="0">
                  <c:v>UCF 205 Rulman Kullanım Verileri</c:v>
                </c:pt>
                <c:pt idx="1">
                  <c:v>Kullanım Adeti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Sayfa1!$A$3:$A$49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Sayfa1!$B$3:$B$49</c:f>
              <c:numCache>
                <c:formatCode>General</c:formatCode>
                <c:ptCount val="47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32</c:v>
                </c:pt>
                <c:pt idx="4">
                  <c:v>35</c:v>
                </c:pt>
                <c:pt idx="5">
                  <c:v>33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130</c:v>
                </c:pt>
                <c:pt idx="13">
                  <c:v>123</c:v>
                </c:pt>
                <c:pt idx="14">
                  <c:v>145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7-4E86-AD12-7547C1519C6E}"/>
            </c:ext>
          </c:extLst>
        </c:ser>
        <c:ser>
          <c:idx val="1"/>
          <c:order val="1"/>
          <c:tx>
            <c:strRef>
              <c:f>Sayfa1!$C$1:$C$2</c:f>
              <c:strCache>
                <c:ptCount val="2"/>
                <c:pt idx="0">
                  <c:v>UCF 205 Rulman Kullanım Verileri</c:v>
                </c:pt>
                <c:pt idx="1">
                  <c:v> Beklenti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Sayfa1!$A$3:$A$49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Sayfa1!$C$3:$C$49</c:f>
              <c:numCache>
                <c:formatCode>_-* #,##0_-;\-* #,##0_-;_-* "-"??_-;_-@_-</c:formatCode>
                <c:ptCount val="47"/>
                <c:pt idx="23">
                  <c:v>21</c:v>
                </c:pt>
                <c:pt idx="24" formatCode="0.00">
                  <c:v>130.56265553879297</c:v>
                </c:pt>
                <c:pt idx="25" formatCode="0.00">
                  <c:v>126.76338150633723</c:v>
                </c:pt>
                <c:pt idx="26" formatCode="0.00">
                  <c:v>146.93389537195745</c:v>
                </c:pt>
                <c:pt idx="27" formatCode="0.00">
                  <c:v>40.206742534476724</c:v>
                </c:pt>
                <c:pt idx="28" formatCode="0.00">
                  <c:v>36.77356871728125</c:v>
                </c:pt>
                <c:pt idx="29" formatCode="0.00">
                  <c:v>33.235538211642087</c:v>
                </c:pt>
                <c:pt idx="30" formatCode="0.00">
                  <c:v>21.345493120073748</c:v>
                </c:pt>
                <c:pt idx="31" formatCode="0.00">
                  <c:v>20.183780794991389</c:v>
                </c:pt>
                <c:pt idx="32" formatCode="0.00">
                  <c:v>20.166837422488676</c:v>
                </c:pt>
                <c:pt idx="33" formatCode="0.00">
                  <c:v>3.6342647484390511</c:v>
                </c:pt>
                <c:pt idx="34" formatCode="0.00">
                  <c:v>21.658924436268606</c:v>
                </c:pt>
                <c:pt idx="35" formatCode="0.00">
                  <c:v>21.951892865246315</c:v>
                </c:pt>
                <c:pt idx="36" formatCode="0.00">
                  <c:v>131.81038160427943</c:v>
                </c:pt>
                <c:pt idx="37" formatCode="0.00">
                  <c:v>128.01110757182371</c:v>
                </c:pt>
                <c:pt idx="38" formatCode="0.00">
                  <c:v>148.18162143744391</c:v>
                </c:pt>
                <c:pt idx="39" formatCode="0.00">
                  <c:v>41.454468599963199</c:v>
                </c:pt>
                <c:pt idx="40" formatCode="0.00">
                  <c:v>38.021294782767725</c:v>
                </c:pt>
                <c:pt idx="41" formatCode="0.00">
                  <c:v>34.483264277128562</c:v>
                </c:pt>
                <c:pt idx="42" formatCode="0.00">
                  <c:v>22.593219185560223</c:v>
                </c:pt>
                <c:pt idx="43" formatCode="0.00">
                  <c:v>21.431506860477864</c:v>
                </c:pt>
                <c:pt idx="44" formatCode="0.00">
                  <c:v>21.414563487975151</c:v>
                </c:pt>
                <c:pt idx="45" formatCode="0.00">
                  <c:v>4.8819908139255332</c:v>
                </c:pt>
                <c:pt idx="46" formatCode="0.00">
                  <c:v>22.906650501755081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7-4E86-AD12-7547C1519C6E}"/>
            </c:ext>
          </c:extLst>
        </c:ser>
        <c:ser>
          <c:idx val="2"/>
          <c:order val="2"/>
          <c:tx>
            <c:strRef>
              <c:f>Sayfa1!$D$1:$D$2</c:f>
              <c:strCache>
                <c:ptCount val="2"/>
                <c:pt idx="0">
                  <c:v>UCF 205 Rulman Kullanım Verileri</c:v>
                </c:pt>
                <c:pt idx="1">
                  <c:v>Alt Sınır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Sayfa1!$A$3:$A$49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Sayfa1!$D$3:$D$49</c:f>
              <c:numCache>
                <c:formatCode>General</c:formatCode>
                <c:ptCount val="47"/>
                <c:pt idx="23">
                  <c:v>21</c:v>
                </c:pt>
                <c:pt idx="24" formatCode="0.00">
                  <c:v>126.1743299760933</c:v>
                </c:pt>
                <c:pt idx="25" formatCode="0.00">
                  <c:v>122.2378623921518</c:v>
                </c:pt>
                <c:pt idx="26" formatCode="0.00">
                  <c:v>142.27417754261407</c:v>
                </c:pt>
                <c:pt idx="27" formatCode="0.00">
                  <c:v>35.415565148095162</c:v>
                </c:pt>
                <c:pt idx="28" formatCode="0.00">
                  <c:v>31.853447452141438</c:v>
                </c:pt>
                <c:pt idx="29" formatCode="0.00">
                  <c:v>28.188792100371607</c:v>
                </c:pt>
                <c:pt idx="30" formatCode="0.00">
                  <c:v>16.174267113950563</c:v>
                </c:pt>
                <c:pt idx="31" formatCode="0.00">
                  <c:v>14.890064891882634</c:v>
                </c:pt>
                <c:pt idx="32" formatCode="0.00">
                  <c:v>14.752483001535831</c:v>
                </c:pt>
                <c:pt idx="33" formatCode="0.00">
                  <c:v>-1.8990013864764261</c:v>
                </c:pt>
                <c:pt idx="34" formatCode="0.00">
                  <c:v>16.008360964369405</c:v>
                </c:pt>
                <c:pt idx="35" formatCode="0.00">
                  <c:v>16.185544575299602</c:v>
                </c:pt>
                <c:pt idx="36" formatCode="0.00">
                  <c:v>125.62016968310762</c:v>
                </c:pt>
                <c:pt idx="37" formatCode="0.00">
                  <c:v>121.71341851422993</c:v>
                </c:pt>
                <c:pt idx="38" formatCode="0.00">
                  <c:v>141.77746353272971</c:v>
                </c:pt>
                <c:pt idx="39" formatCode="0.00">
                  <c:v>34.944797705751185</c:v>
                </c:pt>
                <c:pt idx="40" formatCode="0.00">
                  <c:v>31.407018100601192</c:v>
                </c:pt>
                <c:pt idx="41" formatCode="0.00">
                  <c:v>27.765243763970055</c:v>
                </c:pt>
                <c:pt idx="42" formatCode="0.00">
                  <c:v>15.772274644908016</c:v>
                </c:pt>
                <c:pt idx="43" formatCode="0.00">
                  <c:v>14.50841875058366</c:v>
                </c:pt>
                <c:pt idx="44" formatCode="0.00">
                  <c:v>14.390075479434103</c:v>
                </c:pt>
                <c:pt idx="45" formatCode="0.00">
                  <c:v>-2.243187875468232</c:v>
                </c:pt>
                <c:pt idx="46" formatCode="0.00">
                  <c:v>15.681458032822281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7-4E86-AD12-7547C1519C6E}"/>
            </c:ext>
          </c:extLst>
        </c:ser>
        <c:ser>
          <c:idx val="3"/>
          <c:order val="3"/>
          <c:tx>
            <c:strRef>
              <c:f>Sayfa1!$E$1:$E$2</c:f>
              <c:strCache>
                <c:ptCount val="2"/>
                <c:pt idx="0">
                  <c:v>UCF 205 Rulman Kullanım Verileri</c:v>
                </c:pt>
                <c:pt idx="1">
                  <c:v>Üst Sınır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Sayfa1!$A$3:$A$49</c:f>
              <c:numCache>
                <c:formatCode>mm/yy</c:formatCode>
                <c:ptCount val="4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</c:numCache>
            </c:numRef>
          </c:cat>
          <c:val>
            <c:numRef>
              <c:f>Sayfa1!$E$3:$E$49</c:f>
              <c:numCache>
                <c:formatCode>General</c:formatCode>
                <c:ptCount val="47"/>
                <c:pt idx="23">
                  <c:v>21</c:v>
                </c:pt>
                <c:pt idx="24" formatCode="0.00">
                  <c:v>134.95098110149263</c:v>
                </c:pt>
                <c:pt idx="25" formatCode="0.00">
                  <c:v>131.28890062052267</c:v>
                </c:pt>
                <c:pt idx="26" formatCode="0.00">
                  <c:v>151.59361320130083</c:v>
                </c:pt>
                <c:pt idx="27" formatCode="0.00">
                  <c:v>44.997919920858287</c:v>
                </c:pt>
                <c:pt idx="28" formatCode="0.00">
                  <c:v>41.693689982421063</c:v>
                </c:pt>
                <c:pt idx="29" formatCode="0.00">
                  <c:v>38.282284322912567</c:v>
                </c:pt>
                <c:pt idx="30" formatCode="0.00">
                  <c:v>26.516719126196932</c:v>
                </c:pt>
                <c:pt idx="31" formatCode="0.00">
                  <c:v>25.477496698100143</c:v>
                </c:pt>
                <c:pt idx="32" formatCode="0.00">
                  <c:v>25.581191843441523</c:v>
                </c:pt>
                <c:pt idx="33" formatCode="0.00">
                  <c:v>9.1675308833545284</c:v>
                </c:pt>
                <c:pt idx="34" formatCode="0.00">
                  <c:v>27.309487908167807</c:v>
                </c:pt>
                <c:pt idx="35" formatCode="0.00">
                  <c:v>27.718241155193027</c:v>
                </c:pt>
                <c:pt idx="36" formatCode="0.00">
                  <c:v>138.00059352545125</c:v>
                </c:pt>
                <c:pt idx="37" formatCode="0.00">
                  <c:v>134.30879662941749</c:v>
                </c:pt>
                <c:pt idx="38" formatCode="0.00">
                  <c:v>154.58577934215811</c:v>
                </c:pt>
                <c:pt idx="39" formatCode="0.00">
                  <c:v>47.964139494175214</c:v>
                </c:pt>
                <c:pt idx="40" formatCode="0.00">
                  <c:v>44.635571464934259</c:v>
                </c:pt>
                <c:pt idx="41" formatCode="0.00">
                  <c:v>41.201284790287069</c:v>
                </c:pt>
                <c:pt idx="42" formatCode="0.00">
                  <c:v>29.414163726212429</c:v>
                </c:pt>
                <c:pt idx="43" formatCode="0.00">
                  <c:v>28.354594970372069</c:v>
                </c:pt>
                <c:pt idx="44" formatCode="0.00">
                  <c:v>28.4390514965162</c:v>
                </c:pt>
                <c:pt idx="45" formatCode="0.00">
                  <c:v>12.007169503319298</c:v>
                </c:pt>
                <c:pt idx="46" formatCode="0.00">
                  <c:v>30.131842970687881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7-4E86-AD12-7547C151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339343"/>
        <c:axId val="902332623"/>
      </c:lineChart>
      <c:dateAx>
        <c:axId val="902339343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2332623"/>
        <c:crosses val="autoZero"/>
        <c:auto val="1"/>
        <c:lblOffset val="100"/>
        <c:baseTimeUnit val="months"/>
      </c:dateAx>
      <c:valAx>
        <c:axId val="902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23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11</xdr:row>
      <xdr:rowOff>90487</xdr:rowOff>
    </xdr:from>
    <xdr:to>
      <xdr:col>17</xdr:col>
      <xdr:colOff>19050</xdr:colOff>
      <xdr:row>26</xdr:row>
      <xdr:rowOff>166687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A67EF2E-3BE8-14AD-67AE-B24EA7D9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2</xdr:row>
      <xdr:rowOff>4762</xdr:rowOff>
    </xdr:from>
    <xdr:to>
      <xdr:col>17</xdr:col>
      <xdr:colOff>447674</xdr:colOff>
      <xdr:row>22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8F31E5E-7E6A-BB17-3F3F-4142C8BA1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F739D-231B-47B1-BAC1-C0558873CAAB}" name="Tablo1" displayName="Tablo1" ref="A1:E48" totalsRowShown="0">
  <autoFilter ref="A1:E48" xr:uid="{381F739D-231B-47B1-BAC1-C0558873CAAB}"/>
  <tableColumns count="5">
    <tableColumn id="1" xr3:uid="{4D739ECE-6DEE-4770-85FE-0F1007BE3094}" name="Zaman Çizelgesi" dataDxfId="2"/>
    <tableColumn id="2" xr3:uid="{395BF7F6-8C0E-4F65-880F-55777D8E4CFD}" name="Değerler"/>
    <tableColumn id="3" xr3:uid="{495884AF-2D9D-4415-A069-5BDA61452E7F}" name="Tahmin">
      <calculatedColumnFormula>_xlfn.FORECAST.ETS(A2,$B$2:$B$25,$A$2:$A$25,12,1)</calculatedColumnFormula>
    </tableColumn>
    <tableColumn id="4" xr3:uid="{59797854-636C-4F4A-A560-BC8BCCE8B468}" name="Alt Güvenilirlik Sınırı" dataDxfId="1">
      <calculatedColumnFormula>C2-_xlfn.FORECAST.ETS.CONFINT(A2,$B$2:$B$25,$A$2:$A$25,0.99,12,1)</calculatedColumnFormula>
    </tableColumn>
    <tableColumn id="5" xr3:uid="{D07859D7-E70F-4CCB-9451-79FF1EDEB28A}" name="Üst Güvenilirlik Sınırı" dataDxfId="0">
      <calculatedColumnFormula>C2+_xlfn.FORECAST.ETS.CONFINT(A2,$B$2:$B$25,$A$2:$A$25,0.99,12,1)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3877-6641-4C98-B9A0-41F199D81D21}">
  <dimension ref="A1:E48"/>
  <sheetViews>
    <sheetView topLeftCell="A15" workbookViewId="0">
      <selection activeCell="S36" sqref="S36"/>
    </sheetView>
  </sheetViews>
  <sheetFormatPr defaultRowHeight="15" x14ac:dyDescent="0.25"/>
  <cols>
    <col min="1" max="1" width="17.28515625" customWidth="1"/>
    <col min="2" max="2" width="10.85546875" customWidth="1"/>
    <col min="3" max="3" width="9.7109375" customWidth="1"/>
    <col min="4" max="4" width="21.5703125" customWidth="1"/>
    <col min="5" max="5" width="22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6">
        <v>44197</v>
      </c>
      <c r="B2">
        <v>120</v>
      </c>
    </row>
    <row r="3" spans="1:5" x14ac:dyDescent="0.25">
      <c r="A3" s="16">
        <v>44228</v>
      </c>
      <c r="B3">
        <v>130</v>
      </c>
    </row>
    <row r="4" spans="1:5" x14ac:dyDescent="0.25">
      <c r="A4" s="16">
        <v>44256</v>
      </c>
      <c r="B4">
        <v>145</v>
      </c>
    </row>
    <row r="5" spans="1:5" x14ac:dyDescent="0.25">
      <c r="A5" s="16">
        <v>44287</v>
      </c>
      <c r="B5">
        <v>32</v>
      </c>
    </row>
    <row r="6" spans="1:5" x14ac:dyDescent="0.25">
      <c r="A6" s="16">
        <v>44317</v>
      </c>
      <c r="B6">
        <v>35</v>
      </c>
    </row>
    <row r="7" spans="1:5" x14ac:dyDescent="0.25">
      <c r="A7" s="16">
        <v>44348</v>
      </c>
      <c r="B7">
        <v>33</v>
      </c>
    </row>
    <row r="8" spans="1:5" x14ac:dyDescent="0.25">
      <c r="A8" s="16">
        <v>44378</v>
      </c>
      <c r="B8">
        <v>20</v>
      </c>
    </row>
    <row r="9" spans="1:5" x14ac:dyDescent="0.25">
      <c r="A9" s="16">
        <v>44409</v>
      </c>
      <c r="B9">
        <v>19</v>
      </c>
    </row>
    <row r="10" spans="1:5" x14ac:dyDescent="0.25">
      <c r="A10" s="16">
        <v>44440</v>
      </c>
      <c r="B10">
        <v>18</v>
      </c>
    </row>
    <row r="11" spans="1:5" x14ac:dyDescent="0.25">
      <c r="A11" s="16">
        <v>44470</v>
      </c>
      <c r="B11">
        <v>2</v>
      </c>
    </row>
    <row r="12" spans="1:5" x14ac:dyDescent="0.25">
      <c r="A12" s="16">
        <v>44501</v>
      </c>
      <c r="B12">
        <v>19</v>
      </c>
    </row>
    <row r="13" spans="1:5" x14ac:dyDescent="0.25">
      <c r="A13" s="16">
        <v>44531</v>
      </c>
      <c r="B13">
        <v>20</v>
      </c>
    </row>
    <row r="14" spans="1:5" x14ac:dyDescent="0.25">
      <c r="A14" s="16">
        <v>44562</v>
      </c>
      <c r="B14">
        <v>130</v>
      </c>
    </row>
    <row r="15" spans="1:5" x14ac:dyDescent="0.25">
      <c r="A15" s="16">
        <v>44593</v>
      </c>
      <c r="B15">
        <v>123</v>
      </c>
    </row>
    <row r="16" spans="1:5" x14ac:dyDescent="0.25">
      <c r="A16" s="16">
        <v>44621</v>
      </c>
      <c r="B16">
        <v>145</v>
      </c>
    </row>
    <row r="17" spans="1:5" x14ac:dyDescent="0.25">
      <c r="A17" s="16">
        <v>44652</v>
      </c>
      <c r="B17">
        <v>40</v>
      </c>
    </row>
    <row r="18" spans="1:5" x14ac:dyDescent="0.25">
      <c r="A18" s="16">
        <v>44682</v>
      </c>
      <c r="B18">
        <v>35</v>
      </c>
    </row>
    <row r="19" spans="1:5" x14ac:dyDescent="0.25">
      <c r="A19" s="16">
        <v>44713</v>
      </c>
      <c r="B19">
        <v>30</v>
      </c>
    </row>
    <row r="20" spans="1:5" x14ac:dyDescent="0.25">
      <c r="A20" s="16">
        <v>44743</v>
      </c>
      <c r="B20">
        <v>19</v>
      </c>
    </row>
    <row r="21" spans="1:5" x14ac:dyDescent="0.25">
      <c r="A21" s="16">
        <v>44774</v>
      </c>
      <c r="B21">
        <v>18</v>
      </c>
    </row>
    <row r="22" spans="1:5" x14ac:dyDescent="0.25">
      <c r="A22" s="16">
        <v>44805</v>
      </c>
      <c r="B22">
        <v>19</v>
      </c>
    </row>
    <row r="23" spans="1:5" x14ac:dyDescent="0.25">
      <c r="A23" s="16">
        <v>44835</v>
      </c>
      <c r="B23">
        <v>2</v>
      </c>
    </row>
    <row r="24" spans="1:5" x14ac:dyDescent="0.25">
      <c r="A24" s="16">
        <v>44866</v>
      </c>
      <c r="B24">
        <v>21</v>
      </c>
    </row>
    <row r="25" spans="1:5" x14ac:dyDescent="0.25">
      <c r="A25" s="16">
        <v>44896</v>
      </c>
      <c r="B25">
        <v>21</v>
      </c>
      <c r="C25">
        <v>21</v>
      </c>
      <c r="D25" s="17">
        <v>21</v>
      </c>
      <c r="E25" s="17">
        <v>21</v>
      </c>
    </row>
    <row r="26" spans="1:5" x14ac:dyDescent="0.25">
      <c r="A26" s="16">
        <v>44927</v>
      </c>
      <c r="C26" s="18">
        <f>_xlfn.FORECAST.ETS(A26,$B$2:$B$25,$A$2:$A$25,12,1)</f>
        <v>130.56265553879297</v>
      </c>
      <c r="D26" s="18">
        <f>C26-_xlfn.FORECAST.ETS.CONFINT(A26,$B$2:$B$25,$A$2:$A$25,0.99,12,1)</f>
        <v>119.65642876870083</v>
      </c>
      <c r="E26" s="18">
        <f>C26+_xlfn.FORECAST.ETS.CONFINT(A26,$B$2:$B$25,$A$2:$A$25,0.99,12,1)</f>
        <v>141.4688823088851</v>
      </c>
    </row>
    <row r="27" spans="1:5" x14ac:dyDescent="0.25">
      <c r="A27" s="16">
        <v>44958</v>
      </c>
      <c r="C27" s="18">
        <f>_xlfn.FORECAST.ETS(A27,$B$2:$B$25,$A$2:$A$25,12,1)</f>
        <v>126.76338150633723</v>
      </c>
      <c r="D27" s="18">
        <f>C27-_xlfn.FORECAST.ETS.CONFINT(A27,$B$2:$B$25,$A$2:$A$25,0.99,12,1)</f>
        <v>115.51619006475029</v>
      </c>
      <c r="E27" s="18">
        <f>C27+_xlfn.FORECAST.ETS.CONFINT(A27,$B$2:$B$25,$A$2:$A$25,0.99,12,1)</f>
        <v>138.01057294792417</v>
      </c>
    </row>
    <row r="28" spans="1:5" x14ac:dyDescent="0.25">
      <c r="A28" s="16">
        <v>44986</v>
      </c>
      <c r="C28" s="18">
        <f>_xlfn.FORECAST.ETS(A28,$B$2:$B$25,$A$2:$A$25,12,1)</f>
        <v>146.93389537195745</v>
      </c>
      <c r="D28" s="18">
        <f>C28-_xlfn.FORECAST.ETS.CONFINT(A28,$B$2:$B$25,$A$2:$A$25,0.99,12,1)</f>
        <v>135.35318227185732</v>
      </c>
      <c r="E28" s="18">
        <f>C28+_xlfn.FORECAST.ETS.CONFINT(A28,$B$2:$B$25,$A$2:$A$25,0.99,12,1)</f>
        <v>158.51460847205757</v>
      </c>
    </row>
    <row r="29" spans="1:5" x14ac:dyDescent="0.25">
      <c r="A29" s="16">
        <v>45017</v>
      </c>
      <c r="C29" s="18">
        <f>_xlfn.FORECAST.ETS(A29,$B$2:$B$25,$A$2:$A$25,12,1)</f>
        <v>40.206742534476724</v>
      </c>
      <c r="D29" s="18">
        <f>C29-_xlfn.FORECAST.ETS.CONFINT(A29,$B$2:$B$25,$A$2:$A$25,0.99,12,1)</f>
        <v>28.299315356382706</v>
      </c>
      <c r="E29" s="18">
        <f>C29+_xlfn.FORECAST.ETS.CONFINT(A29,$B$2:$B$25,$A$2:$A$25,0.99,12,1)</f>
        <v>52.114169712570742</v>
      </c>
    </row>
    <row r="30" spans="1:5" x14ac:dyDescent="0.25">
      <c r="A30" s="16">
        <v>45047</v>
      </c>
      <c r="C30" s="18">
        <f>_xlfn.FORECAST.ETS(A30,$B$2:$B$25,$A$2:$A$25,12,1)</f>
        <v>36.77356871728125</v>
      </c>
      <c r="D30" s="18">
        <f>C30-_xlfn.FORECAST.ETS.CONFINT(A30,$B$2:$B$25,$A$2:$A$25,0.99,12,1)</f>
        <v>24.545679631277281</v>
      </c>
      <c r="E30" s="18">
        <f>C30+_xlfn.FORECAST.ETS.CONFINT(A30,$B$2:$B$25,$A$2:$A$25,0.99,12,1)</f>
        <v>49.00145780328522</v>
      </c>
    </row>
    <row r="31" spans="1:5" x14ac:dyDescent="0.25">
      <c r="A31" s="16">
        <v>45078</v>
      </c>
      <c r="C31" s="18">
        <f>_xlfn.FORECAST.ETS(A31,$B$2:$B$25,$A$2:$A$25,12,1)</f>
        <v>33.235538211642087</v>
      </c>
      <c r="D31" s="18">
        <f>C31-_xlfn.FORECAST.ETS.CONFINT(A31,$B$2:$B$25,$A$2:$A$25,0.99,12,1)</f>
        <v>20.692950667901201</v>
      </c>
      <c r="E31" s="18">
        <f>C31+_xlfn.FORECAST.ETS.CONFINT(A31,$B$2:$B$25,$A$2:$A$25,0.99,12,1)</f>
        <v>45.778125755382973</v>
      </c>
    </row>
    <row r="32" spans="1:5" x14ac:dyDescent="0.25">
      <c r="A32" s="16">
        <v>45108</v>
      </c>
      <c r="C32" s="18">
        <f>_xlfn.FORECAST.ETS(A32,$B$2:$B$25,$A$2:$A$25,12,1)</f>
        <v>21.345493120073748</v>
      </c>
      <c r="D32" s="18">
        <f>C32-_xlfn.FORECAST.ETS.CONFINT(A32,$B$2:$B$25,$A$2:$A$25,0.99,12,1)</f>
        <v>8.4935379275147458</v>
      </c>
      <c r="E32" s="18">
        <f>C32+_xlfn.FORECAST.ETS.CONFINT(A32,$B$2:$B$25,$A$2:$A$25,0.99,12,1)</f>
        <v>34.197448312632751</v>
      </c>
    </row>
    <row r="33" spans="1:5" x14ac:dyDescent="0.25">
      <c r="A33" s="16">
        <v>45139</v>
      </c>
      <c r="C33" s="18">
        <f>_xlfn.FORECAST.ETS(A33,$B$2:$B$25,$A$2:$A$25,12,1)</f>
        <v>20.183780794991389</v>
      </c>
      <c r="D33" s="18">
        <f>C33-_xlfn.FORECAST.ETS.CONFINT(A33,$B$2:$B$25,$A$2:$A$25,0.99,12,1)</f>
        <v>7.0274036596018679</v>
      </c>
      <c r="E33" s="18">
        <f>C33+_xlfn.FORECAST.ETS.CONFINT(A33,$B$2:$B$25,$A$2:$A$25,0.99,12,1)</f>
        <v>33.340157930380911</v>
      </c>
    </row>
    <row r="34" spans="1:5" x14ac:dyDescent="0.25">
      <c r="A34" s="16">
        <v>45170</v>
      </c>
      <c r="C34" s="18">
        <f>_xlfn.FORECAST.ETS(A34,$B$2:$B$25,$A$2:$A$25,12,1)</f>
        <v>20.166837422488676</v>
      </c>
      <c r="D34" s="18">
        <f>C34-_xlfn.FORECAST.ETS.CONFINT(A34,$B$2:$B$25,$A$2:$A$25,0.99,12,1)</f>
        <v>6.7106395436249517</v>
      </c>
      <c r="E34" s="18">
        <f>C34+_xlfn.FORECAST.ETS.CONFINT(A34,$B$2:$B$25,$A$2:$A$25,0.99,12,1)</f>
        <v>33.623035301352402</v>
      </c>
    </row>
    <row r="35" spans="1:5" x14ac:dyDescent="0.25">
      <c r="A35" s="16">
        <v>45200</v>
      </c>
      <c r="C35" s="18">
        <f>_xlfn.FORECAST.ETS(A35,$B$2:$B$25,$A$2:$A$25,12,1)</f>
        <v>3.6342647484390511</v>
      </c>
      <c r="D35" s="18">
        <f>C35-_xlfn.FORECAST.ETS.CONFINT(A35,$B$2:$B$25,$A$2:$A$25,0.99,12,1)</f>
        <v>-10.117462279200721</v>
      </c>
      <c r="E35" s="18">
        <f>C35+_xlfn.FORECAST.ETS.CONFINT(A35,$B$2:$B$25,$A$2:$A$25,0.99,12,1)</f>
        <v>17.385991776078825</v>
      </c>
    </row>
    <row r="36" spans="1:5" x14ac:dyDescent="0.25">
      <c r="A36" s="16">
        <v>45231</v>
      </c>
      <c r="C36" s="18">
        <f>_xlfn.FORECAST.ETS(A36,$B$2:$B$25,$A$2:$A$25,12,1)</f>
        <v>21.658924436268606</v>
      </c>
      <c r="D36" s="18">
        <f>C36-_xlfn.FORECAST.ETS.CONFINT(A36,$B$2:$B$25,$A$2:$A$25,0.99,12,1)</f>
        <v>7.6156804419875979</v>
      </c>
      <c r="E36" s="18">
        <f>C36+_xlfn.FORECAST.ETS.CONFINT(A36,$B$2:$B$25,$A$2:$A$25,0.99,12,1)</f>
        <v>35.702168430549612</v>
      </c>
    </row>
    <row r="37" spans="1:5" x14ac:dyDescent="0.25">
      <c r="A37" s="16">
        <v>45261</v>
      </c>
      <c r="C37" s="18">
        <f>_xlfn.FORECAST.ETS(A37,$B$2:$B$25,$A$2:$A$25,12,1)</f>
        <v>21.951892865246315</v>
      </c>
      <c r="D37" s="18">
        <f>C37-_xlfn.FORECAST.ETS.CONFINT(A37,$B$2:$B$25,$A$2:$A$25,0.99,12,1)</f>
        <v>7.6208909404932612</v>
      </c>
      <c r="E37" s="18">
        <f>C37+_xlfn.FORECAST.ETS.CONFINT(A37,$B$2:$B$25,$A$2:$A$25,0.99,12,1)</f>
        <v>36.282894789999368</v>
      </c>
    </row>
    <row r="38" spans="1:5" x14ac:dyDescent="0.25">
      <c r="A38" s="16">
        <v>45292</v>
      </c>
      <c r="C38" s="18">
        <f>_xlfn.FORECAST.ETS(A38,$B$2:$B$25,$A$2:$A$25,12,1)</f>
        <v>131.81038160427943</v>
      </c>
      <c r="D38" s="18">
        <f>C38-_xlfn.FORECAST.ETS.CONFINT(A38,$B$2:$B$25,$A$2:$A$25,0.99,12,1)</f>
        <v>116.42595900330568</v>
      </c>
      <c r="E38" s="18">
        <f>C38+_xlfn.FORECAST.ETS.CONFINT(A38,$B$2:$B$25,$A$2:$A$25,0.99,12,1)</f>
        <v>147.19480420525318</v>
      </c>
    </row>
    <row r="39" spans="1:5" x14ac:dyDescent="0.25">
      <c r="A39" s="16">
        <v>45323</v>
      </c>
      <c r="C39" s="18">
        <f>_xlfn.FORECAST.ETS(A39,$B$2:$B$25,$A$2:$A$25,12,1)</f>
        <v>128.01110757182371</v>
      </c>
      <c r="D39" s="18">
        <f>C39-_xlfn.FORECAST.ETS.CONFINT(A39,$B$2:$B$25,$A$2:$A$25,0.99,12,1)</f>
        <v>112.35957397243604</v>
      </c>
      <c r="E39" s="18">
        <f>C39+_xlfn.FORECAST.ETS.CONFINT(A39,$B$2:$B$25,$A$2:$A$25,0.99,12,1)</f>
        <v>143.66264117121139</v>
      </c>
    </row>
    <row r="40" spans="1:5" x14ac:dyDescent="0.25">
      <c r="A40" s="16">
        <v>45352</v>
      </c>
      <c r="C40" s="18">
        <f>_xlfn.FORECAST.ETS(A40,$B$2:$B$25,$A$2:$A$25,12,1)</f>
        <v>148.18162143744391</v>
      </c>
      <c r="D40" s="18">
        <f>C40-_xlfn.FORECAST.ETS.CONFINT(A40,$B$2:$B$25,$A$2:$A$25,0.99,12,1)</f>
        <v>132.26548272294912</v>
      </c>
      <c r="E40" s="18">
        <f>C40+_xlfn.FORECAST.ETS.CONFINT(A40,$B$2:$B$25,$A$2:$A$25,0.99,12,1)</f>
        <v>164.0977601519387</v>
      </c>
    </row>
    <row r="41" spans="1:5" x14ac:dyDescent="0.25">
      <c r="A41" s="16">
        <v>45383</v>
      </c>
      <c r="C41" s="18">
        <f>_xlfn.FORECAST.ETS(A41,$B$2:$B$25,$A$2:$A$25,12,1)</f>
        <v>41.454468599963199</v>
      </c>
      <c r="D41" s="18">
        <f>C41-_xlfn.FORECAST.ETS.CONFINT(A41,$B$2:$B$25,$A$2:$A$25,0.99,12,1)</f>
        <v>25.276100346157385</v>
      </c>
      <c r="E41" s="18">
        <f>C41+_xlfn.FORECAST.ETS.CONFINT(A41,$B$2:$B$25,$A$2:$A$25,0.99,12,1)</f>
        <v>57.632836853769014</v>
      </c>
    </row>
    <row r="42" spans="1:5" x14ac:dyDescent="0.25">
      <c r="A42" s="16">
        <v>45413</v>
      </c>
      <c r="C42" s="18">
        <f>_xlfn.FORECAST.ETS(A42,$B$2:$B$25,$A$2:$A$25,12,1)</f>
        <v>38.021294782767725</v>
      </c>
      <c r="D42" s="18">
        <f>C42-_xlfn.FORECAST.ETS.CONFINT(A42,$B$2:$B$25,$A$2:$A$25,0.99,12,1)</f>
        <v>21.582951641366218</v>
      </c>
      <c r="E42" s="18">
        <f>C42+_xlfn.FORECAST.ETS.CONFINT(A42,$B$2:$B$25,$A$2:$A$25,0.99,12,1)</f>
        <v>54.459637924169229</v>
      </c>
    </row>
    <row r="43" spans="1:5" x14ac:dyDescent="0.25">
      <c r="A43" s="16">
        <v>45444</v>
      </c>
      <c r="C43" s="18">
        <f>_xlfn.FORECAST.ETS(A43,$B$2:$B$25,$A$2:$A$25,12,1)</f>
        <v>34.483264277128562</v>
      </c>
      <c r="D43" s="18">
        <f>C43-_xlfn.FORECAST.ETS.CONFINT(A43,$B$2:$B$25,$A$2:$A$25,0.99,12,1)</f>
        <v>17.787088454302097</v>
      </c>
      <c r="E43" s="18">
        <f>C43+_xlfn.FORECAST.ETS.CONFINT(A43,$B$2:$B$25,$A$2:$A$25,0.99,12,1)</f>
        <v>51.179440099955031</v>
      </c>
    </row>
    <row r="44" spans="1:5" x14ac:dyDescent="0.25">
      <c r="A44" s="16">
        <v>45474</v>
      </c>
      <c r="C44" s="18">
        <f>_xlfn.FORECAST.ETS(A44,$B$2:$B$25,$A$2:$A$25,12,1)</f>
        <v>22.593219185560223</v>
      </c>
      <c r="D44" s="18">
        <f>C44-_xlfn.FORECAST.ETS.CONFINT(A44,$B$2:$B$25,$A$2:$A$25,0.99,12,1)</f>
        <v>5.6412481242312289</v>
      </c>
      <c r="E44" s="18">
        <f>C44+_xlfn.FORECAST.ETS.CONFINT(A44,$B$2:$B$25,$A$2:$A$25,0.99,12,1)</f>
        <v>39.54519024688922</v>
      </c>
    </row>
    <row r="45" spans="1:5" x14ac:dyDescent="0.25">
      <c r="A45" s="16">
        <v>45505</v>
      </c>
      <c r="C45" s="18">
        <f>_xlfn.FORECAST.ETS(A45,$B$2:$B$25,$A$2:$A$25,12,1)</f>
        <v>21.431506860477864</v>
      </c>
      <c r="D45" s="18">
        <f>C45-_xlfn.FORECAST.ETS.CONFINT(A45,$B$2:$B$25,$A$2:$A$25,0.99,12,1)</f>
        <v>4.2256802195335581</v>
      </c>
      <c r="E45" s="18">
        <f>C45+_xlfn.FORECAST.ETS.CONFINT(A45,$B$2:$B$25,$A$2:$A$25,0.99,12,1)</f>
        <v>38.637333501422169</v>
      </c>
    </row>
    <row r="46" spans="1:5" x14ac:dyDescent="0.25">
      <c r="A46" s="16">
        <v>45536</v>
      </c>
      <c r="C46" s="18">
        <f>_xlfn.FORECAST.ETS(A46,$B$2:$B$25,$A$2:$A$25,12,1)</f>
        <v>21.414563487975151</v>
      </c>
      <c r="D46" s="18">
        <f>C46-_xlfn.FORECAST.ETS.CONFINT(A46,$B$2:$B$25,$A$2:$A$25,0.99,12,1)</f>
        <v>3.9567294986000903</v>
      </c>
      <c r="E46" s="18">
        <f>C46+_xlfn.FORECAST.ETS.CONFINT(A46,$B$2:$B$25,$A$2:$A$25,0.99,12,1)</f>
        <v>38.872397477350212</v>
      </c>
    </row>
    <row r="47" spans="1:5" x14ac:dyDescent="0.25">
      <c r="A47" s="16">
        <v>45566</v>
      </c>
      <c r="C47" s="18">
        <f>_xlfn.FORECAST.ETS(A47,$B$2:$B$25,$A$2:$A$25,12,1)</f>
        <v>4.8819908139255332</v>
      </c>
      <c r="D47" s="18">
        <f>C47-_xlfn.FORECAST.ETS.CONFINT(A47,$B$2:$B$25,$A$2:$A$25,0.99,12,1)</f>
        <v>-12.826087917623838</v>
      </c>
      <c r="E47" s="18">
        <f>C47+_xlfn.FORECAST.ETS.CONFINT(A47,$B$2:$B$25,$A$2:$A$25,0.99,12,1)</f>
        <v>22.590069545474904</v>
      </c>
    </row>
    <row r="48" spans="1:5" x14ac:dyDescent="0.25">
      <c r="A48" s="16">
        <v>45597</v>
      </c>
      <c r="C48" s="18">
        <f>_xlfn.FORECAST.ETS(A48,$B$2:$B$25,$A$2:$A$25,12,1)</f>
        <v>22.906650501755081</v>
      </c>
      <c r="D48" s="18">
        <f>C48-_xlfn.FORECAST.ETS.CONFINT(A48,$B$2:$B$25,$A$2:$A$25,0.99,12,1)</f>
        <v>4.95000931871893</v>
      </c>
      <c r="E48" s="18">
        <f>C48+_xlfn.FORECAST.ETS.CONFINT(A48,$B$2:$B$25,$A$2:$A$25,0.99,12,1)</f>
        <v>40.863291684791236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2685-F24D-4BFA-8E29-9C0A02EB8C09}">
  <dimension ref="A1:I49"/>
  <sheetViews>
    <sheetView tabSelected="1" zoomScaleNormal="100" workbookViewId="0">
      <selection activeCell="W8" sqref="W8"/>
    </sheetView>
  </sheetViews>
  <sheetFormatPr defaultRowHeight="15" x14ac:dyDescent="0.25"/>
  <cols>
    <col min="1" max="1" width="5.5703125" bestFit="1" customWidth="1"/>
    <col min="2" max="2" width="14.140625" bestFit="1" customWidth="1"/>
    <col min="3" max="3" width="12" style="11" bestFit="1" customWidth="1"/>
    <col min="4" max="4" width="12.7109375" style="22" bestFit="1" customWidth="1"/>
    <col min="5" max="5" width="12" style="22" bestFit="1" customWidth="1"/>
  </cols>
  <sheetData>
    <row r="1" spans="1:9" ht="20.25" thickBot="1" x14ac:dyDescent="0.35">
      <c r="A1" s="12" t="s">
        <v>0</v>
      </c>
      <c r="B1" s="13"/>
      <c r="C1" s="13"/>
      <c r="D1" s="13"/>
      <c r="E1" s="14"/>
      <c r="G1" s="15" t="s">
        <v>11</v>
      </c>
      <c r="H1" s="15"/>
      <c r="I1" s="1">
        <v>0.7</v>
      </c>
    </row>
    <row r="2" spans="1:9" ht="15.75" thickBot="1" x14ac:dyDescent="0.3">
      <c r="A2" s="2" t="s">
        <v>1</v>
      </c>
      <c r="B2" s="3" t="s">
        <v>2</v>
      </c>
      <c r="C2" s="4" t="s">
        <v>3</v>
      </c>
      <c r="D2" s="19" t="s">
        <v>4</v>
      </c>
      <c r="E2" s="23" t="s">
        <v>5</v>
      </c>
    </row>
    <row r="3" spans="1:9" x14ac:dyDescent="0.25">
      <c r="A3" s="5">
        <v>44197</v>
      </c>
      <c r="B3" s="6">
        <v>120</v>
      </c>
      <c r="C3" s="7"/>
      <c r="D3" s="20"/>
      <c r="E3" s="20"/>
    </row>
    <row r="4" spans="1:9" x14ac:dyDescent="0.25">
      <c r="A4" s="8">
        <v>44228</v>
      </c>
      <c r="B4" s="9">
        <v>130</v>
      </c>
      <c r="C4" s="10"/>
      <c r="D4" s="21"/>
      <c r="E4" s="21"/>
    </row>
    <row r="5" spans="1:9" x14ac:dyDescent="0.25">
      <c r="A5" s="5">
        <v>44256</v>
      </c>
      <c r="B5" s="9">
        <v>145</v>
      </c>
      <c r="C5" s="10"/>
      <c r="D5" s="21"/>
      <c r="E5" s="21"/>
    </row>
    <row r="6" spans="1:9" x14ac:dyDescent="0.25">
      <c r="A6" s="8">
        <v>44287</v>
      </c>
      <c r="B6" s="9">
        <v>32</v>
      </c>
      <c r="C6" s="10"/>
      <c r="D6" s="21"/>
      <c r="E6" s="21"/>
    </row>
    <row r="7" spans="1:9" x14ac:dyDescent="0.25">
      <c r="A7" s="5">
        <v>44317</v>
      </c>
      <c r="B7" s="9">
        <v>35</v>
      </c>
      <c r="C7" s="10"/>
      <c r="D7" s="21"/>
      <c r="E7" s="21"/>
    </row>
    <row r="8" spans="1:9" x14ac:dyDescent="0.25">
      <c r="A8" s="8">
        <v>44348</v>
      </c>
      <c r="B8" s="9">
        <v>33</v>
      </c>
      <c r="C8" s="10"/>
      <c r="D8" s="21"/>
      <c r="E8" s="21"/>
    </row>
    <row r="9" spans="1:9" x14ac:dyDescent="0.25">
      <c r="A9" s="5">
        <v>44378</v>
      </c>
      <c r="B9" s="9">
        <v>20</v>
      </c>
      <c r="C9" s="10"/>
      <c r="D9" s="21"/>
      <c r="E9" s="21"/>
    </row>
    <row r="10" spans="1:9" x14ac:dyDescent="0.25">
      <c r="A10" s="8">
        <v>44409</v>
      </c>
      <c r="B10" s="9">
        <v>19</v>
      </c>
      <c r="C10" s="10"/>
      <c r="D10" s="21"/>
      <c r="E10" s="21"/>
    </row>
    <row r="11" spans="1:9" x14ac:dyDescent="0.25">
      <c r="A11" s="5">
        <v>44440</v>
      </c>
      <c r="B11" s="9">
        <v>18</v>
      </c>
      <c r="C11" s="10"/>
      <c r="D11" s="21"/>
      <c r="E11" s="21"/>
    </row>
    <row r="12" spans="1:9" x14ac:dyDescent="0.25">
      <c r="A12" s="8">
        <v>44470</v>
      </c>
      <c r="B12" s="9">
        <v>2</v>
      </c>
      <c r="C12" s="10"/>
      <c r="D12" s="21"/>
      <c r="E12" s="21"/>
    </row>
    <row r="13" spans="1:9" x14ac:dyDescent="0.25">
      <c r="A13" s="5">
        <v>44501</v>
      </c>
      <c r="B13" s="9">
        <v>19</v>
      </c>
      <c r="C13" s="10"/>
      <c r="D13" s="21"/>
      <c r="E13" s="21"/>
    </row>
    <row r="14" spans="1:9" x14ac:dyDescent="0.25">
      <c r="A14" s="8">
        <v>44531</v>
      </c>
      <c r="B14" s="9">
        <v>20</v>
      </c>
      <c r="C14" s="10"/>
      <c r="D14" s="21"/>
      <c r="E14" s="21"/>
    </row>
    <row r="15" spans="1:9" x14ac:dyDescent="0.25">
      <c r="A15" s="5">
        <v>44562</v>
      </c>
      <c r="B15" s="9">
        <v>130</v>
      </c>
      <c r="C15" s="10"/>
      <c r="D15" s="21"/>
      <c r="E15" s="21"/>
    </row>
    <row r="16" spans="1:9" x14ac:dyDescent="0.25">
      <c r="A16" s="8">
        <v>44593</v>
      </c>
      <c r="B16" s="9">
        <v>123</v>
      </c>
      <c r="C16" s="10"/>
      <c r="D16" s="21"/>
      <c r="E16" s="21"/>
    </row>
    <row r="17" spans="1:5" x14ac:dyDescent="0.25">
      <c r="A17" s="5">
        <v>44621</v>
      </c>
      <c r="B17" s="9">
        <v>145</v>
      </c>
      <c r="C17" s="10"/>
      <c r="D17" s="21"/>
      <c r="E17" s="21"/>
    </row>
    <row r="18" spans="1:5" x14ac:dyDescent="0.25">
      <c r="A18" s="8">
        <v>44652</v>
      </c>
      <c r="B18" s="9">
        <v>40</v>
      </c>
      <c r="C18" s="10"/>
      <c r="D18" s="21"/>
      <c r="E18" s="21"/>
    </row>
    <row r="19" spans="1:5" x14ac:dyDescent="0.25">
      <c r="A19" s="5">
        <v>44682</v>
      </c>
      <c r="B19" s="9">
        <v>35</v>
      </c>
      <c r="C19" s="10"/>
      <c r="D19" s="21"/>
      <c r="E19" s="21"/>
    </row>
    <row r="20" spans="1:5" x14ac:dyDescent="0.25">
      <c r="A20" s="8">
        <v>44713</v>
      </c>
      <c r="B20" s="9">
        <v>30</v>
      </c>
      <c r="C20" s="10"/>
      <c r="D20" s="21"/>
      <c r="E20" s="21"/>
    </row>
    <row r="21" spans="1:5" x14ac:dyDescent="0.25">
      <c r="A21" s="5">
        <v>44743</v>
      </c>
      <c r="B21" s="9">
        <v>19</v>
      </c>
      <c r="C21" s="10"/>
      <c r="D21" s="21"/>
      <c r="E21" s="21"/>
    </row>
    <row r="22" spans="1:5" x14ac:dyDescent="0.25">
      <c r="A22" s="8">
        <v>44774</v>
      </c>
      <c r="B22" s="9">
        <v>18</v>
      </c>
      <c r="C22" s="10"/>
      <c r="D22" s="21"/>
      <c r="E22" s="21"/>
    </row>
    <row r="23" spans="1:5" x14ac:dyDescent="0.25">
      <c r="A23" s="5">
        <v>44805</v>
      </c>
      <c r="B23" s="9">
        <v>19</v>
      </c>
      <c r="C23" s="10"/>
      <c r="D23" s="21"/>
      <c r="E23" s="21"/>
    </row>
    <row r="24" spans="1:5" x14ac:dyDescent="0.25">
      <c r="A24" s="8">
        <v>44835</v>
      </c>
      <c r="B24" s="9">
        <v>2</v>
      </c>
      <c r="C24" s="10"/>
      <c r="D24" s="21"/>
      <c r="E24" s="21"/>
    </row>
    <row r="25" spans="1:5" x14ac:dyDescent="0.25">
      <c r="A25" s="5">
        <v>44866</v>
      </c>
      <c r="B25" s="9">
        <v>21</v>
      </c>
      <c r="C25" s="10"/>
      <c r="D25" s="21"/>
      <c r="E25" s="21"/>
    </row>
    <row r="26" spans="1:5" x14ac:dyDescent="0.25">
      <c r="A26" s="8">
        <v>44896</v>
      </c>
      <c r="B26" s="9">
        <v>21</v>
      </c>
      <c r="C26" s="10">
        <v>21</v>
      </c>
      <c r="D26" s="21">
        <v>21</v>
      </c>
      <c r="E26" s="21">
        <v>21</v>
      </c>
    </row>
    <row r="27" spans="1:5" x14ac:dyDescent="0.25">
      <c r="A27" s="5">
        <v>44927</v>
      </c>
      <c r="C27" s="17">
        <f>_xlfn.FORECAST.ETS(A27,$B$3:$B$26,$A$3:$A$26,12,1)</f>
        <v>130.56265553879297</v>
      </c>
      <c r="D27" s="17">
        <f>C27-_xlfn.FORECAST.ETS.CONFINT(A27,$B$3:$B$26,$A$3:$A$26,$I$1,12,1)</f>
        <v>126.1743299760933</v>
      </c>
      <c r="E27" s="17">
        <f>C27+_xlfn.FORECAST.ETS.CONFINT(A27,$B$3:$B$26,$A$3:$A$26,$I$1,12,1)</f>
        <v>134.95098110149263</v>
      </c>
    </row>
    <row r="28" spans="1:5" x14ac:dyDescent="0.25">
      <c r="A28" s="8">
        <v>44958</v>
      </c>
      <c r="C28" s="17">
        <f t="shared" ref="C28:C49" si="0">_xlfn.FORECAST.ETS(A28,$B$3:$B$26,$A$3:$A$26,12,1)</f>
        <v>126.76338150633723</v>
      </c>
      <c r="D28" s="17">
        <f t="shared" ref="D28:D49" si="1">C28-_xlfn.FORECAST.ETS.CONFINT(A28,$B$3:$B$26,$A$3:$A$26,$I$1,12,1)</f>
        <v>122.2378623921518</v>
      </c>
      <c r="E28" s="17">
        <f t="shared" ref="E28:E49" si="2">C28+_xlfn.FORECAST.ETS.CONFINT(A28,$B$3:$B$26,$A$3:$A$26,$I$1,12,1)</f>
        <v>131.28890062052267</v>
      </c>
    </row>
    <row r="29" spans="1:5" x14ac:dyDescent="0.25">
      <c r="A29" s="5">
        <v>44986</v>
      </c>
      <c r="C29" s="17">
        <f t="shared" si="0"/>
        <v>146.93389537195745</v>
      </c>
      <c r="D29" s="17">
        <f t="shared" si="1"/>
        <v>142.27417754261407</v>
      </c>
      <c r="E29" s="17">
        <f t="shared" si="2"/>
        <v>151.59361320130083</v>
      </c>
    </row>
    <row r="30" spans="1:5" x14ac:dyDescent="0.25">
      <c r="A30" s="8">
        <v>45017</v>
      </c>
      <c r="C30" s="17">
        <f t="shared" si="0"/>
        <v>40.206742534476724</v>
      </c>
      <c r="D30" s="17">
        <f t="shared" si="1"/>
        <v>35.415565148095162</v>
      </c>
      <c r="E30" s="17">
        <f t="shared" si="2"/>
        <v>44.997919920858287</v>
      </c>
    </row>
    <row r="31" spans="1:5" x14ac:dyDescent="0.25">
      <c r="A31" s="5">
        <v>45047</v>
      </c>
      <c r="C31" s="17">
        <f t="shared" si="0"/>
        <v>36.77356871728125</v>
      </c>
      <c r="D31" s="17">
        <f t="shared" si="1"/>
        <v>31.853447452141438</v>
      </c>
      <c r="E31" s="17">
        <f t="shared" si="2"/>
        <v>41.693689982421063</v>
      </c>
    </row>
    <row r="32" spans="1:5" x14ac:dyDescent="0.25">
      <c r="A32" s="8">
        <v>45078</v>
      </c>
      <c r="C32" s="17">
        <f t="shared" si="0"/>
        <v>33.235538211642087</v>
      </c>
      <c r="D32" s="17">
        <f t="shared" si="1"/>
        <v>28.188792100371607</v>
      </c>
      <c r="E32" s="17">
        <f t="shared" si="2"/>
        <v>38.282284322912567</v>
      </c>
    </row>
    <row r="33" spans="1:5" x14ac:dyDescent="0.25">
      <c r="A33" s="5">
        <v>45108</v>
      </c>
      <c r="C33" s="17">
        <f t="shared" si="0"/>
        <v>21.345493120073748</v>
      </c>
      <c r="D33" s="17">
        <f t="shared" si="1"/>
        <v>16.174267113950563</v>
      </c>
      <c r="E33" s="17">
        <f t="shared" si="2"/>
        <v>26.516719126196932</v>
      </c>
    </row>
    <row r="34" spans="1:5" x14ac:dyDescent="0.25">
      <c r="A34" s="8">
        <v>45139</v>
      </c>
      <c r="C34" s="17">
        <f t="shared" si="0"/>
        <v>20.183780794991389</v>
      </c>
      <c r="D34" s="17">
        <f t="shared" si="1"/>
        <v>14.890064891882634</v>
      </c>
      <c r="E34" s="17">
        <f t="shared" si="2"/>
        <v>25.477496698100143</v>
      </c>
    </row>
    <row r="35" spans="1:5" x14ac:dyDescent="0.25">
      <c r="A35" s="5">
        <v>45170</v>
      </c>
      <c r="C35" s="17">
        <f t="shared" si="0"/>
        <v>20.166837422488676</v>
      </c>
      <c r="D35" s="17">
        <f t="shared" si="1"/>
        <v>14.752483001535831</v>
      </c>
      <c r="E35" s="17">
        <f t="shared" si="2"/>
        <v>25.581191843441523</v>
      </c>
    </row>
    <row r="36" spans="1:5" x14ac:dyDescent="0.25">
      <c r="A36" s="8">
        <v>45200</v>
      </c>
      <c r="C36" s="17">
        <f t="shared" si="0"/>
        <v>3.6342647484390511</v>
      </c>
      <c r="D36" s="17">
        <f t="shared" si="1"/>
        <v>-1.8990013864764261</v>
      </c>
      <c r="E36" s="17">
        <f t="shared" si="2"/>
        <v>9.1675308833545284</v>
      </c>
    </row>
    <row r="37" spans="1:5" x14ac:dyDescent="0.25">
      <c r="A37" s="5">
        <v>45231</v>
      </c>
      <c r="C37" s="17">
        <f t="shared" si="0"/>
        <v>21.658924436268606</v>
      </c>
      <c r="D37" s="17">
        <f t="shared" si="1"/>
        <v>16.008360964369405</v>
      </c>
      <c r="E37" s="17">
        <f t="shared" si="2"/>
        <v>27.309487908167807</v>
      </c>
    </row>
    <row r="38" spans="1:5" x14ac:dyDescent="0.25">
      <c r="A38" s="8">
        <v>45261</v>
      </c>
      <c r="C38" s="17">
        <f t="shared" si="0"/>
        <v>21.951892865246315</v>
      </c>
      <c r="D38" s="17">
        <f t="shared" si="1"/>
        <v>16.185544575299602</v>
      </c>
      <c r="E38" s="17">
        <f t="shared" si="2"/>
        <v>27.718241155193027</v>
      </c>
    </row>
    <row r="39" spans="1:5" x14ac:dyDescent="0.25">
      <c r="A39" s="5">
        <v>45292</v>
      </c>
      <c r="C39" s="17">
        <f t="shared" si="0"/>
        <v>131.81038160427943</v>
      </c>
      <c r="D39" s="17">
        <f t="shared" si="1"/>
        <v>125.62016968310762</v>
      </c>
      <c r="E39" s="17">
        <f t="shared" si="2"/>
        <v>138.00059352545125</v>
      </c>
    </row>
    <row r="40" spans="1:5" x14ac:dyDescent="0.25">
      <c r="A40" s="8">
        <v>45323</v>
      </c>
      <c r="C40" s="17">
        <f t="shared" si="0"/>
        <v>128.01110757182371</v>
      </c>
      <c r="D40" s="17">
        <f t="shared" si="1"/>
        <v>121.71341851422993</v>
      </c>
      <c r="E40" s="17">
        <f t="shared" si="2"/>
        <v>134.30879662941749</v>
      </c>
    </row>
    <row r="41" spans="1:5" x14ac:dyDescent="0.25">
      <c r="A41" s="5">
        <v>45352</v>
      </c>
      <c r="C41" s="17">
        <f t="shared" si="0"/>
        <v>148.18162143744391</v>
      </c>
      <c r="D41" s="17">
        <f t="shared" si="1"/>
        <v>141.77746353272971</v>
      </c>
      <c r="E41" s="17">
        <f t="shared" si="2"/>
        <v>154.58577934215811</v>
      </c>
    </row>
    <row r="42" spans="1:5" x14ac:dyDescent="0.25">
      <c r="A42" s="8">
        <v>45383</v>
      </c>
      <c r="C42" s="17">
        <f t="shared" si="0"/>
        <v>41.454468599963199</v>
      </c>
      <c r="D42" s="17">
        <f t="shared" si="1"/>
        <v>34.944797705751185</v>
      </c>
      <c r="E42" s="17">
        <f t="shared" si="2"/>
        <v>47.964139494175214</v>
      </c>
    </row>
    <row r="43" spans="1:5" x14ac:dyDescent="0.25">
      <c r="A43" s="5">
        <v>45413</v>
      </c>
      <c r="C43" s="17">
        <f t="shared" si="0"/>
        <v>38.021294782767725</v>
      </c>
      <c r="D43" s="17">
        <f t="shared" si="1"/>
        <v>31.407018100601192</v>
      </c>
      <c r="E43" s="17">
        <f t="shared" si="2"/>
        <v>44.635571464934259</v>
      </c>
    </row>
    <row r="44" spans="1:5" x14ac:dyDescent="0.25">
      <c r="A44" s="8">
        <v>45444</v>
      </c>
      <c r="C44" s="17">
        <f t="shared" si="0"/>
        <v>34.483264277128562</v>
      </c>
      <c r="D44" s="17">
        <f t="shared" si="1"/>
        <v>27.765243763970055</v>
      </c>
      <c r="E44" s="17">
        <f t="shared" si="2"/>
        <v>41.201284790287069</v>
      </c>
    </row>
    <row r="45" spans="1:5" x14ac:dyDescent="0.25">
      <c r="A45" s="5">
        <v>45474</v>
      </c>
      <c r="C45" s="17">
        <f t="shared" si="0"/>
        <v>22.593219185560223</v>
      </c>
      <c r="D45" s="17">
        <f t="shared" si="1"/>
        <v>15.772274644908016</v>
      </c>
      <c r="E45" s="17">
        <f t="shared" si="2"/>
        <v>29.414163726212429</v>
      </c>
    </row>
    <row r="46" spans="1:5" x14ac:dyDescent="0.25">
      <c r="A46" s="8">
        <v>45505</v>
      </c>
      <c r="C46" s="17">
        <f t="shared" si="0"/>
        <v>21.431506860477864</v>
      </c>
      <c r="D46" s="17">
        <f t="shared" si="1"/>
        <v>14.50841875058366</v>
      </c>
      <c r="E46" s="17">
        <f t="shared" si="2"/>
        <v>28.354594970372069</v>
      </c>
    </row>
    <row r="47" spans="1:5" x14ac:dyDescent="0.25">
      <c r="A47" s="5">
        <v>45536</v>
      </c>
      <c r="C47" s="17">
        <f t="shared" si="0"/>
        <v>21.414563487975151</v>
      </c>
      <c r="D47" s="17">
        <f t="shared" si="1"/>
        <v>14.390075479434103</v>
      </c>
      <c r="E47" s="17">
        <f t="shared" si="2"/>
        <v>28.4390514965162</v>
      </c>
    </row>
    <row r="48" spans="1:5" x14ac:dyDescent="0.25">
      <c r="A48" s="8">
        <v>45566</v>
      </c>
      <c r="C48" s="17">
        <f t="shared" si="0"/>
        <v>4.8819908139255332</v>
      </c>
      <c r="D48" s="17">
        <f t="shared" si="1"/>
        <v>-2.243187875468232</v>
      </c>
      <c r="E48" s="17">
        <f t="shared" si="2"/>
        <v>12.007169503319298</v>
      </c>
    </row>
    <row r="49" spans="1:5" x14ac:dyDescent="0.25">
      <c r="A49" s="5">
        <v>45597</v>
      </c>
      <c r="C49" s="17">
        <f t="shared" si="0"/>
        <v>22.906650501755081</v>
      </c>
      <c r="D49" s="17">
        <f t="shared" si="1"/>
        <v>15.681458032822281</v>
      </c>
      <c r="E49" s="17">
        <f t="shared" si="2"/>
        <v>30.131842970687881</v>
      </c>
    </row>
  </sheetData>
  <mergeCells count="2">
    <mergeCell ref="A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2021-05-14T08:30:33Z</dcterms:created>
  <dcterms:modified xsi:type="dcterms:W3CDTF">2025-02-14T13:44:05Z</dcterms:modified>
</cp:coreProperties>
</file>