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Sami/FHK/10. Semster/Praxisprojekt/Praxisprojekt/Dokumentation/"/>
    </mc:Choice>
  </mc:AlternateContent>
  <bookViews>
    <workbookView xWindow="0" yWindow="440" windowWidth="25600" windowHeight="14600" tabRatio="500"/>
  </bookViews>
  <sheets>
    <sheet name="1. Persönliche Daten" sheetId="1" r:id="rId1"/>
    <sheet name="2. Behandlung" sheetId="3" r:id="rId2"/>
  </sheets>
  <definedNames>
    <definedName name="_xlnm.Print_Area" localSheetId="0">'1. Persönliche Daten'!$A$1:$E$38</definedName>
    <definedName name="_xlnm.Print_Area" localSheetId="1">'2. Behandlung'!$A$1:$E$38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3" l="1"/>
  <c r="D39" i="3"/>
  <c r="D38" i="3"/>
  <c r="D37" i="3"/>
  <c r="D36" i="3"/>
  <c r="D88" i="3"/>
  <c r="D87" i="3"/>
  <c r="D86" i="3"/>
  <c r="D85" i="3"/>
  <c r="D64" i="3"/>
  <c r="D63" i="3"/>
  <c r="D62" i="3"/>
  <c r="D61" i="3"/>
  <c r="D60" i="3"/>
  <c r="C12" i="3"/>
  <c r="D17" i="3"/>
  <c r="D16" i="3"/>
  <c r="D15" i="3"/>
  <c r="D14" i="3"/>
  <c r="D13" i="3"/>
  <c r="D12" i="3"/>
  <c r="D107" i="1"/>
  <c r="D106" i="1"/>
  <c r="D105" i="1"/>
  <c r="D104" i="1"/>
  <c r="I71" i="1"/>
  <c r="I72" i="1"/>
  <c r="D83" i="1"/>
  <c r="D82" i="1"/>
  <c r="D81" i="1"/>
  <c r="D80" i="1"/>
  <c r="D79" i="1"/>
  <c r="C17" i="1"/>
  <c r="C16" i="1"/>
  <c r="C15" i="1"/>
  <c r="C14" i="1"/>
  <c r="C13" i="1"/>
  <c r="C12" i="1"/>
  <c r="I19" i="1"/>
  <c r="I20" i="1"/>
  <c r="D59" i="1"/>
  <c r="D57" i="1"/>
  <c r="D58" i="1"/>
  <c r="D60" i="1"/>
  <c r="D38" i="1"/>
  <c r="D37" i="1"/>
  <c r="D36" i="1"/>
  <c r="D12" i="1"/>
  <c r="D13" i="1"/>
  <c r="D14" i="1"/>
  <c r="D15" i="1"/>
  <c r="D17" i="1"/>
  <c r="D16" i="1"/>
</calcChain>
</file>

<file path=xl/sharedStrings.xml><?xml version="1.0" encoding="utf-8"?>
<sst xmlns="http://schemas.openxmlformats.org/spreadsheetml/2006/main" count="97" uniqueCount="51">
  <si>
    <t>#</t>
  </si>
  <si>
    <t>Antworten</t>
  </si>
  <si>
    <t>Anzahl</t>
  </si>
  <si>
    <t>Anteil</t>
  </si>
  <si>
    <t>19 - 30 Jahre alt</t>
  </si>
  <si>
    <t>über 50 Jahre alt</t>
  </si>
  <si>
    <t>13 - 18 Jahre alt</t>
  </si>
  <si>
    <t>7 - 12 Jahre alt</t>
  </si>
  <si>
    <t>unter 6 Jahre alt</t>
  </si>
  <si>
    <t>1.1 Wie alt sind Sie?</t>
  </si>
  <si>
    <t>31 - 50 Jahre alt</t>
  </si>
  <si>
    <t>1.2 Geschlecht?</t>
  </si>
  <si>
    <t>Männlich</t>
  </si>
  <si>
    <t>Weiblich</t>
  </si>
  <si>
    <t>Keine Angaben</t>
  </si>
  <si>
    <t>Typ-1</t>
  </si>
  <si>
    <t>Typ-2</t>
  </si>
  <si>
    <t>Schwangerschaftsdiabetes</t>
  </si>
  <si>
    <t>Typ-3c</t>
  </si>
  <si>
    <t>1.3 An welchem Diabetestyp sind Sie erkrankt?</t>
  </si>
  <si>
    <t>Teilnehmer</t>
  </si>
  <si>
    <t>Nr.</t>
  </si>
  <si>
    <t>Alter</t>
  </si>
  <si>
    <t>Jahre insgesamt</t>
  </si>
  <si>
    <t>Durchschnittsalter</t>
  </si>
  <si>
    <t>1.4 Seit wann sind Sie an Diabetes mellitus erkrankt?</t>
  </si>
  <si>
    <t>Jahre</t>
  </si>
  <si>
    <t>Durschnittserfahrung</t>
  </si>
  <si>
    <t>1.5 In welcher Form wird dieser Diabetestyp behandelt?</t>
  </si>
  <si>
    <t>Tabletten</t>
  </si>
  <si>
    <t>Insulinspritzen</t>
  </si>
  <si>
    <t>Insulinpumpe</t>
  </si>
  <si>
    <t>Diät</t>
  </si>
  <si>
    <t>Garnicht</t>
  </si>
  <si>
    <t>1.6 Wie gut glauben Sie, kennen Sie sich mit Ihrer Krankheit aus?</t>
  </si>
  <si>
    <t>Sehr gut</t>
  </si>
  <si>
    <t>Gut</t>
  </si>
  <si>
    <t>Ausreichend</t>
  </si>
  <si>
    <t>Ich sollte in nächster Zeit einen Schulungskurs zum Diabetes mellitus besuchen.</t>
  </si>
  <si>
    <t>weniger als 1mal</t>
  </si>
  <si>
    <t>1mal</t>
  </si>
  <si>
    <t>2mal</t>
  </si>
  <si>
    <t>3mal</t>
  </si>
  <si>
    <t>4mal</t>
  </si>
  <si>
    <t>2.1 Wie oft im Jahr besuchen Sie einen Arzt oder Diabetologen zur Behandlung Ihrer Diabetes-Erkrankung?</t>
  </si>
  <si>
    <t>öfter als 4mal</t>
  </si>
  <si>
    <t>2.2 Welche Rolle spielen Sie bei der Behandlung Ihrer Diabetes-Erkrankung?</t>
  </si>
  <si>
    <t>Ich entscheide selbst über die medizinische Behandlung.</t>
  </si>
  <si>
    <t>Ich entscheide mit Hilfe eines Arztes über die medizinische Behandlung.</t>
  </si>
  <si>
    <t>Ich entscheide mit Hilfe von Verwandten und Bekannten über die medizinische Behandlung.</t>
  </si>
  <si>
    <t>Ich überlasse die Entscheidungen über die medizinische Behandlung meinem Arzt.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</si>
</sst>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D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E46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1" fillId="0" borderId="0" xfId="0" applyNumberFormat="1" applyFont="1"/>
    <xf numFmtId="0" fontId="1" fillId="2" borderId="1" xfId="0" applyFont="1" applyFill="1" applyBorder="1" applyAlignment="1">
      <alignment horizontal="center" vertical="top"/>
    </xf>
    <xf numFmtId="0" fontId="1" fillId="4" borderId="2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164" fontId="1" fillId="0" borderId="2" xfId="0" applyNumberFormat="1" applyFont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1" fillId="0" borderId="13" xfId="0" applyFont="1" applyBorder="1" applyAlignment="1"/>
    <xf numFmtId="0" fontId="1" fillId="0" borderId="13" xfId="0" applyFont="1" applyBorder="1"/>
    <xf numFmtId="0" fontId="1" fillId="0" borderId="13" xfId="0" applyFont="1" applyBorder="1" applyAlignment="1">
      <alignment vertical="center"/>
    </xf>
    <xf numFmtId="0" fontId="1" fillId="0" borderId="14" xfId="0" applyFont="1" applyBorder="1" applyAlignment="1"/>
    <xf numFmtId="0" fontId="1" fillId="0" borderId="14" xfId="0" applyFont="1" applyBorder="1"/>
    <xf numFmtId="0" fontId="1" fillId="0" borderId="16" xfId="0" applyFont="1" applyBorder="1" applyAlignment="1"/>
    <xf numFmtId="0" fontId="1" fillId="0" borderId="8" xfId="0" applyFont="1" applyBorder="1" applyAlignment="1"/>
    <xf numFmtId="0" fontId="1" fillId="0" borderId="19" xfId="0" applyFont="1" applyBorder="1" applyAlignment="1"/>
    <xf numFmtId="0" fontId="1" fillId="0" borderId="20" xfId="0" applyFont="1" applyBorder="1"/>
    <xf numFmtId="0" fontId="1" fillId="0" borderId="19" xfId="0" applyFont="1" applyBorder="1"/>
    <xf numFmtId="0" fontId="1" fillId="0" borderId="23" xfId="0" applyFont="1" applyBorder="1"/>
    <xf numFmtId="0" fontId="1" fillId="0" borderId="0" xfId="0" applyFont="1" applyBorder="1"/>
    <xf numFmtId="0" fontId="1" fillId="0" borderId="24" xfId="0" applyFont="1" applyBorder="1"/>
    <xf numFmtId="0" fontId="1" fillId="0" borderId="20" xfId="0" applyFont="1" applyBorder="1" applyAlignment="1"/>
    <xf numFmtId="0" fontId="1" fillId="10" borderId="11" xfId="0" applyFont="1" applyFill="1" applyBorder="1" applyAlignment="1"/>
    <xf numFmtId="0" fontId="1" fillId="10" borderId="17" xfId="0" applyFont="1" applyFill="1" applyBorder="1" applyAlignment="1"/>
    <xf numFmtId="0" fontId="1" fillId="10" borderId="15" xfId="0" applyFont="1" applyFill="1" applyBorder="1" applyAlignment="1"/>
    <xf numFmtId="0" fontId="1" fillId="10" borderId="15" xfId="0" applyFont="1" applyFill="1" applyBorder="1"/>
    <xf numFmtId="0" fontId="1" fillId="10" borderId="18" xfId="0" applyFont="1" applyFill="1" applyBorder="1"/>
    <xf numFmtId="0" fontId="1" fillId="10" borderId="17" xfId="0" applyFont="1" applyFill="1" applyBorder="1"/>
    <xf numFmtId="0" fontId="1" fillId="10" borderId="21" xfId="0" applyFont="1" applyFill="1" applyBorder="1"/>
    <xf numFmtId="0" fontId="1" fillId="10" borderId="12" xfId="0" applyFont="1" applyFill="1" applyBorder="1"/>
    <xf numFmtId="0" fontId="1" fillId="10" borderId="22" xfId="0" applyFont="1" applyFill="1" applyBorder="1"/>
    <xf numFmtId="0" fontId="1" fillId="0" borderId="7" xfId="0" applyFont="1" applyBorder="1"/>
    <xf numFmtId="1" fontId="1" fillId="0" borderId="7" xfId="0" applyNumberFormat="1" applyFont="1" applyBorder="1"/>
    <xf numFmtId="16" fontId="2" fillId="0" borderId="8" xfId="0" applyNumberFormat="1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1" fillId="0" borderId="9" xfId="0" applyFont="1" applyBorder="1" applyAlignment="1"/>
    <xf numFmtId="0" fontId="1" fillId="0" borderId="10" xfId="0" applyFont="1" applyBorder="1"/>
    <xf numFmtId="0" fontId="1" fillId="2" borderId="1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2" fillId="3" borderId="4" xfId="0" applyNumberFormat="1" applyFont="1" applyFill="1" applyBorder="1" applyAlignment="1">
      <alignment horizontal="left" vertical="top"/>
    </xf>
    <xf numFmtId="16" fontId="2" fillId="3" borderId="5" xfId="0" applyNumberFormat="1" applyFont="1" applyFill="1" applyBorder="1" applyAlignment="1">
      <alignment horizontal="left" vertical="top"/>
    </xf>
    <xf numFmtId="16" fontId="2" fillId="3" borderId="6" xfId="0" applyNumberFormat="1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</cellXfs>
  <cellStyles count="1">
    <cellStyle name="Stand." xfId="0" builtinId="0"/>
  </cellStyles>
  <dxfs count="0"/>
  <tableStyles count="0" defaultTableStyle="TableStyleMedium9" defaultPivotStyle="PivotStyleMedium7"/>
  <colors>
    <mruColors>
      <color rgb="FF70AF46"/>
      <color rgb="FFA33181"/>
      <color rgb="FFE25E29"/>
      <color rgb="FFBB2228"/>
      <color rgb="FF70AE46"/>
      <color rgb="FF4472C4"/>
      <color rgb="FFFDC000"/>
      <color rgb="FFA5A5A5"/>
      <color rgb="FFED7D31"/>
      <color rgb="FF5B9B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de-DE"/>
              <a:t>Alter der Befragten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 Persönliche Daten'!$B$12:$B$17</c:f>
              <c:strCache>
                <c:ptCount val="6"/>
                <c:pt idx="0">
                  <c:v>unter 6 Jahre alt</c:v>
                </c:pt>
                <c:pt idx="1">
                  <c:v>7 - 12 Jahre alt</c:v>
                </c:pt>
                <c:pt idx="2">
                  <c:v>13 - 18 Jahre alt</c:v>
                </c:pt>
                <c:pt idx="3">
                  <c:v>19 - 30 Jahre alt</c:v>
                </c:pt>
                <c:pt idx="4">
                  <c:v>31 - 50 Jahre alt</c:v>
                </c:pt>
                <c:pt idx="5">
                  <c:v>über 50 Jahre alt</c:v>
                </c:pt>
              </c:strCache>
            </c:strRef>
          </c:cat>
          <c:val>
            <c:numRef>
              <c:f>'1. Persönliche Daten'!$D$12:$D$17</c:f>
              <c:numCache>
                <c:formatCode>0.0%</c:formatCode>
                <c:ptCount val="6"/>
                <c:pt idx="0">
                  <c:v>0.037037037037037</c:v>
                </c:pt>
                <c:pt idx="1">
                  <c:v>0.185185185185185</c:v>
                </c:pt>
                <c:pt idx="2">
                  <c:v>0.111111111111111</c:v>
                </c:pt>
                <c:pt idx="3">
                  <c:v>0.123456790123457</c:v>
                </c:pt>
                <c:pt idx="4">
                  <c:v>0.296296296296296</c:v>
                </c:pt>
                <c:pt idx="5">
                  <c:v>0.246913580246914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Geschlecht der Befragten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49408061733943"/>
          <c:y val="0.211829260346354"/>
          <c:w val="0.407415811048076"/>
          <c:h val="0.685382488574805"/>
        </c:manualLayout>
      </c:layout>
      <c:pieChart>
        <c:varyColors val="1"/>
        <c:ser>
          <c:idx val="1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'1. Persönliche Daten'!$B$36:$B$38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Keine Angaben</c:v>
                </c:pt>
              </c:strCache>
            </c:strRef>
          </c:cat>
          <c:val>
            <c:numRef>
              <c:f>'1. Persönliche Daten'!$D$36:$D$38</c:f>
              <c:numCache>
                <c:formatCode>0.0%</c:formatCode>
                <c:ptCount val="3"/>
                <c:pt idx="0">
                  <c:v>0.555555555555556</c:v>
                </c:pt>
                <c:pt idx="1">
                  <c:v>0.432098765432099</c:v>
                </c:pt>
                <c:pt idx="2">
                  <c:v>0.0123456790123457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Diabetestyp der Befragten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Persönliche Daten'!$B$57:$B$60</c:f>
              <c:strCache>
                <c:ptCount val="4"/>
                <c:pt idx="0">
                  <c:v>Typ-1</c:v>
                </c:pt>
                <c:pt idx="1">
                  <c:v>Typ-2</c:v>
                </c:pt>
                <c:pt idx="2">
                  <c:v>Schwangerschaftsdiabetes</c:v>
                </c:pt>
                <c:pt idx="3">
                  <c:v>Typ-3c</c:v>
                </c:pt>
              </c:strCache>
            </c:strRef>
          </c:cat>
          <c:val>
            <c:numRef>
              <c:f>'1. Persönliche Daten'!$D$57:$D$60</c:f>
              <c:numCache>
                <c:formatCode>0.0%</c:formatCode>
                <c:ptCount val="4"/>
                <c:pt idx="0">
                  <c:v>0.851851851851852</c:v>
                </c:pt>
                <c:pt idx="1">
                  <c:v>0.111111111111111</c:v>
                </c:pt>
                <c:pt idx="2">
                  <c:v>0.0123456790123457</c:v>
                </c:pt>
                <c:pt idx="3">
                  <c:v>0.0246913580246914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de-DE"/>
              <a:t>Behandlungsart der Befragten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AF46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Persönliche Daten'!$B$79:$B$83</c:f>
              <c:strCache>
                <c:ptCount val="5"/>
                <c:pt idx="0">
                  <c:v>Tabletten</c:v>
                </c:pt>
                <c:pt idx="1">
                  <c:v>Insulinspritzen</c:v>
                </c:pt>
                <c:pt idx="2">
                  <c:v>Insulinpumpe</c:v>
                </c:pt>
                <c:pt idx="3">
                  <c:v>Diät</c:v>
                </c:pt>
                <c:pt idx="4">
                  <c:v>Garnicht</c:v>
                </c:pt>
              </c:strCache>
            </c:strRef>
          </c:cat>
          <c:val>
            <c:numRef>
              <c:f>'1. Persönliche Daten'!$D$79:$D$83</c:f>
              <c:numCache>
                <c:formatCode>0.0%</c:formatCode>
                <c:ptCount val="5"/>
                <c:pt idx="0">
                  <c:v>0.0957446808510638</c:v>
                </c:pt>
                <c:pt idx="1">
                  <c:v>0.329787234042553</c:v>
                </c:pt>
                <c:pt idx="2">
                  <c:v>0.51063829787234</c:v>
                </c:pt>
                <c:pt idx="3">
                  <c:v>0.0531914893617021</c:v>
                </c:pt>
                <c:pt idx="4">
                  <c:v>0.0106382978723404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de-DE"/>
              <a:t>Selbsteinschätzung der Befragten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Persönliche Daten'!$B$104:$B$107</c:f>
              <c:strCache>
                <c:ptCount val="4"/>
                <c:pt idx="0">
                  <c:v>Sehr gut</c:v>
                </c:pt>
                <c:pt idx="1">
                  <c:v>Gut</c:v>
                </c:pt>
                <c:pt idx="2">
                  <c:v>Ausreichend</c:v>
                </c:pt>
                <c:pt idx="3">
                  <c:v>Ich sollte in nächster Zeit einen Schulungskurs zum Diabetes mellitus besuchen.</c:v>
                </c:pt>
              </c:strCache>
            </c:strRef>
          </c:cat>
          <c:val>
            <c:numRef>
              <c:f>'1. Persönliche Daten'!$D$104:$D$107</c:f>
              <c:numCache>
                <c:formatCode>0.0%</c:formatCode>
                <c:ptCount val="4"/>
                <c:pt idx="0">
                  <c:v>0.407407407407407</c:v>
                </c:pt>
                <c:pt idx="1">
                  <c:v>0.469135802469136</c:v>
                </c:pt>
                <c:pt idx="2">
                  <c:v>0.111111111111111</c:v>
                </c:pt>
                <c:pt idx="3">
                  <c:v>0.0123456790123457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23814033448302"/>
          <c:y val="0.233165522553905"/>
          <c:w val="0.329240356225588"/>
          <c:h val="0.581718282399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Anzahl der Arztbesuche</a:t>
            </a:r>
            <a:r>
              <a:rPr lang="en-US" baseline="0"/>
              <a:t> im Jahr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'2. Behandlung'!$B$12:$B$17</c:f>
              <c:strCache>
                <c:ptCount val="6"/>
                <c:pt idx="0">
                  <c:v>weniger als 1mal</c:v>
                </c:pt>
                <c:pt idx="1">
                  <c:v>1mal</c:v>
                </c:pt>
                <c:pt idx="2">
                  <c:v>2mal</c:v>
                </c:pt>
                <c:pt idx="3">
                  <c:v>3mal</c:v>
                </c:pt>
                <c:pt idx="4">
                  <c:v>4mal</c:v>
                </c:pt>
                <c:pt idx="5">
                  <c:v>öfter als 4mal</c:v>
                </c:pt>
              </c:strCache>
            </c:strRef>
          </c:cat>
          <c:val>
            <c:numRef>
              <c:f>'2. Behandlung'!$D$12:$D$17</c:f>
              <c:numCache>
                <c:formatCode>0.0%</c:formatCode>
                <c:ptCount val="6"/>
                <c:pt idx="0">
                  <c:v>0.0</c:v>
                </c:pt>
                <c:pt idx="1">
                  <c:v>0.0246913580246914</c:v>
                </c:pt>
                <c:pt idx="2">
                  <c:v>0.0246913580246914</c:v>
                </c:pt>
                <c:pt idx="3">
                  <c:v>0.0</c:v>
                </c:pt>
                <c:pt idx="4">
                  <c:v>0.679012345679012</c:v>
                </c:pt>
                <c:pt idx="5">
                  <c:v>0.271604938271605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de-DE"/>
              <a:t>Behandlungsart der Befragten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AF46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'2. Behandlung'!$B$60:$B$64</c:f>
              <c:strCache>
                <c:ptCount val="5"/>
                <c:pt idx="0">
                  <c:v>Tabletten</c:v>
                </c:pt>
                <c:pt idx="1">
                  <c:v>Insulinspritzen</c:v>
                </c:pt>
                <c:pt idx="2">
                  <c:v>Insulinpumpe</c:v>
                </c:pt>
                <c:pt idx="3">
                  <c:v>Diät</c:v>
                </c:pt>
                <c:pt idx="4">
                  <c:v>Garnicht</c:v>
                </c:pt>
              </c:strCache>
            </c:strRef>
          </c:cat>
          <c:val>
            <c:numRef>
              <c:f>'2. Behandlung'!$D$60:$D$64</c:f>
              <c:numCache>
                <c:formatCode>0.0%</c:formatCode>
                <c:ptCount val="5"/>
                <c:pt idx="0">
                  <c:v>0.0957446808510638</c:v>
                </c:pt>
                <c:pt idx="1">
                  <c:v>0.329787234042553</c:v>
                </c:pt>
                <c:pt idx="2">
                  <c:v>0.51063829787234</c:v>
                </c:pt>
                <c:pt idx="3">
                  <c:v>0.0531914893617021</c:v>
                </c:pt>
                <c:pt idx="4">
                  <c:v>0.0106382978723404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de-DE"/>
              <a:t>Selbsteinschätzung der Befragten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Behandlung'!$B$85:$B$88</c:f>
              <c:strCache>
                <c:ptCount val="4"/>
                <c:pt idx="0">
                  <c:v>Sehr gut</c:v>
                </c:pt>
                <c:pt idx="1">
                  <c:v>Gut</c:v>
                </c:pt>
                <c:pt idx="2">
                  <c:v>Ausreichend</c:v>
                </c:pt>
                <c:pt idx="3">
                  <c:v>Ich sollte in nächster Zeit einen Schulungskurs zum Diabetes mellitus besuchen.</c:v>
                </c:pt>
              </c:strCache>
            </c:strRef>
          </c:cat>
          <c:val>
            <c:numRef>
              <c:f>'2. Behandlung'!$D$85:$D$88</c:f>
              <c:numCache>
                <c:formatCode>0.0%</c:formatCode>
                <c:ptCount val="4"/>
                <c:pt idx="0">
                  <c:v>0.407407407407407</c:v>
                </c:pt>
                <c:pt idx="1">
                  <c:v>0.469135802469136</c:v>
                </c:pt>
                <c:pt idx="2">
                  <c:v>0.111111111111111</c:v>
                </c:pt>
                <c:pt idx="3">
                  <c:v>0.0123456790123457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23814033448302"/>
          <c:y val="0.233165522553905"/>
          <c:w val="0.329240356225588"/>
          <c:h val="0.581718282399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de-DE"/>
              <a:t>Rolle der Befragten bei Behandlung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31890580615489"/>
          <c:y val="0.197418766326392"/>
          <c:w val="0.426489420349517"/>
          <c:h val="0.698157529264827"/>
        </c:manualLayout>
      </c:layout>
      <c:pieChart>
        <c:varyColors val="1"/>
        <c:ser>
          <c:idx val="0"/>
          <c:order val="0"/>
          <c:spPr>
            <a:ln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AF46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'2. Behandlung'!$D$36:$D$40</c:f>
              <c:numCache>
                <c:formatCode>0.0%</c:formatCode>
                <c:ptCount val="5"/>
                <c:pt idx="0">
                  <c:v>0.345679012345679</c:v>
                </c:pt>
                <c:pt idx="1">
                  <c:v>0.481481481481481</c:v>
                </c:pt>
                <c:pt idx="2">
                  <c:v>0.123456790123457</c:v>
                </c:pt>
                <c:pt idx="3">
                  <c:v>0.037037037037037</c:v>
                </c:pt>
                <c:pt idx="4">
                  <c:v>0.0123456790123457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23559324085107"/>
          <c:y val="0.367579862003605"/>
          <c:w val="0.0571990613148853"/>
          <c:h val="0.380178760592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2398</xdr:colOff>
      <xdr:row>17</xdr:row>
      <xdr:rowOff>773</xdr:rowOff>
    </xdr:from>
    <xdr:to>
      <xdr:col>3</xdr:col>
      <xdr:colOff>1077232</xdr:colOff>
      <xdr:row>31</xdr:row>
      <xdr:rowOff>127264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6077</xdr:colOff>
      <xdr:row>38</xdr:row>
      <xdr:rowOff>799</xdr:rowOff>
    </xdr:from>
    <xdr:to>
      <xdr:col>3</xdr:col>
      <xdr:colOff>1080695</xdr:colOff>
      <xdr:row>51</xdr:row>
      <xdr:rowOff>84408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28802</xdr:rowOff>
    </xdr:from>
    <xdr:to>
      <xdr:col>4</xdr:col>
      <xdr:colOff>24946</xdr:colOff>
      <xdr:row>73</xdr:row>
      <xdr:rowOff>118609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2398</xdr:colOff>
      <xdr:row>83</xdr:row>
      <xdr:rowOff>773</xdr:rowOff>
    </xdr:from>
    <xdr:to>
      <xdr:col>3</xdr:col>
      <xdr:colOff>1077232</xdr:colOff>
      <xdr:row>97</xdr:row>
      <xdr:rowOff>127264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2398</xdr:colOff>
      <xdr:row>107</xdr:row>
      <xdr:rowOff>773</xdr:rowOff>
    </xdr:from>
    <xdr:to>
      <xdr:col>3</xdr:col>
      <xdr:colOff>1077232</xdr:colOff>
      <xdr:row>121</xdr:row>
      <xdr:rowOff>127264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2398</xdr:colOff>
      <xdr:row>17</xdr:row>
      <xdr:rowOff>773</xdr:rowOff>
    </xdr:from>
    <xdr:to>
      <xdr:col>3</xdr:col>
      <xdr:colOff>1077232</xdr:colOff>
      <xdr:row>31</xdr:row>
      <xdr:rowOff>127264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2398</xdr:colOff>
      <xdr:row>64</xdr:row>
      <xdr:rowOff>773</xdr:rowOff>
    </xdr:from>
    <xdr:to>
      <xdr:col>3</xdr:col>
      <xdr:colOff>1077232</xdr:colOff>
      <xdr:row>78</xdr:row>
      <xdr:rowOff>127264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2398</xdr:colOff>
      <xdr:row>88</xdr:row>
      <xdr:rowOff>773</xdr:rowOff>
    </xdr:from>
    <xdr:to>
      <xdr:col>3</xdr:col>
      <xdr:colOff>1077232</xdr:colOff>
      <xdr:row>102</xdr:row>
      <xdr:rowOff>127264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2398</xdr:colOff>
      <xdr:row>40</xdr:row>
      <xdr:rowOff>773</xdr:rowOff>
    </xdr:from>
    <xdr:to>
      <xdr:col>3</xdr:col>
      <xdr:colOff>1077232</xdr:colOff>
      <xdr:row>54</xdr:row>
      <xdr:rowOff>127264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showRuler="0" zoomScale="114" zoomScaleNormal="82" zoomScalePageLayoutView="82" workbookViewId="0">
      <selection activeCell="E12" sqref="E12"/>
    </sheetView>
  </sheetViews>
  <sheetFormatPr baseColWidth="10" defaultRowHeight="16" x14ac:dyDescent="0.2"/>
  <cols>
    <col min="1" max="1" width="2.5" style="1" customWidth="1"/>
    <col min="2" max="2" width="24.1640625" style="1" customWidth="1"/>
    <col min="3" max="3" width="18.83203125" style="1" customWidth="1"/>
    <col min="4" max="4" width="14.1640625" style="1" customWidth="1"/>
    <col min="5" max="5" width="27" style="1" customWidth="1"/>
    <col min="6" max="8" width="10.83203125" style="1"/>
    <col min="9" max="9" width="11.6640625" style="1" bestFit="1" customWidth="1"/>
    <col min="10" max="16384" width="10.83203125" style="1"/>
  </cols>
  <sheetData>
    <row r="1" spans="1:18" ht="5" customHeight="1" x14ac:dyDescent="0.2">
      <c r="K1" s="19"/>
      <c r="L1" s="19"/>
    </row>
    <row r="2" spans="1:18" ht="17" thickBot="1" x14ac:dyDescent="0.25">
      <c r="A2" s="21"/>
      <c r="B2" s="21"/>
      <c r="C2" s="21"/>
      <c r="D2" s="21"/>
      <c r="E2" s="21"/>
      <c r="F2" s="21"/>
      <c r="G2" s="21"/>
      <c r="H2" s="21"/>
      <c r="I2" s="21"/>
      <c r="K2" s="19"/>
      <c r="L2" s="19"/>
    </row>
    <row r="3" spans="1:18" ht="17" thickBot="1" x14ac:dyDescent="0.25">
      <c r="A3" s="21"/>
      <c r="B3" s="21"/>
      <c r="C3" s="21"/>
      <c r="D3" s="21"/>
      <c r="E3" s="21"/>
      <c r="F3" s="55" t="s">
        <v>20</v>
      </c>
      <c r="G3" s="56"/>
      <c r="H3" s="57"/>
      <c r="I3" s="22"/>
      <c r="J3" s="23"/>
      <c r="K3" s="24"/>
      <c r="L3" s="24"/>
      <c r="M3" s="23"/>
      <c r="N3" s="23"/>
      <c r="O3" s="23"/>
      <c r="P3" s="23"/>
      <c r="Q3" s="23"/>
      <c r="R3" s="23"/>
    </row>
    <row r="4" spans="1:18" ht="17" customHeight="1" thickBot="1" x14ac:dyDescent="0.25">
      <c r="A4" s="21"/>
      <c r="B4" s="21"/>
      <c r="C4" s="21"/>
      <c r="D4" s="21"/>
      <c r="E4" s="21"/>
      <c r="F4" s="36" t="s">
        <v>21</v>
      </c>
      <c r="G4" s="37">
        <v>1</v>
      </c>
      <c r="H4" s="38">
        <v>2</v>
      </c>
      <c r="I4" s="38">
        <v>3</v>
      </c>
      <c r="J4" s="39">
        <v>4</v>
      </c>
      <c r="K4" s="39">
        <v>5</v>
      </c>
      <c r="L4" s="39">
        <v>6</v>
      </c>
      <c r="M4" s="39">
        <v>7</v>
      </c>
      <c r="N4" s="39">
        <v>8</v>
      </c>
      <c r="O4" s="39">
        <v>9</v>
      </c>
      <c r="P4" s="39">
        <v>10</v>
      </c>
      <c r="Q4" s="39">
        <v>11</v>
      </c>
      <c r="R4" s="40">
        <v>12</v>
      </c>
    </row>
    <row r="5" spans="1:18" ht="17" customHeight="1" thickBot="1" x14ac:dyDescent="0.25">
      <c r="A5" s="21"/>
      <c r="B5" s="21"/>
      <c r="C5" s="21"/>
      <c r="D5" s="21"/>
      <c r="E5" s="21"/>
      <c r="F5" s="28" t="s">
        <v>22</v>
      </c>
      <c r="G5" s="29">
        <v>5</v>
      </c>
      <c r="H5" s="25">
        <v>5</v>
      </c>
      <c r="I5" s="25">
        <v>6</v>
      </c>
      <c r="J5" s="26">
        <v>7</v>
      </c>
      <c r="K5" s="26">
        <v>7</v>
      </c>
      <c r="L5" s="26">
        <v>8</v>
      </c>
      <c r="M5" s="26">
        <v>8</v>
      </c>
      <c r="N5" s="26">
        <v>8</v>
      </c>
      <c r="O5" s="26">
        <v>8</v>
      </c>
      <c r="P5" s="26">
        <v>9</v>
      </c>
      <c r="Q5" s="26">
        <v>10</v>
      </c>
      <c r="R5" s="30">
        <v>10</v>
      </c>
    </row>
    <row r="6" spans="1:18" x14ac:dyDescent="0.2">
      <c r="A6" s="21"/>
      <c r="B6" s="21"/>
      <c r="C6" s="21"/>
      <c r="D6" s="21"/>
      <c r="F6" s="20"/>
      <c r="G6" s="37">
        <v>13</v>
      </c>
      <c r="H6" s="39">
        <v>14</v>
      </c>
      <c r="I6" s="39">
        <v>15</v>
      </c>
      <c r="J6" s="39">
        <v>16</v>
      </c>
      <c r="K6" s="38">
        <v>17</v>
      </c>
      <c r="L6" s="38">
        <v>18</v>
      </c>
      <c r="M6" s="39">
        <v>19</v>
      </c>
      <c r="N6" s="39">
        <v>20</v>
      </c>
      <c r="O6" s="39">
        <v>21</v>
      </c>
      <c r="P6" s="39">
        <v>22</v>
      </c>
      <c r="Q6" s="39">
        <v>23</v>
      </c>
      <c r="R6" s="40">
        <v>24</v>
      </c>
    </row>
    <row r="7" spans="1:18" ht="17" thickBot="1" x14ac:dyDescent="0.25">
      <c r="A7" s="20"/>
      <c r="B7" s="20"/>
      <c r="C7" s="20"/>
      <c r="D7" s="20"/>
      <c r="E7" s="20"/>
      <c r="F7" s="20"/>
      <c r="G7" s="31">
        <v>11</v>
      </c>
      <c r="H7" s="25">
        <v>11</v>
      </c>
      <c r="I7" s="25">
        <v>12</v>
      </c>
      <c r="J7" s="25">
        <v>12</v>
      </c>
      <c r="K7" s="26">
        <v>12</v>
      </c>
      <c r="L7" s="26">
        <v>12</v>
      </c>
      <c r="M7" s="26">
        <v>13</v>
      </c>
      <c r="N7" s="26">
        <v>13</v>
      </c>
      <c r="O7" s="26">
        <v>13</v>
      </c>
      <c r="P7" s="26">
        <v>13</v>
      </c>
      <c r="Q7" s="27">
        <v>13</v>
      </c>
      <c r="R7" s="35">
        <v>15</v>
      </c>
    </row>
    <row r="8" spans="1:18" x14ac:dyDescent="0.2">
      <c r="G8" s="41">
        <v>25</v>
      </c>
      <c r="H8" s="39">
        <v>26</v>
      </c>
      <c r="I8" s="39">
        <v>27</v>
      </c>
      <c r="J8" s="39">
        <v>28</v>
      </c>
      <c r="K8" s="39">
        <v>29</v>
      </c>
      <c r="L8" s="39">
        <v>30</v>
      </c>
      <c r="M8" s="39">
        <v>31</v>
      </c>
      <c r="N8" s="39">
        <v>32</v>
      </c>
      <c r="O8" s="39">
        <v>33</v>
      </c>
      <c r="P8" s="39">
        <v>34</v>
      </c>
      <c r="Q8" s="39">
        <v>35</v>
      </c>
      <c r="R8" s="40">
        <v>36</v>
      </c>
    </row>
    <row r="9" spans="1:18" ht="17" thickBot="1" x14ac:dyDescent="0.25">
      <c r="A9" s="21"/>
      <c r="B9" s="21"/>
      <c r="C9" s="21"/>
      <c r="D9" s="21"/>
      <c r="E9" s="21"/>
      <c r="F9" s="21"/>
      <c r="G9" s="29">
        <v>16</v>
      </c>
      <c r="H9" s="25">
        <v>17</v>
      </c>
      <c r="I9" s="25">
        <v>18</v>
      </c>
      <c r="J9" s="25">
        <v>19</v>
      </c>
      <c r="K9" s="25">
        <v>19</v>
      </c>
      <c r="L9" s="25">
        <v>23</v>
      </c>
      <c r="M9" s="26">
        <v>23</v>
      </c>
      <c r="N9" s="26">
        <v>23</v>
      </c>
      <c r="O9" s="26">
        <v>24</v>
      </c>
      <c r="P9" s="32">
        <v>25</v>
      </c>
      <c r="Q9" s="25">
        <v>29</v>
      </c>
      <c r="R9" s="35">
        <v>29</v>
      </c>
    </row>
    <row r="10" spans="1:18" ht="17" thickBot="1" x14ac:dyDescent="0.25">
      <c r="A10" s="13" t="s">
        <v>9</v>
      </c>
      <c r="B10" s="14"/>
      <c r="C10" s="14"/>
      <c r="D10" s="15"/>
      <c r="E10" s="21"/>
      <c r="F10" s="21"/>
      <c r="G10" s="37">
        <v>37</v>
      </c>
      <c r="H10" s="38">
        <v>38</v>
      </c>
      <c r="I10" s="38">
        <v>39</v>
      </c>
      <c r="J10" s="38">
        <v>40</v>
      </c>
      <c r="K10" s="38">
        <v>41</v>
      </c>
      <c r="L10" s="38">
        <v>42</v>
      </c>
      <c r="M10" s="38">
        <v>43</v>
      </c>
      <c r="N10" s="38">
        <v>44</v>
      </c>
      <c r="O10" s="39">
        <v>45</v>
      </c>
      <c r="P10" s="39">
        <v>46</v>
      </c>
      <c r="Q10" s="39">
        <v>47</v>
      </c>
      <c r="R10" s="40">
        <v>48</v>
      </c>
    </row>
    <row r="11" spans="1:18" ht="17" thickBot="1" x14ac:dyDescent="0.25">
      <c r="A11" s="12" t="s">
        <v>0</v>
      </c>
      <c r="B11" s="12" t="s">
        <v>1</v>
      </c>
      <c r="C11" s="12" t="s">
        <v>2</v>
      </c>
      <c r="D11" s="12" t="s">
        <v>3</v>
      </c>
      <c r="E11" s="21"/>
      <c r="F11" s="21"/>
      <c r="G11" s="29">
        <v>30</v>
      </c>
      <c r="H11" s="25">
        <v>32</v>
      </c>
      <c r="I11" s="25">
        <v>33</v>
      </c>
      <c r="J11" s="25">
        <v>33</v>
      </c>
      <c r="K11" s="25">
        <v>34</v>
      </c>
      <c r="L11" s="25">
        <v>37</v>
      </c>
      <c r="M11" s="26">
        <v>39</v>
      </c>
      <c r="N11" s="26">
        <v>39</v>
      </c>
      <c r="O11" s="26">
        <v>40</v>
      </c>
      <c r="P11" s="32">
        <v>41</v>
      </c>
      <c r="Q11" s="26">
        <v>41</v>
      </c>
      <c r="R11" s="30">
        <v>43</v>
      </c>
    </row>
    <row r="12" spans="1:18" x14ac:dyDescent="0.2">
      <c r="A12" s="6"/>
      <c r="B12" s="2" t="s">
        <v>8</v>
      </c>
      <c r="C12" s="2">
        <f>COUNT(G5:I5)</f>
        <v>3</v>
      </c>
      <c r="D12" s="16">
        <f>C12/SUM(C12:C17)</f>
        <v>3.7037037037037035E-2</v>
      </c>
      <c r="E12" s="21"/>
      <c r="F12" s="21"/>
      <c r="G12" s="37">
        <v>49</v>
      </c>
      <c r="H12" s="38">
        <v>50</v>
      </c>
      <c r="I12" s="38">
        <v>51</v>
      </c>
      <c r="J12" s="38">
        <v>52</v>
      </c>
      <c r="K12" s="38">
        <v>53</v>
      </c>
      <c r="L12" s="38">
        <v>54</v>
      </c>
      <c r="M12" s="38">
        <v>55</v>
      </c>
      <c r="N12" s="38">
        <v>56</v>
      </c>
      <c r="O12" s="39">
        <v>57</v>
      </c>
      <c r="P12" s="39">
        <v>58</v>
      </c>
      <c r="Q12" s="39">
        <v>59</v>
      </c>
      <c r="R12" s="40">
        <v>60</v>
      </c>
    </row>
    <row r="13" spans="1:18" ht="17" thickBot="1" x14ac:dyDescent="0.25">
      <c r="A13" s="7"/>
      <c r="B13" s="5" t="s">
        <v>7</v>
      </c>
      <c r="C13" s="5">
        <f>COUNT(J5:R5)+COUNT(G7:L7)</f>
        <v>15</v>
      </c>
      <c r="D13" s="17">
        <f>C13/SUM(C12:C17)</f>
        <v>0.18518518518518517</v>
      </c>
      <c r="G13" s="31">
        <v>43</v>
      </c>
      <c r="H13" s="26">
        <v>44</v>
      </c>
      <c r="I13" s="26">
        <v>45</v>
      </c>
      <c r="J13" s="26">
        <v>45</v>
      </c>
      <c r="K13" s="26">
        <v>45</v>
      </c>
      <c r="L13" s="26">
        <v>46</v>
      </c>
      <c r="M13" s="26">
        <v>46</v>
      </c>
      <c r="N13" s="26">
        <v>47</v>
      </c>
      <c r="O13" s="26">
        <v>47</v>
      </c>
      <c r="P13" s="32">
        <v>48</v>
      </c>
      <c r="Q13" s="26">
        <v>49</v>
      </c>
      <c r="R13" s="30">
        <v>49</v>
      </c>
    </row>
    <row r="14" spans="1:18" x14ac:dyDescent="0.2">
      <c r="A14" s="8"/>
      <c r="B14" s="3" t="s">
        <v>6</v>
      </c>
      <c r="C14" s="3">
        <f>COUNT(M7:R7)+COUNT(G9:I9)</f>
        <v>9</v>
      </c>
      <c r="D14" s="18">
        <f>C14/SUM(C12:C17)</f>
        <v>0.1111111111111111</v>
      </c>
      <c r="G14" s="41">
        <v>61</v>
      </c>
      <c r="H14" s="39">
        <v>62</v>
      </c>
      <c r="I14" s="39">
        <v>63</v>
      </c>
      <c r="J14" s="39">
        <v>64</v>
      </c>
      <c r="K14" s="39">
        <v>65</v>
      </c>
      <c r="L14" s="39">
        <v>66</v>
      </c>
      <c r="M14" s="39">
        <v>67</v>
      </c>
      <c r="N14" s="39">
        <v>68</v>
      </c>
      <c r="O14" s="39">
        <v>69</v>
      </c>
      <c r="P14" s="39">
        <v>70</v>
      </c>
      <c r="Q14" s="39">
        <v>71</v>
      </c>
      <c r="R14" s="40">
        <v>72</v>
      </c>
    </row>
    <row r="15" spans="1:18" ht="17" thickBot="1" x14ac:dyDescent="0.25">
      <c r="A15" s="9"/>
      <c r="B15" s="5" t="s">
        <v>4</v>
      </c>
      <c r="C15" s="5">
        <f>COUNT(J9:R9)+COUNT(G11)</f>
        <v>10</v>
      </c>
      <c r="D15" s="17">
        <f>C15/SUM(C12:C17)</f>
        <v>0.12345679012345678</v>
      </c>
      <c r="G15" s="31">
        <v>50</v>
      </c>
      <c r="H15" s="26">
        <v>51</v>
      </c>
      <c r="I15" s="26">
        <v>51</v>
      </c>
      <c r="J15" s="26">
        <v>51</v>
      </c>
      <c r="K15" s="26">
        <v>52</v>
      </c>
      <c r="L15" s="26">
        <v>52</v>
      </c>
      <c r="M15" s="26">
        <v>52</v>
      </c>
      <c r="N15" s="26">
        <v>53</v>
      </c>
      <c r="O15" s="26">
        <v>56</v>
      </c>
      <c r="P15" s="32">
        <v>56</v>
      </c>
      <c r="Q15" s="26">
        <v>56</v>
      </c>
      <c r="R15" s="30">
        <v>58</v>
      </c>
    </row>
    <row r="16" spans="1:18" x14ac:dyDescent="0.2">
      <c r="A16" s="10"/>
      <c r="B16" s="3" t="s">
        <v>10</v>
      </c>
      <c r="C16" s="3">
        <f>COUNT(H11:R11)+COUNT(G13:R13)+COUNT(G15)</f>
        <v>24</v>
      </c>
      <c r="D16" s="18">
        <f>C16/SUM(C12:C17)</f>
        <v>0.29629629629629628</v>
      </c>
      <c r="G16" s="42">
        <v>73</v>
      </c>
      <c r="H16" s="43">
        <v>74</v>
      </c>
      <c r="I16" s="43">
        <v>75</v>
      </c>
      <c r="J16" s="43">
        <v>76</v>
      </c>
      <c r="K16" s="43">
        <v>77</v>
      </c>
      <c r="L16" s="43">
        <v>78</v>
      </c>
      <c r="M16" s="43">
        <v>79</v>
      </c>
      <c r="N16" s="43">
        <v>80</v>
      </c>
      <c r="O16" s="44">
        <v>81</v>
      </c>
      <c r="P16" s="33"/>
      <c r="Q16" s="33"/>
      <c r="R16" s="33"/>
    </row>
    <row r="17" spans="1:18" ht="17" thickBot="1" x14ac:dyDescent="0.25">
      <c r="A17" s="11"/>
      <c r="B17" s="5" t="s">
        <v>5</v>
      </c>
      <c r="C17" s="5">
        <f>COUNT(H15:R15)+COUNT(G17:O17)</f>
        <v>20</v>
      </c>
      <c r="D17" s="17">
        <f>C17/SUM(C12:C17)</f>
        <v>0.24691358024691357</v>
      </c>
      <c r="G17" s="31">
        <v>58</v>
      </c>
      <c r="H17" s="26">
        <v>58</v>
      </c>
      <c r="I17" s="26">
        <v>63</v>
      </c>
      <c r="J17" s="26">
        <v>63</v>
      </c>
      <c r="K17" s="26">
        <v>64</v>
      </c>
      <c r="L17" s="26">
        <v>64</v>
      </c>
      <c r="M17" s="32">
        <v>67</v>
      </c>
      <c r="N17" s="26">
        <v>74</v>
      </c>
      <c r="O17" s="34">
        <v>82</v>
      </c>
      <c r="P17" s="33"/>
      <c r="Q17" s="33"/>
      <c r="R17" s="33"/>
    </row>
    <row r="18" spans="1:18" ht="17" thickBot="1" x14ac:dyDescent="0.25">
      <c r="D18" s="4"/>
    </row>
    <row r="19" spans="1:18" ht="17" thickBot="1" x14ac:dyDescent="0.25">
      <c r="G19" s="53" t="s">
        <v>23</v>
      </c>
      <c r="H19" s="54"/>
      <c r="I19" s="45">
        <f>SUM(SUM(G5:R5),SUM(G7:R7),SUM(G9:R9),SUM(G11:R11),SUM(G13:R13),SUM(G15:R15),SUM(G17:O17))</f>
        <v>2733</v>
      </c>
    </row>
    <row r="20" spans="1:18" ht="17" thickBot="1" x14ac:dyDescent="0.25">
      <c r="G20" s="53" t="s">
        <v>24</v>
      </c>
      <c r="H20" s="54"/>
      <c r="I20" s="46">
        <f>I19/O16</f>
        <v>33.74074074074074</v>
      </c>
    </row>
    <row r="33" spans="1:4" ht="17" thickBot="1" x14ac:dyDescent="0.25"/>
    <row r="34" spans="1:4" ht="17" thickBot="1" x14ac:dyDescent="0.25">
      <c r="A34" s="58" t="s">
        <v>11</v>
      </c>
      <c r="B34" s="59"/>
      <c r="C34" s="59"/>
      <c r="D34" s="60"/>
    </row>
    <row r="35" spans="1:4" ht="17" thickBot="1" x14ac:dyDescent="0.25">
      <c r="A35" s="12" t="s">
        <v>0</v>
      </c>
      <c r="B35" s="12" t="s">
        <v>1</v>
      </c>
      <c r="C35" s="12" t="s">
        <v>2</v>
      </c>
      <c r="D35" s="12" t="s">
        <v>3</v>
      </c>
    </row>
    <row r="36" spans="1:4" x14ac:dyDescent="0.2">
      <c r="A36" s="6"/>
      <c r="B36" s="2" t="s">
        <v>12</v>
      </c>
      <c r="C36" s="2">
        <v>45</v>
      </c>
      <c r="D36" s="16">
        <f>C36/SUM(C36:C38)</f>
        <v>0.55555555555555558</v>
      </c>
    </row>
    <row r="37" spans="1:4" x14ac:dyDescent="0.2">
      <c r="A37" s="7"/>
      <c r="B37" s="5" t="s">
        <v>13</v>
      </c>
      <c r="C37" s="5">
        <v>35</v>
      </c>
      <c r="D37" s="17">
        <f>C37/SUM(C36:C38)</f>
        <v>0.43209876543209874</v>
      </c>
    </row>
    <row r="38" spans="1:4" x14ac:dyDescent="0.2">
      <c r="A38" s="8"/>
      <c r="B38" s="3" t="s">
        <v>14</v>
      </c>
      <c r="C38" s="3">
        <v>1</v>
      </c>
      <c r="D38" s="18">
        <f>C38/SUM(C36:C38)</f>
        <v>1.2345679012345678E-2</v>
      </c>
    </row>
    <row r="54" spans="1:18" ht="17" thickBot="1" x14ac:dyDescent="0.25"/>
    <row r="55" spans="1:18" ht="17" thickBot="1" x14ac:dyDescent="0.25">
      <c r="A55" s="58" t="s">
        <v>19</v>
      </c>
      <c r="B55" s="59"/>
      <c r="C55" s="59"/>
      <c r="D55" s="60"/>
      <c r="F55" s="47" t="s">
        <v>25</v>
      </c>
      <c r="G55" s="48"/>
      <c r="H55" s="49"/>
      <c r="I55" s="50"/>
      <c r="J55" s="51"/>
      <c r="K55" s="24"/>
      <c r="L55" s="24"/>
      <c r="M55" s="23"/>
      <c r="N55" s="23"/>
      <c r="O55" s="23"/>
      <c r="P55" s="23"/>
      <c r="Q55" s="23"/>
      <c r="R55" s="23"/>
    </row>
    <row r="56" spans="1:18" ht="17" thickBot="1" x14ac:dyDescent="0.25">
      <c r="A56" s="12" t="s">
        <v>0</v>
      </c>
      <c r="B56" s="12" t="s">
        <v>1</v>
      </c>
      <c r="C56" s="12" t="s">
        <v>2</v>
      </c>
      <c r="D56" s="12" t="s">
        <v>3</v>
      </c>
      <c r="F56" s="36" t="s">
        <v>21</v>
      </c>
      <c r="G56" s="37">
        <v>1</v>
      </c>
      <c r="H56" s="38">
        <v>2</v>
      </c>
      <c r="I56" s="38">
        <v>3</v>
      </c>
      <c r="J56" s="39">
        <v>4</v>
      </c>
      <c r="K56" s="39">
        <v>5</v>
      </c>
      <c r="L56" s="39">
        <v>6</v>
      </c>
      <c r="M56" s="39">
        <v>7</v>
      </c>
      <c r="N56" s="39">
        <v>8</v>
      </c>
      <c r="O56" s="39">
        <v>9</v>
      </c>
      <c r="P56" s="39">
        <v>10</v>
      </c>
      <c r="Q56" s="39">
        <v>11</v>
      </c>
      <c r="R56" s="40">
        <v>12</v>
      </c>
    </row>
    <row r="57" spans="1:18" ht="17" thickBot="1" x14ac:dyDescent="0.25">
      <c r="A57" s="6"/>
      <c r="B57" s="2" t="s">
        <v>15</v>
      </c>
      <c r="C57" s="2">
        <v>69</v>
      </c>
      <c r="D57" s="16">
        <f>C57/SUM(C57:C60)</f>
        <v>0.85185185185185186</v>
      </c>
      <c r="F57" s="28" t="s">
        <v>26</v>
      </c>
      <c r="G57" s="29">
        <v>11</v>
      </c>
      <c r="H57" s="25">
        <v>11</v>
      </c>
      <c r="I57" s="25">
        <v>11</v>
      </c>
      <c r="J57" s="26">
        <v>11</v>
      </c>
      <c r="K57" s="26">
        <v>3</v>
      </c>
      <c r="L57" s="26">
        <v>3</v>
      </c>
      <c r="M57" s="26">
        <v>3</v>
      </c>
      <c r="N57" s="26">
        <v>8</v>
      </c>
      <c r="O57" s="26">
        <v>8</v>
      </c>
      <c r="P57" s="26">
        <v>8</v>
      </c>
      <c r="Q57" s="26">
        <v>13</v>
      </c>
      <c r="R57" s="30">
        <v>13</v>
      </c>
    </row>
    <row r="58" spans="1:18" x14ac:dyDescent="0.2">
      <c r="A58" s="7"/>
      <c r="B58" s="5" t="s">
        <v>16</v>
      </c>
      <c r="C58" s="5">
        <v>9</v>
      </c>
      <c r="D58" s="17">
        <f>C58/SUM(C57:C60)</f>
        <v>0.1111111111111111</v>
      </c>
      <c r="F58" s="20"/>
      <c r="G58" s="37">
        <v>13</v>
      </c>
      <c r="H58" s="39">
        <v>14</v>
      </c>
      <c r="I58" s="39">
        <v>15</v>
      </c>
      <c r="J58" s="39">
        <v>16</v>
      </c>
      <c r="K58" s="38">
        <v>17</v>
      </c>
      <c r="L58" s="38">
        <v>18</v>
      </c>
      <c r="M58" s="39">
        <v>19</v>
      </c>
      <c r="N58" s="39">
        <v>20</v>
      </c>
      <c r="O58" s="39">
        <v>21</v>
      </c>
      <c r="P58" s="39">
        <v>22</v>
      </c>
      <c r="Q58" s="39">
        <v>23</v>
      </c>
      <c r="R58" s="40">
        <v>24</v>
      </c>
    </row>
    <row r="59" spans="1:18" ht="17" thickBot="1" x14ac:dyDescent="0.25">
      <c r="A59" s="8"/>
      <c r="B59" s="3" t="s">
        <v>17</v>
      </c>
      <c r="C59" s="3">
        <v>1</v>
      </c>
      <c r="D59" s="18">
        <f>C59/SUM(C57:C60)</f>
        <v>1.2345679012345678E-2</v>
      </c>
      <c r="F59" s="20"/>
      <c r="G59" s="31">
        <v>40</v>
      </c>
      <c r="H59" s="25">
        <v>2</v>
      </c>
      <c r="I59" s="25">
        <v>2</v>
      </c>
      <c r="J59" s="25">
        <v>2</v>
      </c>
      <c r="K59" s="26">
        <v>2</v>
      </c>
      <c r="L59" s="26">
        <v>2</v>
      </c>
      <c r="M59" s="26">
        <v>29</v>
      </c>
      <c r="N59" s="26">
        <v>1</v>
      </c>
      <c r="O59" s="26">
        <v>12</v>
      </c>
      <c r="P59" s="26">
        <v>12</v>
      </c>
      <c r="Q59" s="27">
        <v>59</v>
      </c>
      <c r="R59" s="35">
        <v>25</v>
      </c>
    </row>
    <row r="60" spans="1:18" x14ac:dyDescent="0.2">
      <c r="A60" s="9"/>
      <c r="B60" s="5" t="s">
        <v>18</v>
      </c>
      <c r="C60" s="5">
        <v>2</v>
      </c>
      <c r="D60" s="17">
        <f>C60/SUM(C57:C60)</f>
        <v>2.4691358024691357E-2</v>
      </c>
      <c r="G60" s="41">
        <v>25</v>
      </c>
      <c r="H60" s="39">
        <v>26</v>
      </c>
      <c r="I60" s="39">
        <v>27</v>
      </c>
      <c r="J60" s="39">
        <v>28</v>
      </c>
      <c r="K60" s="39">
        <v>29</v>
      </c>
      <c r="L60" s="39">
        <v>30</v>
      </c>
      <c r="M60" s="39">
        <v>31</v>
      </c>
      <c r="N60" s="39">
        <v>32</v>
      </c>
      <c r="O60" s="39">
        <v>33</v>
      </c>
      <c r="P60" s="39">
        <v>34</v>
      </c>
      <c r="Q60" s="39">
        <v>35</v>
      </c>
      <c r="R60" s="40">
        <v>36</v>
      </c>
    </row>
    <row r="61" spans="1:18" ht="17" thickBot="1" x14ac:dyDescent="0.25">
      <c r="F61" s="21"/>
      <c r="G61" s="29">
        <v>6</v>
      </c>
      <c r="H61" s="25">
        <v>3</v>
      </c>
      <c r="I61" s="25">
        <v>2</v>
      </c>
      <c r="J61" s="25">
        <v>18</v>
      </c>
      <c r="K61" s="25">
        <v>1</v>
      </c>
      <c r="L61" s="25">
        <v>1</v>
      </c>
      <c r="M61" s="26">
        <v>1</v>
      </c>
      <c r="N61" s="26">
        <v>1</v>
      </c>
      <c r="O61" s="26">
        <v>35</v>
      </c>
      <c r="P61" s="32">
        <v>1</v>
      </c>
      <c r="Q61" s="25">
        <v>39</v>
      </c>
      <c r="R61" s="35">
        <v>4</v>
      </c>
    </row>
    <row r="62" spans="1:18" x14ac:dyDescent="0.2">
      <c r="F62" s="21"/>
      <c r="G62" s="37">
        <v>37</v>
      </c>
      <c r="H62" s="38">
        <v>38</v>
      </c>
      <c r="I62" s="38">
        <v>39</v>
      </c>
      <c r="J62" s="38">
        <v>40</v>
      </c>
      <c r="K62" s="38">
        <v>41</v>
      </c>
      <c r="L62" s="38">
        <v>42</v>
      </c>
      <c r="M62" s="38">
        <v>43</v>
      </c>
      <c r="N62" s="38">
        <v>44</v>
      </c>
      <c r="O62" s="39">
        <v>45</v>
      </c>
      <c r="P62" s="39">
        <v>46</v>
      </c>
      <c r="Q62" s="39">
        <v>47</v>
      </c>
      <c r="R62" s="40">
        <v>48</v>
      </c>
    </row>
    <row r="63" spans="1:18" ht="17" thickBot="1" x14ac:dyDescent="0.25">
      <c r="F63" s="21"/>
      <c r="G63" s="29">
        <v>45</v>
      </c>
      <c r="H63" s="25">
        <v>26</v>
      </c>
      <c r="I63" s="25">
        <v>21</v>
      </c>
      <c r="J63" s="25">
        <v>1</v>
      </c>
      <c r="K63" s="25">
        <v>35</v>
      </c>
      <c r="L63" s="25">
        <v>22</v>
      </c>
      <c r="M63" s="26">
        <v>5</v>
      </c>
      <c r="N63" s="26">
        <v>5</v>
      </c>
      <c r="O63" s="26">
        <v>5</v>
      </c>
      <c r="P63" s="32">
        <v>5</v>
      </c>
      <c r="Q63" s="26">
        <v>12</v>
      </c>
      <c r="R63" s="30">
        <v>25</v>
      </c>
    </row>
    <row r="64" spans="1:18" x14ac:dyDescent="0.2">
      <c r="F64" s="21"/>
      <c r="G64" s="37">
        <v>49</v>
      </c>
      <c r="H64" s="38">
        <v>50</v>
      </c>
      <c r="I64" s="38">
        <v>51</v>
      </c>
      <c r="J64" s="38">
        <v>52</v>
      </c>
      <c r="K64" s="38">
        <v>53</v>
      </c>
      <c r="L64" s="38">
        <v>54</v>
      </c>
      <c r="M64" s="38">
        <v>55</v>
      </c>
      <c r="N64" s="38">
        <v>56</v>
      </c>
      <c r="O64" s="39">
        <v>57</v>
      </c>
      <c r="P64" s="39">
        <v>58</v>
      </c>
      <c r="Q64" s="39">
        <v>59</v>
      </c>
      <c r="R64" s="40">
        <v>60</v>
      </c>
    </row>
    <row r="65" spans="1:18" ht="17" thickBot="1" x14ac:dyDescent="0.25">
      <c r="G65" s="31">
        <v>6</v>
      </c>
      <c r="H65" s="26">
        <v>6</v>
      </c>
      <c r="I65" s="26">
        <v>6</v>
      </c>
      <c r="J65" s="26">
        <v>1</v>
      </c>
      <c r="K65" s="26">
        <v>19</v>
      </c>
      <c r="L65" s="26">
        <v>2</v>
      </c>
      <c r="M65" s="26">
        <v>1</v>
      </c>
      <c r="N65" s="26">
        <v>17</v>
      </c>
      <c r="O65" s="26">
        <v>7</v>
      </c>
      <c r="P65" s="32">
        <v>34</v>
      </c>
      <c r="Q65" s="26">
        <v>34</v>
      </c>
      <c r="R65" s="30">
        <v>48</v>
      </c>
    </row>
    <row r="66" spans="1:18" x14ac:dyDescent="0.2">
      <c r="G66" s="41">
        <v>61</v>
      </c>
      <c r="H66" s="39">
        <v>62</v>
      </c>
      <c r="I66" s="39">
        <v>63</v>
      </c>
      <c r="J66" s="39">
        <v>64</v>
      </c>
      <c r="K66" s="39">
        <v>65</v>
      </c>
      <c r="L66" s="39">
        <v>66</v>
      </c>
      <c r="M66" s="39">
        <v>67</v>
      </c>
      <c r="N66" s="39">
        <v>68</v>
      </c>
      <c r="O66" s="39">
        <v>69</v>
      </c>
      <c r="P66" s="39">
        <v>70</v>
      </c>
      <c r="Q66" s="39">
        <v>71</v>
      </c>
      <c r="R66" s="40">
        <v>72</v>
      </c>
    </row>
    <row r="67" spans="1:18" ht="17" thickBot="1" x14ac:dyDescent="0.25">
      <c r="G67" s="31">
        <v>6</v>
      </c>
      <c r="H67" s="26">
        <v>6</v>
      </c>
      <c r="I67" s="26">
        <v>24</v>
      </c>
      <c r="J67" s="26">
        <v>4</v>
      </c>
      <c r="K67" s="26">
        <v>4</v>
      </c>
      <c r="L67" s="26">
        <v>4</v>
      </c>
      <c r="M67" s="26">
        <v>4</v>
      </c>
      <c r="N67" s="26">
        <v>4</v>
      </c>
      <c r="O67" s="26">
        <v>4</v>
      </c>
      <c r="P67" s="32">
        <v>18</v>
      </c>
      <c r="Q67" s="26">
        <v>5</v>
      </c>
      <c r="R67" s="30">
        <v>5</v>
      </c>
    </row>
    <row r="68" spans="1:18" x14ac:dyDescent="0.2">
      <c r="G68" s="42">
        <v>73</v>
      </c>
      <c r="H68" s="43">
        <v>74</v>
      </c>
      <c r="I68" s="43">
        <v>75</v>
      </c>
      <c r="J68" s="43">
        <v>76</v>
      </c>
      <c r="K68" s="43">
        <v>77</v>
      </c>
      <c r="L68" s="43">
        <v>78</v>
      </c>
      <c r="M68" s="43">
        <v>79</v>
      </c>
      <c r="N68" s="43">
        <v>80</v>
      </c>
      <c r="O68" s="44">
        <v>81</v>
      </c>
      <c r="P68" s="33"/>
      <c r="Q68" s="33"/>
      <c r="R68" s="33"/>
    </row>
    <row r="69" spans="1:18" ht="17" thickBot="1" x14ac:dyDescent="0.25">
      <c r="G69" s="31">
        <v>3</v>
      </c>
      <c r="H69" s="26">
        <v>3</v>
      </c>
      <c r="I69" s="26">
        <v>3</v>
      </c>
      <c r="J69" s="26">
        <v>15</v>
      </c>
      <c r="K69" s="26">
        <v>9</v>
      </c>
      <c r="L69" s="26">
        <v>46</v>
      </c>
      <c r="M69" s="32">
        <v>6</v>
      </c>
      <c r="N69" s="26">
        <v>10</v>
      </c>
      <c r="O69" s="34">
        <v>10</v>
      </c>
      <c r="P69" s="33"/>
      <c r="Q69" s="33"/>
      <c r="R69" s="33"/>
    </row>
    <row r="70" spans="1:18" ht="17" thickBot="1" x14ac:dyDescent="0.25"/>
    <row r="71" spans="1:18" ht="17" thickBot="1" x14ac:dyDescent="0.25">
      <c r="G71" s="53" t="s">
        <v>23</v>
      </c>
      <c r="H71" s="54"/>
      <c r="I71" s="45">
        <f>SUM(SUM(G57:R57),SUM(G59:R59),SUM(G61:R61),SUM(G63:R63),SUM(G65:R65),SUM(G67:R67),SUM(G69:O69))</f>
        <v>984</v>
      </c>
    </row>
    <row r="72" spans="1:18" ht="17" thickBot="1" x14ac:dyDescent="0.25">
      <c r="G72" s="53" t="s">
        <v>27</v>
      </c>
      <c r="H72" s="54"/>
      <c r="I72" s="46">
        <f>I71/O68</f>
        <v>12.148148148148149</v>
      </c>
    </row>
    <row r="76" spans="1:18" ht="17" thickBot="1" x14ac:dyDescent="0.25"/>
    <row r="77" spans="1:18" ht="17" thickBot="1" x14ac:dyDescent="0.25">
      <c r="A77" s="13" t="s">
        <v>28</v>
      </c>
      <c r="B77" s="14"/>
      <c r="C77" s="14"/>
      <c r="D77" s="15"/>
      <c r="E77" s="21"/>
    </row>
    <row r="78" spans="1:18" ht="17" thickBot="1" x14ac:dyDescent="0.25">
      <c r="A78" s="12" t="s">
        <v>0</v>
      </c>
      <c r="B78" s="12" t="s">
        <v>1</v>
      </c>
      <c r="C78" s="12" t="s">
        <v>2</v>
      </c>
      <c r="D78" s="12" t="s">
        <v>3</v>
      </c>
      <c r="E78" s="21"/>
    </row>
    <row r="79" spans="1:18" x14ac:dyDescent="0.2">
      <c r="A79" s="6"/>
      <c r="B79" s="2" t="s">
        <v>29</v>
      </c>
      <c r="C79" s="2">
        <v>9</v>
      </c>
      <c r="D79" s="16">
        <f>C79/SUM(C79:C83)</f>
        <v>9.5744680851063829E-2</v>
      </c>
      <c r="E79" s="21"/>
    </row>
    <row r="80" spans="1:18" x14ac:dyDescent="0.2">
      <c r="A80" s="7"/>
      <c r="B80" s="5" t="s">
        <v>30</v>
      </c>
      <c r="C80" s="5">
        <v>31</v>
      </c>
      <c r="D80" s="17">
        <f>C80/SUM(C79:C83)</f>
        <v>0.32978723404255317</v>
      </c>
    </row>
    <row r="81" spans="1:4" x14ac:dyDescent="0.2">
      <c r="A81" s="8"/>
      <c r="B81" s="3" t="s">
        <v>31</v>
      </c>
      <c r="C81" s="3">
        <v>48</v>
      </c>
      <c r="D81" s="18">
        <f>C81/SUM(C79:C83)</f>
        <v>0.51063829787234039</v>
      </c>
    </row>
    <row r="82" spans="1:4" x14ac:dyDescent="0.2">
      <c r="A82" s="9"/>
      <c r="B82" s="5" t="s">
        <v>32</v>
      </c>
      <c r="C82" s="5">
        <v>5</v>
      </c>
      <c r="D82" s="17">
        <f>C82/SUM(C79:C83)</f>
        <v>5.3191489361702128E-2</v>
      </c>
    </row>
    <row r="83" spans="1:4" x14ac:dyDescent="0.2">
      <c r="A83" s="11"/>
      <c r="B83" s="5" t="s">
        <v>33</v>
      </c>
      <c r="C83" s="5">
        <v>1</v>
      </c>
      <c r="D83" s="17">
        <f>C83/SUM(C79:C83)</f>
        <v>1.0638297872340425E-2</v>
      </c>
    </row>
    <row r="84" spans="1:4" x14ac:dyDescent="0.2">
      <c r="D84" s="4"/>
    </row>
    <row r="101" spans="1:5" ht="17" thickBot="1" x14ac:dyDescent="0.25"/>
    <row r="102" spans="1:5" ht="17" thickBot="1" x14ac:dyDescent="0.25">
      <c r="A102" s="13" t="s">
        <v>34</v>
      </c>
      <c r="B102" s="14"/>
      <c r="C102" s="14"/>
      <c r="D102" s="15"/>
      <c r="E102" s="21"/>
    </row>
    <row r="103" spans="1:5" ht="17" thickBot="1" x14ac:dyDescent="0.25">
      <c r="A103" s="12" t="s">
        <v>0</v>
      </c>
      <c r="B103" s="12" t="s">
        <v>1</v>
      </c>
      <c r="C103" s="12" t="s">
        <v>2</v>
      </c>
      <c r="D103" s="12" t="s">
        <v>3</v>
      </c>
      <c r="E103" s="21"/>
    </row>
    <row r="104" spans="1:5" x14ac:dyDescent="0.2">
      <c r="A104" s="6"/>
      <c r="B104" s="2" t="s">
        <v>35</v>
      </c>
      <c r="C104" s="2">
        <v>33</v>
      </c>
      <c r="D104" s="16">
        <f>C104/SUM(C104:C107)</f>
        <v>0.40740740740740738</v>
      </c>
      <c r="E104" s="21"/>
    </row>
    <row r="105" spans="1:5" x14ac:dyDescent="0.2">
      <c r="A105" s="7"/>
      <c r="B105" s="5" t="s">
        <v>36</v>
      </c>
      <c r="C105" s="5">
        <v>38</v>
      </c>
      <c r="D105" s="17">
        <f>C105/SUM(C104:C107)</f>
        <v>0.46913580246913578</v>
      </c>
    </row>
    <row r="106" spans="1:5" x14ac:dyDescent="0.2">
      <c r="A106" s="8"/>
      <c r="B106" s="3" t="s">
        <v>37</v>
      </c>
      <c r="C106" s="3">
        <v>9</v>
      </c>
      <c r="D106" s="18">
        <f>C106/SUM(C104:C107)</f>
        <v>0.1111111111111111</v>
      </c>
    </row>
    <row r="107" spans="1:5" ht="51" customHeight="1" x14ac:dyDescent="0.2">
      <c r="A107" s="9"/>
      <c r="B107" s="52" t="s">
        <v>38</v>
      </c>
      <c r="C107" s="5">
        <v>1</v>
      </c>
      <c r="D107" s="17">
        <f>C107/SUM(C104:C107)</f>
        <v>1.2345679012345678E-2</v>
      </c>
    </row>
    <row r="108" spans="1:5" x14ac:dyDescent="0.2">
      <c r="D108" s="4"/>
    </row>
  </sheetData>
  <mergeCells count="7">
    <mergeCell ref="G71:H71"/>
    <mergeCell ref="G72:H72"/>
    <mergeCell ref="A34:D34"/>
    <mergeCell ref="A55:D55"/>
    <mergeCell ref="F3:H3"/>
    <mergeCell ref="G19:H19"/>
    <mergeCell ref="G20:H20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showRuler="0" topLeftCell="A45" zoomScale="85" zoomScaleNormal="82" zoomScalePageLayoutView="82" workbookViewId="0">
      <selection activeCell="I63" sqref="I63"/>
    </sheetView>
  </sheetViews>
  <sheetFormatPr baseColWidth="10" defaultRowHeight="16" x14ac:dyDescent="0.2"/>
  <cols>
    <col min="1" max="1" width="2.5" style="1" customWidth="1"/>
    <col min="2" max="2" width="24.1640625" style="1" customWidth="1"/>
    <col min="3" max="3" width="18.83203125" style="1" customWidth="1"/>
    <col min="4" max="4" width="14.1640625" style="1" customWidth="1"/>
    <col min="5" max="5" width="27" style="1" customWidth="1"/>
    <col min="6" max="8" width="10.83203125" style="1"/>
    <col min="9" max="9" width="11.6640625" style="1" bestFit="1" customWidth="1"/>
    <col min="10" max="16384" width="10.83203125" style="1"/>
  </cols>
  <sheetData>
    <row r="1" spans="1:18" ht="5" customHeight="1" x14ac:dyDescent="0.2">
      <c r="K1" s="19"/>
      <c r="L1" s="19"/>
    </row>
    <row r="2" spans="1:18" x14ac:dyDescent="0.2">
      <c r="A2" s="21"/>
      <c r="B2" s="21"/>
      <c r="C2" s="21"/>
      <c r="D2" s="21"/>
      <c r="E2" s="21"/>
      <c r="F2" s="21"/>
      <c r="G2" s="21"/>
      <c r="H2" s="21"/>
      <c r="I2" s="21"/>
      <c r="K2" s="19"/>
      <c r="L2" s="19"/>
    </row>
    <row r="3" spans="1:18" ht="17" thickBot="1" x14ac:dyDescent="0.25">
      <c r="A3" s="21"/>
      <c r="B3" s="21"/>
      <c r="C3" s="21"/>
      <c r="D3" s="21"/>
      <c r="E3" s="21"/>
      <c r="P3" s="23"/>
      <c r="Q3" s="23"/>
      <c r="R3" s="23"/>
    </row>
    <row r="4" spans="1:18" ht="17" customHeight="1" x14ac:dyDescent="0.2">
      <c r="A4" s="21"/>
      <c r="B4" s="21"/>
      <c r="C4" s="21"/>
      <c r="D4" s="21"/>
      <c r="E4" s="21"/>
      <c r="P4" s="39">
        <v>10</v>
      </c>
      <c r="Q4" s="39">
        <v>11</v>
      </c>
      <c r="R4" s="40">
        <v>12</v>
      </c>
    </row>
    <row r="5" spans="1:18" ht="17" customHeight="1" thickBot="1" x14ac:dyDescent="0.25">
      <c r="A5" s="21"/>
      <c r="B5" s="21"/>
      <c r="C5" s="21"/>
      <c r="D5" s="21"/>
      <c r="E5" s="21"/>
      <c r="P5" s="26">
        <v>9</v>
      </c>
      <c r="Q5" s="26">
        <v>10</v>
      </c>
      <c r="R5" s="30">
        <v>10</v>
      </c>
    </row>
    <row r="6" spans="1:18" x14ac:dyDescent="0.2">
      <c r="A6" s="21"/>
      <c r="B6" s="21"/>
      <c r="C6" s="21"/>
      <c r="D6" s="21"/>
      <c r="P6" s="39">
        <v>22</v>
      </c>
      <c r="Q6" s="39">
        <v>23</v>
      </c>
      <c r="R6" s="40">
        <v>24</v>
      </c>
    </row>
    <row r="7" spans="1:18" ht="17" thickBot="1" x14ac:dyDescent="0.25">
      <c r="A7" s="20"/>
      <c r="B7" s="20"/>
      <c r="C7" s="20"/>
      <c r="D7" s="20"/>
      <c r="E7" s="20"/>
      <c r="P7" s="26">
        <v>13</v>
      </c>
      <c r="Q7" s="27">
        <v>13</v>
      </c>
      <c r="R7" s="35">
        <v>15</v>
      </c>
    </row>
    <row r="8" spans="1:18" x14ac:dyDescent="0.2">
      <c r="P8" s="39">
        <v>34</v>
      </c>
      <c r="Q8" s="39">
        <v>35</v>
      </c>
      <c r="R8" s="40">
        <v>36</v>
      </c>
    </row>
    <row r="9" spans="1:18" ht="17" thickBot="1" x14ac:dyDescent="0.25">
      <c r="A9" s="21"/>
      <c r="B9" s="21"/>
      <c r="C9" s="21"/>
      <c r="D9" s="21"/>
      <c r="E9" s="21"/>
      <c r="P9" s="32">
        <v>25</v>
      </c>
      <c r="Q9" s="25">
        <v>29</v>
      </c>
      <c r="R9" s="35">
        <v>29</v>
      </c>
    </row>
    <row r="10" spans="1:18" ht="32" customHeight="1" thickBot="1" x14ac:dyDescent="0.25">
      <c r="A10" s="61" t="s">
        <v>44</v>
      </c>
      <c r="B10" s="62"/>
      <c r="C10" s="62"/>
      <c r="D10" s="63"/>
      <c r="E10" s="21"/>
      <c r="P10" s="39">
        <v>46</v>
      </c>
      <c r="Q10" s="39">
        <v>47</v>
      </c>
      <c r="R10" s="40">
        <v>48</v>
      </c>
    </row>
    <row r="11" spans="1:18" ht="17" thickBot="1" x14ac:dyDescent="0.25">
      <c r="A11" s="12" t="s">
        <v>0</v>
      </c>
      <c r="B11" s="12" t="s">
        <v>1</v>
      </c>
      <c r="C11" s="12" t="s">
        <v>2</v>
      </c>
      <c r="D11" s="12" t="s">
        <v>3</v>
      </c>
      <c r="E11" s="21"/>
      <c r="P11" s="32">
        <v>41</v>
      </c>
      <c r="Q11" s="26">
        <v>41</v>
      </c>
      <c r="R11" s="30">
        <v>43</v>
      </c>
    </row>
    <row r="12" spans="1:18" x14ac:dyDescent="0.2">
      <c r="A12" s="6"/>
      <c r="B12" s="2" t="s">
        <v>39</v>
      </c>
      <c r="C12" s="2">
        <f>COUNT(G5:I5)</f>
        <v>0</v>
      </c>
      <c r="D12" s="16">
        <f>C12/SUM(C12:C17)</f>
        <v>0</v>
      </c>
      <c r="E12" s="21"/>
      <c r="P12" s="39">
        <v>58</v>
      </c>
      <c r="Q12" s="39">
        <v>59</v>
      </c>
      <c r="R12" s="40">
        <v>60</v>
      </c>
    </row>
    <row r="13" spans="1:18" ht="17" thickBot="1" x14ac:dyDescent="0.25">
      <c r="A13" s="7"/>
      <c r="B13" s="5" t="s">
        <v>40</v>
      </c>
      <c r="C13" s="5">
        <v>2</v>
      </c>
      <c r="D13" s="17">
        <f>C13/SUM(C12:C17)</f>
        <v>2.4691358024691357E-2</v>
      </c>
      <c r="P13" s="32">
        <v>48</v>
      </c>
      <c r="Q13" s="26">
        <v>49</v>
      </c>
      <c r="R13" s="30">
        <v>49</v>
      </c>
    </row>
    <row r="14" spans="1:18" x14ac:dyDescent="0.2">
      <c r="A14" s="8"/>
      <c r="B14" s="3" t="s">
        <v>41</v>
      </c>
      <c r="C14" s="3">
        <v>2</v>
      </c>
      <c r="D14" s="18">
        <f>C14/SUM(C12:C17)</f>
        <v>2.4691358024691357E-2</v>
      </c>
      <c r="P14" s="39">
        <v>70</v>
      </c>
      <c r="Q14" s="39">
        <v>71</v>
      </c>
      <c r="R14" s="40">
        <v>72</v>
      </c>
    </row>
    <row r="15" spans="1:18" ht="17" thickBot="1" x14ac:dyDescent="0.25">
      <c r="A15" s="9"/>
      <c r="B15" s="5" t="s">
        <v>42</v>
      </c>
      <c r="C15" s="5">
        <v>0</v>
      </c>
      <c r="D15" s="17">
        <f>C15/SUM(C12:C17)</f>
        <v>0</v>
      </c>
      <c r="P15" s="32">
        <v>56</v>
      </c>
      <c r="Q15" s="26">
        <v>56</v>
      </c>
      <c r="R15" s="30">
        <v>58</v>
      </c>
    </row>
    <row r="16" spans="1:18" x14ac:dyDescent="0.2">
      <c r="A16" s="10"/>
      <c r="B16" s="3" t="s">
        <v>43</v>
      </c>
      <c r="C16" s="3">
        <v>55</v>
      </c>
      <c r="D16" s="18">
        <f>C16/SUM(C12:C17)</f>
        <v>0.67901234567901236</v>
      </c>
      <c r="P16" s="33"/>
      <c r="Q16" s="33"/>
      <c r="R16" s="33"/>
    </row>
    <row r="17" spans="1:18" x14ac:dyDescent="0.2">
      <c r="A17" s="11"/>
      <c r="B17" s="5" t="s">
        <v>45</v>
      </c>
      <c r="C17" s="5">
        <v>22</v>
      </c>
      <c r="D17" s="17">
        <f>C17/SUM(C12:C17)</f>
        <v>0.27160493827160492</v>
      </c>
      <c r="P17" s="33"/>
      <c r="Q17" s="33"/>
      <c r="R17" s="33"/>
    </row>
    <row r="18" spans="1:18" x14ac:dyDescent="0.2">
      <c r="D18" s="4"/>
    </row>
    <row r="33" spans="1:5" ht="17" thickBot="1" x14ac:dyDescent="0.25"/>
    <row r="34" spans="1:5" ht="34" customHeight="1" thickBot="1" x14ac:dyDescent="0.25">
      <c r="A34" s="61" t="s">
        <v>46</v>
      </c>
      <c r="B34" s="62"/>
      <c r="C34" s="62"/>
      <c r="D34" s="63"/>
      <c r="E34" s="21"/>
    </row>
    <row r="35" spans="1:5" ht="17" thickBot="1" x14ac:dyDescent="0.25">
      <c r="A35" s="12" t="s">
        <v>0</v>
      </c>
      <c r="B35" s="12" t="s">
        <v>1</v>
      </c>
      <c r="C35" s="12" t="s">
        <v>2</v>
      </c>
      <c r="D35" s="12" t="s">
        <v>3</v>
      </c>
      <c r="E35" s="21"/>
    </row>
    <row r="36" spans="1:5" ht="32" customHeight="1" x14ac:dyDescent="0.2">
      <c r="A36" s="6">
        <v>1</v>
      </c>
      <c r="B36" s="64" t="s">
        <v>47</v>
      </c>
      <c r="C36" s="2">
        <v>28</v>
      </c>
      <c r="D36" s="16">
        <f>C36/SUM(C36:C40)</f>
        <v>0.34567901234567899</v>
      </c>
      <c r="E36" s="21"/>
    </row>
    <row r="37" spans="1:5" ht="48" customHeight="1" x14ac:dyDescent="0.2">
      <c r="A37" s="7">
        <v>2</v>
      </c>
      <c r="B37" s="65" t="s">
        <v>48</v>
      </c>
      <c r="C37" s="5">
        <v>39</v>
      </c>
      <c r="D37" s="17">
        <f>C37/SUM(C36:C40)</f>
        <v>0.48148148148148145</v>
      </c>
    </row>
    <row r="38" spans="1:5" ht="48" customHeight="1" x14ac:dyDescent="0.2">
      <c r="A38" s="8">
        <v>3</v>
      </c>
      <c r="B38" s="66" t="s">
        <v>49</v>
      </c>
      <c r="C38" s="3">
        <v>10</v>
      </c>
      <c r="D38" s="18">
        <f>C38/SUM(C36:C40)</f>
        <v>0.12345679012345678</v>
      </c>
    </row>
    <row r="39" spans="1:5" ht="48" customHeight="1" x14ac:dyDescent="0.2">
      <c r="A39" s="9">
        <v>4</v>
      </c>
      <c r="B39" s="65" t="s">
        <v>50</v>
      </c>
      <c r="C39" s="5">
        <v>3</v>
      </c>
      <c r="D39" s="17">
        <f>C39/SUM(C36:C40)</f>
        <v>3.7037037037037035E-2</v>
      </c>
    </row>
    <row r="40" spans="1:5" ht="32" customHeight="1" x14ac:dyDescent="0.2">
      <c r="A40" s="11">
        <v>5</v>
      </c>
      <c r="B40" s="5" t="s">
        <v>14</v>
      </c>
      <c r="C40" s="5">
        <v>1</v>
      </c>
      <c r="D40" s="17">
        <f>C40/SUM(C36:C40)</f>
        <v>1.2345679012345678E-2</v>
      </c>
    </row>
    <row r="41" spans="1:5" x14ac:dyDescent="0.2">
      <c r="D41" s="4"/>
    </row>
    <row r="55" spans="1:18" ht="17" thickBot="1" x14ac:dyDescent="0.25">
      <c r="P55" s="23"/>
      <c r="Q55" s="23"/>
      <c r="R55" s="23"/>
    </row>
    <row r="56" spans="1:18" x14ac:dyDescent="0.2">
      <c r="P56" s="39">
        <v>10</v>
      </c>
      <c r="Q56" s="39">
        <v>11</v>
      </c>
      <c r="R56" s="40">
        <v>12</v>
      </c>
    </row>
    <row r="57" spans="1:18" ht="17" thickBot="1" x14ac:dyDescent="0.25"/>
    <row r="58" spans="1:18" ht="33" customHeight="1" thickBot="1" x14ac:dyDescent="0.25">
      <c r="A58" s="61" t="s">
        <v>46</v>
      </c>
      <c r="B58" s="62"/>
      <c r="C58" s="62"/>
      <c r="D58" s="63"/>
      <c r="E58" s="21"/>
    </row>
    <row r="59" spans="1:18" ht="17" thickBot="1" x14ac:dyDescent="0.25">
      <c r="A59" s="12" t="s">
        <v>0</v>
      </c>
      <c r="B59" s="12" t="s">
        <v>1</v>
      </c>
      <c r="C59" s="12" t="s">
        <v>2</v>
      </c>
      <c r="D59" s="12" t="s">
        <v>3</v>
      </c>
      <c r="E59" s="21"/>
    </row>
    <row r="60" spans="1:18" x14ac:dyDescent="0.2">
      <c r="A60" s="6"/>
      <c r="B60" s="2" t="s">
        <v>29</v>
      </c>
      <c r="C60" s="2">
        <v>9</v>
      </c>
      <c r="D60" s="16">
        <f>C60/SUM(C60:C64)</f>
        <v>9.5744680851063829E-2</v>
      </c>
      <c r="E60" s="21"/>
    </row>
    <row r="61" spans="1:18" x14ac:dyDescent="0.2">
      <c r="A61" s="7"/>
      <c r="B61" s="5" t="s">
        <v>30</v>
      </c>
      <c r="C61" s="5">
        <v>31</v>
      </c>
      <c r="D61" s="17">
        <f>C61/SUM(C60:C64)</f>
        <v>0.32978723404255317</v>
      </c>
    </row>
    <row r="62" spans="1:18" x14ac:dyDescent="0.2">
      <c r="A62" s="8"/>
      <c r="B62" s="3" t="s">
        <v>31</v>
      </c>
      <c r="C62" s="3">
        <v>48</v>
      </c>
      <c r="D62" s="18">
        <f>C62/SUM(C60:C64)</f>
        <v>0.51063829787234039</v>
      </c>
    </row>
    <row r="63" spans="1:18" x14ac:dyDescent="0.2">
      <c r="A63" s="9"/>
      <c r="B63" s="5" t="s">
        <v>32</v>
      </c>
      <c r="C63" s="5">
        <v>5</v>
      </c>
      <c r="D63" s="17">
        <f>C63/SUM(C60:C64)</f>
        <v>5.3191489361702128E-2</v>
      </c>
    </row>
    <row r="64" spans="1:18" x14ac:dyDescent="0.2">
      <c r="A64" s="11"/>
      <c r="B64" s="5" t="s">
        <v>33</v>
      </c>
      <c r="C64" s="5">
        <v>1</v>
      </c>
      <c r="D64" s="17">
        <f>C64/SUM(C60:C64)</f>
        <v>1.0638297872340425E-2</v>
      </c>
    </row>
    <row r="65" spans="4:4" x14ac:dyDescent="0.2">
      <c r="D65" s="4"/>
    </row>
    <row r="82" spans="1:5" ht="17" thickBot="1" x14ac:dyDescent="0.25"/>
    <row r="83" spans="1:5" ht="17" thickBot="1" x14ac:dyDescent="0.25">
      <c r="A83" s="13" t="s">
        <v>34</v>
      </c>
      <c r="B83" s="14"/>
      <c r="C83" s="14"/>
      <c r="D83" s="15"/>
      <c r="E83" s="21"/>
    </row>
    <row r="84" spans="1:5" ht="17" thickBot="1" x14ac:dyDescent="0.25">
      <c r="A84" s="12" t="s">
        <v>0</v>
      </c>
      <c r="B84" s="12" t="s">
        <v>1</v>
      </c>
      <c r="C84" s="12" t="s">
        <v>2</v>
      </c>
      <c r="D84" s="12" t="s">
        <v>3</v>
      </c>
      <c r="E84" s="21"/>
    </row>
    <row r="85" spans="1:5" x14ac:dyDescent="0.2">
      <c r="A85" s="6"/>
      <c r="B85" s="2" t="s">
        <v>35</v>
      </c>
      <c r="C85" s="2">
        <v>33</v>
      </c>
      <c r="D85" s="16">
        <f>C85/SUM(C85:C88)</f>
        <v>0.40740740740740738</v>
      </c>
      <c r="E85" s="21"/>
    </row>
    <row r="86" spans="1:5" x14ac:dyDescent="0.2">
      <c r="A86" s="7"/>
      <c r="B86" s="5" t="s">
        <v>36</v>
      </c>
      <c r="C86" s="5">
        <v>38</v>
      </c>
      <c r="D86" s="17">
        <f>C86/SUM(C85:C88)</f>
        <v>0.46913580246913578</v>
      </c>
    </row>
    <row r="87" spans="1:5" x14ac:dyDescent="0.2">
      <c r="A87" s="8"/>
      <c r="B87" s="3" t="s">
        <v>37</v>
      </c>
      <c r="C87" s="3">
        <v>9</v>
      </c>
      <c r="D87" s="18">
        <f>C87/SUM(C85:C88)</f>
        <v>0.1111111111111111</v>
      </c>
    </row>
    <row r="88" spans="1:5" ht="51" customHeight="1" x14ac:dyDescent="0.2">
      <c r="A88" s="9"/>
      <c r="B88" s="52" t="s">
        <v>38</v>
      </c>
      <c r="C88" s="5">
        <v>1</v>
      </c>
      <c r="D88" s="17">
        <f>C88/SUM(C85:C88)</f>
        <v>1.2345679012345678E-2</v>
      </c>
    </row>
    <row r="89" spans="1:5" x14ac:dyDescent="0.2">
      <c r="D89" s="4"/>
    </row>
  </sheetData>
  <mergeCells count="3">
    <mergeCell ref="A58:D58"/>
    <mergeCell ref="A34:D34"/>
    <mergeCell ref="A10:D1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1. Persönliche Daten</vt:lpstr>
      <vt:lpstr>2. Behandlung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cp:lastPrinted>2019-05-14T19:13:58Z</cp:lastPrinted>
  <dcterms:created xsi:type="dcterms:W3CDTF">2019-05-14T18:36:44Z</dcterms:created>
  <dcterms:modified xsi:type="dcterms:W3CDTF">2019-05-24T11:39:38Z</dcterms:modified>
</cp:coreProperties>
</file>